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TEMP.MARIZ\Desktop\"/>
    </mc:Choice>
  </mc:AlternateContent>
  <xr:revisionPtr revIDLastSave="0" documentId="13_ncr:1_{A3523F46-75D1-4721-AAD6-369559A6C6AF}" xr6:coauthVersionLast="47" xr6:coauthVersionMax="47" xr10:uidLastSave="{00000000-0000-0000-0000-000000000000}"/>
  <bookViews>
    <workbookView xWindow="-120" yWindow="-120" windowWidth="29040" windowHeight="15720" tabRatio="901" activeTab="1" xr2:uid="{3EDF2863-3A82-4FD8-83B9-3DB66F12CFE5}"/>
  </bookViews>
  <sheets>
    <sheet name="Tag_List" sheetId="1" r:id="rId1"/>
    <sheet name="Month_Summary" sheetId="36" r:id="rId2"/>
    <sheet name="Summary Report" sheetId="35" r:id="rId3"/>
    <sheet name="VOUCHER" sheetId="37" r:id="rId4"/>
    <sheet name="Form60" sheetId="40" r:id="rId5"/>
    <sheet name="OR_Summary" sheetId="41" r:id="rId6"/>
    <sheet name="Brgy_Share" sheetId="34" r:id="rId7"/>
    <sheet name="d1" sheetId="2" r:id="rId8"/>
    <sheet name="d2" sheetId="4" r:id="rId9"/>
    <sheet name="d3" sheetId="5" r:id="rId10"/>
    <sheet name="d4" sheetId="6" r:id="rId11"/>
    <sheet name="d5" sheetId="26" r:id="rId12"/>
    <sheet name="d6" sheetId="27" r:id="rId13"/>
    <sheet name="d7" sheetId="7" r:id="rId14"/>
    <sheet name="d8" sheetId="8" r:id="rId15"/>
    <sheet name="d9" sheetId="9" r:id="rId16"/>
    <sheet name="d10" sheetId="10" r:id="rId17"/>
    <sheet name="d11" sheetId="11" r:id="rId18"/>
    <sheet name="d12" sheetId="28" r:id="rId19"/>
    <sheet name="d13" sheetId="29" r:id="rId20"/>
    <sheet name="d14" sheetId="12" r:id="rId21"/>
    <sheet name="d15" sheetId="13" r:id="rId22"/>
    <sheet name="d16" sheetId="14" r:id="rId23"/>
    <sheet name="d17" sheetId="15" r:id="rId24"/>
    <sheet name="d18" sheetId="16" r:id="rId25"/>
    <sheet name="d19" sheetId="30" r:id="rId26"/>
    <sheet name="d20" sheetId="31" r:id="rId27"/>
    <sheet name="d21" sheetId="17" r:id="rId28"/>
    <sheet name="d22" sheetId="18" r:id="rId29"/>
    <sheet name="d23" sheetId="19" r:id="rId30"/>
    <sheet name="d24" sheetId="20" r:id="rId31"/>
    <sheet name="d25" sheetId="21" r:id="rId32"/>
    <sheet name="d26" sheetId="32" r:id="rId33"/>
    <sheet name="d27" sheetId="33" r:id="rId34"/>
    <sheet name="d28" sheetId="22" r:id="rId35"/>
    <sheet name="d29" sheetId="23" r:id="rId36"/>
    <sheet name="d30" sheetId="24" r:id="rId37"/>
    <sheet name="d31" sheetId="25" r:id="rId38"/>
    <sheet name="BoxLabel" sheetId="38" r:id="rId39"/>
    <sheet name="Transmittal" sheetId="39" r:id="rId40"/>
  </sheets>
  <externalReferences>
    <externalReference r:id="rId41"/>
  </externalReferences>
  <definedNames>
    <definedName name="_xleta.SUM" hidden="1" xlm="1">#NAME?</definedName>
    <definedName name="_xleta.TODAY" hidden="1" xlm="1">#NAME?</definedName>
    <definedName name="MS_acct_codes">Month_Summary!$B$3:$B$91</definedName>
    <definedName name="MS_totals">Month_Summary!$CV$3:$CV$91</definedName>
    <definedName name="Notes_Taxpayer_List">Tag_List!$D$26:$D$45</definedName>
    <definedName name="_xlnm.Print_Area" localSheetId="38">BoxLabel!$A$1:$E$40</definedName>
    <definedName name="_xlnm.Print_Area" localSheetId="4">Form60!$B$1:$J$137</definedName>
    <definedName name="_xlnm.Print_Area" localSheetId="2">'Summary Report'!$A$1:$K$39</definedName>
    <definedName name="_xlnm.Print_Area" localSheetId="39">Transmittal!$A$1:$E$57</definedName>
    <definedName name="_xlnm.Print_Area" localSheetId="3">VOUCHER!$A$2:$K$1293</definedName>
    <definedName name="special_cases">OR_Summary!$F$2:$F$34</definedName>
    <definedName name="special_cases_totals">OR_Summary!$G$2:$G$34</definedName>
    <definedName name="t_f60_codes">Form60!$A$6:$A$133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50" i="41" l="1"/>
  <c r="AF50" i="41"/>
  <c r="AE50" i="41"/>
  <c r="AD50" i="41"/>
  <c r="AC50" i="41"/>
  <c r="AB50" i="41"/>
  <c r="AA50" i="41"/>
  <c r="Z50" i="41"/>
  <c r="Y50" i="41"/>
  <c r="X50" i="41"/>
  <c r="W50" i="41"/>
  <c r="V50" i="41"/>
  <c r="U50" i="41"/>
  <c r="T50" i="41"/>
  <c r="S50" i="41"/>
  <c r="R50" i="41"/>
  <c r="Q50" i="41"/>
  <c r="P50" i="41"/>
  <c r="O50" i="41"/>
  <c r="N50" i="41"/>
  <c r="M50" i="41"/>
  <c r="L50" i="41"/>
  <c r="K50" i="41"/>
  <c r="F57" i="40"/>
  <c r="D47" i="40"/>
  <c r="D45" i="40"/>
  <c r="C38" i="41"/>
  <c r="G32" i="41"/>
  <c r="G31" i="41"/>
  <c r="G30" i="41"/>
  <c r="G29" i="41"/>
  <c r="G28" i="41"/>
  <c r="G27" i="41"/>
  <c r="G26" i="41"/>
  <c r="G25" i="41"/>
  <c r="G24" i="41"/>
  <c r="G23" i="41"/>
  <c r="G22" i="41"/>
  <c r="G21" i="41"/>
  <c r="G20" i="41"/>
  <c r="G19" i="41"/>
  <c r="G18" i="41"/>
  <c r="G17" i="41"/>
  <c r="G16" i="41"/>
  <c r="G15" i="41"/>
  <c r="G14" i="41"/>
  <c r="G13" i="41"/>
  <c r="G12" i="41"/>
  <c r="G11" i="41"/>
  <c r="G10" i="41"/>
  <c r="G9" i="41"/>
  <c r="G8" i="41"/>
  <c r="G7" i="41"/>
  <c r="G6" i="41"/>
  <c r="AG5" i="41"/>
  <c r="AF5" i="41"/>
  <c r="AE5" i="41"/>
  <c r="AD5" i="41"/>
  <c r="AC5" i="41"/>
  <c r="AB5" i="41"/>
  <c r="AA5" i="41"/>
  <c r="Z5" i="41"/>
  <c r="Y5" i="41"/>
  <c r="X5" i="41"/>
  <c r="Z7" i="41" s="1"/>
  <c r="W5" i="41"/>
  <c r="V5" i="41"/>
  <c r="U5" i="41"/>
  <c r="W7" i="41" s="1"/>
  <c r="T5" i="41"/>
  <c r="S5" i="41"/>
  <c r="R5" i="41"/>
  <c r="Q5" i="41"/>
  <c r="P5" i="41"/>
  <c r="T7" i="41" s="1"/>
  <c r="O5" i="41"/>
  <c r="O7" i="41" s="1"/>
  <c r="N5" i="41"/>
  <c r="M5" i="41"/>
  <c r="L5" i="41"/>
  <c r="K5" i="41"/>
  <c r="M7" i="41" s="1"/>
  <c r="G5" i="41"/>
  <c r="G4" i="41"/>
  <c r="G3" i="41"/>
  <c r="G2" i="41"/>
  <c r="G38" i="41" s="1"/>
  <c r="F38" i="41" s="1"/>
  <c r="F141" i="40" l="1"/>
  <c r="A5" i="35"/>
  <c r="F5" i="35"/>
  <c r="A53" i="34"/>
  <c r="A27" i="34"/>
  <c r="A1" i="34"/>
  <c r="B3" i="40"/>
  <c r="D7" i="40"/>
  <c r="D8" i="40"/>
  <c r="D14" i="40"/>
  <c r="D26" i="40"/>
  <c r="D23" i="40"/>
  <c r="D20" i="40"/>
  <c r="D25" i="40"/>
  <c r="D17" i="40"/>
  <c r="D24" i="40"/>
  <c r="D16" i="40"/>
  <c r="D19" i="40"/>
  <c r="D21" i="40"/>
  <c r="D28" i="40"/>
  <c r="D18" i="40"/>
  <c r="D22" i="40"/>
  <c r="D27" i="40"/>
  <c r="D15" i="40"/>
  <c r="D33" i="40"/>
  <c r="D34" i="40"/>
  <c r="D29" i="40"/>
  <c r="D32" i="40"/>
  <c r="D31" i="40"/>
  <c r="D30" i="40"/>
  <c r="D126" i="40"/>
  <c r="D36" i="40"/>
  <c r="D39" i="40"/>
  <c r="D37" i="40"/>
  <c r="D38" i="40"/>
  <c r="D124" i="40"/>
  <c r="D125" i="40"/>
  <c r="D9" i="40"/>
  <c r="CV4" i="36"/>
  <c r="CV5" i="36"/>
  <c r="CV6" i="36"/>
  <c r="CV7" i="36"/>
  <c r="CV8" i="36"/>
  <c r="CV9" i="36"/>
  <c r="CV10" i="36"/>
  <c r="CV11" i="36"/>
  <c r="CV12" i="36"/>
  <c r="CV13" i="36"/>
  <c r="CV14" i="36"/>
  <c r="CV15" i="36"/>
  <c r="CV16" i="36"/>
  <c r="CV17" i="36"/>
  <c r="CV18" i="36"/>
  <c r="CV19" i="36"/>
  <c r="CV20" i="36"/>
  <c r="CV21" i="36"/>
  <c r="CV22" i="36"/>
  <c r="CV23" i="36"/>
  <c r="CV24" i="36"/>
  <c r="CV25" i="36"/>
  <c r="CV26" i="36"/>
  <c r="CV27" i="36"/>
  <c r="CV28" i="36"/>
  <c r="CV29" i="36"/>
  <c r="CV30" i="36"/>
  <c r="CV31" i="36"/>
  <c r="CV32" i="36"/>
  <c r="CV33" i="36"/>
  <c r="CV34" i="36"/>
  <c r="CV35" i="36"/>
  <c r="CV36" i="36"/>
  <c r="CV37" i="36"/>
  <c r="CV38" i="36"/>
  <c r="CV39" i="36"/>
  <c r="CV40" i="36"/>
  <c r="CV41" i="36"/>
  <c r="CV42" i="36"/>
  <c r="CV43" i="36"/>
  <c r="CV44" i="36"/>
  <c r="CV45" i="36"/>
  <c r="CV46" i="36"/>
  <c r="CV47" i="36"/>
  <c r="CV48" i="36"/>
  <c r="CV49" i="36"/>
  <c r="CV50" i="36"/>
  <c r="CV51" i="36"/>
  <c r="CV52" i="36"/>
  <c r="CV53" i="36"/>
  <c r="CV54" i="36"/>
  <c r="CV55" i="36"/>
  <c r="CV56" i="36"/>
  <c r="CV57" i="36"/>
  <c r="CV58" i="36"/>
  <c r="CV59" i="36"/>
  <c r="CV60" i="36"/>
  <c r="CV61" i="36"/>
  <c r="CV62" i="36"/>
  <c r="CV63" i="36"/>
  <c r="CV64" i="36"/>
  <c r="CV65" i="36"/>
  <c r="CV66" i="36"/>
  <c r="CV67" i="36"/>
  <c r="CV68" i="36"/>
  <c r="CV69" i="36"/>
  <c r="CV70" i="36"/>
  <c r="CV71" i="36"/>
  <c r="CV72" i="36"/>
  <c r="CV73" i="36"/>
  <c r="CV74" i="36"/>
  <c r="CV75" i="36"/>
  <c r="CV76" i="36"/>
  <c r="CV77" i="36"/>
  <c r="CV78" i="36"/>
  <c r="CV79" i="36"/>
  <c r="CV80" i="36"/>
  <c r="CV81" i="36"/>
  <c r="CV82" i="36"/>
  <c r="CV83" i="36"/>
  <c r="CV84" i="36"/>
  <c r="CV85" i="36"/>
  <c r="CV86" i="36"/>
  <c r="CV87" i="36"/>
  <c r="CV88" i="36"/>
  <c r="CV89" i="36"/>
  <c r="CV90" i="36"/>
  <c r="CV91" i="36"/>
  <c r="CV3" i="36"/>
  <c r="B89" i="36"/>
  <c r="B90" i="36"/>
  <c r="B91" i="36"/>
  <c r="B4" i="36"/>
  <c r="B5" i="36"/>
  <c r="B13" i="36"/>
  <c r="B14" i="36"/>
  <c r="B15" i="36"/>
  <c r="B16" i="36"/>
  <c r="B29" i="36"/>
  <c r="B35" i="36"/>
  <c r="B38" i="36"/>
  <c r="B40" i="36"/>
  <c r="B41" i="36"/>
  <c r="B42" i="36"/>
  <c r="B43" i="36"/>
  <c r="B44" i="36"/>
  <c r="B46" i="36"/>
  <c r="B47" i="36"/>
  <c r="B48" i="36"/>
  <c r="B49" i="36"/>
  <c r="B52" i="36"/>
  <c r="B53" i="36"/>
  <c r="B55" i="36"/>
  <c r="B56" i="36"/>
  <c r="B57" i="36"/>
  <c r="B61" i="36"/>
  <c r="B62" i="36"/>
  <c r="B63" i="36"/>
  <c r="B64" i="36"/>
  <c r="B65" i="36"/>
  <c r="B66" i="36"/>
  <c r="B67" i="36"/>
  <c r="B68" i="36"/>
  <c r="B70" i="36"/>
  <c r="B71" i="36"/>
  <c r="B72" i="36"/>
  <c r="B73" i="36"/>
  <c r="B74" i="36"/>
  <c r="B75" i="36"/>
  <c r="B76" i="36"/>
  <c r="B77" i="36"/>
  <c r="B80" i="36"/>
  <c r="B81" i="36"/>
  <c r="B88" i="36"/>
  <c r="A7" i="40" l="1"/>
  <c r="A8" i="40"/>
  <c r="A9" i="40"/>
  <c r="A10" i="40"/>
  <c r="D10" i="40" s="1"/>
  <c r="H10" i="40" s="1"/>
  <c r="A11" i="40"/>
  <c r="D11" i="40" s="1"/>
  <c r="A12" i="40"/>
  <c r="D12" i="40" s="1"/>
  <c r="A13" i="40"/>
  <c r="D13" i="40" s="1"/>
  <c r="H13" i="40" s="1"/>
  <c r="A14" i="40"/>
  <c r="A15" i="40"/>
  <c r="A16" i="40"/>
  <c r="A17" i="40"/>
  <c r="A18" i="40"/>
  <c r="A19" i="40"/>
  <c r="A20" i="40"/>
  <c r="A21" i="40"/>
  <c r="A22" i="40"/>
  <c r="A23" i="40"/>
  <c r="A24" i="40"/>
  <c r="A25" i="40"/>
  <c r="A26" i="40"/>
  <c r="A27" i="40"/>
  <c r="A28" i="40"/>
  <c r="A29" i="40"/>
  <c r="A30" i="40"/>
  <c r="A31" i="40"/>
  <c r="A32" i="40"/>
  <c r="A33" i="40"/>
  <c r="A34" i="40"/>
  <c r="A35" i="40"/>
  <c r="D35" i="40" s="1"/>
  <c r="H35" i="40" s="1"/>
  <c r="A36" i="40"/>
  <c r="A37" i="40"/>
  <c r="A38" i="40"/>
  <c r="A39" i="40"/>
  <c r="A40" i="40"/>
  <c r="D40" i="40" s="1"/>
  <c r="F40" i="40" s="1"/>
  <c r="A41" i="40"/>
  <c r="D41" i="40" s="1"/>
  <c r="A42" i="40"/>
  <c r="D42" i="40" s="1"/>
  <c r="A43" i="40"/>
  <c r="D43" i="40" s="1"/>
  <c r="H43" i="40" s="1"/>
  <c r="A44" i="40"/>
  <c r="D44" i="40" s="1"/>
  <c r="J44" i="40" s="1"/>
  <c r="A45" i="40"/>
  <c r="A46" i="40"/>
  <c r="D46" i="40" s="1"/>
  <c r="A47" i="40"/>
  <c r="A48" i="40"/>
  <c r="D48" i="40" s="1"/>
  <c r="F48" i="40" s="1"/>
  <c r="A49" i="40"/>
  <c r="D49" i="40" s="1"/>
  <c r="H49" i="40" s="1"/>
  <c r="A50" i="40"/>
  <c r="D50" i="40" s="1"/>
  <c r="H50" i="40" s="1"/>
  <c r="A51" i="40"/>
  <c r="D51" i="40" s="1"/>
  <c r="H51" i="40" s="1"/>
  <c r="A52" i="40"/>
  <c r="D52" i="40" s="1"/>
  <c r="H52" i="40" s="1"/>
  <c r="A53" i="40"/>
  <c r="A54" i="40"/>
  <c r="D54" i="40" s="1"/>
  <c r="A55" i="40"/>
  <c r="D55" i="40" s="1"/>
  <c r="A56" i="40"/>
  <c r="D56" i="40" s="1"/>
  <c r="D213" i="40" s="1"/>
  <c r="I213" i="40" s="1"/>
  <c r="A57" i="40"/>
  <c r="D57" i="40" s="1"/>
  <c r="D216" i="40" s="1"/>
  <c r="I216" i="40" s="1"/>
  <c r="A58" i="40"/>
  <c r="D58" i="40" s="1"/>
  <c r="H58" i="40" s="1"/>
  <c r="A59" i="40"/>
  <c r="D59" i="40" s="1"/>
  <c r="A60" i="40"/>
  <c r="D60" i="40" s="1"/>
  <c r="A61" i="40"/>
  <c r="D61" i="40" s="1"/>
  <c r="H61" i="40" s="1"/>
  <c r="A62" i="40"/>
  <c r="D62" i="40" s="1"/>
  <c r="H62" i="40" s="1"/>
  <c r="A63" i="40"/>
  <c r="D63" i="40" s="1"/>
  <c r="H63" i="40" s="1"/>
  <c r="A64" i="40"/>
  <c r="D64" i="40" s="1"/>
  <c r="H64" i="40" s="1"/>
  <c r="A65" i="40"/>
  <c r="D65" i="40" s="1"/>
  <c r="H65" i="40" s="1"/>
  <c r="A66" i="40"/>
  <c r="D66" i="40" s="1"/>
  <c r="A67" i="40"/>
  <c r="D67" i="40" s="1"/>
  <c r="E67" i="40" s="1"/>
  <c r="D164" i="40" s="1"/>
  <c r="A68" i="40"/>
  <c r="D68" i="40" s="1"/>
  <c r="H68" i="40" s="1"/>
  <c r="A69" i="40"/>
  <c r="D69" i="40" s="1"/>
  <c r="H69" i="40" s="1"/>
  <c r="A70" i="40"/>
  <c r="D70" i="40" s="1"/>
  <c r="H70" i="40" s="1"/>
  <c r="A71" i="40"/>
  <c r="D71" i="40" s="1"/>
  <c r="H71" i="40" s="1"/>
  <c r="A72" i="40"/>
  <c r="D72" i="40" s="1"/>
  <c r="A73" i="40"/>
  <c r="D73" i="40" s="1"/>
  <c r="H73" i="40" s="1"/>
  <c r="A74" i="40"/>
  <c r="D74" i="40" s="1"/>
  <c r="A75" i="40"/>
  <c r="D75" i="40" s="1"/>
  <c r="H75" i="40" s="1"/>
  <c r="A76" i="40"/>
  <c r="D76" i="40" s="1"/>
  <c r="H76" i="40" s="1"/>
  <c r="A77" i="40"/>
  <c r="D77" i="40" s="1"/>
  <c r="H77" i="40" s="1"/>
  <c r="A78" i="40"/>
  <c r="D78" i="40" s="1"/>
  <c r="A79" i="40"/>
  <c r="D79" i="40" s="1"/>
  <c r="H79" i="40" s="1"/>
  <c r="A80" i="40"/>
  <c r="D80" i="40" s="1"/>
  <c r="H80" i="40" s="1"/>
  <c r="A81" i="40"/>
  <c r="D81" i="40" s="1"/>
  <c r="H81" i="40" s="1"/>
  <c r="A82" i="40"/>
  <c r="D82" i="40" s="1"/>
  <c r="H82" i="40" s="1"/>
  <c r="A83" i="40"/>
  <c r="D83" i="40" s="1"/>
  <c r="H83" i="40" s="1"/>
  <c r="A84" i="40"/>
  <c r="D84" i="40" s="1"/>
  <c r="A85" i="40"/>
  <c r="D85" i="40" s="1"/>
  <c r="H85" i="40" s="1"/>
  <c r="A86" i="40"/>
  <c r="D86" i="40" s="1"/>
  <c r="H86" i="40" s="1"/>
  <c r="A87" i="40"/>
  <c r="D87" i="40" s="1"/>
  <c r="H87" i="40" s="1"/>
  <c r="A88" i="40"/>
  <c r="D88" i="40" s="1"/>
  <c r="H88" i="40" s="1"/>
  <c r="A89" i="40"/>
  <c r="D89" i="40" s="1"/>
  <c r="H89" i="40" s="1"/>
  <c r="A90" i="40"/>
  <c r="D90" i="40" s="1"/>
  <c r="A91" i="40"/>
  <c r="D91" i="40" s="1"/>
  <c r="H91" i="40" s="1"/>
  <c r="A92" i="40"/>
  <c r="D92" i="40" s="1"/>
  <c r="H92" i="40" s="1"/>
  <c r="A93" i="40"/>
  <c r="D93" i="40" s="1"/>
  <c r="H93" i="40" s="1"/>
  <c r="A94" i="40"/>
  <c r="D94" i="40" s="1"/>
  <c r="H94" i="40" s="1"/>
  <c r="A95" i="40"/>
  <c r="D95" i="40" s="1"/>
  <c r="J95" i="40" s="1"/>
  <c r="A96" i="40"/>
  <c r="D96" i="40" s="1"/>
  <c r="A97" i="40"/>
  <c r="D97" i="40" s="1"/>
  <c r="H97" i="40" s="1"/>
  <c r="A98" i="40"/>
  <c r="D98" i="40" s="1"/>
  <c r="H98" i="40" s="1"/>
  <c r="A99" i="40"/>
  <c r="D99" i="40" s="1"/>
  <c r="H99" i="40" s="1"/>
  <c r="A100" i="40"/>
  <c r="D100" i="40" s="1"/>
  <c r="H100" i="40" s="1"/>
  <c r="A101" i="40"/>
  <c r="D101" i="40" s="1"/>
  <c r="E101" i="40" s="1"/>
  <c r="D167" i="40" s="1"/>
  <c r="A102" i="40"/>
  <c r="D102" i="40" s="1"/>
  <c r="A103" i="40"/>
  <c r="D103" i="40" s="1"/>
  <c r="H103" i="40" s="1"/>
  <c r="A104" i="40"/>
  <c r="D104" i="40" s="1"/>
  <c r="H104" i="40" s="1"/>
  <c r="A105" i="40"/>
  <c r="D105" i="40" s="1"/>
  <c r="H105" i="40" s="1"/>
  <c r="A106" i="40"/>
  <c r="D106" i="40" s="1"/>
  <c r="H106" i="40" s="1"/>
  <c r="A107" i="40"/>
  <c r="D107" i="40" s="1"/>
  <c r="H107" i="40" s="1"/>
  <c r="A108" i="40"/>
  <c r="D108" i="40" s="1"/>
  <c r="H108" i="40" s="1"/>
  <c r="A109" i="40"/>
  <c r="D109" i="40" s="1"/>
  <c r="H109" i="40" s="1"/>
  <c r="A110" i="40"/>
  <c r="D110" i="40" s="1"/>
  <c r="H110" i="40" s="1"/>
  <c r="A111" i="40"/>
  <c r="D111" i="40" s="1"/>
  <c r="H111" i="40" s="1"/>
  <c r="A112" i="40"/>
  <c r="D112" i="40" s="1"/>
  <c r="H112" i="40" s="1"/>
  <c r="A113" i="40"/>
  <c r="D113" i="40" s="1"/>
  <c r="A114" i="40"/>
  <c r="D114" i="40" s="1"/>
  <c r="A115" i="40"/>
  <c r="D115" i="40" s="1"/>
  <c r="H115" i="40" s="1"/>
  <c r="A116" i="40"/>
  <c r="D116" i="40" s="1"/>
  <c r="A117" i="40"/>
  <c r="D117" i="40" s="1"/>
  <c r="H117" i="40" s="1"/>
  <c r="A118" i="40"/>
  <c r="D118" i="40" s="1"/>
  <c r="H118" i="40" s="1"/>
  <c r="A119" i="40"/>
  <c r="D119" i="40" s="1"/>
  <c r="H119" i="40" s="1"/>
  <c r="A120" i="40"/>
  <c r="D120" i="40" s="1"/>
  <c r="H120" i="40" s="1"/>
  <c r="A121" i="40"/>
  <c r="D121" i="40" s="1"/>
  <c r="H121" i="40" s="1"/>
  <c r="A122" i="40"/>
  <c r="D122" i="40" s="1"/>
  <c r="H122" i="40" s="1"/>
  <c r="A123" i="40"/>
  <c r="D123" i="40" s="1"/>
  <c r="H123" i="40" s="1"/>
  <c r="A124" i="40"/>
  <c r="A125" i="40"/>
  <c r="A126" i="40"/>
  <c r="A127" i="40"/>
  <c r="D127" i="40" s="1"/>
  <c r="H127" i="40" s="1"/>
  <c r="A128" i="40"/>
  <c r="D128" i="40" s="1"/>
  <c r="H128" i="40" s="1"/>
  <c r="A129" i="40"/>
  <c r="D129" i="40" s="1"/>
  <c r="H129" i="40" s="1"/>
  <c r="A130" i="40"/>
  <c r="D130" i="40" s="1"/>
  <c r="H130" i="40" s="1"/>
  <c r="A131" i="40"/>
  <c r="D131" i="40" s="1"/>
  <c r="H131" i="40" s="1"/>
  <c r="A132" i="40"/>
  <c r="A133" i="40"/>
  <c r="A6" i="40"/>
  <c r="F229" i="40"/>
  <c r="J218" i="40"/>
  <c r="H218" i="40"/>
  <c r="F218" i="40"/>
  <c r="E218" i="40"/>
  <c r="D214" i="40"/>
  <c r="I214" i="40" s="1"/>
  <c r="G245" i="40" s="1"/>
  <c r="L182" i="40"/>
  <c r="D161" i="40"/>
  <c r="D160" i="40"/>
  <c r="I137" i="40"/>
  <c r="G183" i="40" s="1"/>
  <c r="G137" i="40"/>
  <c r="H133" i="40"/>
  <c r="E133" i="40"/>
  <c r="H132" i="40"/>
  <c r="E132" i="40"/>
  <c r="H126" i="40"/>
  <c r="H125" i="40"/>
  <c r="H124" i="40"/>
  <c r="H116" i="40"/>
  <c r="H114" i="40"/>
  <c r="H102" i="40"/>
  <c r="J98" i="40"/>
  <c r="F98" i="40"/>
  <c r="H96" i="40"/>
  <c r="H90" i="40"/>
  <c r="H84" i="40"/>
  <c r="H78" i="40"/>
  <c r="E77" i="40"/>
  <c r="D159" i="40" s="1"/>
  <c r="H74" i="40"/>
  <c r="H72" i="40"/>
  <c r="H67" i="40"/>
  <c r="H66" i="40"/>
  <c r="E66" i="40"/>
  <c r="D163" i="40" s="1"/>
  <c r="J61" i="40"/>
  <c r="H60" i="40"/>
  <c r="H59" i="40"/>
  <c r="J56" i="40"/>
  <c r="H55" i="40"/>
  <c r="F54" i="40"/>
  <c r="J48" i="40"/>
  <c r="H48" i="40"/>
  <c r="K47" i="40"/>
  <c r="K45" i="40"/>
  <c r="K46" i="40" s="1"/>
  <c r="J42" i="40"/>
  <c r="H42" i="40"/>
  <c r="H41" i="40"/>
  <c r="H39" i="40"/>
  <c r="H38" i="40"/>
  <c r="H37" i="40"/>
  <c r="H36" i="40"/>
  <c r="H34" i="40"/>
  <c r="H33" i="40"/>
  <c r="H32" i="40"/>
  <c r="H31" i="40"/>
  <c r="H30" i="40"/>
  <c r="H28" i="40"/>
  <c r="H27" i="40"/>
  <c r="H26" i="40"/>
  <c r="H25" i="40"/>
  <c r="H24" i="40"/>
  <c r="H23" i="40"/>
  <c r="H22" i="40"/>
  <c r="H21" i="40"/>
  <c r="H20" i="40"/>
  <c r="H19" i="40"/>
  <c r="H18" i="40"/>
  <c r="H17" i="40"/>
  <c r="H16" i="40"/>
  <c r="H15" i="40"/>
  <c r="H14" i="40"/>
  <c r="H12" i="40"/>
  <c r="H11" i="40"/>
  <c r="H9" i="40"/>
  <c r="H8" i="40"/>
  <c r="H7" i="40"/>
  <c r="K651" i="37"/>
  <c r="K5" i="37"/>
  <c r="L100" i="40" l="1"/>
  <c r="L212" i="40"/>
  <c r="M212" i="40" s="1"/>
  <c r="H101" i="40"/>
  <c r="E65" i="40"/>
  <c r="J97" i="40"/>
  <c r="D175" i="40" s="1"/>
  <c r="D215" i="40"/>
  <c r="D218" i="40" s="1"/>
  <c r="F241" i="40" s="1"/>
  <c r="F250" i="40" s="1"/>
  <c r="F46" i="40"/>
  <c r="E73" i="40"/>
  <c r="D165" i="40" s="1"/>
  <c r="E79" i="40"/>
  <c r="D166" i="40" s="1"/>
  <c r="F61" i="40"/>
  <c r="L99" i="40"/>
  <c r="H46" i="40"/>
  <c r="J46" i="40"/>
  <c r="D172" i="40" s="1"/>
  <c r="J57" i="40"/>
  <c r="K98" i="40"/>
  <c r="K99" i="40" s="1"/>
  <c r="H57" i="40"/>
  <c r="F75" i="40"/>
  <c r="F44" i="40"/>
  <c r="H44" i="40"/>
  <c r="F56" i="40"/>
  <c r="D212" i="40"/>
  <c r="A3" i="36" a="1"/>
  <c r="A3" i="36" s="1"/>
  <c r="A7" i="36" a="1"/>
  <c r="A7" i="36" s="1"/>
  <c r="A5" i="36" a="1"/>
  <c r="A5" i="36" s="1"/>
  <c r="A12" i="36" a="1"/>
  <c r="A12" i="36" s="1"/>
  <c r="A4" i="36" a="1"/>
  <c r="A4" i="36" s="1"/>
  <c r="D6" i="40"/>
  <c r="H6" i="40" s="1"/>
  <c r="A6" i="36" a="1"/>
  <c r="A6" i="36" s="1"/>
  <c r="A15" i="36" a="1"/>
  <c r="A15" i="36" s="1"/>
  <c r="A8" i="36" a="1"/>
  <c r="A8" i="36" s="1"/>
  <c r="A16" i="36" a="1"/>
  <c r="A16" i="36" s="1"/>
  <c r="A9" i="36" a="1"/>
  <c r="A9" i="36" s="1"/>
  <c r="A11" i="36" a="1"/>
  <c r="A11" i="36" s="1"/>
  <c r="A10" i="36" a="1"/>
  <c r="A10" i="36" s="1"/>
  <c r="H56" i="40"/>
  <c r="A55" i="36" a="1"/>
  <c r="A55" i="36" s="1"/>
  <c r="D53" i="40"/>
  <c r="F53" i="40" s="1"/>
  <c r="A13" i="36" a="1"/>
  <c r="A13" i="36" s="1"/>
  <c r="D173" i="40"/>
  <c r="G213" i="40"/>
  <c r="H113" i="40"/>
  <c r="D174" i="40"/>
  <c r="K50" i="40"/>
  <c r="K49" i="40"/>
  <c r="D171" i="40"/>
  <c r="A61" i="36" a="1"/>
  <c r="A61" i="36" s="1"/>
  <c r="A19" i="36" a="1"/>
  <c r="A19" i="36" s="1"/>
  <c r="A21" i="36" a="1"/>
  <c r="A21" i="36" s="1"/>
  <c r="A35" i="36" a="1"/>
  <c r="A35" i="36" s="1"/>
  <c r="A50" i="36" a="1"/>
  <c r="A50" i="36" s="1"/>
  <c r="A64" i="36" a="1"/>
  <c r="A64" i="36" s="1"/>
  <c r="A22" i="36" a="1"/>
  <c r="A22" i="36" s="1"/>
  <c r="A29" i="36" a="1"/>
  <c r="A29" i="36" s="1"/>
  <c r="A36" i="36" a="1"/>
  <c r="A36" i="36" s="1"/>
  <c r="A44" i="36" a="1"/>
  <c r="A44" i="36" s="1"/>
  <c r="A51" i="36" a="1"/>
  <c r="A51" i="36" s="1"/>
  <c r="A58" i="36" a="1"/>
  <c r="A58" i="36" s="1"/>
  <c r="A65" i="36" a="1"/>
  <c r="A65" i="36" s="1"/>
  <c r="A72" i="36" a="1"/>
  <c r="A72" i="36" s="1"/>
  <c r="A80" i="36" a="1"/>
  <c r="A80" i="36" s="1"/>
  <c r="A87" i="36" a="1"/>
  <c r="A87" i="36" s="1"/>
  <c r="A26" i="36" a="1"/>
  <c r="A26" i="36" s="1"/>
  <c r="A47" i="36" a="1"/>
  <c r="A47" i="36" s="1"/>
  <c r="A69" i="36" a="1"/>
  <c r="A69" i="36" s="1"/>
  <c r="A71" i="36" a="1"/>
  <c r="A71" i="36" s="1"/>
  <c r="A23" i="36" a="1"/>
  <c r="A23" i="36" s="1"/>
  <c r="A30" i="36" a="1"/>
  <c r="A30" i="36" s="1"/>
  <c r="A38" i="36" a="1"/>
  <c r="A38" i="36" s="1"/>
  <c r="A45" i="36" a="1"/>
  <c r="A45" i="36" s="1"/>
  <c r="A52" i="36" a="1"/>
  <c r="A52" i="36" s="1"/>
  <c r="A59" i="36" a="1"/>
  <c r="A59" i="36" s="1"/>
  <c r="A66" i="36" a="1"/>
  <c r="A66" i="36" s="1"/>
  <c r="A74" i="36" a="1"/>
  <c r="A74" i="36" s="1"/>
  <c r="A81" i="36" a="1"/>
  <c r="A81" i="36" s="1"/>
  <c r="A88" i="36" a="1"/>
  <c r="A88" i="36" s="1"/>
  <c r="A18" i="36" a="1"/>
  <c r="A18" i="36" s="1"/>
  <c r="A40" i="36" a="1"/>
  <c r="A40" i="36" s="1"/>
  <c r="A62" i="36" a="1"/>
  <c r="A62" i="36" s="1"/>
  <c r="A83" i="36" a="1"/>
  <c r="A83" i="36" s="1"/>
  <c r="A78" i="36" a="1"/>
  <c r="A78" i="36" s="1"/>
  <c r="A17" i="36" a="1"/>
  <c r="A17" i="36" s="1"/>
  <c r="A24" i="36" a="1"/>
  <c r="A24" i="36" s="1"/>
  <c r="A32" i="36" a="1"/>
  <c r="A32" i="36" s="1"/>
  <c r="A39" i="36" a="1"/>
  <c r="A39" i="36" s="1"/>
  <c r="A46" i="36" a="1"/>
  <c r="A46" i="36" s="1"/>
  <c r="A53" i="36" a="1"/>
  <c r="A53" i="36" s="1"/>
  <c r="A60" i="36" a="1"/>
  <c r="A60" i="36" s="1"/>
  <c r="A68" i="36" a="1"/>
  <c r="A68" i="36" s="1"/>
  <c r="A75" i="36" a="1"/>
  <c r="A75" i="36" s="1"/>
  <c r="A82" i="36" a="1"/>
  <c r="A82" i="36" s="1"/>
  <c r="A89" i="36" a="1"/>
  <c r="A89" i="36" s="1"/>
  <c r="A33" i="36" a="1"/>
  <c r="A33" i="36" s="1"/>
  <c r="A54" i="36" a="1"/>
  <c r="A54" i="36" s="1"/>
  <c r="A76" i="36" a="1"/>
  <c r="A76" i="36" s="1"/>
  <c r="A90" i="36" a="1"/>
  <c r="A90" i="36" s="1"/>
  <c r="A20" i="36" a="1"/>
  <c r="A20" i="36" s="1"/>
  <c r="A27" i="36" a="1"/>
  <c r="A27" i="36" s="1"/>
  <c r="A34" i="36" a="1"/>
  <c r="A34" i="36" s="1"/>
  <c r="A41" i="36" a="1"/>
  <c r="A41" i="36" s="1"/>
  <c r="A48" i="36" a="1"/>
  <c r="A48" i="36" s="1"/>
  <c r="A56" i="36" a="1"/>
  <c r="A56" i="36" s="1"/>
  <c r="A63" i="36" a="1"/>
  <c r="A63" i="36" s="1"/>
  <c r="A70" i="36" a="1"/>
  <c r="A70" i="36" s="1"/>
  <c r="A77" i="36" a="1"/>
  <c r="A77" i="36" s="1"/>
  <c r="A84" i="36" a="1"/>
  <c r="A84" i="36" s="1"/>
  <c r="A91" i="36" a="1"/>
  <c r="A91" i="36" s="1"/>
  <c r="A14" i="36" a="1"/>
  <c r="A14" i="36" s="1"/>
  <c r="A28" i="36" a="1"/>
  <c r="A28" i="36" s="1"/>
  <c r="A42" i="36" a="1"/>
  <c r="A42" i="36" s="1"/>
  <c r="A57" i="36" a="1"/>
  <c r="A57" i="36" s="1"/>
  <c r="A86" i="36" a="1"/>
  <c r="A86" i="36" s="1"/>
  <c r="A31" i="36" a="1"/>
  <c r="A31" i="36" s="1"/>
  <c r="A67" i="36" a="1"/>
  <c r="A67" i="36" s="1"/>
  <c r="A37" i="36" a="1"/>
  <c r="A37" i="36" s="1"/>
  <c r="A73" i="36" a="1"/>
  <c r="A73" i="36" s="1"/>
  <c r="A25" i="36" a="1"/>
  <c r="A25" i="36" s="1"/>
  <c r="A43" i="36" a="1"/>
  <c r="A43" i="36" s="1"/>
  <c r="A79" i="36" a="1"/>
  <c r="A79" i="36" s="1"/>
  <c r="A49" i="36" a="1"/>
  <c r="A49" i="36" s="1"/>
  <c r="A85" i="36" a="1"/>
  <c r="A85" i="36" s="1"/>
  <c r="G246" i="40"/>
  <c r="D158" i="40"/>
  <c r="D168" i="40" s="1"/>
  <c r="G180" i="40" s="1"/>
  <c r="G212" i="40"/>
  <c r="G214" i="40"/>
  <c r="G216" i="40"/>
  <c r="I212" i="40"/>
  <c r="CR91" i="36"/>
  <c r="CT91" i="36" s="1"/>
  <c r="CO91" i="36"/>
  <c r="CL91" i="36"/>
  <c r="CI91" i="36"/>
  <c r="CF91" i="36"/>
  <c r="CC91" i="36"/>
  <c r="CE91" i="36" s="1"/>
  <c r="BZ91" i="36"/>
  <c r="CB91" i="36" s="1"/>
  <c r="BW91" i="36"/>
  <c r="BT91" i="36"/>
  <c r="BQ91" i="36"/>
  <c r="BN91" i="36"/>
  <c r="BK91" i="36"/>
  <c r="BM91" i="36" s="1"/>
  <c r="BH91" i="36"/>
  <c r="BJ91" i="36" s="1"/>
  <c r="BE91" i="36"/>
  <c r="BB91" i="36"/>
  <c r="AY91" i="36"/>
  <c r="AV91" i="36"/>
  <c r="AS91" i="36"/>
  <c r="AU91" i="36" s="1"/>
  <c r="AP91" i="36"/>
  <c r="AR91" i="36" s="1"/>
  <c r="AM91" i="36"/>
  <c r="AJ91" i="36"/>
  <c r="AG91" i="36"/>
  <c r="AD91" i="36"/>
  <c r="AA91" i="36"/>
  <c r="AC91" i="36" s="1"/>
  <c r="X91" i="36"/>
  <c r="Z91" i="36" s="1"/>
  <c r="U91" i="36"/>
  <c r="R91" i="36"/>
  <c r="O91" i="36"/>
  <c r="L91" i="36"/>
  <c r="I91" i="36"/>
  <c r="K91" i="36" s="1"/>
  <c r="F91" i="36"/>
  <c r="CR88" i="36"/>
  <c r="CO88" i="36"/>
  <c r="CL88" i="36"/>
  <c r="CI88" i="36"/>
  <c r="CF88" i="36"/>
  <c r="CH88" i="36" s="1"/>
  <c r="CC88" i="36"/>
  <c r="CE88" i="36" s="1"/>
  <c r="BZ88" i="36"/>
  <c r="BW88" i="36"/>
  <c r="BT88" i="36"/>
  <c r="BQ88" i="36"/>
  <c r="BN88" i="36"/>
  <c r="BP88" i="36" s="1"/>
  <c r="BK88" i="36"/>
  <c r="BM88" i="36" s="1"/>
  <c r="BH88" i="36"/>
  <c r="BE88" i="36"/>
  <c r="BB88" i="36"/>
  <c r="AY88" i="36"/>
  <c r="AV88" i="36"/>
  <c r="AX88" i="36" s="1"/>
  <c r="AS88" i="36"/>
  <c r="AU88" i="36" s="1"/>
  <c r="AP88" i="36"/>
  <c r="AM88" i="36"/>
  <c r="AJ88" i="36"/>
  <c r="AG88" i="36"/>
  <c r="AD88" i="36"/>
  <c r="AF88" i="36" s="1"/>
  <c r="AA88" i="36"/>
  <c r="AC88" i="36" s="1"/>
  <c r="X88" i="36"/>
  <c r="U88" i="36"/>
  <c r="R88" i="36"/>
  <c r="O88" i="36"/>
  <c r="L88" i="36"/>
  <c r="N88" i="36" s="1"/>
  <c r="I88" i="36"/>
  <c r="F88" i="36"/>
  <c r="CR87" i="36"/>
  <c r="CO87" i="36"/>
  <c r="CL87" i="36"/>
  <c r="CI87" i="36"/>
  <c r="CK87" i="36" s="1"/>
  <c r="CF87" i="36"/>
  <c r="CC87" i="36"/>
  <c r="BZ87" i="36"/>
  <c r="BW87" i="36"/>
  <c r="BT87" i="36"/>
  <c r="BQ87" i="36"/>
  <c r="BS87" i="36" s="1"/>
  <c r="BN87" i="36"/>
  <c r="BP87" i="36" s="1"/>
  <c r="BK87" i="36"/>
  <c r="BH87" i="36"/>
  <c r="BE87" i="36"/>
  <c r="BB87" i="36"/>
  <c r="AY87" i="36"/>
  <c r="BA87" i="36" s="1"/>
  <c r="AV87" i="36"/>
  <c r="AX87" i="36" s="1"/>
  <c r="AS87" i="36"/>
  <c r="AP87" i="36"/>
  <c r="AM87" i="36"/>
  <c r="AJ87" i="36"/>
  <c r="AG87" i="36"/>
  <c r="AI87" i="36" s="1"/>
  <c r="AD87" i="36"/>
  <c r="AF87" i="36" s="1"/>
  <c r="AA87" i="36"/>
  <c r="X87" i="36"/>
  <c r="U87" i="36"/>
  <c r="R87" i="36"/>
  <c r="O87" i="36"/>
  <c r="Q87" i="36" s="1"/>
  <c r="L87" i="36"/>
  <c r="N87" i="36" s="1"/>
  <c r="I87" i="36"/>
  <c r="F87" i="36"/>
  <c r="CR86" i="36"/>
  <c r="CO86" i="36"/>
  <c r="CL86" i="36"/>
  <c r="CN86" i="36" s="1"/>
  <c r="CI86" i="36"/>
  <c r="CK86" i="36" s="1"/>
  <c r="CF86" i="36"/>
  <c r="CC86" i="36"/>
  <c r="BZ86" i="36"/>
  <c r="BW86" i="36"/>
  <c r="BT86" i="36"/>
  <c r="BV86" i="36" s="1"/>
  <c r="BQ86" i="36"/>
  <c r="BS86" i="36" s="1"/>
  <c r="BN86" i="36"/>
  <c r="BK86" i="36"/>
  <c r="BH86" i="36"/>
  <c r="BE86" i="36"/>
  <c r="BB86" i="36"/>
  <c r="BD86" i="36" s="1"/>
  <c r="AY86" i="36"/>
  <c r="AV86" i="36"/>
  <c r="AS86" i="36"/>
  <c r="AP86" i="36"/>
  <c r="AM86" i="36"/>
  <c r="AJ86" i="36"/>
  <c r="AL86" i="36" s="1"/>
  <c r="AG86" i="36"/>
  <c r="AI86" i="36" s="1"/>
  <c r="AD86" i="36"/>
  <c r="AA86" i="36"/>
  <c r="X86" i="36"/>
  <c r="U86" i="36"/>
  <c r="R86" i="36"/>
  <c r="T86" i="36" s="1"/>
  <c r="O86" i="36"/>
  <c r="Q86" i="36" s="1"/>
  <c r="L86" i="36"/>
  <c r="I86" i="36"/>
  <c r="F86" i="36"/>
  <c r="CR85" i="36"/>
  <c r="CO85" i="36"/>
  <c r="CQ85" i="36" s="1"/>
  <c r="CL85" i="36"/>
  <c r="CN85" i="36" s="1"/>
  <c r="CI85" i="36"/>
  <c r="CF85" i="36"/>
  <c r="CC85" i="36"/>
  <c r="BZ85" i="36"/>
  <c r="BW85" i="36"/>
  <c r="BY85" i="36" s="1"/>
  <c r="BT85" i="36"/>
  <c r="BV85" i="36" s="1"/>
  <c r="BQ85" i="36"/>
  <c r="BN85" i="36"/>
  <c r="BK85" i="36"/>
  <c r="BH85" i="36"/>
  <c r="BE85" i="36"/>
  <c r="BG85" i="36" s="1"/>
  <c r="BB85" i="36"/>
  <c r="BD85" i="36" s="1"/>
  <c r="AY85" i="36"/>
  <c r="AV85" i="36"/>
  <c r="AS85" i="36"/>
  <c r="AP85" i="36"/>
  <c r="AM85" i="36"/>
  <c r="AO85" i="36" s="1"/>
  <c r="AJ85" i="36"/>
  <c r="AL85" i="36" s="1"/>
  <c r="AG85" i="36"/>
  <c r="AD85" i="36"/>
  <c r="AA85" i="36"/>
  <c r="X85" i="36"/>
  <c r="U85" i="36"/>
  <c r="W85" i="36" s="1"/>
  <c r="R85" i="36"/>
  <c r="T85" i="36" s="1"/>
  <c r="O85" i="36"/>
  <c r="L85" i="36"/>
  <c r="I85" i="36"/>
  <c r="F85" i="36"/>
  <c r="CR84" i="36"/>
  <c r="CT84" i="36" s="1"/>
  <c r="CO84" i="36"/>
  <c r="CQ84" i="36" s="1"/>
  <c r="CL84" i="36"/>
  <c r="CI84" i="36"/>
  <c r="CF84" i="36"/>
  <c r="CC84" i="36"/>
  <c r="BZ84" i="36"/>
  <c r="CB84" i="36" s="1"/>
  <c r="BW84" i="36"/>
  <c r="BY84" i="36" s="1"/>
  <c r="BT84" i="36"/>
  <c r="BQ84" i="36"/>
  <c r="BN84" i="36"/>
  <c r="BK84" i="36"/>
  <c r="BH84" i="36"/>
  <c r="BJ84" i="36" s="1"/>
  <c r="BE84" i="36"/>
  <c r="BG84" i="36" s="1"/>
  <c r="BB84" i="36"/>
  <c r="AY84" i="36"/>
  <c r="AV84" i="36"/>
  <c r="AS84" i="36"/>
  <c r="AP84" i="36"/>
  <c r="AR84" i="36" s="1"/>
  <c r="AM84" i="36"/>
  <c r="AJ84" i="36"/>
  <c r="AG84" i="36"/>
  <c r="AD84" i="36"/>
  <c r="AA84" i="36"/>
  <c r="X84" i="36"/>
  <c r="Z84" i="36" s="1"/>
  <c r="U84" i="36"/>
  <c r="W84" i="36" s="1"/>
  <c r="R84" i="36"/>
  <c r="O84" i="36"/>
  <c r="L84" i="36"/>
  <c r="I84" i="36"/>
  <c r="F84" i="36"/>
  <c r="H84" i="36" s="1"/>
  <c r="CR83" i="36"/>
  <c r="CT83" i="36" s="1"/>
  <c r="CO83" i="36"/>
  <c r="CL83" i="36"/>
  <c r="CI83" i="36"/>
  <c r="CF83" i="36"/>
  <c r="CC83" i="36"/>
  <c r="CE83" i="36" s="1"/>
  <c r="BZ83" i="36"/>
  <c r="CB83" i="36" s="1"/>
  <c r="BW83" i="36"/>
  <c r="BT83" i="36"/>
  <c r="BQ83" i="36"/>
  <c r="BN83" i="36"/>
  <c r="BK83" i="36"/>
  <c r="BM83" i="36" s="1"/>
  <c r="BH83" i="36"/>
  <c r="BJ83" i="36" s="1"/>
  <c r="BE83" i="36"/>
  <c r="BB83" i="36"/>
  <c r="AY83" i="36"/>
  <c r="AV83" i="36"/>
  <c r="AS83" i="36"/>
  <c r="AU83" i="36" s="1"/>
  <c r="AP83" i="36"/>
  <c r="AR83" i="36" s="1"/>
  <c r="AM83" i="36"/>
  <c r="AJ83" i="36"/>
  <c r="AG83" i="36"/>
  <c r="AD83" i="36"/>
  <c r="AA83" i="36"/>
  <c r="AC83" i="36" s="1"/>
  <c r="X83" i="36"/>
  <c r="Z83" i="36" s="1"/>
  <c r="U83" i="36"/>
  <c r="R83" i="36"/>
  <c r="O83" i="36"/>
  <c r="L83" i="36"/>
  <c r="I83" i="36"/>
  <c r="K83" i="36" s="1"/>
  <c r="F83" i="36"/>
  <c r="CR82" i="36"/>
  <c r="CO82" i="36"/>
  <c r="CL82" i="36"/>
  <c r="CI82" i="36"/>
  <c r="CF82" i="36"/>
  <c r="CC82" i="36"/>
  <c r="CE82" i="36" s="1"/>
  <c r="BZ82" i="36"/>
  <c r="BW82" i="36"/>
  <c r="BT82" i="36"/>
  <c r="BQ82" i="36"/>
  <c r="BN82" i="36"/>
  <c r="BK82" i="36"/>
  <c r="BM82" i="36" s="1"/>
  <c r="BH82" i="36"/>
  <c r="BE82" i="36"/>
  <c r="BB82" i="36"/>
  <c r="AY82" i="36"/>
  <c r="AV82" i="36"/>
  <c r="AS82" i="36"/>
  <c r="AU82" i="36" s="1"/>
  <c r="AP82" i="36"/>
  <c r="AM82" i="36"/>
  <c r="AJ82" i="36"/>
  <c r="AG82" i="36"/>
  <c r="AD82" i="36"/>
  <c r="AA82" i="36"/>
  <c r="AC82" i="36" s="1"/>
  <c r="X82" i="36"/>
  <c r="U82" i="36"/>
  <c r="R82" i="36"/>
  <c r="O82" i="36"/>
  <c r="L82" i="36"/>
  <c r="I82" i="36"/>
  <c r="K82" i="36" s="1"/>
  <c r="F82" i="36"/>
  <c r="CR81" i="36"/>
  <c r="CO81" i="36"/>
  <c r="CL81" i="36"/>
  <c r="CI81" i="36"/>
  <c r="CK81" i="36" s="1"/>
  <c r="CF81" i="36"/>
  <c r="CH81" i="36" s="1"/>
  <c r="CC81" i="36"/>
  <c r="BZ81" i="36"/>
  <c r="BW81" i="36"/>
  <c r="BT81" i="36"/>
  <c r="BQ81" i="36"/>
  <c r="BS81" i="36" s="1"/>
  <c r="BN81" i="36"/>
  <c r="BK81" i="36"/>
  <c r="BH81" i="36"/>
  <c r="BE81" i="36"/>
  <c r="BB81" i="36"/>
  <c r="AY81" i="36"/>
  <c r="BA81" i="36" s="1"/>
  <c r="AV81" i="36"/>
  <c r="AX81" i="36" s="1"/>
  <c r="AS81" i="36"/>
  <c r="AP81" i="36"/>
  <c r="AM81" i="36"/>
  <c r="AJ81" i="36"/>
  <c r="AG81" i="36"/>
  <c r="AI81" i="36" s="1"/>
  <c r="AD81" i="36"/>
  <c r="AF81" i="36" s="1"/>
  <c r="AA81" i="36"/>
  <c r="X81" i="36"/>
  <c r="U81" i="36"/>
  <c r="R81" i="36"/>
  <c r="O81" i="36"/>
  <c r="Q81" i="36" s="1"/>
  <c r="L81" i="36"/>
  <c r="N81" i="36" s="1"/>
  <c r="I81" i="36"/>
  <c r="F81" i="36"/>
  <c r="CR80" i="36"/>
  <c r="CO80" i="36"/>
  <c r="CL80" i="36"/>
  <c r="CN80" i="36" s="1"/>
  <c r="CI80" i="36"/>
  <c r="CK80" i="36" s="1"/>
  <c r="CF80" i="36"/>
  <c r="CC80" i="36"/>
  <c r="BZ80" i="36"/>
  <c r="BW80" i="36"/>
  <c r="BT80" i="36"/>
  <c r="BV80" i="36" s="1"/>
  <c r="BQ80" i="36"/>
  <c r="BS80" i="36" s="1"/>
  <c r="BN80" i="36"/>
  <c r="BK80" i="36"/>
  <c r="BH80" i="36"/>
  <c r="BE80" i="36"/>
  <c r="BB80" i="36"/>
  <c r="BD80" i="36" s="1"/>
  <c r="AY80" i="36"/>
  <c r="BA80" i="36" s="1"/>
  <c r="AV80" i="36"/>
  <c r="AS80" i="36"/>
  <c r="AP80" i="36"/>
  <c r="AM80" i="36"/>
  <c r="AJ80" i="36"/>
  <c r="AL80" i="36" s="1"/>
  <c r="AG80" i="36"/>
  <c r="AI80" i="36" s="1"/>
  <c r="AD80" i="36"/>
  <c r="AA80" i="36"/>
  <c r="X80" i="36"/>
  <c r="U80" i="36"/>
  <c r="R80" i="36"/>
  <c r="T80" i="36" s="1"/>
  <c r="O80" i="36"/>
  <c r="Q80" i="36" s="1"/>
  <c r="L80" i="36"/>
  <c r="I80" i="36"/>
  <c r="F80" i="36"/>
  <c r="CR79" i="36"/>
  <c r="CO79" i="36"/>
  <c r="CQ79" i="36" s="1"/>
  <c r="CL79" i="36"/>
  <c r="CN79" i="36" s="1"/>
  <c r="CI79" i="36"/>
  <c r="CF79" i="36"/>
  <c r="CC79" i="36"/>
  <c r="BZ79" i="36"/>
  <c r="BW79" i="36"/>
  <c r="BY79" i="36" s="1"/>
  <c r="BT79" i="36"/>
  <c r="BV79" i="36" s="1"/>
  <c r="BQ79" i="36"/>
  <c r="BN79" i="36"/>
  <c r="BK79" i="36"/>
  <c r="BH79" i="36"/>
  <c r="BE79" i="36"/>
  <c r="BG79" i="36" s="1"/>
  <c r="BB79" i="36"/>
  <c r="BD79" i="36" s="1"/>
  <c r="AY79" i="36"/>
  <c r="AV79" i="36"/>
  <c r="AS79" i="36"/>
  <c r="AP79" i="36"/>
  <c r="AM79" i="36"/>
  <c r="AO79" i="36" s="1"/>
  <c r="AJ79" i="36"/>
  <c r="AL79" i="36" s="1"/>
  <c r="AG79" i="36"/>
  <c r="AD79" i="36"/>
  <c r="AA79" i="36"/>
  <c r="X79" i="36"/>
  <c r="U79" i="36"/>
  <c r="W79" i="36" s="1"/>
  <c r="R79" i="36"/>
  <c r="T79" i="36" s="1"/>
  <c r="O79" i="36"/>
  <c r="L79" i="36"/>
  <c r="I79" i="36"/>
  <c r="F79" i="36"/>
  <c r="CR78" i="36"/>
  <c r="CT78" i="36" s="1"/>
  <c r="CO78" i="36"/>
  <c r="CQ78" i="36" s="1"/>
  <c r="CL78" i="36"/>
  <c r="CI78" i="36"/>
  <c r="CF78" i="36"/>
  <c r="CC78" i="36"/>
  <c r="BZ78" i="36"/>
  <c r="CB78" i="36" s="1"/>
  <c r="BW78" i="36"/>
  <c r="BY78" i="36" s="1"/>
  <c r="BT78" i="36"/>
  <c r="BQ78" i="36"/>
  <c r="BN78" i="36"/>
  <c r="BK78" i="36"/>
  <c r="BH78" i="36"/>
  <c r="BJ78" i="36" s="1"/>
  <c r="BE78" i="36"/>
  <c r="BG78" i="36" s="1"/>
  <c r="BB78" i="36"/>
  <c r="AY78" i="36"/>
  <c r="AV78" i="36"/>
  <c r="AS78" i="36"/>
  <c r="AP78" i="36"/>
  <c r="AR78" i="36" s="1"/>
  <c r="AM78" i="36"/>
  <c r="AO78" i="36" s="1"/>
  <c r="AJ78" i="36"/>
  <c r="AG78" i="36"/>
  <c r="AD78" i="36"/>
  <c r="AA78" i="36"/>
  <c r="X78" i="36"/>
  <c r="Z78" i="36" s="1"/>
  <c r="U78" i="36"/>
  <c r="W78" i="36" s="1"/>
  <c r="R78" i="36"/>
  <c r="O78" i="36"/>
  <c r="L78" i="36"/>
  <c r="I78" i="36"/>
  <c r="F78" i="36"/>
  <c r="H78" i="36" s="1"/>
  <c r="CR77" i="36"/>
  <c r="CT77" i="36" s="1"/>
  <c r="CO77" i="36"/>
  <c r="CL77" i="36"/>
  <c r="CI77" i="36"/>
  <c r="CF77" i="36"/>
  <c r="CC77" i="36"/>
  <c r="CE77" i="36" s="1"/>
  <c r="BZ77" i="36"/>
  <c r="BW77" i="36"/>
  <c r="BT77" i="36"/>
  <c r="BQ77" i="36"/>
  <c r="BN77" i="36"/>
  <c r="BK77" i="36"/>
  <c r="BM77" i="36" s="1"/>
  <c r="BH77" i="36"/>
  <c r="BJ77" i="36" s="1"/>
  <c r="BE77" i="36"/>
  <c r="BB77" i="36"/>
  <c r="AY77" i="36"/>
  <c r="AV77" i="36"/>
  <c r="AS77" i="36"/>
  <c r="AU77" i="36" s="1"/>
  <c r="AP77" i="36"/>
  <c r="AR77" i="36" s="1"/>
  <c r="AM77" i="36"/>
  <c r="AJ77" i="36"/>
  <c r="AG77" i="36"/>
  <c r="AD77" i="36"/>
  <c r="AA77" i="36"/>
  <c r="AC77" i="36" s="1"/>
  <c r="X77" i="36"/>
  <c r="Z77" i="36" s="1"/>
  <c r="U77" i="36"/>
  <c r="R77" i="36"/>
  <c r="O77" i="36"/>
  <c r="L77" i="36"/>
  <c r="I77" i="36"/>
  <c r="K77" i="36" s="1"/>
  <c r="F77" i="36"/>
  <c r="CR76" i="36"/>
  <c r="CO76" i="36"/>
  <c r="CL76" i="36"/>
  <c r="CI76" i="36"/>
  <c r="CF76" i="36"/>
  <c r="CH76" i="36" s="1"/>
  <c r="CC76" i="36"/>
  <c r="CE76" i="36" s="1"/>
  <c r="BZ76" i="36"/>
  <c r="BW76" i="36"/>
  <c r="BT76" i="36"/>
  <c r="BQ76" i="36"/>
  <c r="BN76" i="36"/>
  <c r="BP76" i="36" s="1"/>
  <c r="BK76" i="36"/>
  <c r="BM76" i="36" s="1"/>
  <c r="BH76" i="36"/>
  <c r="BE76" i="36"/>
  <c r="BB76" i="36"/>
  <c r="AY76" i="36"/>
  <c r="AV76" i="36"/>
  <c r="AX76" i="36" s="1"/>
  <c r="AS76" i="36"/>
  <c r="AU76" i="36" s="1"/>
  <c r="AP76" i="36"/>
  <c r="AM76" i="36"/>
  <c r="AJ76" i="36"/>
  <c r="AG76" i="36"/>
  <c r="AD76" i="36"/>
  <c r="AF76" i="36" s="1"/>
  <c r="AA76" i="36"/>
  <c r="AC76" i="36" s="1"/>
  <c r="X76" i="36"/>
  <c r="U76" i="36"/>
  <c r="R76" i="36"/>
  <c r="O76" i="36"/>
  <c r="L76" i="36"/>
  <c r="N76" i="36" s="1"/>
  <c r="I76" i="36"/>
  <c r="K76" i="36" s="1"/>
  <c r="F76" i="36"/>
  <c r="CR75" i="36"/>
  <c r="CO75" i="36"/>
  <c r="CL75" i="36"/>
  <c r="CI75" i="36"/>
  <c r="CK75" i="36" s="1"/>
  <c r="CF75" i="36"/>
  <c r="CH75" i="36" s="1"/>
  <c r="CC75" i="36"/>
  <c r="BZ75" i="36"/>
  <c r="BW75" i="36"/>
  <c r="BT75" i="36"/>
  <c r="BQ75" i="36"/>
  <c r="BS75" i="36" s="1"/>
  <c r="BN75" i="36"/>
  <c r="BP75" i="36" s="1"/>
  <c r="BK75" i="36"/>
  <c r="BH75" i="36"/>
  <c r="BE75" i="36"/>
  <c r="BB75" i="36"/>
  <c r="AY75" i="36"/>
  <c r="BA75" i="36" s="1"/>
  <c r="AV75" i="36"/>
  <c r="AX75" i="36" s="1"/>
  <c r="AS75" i="36"/>
  <c r="AP75" i="36"/>
  <c r="AM75" i="36"/>
  <c r="AJ75" i="36"/>
  <c r="AG75" i="36"/>
  <c r="AI75" i="36" s="1"/>
  <c r="AD75" i="36"/>
  <c r="AF75" i="36" s="1"/>
  <c r="AA75" i="36"/>
  <c r="X75" i="36"/>
  <c r="U75" i="36"/>
  <c r="R75" i="36"/>
  <c r="O75" i="36"/>
  <c r="Q75" i="36" s="1"/>
  <c r="L75" i="36"/>
  <c r="N75" i="36" s="1"/>
  <c r="I75" i="36"/>
  <c r="F75" i="36"/>
  <c r="CR74" i="36"/>
  <c r="CO74" i="36"/>
  <c r="CL74" i="36"/>
  <c r="CN74" i="36" s="1"/>
  <c r="CI74" i="36"/>
  <c r="CK74" i="36" s="1"/>
  <c r="CF74" i="36"/>
  <c r="CC74" i="36"/>
  <c r="BZ74" i="36"/>
  <c r="BW74" i="36"/>
  <c r="BT74" i="36"/>
  <c r="BV74" i="36" s="1"/>
  <c r="BQ74" i="36"/>
  <c r="BS74" i="36" s="1"/>
  <c r="BN74" i="36"/>
  <c r="BK74" i="36"/>
  <c r="BH74" i="36"/>
  <c r="BE74" i="36"/>
  <c r="BB74" i="36"/>
  <c r="BD74" i="36" s="1"/>
  <c r="AY74" i="36"/>
  <c r="BA74" i="36" s="1"/>
  <c r="AV74" i="36"/>
  <c r="AS74" i="36"/>
  <c r="AP74" i="36"/>
  <c r="AM74" i="36"/>
  <c r="AJ74" i="36"/>
  <c r="AL74" i="36" s="1"/>
  <c r="AG74" i="36"/>
  <c r="AD74" i="36"/>
  <c r="AA74" i="36"/>
  <c r="X74" i="36"/>
  <c r="U74" i="36"/>
  <c r="R74" i="36"/>
  <c r="T74" i="36" s="1"/>
  <c r="O74" i="36"/>
  <c r="L74" i="36"/>
  <c r="I74" i="36"/>
  <c r="F74" i="36"/>
  <c r="CR73" i="36"/>
  <c r="CO73" i="36"/>
  <c r="CQ73" i="36" s="1"/>
  <c r="CL73" i="36"/>
  <c r="CN73" i="36" s="1"/>
  <c r="CI73" i="36"/>
  <c r="CF73" i="36"/>
  <c r="CC73" i="36"/>
  <c r="BZ73" i="36"/>
  <c r="BW73" i="36"/>
  <c r="BY73" i="36" s="1"/>
  <c r="BT73" i="36"/>
  <c r="BV73" i="36" s="1"/>
  <c r="BQ73" i="36"/>
  <c r="BN73" i="36"/>
  <c r="BK73" i="36"/>
  <c r="BH73" i="36"/>
  <c r="BE73" i="36"/>
  <c r="BG73" i="36" s="1"/>
  <c r="BB73" i="36"/>
  <c r="BD73" i="36" s="1"/>
  <c r="AY73" i="36"/>
  <c r="AV73" i="36"/>
  <c r="AS73" i="36"/>
  <c r="AP73" i="36"/>
  <c r="AM73" i="36"/>
  <c r="AO73" i="36" s="1"/>
  <c r="AJ73" i="36"/>
  <c r="AL73" i="36" s="1"/>
  <c r="AG73" i="36"/>
  <c r="AD73" i="36"/>
  <c r="AA73" i="36"/>
  <c r="X73" i="36"/>
  <c r="U73" i="36"/>
  <c r="W73" i="36" s="1"/>
  <c r="R73" i="36"/>
  <c r="T73" i="36" s="1"/>
  <c r="O73" i="36"/>
  <c r="L73" i="36"/>
  <c r="I73" i="36"/>
  <c r="F73" i="36"/>
  <c r="CR72" i="36"/>
  <c r="CT72" i="36" s="1"/>
  <c r="CO72" i="36"/>
  <c r="CQ72" i="36" s="1"/>
  <c r="CL72" i="36"/>
  <c r="CI72" i="36"/>
  <c r="CF72" i="36"/>
  <c r="CC72" i="36"/>
  <c r="BZ72" i="36"/>
  <c r="CB72" i="36" s="1"/>
  <c r="BW72" i="36"/>
  <c r="BY72" i="36" s="1"/>
  <c r="BT72" i="36"/>
  <c r="BQ72" i="36"/>
  <c r="BN72" i="36"/>
  <c r="BK72" i="36"/>
  <c r="BH72" i="36"/>
  <c r="BJ72" i="36" s="1"/>
  <c r="BE72" i="36"/>
  <c r="BG72" i="36" s="1"/>
  <c r="BB72" i="36"/>
  <c r="AY72" i="36"/>
  <c r="AV72" i="36"/>
  <c r="AS72" i="36"/>
  <c r="AP72" i="36"/>
  <c r="AR72" i="36" s="1"/>
  <c r="AM72" i="36"/>
  <c r="AO72" i="36" s="1"/>
  <c r="AJ72" i="36"/>
  <c r="AG72" i="36"/>
  <c r="AD72" i="36"/>
  <c r="AA72" i="36"/>
  <c r="X72" i="36"/>
  <c r="Z72" i="36" s="1"/>
  <c r="U72" i="36"/>
  <c r="W72" i="36" s="1"/>
  <c r="R72" i="36"/>
  <c r="O72" i="36"/>
  <c r="L72" i="36"/>
  <c r="I72" i="36"/>
  <c r="F72" i="36"/>
  <c r="H72" i="36" s="1"/>
  <c r="CR71" i="36"/>
  <c r="CT71" i="36" s="1"/>
  <c r="CO71" i="36"/>
  <c r="CL71" i="36"/>
  <c r="CI71" i="36"/>
  <c r="CF71" i="36"/>
  <c r="CC71" i="36"/>
  <c r="BZ71" i="36"/>
  <c r="CB71" i="36" s="1"/>
  <c r="BW71" i="36"/>
  <c r="BT71" i="36"/>
  <c r="BQ71" i="36"/>
  <c r="BN71" i="36"/>
  <c r="BK71" i="36"/>
  <c r="BM71" i="36" s="1"/>
  <c r="BH71" i="36"/>
  <c r="BJ71" i="36" s="1"/>
  <c r="BE71" i="36"/>
  <c r="BB71" i="36"/>
  <c r="AY71" i="36"/>
  <c r="AV71" i="36"/>
  <c r="AS71" i="36"/>
  <c r="AU71" i="36" s="1"/>
  <c r="AP71" i="36"/>
  <c r="AR71" i="36" s="1"/>
  <c r="AM71" i="36"/>
  <c r="AJ71" i="36"/>
  <c r="AG71" i="36"/>
  <c r="AD71" i="36"/>
  <c r="AA71" i="36"/>
  <c r="AC71" i="36" s="1"/>
  <c r="X71" i="36"/>
  <c r="Z71" i="36" s="1"/>
  <c r="U71" i="36"/>
  <c r="R71" i="36"/>
  <c r="O71" i="36"/>
  <c r="L71" i="36"/>
  <c r="I71" i="36"/>
  <c r="F71" i="36"/>
  <c r="CR70" i="36"/>
  <c r="CO70" i="36"/>
  <c r="CL70" i="36"/>
  <c r="CI70" i="36"/>
  <c r="CF70" i="36"/>
  <c r="CC70" i="36"/>
  <c r="CE70" i="36" s="1"/>
  <c r="BZ70" i="36"/>
  <c r="BW70" i="36"/>
  <c r="BT70" i="36"/>
  <c r="BQ70" i="36"/>
  <c r="BN70" i="36"/>
  <c r="BK70" i="36"/>
  <c r="BM70" i="36" s="1"/>
  <c r="BH70" i="36"/>
  <c r="BE70" i="36"/>
  <c r="BB70" i="36"/>
  <c r="AY70" i="36"/>
  <c r="AV70" i="36"/>
  <c r="AS70" i="36"/>
  <c r="AU70" i="36" s="1"/>
  <c r="AP70" i="36"/>
  <c r="AM70" i="36"/>
  <c r="AJ70" i="36"/>
  <c r="AG70" i="36"/>
  <c r="AD70" i="36"/>
  <c r="AF70" i="36" s="1"/>
  <c r="AA70" i="36"/>
  <c r="AC70" i="36" s="1"/>
  <c r="X70" i="36"/>
  <c r="U70" i="36"/>
  <c r="R70" i="36"/>
  <c r="O70" i="36"/>
  <c r="L70" i="36"/>
  <c r="N70" i="36" s="1"/>
  <c r="I70" i="36"/>
  <c r="K70" i="36" s="1"/>
  <c r="F70" i="36"/>
  <c r="CR69" i="36"/>
  <c r="CO69" i="36"/>
  <c r="CL69" i="36"/>
  <c r="CI69" i="36"/>
  <c r="CK69" i="36" s="1"/>
  <c r="CF69" i="36"/>
  <c r="CH69" i="36" s="1"/>
  <c r="CC69" i="36"/>
  <c r="BZ69" i="36"/>
  <c r="BW69" i="36"/>
  <c r="BT69" i="36"/>
  <c r="BQ69" i="36"/>
  <c r="BS69" i="36" s="1"/>
  <c r="BN69" i="36"/>
  <c r="BK69" i="36"/>
  <c r="BH69" i="36"/>
  <c r="BE69" i="36"/>
  <c r="BB69" i="36"/>
  <c r="AY69" i="36"/>
  <c r="BA69" i="36" s="1"/>
  <c r="AV69" i="36"/>
  <c r="AS69" i="36"/>
  <c r="AP69" i="36"/>
  <c r="AM69" i="36"/>
  <c r="AJ69" i="36"/>
  <c r="AG69" i="36"/>
  <c r="AI69" i="36" s="1"/>
  <c r="AD69" i="36"/>
  <c r="AF69" i="36" s="1"/>
  <c r="AA69" i="36"/>
  <c r="X69" i="36"/>
  <c r="U69" i="36"/>
  <c r="R69" i="36"/>
  <c r="O69" i="36"/>
  <c r="Q69" i="36" s="1"/>
  <c r="L69" i="36"/>
  <c r="N69" i="36" s="1"/>
  <c r="I69" i="36"/>
  <c r="F69" i="36"/>
  <c r="CR68" i="36"/>
  <c r="CO68" i="36"/>
  <c r="CL68" i="36"/>
  <c r="CN68" i="36" s="1"/>
  <c r="CI68" i="36"/>
  <c r="CK68" i="36" s="1"/>
  <c r="CF68" i="36"/>
  <c r="CC68" i="36"/>
  <c r="BZ68" i="36"/>
  <c r="BW68" i="36"/>
  <c r="BT68" i="36"/>
  <c r="BV68" i="36" s="1"/>
  <c r="BQ68" i="36"/>
  <c r="BS68" i="36" s="1"/>
  <c r="BN68" i="36"/>
  <c r="BK68" i="36"/>
  <c r="BH68" i="36"/>
  <c r="BE68" i="36"/>
  <c r="BB68" i="36"/>
  <c r="BD68" i="36" s="1"/>
  <c r="AY68" i="36"/>
  <c r="BA68" i="36" s="1"/>
  <c r="AV68" i="36"/>
  <c r="AS68" i="36"/>
  <c r="AP68" i="36"/>
  <c r="AM68" i="36"/>
  <c r="AJ68" i="36"/>
  <c r="AL68" i="36" s="1"/>
  <c r="AG68" i="36"/>
  <c r="AI68" i="36" s="1"/>
  <c r="AD68" i="36"/>
  <c r="AA68" i="36"/>
  <c r="X68" i="36"/>
  <c r="U68" i="36"/>
  <c r="R68" i="36"/>
  <c r="T68" i="36" s="1"/>
  <c r="O68" i="36"/>
  <c r="Q68" i="36" s="1"/>
  <c r="L68" i="36"/>
  <c r="I68" i="36"/>
  <c r="F68" i="36"/>
  <c r="CR67" i="36"/>
  <c r="CO67" i="36"/>
  <c r="CQ67" i="36" s="1"/>
  <c r="CL67" i="36"/>
  <c r="CN67" i="36" s="1"/>
  <c r="CI67" i="36"/>
  <c r="CF67" i="36"/>
  <c r="CC67" i="36"/>
  <c r="BZ67" i="36"/>
  <c r="BW67" i="36"/>
  <c r="BY67" i="36" s="1"/>
  <c r="BT67" i="36"/>
  <c r="BV67" i="36" s="1"/>
  <c r="BQ67" i="36"/>
  <c r="BN67" i="36"/>
  <c r="BK67" i="36"/>
  <c r="BH67" i="36"/>
  <c r="BE67" i="36"/>
  <c r="BG67" i="36" s="1"/>
  <c r="BB67" i="36"/>
  <c r="BD67" i="36" s="1"/>
  <c r="AY67" i="36"/>
  <c r="AV67" i="36"/>
  <c r="AS67" i="36"/>
  <c r="AP67" i="36"/>
  <c r="AM67" i="36"/>
  <c r="AO67" i="36" s="1"/>
  <c r="AJ67" i="36"/>
  <c r="AL67" i="36" s="1"/>
  <c r="AG67" i="36"/>
  <c r="AD67" i="36"/>
  <c r="AA67" i="36"/>
  <c r="X67" i="36"/>
  <c r="U67" i="36"/>
  <c r="W67" i="36" s="1"/>
  <c r="R67" i="36"/>
  <c r="T67" i="36" s="1"/>
  <c r="O67" i="36"/>
  <c r="L67" i="36"/>
  <c r="I67" i="36"/>
  <c r="F67" i="36"/>
  <c r="CR66" i="36"/>
  <c r="CT66" i="36" s="1"/>
  <c r="CO66" i="36"/>
  <c r="CQ66" i="36" s="1"/>
  <c r="CL66" i="36"/>
  <c r="CI66" i="36"/>
  <c r="CF66" i="36"/>
  <c r="CC66" i="36"/>
  <c r="BZ66" i="36"/>
  <c r="CB66" i="36" s="1"/>
  <c r="BW66" i="36"/>
  <c r="BY66" i="36" s="1"/>
  <c r="BT66" i="36"/>
  <c r="BQ66" i="36"/>
  <c r="BN66" i="36"/>
  <c r="BK66" i="36"/>
  <c r="BH66" i="36"/>
  <c r="BJ66" i="36" s="1"/>
  <c r="BE66" i="36"/>
  <c r="BG66" i="36" s="1"/>
  <c r="BB66" i="36"/>
  <c r="AY66" i="36"/>
  <c r="AV66" i="36"/>
  <c r="AS66" i="36"/>
  <c r="AP66" i="36"/>
  <c r="AR66" i="36" s="1"/>
  <c r="AM66" i="36"/>
  <c r="AO66" i="36" s="1"/>
  <c r="AJ66" i="36"/>
  <c r="AG66" i="36"/>
  <c r="AD66" i="36"/>
  <c r="AA66" i="36"/>
  <c r="X66" i="36"/>
  <c r="Z66" i="36" s="1"/>
  <c r="U66" i="36"/>
  <c r="W66" i="36" s="1"/>
  <c r="R66" i="36"/>
  <c r="O66" i="36"/>
  <c r="L66" i="36"/>
  <c r="I66" i="36"/>
  <c r="F66" i="36"/>
  <c r="H66" i="36" s="1"/>
  <c r="CR65" i="36"/>
  <c r="CT65" i="36" s="1"/>
  <c r="CO65" i="36"/>
  <c r="CL65" i="36"/>
  <c r="CI65" i="36"/>
  <c r="CF65" i="36"/>
  <c r="CC65" i="36"/>
  <c r="CE65" i="36" s="1"/>
  <c r="BZ65" i="36"/>
  <c r="BW65" i="36"/>
  <c r="BT65" i="36"/>
  <c r="BQ65" i="36"/>
  <c r="BN65" i="36"/>
  <c r="BK65" i="36"/>
  <c r="BM65" i="36" s="1"/>
  <c r="BH65" i="36"/>
  <c r="BJ65" i="36" s="1"/>
  <c r="BE65" i="36"/>
  <c r="BB65" i="36"/>
  <c r="AY65" i="36"/>
  <c r="AV65" i="36"/>
  <c r="AS65" i="36"/>
  <c r="AU65" i="36" s="1"/>
  <c r="AP65" i="36"/>
  <c r="AR65" i="36" s="1"/>
  <c r="AM65" i="36"/>
  <c r="AJ65" i="36"/>
  <c r="AG65" i="36"/>
  <c r="AD65" i="36"/>
  <c r="AA65" i="36"/>
  <c r="AC65" i="36" s="1"/>
  <c r="X65" i="36"/>
  <c r="Z65" i="36" s="1"/>
  <c r="U65" i="36"/>
  <c r="R65" i="36"/>
  <c r="O65" i="36"/>
  <c r="L65" i="36"/>
  <c r="I65" i="36"/>
  <c r="F65" i="36"/>
  <c r="H65" i="36" s="1"/>
  <c r="CR63" i="36"/>
  <c r="CO63" i="36"/>
  <c r="CL63" i="36"/>
  <c r="CI63" i="36"/>
  <c r="CF63" i="36"/>
  <c r="CH63" i="36" s="1"/>
  <c r="CC63" i="36"/>
  <c r="CE63" i="36" s="1"/>
  <c r="BZ63" i="36"/>
  <c r="BW63" i="36"/>
  <c r="BT63" i="36"/>
  <c r="BQ63" i="36"/>
  <c r="BN63" i="36"/>
  <c r="BP63" i="36" s="1"/>
  <c r="BK63" i="36"/>
  <c r="BM63" i="36" s="1"/>
  <c r="BH63" i="36"/>
  <c r="BE63" i="36"/>
  <c r="BB63" i="36"/>
  <c r="AY63" i="36"/>
  <c r="AV63" i="36"/>
  <c r="AX63" i="36" s="1"/>
  <c r="AS63" i="36"/>
  <c r="AU63" i="36" s="1"/>
  <c r="AP63" i="36"/>
  <c r="AM63" i="36"/>
  <c r="AJ63" i="36"/>
  <c r="AG63" i="36"/>
  <c r="AD63" i="36"/>
  <c r="AF63" i="36" s="1"/>
  <c r="AA63" i="36"/>
  <c r="AC63" i="36" s="1"/>
  <c r="X63" i="36"/>
  <c r="U63" i="36"/>
  <c r="R63" i="36"/>
  <c r="O63" i="36"/>
  <c r="L63" i="36"/>
  <c r="N63" i="36" s="1"/>
  <c r="I63" i="36"/>
  <c r="K63" i="36" s="1"/>
  <c r="F63" i="36"/>
  <c r="H63" i="36" s="1"/>
  <c r="CR62" i="36"/>
  <c r="CO62" i="36"/>
  <c r="CL62" i="36"/>
  <c r="CI62" i="36"/>
  <c r="CK62" i="36" s="1"/>
  <c r="CF62" i="36"/>
  <c r="CH62" i="36" s="1"/>
  <c r="CC62" i="36"/>
  <c r="BZ62" i="36"/>
  <c r="BW62" i="36"/>
  <c r="BT62" i="36"/>
  <c r="BQ62" i="36"/>
  <c r="BS62" i="36" s="1"/>
  <c r="BN62" i="36"/>
  <c r="BP62" i="36" s="1"/>
  <c r="BK62" i="36"/>
  <c r="BH62" i="36"/>
  <c r="BE62" i="36"/>
  <c r="BB62" i="36"/>
  <c r="AY62" i="36"/>
  <c r="BA62" i="36" s="1"/>
  <c r="AV62" i="36"/>
  <c r="AX62" i="36" s="1"/>
  <c r="AS62" i="36"/>
  <c r="AP62" i="36"/>
  <c r="AM62" i="36"/>
  <c r="AJ62" i="36"/>
  <c r="AG62" i="36"/>
  <c r="AI62" i="36" s="1"/>
  <c r="AD62" i="36"/>
  <c r="AF62" i="36" s="1"/>
  <c r="AA62" i="36"/>
  <c r="X62" i="36"/>
  <c r="U62" i="36"/>
  <c r="R62" i="36"/>
  <c r="O62" i="36"/>
  <c r="Q62" i="36" s="1"/>
  <c r="L62" i="36"/>
  <c r="N62" i="36" s="1"/>
  <c r="I62" i="36"/>
  <c r="F62" i="36"/>
  <c r="CR61" i="36"/>
  <c r="CO61" i="36"/>
  <c r="CL61" i="36"/>
  <c r="CN61" i="36" s="1"/>
  <c r="CI61" i="36"/>
  <c r="CK61" i="36" s="1"/>
  <c r="CF61" i="36"/>
  <c r="CC61" i="36"/>
  <c r="BZ61" i="36"/>
  <c r="BW61" i="36"/>
  <c r="BT61" i="36"/>
  <c r="BV61" i="36" s="1"/>
  <c r="BQ61" i="36"/>
  <c r="BS61" i="36" s="1"/>
  <c r="BN61" i="36"/>
  <c r="BK61" i="36"/>
  <c r="BH61" i="36"/>
  <c r="BE61" i="36"/>
  <c r="BB61" i="36"/>
  <c r="BD61" i="36" s="1"/>
  <c r="AY61" i="36"/>
  <c r="BA61" i="36" s="1"/>
  <c r="AV61" i="36"/>
  <c r="AS61" i="36"/>
  <c r="AP61" i="36"/>
  <c r="AM61" i="36"/>
  <c r="AJ61" i="36"/>
  <c r="AL61" i="36" s="1"/>
  <c r="AG61" i="36"/>
  <c r="AI61" i="36" s="1"/>
  <c r="AD61" i="36"/>
  <c r="AA61" i="36"/>
  <c r="X61" i="36"/>
  <c r="U61" i="36"/>
  <c r="R61" i="36"/>
  <c r="T61" i="36" s="1"/>
  <c r="O61" i="36"/>
  <c r="Q61" i="36" s="1"/>
  <c r="L61" i="36"/>
  <c r="I61" i="36"/>
  <c r="F61" i="36"/>
  <c r="CR60" i="36"/>
  <c r="CO60" i="36"/>
  <c r="CQ60" i="36" s="1"/>
  <c r="CL60" i="36"/>
  <c r="CN60" i="36" s="1"/>
  <c r="CI60" i="36"/>
  <c r="CF60" i="36"/>
  <c r="CC60" i="36"/>
  <c r="BZ60" i="36"/>
  <c r="BW60" i="36"/>
  <c r="BY60" i="36" s="1"/>
  <c r="BT60" i="36"/>
  <c r="BV60" i="36" s="1"/>
  <c r="BQ60" i="36"/>
  <c r="BN60" i="36"/>
  <c r="BK60" i="36"/>
  <c r="BH60" i="36"/>
  <c r="BE60" i="36"/>
  <c r="BG60" i="36" s="1"/>
  <c r="BB60" i="36"/>
  <c r="BD60" i="36" s="1"/>
  <c r="AY60" i="36"/>
  <c r="AV60" i="36"/>
  <c r="AS60" i="36"/>
  <c r="AP60" i="36"/>
  <c r="AM60" i="36"/>
  <c r="AO60" i="36" s="1"/>
  <c r="AJ60" i="36"/>
  <c r="AL60" i="36" s="1"/>
  <c r="AG60" i="36"/>
  <c r="AD60" i="36"/>
  <c r="AA60" i="36"/>
  <c r="X60" i="36"/>
  <c r="U60" i="36"/>
  <c r="W60" i="36" s="1"/>
  <c r="R60" i="36"/>
  <c r="T60" i="36" s="1"/>
  <c r="O60" i="36"/>
  <c r="L60" i="36"/>
  <c r="I60" i="36"/>
  <c r="F60" i="36"/>
  <c r="CR59" i="36"/>
  <c r="CT59" i="36" s="1"/>
  <c r="CO59" i="36"/>
  <c r="CQ59" i="36" s="1"/>
  <c r="CL59" i="36"/>
  <c r="CI59" i="36"/>
  <c r="CF59" i="36"/>
  <c r="CC59" i="36"/>
  <c r="BZ59" i="36"/>
  <c r="CB59" i="36" s="1"/>
  <c r="BW59" i="36"/>
  <c r="BY59" i="36" s="1"/>
  <c r="BT59" i="36"/>
  <c r="BQ59" i="36"/>
  <c r="BN59" i="36"/>
  <c r="BK59" i="36"/>
  <c r="BH59" i="36"/>
  <c r="BJ59" i="36" s="1"/>
  <c r="BE59" i="36"/>
  <c r="BG59" i="36" s="1"/>
  <c r="BB59" i="36"/>
  <c r="AY59" i="36"/>
  <c r="AV59" i="36"/>
  <c r="AS59" i="36"/>
  <c r="AP59" i="36"/>
  <c r="AR59" i="36" s="1"/>
  <c r="AM59" i="36"/>
  <c r="AO59" i="36" s="1"/>
  <c r="AJ59" i="36"/>
  <c r="AG59" i="36"/>
  <c r="AD59" i="36"/>
  <c r="AA59" i="36"/>
  <c r="X59" i="36"/>
  <c r="Z59" i="36" s="1"/>
  <c r="U59" i="36"/>
  <c r="W59" i="36" s="1"/>
  <c r="R59" i="36"/>
  <c r="O59" i="36"/>
  <c r="L59" i="36"/>
  <c r="I59" i="36"/>
  <c r="F59" i="36"/>
  <c r="CR58" i="36"/>
  <c r="CT58" i="36" s="1"/>
  <c r="CO58" i="36"/>
  <c r="CL58" i="36"/>
  <c r="CI58" i="36"/>
  <c r="CF58" i="36"/>
  <c r="CC58" i="36"/>
  <c r="CE58" i="36" s="1"/>
  <c r="BZ58" i="36"/>
  <c r="CB58" i="36" s="1"/>
  <c r="BW58" i="36"/>
  <c r="BT58" i="36"/>
  <c r="BQ58" i="36"/>
  <c r="BN58" i="36"/>
  <c r="BK58" i="36"/>
  <c r="BM58" i="36" s="1"/>
  <c r="BH58" i="36"/>
  <c r="BJ58" i="36" s="1"/>
  <c r="BE58" i="36"/>
  <c r="BB58" i="36"/>
  <c r="AY58" i="36"/>
  <c r="AV58" i="36"/>
  <c r="AS58" i="36"/>
  <c r="AU58" i="36" s="1"/>
  <c r="AP58" i="36"/>
  <c r="AR58" i="36" s="1"/>
  <c r="AM58" i="36"/>
  <c r="AJ58" i="36"/>
  <c r="AG58" i="36"/>
  <c r="AD58" i="36"/>
  <c r="AA58" i="36"/>
  <c r="AC58" i="36" s="1"/>
  <c r="X58" i="36"/>
  <c r="Z58" i="36" s="1"/>
  <c r="U58" i="36"/>
  <c r="R58" i="36"/>
  <c r="O58" i="36"/>
  <c r="L58" i="36"/>
  <c r="I58" i="36"/>
  <c r="K58" i="36" s="1"/>
  <c r="F58" i="36"/>
  <c r="CR57" i="36"/>
  <c r="CO57" i="36"/>
  <c r="CL57" i="36"/>
  <c r="CI57" i="36"/>
  <c r="CF57" i="36"/>
  <c r="CH57" i="36" s="1"/>
  <c r="CC57" i="36"/>
  <c r="CE57" i="36" s="1"/>
  <c r="BZ57" i="36"/>
  <c r="BW57" i="36"/>
  <c r="BT57" i="36"/>
  <c r="BQ57" i="36"/>
  <c r="BN57" i="36"/>
  <c r="BP57" i="36" s="1"/>
  <c r="BK57" i="36"/>
  <c r="BM57" i="36" s="1"/>
  <c r="BH57" i="36"/>
  <c r="BE57" i="36"/>
  <c r="BB57" i="36"/>
  <c r="AY57" i="36"/>
  <c r="AV57" i="36"/>
  <c r="AX57" i="36" s="1"/>
  <c r="AS57" i="36"/>
  <c r="AU57" i="36" s="1"/>
  <c r="AP57" i="36"/>
  <c r="AM57" i="36"/>
  <c r="AJ57" i="36"/>
  <c r="AG57" i="36"/>
  <c r="AD57" i="36"/>
  <c r="AF57" i="36" s="1"/>
  <c r="AA57" i="36"/>
  <c r="AC57" i="36" s="1"/>
  <c r="X57" i="36"/>
  <c r="U57" i="36"/>
  <c r="R57" i="36"/>
  <c r="O57" i="36"/>
  <c r="L57" i="36"/>
  <c r="N57" i="36" s="1"/>
  <c r="I57" i="36"/>
  <c r="K57" i="36" s="1"/>
  <c r="F57" i="36"/>
  <c r="CR56" i="36"/>
  <c r="CO56" i="36"/>
  <c r="CL56" i="36"/>
  <c r="CI56" i="36"/>
  <c r="CK56" i="36" s="1"/>
  <c r="CF56" i="36"/>
  <c r="CH56" i="36" s="1"/>
  <c r="CC56" i="36"/>
  <c r="BZ56" i="36"/>
  <c r="BW56" i="36"/>
  <c r="BT56" i="36"/>
  <c r="BQ56" i="36"/>
  <c r="BS56" i="36" s="1"/>
  <c r="BN56" i="36"/>
  <c r="BP56" i="36" s="1"/>
  <c r="BK56" i="36"/>
  <c r="BH56" i="36"/>
  <c r="BE56" i="36"/>
  <c r="BB56" i="36"/>
  <c r="AY56" i="36"/>
  <c r="BA56" i="36" s="1"/>
  <c r="AV56" i="36"/>
  <c r="AX56" i="36" s="1"/>
  <c r="AS56" i="36"/>
  <c r="AP56" i="36"/>
  <c r="AM56" i="36"/>
  <c r="AJ56" i="36"/>
  <c r="AG56" i="36"/>
  <c r="AI56" i="36" s="1"/>
  <c r="AD56" i="36"/>
  <c r="AF56" i="36" s="1"/>
  <c r="AA56" i="36"/>
  <c r="X56" i="36"/>
  <c r="U56" i="36"/>
  <c r="R56" i="36"/>
  <c r="O56" i="36"/>
  <c r="Q56" i="36" s="1"/>
  <c r="L56" i="36"/>
  <c r="N56" i="36" s="1"/>
  <c r="I56" i="36"/>
  <c r="F56" i="36"/>
  <c r="CR55" i="36"/>
  <c r="CO55" i="36"/>
  <c r="CL55" i="36"/>
  <c r="CN55" i="36" s="1"/>
  <c r="CI55" i="36"/>
  <c r="CK55" i="36" s="1"/>
  <c r="CF55" i="36"/>
  <c r="CC55" i="36"/>
  <c r="BZ55" i="36"/>
  <c r="BW55" i="36"/>
  <c r="BT55" i="36"/>
  <c r="BV55" i="36" s="1"/>
  <c r="BQ55" i="36"/>
  <c r="BS55" i="36" s="1"/>
  <c r="BN55" i="36"/>
  <c r="BK55" i="36"/>
  <c r="BH55" i="36"/>
  <c r="BE55" i="36"/>
  <c r="BB55" i="36"/>
  <c r="BD55" i="36" s="1"/>
  <c r="AY55" i="36"/>
  <c r="BA55" i="36" s="1"/>
  <c r="AV55" i="36"/>
  <c r="AS55" i="36"/>
  <c r="AP55" i="36"/>
  <c r="AM55" i="36"/>
  <c r="AJ55" i="36"/>
  <c r="AL55" i="36" s="1"/>
  <c r="AG55" i="36"/>
  <c r="AI55" i="36" s="1"/>
  <c r="AD55" i="36"/>
  <c r="AA55" i="36"/>
  <c r="X55" i="36"/>
  <c r="U55" i="36"/>
  <c r="R55" i="36"/>
  <c r="T55" i="36" s="1"/>
  <c r="O55" i="36"/>
  <c r="Q55" i="36" s="1"/>
  <c r="L55" i="36"/>
  <c r="I55" i="36"/>
  <c r="F55" i="36"/>
  <c r="CR54" i="36"/>
  <c r="CO54" i="36"/>
  <c r="CQ54" i="36" s="1"/>
  <c r="CL54" i="36"/>
  <c r="CN54" i="36" s="1"/>
  <c r="CI54" i="36"/>
  <c r="CF54" i="36"/>
  <c r="CC54" i="36"/>
  <c r="BZ54" i="36"/>
  <c r="BW54" i="36"/>
  <c r="BY54" i="36" s="1"/>
  <c r="BT54" i="36"/>
  <c r="BV54" i="36" s="1"/>
  <c r="BQ54" i="36"/>
  <c r="BN54" i="36"/>
  <c r="BK54" i="36"/>
  <c r="BH54" i="36"/>
  <c r="BE54" i="36"/>
  <c r="BG54" i="36" s="1"/>
  <c r="BB54" i="36"/>
  <c r="BD54" i="36" s="1"/>
  <c r="AY54" i="36"/>
  <c r="AV54" i="36"/>
  <c r="AS54" i="36"/>
  <c r="AP54" i="36"/>
  <c r="AM54" i="36"/>
  <c r="AO54" i="36" s="1"/>
  <c r="AJ54" i="36"/>
  <c r="AL54" i="36" s="1"/>
  <c r="AG54" i="36"/>
  <c r="AD54" i="36"/>
  <c r="AA54" i="36"/>
  <c r="X54" i="36"/>
  <c r="U54" i="36"/>
  <c r="W54" i="36" s="1"/>
  <c r="R54" i="36"/>
  <c r="T54" i="36" s="1"/>
  <c r="O54" i="36"/>
  <c r="L54" i="36"/>
  <c r="I54" i="36"/>
  <c r="F54" i="36"/>
  <c r="CR53" i="36"/>
  <c r="CT53" i="36" s="1"/>
  <c r="CO53" i="36"/>
  <c r="CQ53" i="36" s="1"/>
  <c r="CL53" i="36"/>
  <c r="CI53" i="36"/>
  <c r="CF53" i="36"/>
  <c r="CC53" i="36"/>
  <c r="BZ53" i="36"/>
  <c r="CB53" i="36" s="1"/>
  <c r="BW53" i="36"/>
  <c r="BY53" i="36" s="1"/>
  <c r="BT53" i="36"/>
  <c r="BQ53" i="36"/>
  <c r="BN53" i="36"/>
  <c r="BK53" i="36"/>
  <c r="BH53" i="36"/>
  <c r="BJ53" i="36" s="1"/>
  <c r="BE53" i="36"/>
  <c r="BG53" i="36" s="1"/>
  <c r="BB53" i="36"/>
  <c r="AY53" i="36"/>
  <c r="AV53" i="36"/>
  <c r="AS53" i="36"/>
  <c r="AP53" i="36"/>
  <c r="AR53" i="36" s="1"/>
  <c r="AM53" i="36"/>
  <c r="AO53" i="36" s="1"/>
  <c r="AJ53" i="36"/>
  <c r="AG53" i="36"/>
  <c r="AD53" i="36"/>
  <c r="AA53" i="36"/>
  <c r="X53" i="36"/>
  <c r="Z53" i="36" s="1"/>
  <c r="U53" i="36"/>
  <c r="W53" i="36" s="1"/>
  <c r="R53" i="36"/>
  <c r="O53" i="36"/>
  <c r="L53" i="36"/>
  <c r="I53" i="36"/>
  <c r="F53" i="36"/>
  <c r="H53" i="36" s="1"/>
  <c r="CR52" i="36"/>
  <c r="CT52" i="36" s="1"/>
  <c r="CO52" i="36"/>
  <c r="CL52" i="36"/>
  <c r="CI52" i="36"/>
  <c r="CF52" i="36"/>
  <c r="CC52" i="36"/>
  <c r="CE52" i="36" s="1"/>
  <c r="BZ52" i="36"/>
  <c r="CB52" i="36" s="1"/>
  <c r="BW52" i="36"/>
  <c r="BT52" i="36"/>
  <c r="BQ52" i="36"/>
  <c r="BN52" i="36"/>
  <c r="BK52" i="36"/>
  <c r="BM52" i="36" s="1"/>
  <c r="BH52" i="36"/>
  <c r="BJ52" i="36" s="1"/>
  <c r="BE52" i="36"/>
  <c r="BB52" i="36"/>
  <c r="AY52" i="36"/>
  <c r="AV52" i="36"/>
  <c r="AS52" i="36"/>
  <c r="AU52" i="36" s="1"/>
  <c r="AP52" i="36"/>
  <c r="AR52" i="36" s="1"/>
  <c r="AM52" i="36"/>
  <c r="AJ52" i="36"/>
  <c r="AG52" i="36"/>
  <c r="AD52" i="36"/>
  <c r="AA52" i="36"/>
  <c r="AC52" i="36" s="1"/>
  <c r="X52" i="36"/>
  <c r="Z52" i="36" s="1"/>
  <c r="U52" i="36"/>
  <c r="R52" i="36"/>
  <c r="O52" i="36"/>
  <c r="L52" i="36"/>
  <c r="I52" i="36"/>
  <c r="K52" i="36" s="1"/>
  <c r="F52" i="36"/>
  <c r="CR51" i="36"/>
  <c r="CO51" i="36"/>
  <c r="CL51" i="36"/>
  <c r="CI51" i="36"/>
  <c r="CF51" i="36"/>
  <c r="CH51" i="36" s="1"/>
  <c r="CC51" i="36"/>
  <c r="CE51" i="36" s="1"/>
  <c r="BZ51" i="36"/>
  <c r="BW51" i="36"/>
  <c r="BT51" i="36"/>
  <c r="BQ51" i="36"/>
  <c r="BN51" i="36"/>
  <c r="BP51" i="36" s="1"/>
  <c r="BK51" i="36"/>
  <c r="BM51" i="36" s="1"/>
  <c r="BH51" i="36"/>
  <c r="BE51" i="36"/>
  <c r="BB51" i="36"/>
  <c r="AY51" i="36"/>
  <c r="AV51" i="36"/>
  <c r="AX51" i="36" s="1"/>
  <c r="AS51" i="36"/>
  <c r="AU51" i="36" s="1"/>
  <c r="AP51" i="36"/>
  <c r="AM51" i="36"/>
  <c r="AJ51" i="36"/>
  <c r="AG51" i="36"/>
  <c r="AD51" i="36"/>
  <c r="AF51" i="36" s="1"/>
  <c r="AA51" i="36"/>
  <c r="AC51" i="36" s="1"/>
  <c r="X51" i="36"/>
  <c r="U51" i="36"/>
  <c r="R51" i="36"/>
  <c r="O51" i="36"/>
  <c r="L51" i="36"/>
  <c r="N51" i="36" s="1"/>
  <c r="I51" i="36"/>
  <c r="K51" i="36" s="1"/>
  <c r="F51" i="36"/>
  <c r="CR50" i="36"/>
  <c r="CO50" i="36"/>
  <c r="CL50" i="36"/>
  <c r="CI50" i="36"/>
  <c r="CK50" i="36" s="1"/>
  <c r="CF50" i="36"/>
  <c r="CH50" i="36" s="1"/>
  <c r="CC50" i="36"/>
  <c r="BZ50" i="36"/>
  <c r="BW50" i="36"/>
  <c r="BT50" i="36"/>
  <c r="BQ50" i="36"/>
  <c r="BS50" i="36" s="1"/>
  <c r="BN50" i="36"/>
  <c r="BP50" i="36" s="1"/>
  <c r="BK50" i="36"/>
  <c r="BH50" i="36"/>
  <c r="BE50" i="36"/>
  <c r="BB50" i="36"/>
  <c r="AY50" i="36"/>
  <c r="BA50" i="36" s="1"/>
  <c r="AV50" i="36"/>
  <c r="AX50" i="36" s="1"/>
  <c r="AS50" i="36"/>
  <c r="AP50" i="36"/>
  <c r="AM50" i="36"/>
  <c r="AJ50" i="36"/>
  <c r="AG50" i="36"/>
  <c r="AI50" i="36" s="1"/>
  <c r="AD50" i="36"/>
  <c r="AF50" i="36" s="1"/>
  <c r="AA50" i="36"/>
  <c r="X50" i="36"/>
  <c r="U50" i="36"/>
  <c r="R50" i="36"/>
  <c r="O50" i="36"/>
  <c r="Q50" i="36" s="1"/>
  <c r="L50" i="36"/>
  <c r="N50" i="36" s="1"/>
  <c r="I50" i="36"/>
  <c r="F50" i="36"/>
  <c r="CR49" i="36"/>
  <c r="CO49" i="36"/>
  <c r="CL49" i="36"/>
  <c r="CN49" i="36" s="1"/>
  <c r="CI49" i="36"/>
  <c r="CK49" i="36" s="1"/>
  <c r="CF49" i="36"/>
  <c r="CC49" i="36"/>
  <c r="BZ49" i="36"/>
  <c r="BW49" i="36"/>
  <c r="BT49" i="36"/>
  <c r="BV49" i="36" s="1"/>
  <c r="BQ49" i="36"/>
  <c r="BS49" i="36" s="1"/>
  <c r="BN49" i="36"/>
  <c r="BK49" i="36"/>
  <c r="BH49" i="36"/>
  <c r="BE49" i="36"/>
  <c r="BB49" i="36"/>
  <c r="BD49" i="36" s="1"/>
  <c r="AY49" i="36"/>
  <c r="BA49" i="36" s="1"/>
  <c r="AV49" i="36"/>
  <c r="AS49" i="36"/>
  <c r="AP49" i="36"/>
  <c r="AM49" i="36"/>
  <c r="AJ49" i="36"/>
  <c r="AL49" i="36" s="1"/>
  <c r="AG49" i="36"/>
  <c r="AI49" i="36" s="1"/>
  <c r="AD49" i="36"/>
  <c r="AA49" i="36"/>
  <c r="X49" i="36"/>
  <c r="U49" i="36"/>
  <c r="R49" i="36"/>
  <c r="T49" i="36" s="1"/>
  <c r="O49" i="36"/>
  <c r="Q49" i="36" s="1"/>
  <c r="L49" i="36"/>
  <c r="I49" i="36"/>
  <c r="F49" i="36"/>
  <c r="CR48" i="36"/>
  <c r="CO48" i="36"/>
  <c r="CQ48" i="36" s="1"/>
  <c r="CL48" i="36"/>
  <c r="CN48" i="36" s="1"/>
  <c r="CI48" i="36"/>
  <c r="CF48" i="36"/>
  <c r="CC48" i="36"/>
  <c r="BZ48" i="36"/>
  <c r="BW48" i="36"/>
  <c r="BY48" i="36" s="1"/>
  <c r="BT48" i="36"/>
  <c r="BV48" i="36" s="1"/>
  <c r="BQ48" i="36"/>
  <c r="BN48" i="36"/>
  <c r="BK48" i="36"/>
  <c r="BH48" i="36"/>
  <c r="BE48" i="36"/>
  <c r="BG48" i="36" s="1"/>
  <c r="BB48" i="36"/>
  <c r="BD48" i="36" s="1"/>
  <c r="AY48" i="36"/>
  <c r="AV48" i="36"/>
  <c r="AS48" i="36"/>
  <c r="AP48" i="36"/>
  <c r="AM48" i="36"/>
  <c r="AO48" i="36" s="1"/>
  <c r="AJ48" i="36"/>
  <c r="AL48" i="36" s="1"/>
  <c r="AG48" i="36"/>
  <c r="AD48" i="36"/>
  <c r="AA48" i="36"/>
  <c r="X48" i="36"/>
  <c r="U48" i="36"/>
  <c r="W48" i="36" s="1"/>
  <c r="R48" i="36"/>
  <c r="T48" i="36" s="1"/>
  <c r="O48" i="36"/>
  <c r="L48" i="36"/>
  <c r="I48" i="36"/>
  <c r="F48" i="36"/>
  <c r="CR47" i="36"/>
  <c r="CT47" i="36" s="1"/>
  <c r="CO47" i="36"/>
  <c r="CQ47" i="36" s="1"/>
  <c r="CL47" i="36"/>
  <c r="CI47" i="36"/>
  <c r="CF47" i="36"/>
  <c r="CC47" i="36"/>
  <c r="BZ47" i="36"/>
  <c r="CB47" i="36" s="1"/>
  <c r="BW47" i="36"/>
  <c r="BY47" i="36" s="1"/>
  <c r="BT47" i="36"/>
  <c r="BQ47" i="36"/>
  <c r="BN47" i="36"/>
  <c r="BK47" i="36"/>
  <c r="BH47" i="36"/>
  <c r="BJ47" i="36" s="1"/>
  <c r="BE47" i="36"/>
  <c r="BG47" i="36" s="1"/>
  <c r="BB47" i="36"/>
  <c r="AY47" i="36"/>
  <c r="AV47" i="36"/>
  <c r="AS47" i="36"/>
  <c r="AP47" i="36"/>
  <c r="AR47" i="36" s="1"/>
  <c r="AM47" i="36"/>
  <c r="AO47" i="36" s="1"/>
  <c r="AJ47" i="36"/>
  <c r="AG47" i="36"/>
  <c r="AD47" i="36"/>
  <c r="AA47" i="36"/>
  <c r="X47" i="36"/>
  <c r="Z47" i="36" s="1"/>
  <c r="U47" i="36"/>
  <c r="W47" i="36" s="1"/>
  <c r="R47" i="36"/>
  <c r="O47" i="36"/>
  <c r="L47" i="36"/>
  <c r="I47" i="36"/>
  <c r="F47" i="36"/>
  <c r="H47" i="36" s="1"/>
  <c r="CR46" i="36"/>
  <c r="CT46" i="36" s="1"/>
  <c r="CO46" i="36"/>
  <c r="CL46" i="36"/>
  <c r="CI46" i="36"/>
  <c r="CF46" i="36"/>
  <c r="CC46" i="36"/>
  <c r="CE46" i="36" s="1"/>
  <c r="BZ46" i="36"/>
  <c r="CB46" i="36" s="1"/>
  <c r="BW46" i="36"/>
  <c r="BT46" i="36"/>
  <c r="BQ46" i="36"/>
  <c r="BN46" i="36"/>
  <c r="BK46" i="36"/>
  <c r="BM46" i="36" s="1"/>
  <c r="BH46" i="36"/>
  <c r="BJ46" i="36" s="1"/>
  <c r="BE46" i="36"/>
  <c r="BB46" i="36"/>
  <c r="AY46" i="36"/>
  <c r="AV46" i="36"/>
  <c r="AS46" i="36"/>
  <c r="AU46" i="36" s="1"/>
  <c r="AP46" i="36"/>
  <c r="AR46" i="36" s="1"/>
  <c r="AM46" i="36"/>
  <c r="AJ46" i="36"/>
  <c r="AG46" i="36"/>
  <c r="AD46" i="36"/>
  <c r="AA46" i="36"/>
  <c r="AC46" i="36" s="1"/>
  <c r="X46" i="36"/>
  <c r="Z46" i="36" s="1"/>
  <c r="U46" i="36"/>
  <c r="R46" i="36"/>
  <c r="O46" i="36"/>
  <c r="L46" i="36"/>
  <c r="I46" i="36"/>
  <c r="K46" i="36" s="1"/>
  <c r="F46" i="36"/>
  <c r="CR45" i="36"/>
  <c r="CO45" i="36"/>
  <c r="CL45" i="36"/>
  <c r="CI45" i="36"/>
  <c r="CF45" i="36"/>
  <c r="CH45" i="36" s="1"/>
  <c r="CC45" i="36"/>
  <c r="CE45" i="36" s="1"/>
  <c r="BZ45" i="36"/>
  <c r="BW45" i="36"/>
  <c r="BT45" i="36"/>
  <c r="BQ45" i="36"/>
  <c r="BN45" i="36"/>
  <c r="BP45" i="36" s="1"/>
  <c r="BK45" i="36"/>
  <c r="BM45" i="36" s="1"/>
  <c r="BH45" i="36"/>
  <c r="BE45" i="36"/>
  <c r="BB45" i="36"/>
  <c r="AY45" i="36"/>
  <c r="AV45" i="36"/>
  <c r="AX45" i="36" s="1"/>
  <c r="AS45" i="36"/>
  <c r="AU45" i="36" s="1"/>
  <c r="AP45" i="36"/>
  <c r="AM45" i="36"/>
  <c r="AJ45" i="36"/>
  <c r="AG45" i="36"/>
  <c r="AD45" i="36"/>
  <c r="AF45" i="36" s="1"/>
  <c r="AA45" i="36"/>
  <c r="AC45" i="36" s="1"/>
  <c r="X45" i="36"/>
  <c r="U45" i="36"/>
  <c r="R45" i="36"/>
  <c r="O45" i="36"/>
  <c r="L45" i="36"/>
  <c r="N45" i="36" s="1"/>
  <c r="I45" i="36"/>
  <c r="K45" i="36" s="1"/>
  <c r="F45" i="36"/>
  <c r="CR44" i="36"/>
  <c r="CO44" i="36"/>
  <c r="CL44" i="36"/>
  <c r="CI44" i="36"/>
  <c r="CK44" i="36" s="1"/>
  <c r="CF44" i="36"/>
  <c r="CH44" i="36" s="1"/>
  <c r="CC44" i="36"/>
  <c r="BZ44" i="36"/>
  <c r="BW44" i="36"/>
  <c r="BT44" i="36"/>
  <c r="BQ44" i="36"/>
  <c r="BS44" i="36" s="1"/>
  <c r="BN44" i="36"/>
  <c r="BP44" i="36" s="1"/>
  <c r="BK44" i="36"/>
  <c r="BH44" i="36"/>
  <c r="BE44" i="36"/>
  <c r="BB44" i="36"/>
  <c r="AY44" i="36"/>
  <c r="BA44" i="36" s="1"/>
  <c r="AV44" i="36"/>
  <c r="AX44" i="36" s="1"/>
  <c r="AS44" i="36"/>
  <c r="AP44" i="36"/>
  <c r="AM44" i="36"/>
  <c r="AJ44" i="36"/>
  <c r="AG44" i="36"/>
  <c r="AI44" i="36" s="1"/>
  <c r="AD44" i="36"/>
  <c r="AF44" i="36" s="1"/>
  <c r="AA44" i="36"/>
  <c r="X44" i="36"/>
  <c r="U44" i="36"/>
  <c r="R44" i="36"/>
  <c r="O44" i="36"/>
  <c r="Q44" i="36" s="1"/>
  <c r="L44" i="36"/>
  <c r="N44" i="36" s="1"/>
  <c r="I44" i="36"/>
  <c r="F44" i="36"/>
  <c r="CR43" i="36"/>
  <c r="CO43" i="36"/>
  <c r="CL43" i="36"/>
  <c r="CN43" i="36" s="1"/>
  <c r="CI43" i="36"/>
  <c r="CK43" i="36" s="1"/>
  <c r="CF43" i="36"/>
  <c r="CC43" i="36"/>
  <c r="BZ43" i="36"/>
  <c r="BW43" i="36"/>
  <c r="BT43" i="36"/>
  <c r="BV43" i="36" s="1"/>
  <c r="BQ43" i="36"/>
  <c r="BS43" i="36" s="1"/>
  <c r="BN43" i="36"/>
  <c r="BK43" i="36"/>
  <c r="BH43" i="36"/>
  <c r="BE43" i="36"/>
  <c r="BB43" i="36"/>
  <c r="BD43" i="36" s="1"/>
  <c r="AY43" i="36"/>
  <c r="BA43" i="36" s="1"/>
  <c r="AV43" i="36"/>
  <c r="AS43" i="36"/>
  <c r="AP43" i="36"/>
  <c r="AM43" i="36"/>
  <c r="AJ43" i="36"/>
  <c r="AL43" i="36" s="1"/>
  <c r="AG43" i="36"/>
  <c r="AI43" i="36" s="1"/>
  <c r="AD43" i="36"/>
  <c r="AA43" i="36"/>
  <c r="X43" i="36"/>
  <c r="U43" i="36"/>
  <c r="R43" i="36"/>
  <c r="T43" i="36" s="1"/>
  <c r="O43" i="36"/>
  <c r="Q43" i="36" s="1"/>
  <c r="L43" i="36"/>
  <c r="I43" i="36"/>
  <c r="F43" i="36"/>
  <c r="CR42" i="36"/>
  <c r="CO42" i="36"/>
  <c r="CQ42" i="36" s="1"/>
  <c r="CL42" i="36"/>
  <c r="CN42" i="36" s="1"/>
  <c r="CI42" i="36"/>
  <c r="CF42" i="36"/>
  <c r="CC42" i="36"/>
  <c r="BZ42" i="36"/>
  <c r="BW42" i="36"/>
  <c r="BY42" i="36" s="1"/>
  <c r="BT42" i="36"/>
  <c r="BV42" i="36" s="1"/>
  <c r="BQ42" i="36"/>
  <c r="BN42" i="36"/>
  <c r="BK42" i="36"/>
  <c r="BH42" i="36"/>
  <c r="BE42" i="36"/>
  <c r="BG42" i="36" s="1"/>
  <c r="BB42" i="36"/>
  <c r="BD42" i="36" s="1"/>
  <c r="AY42" i="36"/>
  <c r="AV42" i="36"/>
  <c r="AS42" i="36"/>
  <c r="AP42" i="36"/>
  <c r="AM42" i="36"/>
  <c r="AO42" i="36" s="1"/>
  <c r="AJ42" i="36"/>
  <c r="AL42" i="36" s="1"/>
  <c r="AG42" i="36"/>
  <c r="AD42" i="36"/>
  <c r="AA42" i="36"/>
  <c r="X42" i="36"/>
  <c r="U42" i="36"/>
  <c r="W42" i="36" s="1"/>
  <c r="R42" i="36"/>
  <c r="T42" i="36" s="1"/>
  <c r="O42" i="36"/>
  <c r="L42" i="36"/>
  <c r="I42" i="36"/>
  <c r="F42" i="36"/>
  <c r="CR41" i="36"/>
  <c r="CT41" i="36" s="1"/>
  <c r="CO41" i="36"/>
  <c r="CQ41" i="36" s="1"/>
  <c r="CL41" i="36"/>
  <c r="CI41" i="36"/>
  <c r="CF41" i="36"/>
  <c r="CC41" i="36"/>
  <c r="BZ41" i="36"/>
  <c r="CB41" i="36" s="1"/>
  <c r="BW41" i="36"/>
  <c r="BY41" i="36" s="1"/>
  <c r="BT41" i="36"/>
  <c r="BQ41" i="36"/>
  <c r="BN41" i="36"/>
  <c r="BK41" i="36"/>
  <c r="BH41" i="36"/>
  <c r="BJ41" i="36" s="1"/>
  <c r="BE41" i="36"/>
  <c r="BG41" i="36" s="1"/>
  <c r="BB41" i="36"/>
  <c r="AY41" i="36"/>
  <c r="AV41" i="36"/>
  <c r="AS41" i="36"/>
  <c r="AP41" i="36"/>
  <c r="AR41" i="36" s="1"/>
  <c r="AM41" i="36"/>
  <c r="AO41" i="36" s="1"/>
  <c r="AJ41" i="36"/>
  <c r="AG41" i="36"/>
  <c r="AD41" i="36"/>
  <c r="AA41" i="36"/>
  <c r="X41" i="36"/>
  <c r="Z41" i="36" s="1"/>
  <c r="U41" i="36"/>
  <c r="W41" i="36" s="1"/>
  <c r="R41" i="36"/>
  <c r="O41" i="36"/>
  <c r="L41" i="36"/>
  <c r="I41" i="36"/>
  <c r="F41" i="36"/>
  <c r="H41" i="36" s="1"/>
  <c r="CR40" i="36"/>
  <c r="CT40" i="36" s="1"/>
  <c r="CO40" i="36"/>
  <c r="CL40" i="36"/>
  <c r="CI40" i="36"/>
  <c r="CF40" i="36"/>
  <c r="CC40" i="36"/>
  <c r="CE40" i="36" s="1"/>
  <c r="BZ40" i="36"/>
  <c r="CB40" i="36" s="1"/>
  <c r="BW40" i="36"/>
  <c r="BT40" i="36"/>
  <c r="BQ40" i="36"/>
  <c r="BN40" i="36"/>
  <c r="BK40" i="36"/>
  <c r="BM40" i="36" s="1"/>
  <c r="BH40" i="36"/>
  <c r="BJ40" i="36" s="1"/>
  <c r="BE40" i="36"/>
  <c r="BB40" i="36"/>
  <c r="AY40" i="36"/>
  <c r="AV40" i="36"/>
  <c r="AS40" i="36"/>
  <c r="AU40" i="36" s="1"/>
  <c r="AP40" i="36"/>
  <c r="AR40" i="36" s="1"/>
  <c r="AM40" i="36"/>
  <c r="AJ40" i="36"/>
  <c r="AG40" i="36"/>
  <c r="AD40" i="36"/>
  <c r="AA40" i="36"/>
  <c r="AC40" i="36" s="1"/>
  <c r="X40" i="36"/>
  <c r="Z40" i="36" s="1"/>
  <c r="U40" i="36"/>
  <c r="R40" i="36"/>
  <c r="O40" i="36"/>
  <c r="L40" i="36"/>
  <c r="I40" i="36"/>
  <c r="K40" i="36" s="1"/>
  <c r="F40" i="36"/>
  <c r="CR39" i="36"/>
  <c r="CO39" i="36"/>
  <c r="CL39" i="36"/>
  <c r="CI39" i="36"/>
  <c r="CF39" i="36"/>
  <c r="CH39" i="36" s="1"/>
  <c r="CC39" i="36"/>
  <c r="CE39" i="36" s="1"/>
  <c r="BZ39" i="36"/>
  <c r="BW39" i="36"/>
  <c r="BT39" i="36"/>
  <c r="BQ39" i="36"/>
  <c r="BN39" i="36"/>
  <c r="BP39" i="36" s="1"/>
  <c r="BK39" i="36"/>
  <c r="BM39" i="36" s="1"/>
  <c r="BH39" i="36"/>
  <c r="BE39" i="36"/>
  <c r="BB39" i="36"/>
  <c r="AY39" i="36"/>
  <c r="AV39" i="36"/>
  <c r="AX39" i="36" s="1"/>
  <c r="AS39" i="36"/>
  <c r="AU39" i="36" s="1"/>
  <c r="AP39" i="36"/>
  <c r="AM39" i="36"/>
  <c r="AJ39" i="36"/>
  <c r="AG39" i="36"/>
  <c r="AD39" i="36"/>
  <c r="AF39" i="36" s="1"/>
  <c r="AA39" i="36"/>
  <c r="AC39" i="36" s="1"/>
  <c r="X39" i="36"/>
  <c r="U39" i="36"/>
  <c r="R39" i="36"/>
  <c r="O39" i="36"/>
  <c r="L39" i="36"/>
  <c r="N39" i="36" s="1"/>
  <c r="I39" i="36"/>
  <c r="K39" i="36" s="1"/>
  <c r="F39" i="36"/>
  <c r="CR38" i="36"/>
  <c r="CO38" i="36"/>
  <c r="CL38" i="36"/>
  <c r="CI38" i="36"/>
  <c r="CK38" i="36" s="1"/>
  <c r="CF38" i="36"/>
  <c r="CC38" i="36"/>
  <c r="BZ38" i="36"/>
  <c r="BW38" i="36"/>
  <c r="BT38" i="36"/>
  <c r="BQ38" i="36"/>
  <c r="BS38" i="36" s="1"/>
  <c r="BN38" i="36"/>
  <c r="BP38" i="36" s="1"/>
  <c r="BK38" i="36"/>
  <c r="BH38" i="36"/>
  <c r="BE38" i="36"/>
  <c r="BB38" i="36"/>
  <c r="AY38" i="36"/>
  <c r="BA38" i="36" s="1"/>
  <c r="AV38" i="36"/>
  <c r="AX38" i="36" s="1"/>
  <c r="AS38" i="36"/>
  <c r="AP38" i="36"/>
  <c r="AM38" i="36"/>
  <c r="AJ38" i="36"/>
  <c r="AG38" i="36"/>
  <c r="AI38" i="36" s="1"/>
  <c r="AD38" i="36"/>
  <c r="AF38" i="36" s="1"/>
  <c r="AA38" i="36"/>
  <c r="X38" i="36"/>
  <c r="U38" i="36"/>
  <c r="R38" i="36"/>
  <c r="O38" i="36"/>
  <c r="Q38" i="36" s="1"/>
  <c r="L38" i="36"/>
  <c r="N38" i="36" s="1"/>
  <c r="I38" i="36"/>
  <c r="F38" i="36"/>
  <c r="CR37" i="36"/>
  <c r="CO37" i="36"/>
  <c r="CL37" i="36"/>
  <c r="CN37" i="36" s="1"/>
  <c r="CI37" i="36"/>
  <c r="CK37" i="36" s="1"/>
  <c r="CF37" i="36"/>
  <c r="CC37" i="36"/>
  <c r="BZ37" i="36"/>
  <c r="BW37" i="36"/>
  <c r="BT37" i="36"/>
  <c r="BV37" i="36" s="1"/>
  <c r="BQ37" i="36"/>
  <c r="BS37" i="36" s="1"/>
  <c r="BN37" i="36"/>
  <c r="BK37" i="36"/>
  <c r="BH37" i="36"/>
  <c r="BE37" i="36"/>
  <c r="BB37" i="36"/>
  <c r="BD37" i="36" s="1"/>
  <c r="AY37" i="36"/>
  <c r="BA37" i="36" s="1"/>
  <c r="AV37" i="36"/>
  <c r="AS37" i="36"/>
  <c r="AP37" i="36"/>
  <c r="AM37" i="36"/>
  <c r="AJ37" i="36"/>
  <c r="AL37" i="36" s="1"/>
  <c r="AG37" i="36"/>
  <c r="AI37" i="36" s="1"/>
  <c r="AD37" i="36"/>
  <c r="AA37" i="36"/>
  <c r="X37" i="36"/>
  <c r="U37" i="36"/>
  <c r="R37" i="36"/>
  <c r="T37" i="36" s="1"/>
  <c r="O37" i="36"/>
  <c r="Q37" i="36" s="1"/>
  <c r="L37" i="36"/>
  <c r="I37" i="36"/>
  <c r="F37" i="36"/>
  <c r="CR36" i="36"/>
  <c r="CO36" i="36"/>
  <c r="CQ36" i="36" s="1"/>
  <c r="CL36" i="36"/>
  <c r="CN36" i="36" s="1"/>
  <c r="CI36" i="36"/>
  <c r="CF36" i="36"/>
  <c r="CC36" i="36"/>
  <c r="BZ36" i="36"/>
  <c r="BW36" i="36"/>
  <c r="BY36" i="36" s="1"/>
  <c r="BT36" i="36"/>
  <c r="BV36" i="36" s="1"/>
  <c r="BQ36" i="36"/>
  <c r="BN36" i="36"/>
  <c r="BK36" i="36"/>
  <c r="BH36" i="36"/>
  <c r="BE36" i="36"/>
  <c r="BG36" i="36" s="1"/>
  <c r="BB36" i="36"/>
  <c r="BD36" i="36" s="1"/>
  <c r="AY36" i="36"/>
  <c r="AV36" i="36"/>
  <c r="AS36" i="36"/>
  <c r="AP36" i="36"/>
  <c r="AM36" i="36"/>
  <c r="AO36" i="36" s="1"/>
  <c r="AJ36" i="36"/>
  <c r="AL36" i="36" s="1"/>
  <c r="AG36" i="36"/>
  <c r="AD36" i="36"/>
  <c r="AA36" i="36"/>
  <c r="X36" i="36"/>
  <c r="U36" i="36"/>
  <c r="W36" i="36" s="1"/>
  <c r="R36" i="36"/>
  <c r="T36" i="36" s="1"/>
  <c r="O36" i="36"/>
  <c r="L36" i="36"/>
  <c r="I36" i="36"/>
  <c r="F36" i="36"/>
  <c r="CR35" i="36"/>
  <c r="CT35" i="36" s="1"/>
  <c r="CO35" i="36"/>
  <c r="CQ35" i="36" s="1"/>
  <c r="CL35" i="36"/>
  <c r="CI35" i="36"/>
  <c r="CF35" i="36"/>
  <c r="CC35" i="36"/>
  <c r="BZ35" i="36"/>
  <c r="CB35" i="36" s="1"/>
  <c r="BW35" i="36"/>
  <c r="BY35" i="36" s="1"/>
  <c r="BT35" i="36"/>
  <c r="BQ35" i="36"/>
  <c r="BN35" i="36"/>
  <c r="BK35" i="36"/>
  <c r="BH35" i="36"/>
  <c r="BJ35" i="36" s="1"/>
  <c r="BE35" i="36"/>
  <c r="BG35" i="36" s="1"/>
  <c r="BB35" i="36"/>
  <c r="AY35" i="36"/>
  <c r="AV35" i="36"/>
  <c r="AS35" i="36"/>
  <c r="AP35" i="36"/>
  <c r="AR35" i="36" s="1"/>
  <c r="AM35" i="36"/>
  <c r="AO35" i="36" s="1"/>
  <c r="AJ35" i="36"/>
  <c r="AG35" i="36"/>
  <c r="AD35" i="36"/>
  <c r="AA35" i="36"/>
  <c r="X35" i="36"/>
  <c r="Z35" i="36" s="1"/>
  <c r="U35" i="36"/>
  <c r="W35" i="36" s="1"/>
  <c r="R35" i="36"/>
  <c r="O35" i="36"/>
  <c r="L35" i="36"/>
  <c r="I35" i="36"/>
  <c r="F35" i="36"/>
  <c r="H35" i="36" s="1"/>
  <c r="CR34" i="36"/>
  <c r="CT34" i="36" s="1"/>
  <c r="CO34" i="36"/>
  <c r="CL34" i="36"/>
  <c r="CI34" i="36"/>
  <c r="CF34" i="36"/>
  <c r="CC34" i="36"/>
  <c r="CE34" i="36" s="1"/>
  <c r="BZ34" i="36"/>
  <c r="CB34" i="36" s="1"/>
  <c r="BW34" i="36"/>
  <c r="BT34" i="36"/>
  <c r="BQ34" i="36"/>
  <c r="BN34" i="36"/>
  <c r="BK34" i="36"/>
  <c r="BM34" i="36" s="1"/>
  <c r="BH34" i="36"/>
  <c r="BJ34" i="36" s="1"/>
  <c r="BE34" i="36"/>
  <c r="BB34" i="36"/>
  <c r="AY34" i="36"/>
  <c r="AV34" i="36"/>
  <c r="AS34" i="36"/>
  <c r="AU34" i="36" s="1"/>
  <c r="AP34" i="36"/>
  <c r="AR34" i="36" s="1"/>
  <c r="AM34" i="36"/>
  <c r="AJ34" i="36"/>
  <c r="AG34" i="36"/>
  <c r="AD34" i="36"/>
  <c r="AA34" i="36"/>
  <c r="AC34" i="36" s="1"/>
  <c r="X34" i="36"/>
  <c r="Z34" i="36" s="1"/>
  <c r="U34" i="36"/>
  <c r="R34" i="36"/>
  <c r="O34" i="36"/>
  <c r="L34" i="36"/>
  <c r="I34" i="36"/>
  <c r="K34" i="36" s="1"/>
  <c r="F34" i="36"/>
  <c r="CR33" i="36"/>
  <c r="CO33" i="36"/>
  <c r="CL33" i="36"/>
  <c r="CI33" i="36"/>
  <c r="CF33" i="36"/>
  <c r="CH33" i="36" s="1"/>
  <c r="CC33" i="36"/>
  <c r="CE33" i="36" s="1"/>
  <c r="BZ33" i="36"/>
  <c r="BW33" i="36"/>
  <c r="BT33" i="36"/>
  <c r="BQ33" i="36"/>
  <c r="BN33" i="36"/>
  <c r="BP33" i="36" s="1"/>
  <c r="BK33" i="36"/>
  <c r="BM33" i="36" s="1"/>
  <c r="BH33" i="36"/>
  <c r="BE33" i="36"/>
  <c r="BB33" i="36"/>
  <c r="AY33" i="36"/>
  <c r="AV33" i="36"/>
  <c r="AX33" i="36" s="1"/>
  <c r="AS33" i="36"/>
  <c r="AU33" i="36" s="1"/>
  <c r="AP33" i="36"/>
  <c r="AM33" i="36"/>
  <c r="AJ33" i="36"/>
  <c r="AG33" i="36"/>
  <c r="AD33" i="36"/>
  <c r="AF33" i="36" s="1"/>
  <c r="AA33" i="36"/>
  <c r="AC33" i="36" s="1"/>
  <c r="X33" i="36"/>
  <c r="U33" i="36"/>
  <c r="R33" i="36"/>
  <c r="O33" i="36"/>
  <c r="L33" i="36"/>
  <c r="N33" i="36" s="1"/>
  <c r="I33" i="36"/>
  <c r="K33" i="36" s="1"/>
  <c r="F33" i="36"/>
  <c r="CR32" i="36"/>
  <c r="CO32" i="36"/>
  <c r="CL32" i="36"/>
  <c r="CI32" i="36"/>
  <c r="CK32" i="36" s="1"/>
  <c r="CF32" i="36"/>
  <c r="CH32" i="36" s="1"/>
  <c r="CC32" i="36"/>
  <c r="BZ32" i="36"/>
  <c r="BW32" i="36"/>
  <c r="BT32" i="36"/>
  <c r="BQ32" i="36"/>
  <c r="BS32" i="36" s="1"/>
  <c r="BN32" i="36"/>
  <c r="BP32" i="36" s="1"/>
  <c r="BK32" i="36"/>
  <c r="BH32" i="36"/>
  <c r="BE32" i="36"/>
  <c r="BB32" i="36"/>
  <c r="AY32" i="36"/>
  <c r="BA32" i="36" s="1"/>
  <c r="AV32" i="36"/>
  <c r="AX32" i="36" s="1"/>
  <c r="AS32" i="36"/>
  <c r="AP32" i="36"/>
  <c r="AM32" i="36"/>
  <c r="AJ32" i="36"/>
  <c r="AG32" i="36"/>
  <c r="AI32" i="36" s="1"/>
  <c r="AD32" i="36"/>
  <c r="AF32" i="36" s="1"/>
  <c r="AA32" i="36"/>
  <c r="X32" i="36"/>
  <c r="U32" i="36"/>
  <c r="R32" i="36"/>
  <c r="O32" i="36"/>
  <c r="Q32" i="36" s="1"/>
  <c r="L32" i="36"/>
  <c r="N32" i="36" s="1"/>
  <c r="I32" i="36"/>
  <c r="F32" i="36"/>
  <c r="CR31" i="36"/>
  <c r="CO31" i="36"/>
  <c r="CL31" i="36"/>
  <c r="CN31" i="36" s="1"/>
  <c r="CI31" i="36"/>
  <c r="CK31" i="36" s="1"/>
  <c r="CF31" i="36"/>
  <c r="CC31" i="36"/>
  <c r="BZ31" i="36"/>
  <c r="BW31" i="36"/>
  <c r="BT31" i="36"/>
  <c r="BV31" i="36" s="1"/>
  <c r="BQ31" i="36"/>
  <c r="BS31" i="36" s="1"/>
  <c r="BN31" i="36"/>
  <c r="BK31" i="36"/>
  <c r="BH31" i="36"/>
  <c r="BE31" i="36"/>
  <c r="BB31" i="36"/>
  <c r="BD31" i="36" s="1"/>
  <c r="AY31" i="36"/>
  <c r="BA31" i="36" s="1"/>
  <c r="AV31" i="36"/>
  <c r="AS31" i="36"/>
  <c r="AP31" i="36"/>
  <c r="AM31" i="36"/>
  <c r="AJ31" i="36"/>
  <c r="AL31" i="36" s="1"/>
  <c r="AG31" i="36"/>
  <c r="AI31" i="36" s="1"/>
  <c r="AD31" i="36"/>
  <c r="AA31" i="36"/>
  <c r="X31" i="36"/>
  <c r="U31" i="36"/>
  <c r="R31" i="36"/>
  <c r="O31" i="36"/>
  <c r="Q31" i="36" s="1"/>
  <c r="L31" i="36"/>
  <c r="I31" i="36"/>
  <c r="F31" i="36"/>
  <c r="CR30" i="36"/>
  <c r="CO30" i="36"/>
  <c r="CQ30" i="36" s="1"/>
  <c r="CL30" i="36"/>
  <c r="CN30" i="36" s="1"/>
  <c r="CI30" i="36"/>
  <c r="CK30" i="36" s="1"/>
  <c r="CF30" i="36"/>
  <c r="CC30" i="36"/>
  <c r="BZ30" i="36"/>
  <c r="BW30" i="36"/>
  <c r="BY30" i="36" s="1"/>
  <c r="BT30" i="36"/>
  <c r="BQ30" i="36"/>
  <c r="BS30" i="36" s="1"/>
  <c r="BN30" i="36"/>
  <c r="BK30" i="36"/>
  <c r="BH30" i="36"/>
  <c r="BE30" i="36"/>
  <c r="BG30" i="36" s="1"/>
  <c r="BB30" i="36"/>
  <c r="BD30" i="36" s="1"/>
  <c r="AY30" i="36"/>
  <c r="AV30" i="36"/>
  <c r="AS30" i="36"/>
  <c r="AP30" i="36"/>
  <c r="AM30" i="36"/>
  <c r="AO30" i="36" s="1"/>
  <c r="AJ30" i="36"/>
  <c r="AL30" i="36" s="1"/>
  <c r="AG30" i="36"/>
  <c r="AI30" i="36" s="1"/>
  <c r="AD30" i="36"/>
  <c r="AA30" i="36"/>
  <c r="X30" i="36"/>
  <c r="U30" i="36"/>
  <c r="W30" i="36" s="1"/>
  <c r="R30" i="36"/>
  <c r="T30" i="36" s="1"/>
  <c r="O30" i="36"/>
  <c r="Q30" i="36" s="1"/>
  <c r="L30" i="36"/>
  <c r="I30" i="36"/>
  <c r="F30" i="36"/>
  <c r="CR29" i="36"/>
  <c r="CT29" i="36" s="1"/>
  <c r="CO29" i="36"/>
  <c r="CQ29" i="36" s="1"/>
  <c r="CL29" i="36"/>
  <c r="CI29" i="36"/>
  <c r="CF29" i="36"/>
  <c r="CC29" i="36"/>
  <c r="BZ29" i="36"/>
  <c r="CB29" i="36" s="1"/>
  <c r="BW29" i="36"/>
  <c r="BY29" i="36" s="1"/>
  <c r="BT29" i="36"/>
  <c r="BV29" i="36" s="1"/>
  <c r="BQ29" i="36"/>
  <c r="BN29" i="36"/>
  <c r="BK29" i="36"/>
  <c r="BH29" i="36"/>
  <c r="BJ29" i="36" s="1"/>
  <c r="BE29" i="36"/>
  <c r="BG29" i="36" s="1"/>
  <c r="BB29" i="36"/>
  <c r="BD29" i="36" s="1"/>
  <c r="AY29" i="36"/>
  <c r="AV29" i="36"/>
  <c r="AS29" i="36"/>
  <c r="AP29" i="36"/>
  <c r="AR29" i="36" s="1"/>
  <c r="AM29" i="36"/>
  <c r="AO29" i="36" s="1"/>
  <c r="AJ29" i="36"/>
  <c r="AG29" i="36"/>
  <c r="AD29" i="36"/>
  <c r="AA29" i="36"/>
  <c r="X29" i="36"/>
  <c r="Z29" i="36" s="1"/>
  <c r="U29" i="36"/>
  <c r="W29" i="36" s="1"/>
  <c r="R29" i="36"/>
  <c r="T29" i="36" s="1"/>
  <c r="O29" i="36"/>
  <c r="L29" i="36"/>
  <c r="I29" i="36"/>
  <c r="F29" i="36"/>
  <c r="H29" i="36" s="1"/>
  <c r="CR28" i="36"/>
  <c r="CT28" i="36" s="1"/>
  <c r="CO28" i="36"/>
  <c r="CQ28" i="36" s="1"/>
  <c r="CL28" i="36"/>
  <c r="CI28" i="36"/>
  <c r="CF28" i="36"/>
  <c r="CC28" i="36"/>
  <c r="CE28" i="36" s="1"/>
  <c r="BZ28" i="36"/>
  <c r="CB28" i="36" s="1"/>
  <c r="BW28" i="36"/>
  <c r="BT28" i="36"/>
  <c r="BQ28" i="36"/>
  <c r="BN28" i="36"/>
  <c r="BK28" i="36"/>
  <c r="BM28" i="36" s="1"/>
  <c r="BH28" i="36"/>
  <c r="BJ28" i="36" s="1"/>
  <c r="BE28" i="36"/>
  <c r="BG28" i="36" s="1"/>
  <c r="BB28" i="36"/>
  <c r="AY28" i="36"/>
  <c r="AV28" i="36"/>
  <c r="AS28" i="36"/>
  <c r="AU28" i="36" s="1"/>
  <c r="AP28" i="36"/>
  <c r="AR28" i="36" s="1"/>
  <c r="AM28" i="36"/>
  <c r="AO28" i="36" s="1"/>
  <c r="AJ28" i="36"/>
  <c r="AG28" i="36"/>
  <c r="AD28" i="36"/>
  <c r="AA28" i="36"/>
  <c r="AC28" i="36" s="1"/>
  <c r="X28" i="36"/>
  <c r="Z28" i="36" s="1"/>
  <c r="U28" i="36"/>
  <c r="R28" i="36"/>
  <c r="O28" i="36"/>
  <c r="L28" i="36"/>
  <c r="I28" i="36"/>
  <c r="K28" i="36" s="1"/>
  <c r="F28" i="36"/>
  <c r="H28" i="36" s="1"/>
  <c r="CR27" i="36"/>
  <c r="CO27" i="36"/>
  <c r="CL27" i="36"/>
  <c r="CI27" i="36"/>
  <c r="CF27" i="36"/>
  <c r="CH27" i="36" s="1"/>
  <c r="CC27" i="36"/>
  <c r="CE27" i="36" s="1"/>
  <c r="BZ27" i="36"/>
  <c r="CB27" i="36" s="1"/>
  <c r="BW27" i="36"/>
  <c r="BT27" i="36"/>
  <c r="BQ27" i="36"/>
  <c r="BN27" i="36"/>
  <c r="BP27" i="36" s="1"/>
  <c r="BK27" i="36"/>
  <c r="BM27" i="36" s="1"/>
  <c r="BH27" i="36"/>
  <c r="BJ27" i="36" s="1"/>
  <c r="BE27" i="36"/>
  <c r="BB27" i="36"/>
  <c r="AY27" i="36"/>
  <c r="AV27" i="36"/>
  <c r="AX27" i="36" s="1"/>
  <c r="AS27" i="36"/>
  <c r="AU27" i="36" s="1"/>
  <c r="AP27" i="36"/>
  <c r="AM27" i="36"/>
  <c r="AJ27" i="36"/>
  <c r="AG27" i="36"/>
  <c r="AD27" i="36"/>
  <c r="AF27" i="36" s="1"/>
  <c r="AA27" i="36"/>
  <c r="AC27" i="36" s="1"/>
  <c r="X27" i="36"/>
  <c r="Z27" i="36" s="1"/>
  <c r="U27" i="36"/>
  <c r="R27" i="36"/>
  <c r="O27" i="36"/>
  <c r="L27" i="36"/>
  <c r="N27" i="36" s="1"/>
  <c r="I27" i="36"/>
  <c r="K27" i="36" s="1"/>
  <c r="F27" i="36"/>
  <c r="CR26" i="36"/>
  <c r="CO26" i="36"/>
  <c r="CL26" i="36"/>
  <c r="CI26" i="36"/>
  <c r="CK26" i="36" s="1"/>
  <c r="CF26" i="36"/>
  <c r="CH26" i="36" s="1"/>
  <c r="CC26" i="36"/>
  <c r="BZ26" i="36"/>
  <c r="BW26" i="36"/>
  <c r="BT26" i="36"/>
  <c r="BQ26" i="36"/>
  <c r="BS26" i="36" s="1"/>
  <c r="BN26" i="36"/>
  <c r="BP26" i="36" s="1"/>
  <c r="BK26" i="36"/>
  <c r="BM26" i="36" s="1"/>
  <c r="BH26" i="36"/>
  <c r="BE26" i="36"/>
  <c r="BB26" i="36"/>
  <c r="AY26" i="36"/>
  <c r="BA26" i="36" s="1"/>
  <c r="AV26" i="36"/>
  <c r="AX26" i="36" s="1"/>
  <c r="AS26" i="36"/>
  <c r="AU26" i="36" s="1"/>
  <c r="AP26" i="36"/>
  <c r="AM26" i="36"/>
  <c r="AJ26" i="36"/>
  <c r="AG26" i="36"/>
  <c r="AI26" i="36" s="1"/>
  <c r="AD26" i="36"/>
  <c r="AF26" i="36" s="1"/>
  <c r="AA26" i="36"/>
  <c r="X26" i="36"/>
  <c r="U26" i="36"/>
  <c r="R26" i="36"/>
  <c r="O26" i="36"/>
  <c r="Q26" i="36" s="1"/>
  <c r="L26" i="36"/>
  <c r="N26" i="36" s="1"/>
  <c r="I26" i="36"/>
  <c r="K26" i="36" s="1"/>
  <c r="F26" i="36"/>
  <c r="CR25" i="36"/>
  <c r="CO25" i="36"/>
  <c r="CL25" i="36"/>
  <c r="CN25" i="36" s="1"/>
  <c r="CI25" i="36"/>
  <c r="CK25" i="36" s="1"/>
  <c r="CF25" i="36"/>
  <c r="CH25" i="36" s="1"/>
  <c r="CC25" i="36"/>
  <c r="BZ25" i="36"/>
  <c r="BW25" i="36"/>
  <c r="BT25" i="36"/>
  <c r="BV25" i="36" s="1"/>
  <c r="BQ25" i="36"/>
  <c r="BS25" i="36" s="1"/>
  <c r="BN25" i="36"/>
  <c r="BK25" i="36"/>
  <c r="BH25" i="36"/>
  <c r="BE25" i="36"/>
  <c r="BB25" i="36"/>
  <c r="BD25" i="36" s="1"/>
  <c r="AY25" i="36"/>
  <c r="BA25" i="36" s="1"/>
  <c r="AV25" i="36"/>
  <c r="AX25" i="36" s="1"/>
  <c r="AS25" i="36"/>
  <c r="AP25" i="36"/>
  <c r="AM25" i="36"/>
  <c r="AJ25" i="36"/>
  <c r="AL25" i="36" s="1"/>
  <c r="AG25" i="36"/>
  <c r="AI25" i="36" s="1"/>
  <c r="AD25" i="36"/>
  <c r="AF25" i="36" s="1"/>
  <c r="AA25" i="36"/>
  <c r="X25" i="36"/>
  <c r="U25" i="36"/>
  <c r="R25" i="36"/>
  <c r="T25" i="36" s="1"/>
  <c r="O25" i="36"/>
  <c r="Q25" i="36" s="1"/>
  <c r="L25" i="36"/>
  <c r="I25" i="36"/>
  <c r="F25" i="36"/>
  <c r="CR24" i="36"/>
  <c r="CO24" i="36"/>
  <c r="CQ24" i="36" s="1"/>
  <c r="CL24" i="36"/>
  <c r="CN24" i="36" s="1"/>
  <c r="CI24" i="36"/>
  <c r="CK24" i="36" s="1"/>
  <c r="CF24" i="36"/>
  <c r="CC24" i="36"/>
  <c r="BZ24" i="36"/>
  <c r="BW24" i="36"/>
  <c r="BY24" i="36" s="1"/>
  <c r="BT24" i="36"/>
  <c r="BV24" i="36" s="1"/>
  <c r="BQ24" i="36"/>
  <c r="BS24" i="36" s="1"/>
  <c r="BN24" i="36"/>
  <c r="BK24" i="36"/>
  <c r="BH24" i="36"/>
  <c r="BE24" i="36"/>
  <c r="BG24" i="36" s="1"/>
  <c r="BB24" i="36"/>
  <c r="BD24" i="36" s="1"/>
  <c r="AY24" i="36"/>
  <c r="AV24" i="36"/>
  <c r="AS24" i="36"/>
  <c r="AP24" i="36"/>
  <c r="AM24" i="36"/>
  <c r="AO24" i="36" s="1"/>
  <c r="AJ24" i="36"/>
  <c r="AL24" i="36" s="1"/>
  <c r="AG24" i="36"/>
  <c r="AI24" i="36" s="1"/>
  <c r="AD24" i="36"/>
  <c r="AA24" i="36"/>
  <c r="X24" i="36"/>
  <c r="U24" i="36"/>
  <c r="W24" i="36" s="1"/>
  <c r="R24" i="36"/>
  <c r="T24" i="36" s="1"/>
  <c r="O24" i="36"/>
  <c r="Q24" i="36" s="1"/>
  <c r="L24" i="36"/>
  <c r="I24" i="36"/>
  <c r="F24" i="36"/>
  <c r="CR23" i="36"/>
  <c r="CT23" i="36" s="1"/>
  <c r="CO23" i="36"/>
  <c r="CQ23" i="36" s="1"/>
  <c r="CL23" i="36"/>
  <c r="CN23" i="36" s="1"/>
  <c r="CI23" i="36"/>
  <c r="CF23" i="36"/>
  <c r="CC23" i="36"/>
  <c r="BZ23" i="36"/>
  <c r="CB23" i="36" s="1"/>
  <c r="BW23" i="36"/>
  <c r="BY23" i="36" s="1"/>
  <c r="BT23" i="36"/>
  <c r="BQ23" i="36"/>
  <c r="BN23" i="36"/>
  <c r="BK23" i="36"/>
  <c r="BH23" i="36"/>
  <c r="BJ23" i="36" s="1"/>
  <c r="BE23" i="36"/>
  <c r="BG23" i="36" s="1"/>
  <c r="BB23" i="36"/>
  <c r="BD23" i="36" s="1"/>
  <c r="AY23" i="36"/>
  <c r="AV23" i="36"/>
  <c r="AS23" i="36"/>
  <c r="AP23" i="36"/>
  <c r="AR23" i="36" s="1"/>
  <c r="AM23" i="36"/>
  <c r="AO23" i="36" s="1"/>
  <c r="AJ23" i="36"/>
  <c r="AL23" i="36" s="1"/>
  <c r="AG23" i="36"/>
  <c r="AD23" i="36"/>
  <c r="AA23" i="36"/>
  <c r="X23" i="36"/>
  <c r="Z23" i="36" s="1"/>
  <c r="U23" i="36"/>
  <c r="W23" i="36" s="1"/>
  <c r="R23" i="36"/>
  <c r="O23" i="36"/>
  <c r="L23" i="36"/>
  <c r="I23" i="36"/>
  <c r="F23" i="36"/>
  <c r="CR22" i="36"/>
  <c r="CT22" i="36" s="1"/>
  <c r="CO22" i="36"/>
  <c r="CQ22" i="36" s="1"/>
  <c r="CL22" i="36"/>
  <c r="CI22" i="36"/>
  <c r="CF22" i="36"/>
  <c r="CC22" i="36"/>
  <c r="CE22" i="36" s="1"/>
  <c r="BZ22" i="36"/>
  <c r="CB22" i="36" s="1"/>
  <c r="BW22" i="36"/>
  <c r="BY22" i="36" s="1"/>
  <c r="BT22" i="36"/>
  <c r="BQ22" i="36"/>
  <c r="BN22" i="36"/>
  <c r="BK22" i="36"/>
  <c r="BM22" i="36" s="1"/>
  <c r="BH22" i="36"/>
  <c r="BJ22" i="36" s="1"/>
  <c r="BE22" i="36"/>
  <c r="BB22" i="36"/>
  <c r="AY22" i="36"/>
  <c r="AV22" i="36"/>
  <c r="AS22" i="36"/>
  <c r="AU22" i="36" s="1"/>
  <c r="AP22" i="36"/>
  <c r="AR22" i="36" s="1"/>
  <c r="AM22" i="36"/>
  <c r="AO22" i="36" s="1"/>
  <c r="AJ22" i="36"/>
  <c r="AG22" i="36"/>
  <c r="AD22" i="36"/>
  <c r="AA22" i="36"/>
  <c r="AC22" i="36" s="1"/>
  <c r="X22" i="36"/>
  <c r="Z22" i="36" s="1"/>
  <c r="U22" i="36"/>
  <c r="W22" i="36" s="1"/>
  <c r="R22" i="36"/>
  <c r="O22" i="36"/>
  <c r="L22" i="36"/>
  <c r="I22" i="36"/>
  <c r="K22" i="36" s="1"/>
  <c r="F22" i="36"/>
  <c r="H22" i="36" s="1"/>
  <c r="CR21" i="36"/>
  <c r="CT21" i="36" s="1"/>
  <c r="CO21" i="36"/>
  <c r="CL21" i="36"/>
  <c r="CI21" i="36"/>
  <c r="CF21" i="36"/>
  <c r="CH21" i="36" s="1"/>
  <c r="CC21" i="36"/>
  <c r="CE21" i="36" s="1"/>
  <c r="BZ21" i="36"/>
  <c r="BW21" i="36"/>
  <c r="BT21" i="36"/>
  <c r="BQ21" i="36"/>
  <c r="BN21" i="36"/>
  <c r="BP21" i="36" s="1"/>
  <c r="BK21" i="36"/>
  <c r="BM21" i="36" s="1"/>
  <c r="BH21" i="36"/>
  <c r="BJ21" i="36" s="1"/>
  <c r="BE21" i="36"/>
  <c r="BB21" i="36"/>
  <c r="AY21" i="36"/>
  <c r="AV21" i="36"/>
  <c r="AX21" i="36" s="1"/>
  <c r="AS21" i="36"/>
  <c r="AU21" i="36" s="1"/>
  <c r="AP21" i="36"/>
  <c r="AR21" i="36" s="1"/>
  <c r="AM21" i="36"/>
  <c r="AJ21" i="36"/>
  <c r="AG21" i="36"/>
  <c r="AD21" i="36"/>
  <c r="AF21" i="36" s="1"/>
  <c r="AA21" i="36"/>
  <c r="AC21" i="36" s="1"/>
  <c r="X21" i="36"/>
  <c r="U21" i="36"/>
  <c r="R21" i="36"/>
  <c r="O21" i="36"/>
  <c r="L21" i="36"/>
  <c r="N21" i="36" s="1"/>
  <c r="I21" i="36"/>
  <c r="K21" i="36" s="1"/>
  <c r="F21" i="36"/>
  <c r="CR20" i="36"/>
  <c r="CO20" i="36"/>
  <c r="CL20" i="36"/>
  <c r="CI20" i="36"/>
  <c r="CK20" i="36" s="1"/>
  <c r="CF20" i="36"/>
  <c r="CH20" i="36" s="1"/>
  <c r="CC20" i="36"/>
  <c r="CE20" i="36" s="1"/>
  <c r="BZ20" i="36"/>
  <c r="BW20" i="36"/>
  <c r="BT20" i="36"/>
  <c r="BQ20" i="36"/>
  <c r="BS20" i="36" s="1"/>
  <c r="BN20" i="36"/>
  <c r="BP20" i="36" s="1"/>
  <c r="BK20" i="36"/>
  <c r="BH20" i="36"/>
  <c r="BE20" i="36"/>
  <c r="BB20" i="36"/>
  <c r="AY20" i="36"/>
  <c r="BA20" i="36" s="1"/>
  <c r="AV20" i="36"/>
  <c r="AX20" i="36" s="1"/>
  <c r="AS20" i="36"/>
  <c r="AU20" i="36" s="1"/>
  <c r="AP20" i="36"/>
  <c r="AM20" i="36"/>
  <c r="AJ20" i="36"/>
  <c r="AG20" i="36"/>
  <c r="AI20" i="36" s="1"/>
  <c r="AD20" i="36"/>
  <c r="AF20" i="36" s="1"/>
  <c r="AA20" i="36"/>
  <c r="AC20" i="36" s="1"/>
  <c r="X20" i="36"/>
  <c r="U20" i="36"/>
  <c r="R20" i="36"/>
  <c r="O20" i="36"/>
  <c r="Q20" i="36" s="1"/>
  <c r="L20" i="36"/>
  <c r="N20" i="36" s="1"/>
  <c r="I20" i="36"/>
  <c r="F20" i="36"/>
  <c r="CR19" i="36"/>
  <c r="CO19" i="36"/>
  <c r="CL19" i="36"/>
  <c r="CN19" i="36" s="1"/>
  <c r="CI19" i="36"/>
  <c r="CK19" i="36" s="1"/>
  <c r="CF19" i="36"/>
  <c r="CH19" i="36" s="1"/>
  <c r="CC19" i="36"/>
  <c r="BZ19" i="36"/>
  <c r="BW19" i="36"/>
  <c r="BT19" i="36"/>
  <c r="BV19" i="36" s="1"/>
  <c r="BQ19" i="36"/>
  <c r="BS19" i="36" s="1"/>
  <c r="BN19" i="36"/>
  <c r="BP19" i="36" s="1"/>
  <c r="BK19" i="36"/>
  <c r="BH19" i="36"/>
  <c r="BE19" i="36"/>
  <c r="BB19" i="36"/>
  <c r="BD19" i="36" s="1"/>
  <c r="AY19" i="36"/>
  <c r="BA19" i="36" s="1"/>
  <c r="AV19" i="36"/>
  <c r="AS19" i="36"/>
  <c r="AP19" i="36"/>
  <c r="AM19" i="36"/>
  <c r="AJ19" i="36"/>
  <c r="AL19" i="36" s="1"/>
  <c r="AG19" i="36"/>
  <c r="AI19" i="36" s="1"/>
  <c r="AD19" i="36"/>
  <c r="AA19" i="36"/>
  <c r="X19" i="36"/>
  <c r="U19" i="36"/>
  <c r="R19" i="36"/>
  <c r="T19" i="36" s="1"/>
  <c r="O19" i="36"/>
  <c r="Q19" i="36" s="1"/>
  <c r="L19" i="36"/>
  <c r="N19" i="36" s="1"/>
  <c r="I19" i="36"/>
  <c r="F19" i="36"/>
  <c r="CR18" i="36"/>
  <c r="CO18" i="36"/>
  <c r="CQ18" i="36" s="1"/>
  <c r="CL18" i="36"/>
  <c r="CN18" i="36" s="1"/>
  <c r="CI18" i="36"/>
  <c r="CK18" i="36" s="1"/>
  <c r="CF18" i="36"/>
  <c r="CC18" i="36"/>
  <c r="BZ18" i="36"/>
  <c r="BW18" i="36"/>
  <c r="BY18" i="36" s="1"/>
  <c r="BT18" i="36"/>
  <c r="BV18" i="36" s="1"/>
  <c r="BQ18" i="36"/>
  <c r="BN18" i="36"/>
  <c r="BK18" i="36"/>
  <c r="BH18" i="36"/>
  <c r="BE18" i="36"/>
  <c r="BG18" i="36" s="1"/>
  <c r="BB18" i="36"/>
  <c r="BD18" i="36" s="1"/>
  <c r="AY18" i="36"/>
  <c r="BA18" i="36" s="1"/>
  <c r="AV18" i="36"/>
  <c r="AS18" i="36"/>
  <c r="AP18" i="36"/>
  <c r="AM18" i="36"/>
  <c r="AO18" i="36" s="1"/>
  <c r="AJ18" i="36"/>
  <c r="AL18" i="36" s="1"/>
  <c r="AG18" i="36"/>
  <c r="AI18" i="36" s="1"/>
  <c r="AD18" i="36"/>
  <c r="AA18" i="36"/>
  <c r="X18" i="36"/>
  <c r="U18" i="36"/>
  <c r="W18" i="36" s="1"/>
  <c r="R18" i="36"/>
  <c r="T18" i="36" s="1"/>
  <c r="O18" i="36"/>
  <c r="L18" i="36"/>
  <c r="I18" i="36"/>
  <c r="F18" i="36"/>
  <c r="CR17" i="36"/>
  <c r="CT17" i="36" s="1"/>
  <c r="CO17" i="36"/>
  <c r="CQ17" i="36" s="1"/>
  <c r="CL17" i="36"/>
  <c r="CN17" i="36" s="1"/>
  <c r="CI17" i="36"/>
  <c r="CF17" i="36"/>
  <c r="CC17" i="36"/>
  <c r="BZ17" i="36"/>
  <c r="CB17" i="36" s="1"/>
  <c r="BW17" i="36"/>
  <c r="BY17" i="36" s="1"/>
  <c r="BT17" i="36"/>
  <c r="BV17" i="36" s="1"/>
  <c r="BQ17" i="36"/>
  <c r="BN17" i="36"/>
  <c r="BK17" i="36"/>
  <c r="BH17" i="36"/>
  <c r="BJ17" i="36" s="1"/>
  <c r="BE17" i="36"/>
  <c r="BG17" i="36" s="1"/>
  <c r="BB17" i="36"/>
  <c r="AY17" i="36"/>
  <c r="AV17" i="36"/>
  <c r="AS17" i="36"/>
  <c r="AP17" i="36"/>
  <c r="AR17" i="36" s="1"/>
  <c r="AM17" i="36"/>
  <c r="AO17" i="36" s="1"/>
  <c r="AJ17" i="36"/>
  <c r="AL17" i="36" s="1"/>
  <c r="AG17" i="36"/>
  <c r="AD17" i="36"/>
  <c r="AA17" i="36"/>
  <c r="X17" i="36"/>
  <c r="Z17" i="36" s="1"/>
  <c r="U17" i="36"/>
  <c r="W17" i="36" s="1"/>
  <c r="R17" i="36"/>
  <c r="T17" i="36" s="1"/>
  <c r="O17" i="36"/>
  <c r="L17" i="36"/>
  <c r="I17" i="36"/>
  <c r="F17" i="36"/>
  <c r="H17" i="36" s="1"/>
  <c r="CR16" i="36"/>
  <c r="CT16" i="36" s="1"/>
  <c r="CO16" i="36"/>
  <c r="CL16" i="36"/>
  <c r="CI16" i="36"/>
  <c r="CF16" i="36"/>
  <c r="CC16" i="36"/>
  <c r="CE16" i="36" s="1"/>
  <c r="BZ16" i="36"/>
  <c r="CB16" i="36" s="1"/>
  <c r="BW16" i="36"/>
  <c r="BT16" i="36"/>
  <c r="BQ16" i="36"/>
  <c r="BN16" i="36"/>
  <c r="BK16" i="36"/>
  <c r="BM16" i="36" s="1"/>
  <c r="BH16" i="36"/>
  <c r="BJ16" i="36" s="1"/>
  <c r="BE16" i="36"/>
  <c r="BG16" i="36" s="1"/>
  <c r="BB16" i="36"/>
  <c r="AY16" i="36"/>
  <c r="AV16" i="36"/>
  <c r="AS16" i="36"/>
  <c r="AU16" i="36" s="1"/>
  <c r="AP16" i="36"/>
  <c r="AR16" i="36" s="1"/>
  <c r="AM16" i="36"/>
  <c r="AO16" i="36" s="1"/>
  <c r="AJ16" i="36"/>
  <c r="AG16" i="36"/>
  <c r="AD16" i="36"/>
  <c r="AA16" i="36"/>
  <c r="AC16" i="36" s="1"/>
  <c r="X16" i="36"/>
  <c r="Z16" i="36" s="1"/>
  <c r="U16" i="36"/>
  <c r="R16" i="36"/>
  <c r="O16" i="36"/>
  <c r="L16" i="36"/>
  <c r="I16" i="36"/>
  <c r="K16" i="36" s="1"/>
  <c r="F16" i="36"/>
  <c r="H16" i="36" s="1"/>
  <c r="CR14" i="36"/>
  <c r="CO14" i="36"/>
  <c r="CL14" i="36"/>
  <c r="CI14" i="36"/>
  <c r="CF14" i="36"/>
  <c r="CH14" i="36" s="1"/>
  <c r="CC14" i="36"/>
  <c r="CE14" i="36" s="1"/>
  <c r="BZ14" i="36"/>
  <c r="CB14" i="36" s="1"/>
  <c r="BW14" i="36"/>
  <c r="BT14" i="36"/>
  <c r="BQ14" i="36"/>
  <c r="BN14" i="36"/>
  <c r="BP14" i="36" s="1"/>
  <c r="BK14" i="36"/>
  <c r="BM14" i="36" s="1"/>
  <c r="BH14" i="36"/>
  <c r="BJ14" i="36" s="1"/>
  <c r="BE14" i="36"/>
  <c r="BB14" i="36"/>
  <c r="AY14" i="36"/>
  <c r="AV14" i="36"/>
  <c r="AX14" i="36" s="1"/>
  <c r="AS14" i="36"/>
  <c r="AU14" i="36" s="1"/>
  <c r="AP14" i="36"/>
  <c r="AM14" i="36"/>
  <c r="AJ14" i="36"/>
  <c r="AG14" i="36"/>
  <c r="AD14" i="36"/>
  <c r="AF14" i="36" s="1"/>
  <c r="AA14" i="36"/>
  <c r="AC14" i="36" s="1"/>
  <c r="X14" i="36"/>
  <c r="Z14" i="36" s="1"/>
  <c r="U14" i="36"/>
  <c r="R14" i="36"/>
  <c r="O14" i="36"/>
  <c r="L14" i="36"/>
  <c r="N14" i="36" s="1"/>
  <c r="I14" i="36"/>
  <c r="K14" i="36" s="1"/>
  <c r="F14" i="36"/>
  <c r="H14" i="36" s="1"/>
  <c r="CR13" i="36"/>
  <c r="CO13" i="36"/>
  <c r="CL13" i="36"/>
  <c r="CI13" i="36"/>
  <c r="CK13" i="36" s="1"/>
  <c r="CF13" i="36"/>
  <c r="CH13" i="36" s="1"/>
  <c r="CC13" i="36"/>
  <c r="BZ13" i="36"/>
  <c r="BW13" i="36"/>
  <c r="BT13" i="36"/>
  <c r="BQ13" i="36"/>
  <c r="BS13" i="36" s="1"/>
  <c r="BN13" i="36"/>
  <c r="BP13" i="36" s="1"/>
  <c r="BK13" i="36"/>
  <c r="BM13" i="36" s="1"/>
  <c r="BH13" i="36"/>
  <c r="BE13" i="36"/>
  <c r="BB13" i="36"/>
  <c r="AY13" i="36"/>
  <c r="BA13" i="36" s="1"/>
  <c r="AV13" i="36"/>
  <c r="AX13" i="36" s="1"/>
  <c r="AS13" i="36"/>
  <c r="AU13" i="36" s="1"/>
  <c r="AP13" i="36"/>
  <c r="AM13" i="36"/>
  <c r="AJ13" i="36"/>
  <c r="AG13" i="36"/>
  <c r="AI13" i="36" s="1"/>
  <c r="AD13" i="36"/>
  <c r="AA13" i="36"/>
  <c r="AC13" i="36" s="1"/>
  <c r="X13" i="36"/>
  <c r="U13" i="36"/>
  <c r="R13" i="36"/>
  <c r="O13" i="36"/>
  <c r="Q13" i="36" s="1"/>
  <c r="L13" i="36"/>
  <c r="N13" i="36" s="1"/>
  <c r="I13" i="36"/>
  <c r="F13" i="36"/>
  <c r="CR12" i="36"/>
  <c r="CO12" i="36"/>
  <c r="CL12" i="36"/>
  <c r="CN12" i="36" s="1"/>
  <c r="CI12" i="36"/>
  <c r="CK12" i="36" s="1"/>
  <c r="CF12" i="36"/>
  <c r="CH12" i="36" s="1"/>
  <c r="CC12" i="36"/>
  <c r="BZ12" i="36"/>
  <c r="BW12" i="36"/>
  <c r="BY12" i="36" s="1"/>
  <c r="BT12" i="36"/>
  <c r="BV12" i="36" s="1"/>
  <c r="BQ12" i="36"/>
  <c r="BS12" i="36" s="1"/>
  <c r="BN12" i="36"/>
  <c r="BP12" i="36" s="1"/>
  <c r="BK12" i="36"/>
  <c r="BH12" i="36"/>
  <c r="BE12" i="36"/>
  <c r="BB12" i="36"/>
  <c r="BD12" i="36" s="1"/>
  <c r="AY12" i="36"/>
  <c r="BA12" i="36" s="1"/>
  <c r="AV12" i="36"/>
  <c r="AX12" i="36" s="1"/>
  <c r="AS12" i="36"/>
  <c r="AP12" i="36"/>
  <c r="AM12" i="36"/>
  <c r="AO12" i="36" s="1"/>
  <c r="AJ12" i="36"/>
  <c r="AL12" i="36" s="1"/>
  <c r="AG12" i="36"/>
  <c r="AI12" i="36" s="1"/>
  <c r="AD12" i="36"/>
  <c r="AF12" i="36" s="1"/>
  <c r="AA12" i="36"/>
  <c r="AC12" i="36" s="1"/>
  <c r="X12" i="36"/>
  <c r="U12" i="36"/>
  <c r="W12" i="36" s="1"/>
  <c r="R12" i="36"/>
  <c r="T12" i="36" s="1"/>
  <c r="O12" i="36"/>
  <c r="Q12" i="36" s="1"/>
  <c r="L12" i="36"/>
  <c r="N12" i="36" s="1"/>
  <c r="I12" i="36"/>
  <c r="K12" i="36" s="1"/>
  <c r="F12" i="36"/>
  <c r="CR11" i="36"/>
  <c r="CO11" i="36"/>
  <c r="CQ11" i="36" s="1"/>
  <c r="CL11" i="36"/>
  <c r="CN11" i="36" s="1"/>
  <c r="CI11" i="36"/>
  <c r="CF11" i="36"/>
  <c r="CC11" i="36"/>
  <c r="BZ11" i="36"/>
  <c r="BW11" i="36"/>
  <c r="BY11" i="36" s="1"/>
  <c r="BT11" i="36"/>
  <c r="BV11" i="36" s="1"/>
  <c r="BQ11" i="36"/>
  <c r="BS11" i="36" s="1"/>
  <c r="BN11" i="36"/>
  <c r="BK11" i="36"/>
  <c r="BH11" i="36"/>
  <c r="BE11" i="36"/>
  <c r="BG11" i="36" s="1"/>
  <c r="BB11" i="36"/>
  <c r="BD11" i="36" s="1"/>
  <c r="AY11" i="36"/>
  <c r="BA11" i="36" s="1"/>
  <c r="AV11" i="36"/>
  <c r="AS11" i="36"/>
  <c r="AP11" i="36"/>
  <c r="AM11" i="36"/>
  <c r="AO11" i="36" s="1"/>
  <c r="AJ11" i="36"/>
  <c r="AL11" i="36" s="1"/>
  <c r="AG11" i="36"/>
  <c r="AD11" i="36"/>
  <c r="AA11" i="36"/>
  <c r="X11" i="36"/>
  <c r="U11" i="36"/>
  <c r="W11" i="36" s="1"/>
  <c r="R11" i="36"/>
  <c r="T11" i="36" s="1"/>
  <c r="O11" i="36"/>
  <c r="Q11" i="36" s="1"/>
  <c r="L11" i="36"/>
  <c r="I11" i="36"/>
  <c r="F11" i="36"/>
  <c r="CR10" i="36"/>
  <c r="CT10" i="36" s="1"/>
  <c r="CO10" i="36"/>
  <c r="CQ10" i="36" s="1"/>
  <c r="CL10" i="36"/>
  <c r="CN10" i="36" s="1"/>
  <c r="CI10" i="36"/>
  <c r="CF10" i="36"/>
  <c r="CC10" i="36"/>
  <c r="BZ10" i="36"/>
  <c r="CB10" i="36" s="1"/>
  <c r="BW10" i="36"/>
  <c r="BY10" i="36" s="1"/>
  <c r="BT10" i="36"/>
  <c r="BV10" i="36" s="1"/>
  <c r="BQ10" i="36"/>
  <c r="BN10" i="36"/>
  <c r="BK10" i="36"/>
  <c r="BH10" i="36"/>
  <c r="BJ10" i="36" s="1"/>
  <c r="BE10" i="36"/>
  <c r="BG10" i="36" s="1"/>
  <c r="BB10" i="36"/>
  <c r="BD10" i="36" s="1"/>
  <c r="AY10" i="36"/>
  <c r="AV10" i="36"/>
  <c r="AS10" i="36"/>
  <c r="AP10" i="36"/>
  <c r="AR10" i="36" s="1"/>
  <c r="AM10" i="36"/>
  <c r="AO10" i="36" s="1"/>
  <c r="AJ10" i="36"/>
  <c r="AL10" i="36" s="1"/>
  <c r="AG10" i="36"/>
  <c r="AD10" i="36"/>
  <c r="AA10" i="36"/>
  <c r="X10" i="36"/>
  <c r="Z10" i="36" s="1"/>
  <c r="U10" i="36"/>
  <c r="W10" i="36" s="1"/>
  <c r="R10" i="36"/>
  <c r="T10" i="36" s="1"/>
  <c r="O10" i="36"/>
  <c r="L10" i="36"/>
  <c r="I10" i="36"/>
  <c r="F10" i="36"/>
  <c r="H10" i="36" s="1"/>
  <c r="CR9" i="36"/>
  <c r="CT9" i="36" s="1"/>
  <c r="CO9" i="36"/>
  <c r="CL9" i="36"/>
  <c r="CI9" i="36"/>
  <c r="CF9" i="36"/>
  <c r="CC9" i="36"/>
  <c r="CE9" i="36" s="1"/>
  <c r="BZ9" i="36"/>
  <c r="CB9" i="36" s="1"/>
  <c r="BW9" i="36"/>
  <c r="BY9" i="36" s="1"/>
  <c r="BT9" i="36"/>
  <c r="BQ9" i="36"/>
  <c r="BN9" i="36"/>
  <c r="BK9" i="36"/>
  <c r="BM9" i="36" s="1"/>
  <c r="BH9" i="36"/>
  <c r="BJ9" i="36" s="1"/>
  <c r="BE9" i="36"/>
  <c r="BG9" i="36" s="1"/>
  <c r="BB9" i="36"/>
  <c r="AY9" i="36"/>
  <c r="AV9" i="36"/>
  <c r="AS9" i="36"/>
  <c r="AU9" i="36" s="1"/>
  <c r="AP9" i="36"/>
  <c r="AR9" i="36" s="1"/>
  <c r="AM9" i="36"/>
  <c r="AJ9" i="36"/>
  <c r="AG9" i="36"/>
  <c r="AD9" i="36"/>
  <c r="AA9" i="36"/>
  <c r="AC9" i="36" s="1"/>
  <c r="X9" i="36"/>
  <c r="Z9" i="36" s="1"/>
  <c r="U9" i="36"/>
  <c r="W9" i="36" s="1"/>
  <c r="R9" i="36"/>
  <c r="O9" i="36"/>
  <c r="L9" i="36"/>
  <c r="I9" i="36"/>
  <c r="K9" i="36" s="1"/>
  <c r="F9" i="36"/>
  <c r="CR8" i="36"/>
  <c r="CT8" i="36" s="1"/>
  <c r="CO8" i="36"/>
  <c r="CL8" i="36"/>
  <c r="CI8" i="36"/>
  <c r="CF8" i="36"/>
  <c r="CH8" i="36" s="1"/>
  <c r="CC8" i="36"/>
  <c r="CE8" i="36" s="1"/>
  <c r="BZ8" i="36"/>
  <c r="CB8" i="36" s="1"/>
  <c r="BW8" i="36"/>
  <c r="BT8" i="36"/>
  <c r="BQ8" i="36"/>
  <c r="BN8" i="36"/>
  <c r="BP8" i="36" s="1"/>
  <c r="BK8" i="36"/>
  <c r="BM8" i="36" s="1"/>
  <c r="BH8" i="36"/>
  <c r="BE8" i="36"/>
  <c r="BB8" i="36"/>
  <c r="AY8" i="36"/>
  <c r="AV8" i="36"/>
  <c r="AX8" i="36" s="1"/>
  <c r="AS8" i="36"/>
  <c r="AU8" i="36" s="1"/>
  <c r="AP8" i="36"/>
  <c r="AR8" i="36" s="1"/>
  <c r="AM8" i="36"/>
  <c r="AJ8" i="36"/>
  <c r="AG8" i="36"/>
  <c r="AD8" i="36"/>
  <c r="AF8" i="36" s="1"/>
  <c r="AA8" i="36"/>
  <c r="AC8" i="36" s="1"/>
  <c r="X8" i="36"/>
  <c r="Z8" i="36" s="1"/>
  <c r="U8" i="36"/>
  <c r="R8" i="36"/>
  <c r="O8" i="36"/>
  <c r="L8" i="36"/>
  <c r="N8" i="36" s="1"/>
  <c r="I8" i="36"/>
  <c r="K8" i="36" s="1"/>
  <c r="F8" i="36"/>
  <c r="CR7" i="36"/>
  <c r="CO7" i="36"/>
  <c r="CL7" i="36"/>
  <c r="CI7" i="36"/>
  <c r="CK7" i="36" s="1"/>
  <c r="CF7" i="36"/>
  <c r="CH7" i="36" s="1"/>
  <c r="CC7" i="36"/>
  <c r="CE7" i="36" s="1"/>
  <c r="BZ7" i="36"/>
  <c r="BW7" i="36"/>
  <c r="BT7" i="36"/>
  <c r="BQ7" i="36"/>
  <c r="BS7" i="36" s="1"/>
  <c r="BN7" i="36"/>
  <c r="BP7" i="36" s="1"/>
  <c r="BK7" i="36"/>
  <c r="BM7" i="36" s="1"/>
  <c r="BH7" i="36"/>
  <c r="BE7" i="36"/>
  <c r="BB7" i="36"/>
  <c r="AY7" i="36"/>
  <c r="BA7" i="36" s="1"/>
  <c r="AV7" i="36"/>
  <c r="AX7" i="36" s="1"/>
  <c r="AS7" i="36"/>
  <c r="AU7" i="36" s="1"/>
  <c r="AP7" i="36"/>
  <c r="AM7" i="36"/>
  <c r="AJ7" i="36"/>
  <c r="AG7" i="36"/>
  <c r="AI7" i="36" s="1"/>
  <c r="AD7" i="36"/>
  <c r="AF7" i="36" s="1"/>
  <c r="AA7" i="36"/>
  <c r="AC7" i="36" s="1"/>
  <c r="X7" i="36"/>
  <c r="U7" i="36"/>
  <c r="R7" i="36"/>
  <c r="O7" i="36"/>
  <c r="Q7" i="36" s="1"/>
  <c r="L7" i="36"/>
  <c r="N7" i="36" s="1"/>
  <c r="I7" i="36"/>
  <c r="K7" i="36" s="1"/>
  <c r="F7" i="36"/>
  <c r="CR6" i="36"/>
  <c r="CO6" i="36"/>
  <c r="CL6" i="36"/>
  <c r="CN6" i="36" s="1"/>
  <c r="CI6" i="36"/>
  <c r="CK6" i="36" s="1"/>
  <c r="CF6" i="36"/>
  <c r="CH6" i="36" s="1"/>
  <c r="CC6" i="36"/>
  <c r="BZ6" i="36"/>
  <c r="BW6" i="36"/>
  <c r="BT6" i="36"/>
  <c r="BV6" i="36" s="1"/>
  <c r="BQ6" i="36"/>
  <c r="BS6" i="36" s="1"/>
  <c r="BN6" i="36"/>
  <c r="BK6" i="36"/>
  <c r="BH6" i="36"/>
  <c r="BE6" i="36"/>
  <c r="BB6" i="36"/>
  <c r="BD6" i="36" s="1"/>
  <c r="AY6" i="36"/>
  <c r="BA6" i="36" s="1"/>
  <c r="AV6" i="36"/>
  <c r="AX6" i="36" s="1"/>
  <c r="AS6" i="36"/>
  <c r="AP6" i="36"/>
  <c r="AM6" i="36"/>
  <c r="AJ6" i="36"/>
  <c r="AL6" i="36" s="1"/>
  <c r="AG6" i="36"/>
  <c r="AI6" i="36" s="1"/>
  <c r="AD6" i="36"/>
  <c r="AF6" i="36" s="1"/>
  <c r="AA6" i="36"/>
  <c r="X6" i="36"/>
  <c r="U6" i="36"/>
  <c r="R6" i="36"/>
  <c r="T6" i="36" s="1"/>
  <c r="O6" i="36"/>
  <c r="Q6" i="36" s="1"/>
  <c r="L6" i="36"/>
  <c r="N6" i="36" s="1"/>
  <c r="I6" i="36"/>
  <c r="F6" i="36"/>
  <c r="CR5" i="36"/>
  <c r="CO5" i="36"/>
  <c r="CQ5" i="36" s="1"/>
  <c r="CL5" i="36"/>
  <c r="CN5" i="36" s="1"/>
  <c r="CI5" i="36"/>
  <c r="CF5" i="36"/>
  <c r="CC5" i="36"/>
  <c r="BZ5" i="36"/>
  <c r="BW5" i="36"/>
  <c r="BY5" i="36" s="1"/>
  <c r="BT5" i="36"/>
  <c r="BV5" i="36" s="1"/>
  <c r="BQ5" i="36"/>
  <c r="BS5" i="36" s="1"/>
  <c r="BN5" i="36"/>
  <c r="BK5" i="36"/>
  <c r="BH5" i="36"/>
  <c r="BE5" i="36"/>
  <c r="BG5" i="36" s="1"/>
  <c r="BB5" i="36"/>
  <c r="BD5" i="36" s="1"/>
  <c r="AY5" i="36"/>
  <c r="BA5" i="36" s="1"/>
  <c r="AV5" i="36"/>
  <c r="AS5" i="36"/>
  <c r="AP5" i="36"/>
  <c r="AM5" i="36"/>
  <c r="AO5" i="36" s="1"/>
  <c r="AJ5" i="36"/>
  <c r="AL5" i="36" s="1"/>
  <c r="AG5" i="36"/>
  <c r="AD5" i="36"/>
  <c r="AA5" i="36"/>
  <c r="X5" i="36"/>
  <c r="U5" i="36"/>
  <c r="W5" i="36" s="1"/>
  <c r="R5" i="36"/>
  <c r="T5" i="36" s="1"/>
  <c r="O5" i="36"/>
  <c r="Q5" i="36" s="1"/>
  <c r="L5" i="36"/>
  <c r="I5" i="36"/>
  <c r="F5" i="36"/>
  <c r="H5" i="36" s="1"/>
  <c r="CR3" i="36"/>
  <c r="CT3" i="36" s="1"/>
  <c r="CO3" i="36"/>
  <c r="CL3" i="36"/>
  <c r="CN3" i="36" s="1"/>
  <c r="CI3" i="36"/>
  <c r="CK3" i="36" s="1"/>
  <c r="CF3" i="36"/>
  <c r="CC3" i="36"/>
  <c r="BZ3" i="36"/>
  <c r="CB3" i="36" s="1"/>
  <c r="BW3" i="36"/>
  <c r="BT3" i="36"/>
  <c r="BQ3" i="36"/>
  <c r="BS3" i="36" s="1"/>
  <c r="BN3" i="36"/>
  <c r="BK3" i="36"/>
  <c r="BM3" i="36" s="1"/>
  <c r="BH3" i="36"/>
  <c r="BE3" i="36"/>
  <c r="BB3" i="36"/>
  <c r="BD3" i="36" s="1"/>
  <c r="AY3" i="36"/>
  <c r="AV3" i="36"/>
  <c r="AS3" i="36"/>
  <c r="AP3" i="36"/>
  <c r="AM3" i="36"/>
  <c r="AJ3" i="36"/>
  <c r="AL3" i="36" s="1"/>
  <c r="AG3" i="36"/>
  <c r="AD3" i="36"/>
  <c r="AA3" i="36"/>
  <c r="X3" i="36"/>
  <c r="U3" i="36"/>
  <c r="R3" i="36"/>
  <c r="O3" i="36"/>
  <c r="L3" i="36"/>
  <c r="I3" i="36"/>
  <c r="K3" i="36" s="1"/>
  <c r="F3" i="36"/>
  <c r="CU93" i="36"/>
  <c r="CS93" i="36"/>
  <c r="CP93" i="36"/>
  <c r="CM93" i="36"/>
  <c r="CJ93" i="36"/>
  <c r="CG93" i="36"/>
  <c r="CD93" i="36"/>
  <c r="CA93" i="36"/>
  <c r="BX93" i="36"/>
  <c r="BU93" i="36"/>
  <c r="BR93" i="36"/>
  <c r="BO93" i="36"/>
  <c r="BL93" i="36"/>
  <c r="BI93" i="36"/>
  <c r="BF93" i="36"/>
  <c r="BC93" i="36"/>
  <c r="AZ93" i="36"/>
  <c r="AW93" i="36"/>
  <c r="AT93" i="36"/>
  <c r="AQ93" i="36"/>
  <c r="AN93" i="36"/>
  <c r="AK93" i="36"/>
  <c r="AH93" i="36"/>
  <c r="AE93" i="36"/>
  <c r="AB93" i="36"/>
  <c r="Y93" i="36"/>
  <c r="V93" i="36"/>
  <c r="S93" i="36"/>
  <c r="P93" i="36"/>
  <c r="M93" i="36"/>
  <c r="J93" i="36"/>
  <c r="G93" i="36"/>
  <c r="CW91" i="36"/>
  <c r="CQ91" i="36"/>
  <c r="CN91" i="36"/>
  <c r="CK91" i="36"/>
  <c r="CH91" i="36"/>
  <c r="BY91" i="36"/>
  <c r="BV91" i="36"/>
  <c r="BS91" i="36"/>
  <c r="BP91" i="36"/>
  <c r="BG91" i="36"/>
  <c r="BD91" i="36"/>
  <c r="BA91" i="36"/>
  <c r="AX91" i="36"/>
  <c r="AO91" i="36"/>
  <c r="AL91" i="36"/>
  <c r="AI91" i="36"/>
  <c r="AF91" i="36"/>
  <c r="W91" i="36"/>
  <c r="T91" i="36"/>
  <c r="Q91" i="36"/>
  <c r="N91" i="36"/>
  <c r="CT90" i="36"/>
  <c r="CQ90" i="36"/>
  <c r="CN90" i="36"/>
  <c r="CK90" i="36"/>
  <c r="CH90" i="36"/>
  <c r="CE90" i="36"/>
  <c r="CB90" i="36"/>
  <c r="BY90" i="36"/>
  <c r="BV90" i="36"/>
  <c r="BS90" i="36"/>
  <c r="BP90" i="36"/>
  <c r="BM90" i="36"/>
  <c r="BJ90" i="36"/>
  <c r="BG90" i="36"/>
  <c r="BD90" i="36"/>
  <c r="BA90" i="36"/>
  <c r="AX90" i="36"/>
  <c r="AU90" i="36"/>
  <c r="AR90" i="36"/>
  <c r="AO90" i="36"/>
  <c r="AL90" i="36"/>
  <c r="AI90" i="36"/>
  <c r="AF90" i="36"/>
  <c r="AC90" i="36"/>
  <c r="Z90" i="36"/>
  <c r="W90" i="36"/>
  <c r="T90" i="36"/>
  <c r="Q90" i="36"/>
  <c r="N90" i="36"/>
  <c r="K90" i="36"/>
  <c r="H90" i="36"/>
  <c r="CT89" i="36"/>
  <c r="CQ89" i="36"/>
  <c r="CN89" i="36"/>
  <c r="CK89" i="36"/>
  <c r="CH89" i="36"/>
  <c r="CE89" i="36"/>
  <c r="CB89" i="36"/>
  <c r="BY89" i="36"/>
  <c r="BV89" i="36"/>
  <c r="BS89" i="36"/>
  <c r="BP89" i="36"/>
  <c r="BM89" i="36"/>
  <c r="BJ89" i="36"/>
  <c r="BG89" i="36"/>
  <c r="BD89" i="36"/>
  <c r="BA89" i="36"/>
  <c r="AX89" i="36"/>
  <c r="AU89" i="36"/>
  <c r="AR89" i="36"/>
  <c r="AO89" i="36"/>
  <c r="AL89" i="36"/>
  <c r="AI89" i="36"/>
  <c r="AF89" i="36"/>
  <c r="AC89" i="36"/>
  <c r="Z89" i="36"/>
  <c r="W89" i="36"/>
  <c r="T89" i="36"/>
  <c r="Q89" i="36"/>
  <c r="N89" i="36"/>
  <c r="K89" i="36"/>
  <c r="H89" i="36"/>
  <c r="CW88" i="36"/>
  <c r="CT88" i="36"/>
  <c r="CQ88" i="36"/>
  <c r="CN88" i="36"/>
  <c r="CK88" i="36"/>
  <c r="CB88" i="36"/>
  <c r="BY88" i="36"/>
  <c r="BV88" i="36"/>
  <c r="BS88" i="36"/>
  <c r="BJ88" i="36"/>
  <c r="BG88" i="36"/>
  <c r="BD88" i="36"/>
  <c r="BA88" i="36"/>
  <c r="AR88" i="36"/>
  <c r="AO88" i="36"/>
  <c r="AL88" i="36"/>
  <c r="AI88" i="36"/>
  <c r="Z88" i="36"/>
  <c r="W88" i="36"/>
  <c r="T88" i="36"/>
  <c r="Q88" i="36"/>
  <c r="H88" i="36"/>
  <c r="CW87" i="36"/>
  <c r="CT87" i="36"/>
  <c r="CQ87" i="36"/>
  <c r="CN87" i="36"/>
  <c r="CH87" i="36"/>
  <c r="CE87" i="36"/>
  <c r="CB87" i="36"/>
  <c r="BY87" i="36"/>
  <c r="BV87" i="36"/>
  <c r="BM87" i="36"/>
  <c r="BJ87" i="36"/>
  <c r="BG87" i="36"/>
  <c r="BD87" i="36"/>
  <c r="AU87" i="36"/>
  <c r="AR87" i="36"/>
  <c r="AO87" i="36"/>
  <c r="AL87" i="36"/>
  <c r="AC87" i="36"/>
  <c r="Z87" i="36"/>
  <c r="W87" i="36"/>
  <c r="T87" i="36"/>
  <c r="H87" i="36"/>
  <c r="CW86" i="36"/>
  <c r="CT86" i="36"/>
  <c r="CQ86" i="36"/>
  <c r="CH86" i="36"/>
  <c r="CE86" i="36"/>
  <c r="CB86" i="36"/>
  <c r="BY86" i="36"/>
  <c r="BP86" i="36"/>
  <c r="BM86" i="36"/>
  <c r="BJ86" i="36"/>
  <c r="BG86" i="36"/>
  <c r="BA86" i="36"/>
  <c r="AX86" i="36"/>
  <c r="AU86" i="36"/>
  <c r="AR86" i="36"/>
  <c r="AO86" i="36"/>
  <c r="AF86" i="36"/>
  <c r="AC86" i="36"/>
  <c r="Z86" i="36"/>
  <c r="W86" i="36"/>
  <c r="N86" i="36"/>
  <c r="K86" i="36"/>
  <c r="CW85" i="36"/>
  <c r="CT85" i="36"/>
  <c r="CK85" i="36"/>
  <c r="CH85" i="36"/>
  <c r="CE85" i="36"/>
  <c r="CB85" i="36"/>
  <c r="BS85" i="36"/>
  <c r="BP85" i="36"/>
  <c r="BM85" i="36"/>
  <c r="BJ85" i="36"/>
  <c r="BA85" i="36"/>
  <c r="AX85" i="36"/>
  <c r="AU85" i="36"/>
  <c r="AR85" i="36"/>
  <c r="AI85" i="36"/>
  <c r="AF85" i="36"/>
  <c r="AC85" i="36"/>
  <c r="Z85" i="36"/>
  <c r="Q85" i="36"/>
  <c r="N85" i="36"/>
  <c r="K85" i="36"/>
  <c r="CW84" i="36"/>
  <c r="CN84" i="36"/>
  <c r="CK84" i="36"/>
  <c r="CH84" i="36"/>
  <c r="CE84" i="36"/>
  <c r="BV84" i="36"/>
  <c r="BS84" i="36"/>
  <c r="BP84" i="36"/>
  <c r="BM84" i="36"/>
  <c r="BD84" i="36"/>
  <c r="BA84" i="36"/>
  <c r="AX84" i="36"/>
  <c r="AU84" i="36"/>
  <c r="AO84" i="36"/>
  <c r="AL84" i="36"/>
  <c r="AI84" i="36"/>
  <c r="AF84" i="36"/>
  <c r="AC84" i="36"/>
  <c r="T84" i="36"/>
  <c r="N84" i="36"/>
  <c r="K84" i="36"/>
  <c r="CW83" i="36"/>
  <c r="CQ83" i="36"/>
  <c r="CN83" i="36"/>
  <c r="CK83" i="36"/>
  <c r="CH83" i="36"/>
  <c r="BY83" i="36"/>
  <c r="BV83" i="36"/>
  <c r="BS83" i="36"/>
  <c r="BP83" i="36"/>
  <c r="BG83" i="36"/>
  <c r="BD83" i="36"/>
  <c r="BA83" i="36"/>
  <c r="AX83" i="36"/>
  <c r="AO83" i="36"/>
  <c r="AL83" i="36"/>
  <c r="AI83" i="36"/>
  <c r="AF83" i="36"/>
  <c r="W83" i="36"/>
  <c r="T83" i="36"/>
  <c r="Q83" i="36"/>
  <c r="N83" i="36"/>
  <c r="H83" i="36"/>
  <c r="CW82" i="36"/>
  <c r="CT82" i="36"/>
  <c r="CQ82" i="36"/>
  <c r="CN82" i="36"/>
  <c r="CK82" i="36"/>
  <c r="CH82" i="36"/>
  <c r="CB82" i="36"/>
  <c r="BY82" i="36"/>
  <c r="BV82" i="36"/>
  <c r="BS82" i="36"/>
  <c r="BP82" i="36"/>
  <c r="BJ82" i="36"/>
  <c r="BG82" i="36"/>
  <c r="BD82" i="36"/>
  <c r="BA82" i="36"/>
  <c r="AX82" i="36"/>
  <c r="AR82" i="36"/>
  <c r="AO82" i="36"/>
  <c r="AL82" i="36"/>
  <c r="AI82" i="36"/>
  <c r="AF82" i="36"/>
  <c r="Z82" i="36"/>
  <c r="W82" i="36"/>
  <c r="T82" i="36"/>
  <c r="Q82" i="36"/>
  <c r="N82" i="36"/>
  <c r="H82" i="36"/>
  <c r="CW81" i="36"/>
  <c r="CT81" i="36"/>
  <c r="CQ81" i="36"/>
  <c r="CN81" i="36"/>
  <c r="CE81" i="36"/>
  <c r="CB81" i="36"/>
  <c r="BY81" i="36"/>
  <c r="BV81" i="36"/>
  <c r="BP81" i="36"/>
  <c r="BM81" i="36"/>
  <c r="BJ81" i="36"/>
  <c r="BG81" i="36"/>
  <c r="BD81" i="36"/>
  <c r="AU81" i="36"/>
  <c r="AR81" i="36"/>
  <c r="AO81" i="36"/>
  <c r="AL81" i="36"/>
  <c r="AC81" i="36"/>
  <c r="Z81" i="36"/>
  <c r="W81" i="36"/>
  <c r="T81" i="36"/>
  <c r="K81" i="36"/>
  <c r="H81" i="36"/>
  <c r="CW80" i="36"/>
  <c r="CT80" i="36"/>
  <c r="CQ80" i="36"/>
  <c r="CH80" i="36"/>
  <c r="CE80" i="36"/>
  <c r="CB80" i="36"/>
  <c r="BY80" i="36"/>
  <c r="BP80" i="36"/>
  <c r="BM80" i="36"/>
  <c r="BJ80" i="36"/>
  <c r="BG80" i="36"/>
  <c r="AX80" i="36"/>
  <c r="AU80" i="36"/>
  <c r="AR80" i="36"/>
  <c r="AO80" i="36"/>
  <c r="AF80" i="36"/>
  <c r="AC80" i="36"/>
  <c r="Z80" i="36"/>
  <c r="W80" i="36"/>
  <c r="N80" i="36"/>
  <c r="K80" i="36"/>
  <c r="CW79" i="36"/>
  <c r="CT79" i="36"/>
  <c r="CK79" i="36"/>
  <c r="CH79" i="36"/>
  <c r="CE79" i="36"/>
  <c r="CB79" i="36"/>
  <c r="BS79" i="36"/>
  <c r="BP79" i="36"/>
  <c r="BM79" i="36"/>
  <c r="BJ79" i="36"/>
  <c r="BA79" i="36"/>
  <c r="AX79" i="36"/>
  <c r="AU79" i="36"/>
  <c r="AR79" i="36"/>
  <c r="AI79" i="36"/>
  <c r="AF79" i="36"/>
  <c r="AC79" i="36"/>
  <c r="Z79" i="36"/>
  <c r="Q79" i="36"/>
  <c r="N79" i="36"/>
  <c r="K79" i="36"/>
  <c r="H79" i="36"/>
  <c r="CW78" i="36"/>
  <c r="CN78" i="36"/>
  <c r="CK78" i="36"/>
  <c r="CH78" i="36"/>
  <c r="CE78" i="36"/>
  <c r="BV78" i="36"/>
  <c r="BS78" i="36"/>
  <c r="BP78" i="36"/>
  <c r="BM78" i="36"/>
  <c r="BD78" i="36"/>
  <c r="BA78" i="36"/>
  <c r="AX78" i="36"/>
  <c r="AU78" i="36"/>
  <c r="AL78" i="36"/>
  <c r="AI78" i="36"/>
  <c r="AF78" i="36"/>
  <c r="AC78" i="36"/>
  <c r="T78" i="36"/>
  <c r="Q78" i="36"/>
  <c r="N78" i="36"/>
  <c r="K78" i="36"/>
  <c r="CW77" i="36"/>
  <c r="CQ77" i="36"/>
  <c r="CN77" i="36"/>
  <c r="CK77" i="36"/>
  <c r="CH77" i="36"/>
  <c r="CB77" i="36"/>
  <c r="BY77" i="36"/>
  <c r="BV77" i="36"/>
  <c r="BS77" i="36"/>
  <c r="BP77" i="36"/>
  <c r="BG77" i="36"/>
  <c r="BD77" i="36"/>
  <c r="BA77" i="36"/>
  <c r="AX77" i="36"/>
  <c r="AO77" i="36"/>
  <c r="AL77" i="36"/>
  <c r="AI77" i="36"/>
  <c r="AF77" i="36"/>
  <c r="W77" i="36"/>
  <c r="T77" i="36"/>
  <c r="Q77" i="36"/>
  <c r="N77" i="36"/>
  <c r="CW76" i="36"/>
  <c r="CT76" i="36"/>
  <c r="CQ76" i="36"/>
  <c r="CN76" i="36"/>
  <c r="CK76" i="36"/>
  <c r="CB76" i="36"/>
  <c r="BY76" i="36"/>
  <c r="BV76" i="36"/>
  <c r="BS76" i="36"/>
  <c r="BJ76" i="36"/>
  <c r="BG76" i="36"/>
  <c r="BD76" i="36"/>
  <c r="BA76" i="36"/>
  <c r="AR76" i="36"/>
  <c r="AO76" i="36"/>
  <c r="AL76" i="36"/>
  <c r="AI76" i="36"/>
  <c r="Z76" i="36"/>
  <c r="W76" i="36"/>
  <c r="T76" i="36"/>
  <c r="Q76" i="36"/>
  <c r="CW75" i="36"/>
  <c r="CT75" i="36"/>
  <c r="CQ75" i="36"/>
  <c r="CN75" i="36"/>
  <c r="CE75" i="36"/>
  <c r="CB75" i="36"/>
  <c r="BY75" i="36"/>
  <c r="BV75" i="36"/>
  <c r="BM75" i="36"/>
  <c r="BJ75" i="36"/>
  <c r="BG75" i="36"/>
  <c r="BD75" i="36"/>
  <c r="AU75" i="36"/>
  <c r="AR75" i="36"/>
  <c r="AO75" i="36"/>
  <c r="AL75" i="36"/>
  <c r="AC75" i="36"/>
  <c r="Z75" i="36"/>
  <c r="W75" i="36"/>
  <c r="T75" i="36"/>
  <c r="K75" i="36"/>
  <c r="CW74" i="36"/>
  <c r="CT74" i="36"/>
  <c r="CQ74" i="36"/>
  <c r="CH74" i="36"/>
  <c r="CE74" i="36"/>
  <c r="CB74" i="36"/>
  <c r="BY74" i="36"/>
  <c r="BP74" i="36"/>
  <c r="BM74" i="36"/>
  <c r="BJ74" i="36"/>
  <c r="BG74" i="36"/>
  <c r="AX74" i="36"/>
  <c r="AU74" i="36"/>
  <c r="AR74" i="36"/>
  <c r="AO74" i="36"/>
  <c r="AI74" i="36"/>
  <c r="AF74" i="36"/>
  <c r="AC74" i="36"/>
  <c r="Z74" i="36"/>
  <c r="W74" i="36"/>
  <c r="Q74" i="36"/>
  <c r="N74" i="36"/>
  <c r="K74" i="36"/>
  <c r="CW73" i="36"/>
  <c r="CT73" i="36"/>
  <c r="CK73" i="36"/>
  <c r="CH73" i="36"/>
  <c r="CE73" i="36"/>
  <c r="CB73" i="36"/>
  <c r="BS73" i="36"/>
  <c r="BP73" i="36"/>
  <c r="BM73" i="36"/>
  <c r="BJ73" i="36"/>
  <c r="BA73" i="36"/>
  <c r="AX73" i="36"/>
  <c r="AU73" i="36"/>
  <c r="AR73" i="36"/>
  <c r="AI73" i="36"/>
  <c r="AF73" i="36"/>
  <c r="AC73" i="36"/>
  <c r="Z73" i="36"/>
  <c r="Q73" i="36"/>
  <c r="N73" i="36"/>
  <c r="K73" i="36"/>
  <c r="H73" i="36"/>
  <c r="CW72" i="36"/>
  <c r="CN72" i="36"/>
  <c r="CK72" i="36"/>
  <c r="CH72" i="36"/>
  <c r="CE72" i="36"/>
  <c r="BV72" i="36"/>
  <c r="BS72" i="36"/>
  <c r="BP72" i="36"/>
  <c r="BM72" i="36"/>
  <c r="BD72" i="36"/>
  <c r="BA72" i="36"/>
  <c r="AX72" i="36"/>
  <c r="AU72" i="36"/>
  <c r="AL72" i="36"/>
  <c r="AI72" i="36"/>
  <c r="AF72" i="36"/>
  <c r="AC72" i="36"/>
  <c r="T72" i="36"/>
  <c r="Q72" i="36"/>
  <c r="N72" i="36"/>
  <c r="CW71" i="36"/>
  <c r="CQ71" i="36"/>
  <c r="CN71" i="36"/>
  <c r="CK71" i="36"/>
  <c r="CH71" i="36"/>
  <c r="CE71" i="36"/>
  <c r="BY71" i="36"/>
  <c r="BV71" i="36"/>
  <c r="BS71" i="36"/>
  <c r="BP71" i="36"/>
  <c r="BG71" i="36"/>
  <c r="BD71" i="36"/>
  <c r="BA71" i="36"/>
  <c r="AX71" i="36"/>
  <c r="AO71" i="36"/>
  <c r="AL71" i="36"/>
  <c r="AI71" i="36"/>
  <c r="AF71" i="36"/>
  <c r="W71" i="36"/>
  <c r="T71" i="36"/>
  <c r="Q71" i="36"/>
  <c r="N71" i="36"/>
  <c r="H71" i="36"/>
  <c r="CW70" i="36"/>
  <c r="CT70" i="36"/>
  <c r="CQ70" i="36"/>
  <c r="CN70" i="36"/>
  <c r="CK70" i="36"/>
  <c r="CH70" i="36"/>
  <c r="CB70" i="36"/>
  <c r="BY70" i="36"/>
  <c r="BV70" i="36"/>
  <c r="BS70" i="36"/>
  <c r="BP70" i="36"/>
  <c r="BJ70" i="36"/>
  <c r="BG70" i="36"/>
  <c r="BD70" i="36"/>
  <c r="BA70" i="36"/>
  <c r="AX70" i="36"/>
  <c r="AR70" i="36"/>
  <c r="AO70" i="36"/>
  <c r="AL70" i="36"/>
  <c r="AI70" i="36"/>
  <c r="Z70" i="36"/>
  <c r="W70" i="36"/>
  <c r="T70" i="36"/>
  <c r="Q70" i="36"/>
  <c r="H70" i="36"/>
  <c r="CW69" i="36"/>
  <c r="CT69" i="36"/>
  <c r="CQ69" i="36"/>
  <c r="CN69" i="36"/>
  <c r="CE69" i="36"/>
  <c r="CB69" i="36"/>
  <c r="BY69" i="36"/>
  <c r="BV69" i="36"/>
  <c r="BP69" i="36"/>
  <c r="BM69" i="36"/>
  <c r="BJ69" i="36"/>
  <c r="BG69" i="36"/>
  <c r="BD69" i="36"/>
  <c r="AX69" i="36"/>
  <c r="AU69" i="36"/>
  <c r="AR69" i="36"/>
  <c r="AO69" i="36"/>
  <c r="AL69" i="36"/>
  <c r="AC69" i="36"/>
  <c r="Z69" i="36"/>
  <c r="W69" i="36"/>
  <c r="T69" i="36"/>
  <c r="K69" i="36"/>
  <c r="CW68" i="36"/>
  <c r="CT68" i="36"/>
  <c r="CQ68" i="36"/>
  <c r="CH68" i="36"/>
  <c r="CE68" i="36"/>
  <c r="CB68" i="36"/>
  <c r="BY68" i="36"/>
  <c r="BP68" i="36"/>
  <c r="BM68" i="36"/>
  <c r="BJ68" i="36"/>
  <c r="BG68" i="36"/>
  <c r="AX68" i="36"/>
  <c r="AU68" i="36"/>
  <c r="AR68" i="36"/>
  <c r="AO68" i="36"/>
  <c r="AF68" i="36"/>
  <c r="AC68" i="36"/>
  <c r="Z68" i="36"/>
  <c r="W68" i="36"/>
  <c r="N68" i="36"/>
  <c r="K68" i="36"/>
  <c r="H68" i="36"/>
  <c r="CW67" i="36"/>
  <c r="CT67" i="36"/>
  <c r="CK67" i="36"/>
  <c r="CH67" i="36"/>
  <c r="CE67" i="36"/>
  <c r="CB67" i="36"/>
  <c r="BS67" i="36"/>
  <c r="BP67" i="36"/>
  <c r="BM67" i="36"/>
  <c r="BJ67" i="36"/>
  <c r="BA67" i="36"/>
  <c r="AX67" i="36"/>
  <c r="AR67" i="36"/>
  <c r="AI67" i="36"/>
  <c r="AF67" i="36"/>
  <c r="AC67" i="36"/>
  <c r="Z67" i="36"/>
  <c r="Q67" i="36"/>
  <c r="N67" i="36"/>
  <c r="K67" i="36"/>
  <c r="H67" i="36"/>
  <c r="CW66" i="36"/>
  <c r="CN66" i="36"/>
  <c r="CK66" i="36"/>
  <c r="CH66" i="36"/>
  <c r="CE66" i="36"/>
  <c r="BV66" i="36"/>
  <c r="BS66" i="36"/>
  <c r="BP66" i="36"/>
  <c r="BM66" i="36"/>
  <c r="BD66" i="36"/>
  <c r="BA66" i="36"/>
  <c r="AX66" i="36"/>
  <c r="AU66" i="36"/>
  <c r="AL66" i="36"/>
  <c r="AI66" i="36"/>
  <c r="AF66" i="36"/>
  <c r="AC66" i="36"/>
  <c r="T66" i="36"/>
  <c r="Q66" i="36"/>
  <c r="N66" i="36"/>
  <c r="K66" i="36"/>
  <c r="CW65" i="36"/>
  <c r="CQ65" i="36"/>
  <c r="CN65" i="36"/>
  <c r="CK65" i="36"/>
  <c r="CH65" i="36"/>
  <c r="CB65" i="36"/>
  <c r="BY65" i="36"/>
  <c r="BV65" i="36"/>
  <c r="BS65" i="36"/>
  <c r="BP65" i="36"/>
  <c r="BG65" i="36"/>
  <c r="BD65" i="36"/>
  <c r="BA65" i="36"/>
  <c r="AX65" i="36"/>
  <c r="AO65" i="36"/>
  <c r="AL65" i="36"/>
  <c r="AI65" i="36"/>
  <c r="AF65" i="36"/>
  <c r="W65" i="36"/>
  <c r="T65" i="36"/>
  <c r="Q65" i="36"/>
  <c r="N65" i="36"/>
  <c r="CX64" i="36"/>
  <c r="CY64" i="36" s="1"/>
  <c r="CZ64" i="36" s="1"/>
  <c r="CT64" i="36"/>
  <c r="CQ64" i="36"/>
  <c r="CN64" i="36"/>
  <c r="CK64" i="36"/>
  <c r="CH64" i="36"/>
  <c r="CE64" i="36"/>
  <c r="CB64" i="36"/>
  <c r="BY64" i="36"/>
  <c r="BV64" i="36"/>
  <c r="BS64" i="36"/>
  <c r="BP64" i="36"/>
  <c r="BM64" i="36"/>
  <c r="BJ64" i="36"/>
  <c r="BG64" i="36"/>
  <c r="BD64" i="36"/>
  <c r="BA64" i="36"/>
  <c r="AX64" i="36"/>
  <c r="AU64" i="36"/>
  <c r="AR64" i="36"/>
  <c r="AO64" i="36"/>
  <c r="AL64" i="36"/>
  <c r="AI64" i="36"/>
  <c r="AF64" i="36"/>
  <c r="AC64" i="36"/>
  <c r="Z64" i="36"/>
  <c r="W64" i="36"/>
  <c r="T64" i="36"/>
  <c r="Q64" i="36"/>
  <c r="N64" i="36"/>
  <c r="K64" i="36"/>
  <c r="H64" i="36"/>
  <c r="CW63" i="36"/>
  <c r="CT63" i="36"/>
  <c r="CQ63" i="36"/>
  <c r="CN63" i="36"/>
  <c r="CK63" i="36"/>
  <c r="CB63" i="36"/>
  <c r="BY63" i="36"/>
  <c r="BV63" i="36"/>
  <c r="BS63" i="36"/>
  <c r="BJ63" i="36"/>
  <c r="BG63" i="36"/>
  <c r="BD63" i="36"/>
  <c r="BA63" i="36"/>
  <c r="AR63" i="36"/>
  <c r="AO63" i="36"/>
  <c r="AL63" i="36"/>
  <c r="AI63" i="36"/>
  <c r="Z63" i="36"/>
  <c r="W63" i="36"/>
  <c r="T63" i="36"/>
  <c r="Q63" i="36"/>
  <c r="CW62" i="36"/>
  <c r="CT62" i="36"/>
  <c r="CQ62" i="36"/>
  <c r="CN62" i="36"/>
  <c r="CE62" i="36"/>
  <c r="CB62" i="36"/>
  <c r="BY62" i="36"/>
  <c r="BV62" i="36"/>
  <c r="BM62" i="36"/>
  <c r="BJ62" i="36"/>
  <c r="BG62" i="36"/>
  <c r="BD62" i="36"/>
  <c r="AU62" i="36"/>
  <c r="AR62" i="36"/>
  <c r="AO62" i="36"/>
  <c r="AL62" i="36"/>
  <c r="AC62" i="36"/>
  <c r="Z62" i="36"/>
  <c r="W62" i="36"/>
  <c r="T62" i="36"/>
  <c r="K62" i="36"/>
  <c r="CW61" i="36"/>
  <c r="CT61" i="36"/>
  <c r="CQ61" i="36"/>
  <c r="CH61" i="36"/>
  <c r="CE61" i="36"/>
  <c r="CB61" i="36"/>
  <c r="BY61" i="36"/>
  <c r="BP61" i="36"/>
  <c r="BM61" i="36"/>
  <c r="BJ61" i="36"/>
  <c r="BG61" i="36"/>
  <c r="AX61" i="36"/>
  <c r="AU61" i="36"/>
  <c r="AR61" i="36"/>
  <c r="AO61" i="36"/>
  <c r="AF61" i="36"/>
  <c r="AC61" i="36"/>
  <c r="Z61" i="36"/>
  <c r="W61" i="36"/>
  <c r="N61" i="36"/>
  <c r="K61" i="36"/>
  <c r="H61" i="36"/>
  <c r="CW60" i="36"/>
  <c r="CT60" i="36"/>
  <c r="CK60" i="36"/>
  <c r="CH60" i="36"/>
  <c r="CE60" i="36"/>
  <c r="CB60" i="36"/>
  <c r="BS60" i="36"/>
  <c r="BP60" i="36"/>
  <c r="BM60" i="36"/>
  <c r="BJ60" i="36"/>
  <c r="BA60" i="36"/>
  <c r="AX60" i="36"/>
  <c r="AU60" i="36"/>
  <c r="AR60" i="36"/>
  <c r="AI60" i="36"/>
  <c r="AF60" i="36"/>
  <c r="AC60" i="36"/>
  <c r="Z60" i="36"/>
  <c r="Q60" i="36"/>
  <c r="N60" i="36"/>
  <c r="K60" i="36"/>
  <c r="H60" i="36"/>
  <c r="CW59" i="36"/>
  <c r="CN59" i="36"/>
  <c r="CK59" i="36"/>
  <c r="CH59" i="36"/>
  <c r="CE59" i="36"/>
  <c r="BV59" i="36"/>
  <c r="BS59" i="36"/>
  <c r="BP59" i="36"/>
  <c r="BM59" i="36"/>
  <c r="BD59" i="36"/>
  <c r="BA59" i="36"/>
  <c r="AX59" i="36"/>
  <c r="AU59" i="36"/>
  <c r="AL59" i="36"/>
  <c r="AI59" i="36"/>
  <c r="AF59" i="36"/>
  <c r="AC59" i="36"/>
  <c r="T59" i="36"/>
  <c r="Q59" i="36"/>
  <c r="N59" i="36"/>
  <c r="K59" i="36"/>
  <c r="CW58" i="36"/>
  <c r="CQ58" i="36"/>
  <c r="CN58" i="36"/>
  <c r="CK58" i="36"/>
  <c r="CH58" i="36"/>
  <c r="BY58" i="36"/>
  <c r="BV58" i="36"/>
  <c r="BS58" i="36"/>
  <c r="BP58" i="36"/>
  <c r="BG58" i="36"/>
  <c r="BD58" i="36"/>
  <c r="BA58" i="36"/>
  <c r="AX58" i="36"/>
  <c r="AO58" i="36"/>
  <c r="AL58" i="36"/>
  <c r="AI58" i="36"/>
  <c r="AF58" i="36"/>
  <c r="W58" i="36"/>
  <c r="T58" i="36"/>
  <c r="Q58" i="36"/>
  <c r="N58" i="36"/>
  <c r="CW57" i="36"/>
  <c r="CT57" i="36"/>
  <c r="CQ57" i="36"/>
  <c r="CN57" i="36"/>
  <c r="CK57" i="36"/>
  <c r="CB57" i="36"/>
  <c r="BY57" i="36"/>
  <c r="BV57" i="36"/>
  <c r="BS57" i="36"/>
  <c r="BJ57" i="36"/>
  <c r="BG57" i="36"/>
  <c r="BD57" i="36"/>
  <c r="BA57" i="36"/>
  <c r="AR57" i="36"/>
  <c r="AO57" i="36"/>
  <c r="AL57" i="36"/>
  <c r="AI57" i="36"/>
  <c r="Z57" i="36"/>
  <c r="W57" i="36"/>
  <c r="T57" i="36"/>
  <c r="Q57" i="36"/>
  <c r="H57" i="36"/>
  <c r="CW56" i="36"/>
  <c r="CT56" i="36"/>
  <c r="CQ56" i="36"/>
  <c r="CN56" i="36"/>
  <c r="CE56" i="36"/>
  <c r="CB56" i="36"/>
  <c r="BY56" i="36"/>
  <c r="BV56" i="36"/>
  <c r="BM56" i="36"/>
  <c r="BJ56" i="36"/>
  <c r="BG56" i="36"/>
  <c r="BD56" i="36"/>
  <c r="AU56" i="36"/>
  <c r="AR56" i="36"/>
  <c r="AO56" i="36"/>
  <c r="AL56" i="36"/>
  <c r="AC56" i="36"/>
  <c r="Z56" i="36"/>
  <c r="W56" i="36"/>
  <c r="T56" i="36"/>
  <c r="K56" i="36"/>
  <c r="CW55" i="36"/>
  <c r="CT55" i="36"/>
  <c r="CQ55" i="36"/>
  <c r="CH55" i="36"/>
  <c r="CE55" i="36"/>
  <c r="CB55" i="36"/>
  <c r="BY55" i="36"/>
  <c r="BP55" i="36"/>
  <c r="BM55" i="36"/>
  <c r="BJ55" i="36"/>
  <c r="BG55" i="36"/>
  <c r="AX55" i="36"/>
  <c r="AU55" i="36"/>
  <c r="AR55" i="36"/>
  <c r="AO55" i="36"/>
  <c r="AF55" i="36"/>
  <c r="AC55" i="36"/>
  <c r="Z55" i="36"/>
  <c r="W55" i="36"/>
  <c r="N55" i="36"/>
  <c r="K55" i="36"/>
  <c r="CW54" i="36"/>
  <c r="CT54" i="36"/>
  <c r="CK54" i="36"/>
  <c r="CH54" i="36"/>
  <c r="CE54" i="36"/>
  <c r="CB54" i="36"/>
  <c r="BS54" i="36"/>
  <c r="BP54" i="36"/>
  <c r="BM54" i="36"/>
  <c r="BJ54" i="36"/>
  <c r="BA54" i="36"/>
  <c r="AX54" i="36"/>
  <c r="AU54" i="36"/>
  <c r="AR54" i="36"/>
  <c r="AI54" i="36"/>
  <c r="AF54" i="36"/>
  <c r="AC54" i="36"/>
  <c r="Z54" i="36"/>
  <c r="Q54" i="36"/>
  <c r="N54" i="36"/>
  <c r="K54" i="36"/>
  <c r="H54" i="36"/>
  <c r="CW53" i="36"/>
  <c r="CN53" i="36"/>
  <c r="CK53" i="36"/>
  <c r="CH53" i="36"/>
  <c r="CE53" i="36"/>
  <c r="BV53" i="36"/>
  <c r="BS53" i="36"/>
  <c r="BP53" i="36"/>
  <c r="BM53" i="36"/>
  <c r="BD53" i="36"/>
  <c r="BA53" i="36"/>
  <c r="AX53" i="36"/>
  <c r="AU53" i="36"/>
  <c r="AL53" i="36"/>
  <c r="AI53" i="36"/>
  <c r="AF53" i="36"/>
  <c r="AC53" i="36"/>
  <c r="T53" i="36"/>
  <c r="Q53" i="36"/>
  <c r="N53" i="36"/>
  <c r="K53" i="36"/>
  <c r="CW52" i="36"/>
  <c r="CQ52" i="36"/>
  <c r="CN52" i="36"/>
  <c r="CK52" i="36"/>
  <c r="CH52" i="36"/>
  <c r="BY52" i="36"/>
  <c r="BV52" i="36"/>
  <c r="BS52" i="36"/>
  <c r="BP52" i="36"/>
  <c r="BG52" i="36"/>
  <c r="BD52" i="36"/>
  <c r="BA52" i="36"/>
  <c r="AX52" i="36"/>
  <c r="AO52" i="36"/>
  <c r="AL52" i="36"/>
  <c r="AI52" i="36"/>
  <c r="AF52" i="36"/>
  <c r="W52" i="36"/>
  <c r="T52" i="36"/>
  <c r="Q52" i="36"/>
  <c r="N52" i="36"/>
  <c r="CW51" i="36"/>
  <c r="CT51" i="36"/>
  <c r="CQ51" i="36"/>
  <c r="CN51" i="36"/>
  <c r="CK51" i="36"/>
  <c r="CB51" i="36"/>
  <c r="BY51" i="36"/>
  <c r="BV51" i="36"/>
  <c r="BS51" i="36"/>
  <c r="BJ51" i="36"/>
  <c r="BG51" i="36"/>
  <c r="BD51" i="36"/>
  <c r="BA51" i="36"/>
  <c r="AR51" i="36"/>
  <c r="AO51" i="36"/>
  <c r="AL51" i="36"/>
  <c r="AI51" i="36"/>
  <c r="Z51" i="36"/>
  <c r="W51" i="36"/>
  <c r="T51" i="36"/>
  <c r="Q51" i="36"/>
  <c r="CW50" i="36"/>
  <c r="CT50" i="36"/>
  <c r="CQ50" i="36"/>
  <c r="CN50" i="36"/>
  <c r="CE50" i="36"/>
  <c r="CB50" i="36"/>
  <c r="BY50" i="36"/>
  <c r="BV50" i="36"/>
  <c r="BM50" i="36"/>
  <c r="BJ50" i="36"/>
  <c r="BG50" i="36"/>
  <c r="BD50" i="36"/>
  <c r="AU50" i="36"/>
  <c r="AR50" i="36"/>
  <c r="AO50" i="36"/>
  <c r="AL50" i="36"/>
  <c r="AC50" i="36"/>
  <c r="Z50" i="36"/>
  <c r="W50" i="36"/>
  <c r="T50" i="36"/>
  <c r="K50" i="36"/>
  <c r="H50" i="36"/>
  <c r="CW49" i="36"/>
  <c r="CT49" i="36"/>
  <c r="CQ49" i="36"/>
  <c r="CH49" i="36"/>
  <c r="CE49" i="36"/>
  <c r="CB49" i="36"/>
  <c r="BY49" i="36"/>
  <c r="BP49" i="36"/>
  <c r="BM49" i="36"/>
  <c r="BJ49" i="36"/>
  <c r="BG49" i="36"/>
  <c r="AX49" i="36"/>
  <c r="AU49" i="36"/>
  <c r="AR49" i="36"/>
  <c r="AO49" i="36"/>
  <c r="AF49" i="36"/>
  <c r="AC49" i="36"/>
  <c r="Z49" i="36"/>
  <c r="W49" i="36"/>
  <c r="N49" i="36"/>
  <c r="K49" i="36"/>
  <c r="CW48" i="36"/>
  <c r="CT48" i="36"/>
  <c r="CK48" i="36"/>
  <c r="CH48" i="36"/>
  <c r="CE48" i="36"/>
  <c r="CB48" i="36"/>
  <c r="BS48" i="36"/>
  <c r="BP48" i="36"/>
  <c r="BM48" i="36"/>
  <c r="BJ48" i="36"/>
  <c r="BA48" i="36"/>
  <c r="AX48" i="36"/>
  <c r="AU48" i="36"/>
  <c r="AR48" i="36"/>
  <c r="AI48" i="36"/>
  <c r="AF48" i="36"/>
  <c r="AC48" i="36"/>
  <c r="Z48" i="36"/>
  <c r="Q48" i="36"/>
  <c r="N48" i="36"/>
  <c r="K48" i="36"/>
  <c r="CW47" i="36"/>
  <c r="CN47" i="36"/>
  <c r="CK47" i="36"/>
  <c r="CH47" i="36"/>
  <c r="CE47" i="36"/>
  <c r="BV47" i="36"/>
  <c r="BS47" i="36"/>
  <c r="BP47" i="36"/>
  <c r="BM47" i="36"/>
  <c r="BD47" i="36"/>
  <c r="BA47" i="36"/>
  <c r="AX47" i="36"/>
  <c r="AU47" i="36"/>
  <c r="AL47" i="36"/>
  <c r="AI47" i="36"/>
  <c r="AF47" i="36"/>
  <c r="AC47" i="36"/>
  <c r="T47" i="36"/>
  <c r="Q47" i="36"/>
  <c r="N47" i="36"/>
  <c r="K47" i="36"/>
  <c r="CW46" i="36"/>
  <c r="CQ46" i="36"/>
  <c r="CN46" i="36"/>
  <c r="CK46" i="36"/>
  <c r="CH46" i="36"/>
  <c r="BY46" i="36"/>
  <c r="BV46" i="36"/>
  <c r="BS46" i="36"/>
  <c r="BP46" i="36"/>
  <c r="BG46" i="36"/>
  <c r="BD46" i="36"/>
  <c r="BA46" i="36"/>
  <c r="AX46" i="36"/>
  <c r="AO46" i="36"/>
  <c r="AL46" i="36"/>
  <c r="AI46" i="36"/>
  <c r="AF46" i="36"/>
  <c r="W46" i="36"/>
  <c r="T46" i="36"/>
  <c r="Q46" i="36"/>
  <c r="N46" i="36"/>
  <c r="CW45" i="36"/>
  <c r="CT45" i="36"/>
  <c r="CQ45" i="36"/>
  <c r="CN45" i="36"/>
  <c r="CK45" i="36"/>
  <c r="CB45" i="36"/>
  <c r="BY45" i="36"/>
  <c r="BV45" i="36"/>
  <c r="BS45" i="36"/>
  <c r="BJ45" i="36"/>
  <c r="BG45" i="36"/>
  <c r="BD45" i="36"/>
  <c r="BA45" i="36"/>
  <c r="AR45" i="36"/>
  <c r="AO45" i="36"/>
  <c r="AL45" i="36"/>
  <c r="AI45" i="36"/>
  <c r="Z45" i="36"/>
  <c r="W45" i="36"/>
  <c r="T45" i="36"/>
  <c r="Q45" i="36"/>
  <c r="CW44" i="36"/>
  <c r="CT44" i="36"/>
  <c r="CQ44" i="36"/>
  <c r="CN44" i="36"/>
  <c r="CE44" i="36"/>
  <c r="CB44" i="36"/>
  <c r="BY44" i="36"/>
  <c r="BV44" i="36"/>
  <c r="BM44" i="36"/>
  <c r="BJ44" i="36"/>
  <c r="BG44" i="36"/>
  <c r="BD44" i="36"/>
  <c r="AU44" i="36"/>
  <c r="AR44" i="36"/>
  <c r="AO44" i="36"/>
  <c r="AL44" i="36"/>
  <c r="AC44" i="36"/>
  <c r="Z44" i="36"/>
  <c r="W44" i="36"/>
  <c r="T44" i="36"/>
  <c r="K44" i="36"/>
  <c r="H44" i="36"/>
  <c r="CW43" i="36"/>
  <c r="CT43" i="36"/>
  <c r="CQ43" i="36"/>
  <c r="CH43" i="36"/>
  <c r="CE43" i="36"/>
  <c r="CB43" i="36"/>
  <c r="BY43" i="36"/>
  <c r="BP43" i="36"/>
  <c r="BM43" i="36"/>
  <c r="BJ43" i="36"/>
  <c r="BG43" i="36"/>
  <c r="AX43" i="36"/>
  <c r="AU43" i="36"/>
  <c r="AR43" i="36"/>
  <c r="AO43" i="36"/>
  <c r="AF43" i="36"/>
  <c r="AC43" i="36"/>
  <c r="Z43" i="36"/>
  <c r="W43" i="36"/>
  <c r="N43" i="36"/>
  <c r="K43" i="36"/>
  <c r="CW42" i="36"/>
  <c r="CT42" i="36"/>
  <c r="CK42" i="36"/>
  <c r="CH42" i="36"/>
  <c r="CE42" i="36"/>
  <c r="CB42" i="36"/>
  <c r="BS42" i="36"/>
  <c r="BP42" i="36"/>
  <c r="BM42" i="36"/>
  <c r="BJ42" i="36"/>
  <c r="BA42" i="36"/>
  <c r="AX42" i="36"/>
  <c r="AU42" i="36"/>
  <c r="AR42" i="36"/>
  <c r="AI42" i="36"/>
  <c r="AF42" i="36"/>
  <c r="AC42" i="36"/>
  <c r="Z42" i="36"/>
  <c r="Q42" i="36"/>
  <c r="N42" i="36"/>
  <c r="K42" i="36"/>
  <c r="H42" i="36"/>
  <c r="CW41" i="36"/>
  <c r="CN41" i="36"/>
  <c r="CK41" i="36"/>
  <c r="CH41" i="36"/>
  <c r="CE41" i="36"/>
  <c r="BV41" i="36"/>
  <c r="BS41" i="36"/>
  <c r="BP41" i="36"/>
  <c r="BM41" i="36"/>
  <c r="BD41" i="36"/>
  <c r="BA41" i="36"/>
  <c r="AX41" i="36"/>
  <c r="AU41" i="36"/>
  <c r="AL41" i="36"/>
  <c r="AI41" i="36"/>
  <c r="AF41" i="36"/>
  <c r="AC41" i="36"/>
  <c r="T41" i="36"/>
  <c r="Q41" i="36"/>
  <c r="N41" i="36"/>
  <c r="K41" i="36"/>
  <c r="CW40" i="36"/>
  <c r="CQ40" i="36"/>
  <c r="CN40" i="36"/>
  <c r="CK40" i="36"/>
  <c r="CH40" i="36"/>
  <c r="BY40" i="36"/>
  <c r="BV40" i="36"/>
  <c r="BS40" i="36"/>
  <c r="BP40" i="36"/>
  <c r="BG40" i="36"/>
  <c r="BD40" i="36"/>
  <c r="BA40" i="36"/>
  <c r="AX40" i="36"/>
  <c r="AO40" i="36"/>
  <c r="AL40" i="36"/>
  <c r="AI40" i="36"/>
  <c r="AF40" i="36"/>
  <c r="W40" i="36"/>
  <c r="T40" i="36"/>
  <c r="Q40" i="36"/>
  <c r="N40" i="36"/>
  <c r="CW39" i="36"/>
  <c r="CT39" i="36"/>
  <c r="CQ39" i="36"/>
  <c r="CN39" i="36"/>
  <c r="CK39" i="36"/>
  <c r="CB39" i="36"/>
  <c r="BY39" i="36"/>
  <c r="BV39" i="36"/>
  <c r="BS39" i="36"/>
  <c r="BJ39" i="36"/>
  <c r="BG39" i="36"/>
  <c r="BD39" i="36"/>
  <c r="BA39" i="36"/>
  <c r="AR39" i="36"/>
  <c r="AO39" i="36"/>
  <c r="AL39" i="36"/>
  <c r="AI39" i="36"/>
  <c r="Z39" i="36"/>
  <c r="W39" i="36"/>
  <c r="T39" i="36"/>
  <c r="Q39" i="36"/>
  <c r="CW38" i="36"/>
  <c r="CT38" i="36"/>
  <c r="CQ38" i="36"/>
  <c r="CN38" i="36"/>
  <c r="CH38" i="36"/>
  <c r="CE38" i="36"/>
  <c r="CB38" i="36"/>
  <c r="BY38" i="36"/>
  <c r="BV38" i="36"/>
  <c r="BM38" i="36"/>
  <c r="BJ38" i="36"/>
  <c r="BG38" i="36"/>
  <c r="BD38" i="36"/>
  <c r="AU38" i="36"/>
  <c r="AR38" i="36"/>
  <c r="AO38" i="36"/>
  <c r="AL38" i="36"/>
  <c r="AC38" i="36"/>
  <c r="Z38" i="36"/>
  <c r="W38" i="36"/>
  <c r="T38" i="36"/>
  <c r="K38" i="36"/>
  <c r="H38" i="36"/>
  <c r="CW37" i="36"/>
  <c r="CT37" i="36"/>
  <c r="CQ37" i="36"/>
  <c r="CH37" i="36"/>
  <c r="CE37" i="36"/>
  <c r="CB37" i="36"/>
  <c r="BY37" i="36"/>
  <c r="BP37" i="36"/>
  <c r="BM37" i="36"/>
  <c r="BJ37" i="36"/>
  <c r="BG37" i="36"/>
  <c r="AX37" i="36"/>
  <c r="AU37" i="36"/>
  <c r="AR37" i="36"/>
  <c r="AO37" i="36"/>
  <c r="AF37" i="36"/>
  <c r="AC37" i="36"/>
  <c r="Z37" i="36"/>
  <c r="W37" i="36"/>
  <c r="N37" i="36"/>
  <c r="K37" i="36"/>
  <c r="CW36" i="36"/>
  <c r="CT36" i="36"/>
  <c r="CK36" i="36"/>
  <c r="CH36" i="36"/>
  <c r="CE36" i="36"/>
  <c r="CB36" i="36"/>
  <c r="BS36" i="36"/>
  <c r="BP36" i="36"/>
  <c r="BM36" i="36"/>
  <c r="BJ36" i="36"/>
  <c r="BA36" i="36"/>
  <c r="AX36" i="36"/>
  <c r="AU36" i="36"/>
  <c r="AR36" i="36"/>
  <c r="AI36" i="36"/>
  <c r="AF36" i="36"/>
  <c r="AC36" i="36"/>
  <c r="Z36" i="36"/>
  <c r="Q36" i="36"/>
  <c r="N36" i="36"/>
  <c r="K36" i="36"/>
  <c r="H36" i="36"/>
  <c r="CW35" i="36"/>
  <c r="CN35" i="36"/>
  <c r="CK35" i="36"/>
  <c r="CH35" i="36"/>
  <c r="CE35" i="36"/>
  <c r="BV35" i="36"/>
  <c r="BS35" i="36"/>
  <c r="BP35" i="36"/>
  <c r="BM35" i="36"/>
  <c r="BD35" i="36"/>
  <c r="BA35" i="36"/>
  <c r="AX35" i="36"/>
  <c r="AU35" i="36"/>
  <c r="AL35" i="36"/>
  <c r="AI35" i="36"/>
  <c r="AF35" i="36"/>
  <c r="AC35" i="36"/>
  <c r="T35" i="36"/>
  <c r="Q35" i="36"/>
  <c r="N35" i="36"/>
  <c r="CW34" i="36"/>
  <c r="CQ34" i="36"/>
  <c r="CN34" i="36"/>
  <c r="CK34" i="36"/>
  <c r="CH34" i="36"/>
  <c r="BY34" i="36"/>
  <c r="BV34" i="36"/>
  <c r="BS34" i="36"/>
  <c r="BP34" i="36"/>
  <c r="BG34" i="36"/>
  <c r="BD34" i="36"/>
  <c r="BA34" i="36"/>
  <c r="AX34" i="36"/>
  <c r="AO34" i="36"/>
  <c r="AL34" i="36"/>
  <c r="AI34" i="36"/>
  <c r="AF34" i="36"/>
  <c r="W34" i="36"/>
  <c r="T34" i="36"/>
  <c r="Q34" i="36"/>
  <c r="N34" i="36"/>
  <c r="CW33" i="36"/>
  <c r="CT33" i="36"/>
  <c r="CQ33" i="36"/>
  <c r="CN33" i="36"/>
  <c r="CK33" i="36"/>
  <c r="CB33" i="36"/>
  <c r="BY33" i="36"/>
  <c r="BV33" i="36"/>
  <c r="BS33" i="36"/>
  <c r="BJ33" i="36"/>
  <c r="BG33" i="36"/>
  <c r="BD33" i="36"/>
  <c r="BA33" i="36"/>
  <c r="AR33" i="36"/>
  <c r="AO33" i="36"/>
  <c r="AL33" i="36"/>
  <c r="AI33" i="36"/>
  <c r="Z33" i="36"/>
  <c r="W33" i="36"/>
  <c r="T33" i="36"/>
  <c r="Q33" i="36"/>
  <c r="H33" i="36"/>
  <c r="CW32" i="36"/>
  <c r="CT32" i="36"/>
  <c r="CQ32" i="36"/>
  <c r="CN32" i="36"/>
  <c r="CE32" i="36"/>
  <c r="CB32" i="36"/>
  <c r="BY32" i="36"/>
  <c r="BV32" i="36"/>
  <c r="BM32" i="36"/>
  <c r="BJ32" i="36"/>
  <c r="BG32" i="36"/>
  <c r="BD32" i="36"/>
  <c r="AU32" i="36"/>
  <c r="AO32" i="36"/>
  <c r="AL32" i="36"/>
  <c r="AC32" i="36"/>
  <c r="Z32" i="36"/>
  <c r="W32" i="36"/>
  <c r="K32" i="36"/>
  <c r="H32" i="36"/>
  <c r="CW31" i="36"/>
  <c r="CT31" i="36"/>
  <c r="CQ31" i="36"/>
  <c r="CH31" i="36"/>
  <c r="CE31" i="36"/>
  <c r="CB31" i="36"/>
  <c r="BY31" i="36"/>
  <c r="BP31" i="36"/>
  <c r="BM31" i="36"/>
  <c r="BJ31" i="36"/>
  <c r="BG31" i="36"/>
  <c r="AX31" i="36"/>
  <c r="AU31" i="36"/>
  <c r="AO31" i="36"/>
  <c r="AF31" i="36"/>
  <c r="AC31" i="36"/>
  <c r="Z31" i="36"/>
  <c r="W31" i="36"/>
  <c r="N31" i="36"/>
  <c r="K31" i="36"/>
  <c r="H31" i="36"/>
  <c r="CW30" i="36"/>
  <c r="CT30" i="36"/>
  <c r="CH30" i="36"/>
  <c r="CE30" i="36"/>
  <c r="CB30" i="36"/>
  <c r="BV30" i="36"/>
  <c r="BP30" i="36"/>
  <c r="BM30" i="36"/>
  <c r="BJ30" i="36"/>
  <c r="BA30" i="36"/>
  <c r="AX30" i="36"/>
  <c r="AU30" i="36"/>
  <c r="AR30" i="36"/>
  <c r="AF30" i="36"/>
  <c r="AC30" i="36"/>
  <c r="Z30" i="36"/>
  <c r="N30" i="36"/>
  <c r="K30" i="36"/>
  <c r="CW29" i="36"/>
  <c r="CN29" i="36"/>
  <c r="CK29" i="36"/>
  <c r="CH29" i="36"/>
  <c r="CE29" i="36"/>
  <c r="BS29" i="36"/>
  <c r="BP29" i="36"/>
  <c r="BM29" i="36"/>
  <c r="BA29" i="36"/>
  <c r="AX29" i="36"/>
  <c r="AU29" i="36"/>
  <c r="AL29" i="36"/>
  <c r="AI29" i="36"/>
  <c r="AF29" i="36"/>
  <c r="AC29" i="36"/>
  <c r="Q29" i="36"/>
  <c r="N29" i="36"/>
  <c r="CW28" i="36"/>
  <c r="CN28" i="36"/>
  <c r="CK28" i="36"/>
  <c r="CH28" i="36"/>
  <c r="BY28" i="36"/>
  <c r="BV28" i="36"/>
  <c r="BS28" i="36"/>
  <c r="BP28" i="36"/>
  <c r="BD28" i="36"/>
  <c r="BA28" i="36"/>
  <c r="AX28" i="36"/>
  <c r="AL28" i="36"/>
  <c r="AI28" i="36"/>
  <c r="AF28" i="36"/>
  <c r="W28" i="36"/>
  <c r="T28" i="36"/>
  <c r="Q28" i="36"/>
  <c r="N28" i="36"/>
  <c r="CW27" i="36"/>
  <c r="CT27" i="36"/>
  <c r="CQ27" i="36"/>
  <c r="CN27" i="36"/>
  <c r="CK27" i="36"/>
  <c r="BY27" i="36"/>
  <c r="BV27" i="36"/>
  <c r="BS27" i="36"/>
  <c r="BG27" i="36"/>
  <c r="BD27" i="36"/>
  <c r="BA27" i="36"/>
  <c r="AR27" i="36"/>
  <c r="AO27" i="36"/>
  <c r="AL27" i="36"/>
  <c r="AI27" i="36"/>
  <c r="W27" i="36"/>
  <c r="T27" i="36"/>
  <c r="Q27" i="36"/>
  <c r="CW26" i="36"/>
  <c r="CT26" i="36"/>
  <c r="CQ26" i="36"/>
  <c r="CN26" i="36"/>
  <c r="CE26" i="36"/>
  <c r="CB26" i="36"/>
  <c r="BY26" i="36"/>
  <c r="BV26" i="36"/>
  <c r="BJ26" i="36"/>
  <c r="BG26" i="36"/>
  <c r="BD26" i="36"/>
  <c r="AR26" i="36"/>
  <c r="AO26" i="36"/>
  <c r="AL26" i="36"/>
  <c r="AC26" i="36"/>
  <c r="Z26" i="36"/>
  <c r="W26" i="36"/>
  <c r="T26" i="36"/>
  <c r="CW25" i="36"/>
  <c r="CT25" i="36"/>
  <c r="CQ25" i="36"/>
  <c r="CE25" i="36"/>
  <c r="CB25" i="36"/>
  <c r="BY25" i="36"/>
  <c r="BP25" i="36"/>
  <c r="BM25" i="36"/>
  <c r="BJ25" i="36"/>
  <c r="BG25" i="36"/>
  <c r="AU25" i="36"/>
  <c r="AR25" i="36"/>
  <c r="AO25" i="36"/>
  <c r="AC25" i="36"/>
  <c r="Z25" i="36"/>
  <c r="W25" i="36"/>
  <c r="N25" i="36"/>
  <c r="K25" i="36"/>
  <c r="CW24" i="36"/>
  <c r="CT24" i="36"/>
  <c r="CH24" i="36"/>
  <c r="CE24" i="36"/>
  <c r="CB24" i="36"/>
  <c r="BP24" i="36"/>
  <c r="BM24" i="36"/>
  <c r="BJ24" i="36"/>
  <c r="BA24" i="36"/>
  <c r="AX24" i="36"/>
  <c r="AU24" i="36"/>
  <c r="AR24" i="36"/>
  <c r="AF24" i="36"/>
  <c r="AC24" i="36"/>
  <c r="Z24" i="36"/>
  <c r="N24" i="36"/>
  <c r="K24" i="36"/>
  <c r="H24" i="36"/>
  <c r="CW23" i="36"/>
  <c r="CK23" i="36"/>
  <c r="CH23" i="36"/>
  <c r="CE23" i="36"/>
  <c r="BV23" i="36"/>
  <c r="BS23" i="36"/>
  <c r="BP23" i="36"/>
  <c r="BM23" i="36"/>
  <c r="BA23" i="36"/>
  <c r="AX23" i="36"/>
  <c r="AU23" i="36"/>
  <c r="AI23" i="36"/>
  <c r="AF23" i="36"/>
  <c r="AC23" i="36"/>
  <c r="T23" i="36"/>
  <c r="Q23" i="36"/>
  <c r="N23" i="36"/>
  <c r="K23" i="36"/>
  <c r="CW22" i="36"/>
  <c r="CN22" i="36"/>
  <c r="CK22" i="36"/>
  <c r="CH22" i="36"/>
  <c r="BV22" i="36"/>
  <c r="BS22" i="36"/>
  <c r="BP22" i="36"/>
  <c r="BG22" i="36"/>
  <c r="BD22" i="36"/>
  <c r="BA22" i="36"/>
  <c r="AX22" i="36"/>
  <c r="AL22" i="36"/>
  <c r="AI22" i="36"/>
  <c r="AF22" i="36"/>
  <c r="T22" i="36"/>
  <c r="Q22" i="36"/>
  <c r="N22" i="36"/>
  <c r="CW21" i="36"/>
  <c r="CQ21" i="36"/>
  <c r="CN21" i="36"/>
  <c r="CK21" i="36"/>
  <c r="CB21" i="36"/>
  <c r="BY21" i="36"/>
  <c r="BV21" i="36"/>
  <c r="BS21" i="36"/>
  <c r="BG21" i="36"/>
  <c r="BD21" i="36"/>
  <c r="BA21" i="36"/>
  <c r="AO21" i="36"/>
  <c r="AL21" i="36"/>
  <c r="AI21" i="36"/>
  <c r="Z21" i="36"/>
  <c r="W21" i="36"/>
  <c r="T21" i="36"/>
  <c r="Q21" i="36"/>
  <c r="CW20" i="36"/>
  <c r="CT20" i="36"/>
  <c r="CQ20" i="36"/>
  <c r="CN20" i="36"/>
  <c r="CB20" i="36"/>
  <c r="BY20" i="36"/>
  <c r="BV20" i="36"/>
  <c r="BM20" i="36"/>
  <c r="BJ20" i="36"/>
  <c r="BG20" i="36"/>
  <c r="BD20" i="36"/>
  <c r="AR20" i="36"/>
  <c r="AO20" i="36"/>
  <c r="AL20" i="36"/>
  <c r="Z20" i="36"/>
  <c r="W20" i="36"/>
  <c r="T20" i="36"/>
  <c r="K20" i="36"/>
  <c r="CW19" i="36"/>
  <c r="CT19" i="36"/>
  <c r="CQ19" i="36"/>
  <c r="CE19" i="36"/>
  <c r="CB19" i="36"/>
  <c r="BY19" i="36"/>
  <c r="BM19" i="36"/>
  <c r="BJ19" i="36"/>
  <c r="BG19" i="36"/>
  <c r="AX19" i="36"/>
  <c r="AU19" i="36"/>
  <c r="AR19" i="36"/>
  <c r="AO19" i="36"/>
  <c r="AF19" i="36"/>
  <c r="AC19" i="36"/>
  <c r="Z19" i="36"/>
  <c r="W19" i="36"/>
  <c r="K19" i="36"/>
  <c r="CW18" i="36"/>
  <c r="CT18" i="36"/>
  <c r="CH18" i="36"/>
  <c r="CE18" i="36"/>
  <c r="CB18" i="36"/>
  <c r="BS18" i="36"/>
  <c r="BP18" i="36"/>
  <c r="BM18" i="36"/>
  <c r="BJ18" i="36"/>
  <c r="AX18" i="36"/>
  <c r="AU18" i="36"/>
  <c r="AR18" i="36"/>
  <c r="AF18" i="36"/>
  <c r="AC18" i="36"/>
  <c r="Z18" i="36"/>
  <c r="Q18" i="36"/>
  <c r="N18" i="36"/>
  <c r="K18" i="36"/>
  <c r="CW17" i="36"/>
  <c r="CK17" i="36"/>
  <c r="CH17" i="36"/>
  <c r="CE17" i="36"/>
  <c r="BS17" i="36"/>
  <c r="BP17" i="36"/>
  <c r="BM17" i="36"/>
  <c r="BD17" i="36"/>
  <c r="BA17" i="36"/>
  <c r="AX17" i="36"/>
  <c r="AU17" i="36"/>
  <c r="AI17" i="36"/>
  <c r="AF17" i="36"/>
  <c r="AC17" i="36"/>
  <c r="Q17" i="36"/>
  <c r="N17" i="36"/>
  <c r="K17" i="36"/>
  <c r="CW16" i="36"/>
  <c r="CQ16" i="36"/>
  <c r="CN16" i="36"/>
  <c r="CK16" i="36"/>
  <c r="CH16" i="36"/>
  <c r="BY16" i="36"/>
  <c r="BV16" i="36"/>
  <c r="BS16" i="36"/>
  <c r="BP16" i="36"/>
  <c r="BD16" i="36"/>
  <c r="BA16" i="36"/>
  <c r="AX16" i="36"/>
  <c r="AL16" i="36"/>
  <c r="AI16" i="36"/>
  <c r="AF16" i="36"/>
  <c r="W16" i="36"/>
  <c r="T16" i="36"/>
  <c r="Q16" i="36"/>
  <c r="N16" i="36"/>
  <c r="CT15" i="36"/>
  <c r="CQ15" i="36"/>
  <c r="CN15" i="36"/>
  <c r="CK15" i="36"/>
  <c r="CH15" i="36"/>
  <c r="CE15" i="36"/>
  <c r="CB15" i="36"/>
  <c r="BY15" i="36"/>
  <c r="BV15" i="36"/>
  <c r="BS15" i="36"/>
  <c r="BP15" i="36"/>
  <c r="BM15" i="36"/>
  <c r="BJ15" i="36"/>
  <c r="BG15" i="36"/>
  <c r="BD15" i="36"/>
  <c r="BA15" i="36"/>
  <c r="AX15" i="36"/>
  <c r="AU15" i="36"/>
  <c r="AR15" i="36"/>
  <c r="AO15" i="36"/>
  <c r="AL15" i="36"/>
  <c r="AI15" i="36"/>
  <c r="AF15" i="36"/>
  <c r="AC15" i="36"/>
  <c r="Z15" i="36"/>
  <c r="W15" i="36"/>
  <c r="T15" i="36"/>
  <c r="Q15" i="36"/>
  <c r="N15" i="36"/>
  <c r="K15" i="36"/>
  <c r="H15" i="36"/>
  <c r="CW14" i="36"/>
  <c r="CT14" i="36"/>
  <c r="CQ14" i="36"/>
  <c r="CN14" i="36"/>
  <c r="CK14" i="36"/>
  <c r="BY14" i="36"/>
  <c r="BV14" i="36"/>
  <c r="BS14" i="36"/>
  <c r="BG14" i="36"/>
  <c r="BD14" i="36"/>
  <c r="BA14" i="36"/>
  <c r="AR14" i="36"/>
  <c r="AO14" i="36"/>
  <c r="AL14" i="36"/>
  <c r="AI14" i="36"/>
  <c r="W14" i="36"/>
  <c r="T14" i="36"/>
  <c r="Q14" i="36"/>
  <c r="CW13" i="36"/>
  <c r="CT13" i="36"/>
  <c r="CQ13" i="36"/>
  <c r="CN13" i="36"/>
  <c r="CE13" i="36"/>
  <c r="CB13" i="36"/>
  <c r="BY13" i="36"/>
  <c r="BV13" i="36"/>
  <c r="BJ13" i="36"/>
  <c r="BG13" i="36"/>
  <c r="BD13" i="36"/>
  <c r="AR13" i="36"/>
  <c r="AO13" i="36"/>
  <c r="AL13" i="36"/>
  <c r="AF13" i="36"/>
  <c r="Z13" i="36"/>
  <c r="W13" i="36"/>
  <c r="T13" i="36"/>
  <c r="K13" i="36"/>
  <c r="H13" i="36"/>
  <c r="CW12" i="36"/>
  <c r="CT12" i="36"/>
  <c r="CQ12" i="36"/>
  <c r="CE12" i="36"/>
  <c r="CB12" i="36"/>
  <c r="BM12" i="36"/>
  <c r="BJ12" i="36"/>
  <c r="BG12" i="36"/>
  <c r="AU12" i="36"/>
  <c r="AR12" i="36"/>
  <c r="Z12" i="36"/>
  <c r="CW11" i="36"/>
  <c r="CT11" i="36"/>
  <c r="CK11" i="36"/>
  <c r="CH11" i="36"/>
  <c r="CE11" i="36"/>
  <c r="CB11" i="36"/>
  <c r="BP11" i="36"/>
  <c r="BM11" i="36"/>
  <c r="BJ11" i="36"/>
  <c r="AX11" i="36"/>
  <c r="AU11" i="36"/>
  <c r="AR11" i="36"/>
  <c r="AI11" i="36"/>
  <c r="AF11" i="36"/>
  <c r="AC11" i="36"/>
  <c r="Z11" i="36"/>
  <c r="N11" i="36"/>
  <c r="K11" i="36"/>
  <c r="H11" i="36"/>
  <c r="CW10" i="36"/>
  <c r="CK10" i="36"/>
  <c r="CH10" i="36"/>
  <c r="CE10" i="36"/>
  <c r="BS10" i="36"/>
  <c r="BP10" i="36"/>
  <c r="BM10" i="36"/>
  <c r="BA10" i="36"/>
  <c r="AX10" i="36"/>
  <c r="AU10" i="36"/>
  <c r="AI10" i="36"/>
  <c r="AF10" i="36"/>
  <c r="AC10" i="36"/>
  <c r="Q10" i="36"/>
  <c r="N10" i="36"/>
  <c r="K10" i="36"/>
  <c r="CW9" i="36"/>
  <c r="CQ9" i="36"/>
  <c r="CN9" i="36"/>
  <c r="CK9" i="36"/>
  <c r="CH9" i="36"/>
  <c r="BV9" i="36"/>
  <c r="BS9" i="36"/>
  <c r="BP9" i="36"/>
  <c r="BD9" i="36"/>
  <c r="BA9" i="36"/>
  <c r="AX9" i="36"/>
  <c r="AO9" i="36"/>
  <c r="AL9" i="36"/>
  <c r="AI9" i="36"/>
  <c r="AF9" i="36"/>
  <c r="T9" i="36"/>
  <c r="Q9" i="36"/>
  <c r="N9" i="36"/>
  <c r="CW8" i="36"/>
  <c r="CQ8" i="36"/>
  <c r="CN8" i="36"/>
  <c r="CK8" i="36"/>
  <c r="BY8" i="36"/>
  <c r="BV8" i="36"/>
  <c r="BS8" i="36"/>
  <c r="BJ8" i="36"/>
  <c r="BG8" i="36"/>
  <c r="BD8" i="36"/>
  <c r="BA8" i="36"/>
  <c r="AO8" i="36"/>
  <c r="AL8" i="36"/>
  <c r="AI8" i="36"/>
  <c r="W8" i="36"/>
  <c r="T8" i="36"/>
  <c r="Q8" i="36"/>
  <c r="H8" i="36"/>
  <c r="CW7" i="36"/>
  <c r="CT7" i="36"/>
  <c r="CQ7" i="36"/>
  <c r="CN7" i="36"/>
  <c r="CB7" i="36"/>
  <c r="BY7" i="36"/>
  <c r="BV7" i="36"/>
  <c r="BJ7" i="36"/>
  <c r="BG7" i="36"/>
  <c r="BD7" i="36"/>
  <c r="AR7" i="36"/>
  <c r="AO7" i="36"/>
  <c r="AL7" i="36"/>
  <c r="Z7" i="36"/>
  <c r="W7" i="36"/>
  <c r="T7" i="36"/>
  <c r="H7" i="36"/>
  <c r="CW6" i="36"/>
  <c r="CT6" i="36"/>
  <c r="CQ6" i="36"/>
  <c r="CE6" i="36"/>
  <c r="CB6" i="36"/>
  <c r="BY6" i="36"/>
  <c r="BP6" i="36"/>
  <c r="BM6" i="36"/>
  <c r="BJ6" i="36"/>
  <c r="BG6" i="36"/>
  <c r="AU6" i="36"/>
  <c r="AR6" i="36"/>
  <c r="AO6" i="36"/>
  <c r="AC6" i="36"/>
  <c r="Z6" i="36"/>
  <c r="W6" i="36"/>
  <c r="K6" i="36"/>
  <c r="H6" i="36"/>
  <c r="CW5" i="36"/>
  <c r="CT5" i="36"/>
  <c r="CK5" i="36"/>
  <c r="CH5" i="36"/>
  <c r="CE5" i="36"/>
  <c r="CB5" i="36"/>
  <c r="BP5" i="36"/>
  <c r="BM5" i="36"/>
  <c r="BJ5" i="36"/>
  <c r="AX5" i="36"/>
  <c r="AU5" i="36"/>
  <c r="AR5" i="36"/>
  <c r="AI5" i="36"/>
  <c r="AF5" i="36"/>
  <c r="AC5" i="36"/>
  <c r="Z5" i="36"/>
  <c r="N5" i="36"/>
  <c r="K5" i="36"/>
  <c r="CT4" i="36"/>
  <c r="CQ4" i="36"/>
  <c r="CN4" i="36"/>
  <c r="CK4" i="36"/>
  <c r="CH4" i="36"/>
  <c r="CE4" i="36"/>
  <c r="CB4" i="36"/>
  <c r="BY4" i="36"/>
  <c r="BV4" i="36"/>
  <c r="BS4" i="36"/>
  <c r="BP4" i="36"/>
  <c r="BM4" i="36"/>
  <c r="BJ4" i="36"/>
  <c r="BG4" i="36"/>
  <c r="BD4" i="36"/>
  <c r="BA4" i="36"/>
  <c r="AX4" i="36"/>
  <c r="AU4" i="36"/>
  <c r="AR4" i="36"/>
  <c r="AO4" i="36"/>
  <c r="AL4" i="36"/>
  <c r="AI4" i="36"/>
  <c r="AF4" i="36"/>
  <c r="AC4" i="36"/>
  <c r="Z4" i="36"/>
  <c r="W4" i="36"/>
  <c r="T4" i="36"/>
  <c r="Q4" i="36"/>
  <c r="N4" i="36"/>
  <c r="K4" i="36"/>
  <c r="H4" i="36"/>
  <c r="CW3" i="36"/>
  <c r="CE3" i="36"/>
  <c r="BV3" i="36"/>
  <c r="AU3" i="36"/>
  <c r="AC3" i="36"/>
  <c r="T3" i="36"/>
  <c r="G215" i="40" l="1"/>
  <c r="G218" i="40" s="1"/>
  <c r="G242" i="40" s="1"/>
  <c r="I215" i="40"/>
  <c r="L211" i="40" s="1"/>
  <c r="M211" i="40" s="1"/>
  <c r="L54" i="40"/>
  <c r="K57" i="40"/>
  <c r="L214" i="40"/>
  <c r="E137" i="40"/>
  <c r="K180" i="40" s="1"/>
  <c r="F137" i="40"/>
  <c r="K141" i="40" s="1"/>
  <c r="J137" i="40"/>
  <c r="G182" i="40" s="1"/>
  <c r="G244" i="40"/>
  <c r="H137" i="40"/>
  <c r="G184" i="40" s="1"/>
  <c r="K51" i="40"/>
  <c r="D137" i="40"/>
  <c r="D176" i="40"/>
  <c r="G243" i="40"/>
  <c r="BN93" i="36"/>
  <c r="BN94" i="36" s="1"/>
  <c r="CX83" i="36"/>
  <c r="CY83" i="36" s="1"/>
  <c r="CZ83" i="36" s="1"/>
  <c r="CX25" i="36"/>
  <c r="AD93" i="36"/>
  <c r="AD94" i="36" s="1"/>
  <c r="H25" i="36"/>
  <c r="BE93" i="36"/>
  <c r="BE94" i="36" s="1"/>
  <c r="CO93" i="36"/>
  <c r="CP94" i="36" s="1"/>
  <c r="CX11" i="36"/>
  <c r="CY11" i="36" s="1"/>
  <c r="CZ11" i="36" s="1"/>
  <c r="BH93" i="36"/>
  <c r="BI94" i="36" s="1"/>
  <c r="U93" i="36"/>
  <c r="U94" i="36" s="1"/>
  <c r="AV93" i="36"/>
  <c r="AW94" i="36" s="1"/>
  <c r="BJ3" i="36"/>
  <c r="CF93" i="36"/>
  <c r="CG94" i="36" s="1"/>
  <c r="H9" i="36"/>
  <c r="CX40" i="36"/>
  <c r="CY40" i="36" s="1"/>
  <c r="CZ40" i="36" s="1"/>
  <c r="L93" i="36"/>
  <c r="M94" i="36" s="1"/>
  <c r="AM93" i="36"/>
  <c r="AN94" i="36" s="1"/>
  <c r="BW93" i="36"/>
  <c r="BW94" i="36" s="1"/>
  <c r="CI93" i="36"/>
  <c r="CI94" i="36" s="1"/>
  <c r="CX39" i="36"/>
  <c r="CY39" i="36" s="1"/>
  <c r="CZ39" i="36" s="1"/>
  <c r="CX23" i="36"/>
  <c r="CY23" i="36" s="1"/>
  <c r="CZ23" i="36" s="1"/>
  <c r="CX29" i="36"/>
  <c r="CY29" i="36" s="1"/>
  <c r="CZ29" i="36" s="1"/>
  <c r="H23" i="36"/>
  <c r="K29" i="36"/>
  <c r="CX27" i="36"/>
  <c r="CY27" i="36" s="1"/>
  <c r="CZ27" i="36" s="1"/>
  <c r="CX36" i="36"/>
  <c r="CY36" i="36" s="1"/>
  <c r="CZ36" i="36" s="1"/>
  <c r="CX56" i="36"/>
  <c r="CX46" i="36"/>
  <c r="CX48" i="36"/>
  <c r="CY48" i="36" s="1"/>
  <c r="CZ48" i="36" s="1"/>
  <c r="CX42" i="36"/>
  <c r="CY42" i="36" s="1"/>
  <c r="CZ42" i="36" s="1"/>
  <c r="H48" i="36"/>
  <c r="CX52" i="36"/>
  <c r="CY52" i="36" s="1"/>
  <c r="CZ52" i="36" s="1"/>
  <c r="CX54" i="36"/>
  <c r="CY54" i="36" s="1"/>
  <c r="CZ54" i="36" s="1"/>
  <c r="CX87" i="36"/>
  <c r="CY87" i="36" s="1"/>
  <c r="CZ87" i="36" s="1"/>
  <c r="CX91" i="36"/>
  <c r="CX81" i="36"/>
  <c r="CY81" i="36" s="1"/>
  <c r="CZ81" i="36" s="1"/>
  <c r="H85" i="36"/>
  <c r="K87" i="36"/>
  <c r="CX8" i="36"/>
  <c r="CY8" i="36" s="1"/>
  <c r="CZ8" i="36" s="1"/>
  <c r="N3" i="36"/>
  <c r="W3" i="36"/>
  <c r="AF3" i="36"/>
  <c r="AO3" i="36"/>
  <c r="AX3" i="36"/>
  <c r="BG3" i="36"/>
  <c r="BP3" i="36"/>
  <c r="BY3" i="36"/>
  <c r="CH3" i="36"/>
  <c r="CQ3" i="36"/>
  <c r="F93" i="36"/>
  <c r="O93" i="36"/>
  <c r="X93" i="36"/>
  <c r="AG93" i="36"/>
  <c r="AP93" i="36"/>
  <c r="AY93" i="36"/>
  <c r="BQ93" i="36"/>
  <c r="BZ93" i="36"/>
  <c r="CR93" i="36"/>
  <c r="H3" i="36"/>
  <c r="Q3" i="36"/>
  <c r="Z3" i="36"/>
  <c r="AI3" i="36"/>
  <c r="AR3" i="36"/>
  <c r="BA3" i="36"/>
  <c r="H18" i="36"/>
  <c r="H19" i="36"/>
  <c r="I93" i="36"/>
  <c r="R93" i="36"/>
  <c r="AA93" i="36"/>
  <c r="AJ93" i="36"/>
  <c r="AS93" i="36"/>
  <c r="BB93" i="36"/>
  <c r="BK93" i="36"/>
  <c r="BT93" i="36"/>
  <c r="CC93" i="36"/>
  <c r="CL93" i="36"/>
  <c r="CW93" i="36"/>
  <c r="H12" i="36"/>
  <c r="H30" i="36"/>
  <c r="H20" i="36"/>
  <c r="CY25" i="36"/>
  <c r="CZ25" i="36" s="1"/>
  <c r="H43" i="36"/>
  <c r="CX21" i="36"/>
  <c r="CX34" i="36"/>
  <c r="K35" i="36"/>
  <c r="H55" i="36"/>
  <c r="H26" i="36"/>
  <c r="H49" i="36"/>
  <c r="AU67" i="36"/>
  <c r="H21" i="36"/>
  <c r="H27" i="36"/>
  <c r="H58" i="36"/>
  <c r="H37" i="36"/>
  <c r="H62" i="36"/>
  <c r="CX76" i="36"/>
  <c r="CY76" i="36" s="1"/>
  <c r="CZ76" i="36" s="1"/>
  <c r="Q84" i="36"/>
  <c r="H39" i="36"/>
  <c r="H45" i="36"/>
  <c r="H51" i="36"/>
  <c r="H34" i="36"/>
  <c r="H40" i="36"/>
  <c r="H46" i="36"/>
  <c r="H52" i="36"/>
  <c r="H56" i="36"/>
  <c r="H59" i="36"/>
  <c r="K65" i="36"/>
  <c r="H74" i="36"/>
  <c r="K71" i="36"/>
  <c r="K88" i="36"/>
  <c r="K72" i="36"/>
  <c r="H77" i="36"/>
  <c r="H69" i="36"/>
  <c r="H80" i="36"/>
  <c r="H86" i="36"/>
  <c r="H75" i="36"/>
  <c r="H76" i="36"/>
  <c r="H91" i="36"/>
  <c r="I218" i="40" l="1"/>
  <c r="K140" i="40"/>
  <c r="K142" i="40" s="1"/>
  <c r="J140" i="40"/>
  <c r="L181" i="40" s="1"/>
  <c r="G181" i="40"/>
  <c r="F179" i="40"/>
  <c r="F185" i="40" s="1"/>
  <c r="E139" i="40"/>
  <c r="D138" i="40"/>
  <c r="D152" i="40"/>
  <c r="D154" i="40" s="1"/>
  <c r="CO94" i="36"/>
  <c r="AE94" i="36"/>
  <c r="BO94" i="36"/>
  <c r="V94" i="36"/>
  <c r="BX94" i="36"/>
  <c r="G250" i="40"/>
  <c r="H250" i="40" s="1"/>
  <c r="BF94" i="36"/>
  <c r="CJ94" i="36"/>
  <c r="CY56" i="36"/>
  <c r="CZ56" i="36" s="1"/>
  <c r="AM94" i="36"/>
  <c r="CF94" i="36"/>
  <c r="CY91" i="36"/>
  <c r="CZ91" i="36" s="1"/>
  <c r="AV94" i="36"/>
  <c r="CY34" i="36"/>
  <c r="CZ34" i="36" s="1"/>
  <c r="CY21" i="36"/>
  <c r="CZ21" i="36" s="1"/>
  <c r="CY46" i="36"/>
  <c r="CZ46" i="36" s="1"/>
  <c r="CX71" i="36"/>
  <c r="CY71" i="36" s="1"/>
  <c r="CZ71" i="36" s="1"/>
  <c r="L94" i="36"/>
  <c r="CX9" i="36"/>
  <c r="CY9" i="36" s="1"/>
  <c r="CZ9" i="36" s="1"/>
  <c r="BH94" i="36"/>
  <c r="CX85" i="36"/>
  <c r="CY85" i="36" s="1"/>
  <c r="CZ85" i="36" s="1"/>
  <c r="CX79" i="36"/>
  <c r="CY79" i="36" s="1"/>
  <c r="CZ79" i="36" s="1"/>
  <c r="CX37" i="36"/>
  <c r="CY37" i="36" s="1"/>
  <c r="CZ37" i="36" s="1"/>
  <c r="CX45" i="36"/>
  <c r="CY45" i="36" s="1"/>
  <c r="CZ45" i="36" s="1"/>
  <c r="CX13" i="36"/>
  <c r="CY13" i="36" s="1"/>
  <c r="CZ13" i="36" s="1"/>
  <c r="AB94" i="36"/>
  <c r="AA94" i="36"/>
  <c r="CX80" i="36"/>
  <c r="CY80" i="36" s="1"/>
  <c r="CZ80" i="36" s="1"/>
  <c r="CX73" i="36"/>
  <c r="CY73" i="36" s="1"/>
  <c r="CZ73" i="36" s="1"/>
  <c r="CX59" i="36"/>
  <c r="CY59" i="36" s="1"/>
  <c r="CZ59" i="36" s="1"/>
  <c r="CX62" i="36"/>
  <c r="CY62" i="36" s="1"/>
  <c r="CZ62" i="36" s="1"/>
  <c r="BU94" i="36"/>
  <c r="BT94" i="36"/>
  <c r="S94" i="36"/>
  <c r="R94" i="36"/>
  <c r="AQ94" i="36"/>
  <c r="AP94" i="36"/>
  <c r="CX74" i="36"/>
  <c r="CY74" i="36" s="1"/>
  <c r="CZ74" i="36" s="1"/>
  <c r="G94" i="36"/>
  <c r="F94" i="36"/>
  <c r="CX77" i="36"/>
  <c r="CY77" i="36" s="1"/>
  <c r="CZ77" i="36" s="1"/>
  <c r="CX63" i="36"/>
  <c r="CY63" i="36" s="1"/>
  <c r="CZ63" i="36" s="1"/>
  <c r="CX70" i="36"/>
  <c r="CY70" i="36" s="1"/>
  <c r="CZ70" i="36" s="1"/>
  <c r="CX38" i="36"/>
  <c r="CY38" i="36" s="1"/>
  <c r="CZ38" i="36" s="1"/>
  <c r="CX61" i="36"/>
  <c r="CY61" i="36" s="1"/>
  <c r="CZ61" i="36" s="1"/>
  <c r="CX57" i="36"/>
  <c r="CY57" i="36" s="1"/>
  <c r="CZ57" i="36" s="1"/>
  <c r="CX33" i="36"/>
  <c r="CY33" i="36" s="1"/>
  <c r="CZ33" i="36" s="1"/>
  <c r="CX55" i="36"/>
  <c r="CY55" i="36" s="1"/>
  <c r="CZ55" i="36" s="1"/>
  <c r="CX26" i="36"/>
  <c r="CY26" i="36" s="1"/>
  <c r="CZ26" i="36" s="1"/>
  <c r="CX31" i="36"/>
  <c r="CY31" i="36" s="1"/>
  <c r="CZ31" i="36" s="1"/>
  <c r="CX12" i="36"/>
  <c r="CY12" i="36" s="1"/>
  <c r="CZ12" i="36" s="1"/>
  <c r="BL94" i="36"/>
  <c r="BK94" i="36"/>
  <c r="J94" i="36"/>
  <c r="I94" i="36"/>
  <c r="CX19" i="36"/>
  <c r="CY19" i="36" s="1"/>
  <c r="CZ19" i="36" s="1"/>
  <c r="CX5" i="36"/>
  <c r="CY5" i="36" s="1"/>
  <c r="CZ5" i="36" s="1"/>
  <c r="CA94" i="36"/>
  <c r="BZ94" i="36"/>
  <c r="AH94" i="36"/>
  <c r="AG94" i="36"/>
  <c r="CX51" i="36"/>
  <c r="CY51" i="36" s="1"/>
  <c r="CZ51" i="36" s="1"/>
  <c r="CX47" i="36"/>
  <c r="CY47" i="36" s="1"/>
  <c r="CZ47" i="36" s="1"/>
  <c r="CX20" i="36"/>
  <c r="CY20" i="36" s="1"/>
  <c r="CZ20" i="36" s="1"/>
  <c r="CD94" i="36"/>
  <c r="CC94" i="36"/>
  <c r="CX78" i="36"/>
  <c r="CY78" i="36" s="1"/>
  <c r="CZ78" i="36" s="1"/>
  <c r="CX84" i="36"/>
  <c r="CY84" i="36" s="1"/>
  <c r="CZ84" i="36" s="1"/>
  <c r="CX32" i="36"/>
  <c r="CY32" i="36" s="1"/>
  <c r="CZ32" i="36" s="1"/>
  <c r="CX24" i="36"/>
  <c r="CY24" i="36" s="1"/>
  <c r="CZ24" i="36" s="1"/>
  <c r="BC94" i="36"/>
  <c r="BB94" i="36"/>
  <c r="BR94" i="36"/>
  <c r="BQ94" i="36"/>
  <c r="Y94" i="36"/>
  <c r="X94" i="36"/>
  <c r="CX16" i="36"/>
  <c r="CY16" i="36" s="1"/>
  <c r="CZ16" i="36" s="1"/>
  <c r="CX69" i="36"/>
  <c r="CY69" i="36" s="1"/>
  <c r="CZ69" i="36" s="1"/>
  <c r="CX44" i="36"/>
  <c r="CY44" i="36" s="1"/>
  <c r="CZ44" i="36" s="1"/>
  <c r="CX43" i="36"/>
  <c r="CY43" i="36" s="1"/>
  <c r="CZ43" i="36" s="1"/>
  <c r="CX14" i="36"/>
  <c r="CY14" i="36" s="1"/>
  <c r="CZ14" i="36" s="1"/>
  <c r="AZ94" i="36"/>
  <c r="AY94" i="36"/>
  <c r="CX86" i="36"/>
  <c r="CY86" i="36" s="1"/>
  <c r="CZ86" i="36" s="1"/>
  <c r="CX68" i="36"/>
  <c r="CY68" i="36" s="1"/>
  <c r="CZ68" i="36" s="1"/>
  <c r="CX75" i="36"/>
  <c r="CY75" i="36" s="1"/>
  <c r="CZ75" i="36" s="1"/>
  <c r="CX65" i="36"/>
  <c r="CY65" i="36" s="1"/>
  <c r="CZ65" i="36" s="1"/>
  <c r="CX50" i="36"/>
  <c r="CY50" i="36" s="1"/>
  <c r="CZ50" i="36" s="1"/>
  <c r="CX72" i="36"/>
  <c r="CY72" i="36" s="1"/>
  <c r="CZ72" i="36" s="1"/>
  <c r="CX41" i="36"/>
  <c r="CY41" i="36" s="1"/>
  <c r="CZ41" i="36" s="1"/>
  <c r="CX58" i="36"/>
  <c r="CY58" i="36" s="1"/>
  <c r="CZ58" i="36" s="1"/>
  <c r="CX22" i="36"/>
  <c r="CY22" i="36" s="1"/>
  <c r="CZ22" i="36" s="1"/>
  <c r="CX30" i="36"/>
  <c r="CY30" i="36" s="1"/>
  <c r="CZ30" i="36" s="1"/>
  <c r="AT94" i="36"/>
  <c r="AS94" i="36"/>
  <c r="CX18" i="36"/>
  <c r="CY18" i="36" s="1"/>
  <c r="CZ18" i="36" s="1"/>
  <c r="P94" i="36"/>
  <c r="O94" i="36"/>
  <c r="CX10" i="36"/>
  <c r="CY10" i="36" s="1"/>
  <c r="CZ10" i="36" s="1"/>
  <c r="CX49" i="36"/>
  <c r="CY49" i="36" s="1"/>
  <c r="CZ49" i="36" s="1"/>
  <c r="CX6" i="36"/>
  <c r="CY6" i="36" s="1"/>
  <c r="CZ6" i="36" s="1"/>
  <c r="CX82" i="36"/>
  <c r="CY82" i="36" s="1"/>
  <c r="CZ82" i="36" s="1"/>
  <c r="CX88" i="36"/>
  <c r="CY88" i="36" s="1"/>
  <c r="CZ88" i="36" s="1"/>
  <c r="CX60" i="36"/>
  <c r="CY60" i="36" s="1"/>
  <c r="CZ60" i="36" s="1"/>
  <c r="CX66" i="36"/>
  <c r="CY66" i="36" s="1"/>
  <c r="CZ66" i="36" s="1"/>
  <c r="CX67" i="36"/>
  <c r="CY67" i="36" s="1"/>
  <c r="CZ67" i="36" s="1"/>
  <c r="CX53" i="36"/>
  <c r="CY53" i="36" s="1"/>
  <c r="CZ53" i="36" s="1"/>
  <c r="CX35" i="36"/>
  <c r="CY35" i="36" s="1"/>
  <c r="CZ35" i="36" s="1"/>
  <c r="CX28" i="36"/>
  <c r="CY28" i="36" s="1"/>
  <c r="CZ28" i="36" s="1"/>
  <c r="CX17" i="36"/>
  <c r="CY17" i="36" s="1"/>
  <c r="CZ17" i="36" s="1"/>
  <c r="CM94" i="36"/>
  <c r="CL94" i="36"/>
  <c r="AK94" i="36"/>
  <c r="AJ94" i="36"/>
  <c r="CS94" i="36"/>
  <c r="CR94" i="36"/>
  <c r="CV93" i="36"/>
  <c r="CX3" i="36"/>
  <c r="CY3" i="36" s="1"/>
  <c r="CX7" i="36"/>
  <c r="CY7" i="36" s="1"/>
  <c r="CZ7" i="36" s="1"/>
  <c r="J142" i="40" l="1"/>
  <c r="K181" i="40"/>
  <c r="L180" i="40" s="1"/>
  <c r="G185" i="40"/>
  <c r="H185" i="40" s="1"/>
  <c r="CY93" i="36"/>
  <c r="CZ3" i="36"/>
  <c r="CZ93" i="36" s="1"/>
  <c r="CX93" i="36"/>
  <c r="K661" i="37" l="1" a="1"/>
  <c r="K661" i="37" s="1"/>
  <c r="K517" i="25"/>
  <c r="D517" i="25"/>
  <c r="M516" i="25"/>
  <c r="I516" i="25"/>
  <c r="F516" i="25"/>
  <c r="J516" i="25" s="1"/>
  <c r="N516" i="25" s="1"/>
  <c r="N515" i="25"/>
  <c r="M515" i="25"/>
  <c r="J515" i="25"/>
  <c r="I515" i="25"/>
  <c r="F515" i="25"/>
  <c r="O514" i="25"/>
  <c r="M514" i="25"/>
  <c r="I514" i="25"/>
  <c r="F514" i="25"/>
  <c r="J514" i="25" s="1"/>
  <c r="N514" i="25" s="1"/>
  <c r="P514" i="25" s="1"/>
  <c r="P513" i="25"/>
  <c r="M513" i="25"/>
  <c r="I513" i="25"/>
  <c r="F513" i="25"/>
  <c r="J513" i="25" s="1"/>
  <c r="N513" i="25" s="1"/>
  <c r="O513" i="25" s="1"/>
  <c r="M512" i="25"/>
  <c r="I512" i="25"/>
  <c r="J512" i="25" s="1"/>
  <c r="N512" i="25" s="1"/>
  <c r="F512" i="25"/>
  <c r="M511" i="25"/>
  <c r="J511" i="25"/>
  <c r="N511" i="25" s="1"/>
  <c r="I511" i="25"/>
  <c r="F511" i="25"/>
  <c r="M510" i="25"/>
  <c r="I510" i="25"/>
  <c r="F510" i="25"/>
  <c r="J510" i="25" s="1"/>
  <c r="N509" i="25"/>
  <c r="M509" i="25"/>
  <c r="J509" i="25"/>
  <c r="I509" i="25"/>
  <c r="F509" i="25"/>
  <c r="M508" i="25"/>
  <c r="I508" i="25"/>
  <c r="F508" i="25"/>
  <c r="J508" i="25" s="1"/>
  <c r="N508" i="25" s="1"/>
  <c r="P507" i="25"/>
  <c r="M507" i="25"/>
  <c r="I507" i="25"/>
  <c r="F507" i="25"/>
  <c r="J507" i="25" s="1"/>
  <c r="N507" i="25" s="1"/>
  <c r="O507" i="25" s="1"/>
  <c r="M506" i="25"/>
  <c r="I506" i="25"/>
  <c r="J506" i="25" s="1"/>
  <c r="N506" i="25" s="1"/>
  <c r="F506" i="25"/>
  <c r="M505" i="25"/>
  <c r="J505" i="25"/>
  <c r="N505" i="25" s="1"/>
  <c r="I505" i="25"/>
  <c r="F505" i="25"/>
  <c r="M504" i="25"/>
  <c r="I504" i="25"/>
  <c r="F504" i="25"/>
  <c r="J504" i="25" s="1"/>
  <c r="N504" i="25" s="1"/>
  <c r="N503" i="25"/>
  <c r="M503" i="25"/>
  <c r="J503" i="25"/>
  <c r="I503" i="25"/>
  <c r="F503" i="25"/>
  <c r="O502" i="25"/>
  <c r="M502" i="25"/>
  <c r="I502" i="25"/>
  <c r="F502" i="25"/>
  <c r="J502" i="25" s="1"/>
  <c r="N502" i="25" s="1"/>
  <c r="P502" i="25" s="1"/>
  <c r="P501" i="25"/>
  <c r="M501" i="25"/>
  <c r="I501" i="25"/>
  <c r="F501" i="25"/>
  <c r="J501" i="25" s="1"/>
  <c r="N501" i="25" s="1"/>
  <c r="O501" i="25" s="1"/>
  <c r="M500" i="25"/>
  <c r="I500" i="25"/>
  <c r="J500" i="25" s="1"/>
  <c r="N500" i="25" s="1"/>
  <c r="F500" i="25"/>
  <c r="M499" i="25"/>
  <c r="J499" i="25"/>
  <c r="N499" i="25" s="1"/>
  <c r="I499" i="25"/>
  <c r="F499" i="25"/>
  <c r="M498" i="25"/>
  <c r="I498" i="25"/>
  <c r="F498" i="25"/>
  <c r="J498" i="25" s="1"/>
  <c r="N498" i="25" s="1"/>
  <c r="N497" i="25"/>
  <c r="M497" i="25"/>
  <c r="J497" i="25"/>
  <c r="I497" i="25"/>
  <c r="F497" i="25"/>
  <c r="O496" i="25"/>
  <c r="M496" i="25"/>
  <c r="I496" i="25"/>
  <c r="F496" i="25"/>
  <c r="J496" i="25" s="1"/>
  <c r="N496" i="25" s="1"/>
  <c r="P496" i="25" s="1"/>
  <c r="M495" i="25"/>
  <c r="I495" i="25"/>
  <c r="F495" i="25"/>
  <c r="J495" i="25" s="1"/>
  <c r="N495" i="25" s="1"/>
  <c r="M494" i="25"/>
  <c r="I494" i="25"/>
  <c r="J494" i="25" s="1"/>
  <c r="N494" i="25" s="1"/>
  <c r="F494" i="25"/>
  <c r="M493" i="25"/>
  <c r="J493" i="25"/>
  <c r="N493" i="25" s="1"/>
  <c r="I493" i="25"/>
  <c r="F493" i="25"/>
  <c r="M492" i="25"/>
  <c r="I492" i="25"/>
  <c r="F492" i="25"/>
  <c r="J492" i="25" s="1"/>
  <c r="N492" i="25" s="1"/>
  <c r="N491" i="25"/>
  <c r="M491" i="25"/>
  <c r="J491" i="25"/>
  <c r="I491" i="25"/>
  <c r="F491" i="25"/>
  <c r="O490" i="25"/>
  <c r="M490" i="25"/>
  <c r="I490" i="25"/>
  <c r="F490" i="25"/>
  <c r="J490" i="25" s="1"/>
  <c r="N490" i="25" s="1"/>
  <c r="P490" i="25" s="1"/>
  <c r="M489" i="25"/>
  <c r="I489" i="25"/>
  <c r="F489" i="25"/>
  <c r="J489" i="25" s="1"/>
  <c r="N489" i="25" s="1"/>
  <c r="O489" i="25" s="1"/>
  <c r="M488" i="25"/>
  <c r="I488" i="25"/>
  <c r="J488" i="25" s="1"/>
  <c r="N488" i="25" s="1"/>
  <c r="F488" i="25"/>
  <c r="M487" i="25"/>
  <c r="J487" i="25"/>
  <c r="N487" i="25" s="1"/>
  <c r="I487" i="25"/>
  <c r="F487" i="25"/>
  <c r="M486" i="25"/>
  <c r="I486" i="25"/>
  <c r="F486" i="25"/>
  <c r="J486" i="25" s="1"/>
  <c r="N486" i="25" s="1"/>
  <c r="N485" i="25"/>
  <c r="M485" i="25"/>
  <c r="J485" i="25"/>
  <c r="I485" i="25"/>
  <c r="F485" i="25"/>
  <c r="M484" i="25"/>
  <c r="I484" i="25"/>
  <c r="F484" i="25"/>
  <c r="J484" i="25" s="1"/>
  <c r="N484" i="25" s="1"/>
  <c r="M483" i="25"/>
  <c r="I483" i="25"/>
  <c r="F483" i="25"/>
  <c r="J483" i="25" s="1"/>
  <c r="N483" i="25" s="1"/>
  <c r="M482" i="25"/>
  <c r="I482" i="25"/>
  <c r="J482" i="25" s="1"/>
  <c r="N482" i="25" s="1"/>
  <c r="F482" i="25"/>
  <c r="M481" i="25"/>
  <c r="J481" i="25"/>
  <c r="N481" i="25" s="1"/>
  <c r="I481" i="25"/>
  <c r="F481" i="25"/>
  <c r="M480" i="25"/>
  <c r="I480" i="25"/>
  <c r="F480" i="25"/>
  <c r="J480" i="25" s="1"/>
  <c r="N479" i="25"/>
  <c r="M479" i="25"/>
  <c r="J479" i="25"/>
  <c r="I479" i="25"/>
  <c r="F479" i="25"/>
  <c r="O478" i="25"/>
  <c r="M478" i="25"/>
  <c r="I478" i="25"/>
  <c r="F478" i="25"/>
  <c r="J478" i="25" s="1"/>
  <c r="N478" i="25" s="1"/>
  <c r="P478" i="25" s="1"/>
  <c r="P477" i="25"/>
  <c r="M477" i="25"/>
  <c r="I477" i="25"/>
  <c r="F477" i="25"/>
  <c r="J477" i="25" s="1"/>
  <c r="N477" i="25" s="1"/>
  <c r="O477" i="25" s="1"/>
  <c r="M476" i="25"/>
  <c r="I476" i="25"/>
  <c r="J476" i="25" s="1"/>
  <c r="N476" i="25" s="1"/>
  <c r="F476" i="25"/>
  <c r="M475" i="25"/>
  <c r="J475" i="25"/>
  <c r="N475" i="25" s="1"/>
  <c r="I475" i="25"/>
  <c r="F475" i="25"/>
  <c r="N474" i="25"/>
  <c r="M474" i="25"/>
  <c r="I474" i="25"/>
  <c r="F474" i="25"/>
  <c r="J474" i="25" s="1"/>
  <c r="O473" i="25"/>
  <c r="N473" i="25"/>
  <c r="P473" i="25" s="1"/>
  <c r="M473" i="25"/>
  <c r="J473" i="25"/>
  <c r="I473" i="25"/>
  <c r="F473" i="25"/>
  <c r="M472" i="25"/>
  <c r="I472" i="25"/>
  <c r="F472" i="25"/>
  <c r="J472" i="25" s="1"/>
  <c r="N472" i="25" s="1"/>
  <c r="P472" i="25" s="1"/>
  <c r="M471" i="25"/>
  <c r="I471" i="25"/>
  <c r="F471" i="25"/>
  <c r="J471" i="25" s="1"/>
  <c r="N471" i="25" s="1"/>
  <c r="O471" i="25" s="1"/>
  <c r="M470" i="25"/>
  <c r="I470" i="25"/>
  <c r="J470" i="25" s="1"/>
  <c r="N470" i="25" s="1"/>
  <c r="F470" i="25"/>
  <c r="M469" i="25"/>
  <c r="J469" i="25"/>
  <c r="N469" i="25" s="1"/>
  <c r="I469" i="25"/>
  <c r="F469" i="25"/>
  <c r="M468" i="25"/>
  <c r="I468" i="25"/>
  <c r="F468" i="25"/>
  <c r="J468" i="25" s="1"/>
  <c r="N468" i="25" s="1"/>
  <c r="N467" i="25"/>
  <c r="M467" i="25"/>
  <c r="J467" i="25"/>
  <c r="I467" i="25"/>
  <c r="F467" i="25"/>
  <c r="O466" i="25"/>
  <c r="M466" i="25"/>
  <c r="I466" i="25"/>
  <c r="F466" i="25"/>
  <c r="J466" i="25" s="1"/>
  <c r="N466" i="25" s="1"/>
  <c r="P466" i="25" s="1"/>
  <c r="M465" i="25"/>
  <c r="I465" i="25"/>
  <c r="F465" i="25"/>
  <c r="M464" i="25"/>
  <c r="J464" i="25"/>
  <c r="N464" i="25" s="1"/>
  <c r="I464" i="25"/>
  <c r="F464" i="25"/>
  <c r="M463" i="25"/>
  <c r="J463" i="25"/>
  <c r="I463" i="25"/>
  <c r="F463" i="25"/>
  <c r="M462" i="25"/>
  <c r="I462" i="25"/>
  <c r="F462" i="25"/>
  <c r="J462" i="25" s="1"/>
  <c r="N462" i="25" s="1"/>
  <c r="N461" i="25"/>
  <c r="P461" i="25" s="1"/>
  <c r="M461" i="25"/>
  <c r="J461" i="25"/>
  <c r="I461" i="25"/>
  <c r="F461" i="25"/>
  <c r="M460" i="25"/>
  <c r="I460" i="25"/>
  <c r="F460" i="25"/>
  <c r="J460" i="25" s="1"/>
  <c r="N460" i="25" s="1"/>
  <c r="P460" i="25" s="1"/>
  <c r="M459" i="25"/>
  <c r="I459" i="25"/>
  <c r="F459" i="25"/>
  <c r="M458" i="25"/>
  <c r="J458" i="25"/>
  <c r="N458" i="25" s="1"/>
  <c r="I458" i="25"/>
  <c r="F458" i="25"/>
  <c r="M457" i="25"/>
  <c r="J457" i="25"/>
  <c r="I457" i="25"/>
  <c r="F457" i="25"/>
  <c r="M456" i="25"/>
  <c r="N456" i="25" s="1"/>
  <c r="I456" i="25"/>
  <c r="F456" i="25"/>
  <c r="J456" i="25" s="1"/>
  <c r="N455" i="25"/>
  <c r="M455" i="25"/>
  <c r="J455" i="25"/>
  <c r="I455" i="25"/>
  <c r="F455" i="25"/>
  <c r="M454" i="25"/>
  <c r="I454" i="25"/>
  <c r="F454" i="25"/>
  <c r="J454" i="25" s="1"/>
  <c r="N454" i="25" s="1"/>
  <c r="P454" i="25" s="1"/>
  <c r="M453" i="25"/>
  <c r="I453" i="25"/>
  <c r="F453" i="25"/>
  <c r="M452" i="25"/>
  <c r="I452" i="25"/>
  <c r="J452" i="25" s="1"/>
  <c r="N452" i="25" s="1"/>
  <c r="F452" i="25"/>
  <c r="M451" i="25"/>
  <c r="J451" i="25"/>
  <c r="I451" i="25"/>
  <c r="F451" i="25"/>
  <c r="N450" i="25"/>
  <c r="M450" i="25"/>
  <c r="I450" i="25"/>
  <c r="F450" i="25"/>
  <c r="J450" i="25" s="1"/>
  <c r="O449" i="25"/>
  <c r="N449" i="25"/>
  <c r="P449" i="25" s="1"/>
  <c r="M449" i="25"/>
  <c r="J449" i="25"/>
  <c r="I449" i="25"/>
  <c r="F449" i="25"/>
  <c r="P448" i="25"/>
  <c r="O448" i="25"/>
  <c r="M448" i="25"/>
  <c r="I448" i="25"/>
  <c r="F448" i="25"/>
  <c r="J448" i="25" s="1"/>
  <c r="N448" i="25" s="1"/>
  <c r="M447" i="25"/>
  <c r="I447" i="25"/>
  <c r="F447" i="25"/>
  <c r="J447" i="25" s="1"/>
  <c r="M446" i="25"/>
  <c r="J446" i="25"/>
  <c r="N446" i="25" s="1"/>
  <c r="I446" i="25"/>
  <c r="F446" i="25"/>
  <c r="M445" i="25"/>
  <c r="J445" i="25"/>
  <c r="N445" i="25" s="1"/>
  <c r="P445" i="25" s="1"/>
  <c r="I445" i="25"/>
  <c r="F445" i="25"/>
  <c r="M444" i="25"/>
  <c r="I444" i="25"/>
  <c r="F444" i="25"/>
  <c r="N443" i="25"/>
  <c r="P443" i="25" s="1"/>
  <c r="M443" i="25"/>
  <c r="I443" i="25"/>
  <c r="J443" i="25" s="1"/>
  <c r="F443" i="25"/>
  <c r="M442" i="25"/>
  <c r="I442" i="25"/>
  <c r="F442" i="25"/>
  <c r="J442" i="25" s="1"/>
  <c r="M441" i="25"/>
  <c r="I441" i="25"/>
  <c r="F441" i="25"/>
  <c r="J441" i="25" s="1"/>
  <c r="N441" i="25" s="1"/>
  <c r="O440" i="25"/>
  <c r="N440" i="25"/>
  <c r="P440" i="25" s="1"/>
  <c r="M440" i="25"/>
  <c r="J440" i="25"/>
  <c r="I440" i="25"/>
  <c r="F440" i="25"/>
  <c r="M439" i="25"/>
  <c r="I439" i="25"/>
  <c r="F439" i="25"/>
  <c r="J439" i="25" s="1"/>
  <c r="N439" i="25" s="1"/>
  <c r="M438" i="25"/>
  <c r="I438" i="25"/>
  <c r="F438" i="25"/>
  <c r="N437" i="25"/>
  <c r="P437" i="25" s="1"/>
  <c r="M437" i="25"/>
  <c r="J437" i="25"/>
  <c r="I437" i="25"/>
  <c r="F437" i="25"/>
  <c r="M436" i="25"/>
  <c r="J436" i="25"/>
  <c r="I436" i="25"/>
  <c r="F436" i="25"/>
  <c r="M435" i="25"/>
  <c r="I435" i="25"/>
  <c r="F435" i="25"/>
  <c r="N434" i="25"/>
  <c r="M434" i="25"/>
  <c r="J434" i="25"/>
  <c r="I434" i="25"/>
  <c r="F434" i="25"/>
  <c r="M433" i="25"/>
  <c r="I433" i="25"/>
  <c r="F433" i="25"/>
  <c r="J433" i="25" s="1"/>
  <c r="N433" i="25" s="1"/>
  <c r="M432" i="25"/>
  <c r="I432" i="25"/>
  <c r="F432" i="25"/>
  <c r="O431" i="25"/>
  <c r="M431" i="25"/>
  <c r="J431" i="25"/>
  <c r="N431" i="25" s="1"/>
  <c r="P431" i="25" s="1"/>
  <c r="I431" i="25"/>
  <c r="F431" i="25"/>
  <c r="M430" i="25"/>
  <c r="J430" i="25"/>
  <c r="I430" i="25"/>
  <c r="F430" i="25"/>
  <c r="M429" i="25"/>
  <c r="I429" i="25"/>
  <c r="F429" i="25"/>
  <c r="M428" i="25"/>
  <c r="I428" i="25"/>
  <c r="J428" i="25" s="1"/>
  <c r="N428" i="25" s="1"/>
  <c r="F428" i="25"/>
  <c r="M427" i="25"/>
  <c r="I427" i="25"/>
  <c r="F427" i="25"/>
  <c r="J427" i="25" s="1"/>
  <c r="N427" i="25" s="1"/>
  <c r="M426" i="25"/>
  <c r="I426" i="25"/>
  <c r="F426" i="25"/>
  <c r="J426" i="25" s="1"/>
  <c r="N426" i="25" s="1"/>
  <c r="M425" i="25"/>
  <c r="I425" i="25"/>
  <c r="J425" i="25" s="1"/>
  <c r="N425" i="25" s="1"/>
  <c r="F425" i="25"/>
  <c r="M424" i="25"/>
  <c r="I424" i="25"/>
  <c r="F424" i="25"/>
  <c r="J424" i="25" s="1"/>
  <c r="N424" i="25" s="1"/>
  <c r="P424" i="25" s="1"/>
  <c r="N423" i="25"/>
  <c r="O423" i="25" s="1"/>
  <c r="M423" i="25"/>
  <c r="I423" i="25"/>
  <c r="F423" i="25"/>
  <c r="J423" i="25" s="1"/>
  <c r="M422" i="25"/>
  <c r="J422" i="25"/>
  <c r="N422" i="25" s="1"/>
  <c r="I422" i="25"/>
  <c r="F422" i="25"/>
  <c r="M421" i="25"/>
  <c r="J421" i="25"/>
  <c r="I421" i="25"/>
  <c r="F421" i="25"/>
  <c r="M420" i="25"/>
  <c r="I420" i="25"/>
  <c r="F420" i="25"/>
  <c r="N419" i="25"/>
  <c r="P419" i="25" s="1"/>
  <c r="M419" i="25"/>
  <c r="J419" i="25"/>
  <c r="I419" i="25"/>
  <c r="F419" i="25"/>
  <c r="O418" i="25"/>
  <c r="M418" i="25"/>
  <c r="J418" i="25"/>
  <c r="N418" i="25" s="1"/>
  <c r="P418" i="25" s="1"/>
  <c r="I418" i="25"/>
  <c r="F418" i="25"/>
  <c r="M417" i="25"/>
  <c r="I417" i="25"/>
  <c r="F417" i="25"/>
  <c r="M416" i="25"/>
  <c r="J416" i="25"/>
  <c r="N416" i="25" s="1"/>
  <c r="I416" i="25"/>
  <c r="F416" i="25"/>
  <c r="M415" i="25"/>
  <c r="I415" i="25"/>
  <c r="F415" i="25"/>
  <c r="J415" i="25" s="1"/>
  <c r="N415" i="25" s="1"/>
  <c r="M414" i="25"/>
  <c r="I414" i="25"/>
  <c r="F414" i="25"/>
  <c r="O413" i="25"/>
  <c r="M413" i="25"/>
  <c r="J413" i="25"/>
  <c r="N413" i="25" s="1"/>
  <c r="P413" i="25" s="1"/>
  <c r="I413" i="25"/>
  <c r="F413" i="25"/>
  <c r="M412" i="25"/>
  <c r="I412" i="25"/>
  <c r="F412" i="25"/>
  <c r="J412" i="25" s="1"/>
  <c r="N412" i="25" s="1"/>
  <c r="M411" i="25"/>
  <c r="I411" i="25"/>
  <c r="F411" i="25"/>
  <c r="M410" i="25"/>
  <c r="I410" i="25"/>
  <c r="J410" i="25" s="1"/>
  <c r="N410" i="25" s="1"/>
  <c r="F410" i="25"/>
  <c r="M409" i="25"/>
  <c r="I409" i="25"/>
  <c r="F409" i="25"/>
  <c r="J409" i="25" s="1"/>
  <c r="N409" i="25" s="1"/>
  <c r="M408" i="25"/>
  <c r="I408" i="25"/>
  <c r="F408" i="25"/>
  <c r="J408" i="25" s="1"/>
  <c r="N408" i="25" s="1"/>
  <c r="N407" i="25"/>
  <c r="P407" i="25" s="1"/>
  <c r="M407" i="25"/>
  <c r="I407" i="25"/>
  <c r="J407" i="25" s="1"/>
  <c r="F407" i="25"/>
  <c r="M406" i="25"/>
  <c r="I406" i="25"/>
  <c r="F406" i="25"/>
  <c r="J406" i="25" s="1"/>
  <c r="N405" i="25"/>
  <c r="O405" i="25" s="1"/>
  <c r="M405" i="25"/>
  <c r="I405" i="25"/>
  <c r="F405" i="25"/>
  <c r="J405" i="25" s="1"/>
  <c r="M404" i="25"/>
  <c r="J404" i="25"/>
  <c r="N404" i="25" s="1"/>
  <c r="I404" i="25"/>
  <c r="F404" i="25"/>
  <c r="M403" i="25"/>
  <c r="I403" i="25"/>
  <c r="F403" i="25"/>
  <c r="J403" i="25" s="1"/>
  <c r="N403" i="25" s="1"/>
  <c r="M402" i="25"/>
  <c r="I402" i="25"/>
  <c r="F402" i="25"/>
  <c r="M401" i="25"/>
  <c r="J401" i="25"/>
  <c r="N401" i="25" s="1"/>
  <c r="I401" i="25"/>
  <c r="F401" i="25"/>
  <c r="M400" i="25"/>
  <c r="J400" i="25"/>
  <c r="N400" i="25" s="1"/>
  <c r="P400" i="25" s="1"/>
  <c r="I400" i="25"/>
  <c r="F400" i="25"/>
  <c r="M399" i="25"/>
  <c r="I399" i="25"/>
  <c r="F399" i="25"/>
  <c r="N398" i="25"/>
  <c r="M398" i="25"/>
  <c r="J398" i="25"/>
  <c r="I398" i="25"/>
  <c r="F398" i="25"/>
  <c r="M397" i="25"/>
  <c r="J397" i="25"/>
  <c r="I397" i="25"/>
  <c r="F397" i="25"/>
  <c r="M396" i="25"/>
  <c r="I396" i="25"/>
  <c r="F396" i="25"/>
  <c r="M395" i="25"/>
  <c r="J395" i="25"/>
  <c r="N395" i="25" s="1"/>
  <c r="P395" i="25" s="1"/>
  <c r="I395" i="25"/>
  <c r="F395" i="25"/>
  <c r="M394" i="25"/>
  <c r="I394" i="25"/>
  <c r="F394" i="25"/>
  <c r="J394" i="25" s="1"/>
  <c r="N394" i="25" s="1"/>
  <c r="M393" i="25"/>
  <c r="I393" i="25"/>
  <c r="F393" i="25"/>
  <c r="P392" i="25"/>
  <c r="M392" i="25"/>
  <c r="J392" i="25"/>
  <c r="N392" i="25" s="1"/>
  <c r="O392" i="25" s="1"/>
  <c r="I392" i="25"/>
  <c r="F392" i="25"/>
  <c r="M391" i="25"/>
  <c r="J391" i="25"/>
  <c r="N391" i="25" s="1"/>
  <c r="I391" i="25"/>
  <c r="F391" i="25"/>
  <c r="M390" i="25"/>
  <c r="J390" i="25"/>
  <c r="N390" i="25" s="1"/>
  <c r="I390" i="25"/>
  <c r="F390" i="25"/>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F385" i="25"/>
  <c r="J385" i="25" s="1"/>
  <c r="N385" i="25" s="1"/>
  <c r="M384" i="25"/>
  <c r="I384" i="25"/>
  <c r="J384" i="25" s="1"/>
  <c r="N384" i="25" s="1"/>
  <c r="F384" i="25"/>
  <c r="M383" i="25"/>
  <c r="J383" i="25"/>
  <c r="N383" i="25" s="1"/>
  <c r="I383" i="25"/>
  <c r="F383" i="25"/>
  <c r="M382" i="25"/>
  <c r="I382" i="25"/>
  <c r="F382" i="25"/>
  <c r="J382" i="25" s="1"/>
  <c r="N382" i="25" s="1"/>
  <c r="M381" i="25"/>
  <c r="I381" i="25"/>
  <c r="F381" i="25"/>
  <c r="J381" i="25" s="1"/>
  <c r="N381" i="25" s="1"/>
  <c r="M380" i="25"/>
  <c r="I380" i="25"/>
  <c r="F380" i="25"/>
  <c r="J380" i="25" s="1"/>
  <c r="N380" i="25" s="1"/>
  <c r="M379" i="25"/>
  <c r="I379" i="25"/>
  <c r="F379" i="25"/>
  <c r="J379" i="25" s="1"/>
  <c r="N379" i="25" s="1"/>
  <c r="M378" i="25"/>
  <c r="I378" i="25"/>
  <c r="J378" i="25" s="1"/>
  <c r="N378" i="25" s="1"/>
  <c r="F378" i="25"/>
  <c r="N377" i="25"/>
  <c r="P377" i="25" s="1"/>
  <c r="M377" i="25"/>
  <c r="J377" i="25"/>
  <c r="I377" i="25"/>
  <c r="F377" i="25"/>
  <c r="M376" i="25"/>
  <c r="I376" i="25"/>
  <c r="F376" i="25"/>
  <c r="M375" i="25"/>
  <c r="J375" i="25"/>
  <c r="N375" i="25" s="1"/>
  <c r="I375" i="25"/>
  <c r="F375" i="25"/>
  <c r="M374" i="25"/>
  <c r="J374" i="25"/>
  <c r="I374" i="25"/>
  <c r="F374" i="25"/>
  <c r="M373" i="25"/>
  <c r="J373" i="25"/>
  <c r="N373" i="25" s="1"/>
  <c r="I373" i="25"/>
  <c r="F373" i="25"/>
  <c r="M372" i="25"/>
  <c r="J372" i="25"/>
  <c r="N372" i="25" s="1"/>
  <c r="I372" i="25"/>
  <c r="F372" i="25"/>
  <c r="M371" i="25"/>
  <c r="I371" i="25"/>
  <c r="F371" i="25"/>
  <c r="J371" i="25" s="1"/>
  <c r="N371" i="25" s="1"/>
  <c r="M370" i="25"/>
  <c r="I370" i="25"/>
  <c r="F370" i="25"/>
  <c r="J370" i="25" s="1"/>
  <c r="N370" i="25" s="1"/>
  <c r="M369" i="25"/>
  <c r="I369" i="25"/>
  <c r="F369" i="25"/>
  <c r="J369" i="25" s="1"/>
  <c r="N369" i="25" s="1"/>
  <c r="M368" i="25"/>
  <c r="I368" i="25"/>
  <c r="F368" i="25"/>
  <c r="J368" i="25" s="1"/>
  <c r="N368" i="25" s="1"/>
  <c r="M367" i="25"/>
  <c r="I367" i="25"/>
  <c r="F367" i="25"/>
  <c r="J367" i="25" s="1"/>
  <c r="N367" i="25" s="1"/>
  <c r="M366" i="25"/>
  <c r="I366" i="25"/>
  <c r="J366" i="25" s="1"/>
  <c r="N366" i="25" s="1"/>
  <c r="F366" i="25"/>
  <c r="M365" i="25"/>
  <c r="J365" i="25"/>
  <c r="N365" i="25" s="1"/>
  <c r="I365" i="25"/>
  <c r="F365" i="25"/>
  <c r="M364" i="25"/>
  <c r="I364" i="25"/>
  <c r="F364" i="25"/>
  <c r="J364" i="25" s="1"/>
  <c r="N364" i="25" s="1"/>
  <c r="M363" i="25"/>
  <c r="I363" i="25"/>
  <c r="F363" i="25"/>
  <c r="J363" i="25" s="1"/>
  <c r="N363" i="25" s="1"/>
  <c r="M362" i="25"/>
  <c r="I362" i="25"/>
  <c r="F362" i="25"/>
  <c r="J362" i="25" s="1"/>
  <c r="N362" i="25" s="1"/>
  <c r="M361" i="25"/>
  <c r="I361" i="25"/>
  <c r="F361" i="25"/>
  <c r="J361" i="25" s="1"/>
  <c r="N361" i="25" s="1"/>
  <c r="M360" i="25"/>
  <c r="I360" i="25"/>
  <c r="J360" i="25" s="1"/>
  <c r="N360" i="25" s="1"/>
  <c r="F360" i="25"/>
  <c r="N359" i="25"/>
  <c r="P359" i="25" s="1"/>
  <c r="M359" i="25"/>
  <c r="J359" i="25"/>
  <c r="I359" i="25"/>
  <c r="F359" i="25"/>
  <c r="M358" i="25"/>
  <c r="I358" i="25"/>
  <c r="F358" i="25"/>
  <c r="M357" i="25"/>
  <c r="J357" i="25"/>
  <c r="N357" i="25" s="1"/>
  <c r="I357" i="25"/>
  <c r="F357" i="25"/>
  <c r="M356" i="25"/>
  <c r="J356" i="25"/>
  <c r="I356" i="25"/>
  <c r="F356" i="25"/>
  <c r="M355" i="25"/>
  <c r="J355" i="25"/>
  <c r="N355" i="25" s="1"/>
  <c r="I355" i="25"/>
  <c r="F355" i="25"/>
  <c r="M354" i="25"/>
  <c r="J354" i="25"/>
  <c r="N354" i="25" s="1"/>
  <c r="I354" i="25"/>
  <c r="F354" i="25"/>
  <c r="M353" i="25"/>
  <c r="I353" i="25"/>
  <c r="F353" i="25"/>
  <c r="J353" i="25" s="1"/>
  <c r="N353" i="25" s="1"/>
  <c r="M352" i="25"/>
  <c r="I352" i="25"/>
  <c r="F352" i="25"/>
  <c r="J352" i="25" s="1"/>
  <c r="N352" i="25" s="1"/>
  <c r="M351" i="25"/>
  <c r="I351" i="25"/>
  <c r="F351" i="25"/>
  <c r="J351" i="25" s="1"/>
  <c r="N351" i="25" s="1"/>
  <c r="M350" i="25"/>
  <c r="I350" i="25"/>
  <c r="F350" i="25"/>
  <c r="J350" i="25" s="1"/>
  <c r="N350" i="25" s="1"/>
  <c r="M349" i="25"/>
  <c r="I349" i="25"/>
  <c r="F349" i="25"/>
  <c r="J349" i="25" s="1"/>
  <c r="N349" i="25" s="1"/>
  <c r="M348" i="25"/>
  <c r="I348" i="25"/>
  <c r="J348" i="25" s="1"/>
  <c r="N348" i="25" s="1"/>
  <c r="F348" i="25"/>
  <c r="M347" i="25"/>
  <c r="J347" i="25"/>
  <c r="N347" i="25" s="1"/>
  <c r="I347" i="25"/>
  <c r="F347" i="25"/>
  <c r="M346" i="25"/>
  <c r="I346" i="25"/>
  <c r="F346" i="25"/>
  <c r="J346" i="25" s="1"/>
  <c r="N346" i="25" s="1"/>
  <c r="M345" i="25"/>
  <c r="I345" i="25"/>
  <c r="F345" i="25"/>
  <c r="J345" i="25" s="1"/>
  <c r="N345" i="25" s="1"/>
  <c r="M344" i="25"/>
  <c r="I344" i="25"/>
  <c r="F344" i="25"/>
  <c r="J344" i="25" s="1"/>
  <c r="N344" i="25" s="1"/>
  <c r="M343" i="25"/>
  <c r="I343" i="25"/>
  <c r="F343" i="25"/>
  <c r="J343" i="25" s="1"/>
  <c r="N343" i="25" s="1"/>
  <c r="M342" i="25"/>
  <c r="I342" i="25"/>
  <c r="J342" i="25" s="1"/>
  <c r="N342" i="25" s="1"/>
  <c r="F342" i="25"/>
  <c r="N341" i="25"/>
  <c r="P341" i="25" s="1"/>
  <c r="M341" i="25"/>
  <c r="J341" i="25"/>
  <c r="I341" i="25"/>
  <c r="F341" i="25"/>
  <c r="M340" i="25"/>
  <c r="I340" i="25"/>
  <c r="F340" i="25"/>
  <c r="M339" i="25"/>
  <c r="J339" i="25"/>
  <c r="N339" i="25" s="1"/>
  <c r="I339" i="25"/>
  <c r="F339" i="25"/>
  <c r="M338" i="25"/>
  <c r="J338" i="25"/>
  <c r="I338" i="25"/>
  <c r="F338" i="25"/>
  <c r="M337" i="25"/>
  <c r="J337" i="25"/>
  <c r="N337" i="25" s="1"/>
  <c r="I337" i="25"/>
  <c r="F337" i="25"/>
  <c r="M336" i="25"/>
  <c r="J336" i="25"/>
  <c r="N336" i="25" s="1"/>
  <c r="I336" i="25"/>
  <c r="F336" i="25"/>
  <c r="M335" i="25"/>
  <c r="I335" i="25"/>
  <c r="F335" i="25"/>
  <c r="J335" i="25" s="1"/>
  <c r="N335" i="25" s="1"/>
  <c r="M334" i="25"/>
  <c r="I334" i="25"/>
  <c r="F334" i="25"/>
  <c r="J334" i="25" s="1"/>
  <c r="N334" i="25" s="1"/>
  <c r="M333" i="25"/>
  <c r="I333" i="25"/>
  <c r="F333" i="25"/>
  <c r="J333" i="25" s="1"/>
  <c r="N333" i="25" s="1"/>
  <c r="M332" i="25"/>
  <c r="I332" i="25"/>
  <c r="F332" i="25"/>
  <c r="J332" i="25" s="1"/>
  <c r="N332" i="25" s="1"/>
  <c r="M331" i="25"/>
  <c r="I331" i="25"/>
  <c r="F331" i="25"/>
  <c r="J331" i="25" s="1"/>
  <c r="N331" i="25" s="1"/>
  <c r="M330" i="25"/>
  <c r="I330" i="25"/>
  <c r="J330" i="25" s="1"/>
  <c r="N330" i="25" s="1"/>
  <c r="F330" i="25"/>
  <c r="M329" i="25"/>
  <c r="J329" i="25"/>
  <c r="N329" i="25" s="1"/>
  <c r="I329" i="25"/>
  <c r="F329" i="25"/>
  <c r="M328" i="25"/>
  <c r="I328" i="25"/>
  <c r="F328" i="25"/>
  <c r="J328" i="25" s="1"/>
  <c r="N328" i="25" s="1"/>
  <c r="M327" i="25"/>
  <c r="I327" i="25"/>
  <c r="F327" i="25"/>
  <c r="J327" i="25" s="1"/>
  <c r="N327" i="25" s="1"/>
  <c r="M326" i="25"/>
  <c r="I326" i="25"/>
  <c r="F326" i="25"/>
  <c r="J326" i="25" s="1"/>
  <c r="N326" i="25" s="1"/>
  <c r="M325" i="25"/>
  <c r="I325" i="25"/>
  <c r="F325" i="25"/>
  <c r="J325" i="25" s="1"/>
  <c r="N325" i="25" s="1"/>
  <c r="M324" i="25"/>
  <c r="I324" i="25"/>
  <c r="J324" i="25" s="1"/>
  <c r="N324" i="25" s="1"/>
  <c r="F324" i="25"/>
  <c r="N323" i="25"/>
  <c r="P323" i="25" s="1"/>
  <c r="M323" i="25"/>
  <c r="J323" i="25"/>
  <c r="I323" i="25"/>
  <c r="F323" i="25"/>
  <c r="M322" i="25"/>
  <c r="I322" i="25"/>
  <c r="F322" i="25"/>
  <c r="M321" i="25"/>
  <c r="J321" i="25"/>
  <c r="N321" i="25" s="1"/>
  <c r="I321" i="25"/>
  <c r="F321" i="25"/>
  <c r="M320" i="25"/>
  <c r="J320" i="25"/>
  <c r="I320" i="25"/>
  <c r="F320" i="25"/>
  <c r="M319" i="25"/>
  <c r="I319" i="25"/>
  <c r="F319" i="25"/>
  <c r="J319" i="25" s="1"/>
  <c r="N319" i="25" s="1"/>
  <c r="M318" i="25"/>
  <c r="I318" i="25"/>
  <c r="F318" i="25"/>
  <c r="J318" i="25" s="1"/>
  <c r="N318" i="25" s="1"/>
  <c r="M317" i="25"/>
  <c r="J317" i="25"/>
  <c r="N317" i="25" s="1"/>
  <c r="I317" i="25"/>
  <c r="F317" i="25"/>
  <c r="M316" i="25"/>
  <c r="I316" i="25"/>
  <c r="F316" i="25"/>
  <c r="J316" i="25" s="1"/>
  <c r="N316" i="25" s="1"/>
  <c r="N315" i="25"/>
  <c r="P315" i="25" s="1"/>
  <c r="M315" i="25"/>
  <c r="J315" i="25"/>
  <c r="I315" i="25"/>
  <c r="F315" i="25"/>
  <c r="M314" i="25"/>
  <c r="J314" i="25"/>
  <c r="N314" i="25" s="1"/>
  <c r="I314" i="25"/>
  <c r="F314" i="25"/>
  <c r="M313" i="25"/>
  <c r="I313" i="25"/>
  <c r="F313" i="25"/>
  <c r="J313" i="25" s="1"/>
  <c r="N313" i="25" s="1"/>
  <c r="M312" i="25"/>
  <c r="I312" i="25"/>
  <c r="F312" i="25"/>
  <c r="J312" i="25" s="1"/>
  <c r="N312" i="25" s="1"/>
  <c r="M311" i="25"/>
  <c r="J311" i="25"/>
  <c r="I311" i="25"/>
  <c r="I517" i="25" s="1"/>
  <c r="AE71" i="25" s="1"/>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307" i="25" s="1"/>
  <c r="K517" i="24"/>
  <c r="D517" i="24"/>
  <c r="M516" i="24"/>
  <c r="I516" i="24"/>
  <c r="F516" i="24"/>
  <c r="J516" i="24" s="1"/>
  <c r="N516" i="24" s="1"/>
  <c r="N515" i="24"/>
  <c r="M515" i="24"/>
  <c r="I515" i="24"/>
  <c r="F515" i="24"/>
  <c r="J515" i="24" s="1"/>
  <c r="O514" i="24"/>
  <c r="M514" i="24"/>
  <c r="I514" i="24"/>
  <c r="J514" i="24" s="1"/>
  <c r="N514" i="24" s="1"/>
  <c r="P514" i="24" s="1"/>
  <c r="F514" i="24"/>
  <c r="M513" i="24"/>
  <c r="I513" i="24"/>
  <c r="F513" i="24"/>
  <c r="J513" i="24" s="1"/>
  <c r="N513" i="24" s="1"/>
  <c r="M512" i="24"/>
  <c r="I512" i="24"/>
  <c r="F512" i="24"/>
  <c r="M511" i="24"/>
  <c r="J511" i="24"/>
  <c r="N511" i="24" s="1"/>
  <c r="I511" i="24"/>
  <c r="F511" i="24"/>
  <c r="M510" i="24"/>
  <c r="I510" i="24"/>
  <c r="F510" i="24"/>
  <c r="J510" i="24" s="1"/>
  <c r="N510" i="24" s="1"/>
  <c r="P509" i="24"/>
  <c r="N509" i="24"/>
  <c r="O509" i="24" s="1"/>
  <c r="M509" i="24"/>
  <c r="I509" i="24"/>
  <c r="F509" i="24"/>
  <c r="J509" i="24" s="1"/>
  <c r="O508" i="24"/>
  <c r="M508" i="24"/>
  <c r="I508" i="24"/>
  <c r="J508" i="24" s="1"/>
  <c r="N508" i="24" s="1"/>
  <c r="P508" i="24" s="1"/>
  <c r="F508" i="24"/>
  <c r="M507" i="24"/>
  <c r="J507" i="24"/>
  <c r="N507" i="24" s="1"/>
  <c r="I507" i="24"/>
  <c r="F507" i="24"/>
  <c r="M506" i="24"/>
  <c r="I506" i="24"/>
  <c r="F506" i="24"/>
  <c r="N505" i="24"/>
  <c r="M505" i="24"/>
  <c r="J505" i="24"/>
  <c r="I505" i="24"/>
  <c r="F505" i="24"/>
  <c r="M504" i="24"/>
  <c r="I504" i="24"/>
  <c r="F504" i="24"/>
  <c r="M503" i="24"/>
  <c r="I503" i="24"/>
  <c r="J503" i="24" s="1"/>
  <c r="N503" i="24" s="1"/>
  <c r="F503" i="24"/>
  <c r="M502" i="24"/>
  <c r="I502" i="24"/>
  <c r="J502" i="24" s="1"/>
  <c r="N502" i="24" s="1"/>
  <c r="P502" i="24" s="1"/>
  <c r="F502" i="24"/>
  <c r="O501" i="24"/>
  <c r="N501" i="24"/>
  <c r="P501" i="24" s="1"/>
  <c r="M501" i="24"/>
  <c r="J501" i="24"/>
  <c r="I501" i="24"/>
  <c r="F501" i="24"/>
  <c r="M500" i="24"/>
  <c r="I500" i="24"/>
  <c r="F500" i="24"/>
  <c r="O499" i="24"/>
  <c r="M499" i="24"/>
  <c r="I499" i="24"/>
  <c r="F499" i="24"/>
  <c r="J499" i="24" s="1"/>
  <c r="N499" i="24" s="1"/>
  <c r="P499" i="24" s="1"/>
  <c r="M498" i="24"/>
  <c r="J498" i="24"/>
  <c r="I498" i="24"/>
  <c r="F498" i="24"/>
  <c r="M497" i="24"/>
  <c r="J497" i="24"/>
  <c r="N497" i="24" s="1"/>
  <c r="I497" i="24"/>
  <c r="F497" i="24"/>
  <c r="M496" i="24"/>
  <c r="J496" i="24"/>
  <c r="I496" i="24"/>
  <c r="F496" i="24"/>
  <c r="M495" i="24"/>
  <c r="I495" i="24"/>
  <c r="F495" i="24"/>
  <c r="J495" i="24" s="1"/>
  <c r="N495" i="24" s="1"/>
  <c r="M494" i="24"/>
  <c r="I494" i="24"/>
  <c r="F494" i="24"/>
  <c r="N493" i="24"/>
  <c r="P493" i="24" s="1"/>
  <c r="M493" i="24"/>
  <c r="I493" i="24"/>
  <c r="J493" i="24" s="1"/>
  <c r="F493" i="24"/>
  <c r="P492" i="24"/>
  <c r="M492" i="24"/>
  <c r="I492" i="24"/>
  <c r="J492" i="24" s="1"/>
  <c r="N492" i="24" s="1"/>
  <c r="O492" i="24" s="1"/>
  <c r="F492" i="24"/>
  <c r="N491" i="24"/>
  <c r="O491" i="24" s="1"/>
  <c r="M491" i="24"/>
  <c r="I491" i="24"/>
  <c r="J491" i="24" s="1"/>
  <c r="F491" i="24"/>
  <c r="M490" i="24"/>
  <c r="I490" i="24"/>
  <c r="J490" i="24" s="1"/>
  <c r="N490" i="24" s="1"/>
  <c r="F490" i="24"/>
  <c r="P489" i="24"/>
  <c r="M489" i="24"/>
  <c r="I489" i="24"/>
  <c r="F489" i="24"/>
  <c r="J489" i="24" s="1"/>
  <c r="N489" i="24" s="1"/>
  <c r="O489" i="24" s="1"/>
  <c r="P488" i="24"/>
  <c r="M488" i="24"/>
  <c r="I488" i="24"/>
  <c r="F488" i="24"/>
  <c r="J488" i="24" s="1"/>
  <c r="N488" i="24" s="1"/>
  <c r="O488" i="24" s="1"/>
  <c r="P487" i="24"/>
  <c r="M487" i="24"/>
  <c r="I487" i="24"/>
  <c r="F487" i="24"/>
  <c r="J487" i="24" s="1"/>
  <c r="N487" i="24" s="1"/>
  <c r="O487" i="24" s="1"/>
  <c r="M486" i="24"/>
  <c r="I486" i="24"/>
  <c r="F486" i="24"/>
  <c r="N485" i="24"/>
  <c r="O485" i="24" s="1"/>
  <c r="M485" i="24"/>
  <c r="I485" i="24"/>
  <c r="F485" i="24"/>
  <c r="J485" i="24" s="1"/>
  <c r="M484" i="24"/>
  <c r="N484" i="24" s="1"/>
  <c r="I484" i="24"/>
  <c r="J484" i="24" s="1"/>
  <c r="F484" i="24"/>
  <c r="M483" i="24"/>
  <c r="I483" i="24"/>
  <c r="F483" i="24"/>
  <c r="J483" i="24" s="1"/>
  <c r="N483" i="24" s="1"/>
  <c r="M482" i="24"/>
  <c r="I482" i="24"/>
  <c r="F482" i="24"/>
  <c r="J482" i="24" s="1"/>
  <c r="M481" i="24"/>
  <c r="J481" i="24"/>
  <c r="N481" i="24" s="1"/>
  <c r="I481" i="24"/>
  <c r="F481" i="24"/>
  <c r="M480" i="24"/>
  <c r="J480" i="24"/>
  <c r="N480" i="24" s="1"/>
  <c r="I480" i="24"/>
  <c r="F480" i="24"/>
  <c r="M479" i="24"/>
  <c r="I479" i="24"/>
  <c r="F479" i="24"/>
  <c r="J479" i="24" s="1"/>
  <c r="N479" i="24" s="1"/>
  <c r="M478" i="24"/>
  <c r="J478" i="24"/>
  <c r="N478" i="24" s="1"/>
  <c r="P478" i="24" s="1"/>
  <c r="I478" i="24"/>
  <c r="F478" i="24"/>
  <c r="M477" i="24"/>
  <c r="I477" i="24"/>
  <c r="F477" i="24"/>
  <c r="J477" i="24" s="1"/>
  <c r="N477" i="24" s="1"/>
  <c r="O477" i="24" s="1"/>
  <c r="M476" i="24"/>
  <c r="I476" i="24"/>
  <c r="F476" i="24"/>
  <c r="M475" i="24"/>
  <c r="I475" i="24"/>
  <c r="J475" i="24" s="1"/>
  <c r="N475" i="24" s="1"/>
  <c r="F475" i="24"/>
  <c r="O474" i="24"/>
  <c r="M474" i="24"/>
  <c r="I474" i="24"/>
  <c r="J474" i="24" s="1"/>
  <c r="N474" i="24" s="1"/>
  <c r="P474" i="24" s="1"/>
  <c r="F474" i="24"/>
  <c r="M473" i="24"/>
  <c r="I473" i="24"/>
  <c r="J473" i="24" s="1"/>
  <c r="N473" i="24" s="1"/>
  <c r="F473" i="24"/>
  <c r="M472" i="24"/>
  <c r="I472" i="24"/>
  <c r="J472" i="24" s="1"/>
  <c r="N472" i="24" s="1"/>
  <c r="F472" i="24"/>
  <c r="M471" i="24"/>
  <c r="I471" i="24"/>
  <c r="F471" i="24"/>
  <c r="J471" i="24" s="1"/>
  <c r="N471" i="24" s="1"/>
  <c r="P471" i="24" s="1"/>
  <c r="P470" i="24"/>
  <c r="M470" i="24"/>
  <c r="I470" i="24"/>
  <c r="F470" i="24"/>
  <c r="J470" i="24" s="1"/>
  <c r="N470" i="24" s="1"/>
  <c r="O470" i="24" s="1"/>
  <c r="M469" i="24"/>
  <c r="I469" i="24"/>
  <c r="F469" i="24"/>
  <c r="J469" i="24" s="1"/>
  <c r="N469" i="24" s="1"/>
  <c r="O469" i="24" s="1"/>
  <c r="M468" i="24"/>
  <c r="I468" i="24"/>
  <c r="F468" i="24"/>
  <c r="N467" i="24"/>
  <c r="O467" i="24" s="1"/>
  <c r="M467" i="24"/>
  <c r="I467" i="24"/>
  <c r="F467" i="24"/>
  <c r="J467" i="24" s="1"/>
  <c r="N466" i="24"/>
  <c r="M466" i="24"/>
  <c r="I466" i="24"/>
  <c r="J466" i="24" s="1"/>
  <c r="F466" i="24"/>
  <c r="M465" i="24"/>
  <c r="I465" i="24"/>
  <c r="F465" i="24"/>
  <c r="J465" i="24" s="1"/>
  <c r="N465" i="24" s="1"/>
  <c r="M464" i="24"/>
  <c r="I464" i="24"/>
  <c r="F464" i="24"/>
  <c r="J464" i="24" s="1"/>
  <c r="M463" i="24"/>
  <c r="J463" i="24"/>
  <c r="N463" i="24" s="1"/>
  <c r="I463" i="24"/>
  <c r="F463" i="24"/>
  <c r="M462" i="24"/>
  <c r="I462" i="24"/>
  <c r="J462" i="24" s="1"/>
  <c r="N462" i="24" s="1"/>
  <c r="F462" i="24"/>
  <c r="M461" i="24"/>
  <c r="I461" i="24"/>
  <c r="F461" i="24"/>
  <c r="M460" i="24"/>
  <c r="J460" i="24"/>
  <c r="N460" i="24" s="1"/>
  <c r="P460" i="24" s="1"/>
  <c r="I460" i="24"/>
  <c r="F460" i="24"/>
  <c r="M459" i="24"/>
  <c r="I459" i="24"/>
  <c r="F459" i="24"/>
  <c r="J459" i="24" s="1"/>
  <c r="N459" i="24" s="1"/>
  <c r="O459" i="24" s="1"/>
  <c r="M458" i="24"/>
  <c r="I458" i="24"/>
  <c r="F458" i="24"/>
  <c r="N457" i="24"/>
  <c r="P457" i="24" s="1"/>
  <c r="M457" i="24"/>
  <c r="I457" i="24"/>
  <c r="J457" i="24" s="1"/>
  <c r="F457" i="24"/>
  <c r="M456" i="24"/>
  <c r="I456" i="24"/>
  <c r="J456" i="24" s="1"/>
  <c r="N456" i="24" s="1"/>
  <c r="P456" i="24" s="1"/>
  <c r="F456" i="24"/>
  <c r="M455" i="24"/>
  <c r="I455" i="24"/>
  <c r="J455" i="24" s="1"/>
  <c r="N455" i="24" s="1"/>
  <c r="F455" i="24"/>
  <c r="O454" i="24"/>
  <c r="N454" i="24"/>
  <c r="P454" i="24" s="1"/>
  <c r="M454" i="24"/>
  <c r="I454" i="24"/>
  <c r="J454" i="24" s="1"/>
  <c r="F454" i="24"/>
  <c r="P453" i="24"/>
  <c r="O453" i="24"/>
  <c r="M453" i="24"/>
  <c r="I453" i="24"/>
  <c r="F453" i="24"/>
  <c r="J453" i="24" s="1"/>
  <c r="N453" i="24" s="1"/>
  <c r="P452" i="24"/>
  <c r="M452" i="24"/>
  <c r="I452" i="24"/>
  <c r="F452" i="24"/>
  <c r="J452" i="24" s="1"/>
  <c r="N452" i="24" s="1"/>
  <c r="O452" i="24" s="1"/>
  <c r="M451" i="24"/>
  <c r="I451" i="24"/>
  <c r="F451" i="24"/>
  <c r="J451" i="24" s="1"/>
  <c r="N451" i="24" s="1"/>
  <c r="O451" i="24" s="1"/>
  <c r="M450" i="24"/>
  <c r="I450" i="24"/>
  <c r="F450" i="24"/>
  <c r="P449" i="24"/>
  <c r="N449" i="24"/>
  <c r="O449" i="24" s="1"/>
  <c r="M449" i="24"/>
  <c r="I449" i="24"/>
  <c r="F449" i="24"/>
  <c r="J449" i="24" s="1"/>
  <c r="M448" i="24"/>
  <c r="N448" i="24" s="1"/>
  <c r="I448" i="24"/>
  <c r="J448" i="24" s="1"/>
  <c r="F448" i="24"/>
  <c r="M447" i="24"/>
  <c r="I447" i="24"/>
  <c r="F447" i="24"/>
  <c r="J447" i="24" s="1"/>
  <c r="N447" i="24" s="1"/>
  <c r="M446" i="24"/>
  <c r="I446" i="24"/>
  <c r="F446" i="24"/>
  <c r="J446" i="24" s="1"/>
  <c r="M445" i="24"/>
  <c r="J445" i="24"/>
  <c r="N445" i="24" s="1"/>
  <c r="I445" i="24"/>
  <c r="F445" i="24"/>
  <c r="M444" i="24"/>
  <c r="I444" i="24"/>
  <c r="J444" i="24" s="1"/>
  <c r="N444" i="24" s="1"/>
  <c r="F444" i="24"/>
  <c r="M443" i="24"/>
  <c r="I443" i="24"/>
  <c r="F443" i="24"/>
  <c r="M442" i="24"/>
  <c r="J442" i="24"/>
  <c r="N442" i="24" s="1"/>
  <c r="P442" i="24" s="1"/>
  <c r="I442" i="24"/>
  <c r="F442" i="24"/>
  <c r="P441" i="24"/>
  <c r="M441" i="24"/>
  <c r="I441" i="24"/>
  <c r="F441" i="24"/>
  <c r="J441" i="24" s="1"/>
  <c r="N441" i="24" s="1"/>
  <c r="O441" i="24" s="1"/>
  <c r="M440" i="24"/>
  <c r="I440" i="24"/>
  <c r="F440" i="24"/>
  <c r="M439" i="24"/>
  <c r="I439" i="24"/>
  <c r="J439" i="24" s="1"/>
  <c r="N439" i="24" s="1"/>
  <c r="F439" i="24"/>
  <c r="M438" i="24"/>
  <c r="I438" i="24"/>
  <c r="J438" i="24" s="1"/>
  <c r="N438" i="24" s="1"/>
  <c r="P438" i="24" s="1"/>
  <c r="F438" i="24"/>
  <c r="N437" i="24"/>
  <c r="O437" i="24" s="1"/>
  <c r="M437" i="24"/>
  <c r="I437" i="24"/>
  <c r="J437" i="24" s="1"/>
  <c r="F437" i="24"/>
  <c r="N436" i="24"/>
  <c r="P436" i="24" s="1"/>
  <c r="M436" i="24"/>
  <c r="I436" i="24"/>
  <c r="J436" i="24" s="1"/>
  <c r="F436" i="24"/>
  <c r="P435" i="24"/>
  <c r="O435" i="24"/>
  <c r="M435" i="24"/>
  <c r="I435" i="24"/>
  <c r="F435" i="24"/>
  <c r="J435" i="24" s="1"/>
  <c r="N435" i="24" s="1"/>
  <c r="M434" i="24"/>
  <c r="I434" i="24"/>
  <c r="F434" i="24"/>
  <c r="J434" i="24" s="1"/>
  <c r="N434" i="24" s="1"/>
  <c r="O434" i="24" s="1"/>
  <c r="M433" i="24"/>
  <c r="I433" i="24"/>
  <c r="F433" i="24"/>
  <c r="J433" i="24" s="1"/>
  <c r="N433" i="24" s="1"/>
  <c r="O433" i="24" s="1"/>
  <c r="M432" i="24"/>
  <c r="I432" i="24"/>
  <c r="F432" i="24"/>
  <c r="N431" i="24"/>
  <c r="O431" i="24" s="1"/>
  <c r="M431" i="24"/>
  <c r="I431" i="24"/>
  <c r="F431" i="24"/>
  <c r="J431" i="24" s="1"/>
  <c r="M430" i="24"/>
  <c r="N430" i="24" s="1"/>
  <c r="I430" i="24"/>
  <c r="J430" i="24" s="1"/>
  <c r="F430" i="24"/>
  <c r="N429" i="24"/>
  <c r="M429" i="24"/>
  <c r="I429" i="24"/>
  <c r="F429" i="24"/>
  <c r="J429" i="24" s="1"/>
  <c r="M428" i="24"/>
  <c r="I428" i="24"/>
  <c r="F428" i="24"/>
  <c r="J428" i="24" s="1"/>
  <c r="M427" i="24"/>
  <c r="J427" i="24"/>
  <c r="N427" i="24" s="1"/>
  <c r="I427" i="24"/>
  <c r="F427" i="24"/>
  <c r="M426" i="24"/>
  <c r="J426" i="24"/>
  <c r="N426" i="24" s="1"/>
  <c r="I426" i="24"/>
  <c r="F426" i="24"/>
  <c r="M425" i="24"/>
  <c r="I425" i="24"/>
  <c r="F425" i="24"/>
  <c r="J425" i="24" s="1"/>
  <c r="N425" i="24" s="1"/>
  <c r="M424" i="24"/>
  <c r="J424" i="24"/>
  <c r="N424" i="24" s="1"/>
  <c r="P424" i="24" s="1"/>
  <c r="I424" i="24"/>
  <c r="F424" i="24"/>
  <c r="P423" i="24"/>
  <c r="M423" i="24"/>
  <c r="I423" i="24"/>
  <c r="F423" i="24"/>
  <c r="J423" i="24" s="1"/>
  <c r="N423" i="24" s="1"/>
  <c r="O423" i="24" s="1"/>
  <c r="M422" i="24"/>
  <c r="I422" i="24"/>
  <c r="F422" i="24"/>
  <c r="M421" i="24"/>
  <c r="I421" i="24"/>
  <c r="J421" i="24" s="1"/>
  <c r="N421" i="24" s="1"/>
  <c r="F421" i="24"/>
  <c r="P420" i="24"/>
  <c r="O420" i="24"/>
  <c r="M420" i="24"/>
  <c r="I420" i="24"/>
  <c r="J420" i="24" s="1"/>
  <c r="N420" i="24" s="1"/>
  <c r="F420" i="24"/>
  <c r="N419" i="24"/>
  <c r="O419" i="24" s="1"/>
  <c r="M419" i="24"/>
  <c r="I419" i="24"/>
  <c r="J419" i="24" s="1"/>
  <c r="F419" i="24"/>
  <c r="M418" i="24"/>
  <c r="I418" i="24"/>
  <c r="J418" i="24" s="1"/>
  <c r="N418" i="24" s="1"/>
  <c r="F418" i="24"/>
  <c r="O417" i="24"/>
  <c r="M417" i="24"/>
  <c r="I417" i="24"/>
  <c r="F417" i="24"/>
  <c r="J417" i="24" s="1"/>
  <c r="N417" i="24" s="1"/>
  <c r="P417" i="24" s="1"/>
  <c r="M416" i="24"/>
  <c r="I416" i="24"/>
  <c r="F416" i="24"/>
  <c r="J416" i="24" s="1"/>
  <c r="N416" i="24" s="1"/>
  <c r="O416" i="24" s="1"/>
  <c r="P415" i="24"/>
  <c r="M415" i="24"/>
  <c r="I415" i="24"/>
  <c r="F415" i="24"/>
  <c r="J415" i="24" s="1"/>
  <c r="N415" i="24" s="1"/>
  <c r="O415" i="24" s="1"/>
  <c r="M414" i="24"/>
  <c r="I414" i="24"/>
  <c r="F414" i="24"/>
  <c r="N413" i="24"/>
  <c r="O413" i="24" s="1"/>
  <c r="M413" i="24"/>
  <c r="I413" i="24"/>
  <c r="F413" i="24"/>
  <c r="J413" i="24" s="1"/>
  <c r="N412" i="24"/>
  <c r="M412" i="24"/>
  <c r="I412" i="24"/>
  <c r="J412" i="24" s="1"/>
  <c r="F412" i="24"/>
  <c r="N411" i="24"/>
  <c r="M411" i="24"/>
  <c r="I411" i="24"/>
  <c r="F411" i="24"/>
  <c r="J411" i="24" s="1"/>
  <c r="M410" i="24"/>
  <c r="I410" i="24"/>
  <c r="F410" i="24"/>
  <c r="J410" i="24" s="1"/>
  <c r="M409" i="24"/>
  <c r="J409" i="24"/>
  <c r="N409" i="24" s="1"/>
  <c r="I409" i="24"/>
  <c r="F409" i="24"/>
  <c r="M408" i="24"/>
  <c r="J408" i="24"/>
  <c r="N408" i="24" s="1"/>
  <c r="I408" i="24"/>
  <c r="F408" i="24"/>
  <c r="M407" i="24"/>
  <c r="I407" i="24"/>
  <c r="F407" i="24"/>
  <c r="M406" i="24"/>
  <c r="J406" i="24"/>
  <c r="N406" i="24" s="1"/>
  <c r="I406" i="24"/>
  <c r="F406" i="24"/>
  <c r="P405" i="24"/>
  <c r="M405" i="24"/>
  <c r="J405" i="24"/>
  <c r="N405" i="24" s="1"/>
  <c r="O405" i="24" s="1"/>
  <c r="I405" i="24"/>
  <c r="F405" i="24"/>
  <c r="M404" i="24"/>
  <c r="I404" i="24"/>
  <c r="F404" i="24"/>
  <c r="M403" i="24"/>
  <c r="I403" i="24"/>
  <c r="J403" i="24" s="1"/>
  <c r="N403" i="24" s="1"/>
  <c r="F403" i="24"/>
  <c r="P402" i="24"/>
  <c r="O402" i="24"/>
  <c r="M402" i="24"/>
  <c r="I402" i="24"/>
  <c r="J402" i="24" s="1"/>
  <c r="N402" i="24" s="1"/>
  <c r="F402" i="24"/>
  <c r="N401" i="24"/>
  <c r="O401" i="24" s="1"/>
  <c r="M401" i="24"/>
  <c r="I401" i="24"/>
  <c r="J401" i="24" s="1"/>
  <c r="F401" i="24"/>
  <c r="M400" i="24"/>
  <c r="I400" i="24"/>
  <c r="J400" i="24" s="1"/>
  <c r="N400" i="24" s="1"/>
  <c r="F400" i="24"/>
  <c r="O399" i="24"/>
  <c r="M399" i="24"/>
  <c r="J399" i="24"/>
  <c r="N399" i="24" s="1"/>
  <c r="P399" i="24" s="1"/>
  <c r="I399" i="24"/>
  <c r="F399" i="24"/>
  <c r="M398" i="24"/>
  <c r="I398" i="24"/>
  <c r="F398" i="24"/>
  <c r="J398" i="24" s="1"/>
  <c r="M397" i="24"/>
  <c r="I397" i="24"/>
  <c r="F397" i="24"/>
  <c r="J397" i="24" s="1"/>
  <c r="N397" i="24" s="1"/>
  <c r="O397" i="24" s="1"/>
  <c r="M396" i="24"/>
  <c r="I396" i="24"/>
  <c r="F396" i="24"/>
  <c r="N395" i="24"/>
  <c r="O395" i="24" s="1"/>
  <c r="M395" i="24"/>
  <c r="I395" i="24"/>
  <c r="F395" i="24"/>
  <c r="J395" i="24" s="1"/>
  <c r="M394" i="24"/>
  <c r="N394" i="24" s="1"/>
  <c r="I394" i="24"/>
  <c r="J394" i="24" s="1"/>
  <c r="F394" i="24"/>
  <c r="M393" i="24"/>
  <c r="I393" i="24"/>
  <c r="F393" i="24"/>
  <c r="J393" i="24" s="1"/>
  <c r="N393" i="24" s="1"/>
  <c r="M392" i="24"/>
  <c r="I392" i="24"/>
  <c r="F392" i="24"/>
  <c r="J392" i="24" s="1"/>
  <c r="M391" i="24"/>
  <c r="I391" i="24"/>
  <c r="F391" i="24"/>
  <c r="J391" i="24" s="1"/>
  <c r="N391" i="24" s="1"/>
  <c r="M390" i="24"/>
  <c r="J390" i="24"/>
  <c r="N390" i="24" s="1"/>
  <c r="O390" i="24" s="1"/>
  <c r="I390" i="24"/>
  <c r="F390" i="24"/>
  <c r="O389" i="24"/>
  <c r="M389" i="24"/>
  <c r="J389" i="24"/>
  <c r="N389" i="24" s="1"/>
  <c r="P389" i="24" s="1"/>
  <c r="I389" i="24"/>
  <c r="F389" i="24"/>
  <c r="M388" i="24"/>
  <c r="I388" i="24"/>
  <c r="F388" i="24"/>
  <c r="J388" i="24" s="1"/>
  <c r="N388" i="24" s="1"/>
  <c r="N387" i="24"/>
  <c r="P387" i="24" s="1"/>
  <c r="M387" i="24"/>
  <c r="I387" i="24"/>
  <c r="F387" i="24"/>
  <c r="J387" i="24" s="1"/>
  <c r="M386" i="24"/>
  <c r="J386" i="24"/>
  <c r="N386" i="24" s="1"/>
  <c r="I386" i="24"/>
  <c r="F386" i="24"/>
  <c r="P385" i="24"/>
  <c r="M385" i="24"/>
  <c r="J385" i="24"/>
  <c r="N385" i="24" s="1"/>
  <c r="O385" i="24" s="1"/>
  <c r="I385" i="24"/>
  <c r="F385" i="24"/>
  <c r="M384" i="24"/>
  <c r="J384" i="24"/>
  <c r="N384" i="24" s="1"/>
  <c r="I384" i="24"/>
  <c r="F384" i="24"/>
  <c r="M383" i="24"/>
  <c r="J383" i="24"/>
  <c r="N383" i="24" s="1"/>
  <c r="I383" i="24"/>
  <c r="F383" i="24"/>
  <c r="M382" i="24"/>
  <c r="J382" i="24"/>
  <c r="I382" i="24"/>
  <c r="F382" i="24"/>
  <c r="M381" i="24"/>
  <c r="N381" i="24" s="1"/>
  <c r="I381" i="24"/>
  <c r="F381" i="24"/>
  <c r="J381" i="24" s="1"/>
  <c r="M380" i="24"/>
  <c r="I380" i="24"/>
  <c r="F380" i="24"/>
  <c r="M379" i="24"/>
  <c r="I379" i="24"/>
  <c r="F379" i="24"/>
  <c r="M378" i="24"/>
  <c r="I378" i="24"/>
  <c r="J378" i="24" s="1"/>
  <c r="N378" i="24" s="1"/>
  <c r="F378" i="24"/>
  <c r="M377" i="24"/>
  <c r="I377" i="24"/>
  <c r="F377" i="24"/>
  <c r="J377" i="24" s="1"/>
  <c r="N377" i="24" s="1"/>
  <c r="M376" i="24"/>
  <c r="I376" i="24"/>
  <c r="F376" i="24"/>
  <c r="J376" i="24" s="1"/>
  <c r="N376" i="24" s="1"/>
  <c r="M375" i="24"/>
  <c r="I375" i="24"/>
  <c r="J375" i="24" s="1"/>
  <c r="N375" i="24" s="1"/>
  <c r="F375" i="24"/>
  <c r="M374" i="24"/>
  <c r="I374" i="24"/>
  <c r="F374" i="24"/>
  <c r="J374" i="24" s="1"/>
  <c r="N374" i="24" s="1"/>
  <c r="N373" i="24"/>
  <c r="O373" i="24" s="1"/>
  <c r="M373" i="24"/>
  <c r="I373" i="24"/>
  <c r="F373" i="24"/>
  <c r="J373" i="24" s="1"/>
  <c r="M372" i="24"/>
  <c r="J372" i="24"/>
  <c r="N372" i="24" s="1"/>
  <c r="I372" i="24"/>
  <c r="F372" i="24"/>
  <c r="M371" i="24"/>
  <c r="J371" i="24"/>
  <c r="I371" i="24"/>
  <c r="F371" i="24"/>
  <c r="M370" i="24"/>
  <c r="I370" i="24"/>
  <c r="F370" i="24"/>
  <c r="N369" i="24"/>
  <c r="P369" i="24" s="1"/>
  <c r="M369" i="24"/>
  <c r="J369" i="24"/>
  <c r="I369" i="24"/>
  <c r="F369" i="24"/>
  <c r="O368" i="24"/>
  <c r="M368" i="24"/>
  <c r="J368" i="24"/>
  <c r="N368" i="24" s="1"/>
  <c r="P368" i="24" s="1"/>
  <c r="I368" i="24"/>
  <c r="F368" i="24"/>
  <c r="M367" i="24"/>
  <c r="I367" i="24"/>
  <c r="F367" i="24"/>
  <c r="M366" i="24"/>
  <c r="I366" i="24"/>
  <c r="J366" i="24" s="1"/>
  <c r="N366" i="24" s="1"/>
  <c r="F366" i="24"/>
  <c r="M365" i="24"/>
  <c r="I365" i="24"/>
  <c r="F365" i="24"/>
  <c r="J365" i="24" s="1"/>
  <c r="N365" i="24" s="1"/>
  <c r="M364" i="24"/>
  <c r="I364" i="24"/>
  <c r="F364" i="24"/>
  <c r="J364" i="24" s="1"/>
  <c r="N364" i="24" s="1"/>
  <c r="M363" i="24"/>
  <c r="J363" i="24"/>
  <c r="N363" i="24" s="1"/>
  <c r="I363" i="24"/>
  <c r="F363" i="24"/>
  <c r="M362" i="24"/>
  <c r="J362" i="24"/>
  <c r="N362" i="24" s="1"/>
  <c r="P362" i="24" s="1"/>
  <c r="I362" i="24"/>
  <c r="F362" i="24"/>
  <c r="M361" i="24"/>
  <c r="I361" i="24"/>
  <c r="F361" i="24"/>
  <c r="M360" i="24"/>
  <c r="I360" i="24"/>
  <c r="J360" i="24" s="1"/>
  <c r="N360" i="24" s="1"/>
  <c r="F360" i="24"/>
  <c r="M359" i="24"/>
  <c r="I359" i="24"/>
  <c r="F359" i="24"/>
  <c r="J359" i="24" s="1"/>
  <c r="N359" i="24" s="1"/>
  <c r="M358" i="24"/>
  <c r="I358" i="24"/>
  <c r="F358" i="24"/>
  <c r="J358" i="24" s="1"/>
  <c r="N358" i="24" s="1"/>
  <c r="M357" i="24"/>
  <c r="I357" i="24"/>
  <c r="J357" i="24" s="1"/>
  <c r="N357" i="24" s="1"/>
  <c r="F357" i="24"/>
  <c r="M356" i="24"/>
  <c r="I356" i="24"/>
  <c r="F356" i="24"/>
  <c r="J356" i="24" s="1"/>
  <c r="N356" i="24" s="1"/>
  <c r="N355" i="24"/>
  <c r="O355" i="24" s="1"/>
  <c r="M355" i="24"/>
  <c r="I355" i="24"/>
  <c r="F355" i="24"/>
  <c r="J355" i="24" s="1"/>
  <c r="M354" i="24"/>
  <c r="J354" i="24"/>
  <c r="N354" i="24" s="1"/>
  <c r="I354" i="24"/>
  <c r="F354" i="24"/>
  <c r="M353" i="24"/>
  <c r="J353" i="24"/>
  <c r="I353" i="24"/>
  <c r="F353" i="24"/>
  <c r="M352" i="24"/>
  <c r="I352" i="24"/>
  <c r="F352" i="24"/>
  <c r="N351" i="24"/>
  <c r="P351" i="24" s="1"/>
  <c r="M351" i="24"/>
  <c r="J351" i="24"/>
  <c r="I351" i="24"/>
  <c r="F351" i="24"/>
  <c r="O350" i="24"/>
  <c r="M350" i="24"/>
  <c r="J350" i="24"/>
  <c r="N350" i="24" s="1"/>
  <c r="P350" i="24" s="1"/>
  <c r="I350" i="24"/>
  <c r="F350" i="24"/>
  <c r="M349" i="24"/>
  <c r="I349" i="24"/>
  <c r="F349" i="24"/>
  <c r="M348" i="24"/>
  <c r="I348" i="24"/>
  <c r="J348" i="24" s="1"/>
  <c r="N348" i="24" s="1"/>
  <c r="F348" i="24"/>
  <c r="M347" i="24"/>
  <c r="I347" i="24"/>
  <c r="F347" i="24"/>
  <c r="J347" i="24" s="1"/>
  <c r="N347" i="24" s="1"/>
  <c r="M346" i="24"/>
  <c r="I346" i="24"/>
  <c r="F346" i="24"/>
  <c r="J346" i="24" s="1"/>
  <c r="N346" i="24" s="1"/>
  <c r="M345" i="24"/>
  <c r="J345" i="24"/>
  <c r="N345" i="24" s="1"/>
  <c r="I345" i="24"/>
  <c r="F345" i="24"/>
  <c r="M344" i="24"/>
  <c r="J344" i="24"/>
  <c r="N344" i="24" s="1"/>
  <c r="P344" i="24" s="1"/>
  <c r="I344" i="24"/>
  <c r="F344" i="24"/>
  <c r="M343" i="24"/>
  <c r="I343" i="24"/>
  <c r="F343" i="24"/>
  <c r="M342" i="24"/>
  <c r="I342" i="24"/>
  <c r="J342" i="24" s="1"/>
  <c r="N342" i="24" s="1"/>
  <c r="F342" i="24"/>
  <c r="M341" i="24"/>
  <c r="I341" i="24"/>
  <c r="F341" i="24"/>
  <c r="J341" i="24" s="1"/>
  <c r="N341" i="24" s="1"/>
  <c r="M340" i="24"/>
  <c r="I340" i="24"/>
  <c r="F340" i="24"/>
  <c r="J340" i="24" s="1"/>
  <c r="N340" i="24" s="1"/>
  <c r="M339" i="24"/>
  <c r="I339" i="24"/>
  <c r="J339" i="24" s="1"/>
  <c r="N339" i="24" s="1"/>
  <c r="F339" i="24"/>
  <c r="M338" i="24"/>
  <c r="I338" i="24"/>
  <c r="F338" i="24"/>
  <c r="J338" i="24" s="1"/>
  <c r="N338" i="24" s="1"/>
  <c r="N337" i="24"/>
  <c r="O337" i="24" s="1"/>
  <c r="M337" i="24"/>
  <c r="I337" i="24"/>
  <c r="F337" i="24"/>
  <c r="J337" i="24" s="1"/>
  <c r="M336" i="24"/>
  <c r="J336" i="24"/>
  <c r="N336" i="24" s="1"/>
  <c r="I336" i="24"/>
  <c r="F336" i="24"/>
  <c r="M335" i="24"/>
  <c r="J335" i="24"/>
  <c r="I335" i="24"/>
  <c r="F335" i="24"/>
  <c r="M334" i="24"/>
  <c r="I334" i="24"/>
  <c r="F334" i="24"/>
  <c r="N333" i="24"/>
  <c r="P333" i="24" s="1"/>
  <c r="M333" i="24"/>
  <c r="J333" i="24"/>
  <c r="I333" i="24"/>
  <c r="F333" i="24"/>
  <c r="M332" i="24"/>
  <c r="J332" i="24"/>
  <c r="N332" i="24" s="1"/>
  <c r="I332" i="24"/>
  <c r="F332" i="24"/>
  <c r="P331" i="24"/>
  <c r="N331" i="24"/>
  <c r="O331" i="24" s="1"/>
  <c r="M331" i="24"/>
  <c r="I331" i="24"/>
  <c r="F331" i="24"/>
  <c r="J331" i="24" s="1"/>
  <c r="M330" i="24"/>
  <c r="I330" i="24"/>
  <c r="F330" i="24"/>
  <c r="J330" i="24" s="1"/>
  <c r="N330" i="24" s="1"/>
  <c r="M329" i="24"/>
  <c r="I329" i="24"/>
  <c r="F329" i="24"/>
  <c r="J329" i="24" s="1"/>
  <c r="N329" i="24" s="1"/>
  <c r="M328" i="24"/>
  <c r="I328" i="24"/>
  <c r="F328" i="24"/>
  <c r="J328" i="24" s="1"/>
  <c r="N328" i="24" s="1"/>
  <c r="M327" i="24"/>
  <c r="I327" i="24"/>
  <c r="J327" i="24" s="1"/>
  <c r="N327" i="24" s="1"/>
  <c r="F327" i="24"/>
  <c r="M326" i="24"/>
  <c r="I326" i="24"/>
  <c r="F326" i="24"/>
  <c r="J326" i="24" s="1"/>
  <c r="N326" i="24" s="1"/>
  <c r="M325" i="24"/>
  <c r="I325" i="24"/>
  <c r="F325" i="24"/>
  <c r="M324" i="24"/>
  <c r="J324" i="24"/>
  <c r="N324" i="24" s="1"/>
  <c r="I324" i="24"/>
  <c r="F324" i="24"/>
  <c r="M323" i="24"/>
  <c r="J323" i="24"/>
  <c r="N323" i="24" s="1"/>
  <c r="P323" i="24" s="1"/>
  <c r="I323" i="24"/>
  <c r="F323" i="24"/>
  <c r="M322" i="24"/>
  <c r="J322" i="24"/>
  <c r="N322" i="24" s="1"/>
  <c r="I322" i="24"/>
  <c r="F322" i="24"/>
  <c r="M321" i="24"/>
  <c r="J321" i="24"/>
  <c r="N321" i="24" s="1"/>
  <c r="I321" i="24"/>
  <c r="F321" i="24"/>
  <c r="M320" i="24"/>
  <c r="I320" i="24"/>
  <c r="F320" i="24"/>
  <c r="J320" i="24" s="1"/>
  <c r="N320" i="24" s="1"/>
  <c r="M319" i="24"/>
  <c r="I319" i="24"/>
  <c r="F319" i="24"/>
  <c r="N318" i="24"/>
  <c r="P318" i="24" s="1"/>
  <c r="M318" i="24"/>
  <c r="J318" i="24"/>
  <c r="I318" i="24"/>
  <c r="F318" i="24"/>
  <c r="O317" i="24"/>
  <c r="M317" i="24"/>
  <c r="J317" i="24"/>
  <c r="N317" i="24" s="1"/>
  <c r="P317" i="24" s="1"/>
  <c r="I317" i="24"/>
  <c r="F317" i="24"/>
  <c r="N316" i="24"/>
  <c r="O316" i="24" s="1"/>
  <c r="M316" i="24"/>
  <c r="J316" i="24"/>
  <c r="I316" i="24"/>
  <c r="F316" i="24"/>
  <c r="N315" i="24"/>
  <c r="P315" i="24" s="1"/>
  <c r="M315" i="24"/>
  <c r="J315" i="24"/>
  <c r="I315" i="24"/>
  <c r="F315" i="24"/>
  <c r="M314" i="24"/>
  <c r="J314" i="24"/>
  <c r="N314" i="24" s="1"/>
  <c r="I314" i="24"/>
  <c r="F314" i="24"/>
  <c r="P313" i="24"/>
  <c r="N313" i="24"/>
  <c r="O313" i="24" s="1"/>
  <c r="M313" i="24"/>
  <c r="I313" i="24"/>
  <c r="F313" i="24"/>
  <c r="J313" i="24" s="1"/>
  <c r="M312" i="24"/>
  <c r="I312" i="24"/>
  <c r="F312" i="24"/>
  <c r="J312" i="24" s="1"/>
  <c r="N312" i="24" s="1"/>
  <c r="M311" i="24"/>
  <c r="I311" i="24"/>
  <c r="F311" i="24"/>
  <c r="F517" i="24" s="1"/>
  <c r="AE70" i="24" s="1"/>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M516" i="23"/>
  <c r="I516" i="23"/>
  <c r="F516" i="23"/>
  <c r="J516" i="23" s="1"/>
  <c r="N516" i="23" s="1"/>
  <c r="M515" i="23"/>
  <c r="I515" i="23"/>
  <c r="F515" i="23"/>
  <c r="J515" i="23" s="1"/>
  <c r="N515" i="23" s="1"/>
  <c r="M514" i="23"/>
  <c r="I514" i="23"/>
  <c r="J514" i="23" s="1"/>
  <c r="N514" i="23" s="1"/>
  <c r="P514" i="23" s="1"/>
  <c r="F514" i="23"/>
  <c r="M513" i="23"/>
  <c r="I513" i="23"/>
  <c r="F513" i="23"/>
  <c r="J513" i="23" s="1"/>
  <c r="N513" i="23" s="1"/>
  <c r="M512" i="23"/>
  <c r="I512" i="23"/>
  <c r="F512" i="23"/>
  <c r="M511" i="23"/>
  <c r="J511" i="23"/>
  <c r="N511" i="23" s="1"/>
  <c r="I511" i="23"/>
  <c r="F511" i="23"/>
  <c r="M510" i="23"/>
  <c r="I510" i="23"/>
  <c r="F510" i="23"/>
  <c r="J510" i="23" s="1"/>
  <c r="N510" i="23" s="1"/>
  <c r="M509" i="23"/>
  <c r="I509" i="23"/>
  <c r="F509" i="23"/>
  <c r="J509" i="23" s="1"/>
  <c r="N509" i="23" s="1"/>
  <c r="O508" i="23"/>
  <c r="M508" i="23"/>
  <c r="I508" i="23"/>
  <c r="J508" i="23" s="1"/>
  <c r="N508" i="23" s="1"/>
  <c r="P508" i="23" s="1"/>
  <c r="F508" i="23"/>
  <c r="M507" i="23"/>
  <c r="I507" i="23"/>
  <c r="F507" i="23"/>
  <c r="J507" i="23" s="1"/>
  <c r="N507" i="23" s="1"/>
  <c r="O507" i="23" s="1"/>
  <c r="M506" i="23"/>
  <c r="I506" i="23"/>
  <c r="F506" i="23"/>
  <c r="M505" i="23"/>
  <c r="J505" i="23"/>
  <c r="N505" i="23" s="1"/>
  <c r="I505" i="23"/>
  <c r="F505" i="23"/>
  <c r="M504" i="23"/>
  <c r="I504" i="23"/>
  <c r="F504" i="23"/>
  <c r="J504" i="23" s="1"/>
  <c r="M503" i="23"/>
  <c r="I503" i="23"/>
  <c r="F503" i="23"/>
  <c r="J503" i="23" s="1"/>
  <c r="N503" i="23" s="1"/>
  <c r="M502" i="23"/>
  <c r="I502" i="23"/>
  <c r="J502" i="23" s="1"/>
  <c r="N502" i="23" s="1"/>
  <c r="P502" i="23" s="1"/>
  <c r="F502" i="23"/>
  <c r="M501" i="23"/>
  <c r="I501" i="23"/>
  <c r="F501" i="23"/>
  <c r="J501" i="23" s="1"/>
  <c r="N501" i="23" s="1"/>
  <c r="O501" i="23" s="1"/>
  <c r="M500" i="23"/>
  <c r="I500" i="23"/>
  <c r="F500" i="23"/>
  <c r="M499" i="23"/>
  <c r="J499" i="23"/>
  <c r="N499" i="23" s="1"/>
  <c r="I499" i="23"/>
  <c r="F499" i="23"/>
  <c r="M498" i="23"/>
  <c r="I498" i="23"/>
  <c r="F498" i="23"/>
  <c r="J498" i="23" s="1"/>
  <c r="N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M492" i="23"/>
  <c r="I492" i="23"/>
  <c r="F492" i="23"/>
  <c r="J492" i="23" s="1"/>
  <c r="N492" i="23" s="1"/>
  <c r="N491" i="23"/>
  <c r="M491" i="23"/>
  <c r="I491" i="23"/>
  <c r="F491" i="23"/>
  <c r="J491" i="23" s="1"/>
  <c r="M490" i="23"/>
  <c r="I490" i="23"/>
  <c r="J490" i="23" s="1"/>
  <c r="N490" i="23" s="1"/>
  <c r="F490" i="23"/>
  <c r="M489" i="23"/>
  <c r="I489" i="23"/>
  <c r="F489" i="23"/>
  <c r="J489" i="23" s="1"/>
  <c r="N489" i="23" s="1"/>
  <c r="M488" i="23"/>
  <c r="I488" i="23"/>
  <c r="F488" i="23"/>
  <c r="J488" i="23" s="1"/>
  <c r="N488" i="23" s="1"/>
  <c r="M487" i="23"/>
  <c r="J487" i="23"/>
  <c r="N487" i="23" s="1"/>
  <c r="I487" i="23"/>
  <c r="F487" i="23"/>
  <c r="M486" i="23"/>
  <c r="I486" i="23"/>
  <c r="F486" i="23"/>
  <c r="J486" i="23" s="1"/>
  <c r="N486" i="23" s="1"/>
  <c r="N485" i="23"/>
  <c r="O485" i="23" s="1"/>
  <c r="M485" i="23"/>
  <c r="I485" i="23"/>
  <c r="F485" i="23"/>
  <c r="J485" i="23" s="1"/>
  <c r="O484" i="23"/>
  <c r="M484" i="23"/>
  <c r="I484" i="23"/>
  <c r="J484" i="23" s="1"/>
  <c r="N484" i="23" s="1"/>
  <c r="P484" i="23" s="1"/>
  <c r="F484" i="23"/>
  <c r="M483" i="23"/>
  <c r="J483" i="23"/>
  <c r="N483" i="23" s="1"/>
  <c r="I483" i="23"/>
  <c r="F483" i="23"/>
  <c r="M482" i="23"/>
  <c r="I482" i="23"/>
  <c r="F482" i="23"/>
  <c r="N481" i="23"/>
  <c r="M481" i="23"/>
  <c r="J481" i="23"/>
  <c r="I481" i="23"/>
  <c r="F481" i="23"/>
  <c r="M480" i="23"/>
  <c r="I480" i="23"/>
  <c r="F480" i="23"/>
  <c r="J480" i="23" s="1"/>
  <c r="N479" i="23"/>
  <c r="O479" i="23" s="1"/>
  <c r="M479" i="23"/>
  <c r="I479" i="23"/>
  <c r="F479" i="23"/>
  <c r="J479" i="23" s="1"/>
  <c r="M478" i="23"/>
  <c r="I478" i="23"/>
  <c r="J478" i="23" s="1"/>
  <c r="N478" i="23" s="1"/>
  <c r="P478" i="23" s="1"/>
  <c r="F478" i="23"/>
  <c r="M477" i="23"/>
  <c r="I477" i="23"/>
  <c r="F477" i="23"/>
  <c r="J477" i="23" s="1"/>
  <c r="N477" i="23" s="1"/>
  <c r="O477" i="23" s="1"/>
  <c r="M476" i="23"/>
  <c r="I476" i="23"/>
  <c r="F476" i="23"/>
  <c r="M475" i="23"/>
  <c r="J475" i="23"/>
  <c r="N475" i="23" s="1"/>
  <c r="I475" i="23"/>
  <c r="F475" i="23"/>
  <c r="M474" i="23"/>
  <c r="I474" i="23"/>
  <c r="F474" i="23"/>
  <c r="J474" i="23" s="1"/>
  <c r="N474" i="23" s="1"/>
  <c r="P474" i="23" s="1"/>
  <c r="N473" i="23"/>
  <c r="M473" i="23"/>
  <c r="I473" i="23"/>
  <c r="F473" i="23"/>
  <c r="J473" i="23" s="1"/>
  <c r="M472" i="23"/>
  <c r="I472" i="23"/>
  <c r="J472" i="23" s="1"/>
  <c r="N472" i="23" s="1"/>
  <c r="F472" i="23"/>
  <c r="M471" i="23"/>
  <c r="I471" i="23"/>
  <c r="F471" i="23"/>
  <c r="J471" i="23" s="1"/>
  <c r="N471" i="23" s="1"/>
  <c r="M470" i="23"/>
  <c r="I470" i="23"/>
  <c r="F470" i="23"/>
  <c r="M469" i="23"/>
  <c r="J469" i="23"/>
  <c r="N469" i="23" s="1"/>
  <c r="I469" i="23"/>
  <c r="F469" i="23"/>
  <c r="M468" i="23"/>
  <c r="I468" i="23"/>
  <c r="F468" i="23"/>
  <c r="J468" i="23" s="1"/>
  <c r="N468" i="23" s="1"/>
  <c r="M467" i="23"/>
  <c r="I467" i="23"/>
  <c r="F467" i="23"/>
  <c r="O466" i="23"/>
  <c r="M466" i="23"/>
  <c r="J466" i="23"/>
  <c r="N466" i="23" s="1"/>
  <c r="P466" i="23" s="1"/>
  <c r="I466" i="23"/>
  <c r="F466" i="23"/>
  <c r="M465" i="23"/>
  <c r="I465" i="23"/>
  <c r="F465" i="23"/>
  <c r="J465" i="23" s="1"/>
  <c r="N465" i="23" s="1"/>
  <c r="M464" i="23"/>
  <c r="I464" i="23"/>
  <c r="F464" i="23"/>
  <c r="O463" i="23"/>
  <c r="N463" i="23"/>
  <c r="P463" i="23" s="1"/>
  <c r="M463" i="23"/>
  <c r="J463" i="23"/>
  <c r="I463" i="23"/>
  <c r="F463" i="23"/>
  <c r="M462" i="23"/>
  <c r="I462" i="23"/>
  <c r="F462" i="23"/>
  <c r="J462" i="23" s="1"/>
  <c r="N462" i="23" s="1"/>
  <c r="M461" i="23"/>
  <c r="I461" i="23"/>
  <c r="F461" i="23"/>
  <c r="O460" i="23"/>
  <c r="M460" i="23"/>
  <c r="J460" i="23"/>
  <c r="N460" i="23" s="1"/>
  <c r="P460" i="23" s="1"/>
  <c r="I460" i="23"/>
  <c r="F460" i="23"/>
  <c r="M459" i="23"/>
  <c r="I459" i="23"/>
  <c r="F459" i="23"/>
  <c r="J459" i="23" s="1"/>
  <c r="M458" i="23"/>
  <c r="I458" i="23"/>
  <c r="F458" i="23"/>
  <c r="O457" i="23"/>
  <c r="N457" i="23"/>
  <c r="P457" i="23" s="1"/>
  <c r="M457" i="23"/>
  <c r="J457" i="23"/>
  <c r="I457" i="23"/>
  <c r="F457" i="23"/>
  <c r="M456" i="23"/>
  <c r="I456" i="23"/>
  <c r="F456" i="23"/>
  <c r="J456" i="23" s="1"/>
  <c r="N456" i="23" s="1"/>
  <c r="M455" i="23"/>
  <c r="I455" i="23"/>
  <c r="F455" i="23"/>
  <c r="O454" i="23"/>
  <c r="M454" i="23"/>
  <c r="J454" i="23"/>
  <c r="N454" i="23" s="1"/>
  <c r="P454" i="23" s="1"/>
  <c r="I454" i="23"/>
  <c r="F454" i="23"/>
  <c r="M453" i="23"/>
  <c r="I453" i="23"/>
  <c r="F453" i="23"/>
  <c r="J453" i="23" s="1"/>
  <c r="N453" i="23" s="1"/>
  <c r="M452" i="23"/>
  <c r="I452" i="23"/>
  <c r="F452" i="23"/>
  <c r="O451" i="23"/>
  <c r="N451" i="23"/>
  <c r="P451" i="23" s="1"/>
  <c r="M451" i="23"/>
  <c r="J451" i="23"/>
  <c r="I451" i="23"/>
  <c r="F451" i="23"/>
  <c r="M450" i="23"/>
  <c r="I450" i="23"/>
  <c r="F450" i="23"/>
  <c r="J450" i="23" s="1"/>
  <c r="N450" i="23" s="1"/>
  <c r="M449" i="23"/>
  <c r="I449" i="23"/>
  <c r="F449" i="23"/>
  <c r="O448" i="23"/>
  <c r="M448" i="23"/>
  <c r="J448" i="23"/>
  <c r="N448" i="23" s="1"/>
  <c r="P448" i="23" s="1"/>
  <c r="I448" i="23"/>
  <c r="F448" i="23"/>
  <c r="M447" i="23"/>
  <c r="I447" i="23"/>
  <c r="F447" i="23"/>
  <c r="J447" i="23" s="1"/>
  <c r="N447" i="23" s="1"/>
  <c r="M446" i="23"/>
  <c r="I446" i="23"/>
  <c r="F446" i="23"/>
  <c r="O445" i="23"/>
  <c r="N445" i="23"/>
  <c r="P445" i="23" s="1"/>
  <c r="M445" i="23"/>
  <c r="J445" i="23"/>
  <c r="I445" i="23"/>
  <c r="F445" i="23"/>
  <c r="M444" i="23"/>
  <c r="I444" i="23"/>
  <c r="F444" i="23"/>
  <c r="J444" i="23" s="1"/>
  <c r="N444" i="23" s="1"/>
  <c r="M443" i="23"/>
  <c r="I443" i="23"/>
  <c r="F443" i="23"/>
  <c r="O442" i="23"/>
  <c r="M442" i="23"/>
  <c r="J442" i="23"/>
  <c r="N442" i="23" s="1"/>
  <c r="P442" i="23" s="1"/>
  <c r="I442" i="23"/>
  <c r="F442" i="23"/>
  <c r="M441" i="23"/>
  <c r="I441" i="23"/>
  <c r="F441" i="23"/>
  <c r="J441" i="23" s="1"/>
  <c r="M440" i="23"/>
  <c r="I440" i="23"/>
  <c r="F440" i="23"/>
  <c r="O439" i="23"/>
  <c r="N439" i="23"/>
  <c r="P439" i="23" s="1"/>
  <c r="M439" i="23"/>
  <c r="J439" i="23"/>
  <c r="I439" i="23"/>
  <c r="F439" i="23"/>
  <c r="M438" i="23"/>
  <c r="I438" i="23"/>
  <c r="F438" i="23"/>
  <c r="J438" i="23" s="1"/>
  <c r="N438" i="23" s="1"/>
  <c r="M437" i="23"/>
  <c r="I437" i="23"/>
  <c r="F437" i="23"/>
  <c r="O436" i="23"/>
  <c r="M436" i="23"/>
  <c r="J436" i="23"/>
  <c r="N436" i="23" s="1"/>
  <c r="P436" i="23" s="1"/>
  <c r="I436" i="23"/>
  <c r="F436" i="23"/>
  <c r="M435" i="23"/>
  <c r="I435" i="23"/>
  <c r="F435" i="23"/>
  <c r="J435" i="23" s="1"/>
  <c r="N435" i="23" s="1"/>
  <c r="M434" i="23"/>
  <c r="I434" i="23"/>
  <c r="F434" i="23"/>
  <c r="O433" i="23"/>
  <c r="N433" i="23"/>
  <c r="P433" i="23" s="1"/>
  <c r="M433" i="23"/>
  <c r="J433" i="23"/>
  <c r="I433" i="23"/>
  <c r="F433" i="23"/>
  <c r="M432" i="23"/>
  <c r="I432" i="23"/>
  <c r="F432" i="23"/>
  <c r="J432" i="23" s="1"/>
  <c r="N432" i="23" s="1"/>
  <c r="M431" i="23"/>
  <c r="I431" i="23"/>
  <c r="F431" i="23"/>
  <c r="O430" i="23"/>
  <c r="M430" i="23"/>
  <c r="J430" i="23"/>
  <c r="N430" i="23" s="1"/>
  <c r="P430" i="23" s="1"/>
  <c r="I430" i="23"/>
  <c r="F430" i="23"/>
  <c r="M429" i="23"/>
  <c r="I429" i="23"/>
  <c r="F429" i="23"/>
  <c r="J429" i="23" s="1"/>
  <c r="N429" i="23" s="1"/>
  <c r="M428" i="23"/>
  <c r="I428" i="23"/>
  <c r="F428" i="23"/>
  <c r="O427" i="23"/>
  <c r="N427" i="23"/>
  <c r="P427" i="23" s="1"/>
  <c r="M427" i="23"/>
  <c r="J427" i="23"/>
  <c r="I427" i="23"/>
  <c r="F427" i="23"/>
  <c r="M426" i="23"/>
  <c r="I426" i="23"/>
  <c r="F426" i="23"/>
  <c r="J426" i="23" s="1"/>
  <c r="N426" i="23" s="1"/>
  <c r="M425" i="23"/>
  <c r="I425" i="23"/>
  <c r="F425" i="23"/>
  <c r="O424" i="23"/>
  <c r="M424" i="23"/>
  <c r="J424" i="23"/>
  <c r="N424" i="23" s="1"/>
  <c r="P424" i="23" s="1"/>
  <c r="I424" i="23"/>
  <c r="F424" i="23"/>
  <c r="M423" i="23"/>
  <c r="I423" i="23"/>
  <c r="F423" i="23"/>
  <c r="J423" i="23" s="1"/>
  <c r="M422" i="23"/>
  <c r="I422" i="23"/>
  <c r="F422" i="23"/>
  <c r="O421" i="23"/>
  <c r="N421" i="23"/>
  <c r="P421" i="23" s="1"/>
  <c r="M421" i="23"/>
  <c r="J421" i="23"/>
  <c r="I421" i="23"/>
  <c r="F421" i="23"/>
  <c r="M420" i="23"/>
  <c r="I420" i="23"/>
  <c r="F420" i="23"/>
  <c r="J420" i="23" s="1"/>
  <c r="N420" i="23" s="1"/>
  <c r="M419" i="23"/>
  <c r="I419" i="23"/>
  <c r="F419" i="23"/>
  <c r="O418" i="23"/>
  <c r="M418" i="23"/>
  <c r="J418" i="23"/>
  <c r="N418" i="23" s="1"/>
  <c r="P418" i="23" s="1"/>
  <c r="I418" i="23"/>
  <c r="F418" i="23"/>
  <c r="M417" i="23"/>
  <c r="I417" i="23"/>
  <c r="F417" i="23"/>
  <c r="J417" i="23" s="1"/>
  <c r="M416" i="23"/>
  <c r="I416" i="23"/>
  <c r="F416" i="23"/>
  <c r="O415" i="23"/>
  <c r="N415" i="23"/>
  <c r="P415" i="23" s="1"/>
  <c r="M415" i="23"/>
  <c r="J415" i="23"/>
  <c r="I415" i="23"/>
  <c r="F415" i="23"/>
  <c r="M414" i="23"/>
  <c r="I414" i="23"/>
  <c r="F414" i="23"/>
  <c r="J414" i="23" s="1"/>
  <c r="N414" i="23" s="1"/>
  <c r="M413" i="23"/>
  <c r="I413" i="23"/>
  <c r="F413" i="23"/>
  <c r="O412" i="23"/>
  <c r="M412" i="23"/>
  <c r="J412" i="23"/>
  <c r="N412" i="23" s="1"/>
  <c r="P412" i="23" s="1"/>
  <c r="I412" i="23"/>
  <c r="F412" i="23"/>
  <c r="M411" i="23"/>
  <c r="I411" i="23"/>
  <c r="F411" i="23"/>
  <c r="J411" i="23" s="1"/>
  <c r="M410" i="23"/>
  <c r="I410" i="23"/>
  <c r="F410" i="23"/>
  <c r="O409" i="23"/>
  <c r="N409" i="23"/>
  <c r="P409" i="23" s="1"/>
  <c r="M409" i="23"/>
  <c r="J409" i="23"/>
  <c r="I409" i="23"/>
  <c r="F409" i="23"/>
  <c r="M408" i="23"/>
  <c r="I408" i="23"/>
  <c r="F408" i="23"/>
  <c r="J408" i="23" s="1"/>
  <c r="N408" i="23" s="1"/>
  <c r="M407" i="23"/>
  <c r="I407" i="23"/>
  <c r="F407" i="23"/>
  <c r="O406" i="23"/>
  <c r="M406" i="23"/>
  <c r="J406" i="23"/>
  <c r="N406" i="23" s="1"/>
  <c r="P406" i="23" s="1"/>
  <c r="I406" i="23"/>
  <c r="F406" i="23"/>
  <c r="M405" i="23"/>
  <c r="I405" i="23"/>
  <c r="F405" i="23"/>
  <c r="J405" i="23" s="1"/>
  <c r="M404" i="23"/>
  <c r="I404" i="23"/>
  <c r="F404" i="23"/>
  <c r="O403" i="23"/>
  <c r="N403" i="23"/>
  <c r="P403" i="23" s="1"/>
  <c r="M403" i="23"/>
  <c r="J403" i="23"/>
  <c r="I403" i="23"/>
  <c r="F403" i="23"/>
  <c r="M402" i="23"/>
  <c r="I402" i="23"/>
  <c r="F402" i="23"/>
  <c r="J402" i="23" s="1"/>
  <c r="N402" i="23" s="1"/>
  <c r="M401" i="23"/>
  <c r="I401" i="23"/>
  <c r="F401" i="23"/>
  <c r="O400" i="23"/>
  <c r="M400" i="23"/>
  <c r="J400" i="23"/>
  <c r="N400" i="23" s="1"/>
  <c r="P400" i="23" s="1"/>
  <c r="I400" i="23"/>
  <c r="F400" i="23"/>
  <c r="O399" i="23"/>
  <c r="M399" i="23"/>
  <c r="I399" i="23"/>
  <c r="F399" i="23"/>
  <c r="J399" i="23" s="1"/>
  <c r="N399" i="23" s="1"/>
  <c r="P399" i="23" s="1"/>
  <c r="M398" i="23"/>
  <c r="I398" i="23"/>
  <c r="F398" i="23"/>
  <c r="M397" i="23"/>
  <c r="I397" i="23"/>
  <c r="J397" i="23" s="1"/>
  <c r="N397" i="23" s="1"/>
  <c r="P397" i="23" s="1"/>
  <c r="F397" i="23"/>
  <c r="P396" i="23"/>
  <c r="M396" i="23"/>
  <c r="I396" i="23"/>
  <c r="F396" i="23"/>
  <c r="J396" i="23" s="1"/>
  <c r="N396" i="23" s="1"/>
  <c r="O396" i="23" s="1"/>
  <c r="P395" i="23"/>
  <c r="M395" i="23"/>
  <c r="I395" i="23"/>
  <c r="F395" i="23"/>
  <c r="J395" i="23" s="1"/>
  <c r="N395" i="23" s="1"/>
  <c r="O395" i="23" s="1"/>
  <c r="M394" i="23"/>
  <c r="J394" i="23"/>
  <c r="N394" i="23" s="1"/>
  <c r="I394" i="23"/>
  <c r="F394" i="23"/>
  <c r="M393" i="23"/>
  <c r="J393" i="23"/>
  <c r="N393" i="23" s="1"/>
  <c r="P393" i="23" s="1"/>
  <c r="I393" i="23"/>
  <c r="F393" i="23"/>
  <c r="M392" i="23"/>
  <c r="I392" i="23"/>
  <c r="F392" i="23"/>
  <c r="M391" i="23"/>
  <c r="I391" i="23"/>
  <c r="F391" i="23"/>
  <c r="J391" i="23" s="1"/>
  <c r="N391" i="23" s="1"/>
  <c r="M390" i="23"/>
  <c r="J390" i="23"/>
  <c r="N390" i="23" s="1"/>
  <c r="I390" i="23"/>
  <c r="F390" i="23"/>
  <c r="O389" i="23"/>
  <c r="M389" i="23"/>
  <c r="I389" i="23"/>
  <c r="F389" i="23"/>
  <c r="J389" i="23" s="1"/>
  <c r="N389" i="23" s="1"/>
  <c r="P389" i="23" s="1"/>
  <c r="P388" i="23"/>
  <c r="N388" i="23"/>
  <c r="O388" i="23" s="1"/>
  <c r="M388" i="23"/>
  <c r="I388" i="23"/>
  <c r="F388" i="23"/>
  <c r="J388" i="23" s="1"/>
  <c r="O387" i="23"/>
  <c r="M387" i="23"/>
  <c r="I387" i="23"/>
  <c r="J387" i="23" s="1"/>
  <c r="N387" i="23" s="1"/>
  <c r="P387" i="23" s="1"/>
  <c r="F387" i="23"/>
  <c r="M386" i="23"/>
  <c r="J386" i="23"/>
  <c r="N386" i="23" s="1"/>
  <c r="O386" i="23" s="1"/>
  <c r="I386" i="23"/>
  <c r="F386" i="23"/>
  <c r="M385" i="23"/>
  <c r="I385" i="23"/>
  <c r="F385" i="23"/>
  <c r="N384" i="23"/>
  <c r="M384" i="23"/>
  <c r="J384" i="23"/>
  <c r="I384" i="23"/>
  <c r="F384" i="23"/>
  <c r="M383" i="23"/>
  <c r="I383" i="23"/>
  <c r="F383" i="23"/>
  <c r="J383" i="23" s="1"/>
  <c r="M382" i="23"/>
  <c r="I382" i="23"/>
  <c r="F382" i="23"/>
  <c r="J382" i="23" s="1"/>
  <c r="N382" i="23" s="1"/>
  <c r="M381" i="23"/>
  <c r="I381" i="23"/>
  <c r="J381" i="23" s="1"/>
  <c r="N381" i="23" s="1"/>
  <c r="P381" i="23" s="1"/>
  <c r="F381" i="23"/>
  <c r="M380" i="23"/>
  <c r="I380" i="23"/>
  <c r="F380" i="23"/>
  <c r="J380" i="23" s="1"/>
  <c r="N380" i="23" s="1"/>
  <c r="M379" i="23"/>
  <c r="I379" i="23"/>
  <c r="F379" i="23"/>
  <c r="M378" i="23"/>
  <c r="J378" i="23"/>
  <c r="N378" i="23" s="1"/>
  <c r="I378" i="23"/>
  <c r="F378" i="23"/>
  <c r="O377" i="23"/>
  <c r="M377" i="23"/>
  <c r="I377" i="23"/>
  <c r="F377" i="23"/>
  <c r="J377" i="23" s="1"/>
  <c r="N377" i="23" s="1"/>
  <c r="P377" i="23" s="1"/>
  <c r="M376" i="23"/>
  <c r="I376" i="23"/>
  <c r="F376" i="23"/>
  <c r="J376" i="23" s="1"/>
  <c r="N376" i="23" s="1"/>
  <c r="M375" i="23"/>
  <c r="I375" i="23"/>
  <c r="J375" i="23" s="1"/>
  <c r="N375" i="23" s="1"/>
  <c r="P375" i="23" s="1"/>
  <c r="F375" i="23"/>
  <c r="M374" i="23"/>
  <c r="I374" i="23"/>
  <c r="F374" i="23"/>
  <c r="J374" i="23" s="1"/>
  <c r="N374" i="23" s="1"/>
  <c r="M373" i="23"/>
  <c r="I373" i="23"/>
  <c r="F373" i="23"/>
  <c r="J373" i="23" s="1"/>
  <c r="N373" i="23" s="1"/>
  <c r="M372" i="23"/>
  <c r="J372" i="23"/>
  <c r="N372" i="23" s="1"/>
  <c r="I372" i="23"/>
  <c r="F372" i="23"/>
  <c r="O371" i="23"/>
  <c r="M371" i="23"/>
  <c r="I371" i="23"/>
  <c r="F371" i="23"/>
  <c r="J371" i="23" s="1"/>
  <c r="N371" i="23" s="1"/>
  <c r="P371" i="23" s="1"/>
  <c r="P370" i="23"/>
  <c r="N370" i="23"/>
  <c r="O370" i="23" s="1"/>
  <c r="M370" i="23"/>
  <c r="I370" i="23"/>
  <c r="F370" i="23"/>
  <c r="J370" i="23" s="1"/>
  <c r="O369" i="23"/>
  <c r="M369" i="23"/>
  <c r="I369" i="23"/>
  <c r="J369" i="23" s="1"/>
  <c r="N369" i="23" s="1"/>
  <c r="P369" i="23" s="1"/>
  <c r="F369" i="23"/>
  <c r="M368" i="23"/>
  <c r="J368" i="23"/>
  <c r="N368" i="23" s="1"/>
  <c r="O368" i="23" s="1"/>
  <c r="I368" i="23"/>
  <c r="F368" i="23"/>
  <c r="M367" i="23"/>
  <c r="I367" i="23"/>
  <c r="F367" i="23"/>
  <c r="N366" i="23"/>
  <c r="M366" i="23"/>
  <c r="J366" i="23"/>
  <c r="I366" i="23"/>
  <c r="F366" i="23"/>
  <c r="M365" i="23"/>
  <c r="I365" i="23"/>
  <c r="F365" i="23"/>
  <c r="J365" i="23" s="1"/>
  <c r="M364" i="23"/>
  <c r="I364" i="23"/>
  <c r="F364" i="23"/>
  <c r="J364" i="23" s="1"/>
  <c r="N364" i="23" s="1"/>
  <c r="M363" i="23"/>
  <c r="I363" i="23"/>
  <c r="J363" i="23" s="1"/>
  <c r="N363" i="23" s="1"/>
  <c r="P363" i="23" s="1"/>
  <c r="F363" i="23"/>
  <c r="M362" i="23"/>
  <c r="I362" i="23"/>
  <c r="F362" i="23"/>
  <c r="J362" i="23" s="1"/>
  <c r="N362" i="23" s="1"/>
  <c r="M361" i="23"/>
  <c r="I361" i="23"/>
  <c r="F361" i="23"/>
  <c r="M360" i="23"/>
  <c r="J360" i="23"/>
  <c r="N360" i="23" s="1"/>
  <c r="I360" i="23"/>
  <c r="F360" i="23"/>
  <c r="O359" i="23"/>
  <c r="M359" i="23"/>
  <c r="I359" i="23"/>
  <c r="F359" i="23"/>
  <c r="J359" i="23" s="1"/>
  <c r="N359" i="23" s="1"/>
  <c r="P359" i="23" s="1"/>
  <c r="M358" i="23"/>
  <c r="I358" i="23"/>
  <c r="F358" i="23"/>
  <c r="J358" i="23" s="1"/>
  <c r="N358" i="23" s="1"/>
  <c r="M357" i="23"/>
  <c r="I357" i="23"/>
  <c r="J357" i="23" s="1"/>
  <c r="N357" i="23" s="1"/>
  <c r="P357" i="23" s="1"/>
  <c r="F357" i="23"/>
  <c r="M356" i="23"/>
  <c r="I356" i="23"/>
  <c r="F356" i="23"/>
  <c r="J356" i="23" s="1"/>
  <c r="N356" i="23" s="1"/>
  <c r="M355" i="23"/>
  <c r="I355" i="23"/>
  <c r="F355" i="23"/>
  <c r="J355" i="23" s="1"/>
  <c r="N355" i="23" s="1"/>
  <c r="M354" i="23"/>
  <c r="J354" i="23"/>
  <c r="N354" i="23" s="1"/>
  <c r="I354" i="23"/>
  <c r="F354" i="23"/>
  <c r="O353" i="23"/>
  <c r="M353" i="23"/>
  <c r="I353" i="23"/>
  <c r="F353" i="23"/>
  <c r="J353" i="23" s="1"/>
  <c r="N353" i="23" s="1"/>
  <c r="P353" i="23" s="1"/>
  <c r="P352" i="23"/>
  <c r="N352" i="23"/>
  <c r="O352" i="23" s="1"/>
  <c r="M352" i="23"/>
  <c r="I352" i="23"/>
  <c r="F352" i="23"/>
  <c r="J352" i="23" s="1"/>
  <c r="O351" i="23"/>
  <c r="M351" i="23"/>
  <c r="I351" i="23"/>
  <c r="J351" i="23" s="1"/>
  <c r="N351" i="23" s="1"/>
  <c r="P351" i="23" s="1"/>
  <c r="F351" i="23"/>
  <c r="M350" i="23"/>
  <c r="J350" i="23"/>
  <c r="N350" i="23" s="1"/>
  <c r="O350" i="23" s="1"/>
  <c r="I350" i="23"/>
  <c r="F350" i="23"/>
  <c r="M349" i="23"/>
  <c r="I349" i="23"/>
  <c r="F349" i="23"/>
  <c r="N348" i="23"/>
  <c r="M348" i="23"/>
  <c r="J348" i="23"/>
  <c r="I348" i="23"/>
  <c r="F348" i="23"/>
  <c r="M347" i="23"/>
  <c r="I347" i="23"/>
  <c r="F347" i="23"/>
  <c r="M346" i="23"/>
  <c r="J346" i="23"/>
  <c r="N346" i="23" s="1"/>
  <c r="I346" i="23"/>
  <c r="F346" i="23"/>
  <c r="M345" i="23"/>
  <c r="I345" i="23"/>
  <c r="J345" i="23" s="1"/>
  <c r="F345" i="23"/>
  <c r="M344" i="23"/>
  <c r="I344" i="23"/>
  <c r="F344" i="23"/>
  <c r="J344" i="23" s="1"/>
  <c r="N344" i="23" s="1"/>
  <c r="M343" i="23"/>
  <c r="I343" i="23"/>
  <c r="F343" i="23"/>
  <c r="M342" i="23"/>
  <c r="I342" i="23"/>
  <c r="F342" i="23"/>
  <c r="J342" i="23" s="1"/>
  <c r="N342" i="23" s="1"/>
  <c r="M341" i="23"/>
  <c r="I341" i="23"/>
  <c r="F341" i="23"/>
  <c r="M340" i="23"/>
  <c r="J340" i="23"/>
  <c r="N340" i="23" s="1"/>
  <c r="I340" i="23"/>
  <c r="F340" i="23"/>
  <c r="M339" i="23"/>
  <c r="I339" i="23"/>
  <c r="J339" i="23" s="1"/>
  <c r="F339" i="23"/>
  <c r="M338" i="23"/>
  <c r="I338" i="23"/>
  <c r="F338" i="23"/>
  <c r="J338" i="23" s="1"/>
  <c r="N338" i="23" s="1"/>
  <c r="M337" i="23"/>
  <c r="I337" i="23"/>
  <c r="F337" i="23"/>
  <c r="M336" i="23"/>
  <c r="I336" i="23"/>
  <c r="F336" i="23"/>
  <c r="J336" i="23" s="1"/>
  <c r="N336" i="23" s="1"/>
  <c r="M335" i="23"/>
  <c r="I335" i="23"/>
  <c r="F335" i="23"/>
  <c r="J335" i="23" s="1"/>
  <c r="N335" i="23" s="1"/>
  <c r="P335" i="23" s="1"/>
  <c r="M334" i="23"/>
  <c r="I334" i="23"/>
  <c r="F334" i="23"/>
  <c r="J334" i="23" s="1"/>
  <c r="N334" i="23" s="1"/>
  <c r="M333" i="23"/>
  <c r="J333" i="23"/>
  <c r="N333" i="23" s="1"/>
  <c r="P333" i="23" s="1"/>
  <c r="I333" i="23"/>
  <c r="F333" i="23"/>
  <c r="M332" i="23"/>
  <c r="J332" i="23"/>
  <c r="N332" i="23" s="1"/>
  <c r="I332" i="23"/>
  <c r="F332" i="23"/>
  <c r="M331" i="23"/>
  <c r="I331" i="23"/>
  <c r="F331" i="23"/>
  <c r="M330" i="23"/>
  <c r="J330" i="23"/>
  <c r="N330" i="23" s="1"/>
  <c r="I330" i="23"/>
  <c r="F330" i="23"/>
  <c r="P329" i="23"/>
  <c r="M329" i="23"/>
  <c r="J329" i="23"/>
  <c r="N329" i="23" s="1"/>
  <c r="O329" i="23" s="1"/>
  <c r="I329" i="23"/>
  <c r="F329" i="23"/>
  <c r="M328" i="23"/>
  <c r="J328" i="23"/>
  <c r="N328" i="23" s="1"/>
  <c r="I328" i="23"/>
  <c r="F328" i="23"/>
  <c r="M327" i="23"/>
  <c r="J327" i="23"/>
  <c r="N327" i="23" s="1"/>
  <c r="I327" i="23"/>
  <c r="F327" i="23"/>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F322" i="23"/>
  <c r="J322" i="23" s="1"/>
  <c r="N322" i="23" s="1"/>
  <c r="M321" i="23"/>
  <c r="I321" i="23"/>
  <c r="J321" i="23" s="1"/>
  <c r="N321" i="23" s="1"/>
  <c r="F321" i="23"/>
  <c r="M320" i="23"/>
  <c r="J320" i="23"/>
  <c r="N320" i="23" s="1"/>
  <c r="I320" i="23"/>
  <c r="F320" i="23"/>
  <c r="M319" i="23"/>
  <c r="I319" i="23"/>
  <c r="F319" i="23"/>
  <c r="M318" i="23"/>
  <c r="I318" i="23"/>
  <c r="F318" i="23"/>
  <c r="J318" i="23" s="1"/>
  <c r="N318" i="23" s="1"/>
  <c r="M317" i="23"/>
  <c r="I317" i="23"/>
  <c r="F317" i="23"/>
  <c r="J317" i="23" s="1"/>
  <c r="N317" i="23" s="1"/>
  <c r="M316" i="23"/>
  <c r="I316" i="23"/>
  <c r="F316" i="23"/>
  <c r="J316" i="23" s="1"/>
  <c r="N316" i="23" s="1"/>
  <c r="M315" i="23"/>
  <c r="J315" i="23"/>
  <c r="N315" i="23" s="1"/>
  <c r="I315" i="23"/>
  <c r="F315" i="23"/>
  <c r="M314" i="23"/>
  <c r="I314" i="23"/>
  <c r="F314" i="23"/>
  <c r="J314" i="23" s="1"/>
  <c r="N314" i="23" s="1"/>
  <c r="M313" i="23"/>
  <c r="I313" i="23"/>
  <c r="F313" i="23"/>
  <c r="M312" i="23"/>
  <c r="J312" i="23"/>
  <c r="N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AB307" i="23" s="1"/>
  <c r="K517" i="22"/>
  <c r="D517" i="22"/>
  <c r="M516" i="22"/>
  <c r="I516" i="22"/>
  <c r="F516" i="22"/>
  <c r="J516" i="22" s="1"/>
  <c r="N516" i="22" s="1"/>
  <c r="N515" i="22"/>
  <c r="M515" i="22"/>
  <c r="J515" i="22"/>
  <c r="I515" i="22"/>
  <c r="F515" i="22"/>
  <c r="O514" i="22"/>
  <c r="M514" i="22"/>
  <c r="I514" i="22"/>
  <c r="J514" i="22" s="1"/>
  <c r="N514" i="22" s="1"/>
  <c r="P514" i="22" s="1"/>
  <c r="F514" i="22"/>
  <c r="P513" i="22"/>
  <c r="M513" i="22"/>
  <c r="I513" i="22"/>
  <c r="F513" i="22"/>
  <c r="J513" i="22" s="1"/>
  <c r="N513" i="22" s="1"/>
  <c r="O513" i="22" s="1"/>
  <c r="M512" i="22"/>
  <c r="I512" i="22"/>
  <c r="F512" i="22"/>
  <c r="J512" i="22" s="1"/>
  <c r="N512" i="22" s="1"/>
  <c r="M511" i="22"/>
  <c r="J511" i="22"/>
  <c r="N511" i="22" s="1"/>
  <c r="I511" i="22"/>
  <c r="F511" i="22"/>
  <c r="M510" i="22"/>
  <c r="I510" i="22"/>
  <c r="F510" i="22"/>
  <c r="J510" i="22" s="1"/>
  <c r="N509" i="22"/>
  <c r="M509" i="22"/>
  <c r="J509" i="22"/>
  <c r="I509" i="22"/>
  <c r="F509" i="22"/>
  <c r="M508" i="22"/>
  <c r="I508" i="22"/>
  <c r="J508" i="22" s="1"/>
  <c r="N508" i="22" s="1"/>
  <c r="P508" i="22" s="1"/>
  <c r="F508" i="22"/>
  <c r="M507" i="22"/>
  <c r="I507" i="22"/>
  <c r="F507" i="22"/>
  <c r="J507" i="22" s="1"/>
  <c r="N507" i="22" s="1"/>
  <c r="M506" i="22"/>
  <c r="I506" i="22"/>
  <c r="F506" i="22"/>
  <c r="J506" i="22" s="1"/>
  <c r="N506" i="22" s="1"/>
  <c r="M505" i="22"/>
  <c r="J505" i="22"/>
  <c r="N505" i="22" s="1"/>
  <c r="I505" i="22"/>
  <c r="F505" i="22"/>
  <c r="M504" i="22"/>
  <c r="I504" i="22"/>
  <c r="F504" i="22"/>
  <c r="J504" i="22" s="1"/>
  <c r="N504" i="22" s="1"/>
  <c r="N503" i="22"/>
  <c r="M503" i="22"/>
  <c r="J503" i="22"/>
  <c r="I503" i="22"/>
  <c r="F503" i="22"/>
  <c r="M502" i="22"/>
  <c r="I502" i="22"/>
  <c r="J502" i="22" s="1"/>
  <c r="N502" i="22" s="1"/>
  <c r="F502" i="22"/>
  <c r="M501" i="22"/>
  <c r="I501" i="22"/>
  <c r="F501" i="22"/>
  <c r="J501" i="22" s="1"/>
  <c r="N501" i="22" s="1"/>
  <c r="M500" i="22"/>
  <c r="I500" i="22"/>
  <c r="F500" i="22"/>
  <c r="J500" i="22" s="1"/>
  <c r="N500" i="22" s="1"/>
  <c r="P500" i="22" s="1"/>
  <c r="M499" i="22"/>
  <c r="I499" i="22"/>
  <c r="F499" i="22"/>
  <c r="J499" i="22" s="1"/>
  <c r="N499" i="22" s="1"/>
  <c r="M498" i="22"/>
  <c r="I498" i="22"/>
  <c r="F498" i="22"/>
  <c r="J498" i="22" s="1"/>
  <c r="N498" i="22" s="1"/>
  <c r="M497" i="22"/>
  <c r="J497" i="22"/>
  <c r="N497" i="22" s="1"/>
  <c r="I497" i="22"/>
  <c r="F497" i="22"/>
  <c r="O496" i="22"/>
  <c r="M496" i="22"/>
  <c r="I496" i="22"/>
  <c r="J496" i="22" s="1"/>
  <c r="N496" i="22" s="1"/>
  <c r="P496" i="22" s="1"/>
  <c r="F496" i="22"/>
  <c r="M495" i="22"/>
  <c r="I495" i="22"/>
  <c r="F495" i="22"/>
  <c r="J495" i="22" s="1"/>
  <c r="N495" i="22" s="1"/>
  <c r="M494" i="22"/>
  <c r="I494" i="22"/>
  <c r="F494" i="22"/>
  <c r="J494" i="22" s="1"/>
  <c r="N494" i="22" s="1"/>
  <c r="M493" i="22"/>
  <c r="J493" i="22"/>
  <c r="N493" i="22" s="1"/>
  <c r="O493" i="22" s="1"/>
  <c r="I493" i="22"/>
  <c r="F493" i="22"/>
  <c r="M492" i="22"/>
  <c r="I492" i="22"/>
  <c r="F492" i="22"/>
  <c r="J492" i="22" s="1"/>
  <c r="N491" i="22"/>
  <c r="M491" i="22"/>
  <c r="J491" i="22"/>
  <c r="I491" i="22"/>
  <c r="F491" i="22"/>
  <c r="M490" i="22"/>
  <c r="I490" i="22"/>
  <c r="J490" i="22" s="1"/>
  <c r="N490" i="22" s="1"/>
  <c r="P490" i="22" s="1"/>
  <c r="F490" i="22"/>
  <c r="M489" i="22"/>
  <c r="I489" i="22"/>
  <c r="F489" i="22"/>
  <c r="J489" i="22" s="1"/>
  <c r="N489" i="22" s="1"/>
  <c r="O489" i="22" s="1"/>
  <c r="M488" i="22"/>
  <c r="I488" i="22"/>
  <c r="F488" i="22"/>
  <c r="J488" i="22" s="1"/>
  <c r="N488" i="22" s="1"/>
  <c r="P488" i="22" s="1"/>
  <c r="M487" i="22"/>
  <c r="I487" i="22"/>
  <c r="F487" i="22"/>
  <c r="J487" i="22" s="1"/>
  <c r="N487" i="22" s="1"/>
  <c r="M486" i="22"/>
  <c r="I486" i="22"/>
  <c r="F486" i="22"/>
  <c r="J486" i="22" s="1"/>
  <c r="N486" i="22" s="1"/>
  <c r="M485" i="22"/>
  <c r="I485" i="22"/>
  <c r="F485" i="22"/>
  <c r="J485" i="22" s="1"/>
  <c r="N485" i="22" s="1"/>
  <c r="M484" i="22"/>
  <c r="I484" i="22"/>
  <c r="J484" i="22" s="1"/>
  <c r="N484" i="22" s="1"/>
  <c r="F484" i="22"/>
  <c r="M483" i="22"/>
  <c r="I483" i="22"/>
  <c r="F483" i="22"/>
  <c r="J483" i="22" s="1"/>
  <c r="N483" i="22" s="1"/>
  <c r="M482" i="22"/>
  <c r="I482" i="22"/>
  <c r="F482" i="22"/>
  <c r="M481" i="22"/>
  <c r="J481" i="22"/>
  <c r="N481" i="22" s="1"/>
  <c r="O481" i="22" s="1"/>
  <c r="I481" i="22"/>
  <c r="F481" i="22"/>
  <c r="O480" i="22"/>
  <c r="M480" i="22"/>
  <c r="I480" i="22"/>
  <c r="F480" i="22"/>
  <c r="J480" i="22" s="1"/>
  <c r="N480" i="22" s="1"/>
  <c r="P480" i="22" s="1"/>
  <c r="M479" i="22"/>
  <c r="I479" i="22"/>
  <c r="F479" i="22"/>
  <c r="J479" i="22" s="1"/>
  <c r="N479" i="22" s="1"/>
  <c r="M478" i="22"/>
  <c r="I478" i="22"/>
  <c r="J478" i="22" s="1"/>
  <c r="N478" i="22" s="1"/>
  <c r="F478" i="22"/>
  <c r="M477" i="22"/>
  <c r="I477" i="22"/>
  <c r="F477" i="22"/>
  <c r="J477" i="22" s="1"/>
  <c r="N477" i="22" s="1"/>
  <c r="M476" i="22"/>
  <c r="I476" i="22"/>
  <c r="F476" i="22"/>
  <c r="M475" i="22"/>
  <c r="J475" i="22"/>
  <c r="N475" i="22" s="1"/>
  <c r="O475" i="22" s="1"/>
  <c r="I475" i="22"/>
  <c r="F475" i="22"/>
  <c r="O474" i="22"/>
  <c r="M474" i="22"/>
  <c r="I474" i="22"/>
  <c r="F474" i="22"/>
  <c r="J474" i="22" s="1"/>
  <c r="N474" i="22" s="1"/>
  <c r="P474" i="22" s="1"/>
  <c r="M473" i="22"/>
  <c r="I473" i="22"/>
  <c r="F473" i="22"/>
  <c r="J473" i="22" s="1"/>
  <c r="N473" i="22" s="1"/>
  <c r="M472" i="22"/>
  <c r="I472" i="22"/>
  <c r="J472" i="22" s="1"/>
  <c r="N472" i="22" s="1"/>
  <c r="F472" i="22"/>
  <c r="M471" i="22"/>
  <c r="I471" i="22"/>
  <c r="F471" i="22"/>
  <c r="J471" i="22" s="1"/>
  <c r="N471" i="22" s="1"/>
  <c r="M470" i="22"/>
  <c r="I470" i="22"/>
  <c r="F470" i="22"/>
  <c r="M469" i="22"/>
  <c r="J469" i="22"/>
  <c r="N469" i="22" s="1"/>
  <c r="O469" i="22" s="1"/>
  <c r="I469" i="22"/>
  <c r="F469" i="22"/>
  <c r="O468" i="22"/>
  <c r="M468" i="22"/>
  <c r="I468" i="22"/>
  <c r="F468" i="22"/>
  <c r="J468" i="22" s="1"/>
  <c r="N468" i="22" s="1"/>
  <c r="P468" i="22" s="1"/>
  <c r="M467" i="22"/>
  <c r="I467" i="22"/>
  <c r="F467" i="22"/>
  <c r="J467" i="22" s="1"/>
  <c r="N467" i="22" s="1"/>
  <c r="M466" i="22"/>
  <c r="I466" i="22"/>
  <c r="J466" i="22" s="1"/>
  <c r="N466" i="22" s="1"/>
  <c r="F466" i="22"/>
  <c r="M465" i="22"/>
  <c r="I465" i="22"/>
  <c r="F465" i="22"/>
  <c r="J465" i="22" s="1"/>
  <c r="N465" i="22" s="1"/>
  <c r="M464" i="22"/>
  <c r="I464" i="22"/>
  <c r="F464" i="22"/>
  <c r="J464" i="22" s="1"/>
  <c r="N464" i="22" s="1"/>
  <c r="M463" i="22"/>
  <c r="I463" i="22"/>
  <c r="F463" i="22"/>
  <c r="J463" i="22" s="1"/>
  <c r="N463" i="22" s="1"/>
  <c r="M462" i="22"/>
  <c r="I462" i="22"/>
  <c r="F462" i="22"/>
  <c r="J462" i="22" s="1"/>
  <c r="N462" i="22" s="1"/>
  <c r="M461" i="22"/>
  <c r="I461" i="22"/>
  <c r="F461" i="22"/>
  <c r="J461" i="22" s="1"/>
  <c r="N461" i="22" s="1"/>
  <c r="M460" i="22"/>
  <c r="J460" i="22"/>
  <c r="N460" i="22" s="1"/>
  <c r="P460" i="22" s="1"/>
  <c r="I460" i="22"/>
  <c r="F460" i="22"/>
  <c r="M459" i="22"/>
  <c r="J459" i="22"/>
  <c r="N459" i="22" s="1"/>
  <c r="O459" i="22" s="1"/>
  <c r="I459" i="22"/>
  <c r="F459" i="22"/>
  <c r="M458" i="22"/>
  <c r="I458" i="22"/>
  <c r="F458" i="22"/>
  <c r="M457" i="22"/>
  <c r="J457" i="22"/>
  <c r="N457" i="22" s="1"/>
  <c r="P457" i="22" s="1"/>
  <c r="I457" i="22"/>
  <c r="F457" i="22"/>
  <c r="M456" i="22"/>
  <c r="I456" i="22"/>
  <c r="F456" i="22"/>
  <c r="N455" i="22"/>
  <c r="M455" i="22"/>
  <c r="I455" i="22"/>
  <c r="F455" i="22"/>
  <c r="J455" i="22" s="1"/>
  <c r="M454" i="22"/>
  <c r="I454" i="22"/>
  <c r="J454" i="22" s="1"/>
  <c r="F454" i="22"/>
  <c r="M453" i="22"/>
  <c r="I453" i="22"/>
  <c r="F453" i="22"/>
  <c r="J453" i="22" s="1"/>
  <c r="M452" i="22"/>
  <c r="I452" i="22"/>
  <c r="F452" i="22"/>
  <c r="J452" i="22" s="1"/>
  <c r="M451" i="22"/>
  <c r="I451" i="22"/>
  <c r="F451" i="22"/>
  <c r="J451" i="22" s="1"/>
  <c r="N451" i="22" s="1"/>
  <c r="M450" i="22"/>
  <c r="I450" i="22"/>
  <c r="F450" i="22"/>
  <c r="J450" i="22" s="1"/>
  <c r="M449" i="22"/>
  <c r="J449" i="22"/>
  <c r="N449" i="22" s="1"/>
  <c r="I449" i="22"/>
  <c r="F449" i="22"/>
  <c r="M448" i="22"/>
  <c r="I448" i="22"/>
  <c r="J448" i="22" s="1"/>
  <c r="N448" i="22" s="1"/>
  <c r="F448" i="22"/>
  <c r="M447" i="22"/>
  <c r="I447" i="22"/>
  <c r="F447" i="22"/>
  <c r="J447" i="22" s="1"/>
  <c r="N447" i="22" s="1"/>
  <c r="M446" i="22"/>
  <c r="I446" i="22"/>
  <c r="F446" i="22"/>
  <c r="J446" i="22" s="1"/>
  <c r="N446" i="22" s="1"/>
  <c r="M445" i="22"/>
  <c r="I445" i="22"/>
  <c r="F445" i="22"/>
  <c r="J445" i="22" s="1"/>
  <c r="N445" i="22" s="1"/>
  <c r="M444" i="22"/>
  <c r="I444" i="22"/>
  <c r="F444" i="22"/>
  <c r="J444" i="22" s="1"/>
  <c r="N444" i="22" s="1"/>
  <c r="M443" i="22"/>
  <c r="I443" i="22"/>
  <c r="F443" i="22"/>
  <c r="J443" i="22" s="1"/>
  <c r="N443" i="22" s="1"/>
  <c r="M442" i="22"/>
  <c r="J442" i="22"/>
  <c r="N442" i="22" s="1"/>
  <c r="P442" i="22" s="1"/>
  <c r="I442" i="22"/>
  <c r="F442" i="22"/>
  <c r="M441" i="22"/>
  <c r="J441" i="22"/>
  <c r="N441" i="22" s="1"/>
  <c r="O441" i="22" s="1"/>
  <c r="I441" i="22"/>
  <c r="F441" i="22"/>
  <c r="M440" i="22"/>
  <c r="I440" i="22"/>
  <c r="F440" i="22"/>
  <c r="O439" i="22"/>
  <c r="M439" i="22"/>
  <c r="J439" i="22"/>
  <c r="N439" i="22" s="1"/>
  <c r="P439" i="22" s="1"/>
  <c r="I439" i="22"/>
  <c r="F439" i="22"/>
  <c r="M438" i="22"/>
  <c r="I438" i="22"/>
  <c r="F438" i="22"/>
  <c r="M437" i="22"/>
  <c r="I437" i="22"/>
  <c r="F437" i="22"/>
  <c r="J437" i="22" s="1"/>
  <c r="N437" i="22" s="1"/>
  <c r="M436" i="22"/>
  <c r="I436" i="22"/>
  <c r="J436" i="22" s="1"/>
  <c r="F436" i="22"/>
  <c r="M435" i="22"/>
  <c r="I435" i="22"/>
  <c r="F435" i="22"/>
  <c r="J435" i="22" s="1"/>
  <c r="M434" i="22"/>
  <c r="I434" i="22"/>
  <c r="F434" i="22"/>
  <c r="J434" i="22" s="1"/>
  <c r="M433" i="22"/>
  <c r="I433" i="22"/>
  <c r="F433" i="22"/>
  <c r="J433" i="22" s="1"/>
  <c r="N433" i="22" s="1"/>
  <c r="M432" i="22"/>
  <c r="I432" i="22"/>
  <c r="F432" i="22"/>
  <c r="J432" i="22" s="1"/>
  <c r="M431" i="22"/>
  <c r="J431" i="22"/>
  <c r="N431" i="22" s="1"/>
  <c r="I431" i="22"/>
  <c r="F431" i="22"/>
  <c r="M430" i="22"/>
  <c r="I430" i="22"/>
  <c r="J430" i="22" s="1"/>
  <c r="N430" i="22" s="1"/>
  <c r="F430" i="22"/>
  <c r="M429" i="22"/>
  <c r="J429" i="22"/>
  <c r="N429" i="22" s="1"/>
  <c r="I429" i="22"/>
  <c r="F429" i="22"/>
  <c r="M428" i="22"/>
  <c r="I428" i="22"/>
  <c r="F428" i="22"/>
  <c r="J428" i="22" s="1"/>
  <c r="N428" i="22" s="1"/>
  <c r="M427" i="22"/>
  <c r="I427" i="22"/>
  <c r="F427" i="22"/>
  <c r="J427" i="22" s="1"/>
  <c r="N427" i="22" s="1"/>
  <c r="M426" i="22"/>
  <c r="I426" i="22"/>
  <c r="F426" i="22"/>
  <c r="J426" i="22" s="1"/>
  <c r="N426" i="22" s="1"/>
  <c r="M425" i="22"/>
  <c r="I425" i="22"/>
  <c r="F425" i="22"/>
  <c r="J425" i="22" s="1"/>
  <c r="M424" i="22"/>
  <c r="I424" i="22"/>
  <c r="J424" i="22" s="1"/>
  <c r="N424" i="22" s="1"/>
  <c r="F424" i="22"/>
  <c r="N423" i="22"/>
  <c r="M423" i="22"/>
  <c r="I423" i="22"/>
  <c r="F423" i="22"/>
  <c r="J423" i="22" s="1"/>
  <c r="M422" i="22"/>
  <c r="I422" i="22"/>
  <c r="F422" i="22"/>
  <c r="M421" i="22"/>
  <c r="I421" i="22"/>
  <c r="J421" i="22" s="1"/>
  <c r="N421" i="22" s="1"/>
  <c r="P421" i="22" s="1"/>
  <c r="F421" i="22"/>
  <c r="P420" i="22"/>
  <c r="M420" i="22"/>
  <c r="I420" i="22"/>
  <c r="J420" i="22" s="1"/>
  <c r="N420" i="22" s="1"/>
  <c r="O420" i="22" s="1"/>
  <c r="F420" i="22"/>
  <c r="P419" i="22"/>
  <c r="M419" i="22"/>
  <c r="J419" i="22"/>
  <c r="N419" i="22" s="1"/>
  <c r="O419" i="22" s="1"/>
  <c r="I419" i="22"/>
  <c r="F419" i="22"/>
  <c r="M418" i="22"/>
  <c r="J418" i="22"/>
  <c r="N418" i="22" s="1"/>
  <c r="P418" i="22" s="1"/>
  <c r="I418" i="22"/>
  <c r="F418" i="22"/>
  <c r="M417" i="22"/>
  <c r="I417" i="22"/>
  <c r="F417" i="22"/>
  <c r="J417" i="22" s="1"/>
  <c r="N417" i="22" s="1"/>
  <c r="O417" i="22" s="1"/>
  <c r="M416" i="22"/>
  <c r="I416" i="22"/>
  <c r="F416" i="22"/>
  <c r="J416" i="22" s="1"/>
  <c r="N416" i="22" s="1"/>
  <c r="M415" i="22"/>
  <c r="I415" i="22"/>
  <c r="F415" i="22"/>
  <c r="M414" i="22"/>
  <c r="I414" i="22"/>
  <c r="F414" i="22"/>
  <c r="M413" i="22"/>
  <c r="I413" i="22"/>
  <c r="F413" i="22"/>
  <c r="N412" i="22"/>
  <c r="M412" i="22"/>
  <c r="I412" i="22"/>
  <c r="J412" i="22" s="1"/>
  <c r="F412" i="22"/>
  <c r="M411" i="22"/>
  <c r="J411" i="22"/>
  <c r="N411" i="22" s="1"/>
  <c r="I411" i="22"/>
  <c r="F411" i="22"/>
  <c r="M410" i="22"/>
  <c r="I410" i="22"/>
  <c r="F410" i="22"/>
  <c r="J410" i="22" s="1"/>
  <c r="P409" i="22"/>
  <c r="O409" i="22"/>
  <c r="M409" i="22"/>
  <c r="I409" i="22"/>
  <c r="F409" i="22"/>
  <c r="J409" i="22" s="1"/>
  <c r="N409" i="22" s="1"/>
  <c r="M408" i="22"/>
  <c r="I408" i="22"/>
  <c r="F408" i="22"/>
  <c r="J408" i="22" s="1"/>
  <c r="M407" i="22"/>
  <c r="I407" i="22"/>
  <c r="F407" i="22"/>
  <c r="J407" i="22" s="1"/>
  <c r="N407" i="22" s="1"/>
  <c r="O407" i="22" s="1"/>
  <c r="M406" i="22"/>
  <c r="I406" i="22"/>
  <c r="J406" i="22" s="1"/>
  <c r="F406" i="22"/>
  <c r="N405" i="22"/>
  <c r="O405" i="22" s="1"/>
  <c r="M405" i="22"/>
  <c r="I405" i="22"/>
  <c r="F405" i="22"/>
  <c r="J405" i="22" s="1"/>
  <c r="M404" i="22"/>
  <c r="I404" i="22"/>
  <c r="F404" i="22"/>
  <c r="O403" i="22"/>
  <c r="M403" i="22"/>
  <c r="J403" i="22"/>
  <c r="N403" i="22" s="1"/>
  <c r="P403" i="22" s="1"/>
  <c r="I403" i="22"/>
  <c r="F403" i="22"/>
  <c r="M402" i="22"/>
  <c r="I402" i="22"/>
  <c r="J402" i="22" s="1"/>
  <c r="N402" i="22" s="1"/>
  <c r="F402" i="22"/>
  <c r="P401" i="22"/>
  <c r="M401" i="22"/>
  <c r="J401" i="22"/>
  <c r="N401" i="22" s="1"/>
  <c r="O401" i="22" s="1"/>
  <c r="I401" i="22"/>
  <c r="F401" i="22"/>
  <c r="M400" i="22"/>
  <c r="I400" i="22"/>
  <c r="J400" i="22" s="1"/>
  <c r="N400" i="22" s="1"/>
  <c r="F400" i="22"/>
  <c r="M399" i="22"/>
  <c r="J399" i="22"/>
  <c r="N399" i="22" s="1"/>
  <c r="I399" i="22"/>
  <c r="F399" i="22"/>
  <c r="M398" i="22"/>
  <c r="I398" i="22"/>
  <c r="F398" i="22"/>
  <c r="J398" i="22" s="1"/>
  <c r="N398" i="22" s="1"/>
  <c r="M397" i="22"/>
  <c r="I397" i="22"/>
  <c r="F397" i="22"/>
  <c r="M396" i="22"/>
  <c r="I396" i="22"/>
  <c r="F396" i="22"/>
  <c r="J396" i="22" s="1"/>
  <c r="N396" i="22" s="1"/>
  <c r="P396" i="22" s="1"/>
  <c r="M395" i="22"/>
  <c r="I395" i="22"/>
  <c r="F395" i="22"/>
  <c r="M394" i="22"/>
  <c r="I394" i="22"/>
  <c r="J394" i="22" s="1"/>
  <c r="N394" i="22" s="1"/>
  <c r="F394" i="22"/>
  <c r="M393" i="22"/>
  <c r="J393" i="22"/>
  <c r="N393" i="22" s="1"/>
  <c r="I393" i="22"/>
  <c r="F393" i="22"/>
  <c r="M392" i="22"/>
  <c r="I392" i="22"/>
  <c r="F392" i="22"/>
  <c r="J392" i="22" s="1"/>
  <c r="M391" i="22"/>
  <c r="I391" i="22"/>
  <c r="F391" i="22"/>
  <c r="M390" i="22"/>
  <c r="I390" i="22"/>
  <c r="F390" i="22"/>
  <c r="J390" i="22" s="1"/>
  <c r="N390" i="22" s="1"/>
  <c r="M389" i="22"/>
  <c r="J389" i="22"/>
  <c r="N389" i="22" s="1"/>
  <c r="P389" i="22" s="1"/>
  <c r="I389" i="22"/>
  <c r="F389" i="22"/>
  <c r="M388" i="22"/>
  <c r="J388" i="22"/>
  <c r="N388" i="22" s="1"/>
  <c r="I388" i="22"/>
  <c r="F388" i="22"/>
  <c r="M387" i="22"/>
  <c r="I387" i="22"/>
  <c r="F387" i="22"/>
  <c r="M386" i="22"/>
  <c r="J386" i="22"/>
  <c r="N386" i="22" s="1"/>
  <c r="I386" i="22"/>
  <c r="F386" i="22"/>
  <c r="M385" i="22"/>
  <c r="I385" i="22"/>
  <c r="F385" i="22"/>
  <c r="M384" i="22"/>
  <c r="I384" i="22"/>
  <c r="F384" i="22"/>
  <c r="J384" i="22" s="1"/>
  <c r="N384" i="22" s="1"/>
  <c r="O383" i="22"/>
  <c r="M383" i="22"/>
  <c r="J383" i="22"/>
  <c r="N383" i="22" s="1"/>
  <c r="P383" i="22" s="1"/>
  <c r="I383" i="22"/>
  <c r="F383" i="22"/>
  <c r="M382" i="22"/>
  <c r="I382" i="22"/>
  <c r="F382" i="22"/>
  <c r="J382" i="22" s="1"/>
  <c r="N382" i="22" s="1"/>
  <c r="M381" i="22"/>
  <c r="I381" i="22"/>
  <c r="F381" i="22"/>
  <c r="M380" i="22"/>
  <c r="I380" i="22"/>
  <c r="F380" i="22"/>
  <c r="J380" i="22" s="1"/>
  <c r="N380" i="22" s="1"/>
  <c r="M379" i="22"/>
  <c r="I379" i="22"/>
  <c r="F379" i="22"/>
  <c r="M378" i="22"/>
  <c r="I378" i="22"/>
  <c r="J378" i="22" s="1"/>
  <c r="N378" i="22" s="1"/>
  <c r="F378" i="22"/>
  <c r="O377" i="22"/>
  <c r="M377" i="22"/>
  <c r="J377" i="22"/>
  <c r="N377" i="22" s="1"/>
  <c r="P377" i="22" s="1"/>
  <c r="I377" i="22"/>
  <c r="F377" i="22"/>
  <c r="N376" i="22"/>
  <c r="O376" i="22" s="1"/>
  <c r="M376" i="22"/>
  <c r="J376" i="22"/>
  <c r="I376" i="22"/>
  <c r="F376" i="22"/>
  <c r="M375" i="22"/>
  <c r="I375" i="22"/>
  <c r="F375" i="22"/>
  <c r="N374" i="22"/>
  <c r="P374" i="22" s="1"/>
  <c r="M374" i="22"/>
  <c r="J374" i="22"/>
  <c r="I374" i="22"/>
  <c r="F374" i="22"/>
  <c r="M373" i="22"/>
  <c r="I373" i="22"/>
  <c r="F373" i="22"/>
  <c r="M372" i="22"/>
  <c r="I372" i="22"/>
  <c r="F372" i="22"/>
  <c r="J372" i="22" s="1"/>
  <c r="N372" i="22" s="1"/>
  <c r="M371" i="22"/>
  <c r="J371" i="22"/>
  <c r="N371" i="22" s="1"/>
  <c r="P371" i="22" s="1"/>
  <c r="I371" i="22"/>
  <c r="F371" i="22"/>
  <c r="M370" i="22"/>
  <c r="J370" i="22"/>
  <c r="N370" i="22" s="1"/>
  <c r="I370" i="22"/>
  <c r="F370" i="22"/>
  <c r="M369" i="22"/>
  <c r="I369" i="22"/>
  <c r="F369" i="22"/>
  <c r="M368" i="22"/>
  <c r="J368" i="22"/>
  <c r="N368" i="22" s="1"/>
  <c r="I368" i="22"/>
  <c r="F368" i="22"/>
  <c r="M367" i="22"/>
  <c r="I367" i="22"/>
  <c r="F367" i="22"/>
  <c r="M366" i="22"/>
  <c r="I366" i="22"/>
  <c r="F366" i="22"/>
  <c r="J366" i="22" s="1"/>
  <c r="N366" i="22" s="1"/>
  <c r="O365" i="22"/>
  <c r="M365" i="22"/>
  <c r="J365" i="22"/>
  <c r="N365" i="22" s="1"/>
  <c r="P365" i="22" s="1"/>
  <c r="I365" i="22"/>
  <c r="F365" i="22"/>
  <c r="M364" i="22"/>
  <c r="I364" i="22"/>
  <c r="F364" i="22"/>
  <c r="J364" i="22" s="1"/>
  <c r="N364" i="22" s="1"/>
  <c r="M363" i="22"/>
  <c r="I363" i="22"/>
  <c r="F363" i="22"/>
  <c r="M362" i="22"/>
  <c r="I362" i="22"/>
  <c r="F362" i="22"/>
  <c r="J362" i="22" s="1"/>
  <c r="N362" i="22" s="1"/>
  <c r="M361" i="22"/>
  <c r="I361" i="22"/>
  <c r="F361" i="22"/>
  <c r="M360" i="22"/>
  <c r="I360" i="22"/>
  <c r="J360" i="22" s="1"/>
  <c r="N360" i="22" s="1"/>
  <c r="F360" i="22"/>
  <c r="O359" i="22"/>
  <c r="M359" i="22"/>
  <c r="J359" i="22"/>
  <c r="N359" i="22" s="1"/>
  <c r="P359" i="22" s="1"/>
  <c r="I359" i="22"/>
  <c r="F359" i="22"/>
  <c r="N358" i="22"/>
  <c r="O358" i="22" s="1"/>
  <c r="M358" i="22"/>
  <c r="J358" i="22"/>
  <c r="I358" i="22"/>
  <c r="F358" i="22"/>
  <c r="M357" i="22"/>
  <c r="I357" i="22"/>
  <c r="F357" i="22"/>
  <c r="N356" i="22"/>
  <c r="P356" i="22" s="1"/>
  <c r="M356" i="22"/>
  <c r="J356" i="22"/>
  <c r="I356" i="22"/>
  <c r="F356" i="22"/>
  <c r="M355" i="22"/>
  <c r="I355" i="22"/>
  <c r="F355" i="22"/>
  <c r="M354" i="22"/>
  <c r="I354" i="22"/>
  <c r="F354" i="22"/>
  <c r="J354" i="22" s="1"/>
  <c r="N354" i="22" s="1"/>
  <c r="M353" i="22"/>
  <c r="J353" i="22"/>
  <c r="N353" i="22" s="1"/>
  <c r="P353" i="22" s="1"/>
  <c r="I353" i="22"/>
  <c r="F353" i="22"/>
  <c r="M352" i="22"/>
  <c r="J352" i="22"/>
  <c r="N352" i="22" s="1"/>
  <c r="I352" i="22"/>
  <c r="F352" i="22"/>
  <c r="M351" i="22"/>
  <c r="I351" i="22"/>
  <c r="F351" i="22"/>
  <c r="M350" i="22"/>
  <c r="J350" i="22"/>
  <c r="N350" i="22" s="1"/>
  <c r="I350" i="22"/>
  <c r="F350" i="22"/>
  <c r="M349" i="22"/>
  <c r="I349" i="22"/>
  <c r="F349" i="22"/>
  <c r="M348" i="22"/>
  <c r="I348" i="22"/>
  <c r="F348" i="22"/>
  <c r="J348" i="22" s="1"/>
  <c r="N348" i="22" s="1"/>
  <c r="M347" i="22"/>
  <c r="I347" i="22"/>
  <c r="J347" i="22" s="1"/>
  <c r="N347" i="22" s="1"/>
  <c r="F347" i="22"/>
  <c r="M346" i="22"/>
  <c r="J346" i="22"/>
  <c r="N346" i="22" s="1"/>
  <c r="I346" i="22"/>
  <c r="F346" i="22"/>
  <c r="M345" i="22"/>
  <c r="I345" i="22"/>
  <c r="F345" i="22"/>
  <c r="J345" i="22" s="1"/>
  <c r="N345" i="22" s="1"/>
  <c r="M344" i="22"/>
  <c r="I344" i="22"/>
  <c r="F344" i="22"/>
  <c r="J344" i="22" s="1"/>
  <c r="N344" i="22" s="1"/>
  <c r="M343" i="22"/>
  <c r="I343" i="22"/>
  <c r="F343" i="22"/>
  <c r="J343" i="22" s="1"/>
  <c r="N343" i="22" s="1"/>
  <c r="M342" i="22"/>
  <c r="I342" i="22"/>
  <c r="F342" i="22"/>
  <c r="J342" i="22" s="1"/>
  <c r="N342" i="22" s="1"/>
  <c r="M341" i="22"/>
  <c r="I341" i="22"/>
  <c r="J341" i="22" s="1"/>
  <c r="N341" i="22" s="1"/>
  <c r="F341" i="22"/>
  <c r="N340" i="22"/>
  <c r="P340" i="22" s="1"/>
  <c r="M340" i="22"/>
  <c r="J340" i="22"/>
  <c r="I340" i="22"/>
  <c r="F340" i="22"/>
  <c r="M339" i="22"/>
  <c r="I339" i="22"/>
  <c r="F339" i="22"/>
  <c r="J339" i="22" s="1"/>
  <c r="N339" i="22" s="1"/>
  <c r="M338" i="22"/>
  <c r="I338" i="22"/>
  <c r="J338" i="22" s="1"/>
  <c r="N338" i="22" s="1"/>
  <c r="F338" i="22"/>
  <c r="M337" i="22"/>
  <c r="I337" i="22"/>
  <c r="J337" i="22" s="1"/>
  <c r="N337" i="22" s="1"/>
  <c r="F337" i="22"/>
  <c r="M336" i="22"/>
  <c r="I336" i="22"/>
  <c r="J336" i="22" s="1"/>
  <c r="N336" i="22" s="1"/>
  <c r="F336" i="22"/>
  <c r="M335" i="22"/>
  <c r="I335" i="22"/>
  <c r="J335" i="22" s="1"/>
  <c r="N335" i="22" s="1"/>
  <c r="F335" i="22"/>
  <c r="M334" i="22"/>
  <c r="I334" i="22"/>
  <c r="F334" i="22"/>
  <c r="J334" i="22" s="1"/>
  <c r="N334" i="22" s="1"/>
  <c r="M333" i="22"/>
  <c r="I333" i="22"/>
  <c r="F333" i="22"/>
  <c r="J333" i="22" s="1"/>
  <c r="N333" i="22" s="1"/>
  <c r="M332" i="22"/>
  <c r="I332" i="22"/>
  <c r="F332" i="22"/>
  <c r="J332" i="22" s="1"/>
  <c r="N332" i="22" s="1"/>
  <c r="M331" i="22"/>
  <c r="I331" i="22"/>
  <c r="F331" i="22"/>
  <c r="J331" i="22" s="1"/>
  <c r="N331" i="22" s="1"/>
  <c r="M330" i="22"/>
  <c r="I330" i="22"/>
  <c r="F330" i="22"/>
  <c r="J330" i="22" s="1"/>
  <c r="N330" i="22" s="1"/>
  <c r="M329" i="22"/>
  <c r="I329" i="22"/>
  <c r="J329" i="22" s="1"/>
  <c r="N329" i="22" s="1"/>
  <c r="F329" i="22"/>
  <c r="M328" i="22"/>
  <c r="J328" i="22"/>
  <c r="N328" i="22" s="1"/>
  <c r="I328" i="22"/>
  <c r="F328" i="22"/>
  <c r="M327" i="22"/>
  <c r="I327" i="22"/>
  <c r="F327" i="22"/>
  <c r="J327" i="22" s="1"/>
  <c r="N327" i="22" s="1"/>
  <c r="M326" i="22"/>
  <c r="I326" i="22"/>
  <c r="F326" i="22"/>
  <c r="J326" i="22" s="1"/>
  <c r="N326" i="22" s="1"/>
  <c r="M325" i="22"/>
  <c r="I325" i="22"/>
  <c r="F325" i="22"/>
  <c r="J325" i="22" s="1"/>
  <c r="N325" i="22" s="1"/>
  <c r="M324" i="22"/>
  <c r="I324" i="22"/>
  <c r="F324" i="22"/>
  <c r="J324" i="22" s="1"/>
  <c r="N324" i="22" s="1"/>
  <c r="M323" i="22"/>
  <c r="I323" i="22"/>
  <c r="J323" i="22" s="1"/>
  <c r="N323" i="22" s="1"/>
  <c r="F323" i="22"/>
  <c r="N322" i="22"/>
  <c r="P322" i="22" s="1"/>
  <c r="M322" i="22"/>
  <c r="J322" i="22"/>
  <c r="I322" i="22"/>
  <c r="F322" i="22"/>
  <c r="M321" i="22"/>
  <c r="I321" i="22"/>
  <c r="F321" i="22"/>
  <c r="J321" i="22" s="1"/>
  <c r="N321" i="22" s="1"/>
  <c r="M320" i="22"/>
  <c r="I320" i="22"/>
  <c r="J320" i="22" s="1"/>
  <c r="N320" i="22" s="1"/>
  <c r="F320" i="22"/>
  <c r="M319" i="22"/>
  <c r="I319" i="22"/>
  <c r="J319" i="22" s="1"/>
  <c r="N319" i="22" s="1"/>
  <c r="F319" i="22"/>
  <c r="M318" i="22"/>
  <c r="I318" i="22"/>
  <c r="J318" i="22" s="1"/>
  <c r="N318" i="22" s="1"/>
  <c r="F318" i="22"/>
  <c r="M317" i="22"/>
  <c r="I317" i="22"/>
  <c r="J317" i="22" s="1"/>
  <c r="N317" i="22" s="1"/>
  <c r="F317" i="22"/>
  <c r="M316" i="22"/>
  <c r="I316" i="22"/>
  <c r="F316" i="22"/>
  <c r="J316" i="22" s="1"/>
  <c r="N316" i="22" s="1"/>
  <c r="M315" i="22"/>
  <c r="I315" i="22"/>
  <c r="F315" i="22"/>
  <c r="J315" i="22" s="1"/>
  <c r="N315" i="22" s="1"/>
  <c r="M314" i="22"/>
  <c r="I314" i="22"/>
  <c r="F314" i="22"/>
  <c r="J314" i="22" s="1"/>
  <c r="N314" i="22" s="1"/>
  <c r="M313" i="22"/>
  <c r="I313" i="22"/>
  <c r="F313" i="22"/>
  <c r="J313" i="22" s="1"/>
  <c r="N313" i="22" s="1"/>
  <c r="M312" i="22"/>
  <c r="I312" i="22"/>
  <c r="F312" i="22"/>
  <c r="J312" i="22" s="1"/>
  <c r="N312" i="22" s="1"/>
  <c r="M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M515" i="33"/>
  <c r="I515" i="33"/>
  <c r="F515" i="33"/>
  <c r="J515" i="33" s="1"/>
  <c r="N515" i="33" s="1"/>
  <c r="M514" i="33"/>
  <c r="I514" i="33"/>
  <c r="J514" i="33" s="1"/>
  <c r="N514" i="33" s="1"/>
  <c r="P514" i="33" s="1"/>
  <c r="F514" i="33"/>
  <c r="P513" i="33"/>
  <c r="M513" i="33"/>
  <c r="I513" i="33"/>
  <c r="F513" i="33"/>
  <c r="J513" i="33" s="1"/>
  <c r="N513" i="33" s="1"/>
  <c r="O513" i="33" s="1"/>
  <c r="M512" i="33"/>
  <c r="I512" i="33"/>
  <c r="F512" i="33"/>
  <c r="J512" i="33" s="1"/>
  <c r="N512" i="33" s="1"/>
  <c r="M511" i="33"/>
  <c r="J511" i="33"/>
  <c r="N511" i="33" s="1"/>
  <c r="I511" i="33"/>
  <c r="F511" i="33"/>
  <c r="M510" i="33"/>
  <c r="I510" i="33"/>
  <c r="F510" i="33"/>
  <c r="J510" i="33" s="1"/>
  <c r="N510" i="33" s="1"/>
  <c r="N509" i="33"/>
  <c r="M509" i="33"/>
  <c r="I509" i="33"/>
  <c r="F509" i="33"/>
  <c r="J509" i="33" s="1"/>
  <c r="O508" i="33"/>
  <c r="M508" i="33"/>
  <c r="I508" i="33"/>
  <c r="J508" i="33" s="1"/>
  <c r="N508" i="33" s="1"/>
  <c r="P508" i="33" s="1"/>
  <c r="F508" i="33"/>
  <c r="P507" i="33"/>
  <c r="M507" i="33"/>
  <c r="I507" i="33"/>
  <c r="F507" i="33"/>
  <c r="J507" i="33" s="1"/>
  <c r="N507" i="33" s="1"/>
  <c r="O507" i="33" s="1"/>
  <c r="M506" i="33"/>
  <c r="I506" i="33"/>
  <c r="F506" i="33"/>
  <c r="M505" i="33"/>
  <c r="J505" i="33"/>
  <c r="N505" i="33" s="1"/>
  <c r="I505" i="33"/>
  <c r="F505" i="33"/>
  <c r="M504" i="33"/>
  <c r="I504" i="33"/>
  <c r="F504" i="33"/>
  <c r="J504" i="33" s="1"/>
  <c r="N503" i="33"/>
  <c r="M503" i="33"/>
  <c r="I503" i="33"/>
  <c r="F503" i="33"/>
  <c r="J503" i="33" s="1"/>
  <c r="M502" i="33"/>
  <c r="I502" i="33"/>
  <c r="J502" i="33" s="1"/>
  <c r="N502" i="33" s="1"/>
  <c r="F502" i="33"/>
  <c r="P501" i="33"/>
  <c r="M501" i="33"/>
  <c r="I501" i="33"/>
  <c r="F501" i="33"/>
  <c r="J501" i="33" s="1"/>
  <c r="N501" i="33" s="1"/>
  <c r="O501" i="33" s="1"/>
  <c r="M500" i="33"/>
  <c r="I500" i="33"/>
  <c r="F500" i="33"/>
  <c r="N499" i="33"/>
  <c r="M499" i="33"/>
  <c r="J499" i="33"/>
  <c r="I499" i="33"/>
  <c r="F499" i="33"/>
  <c r="M498" i="33"/>
  <c r="I498" i="33"/>
  <c r="F498" i="33"/>
  <c r="J498" i="33" s="1"/>
  <c r="N497" i="33"/>
  <c r="M497" i="33"/>
  <c r="I497" i="33"/>
  <c r="F497" i="33"/>
  <c r="J497" i="33" s="1"/>
  <c r="M496" i="33"/>
  <c r="I496" i="33"/>
  <c r="J496" i="33" s="1"/>
  <c r="N496" i="33" s="1"/>
  <c r="F496" i="33"/>
  <c r="M495" i="33"/>
  <c r="I495" i="33"/>
  <c r="F495" i="33"/>
  <c r="J495" i="33" s="1"/>
  <c r="N495" i="33" s="1"/>
  <c r="O495" i="33" s="1"/>
  <c r="M494" i="33"/>
  <c r="I494" i="33"/>
  <c r="F494" i="33"/>
  <c r="M493" i="33"/>
  <c r="J493" i="33"/>
  <c r="N493" i="33" s="1"/>
  <c r="I493" i="33"/>
  <c r="F493" i="33"/>
  <c r="O492" i="33"/>
  <c r="M492" i="33"/>
  <c r="I492" i="33"/>
  <c r="F492" i="33"/>
  <c r="J492" i="33" s="1"/>
  <c r="N492" i="33" s="1"/>
  <c r="P492" i="33" s="1"/>
  <c r="N491" i="33"/>
  <c r="M491" i="33"/>
  <c r="I491" i="33"/>
  <c r="F491" i="33"/>
  <c r="J491" i="33" s="1"/>
  <c r="M490" i="33"/>
  <c r="I490" i="33"/>
  <c r="J490" i="33" s="1"/>
  <c r="N490" i="33" s="1"/>
  <c r="P490" i="33" s="1"/>
  <c r="F490" i="33"/>
  <c r="M489" i="33"/>
  <c r="I489" i="33"/>
  <c r="F489" i="33"/>
  <c r="J489" i="33" s="1"/>
  <c r="N489" i="33" s="1"/>
  <c r="M488" i="33"/>
  <c r="I488" i="33"/>
  <c r="F488" i="33"/>
  <c r="J488" i="33" s="1"/>
  <c r="N488" i="33" s="1"/>
  <c r="M487" i="33"/>
  <c r="J487" i="33"/>
  <c r="N487" i="33" s="1"/>
  <c r="I487" i="33"/>
  <c r="F487" i="33"/>
  <c r="O486" i="33"/>
  <c r="M486" i="33"/>
  <c r="I486" i="33"/>
  <c r="F486" i="33"/>
  <c r="J486" i="33" s="1"/>
  <c r="N486" i="33" s="1"/>
  <c r="P486" i="33" s="1"/>
  <c r="P485" i="33"/>
  <c r="M485" i="33"/>
  <c r="I485" i="33"/>
  <c r="F485" i="33"/>
  <c r="J485" i="33" s="1"/>
  <c r="N485" i="33" s="1"/>
  <c r="O485" i="33" s="1"/>
  <c r="O484" i="33"/>
  <c r="M484" i="33"/>
  <c r="I484" i="33"/>
  <c r="J484" i="33" s="1"/>
  <c r="N484" i="33" s="1"/>
  <c r="P484" i="33" s="1"/>
  <c r="F484" i="33"/>
  <c r="P483" i="33"/>
  <c r="M483" i="33"/>
  <c r="J483" i="33"/>
  <c r="N483" i="33" s="1"/>
  <c r="O483" i="33" s="1"/>
  <c r="I483" i="33"/>
  <c r="F483" i="33"/>
  <c r="M482" i="33"/>
  <c r="I482" i="33"/>
  <c r="F482" i="33"/>
  <c r="N481" i="33"/>
  <c r="M481" i="33"/>
  <c r="J481" i="33"/>
  <c r="I481" i="33"/>
  <c r="F481" i="33"/>
  <c r="M480" i="33"/>
  <c r="I480" i="33"/>
  <c r="F480" i="33"/>
  <c r="J480" i="33" s="1"/>
  <c r="M479" i="33"/>
  <c r="I479" i="33"/>
  <c r="F479" i="33"/>
  <c r="J479" i="33" s="1"/>
  <c r="N479" i="33" s="1"/>
  <c r="M478" i="33"/>
  <c r="I478" i="33"/>
  <c r="J478" i="33" s="1"/>
  <c r="N478" i="33" s="1"/>
  <c r="F478" i="33"/>
  <c r="P477" i="33"/>
  <c r="M477" i="33"/>
  <c r="I477" i="33"/>
  <c r="F477" i="33"/>
  <c r="J477" i="33" s="1"/>
  <c r="N477" i="33" s="1"/>
  <c r="O477" i="33" s="1"/>
  <c r="M476" i="33"/>
  <c r="I476" i="33"/>
  <c r="F476" i="33"/>
  <c r="J476" i="33" s="1"/>
  <c r="N476" i="33" s="1"/>
  <c r="M475" i="33"/>
  <c r="J475" i="33"/>
  <c r="N475" i="33" s="1"/>
  <c r="I475" i="33"/>
  <c r="F475" i="33"/>
  <c r="M474" i="33"/>
  <c r="I474" i="33"/>
  <c r="F474" i="33"/>
  <c r="N473" i="33"/>
  <c r="M473" i="33"/>
  <c r="I473" i="33"/>
  <c r="F473" i="33"/>
  <c r="J473" i="33" s="1"/>
  <c r="M472" i="33"/>
  <c r="J472" i="33"/>
  <c r="I472" i="33"/>
  <c r="F472" i="33"/>
  <c r="M471" i="33"/>
  <c r="I471" i="33"/>
  <c r="F471" i="33"/>
  <c r="J471" i="33" s="1"/>
  <c r="N471" i="33" s="1"/>
  <c r="M470" i="33"/>
  <c r="I470" i="33"/>
  <c r="F470" i="33"/>
  <c r="M469" i="33"/>
  <c r="I469" i="33"/>
  <c r="F469" i="33"/>
  <c r="J469" i="33" s="1"/>
  <c r="N469" i="33" s="1"/>
  <c r="P469" i="33" s="1"/>
  <c r="M468" i="33"/>
  <c r="I468" i="33"/>
  <c r="F468" i="33"/>
  <c r="M467" i="33"/>
  <c r="J467" i="33"/>
  <c r="N467" i="33" s="1"/>
  <c r="I467" i="33"/>
  <c r="F467" i="33"/>
  <c r="M466" i="33"/>
  <c r="I466" i="33"/>
  <c r="J466" i="33" s="1"/>
  <c r="F466" i="33"/>
  <c r="M465" i="33"/>
  <c r="I465" i="33"/>
  <c r="F465" i="33"/>
  <c r="J465" i="33" s="1"/>
  <c r="N465" i="33" s="1"/>
  <c r="M464" i="33"/>
  <c r="I464" i="33"/>
  <c r="F464" i="33"/>
  <c r="J464" i="33" s="1"/>
  <c r="N464" i="33" s="1"/>
  <c r="N463" i="33"/>
  <c r="O463" i="33" s="1"/>
  <c r="M463" i="33"/>
  <c r="I463" i="33"/>
  <c r="F463" i="33"/>
  <c r="J463" i="33" s="1"/>
  <c r="M462" i="33"/>
  <c r="I462" i="33"/>
  <c r="F462" i="33"/>
  <c r="J462" i="33" s="1"/>
  <c r="P461" i="33"/>
  <c r="M461" i="33"/>
  <c r="I461" i="33"/>
  <c r="F461" i="33"/>
  <c r="J461" i="33" s="1"/>
  <c r="N461" i="33" s="1"/>
  <c r="O461" i="33" s="1"/>
  <c r="M460" i="33"/>
  <c r="I460" i="33"/>
  <c r="J460" i="33" s="1"/>
  <c r="N460" i="33" s="1"/>
  <c r="F460" i="33"/>
  <c r="M459" i="33"/>
  <c r="J459" i="33"/>
  <c r="N459" i="33" s="1"/>
  <c r="I459" i="33"/>
  <c r="F459" i="33"/>
  <c r="M458" i="33"/>
  <c r="I458" i="33"/>
  <c r="F458" i="33"/>
  <c r="J458" i="33" s="1"/>
  <c r="N458" i="33" s="1"/>
  <c r="M457" i="33"/>
  <c r="J457" i="33"/>
  <c r="N457" i="33" s="1"/>
  <c r="I457" i="33"/>
  <c r="F457" i="33"/>
  <c r="M456" i="33"/>
  <c r="I456" i="33"/>
  <c r="F456" i="33"/>
  <c r="M455" i="33"/>
  <c r="I455" i="33"/>
  <c r="F455" i="33"/>
  <c r="M454" i="33"/>
  <c r="J454" i="33"/>
  <c r="I454" i="33"/>
  <c r="F454" i="33"/>
  <c r="M453" i="33"/>
  <c r="J453" i="33"/>
  <c r="N453" i="33" s="1"/>
  <c r="I453" i="33"/>
  <c r="F453" i="33"/>
  <c r="M452" i="33"/>
  <c r="I452" i="33"/>
  <c r="F452" i="33"/>
  <c r="M451" i="33"/>
  <c r="I451" i="33"/>
  <c r="F451" i="33"/>
  <c r="J451" i="33" s="1"/>
  <c r="N451" i="33" s="1"/>
  <c r="M450" i="33"/>
  <c r="I450" i="33"/>
  <c r="F450" i="33"/>
  <c r="M449" i="33"/>
  <c r="I449" i="33"/>
  <c r="J449" i="33" s="1"/>
  <c r="N449" i="33" s="1"/>
  <c r="F449" i="33"/>
  <c r="M448" i="33"/>
  <c r="I448" i="33"/>
  <c r="J448" i="33" s="1"/>
  <c r="F448" i="33"/>
  <c r="M447" i="33"/>
  <c r="I447" i="33"/>
  <c r="F447" i="33"/>
  <c r="J447" i="33" s="1"/>
  <c r="N447" i="33" s="1"/>
  <c r="M446" i="33"/>
  <c r="I446" i="33"/>
  <c r="F446" i="33"/>
  <c r="J446" i="33" s="1"/>
  <c r="N446" i="33" s="1"/>
  <c r="N445" i="33"/>
  <c r="M445" i="33"/>
  <c r="I445" i="33"/>
  <c r="F445" i="33"/>
  <c r="J445" i="33" s="1"/>
  <c r="O444" i="33"/>
  <c r="M444" i="33"/>
  <c r="I444" i="33"/>
  <c r="F444" i="33"/>
  <c r="J444" i="33" s="1"/>
  <c r="N444" i="33" s="1"/>
  <c r="P444" i="33" s="1"/>
  <c r="M443" i="33"/>
  <c r="I443" i="33"/>
  <c r="F443" i="33"/>
  <c r="J443" i="33" s="1"/>
  <c r="N443" i="33" s="1"/>
  <c r="M442" i="33"/>
  <c r="I442" i="33"/>
  <c r="J442" i="33" s="1"/>
  <c r="N442" i="33" s="1"/>
  <c r="F442" i="33"/>
  <c r="M441" i="33"/>
  <c r="J441" i="33"/>
  <c r="N441" i="33" s="1"/>
  <c r="O441" i="33" s="1"/>
  <c r="I441" i="33"/>
  <c r="F441" i="33"/>
  <c r="O440" i="33"/>
  <c r="M440" i="33"/>
  <c r="I440" i="33"/>
  <c r="F440" i="33"/>
  <c r="J440" i="33" s="1"/>
  <c r="N440" i="33" s="1"/>
  <c r="P440" i="33" s="1"/>
  <c r="N439" i="33"/>
  <c r="M439" i="33"/>
  <c r="J439" i="33"/>
  <c r="I439" i="33"/>
  <c r="F439" i="33"/>
  <c r="O438" i="33"/>
  <c r="M438" i="33"/>
  <c r="I438" i="33"/>
  <c r="F438" i="33"/>
  <c r="J438" i="33" s="1"/>
  <c r="N438" i="33" s="1"/>
  <c r="P438" i="33" s="1"/>
  <c r="M437" i="33"/>
  <c r="I437" i="33"/>
  <c r="F437" i="33"/>
  <c r="M436" i="33"/>
  <c r="J436" i="33"/>
  <c r="N436" i="33" s="1"/>
  <c r="I436" i="33"/>
  <c r="F436" i="33"/>
  <c r="M435" i="33"/>
  <c r="I435" i="33"/>
  <c r="F435" i="33"/>
  <c r="J435" i="33" s="1"/>
  <c r="N435" i="33" s="1"/>
  <c r="O435" i="33" s="1"/>
  <c r="M434" i="33"/>
  <c r="I434" i="33"/>
  <c r="F434" i="33"/>
  <c r="M433" i="33"/>
  <c r="J433" i="33"/>
  <c r="N433" i="33" s="1"/>
  <c r="I433" i="33"/>
  <c r="F433" i="33"/>
  <c r="M432" i="33"/>
  <c r="I432" i="33"/>
  <c r="F432" i="33"/>
  <c r="M431" i="33"/>
  <c r="J431" i="33"/>
  <c r="N431" i="33" s="1"/>
  <c r="I431" i="33"/>
  <c r="F431" i="33"/>
  <c r="M430" i="33"/>
  <c r="I430" i="33"/>
  <c r="J430" i="33" s="1"/>
  <c r="N430" i="33" s="1"/>
  <c r="P430" i="33" s="1"/>
  <c r="F430" i="33"/>
  <c r="M429" i="33"/>
  <c r="I429" i="33"/>
  <c r="F429" i="33"/>
  <c r="J429" i="33" s="1"/>
  <c r="N429" i="33" s="1"/>
  <c r="M428" i="33"/>
  <c r="I428" i="33"/>
  <c r="F428" i="33"/>
  <c r="J428" i="33" s="1"/>
  <c r="N428" i="33" s="1"/>
  <c r="N427" i="33"/>
  <c r="O427" i="33" s="1"/>
  <c r="M427" i="33"/>
  <c r="I427" i="33"/>
  <c r="F427" i="33"/>
  <c r="J427" i="33" s="1"/>
  <c r="O426" i="33"/>
  <c r="M426" i="33"/>
  <c r="I426" i="33"/>
  <c r="F426" i="33"/>
  <c r="J426" i="33" s="1"/>
  <c r="N426" i="33" s="1"/>
  <c r="P426" i="33" s="1"/>
  <c r="M425" i="33"/>
  <c r="J425" i="33"/>
  <c r="N425" i="33" s="1"/>
  <c r="I425" i="33"/>
  <c r="F425" i="33"/>
  <c r="M424" i="33"/>
  <c r="I424" i="33"/>
  <c r="J424" i="33" s="1"/>
  <c r="N424" i="33" s="1"/>
  <c r="F424" i="33"/>
  <c r="N423" i="33"/>
  <c r="O423" i="33" s="1"/>
  <c r="M423" i="33"/>
  <c r="J423" i="33"/>
  <c r="I423" i="33"/>
  <c r="F423" i="33"/>
  <c r="M422" i="33"/>
  <c r="I422" i="33"/>
  <c r="F422" i="33"/>
  <c r="J422" i="33" s="1"/>
  <c r="N422" i="33" s="1"/>
  <c r="M421" i="33"/>
  <c r="J421" i="33"/>
  <c r="N421" i="33" s="1"/>
  <c r="I421" i="33"/>
  <c r="F421" i="33"/>
  <c r="M420" i="33"/>
  <c r="I420" i="33"/>
  <c r="F420" i="33"/>
  <c r="N419" i="33"/>
  <c r="M419" i="33"/>
  <c r="I419" i="33"/>
  <c r="F419" i="33"/>
  <c r="J419" i="33" s="1"/>
  <c r="M418" i="33"/>
  <c r="J418" i="33"/>
  <c r="I418" i="33"/>
  <c r="F418" i="33"/>
  <c r="M417" i="33"/>
  <c r="I417" i="33"/>
  <c r="F417" i="33"/>
  <c r="J417" i="33" s="1"/>
  <c r="N417" i="33" s="1"/>
  <c r="M416" i="33"/>
  <c r="I416" i="33"/>
  <c r="F416" i="33"/>
  <c r="M415" i="33"/>
  <c r="I415" i="33"/>
  <c r="F415" i="33"/>
  <c r="J415" i="33" s="1"/>
  <c r="N415" i="33" s="1"/>
  <c r="P415" i="33" s="1"/>
  <c r="M414" i="33"/>
  <c r="I414" i="33"/>
  <c r="F414" i="33"/>
  <c r="J414" i="33" s="1"/>
  <c r="N414" i="33" s="1"/>
  <c r="M413" i="33"/>
  <c r="J413" i="33"/>
  <c r="N413" i="33" s="1"/>
  <c r="I413" i="33"/>
  <c r="F413" i="33"/>
  <c r="M412" i="33"/>
  <c r="J412" i="33"/>
  <c r="I412" i="33"/>
  <c r="F412" i="33"/>
  <c r="M411" i="33"/>
  <c r="I411" i="33"/>
  <c r="F411" i="33"/>
  <c r="J411" i="33" s="1"/>
  <c r="N411" i="33" s="1"/>
  <c r="M410" i="33"/>
  <c r="I410" i="33"/>
  <c r="F410" i="33"/>
  <c r="M409" i="33"/>
  <c r="I409" i="33"/>
  <c r="J409" i="33" s="1"/>
  <c r="N409" i="33" s="1"/>
  <c r="P409" i="33" s="1"/>
  <c r="F409" i="33"/>
  <c r="M408" i="33"/>
  <c r="I408" i="33"/>
  <c r="J408" i="33" s="1"/>
  <c r="N408" i="33" s="1"/>
  <c r="O408" i="33" s="1"/>
  <c r="F408" i="33"/>
  <c r="P407" i="33"/>
  <c r="M407" i="33"/>
  <c r="I407" i="33"/>
  <c r="J407" i="33" s="1"/>
  <c r="N407" i="33" s="1"/>
  <c r="O407" i="33" s="1"/>
  <c r="F407" i="33"/>
  <c r="M406" i="33"/>
  <c r="I406" i="33"/>
  <c r="J406" i="33" s="1"/>
  <c r="N406" i="33" s="1"/>
  <c r="P406" i="33" s="1"/>
  <c r="F406" i="33"/>
  <c r="P405" i="33"/>
  <c r="M405" i="33"/>
  <c r="J405" i="33"/>
  <c r="N405" i="33" s="1"/>
  <c r="O405" i="33" s="1"/>
  <c r="I405" i="33"/>
  <c r="F405" i="33"/>
  <c r="M404" i="33"/>
  <c r="I404" i="33"/>
  <c r="F404" i="33"/>
  <c r="J404" i="33" s="1"/>
  <c r="N404" i="33" s="1"/>
  <c r="O404" i="33" s="1"/>
  <c r="N403" i="33"/>
  <c r="M403" i="33"/>
  <c r="I403" i="33"/>
  <c r="F403" i="33"/>
  <c r="J403" i="33" s="1"/>
  <c r="M402" i="33"/>
  <c r="I402" i="33"/>
  <c r="F402" i="33"/>
  <c r="M401" i="33"/>
  <c r="I401" i="33"/>
  <c r="F401" i="33"/>
  <c r="N400" i="33"/>
  <c r="M400" i="33"/>
  <c r="I400" i="33"/>
  <c r="J400" i="33" s="1"/>
  <c r="F400" i="33"/>
  <c r="M399" i="33"/>
  <c r="J399" i="33"/>
  <c r="N399" i="33" s="1"/>
  <c r="I399" i="33"/>
  <c r="F399" i="33"/>
  <c r="M398" i="33"/>
  <c r="I398" i="33"/>
  <c r="F398" i="33"/>
  <c r="M397" i="33"/>
  <c r="J397" i="33"/>
  <c r="N397" i="33" s="1"/>
  <c r="I397" i="33"/>
  <c r="F397" i="33"/>
  <c r="M396" i="33"/>
  <c r="I396" i="33"/>
  <c r="F396" i="33"/>
  <c r="J396" i="33" s="1"/>
  <c r="N396" i="33" s="1"/>
  <c r="M395" i="33"/>
  <c r="I395" i="33"/>
  <c r="F395" i="33"/>
  <c r="J395" i="33" s="1"/>
  <c r="N395" i="33" s="1"/>
  <c r="M394" i="33"/>
  <c r="J394" i="33"/>
  <c r="N394" i="33" s="1"/>
  <c r="P394" i="33" s="1"/>
  <c r="I394" i="33"/>
  <c r="F394" i="33"/>
  <c r="P393" i="33"/>
  <c r="M393" i="33"/>
  <c r="I393" i="33"/>
  <c r="F393" i="33"/>
  <c r="J393" i="33" s="1"/>
  <c r="N393" i="33" s="1"/>
  <c r="O393" i="33" s="1"/>
  <c r="M392" i="33"/>
  <c r="I392" i="33"/>
  <c r="F392" i="33"/>
  <c r="J392" i="33" s="1"/>
  <c r="N392" i="33" s="1"/>
  <c r="O391" i="33"/>
  <c r="M391" i="33"/>
  <c r="I391" i="33"/>
  <c r="J391" i="33" s="1"/>
  <c r="N391" i="33" s="1"/>
  <c r="P391" i="33" s="1"/>
  <c r="F391" i="33"/>
  <c r="P390" i="33"/>
  <c r="M390" i="33"/>
  <c r="I390" i="33"/>
  <c r="F390" i="33"/>
  <c r="J390" i="33" s="1"/>
  <c r="N390" i="33" s="1"/>
  <c r="O390" i="33" s="1"/>
  <c r="M389" i="33"/>
  <c r="I389" i="33"/>
  <c r="F389" i="33"/>
  <c r="J389" i="33" s="1"/>
  <c r="M388" i="33"/>
  <c r="J388" i="33"/>
  <c r="N388" i="33" s="1"/>
  <c r="I388" i="33"/>
  <c r="F388" i="33"/>
  <c r="P387" i="33"/>
  <c r="M387" i="33"/>
  <c r="J387" i="33"/>
  <c r="N387" i="33" s="1"/>
  <c r="O387" i="33" s="1"/>
  <c r="I387" i="33"/>
  <c r="F387" i="33"/>
  <c r="M386" i="33"/>
  <c r="I386" i="33"/>
  <c r="F386" i="33"/>
  <c r="M385" i="33"/>
  <c r="I385" i="33"/>
  <c r="J385" i="33" s="1"/>
  <c r="N385" i="33" s="1"/>
  <c r="F385" i="33"/>
  <c r="M384" i="33"/>
  <c r="I384" i="33"/>
  <c r="F384" i="33"/>
  <c r="J384" i="33" s="1"/>
  <c r="N384" i="33" s="1"/>
  <c r="P384" i="33" s="1"/>
  <c r="M383" i="33"/>
  <c r="I383" i="33"/>
  <c r="F383" i="33"/>
  <c r="J383" i="33" s="1"/>
  <c r="N383" i="33" s="1"/>
  <c r="M382" i="33"/>
  <c r="J382" i="33"/>
  <c r="N382" i="33" s="1"/>
  <c r="I382" i="33"/>
  <c r="F382" i="33"/>
  <c r="M381" i="33"/>
  <c r="I381" i="33"/>
  <c r="F381" i="33"/>
  <c r="J381" i="33" s="1"/>
  <c r="N381" i="33" s="1"/>
  <c r="M380" i="33"/>
  <c r="I380" i="33"/>
  <c r="F380" i="33"/>
  <c r="M379" i="33"/>
  <c r="J379" i="33"/>
  <c r="N379" i="33" s="1"/>
  <c r="P379" i="33" s="1"/>
  <c r="I379" i="33"/>
  <c r="F379" i="33"/>
  <c r="P378" i="33"/>
  <c r="M378" i="33"/>
  <c r="J378" i="33"/>
  <c r="N378" i="33" s="1"/>
  <c r="O378" i="33" s="1"/>
  <c r="I378" i="33"/>
  <c r="F378" i="33"/>
  <c r="M377" i="33"/>
  <c r="I377" i="33"/>
  <c r="F377" i="33"/>
  <c r="N376" i="33"/>
  <c r="M376" i="33"/>
  <c r="I376" i="33"/>
  <c r="J376" i="33" s="1"/>
  <c r="F376" i="33"/>
  <c r="O375" i="33"/>
  <c r="M375" i="33"/>
  <c r="I375" i="33"/>
  <c r="F375" i="33"/>
  <c r="J375" i="33" s="1"/>
  <c r="N375" i="33" s="1"/>
  <c r="P375" i="33" s="1"/>
  <c r="M374" i="33"/>
  <c r="I374" i="33"/>
  <c r="F374" i="33"/>
  <c r="N373" i="33"/>
  <c r="M373" i="33"/>
  <c r="I373" i="33"/>
  <c r="J373" i="33" s="1"/>
  <c r="F373" i="33"/>
  <c r="M372" i="33"/>
  <c r="J372" i="33"/>
  <c r="N372" i="33" s="1"/>
  <c r="P372" i="33" s="1"/>
  <c r="I372" i="33"/>
  <c r="F372" i="33"/>
  <c r="M371" i="33"/>
  <c r="I371" i="33"/>
  <c r="F371" i="33"/>
  <c r="M370" i="33"/>
  <c r="J370" i="33"/>
  <c r="N370" i="33" s="1"/>
  <c r="O370" i="33" s="1"/>
  <c r="I370" i="33"/>
  <c r="F370" i="33"/>
  <c r="M369" i="33"/>
  <c r="I369" i="33"/>
  <c r="F369" i="33"/>
  <c r="J369" i="33" s="1"/>
  <c r="N369" i="33" s="1"/>
  <c r="M368" i="33"/>
  <c r="I368" i="33"/>
  <c r="F368" i="33"/>
  <c r="J368" i="33" s="1"/>
  <c r="N368" i="33" s="1"/>
  <c r="M367" i="33"/>
  <c r="J367" i="33"/>
  <c r="N367" i="33" s="1"/>
  <c r="I367" i="33"/>
  <c r="F367" i="33"/>
  <c r="N366" i="33"/>
  <c r="P366" i="33" s="1"/>
  <c r="M366" i="33"/>
  <c r="I366" i="33"/>
  <c r="F366" i="33"/>
  <c r="J366" i="33" s="1"/>
  <c r="M365" i="33"/>
  <c r="I365" i="33"/>
  <c r="F365" i="33"/>
  <c r="M364" i="33"/>
  <c r="J364" i="33"/>
  <c r="N364" i="33" s="1"/>
  <c r="I364" i="33"/>
  <c r="F364" i="33"/>
  <c r="M363" i="33"/>
  <c r="J363" i="33"/>
  <c r="N363" i="33" s="1"/>
  <c r="P363" i="33" s="1"/>
  <c r="I363" i="33"/>
  <c r="F363" i="33"/>
  <c r="M362" i="33"/>
  <c r="J362" i="33"/>
  <c r="N362" i="33" s="1"/>
  <c r="I362" i="33"/>
  <c r="F362" i="33"/>
  <c r="M361" i="33"/>
  <c r="J361" i="33"/>
  <c r="N361" i="33" s="1"/>
  <c r="I361" i="33"/>
  <c r="F361" i="33"/>
  <c r="M360" i="33"/>
  <c r="I360" i="33"/>
  <c r="F360" i="33"/>
  <c r="M359" i="33"/>
  <c r="I359" i="33"/>
  <c r="F359" i="33"/>
  <c r="J359" i="33" s="1"/>
  <c r="N359" i="33" s="1"/>
  <c r="M358" i="33"/>
  <c r="J358" i="33"/>
  <c r="N358" i="33" s="1"/>
  <c r="P358" i="33" s="1"/>
  <c r="I358" i="33"/>
  <c r="F358" i="33"/>
  <c r="M357" i="33"/>
  <c r="I357" i="33"/>
  <c r="F357" i="33"/>
  <c r="J357" i="33" s="1"/>
  <c r="N357" i="33" s="1"/>
  <c r="M356" i="33"/>
  <c r="I356" i="33"/>
  <c r="F356" i="33"/>
  <c r="M355" i="33"/>
  <c r="I355" i="33"/>
  <c r="F355" i="33"/>
  <c r="J355" i="33" s="1"/>
  <c r="N355" i="33" s="1"/>
  <c r="M354" i="33"/>
  <c r="I354" i="33"/>
  <c r="F354" i="33"/>
  <c r="M353" i="33"/>
  <c r="I353" i="33"/>
  <c r="J353" i="33" s="1"/>
  <c r="N353" i="33" s="1"/>
  <c r="F353" i="33"/>
  <c r="M352" i="33"/>
  <c r="I352" i="33"/>
  <c r="J352" i="33" s="1"/>
  <c r="N352" i="33" s="1"/>
  <c r="F352" i="33"/>
  <c r="M351" i="33"/>
  <c r="I351" i="33"/>
  <c r="F351" i="33"/>
  <c r="J351" i="33" s="1"/>
  <c r="N351" i="33" s="1"/>
  <c r="N350" i="33"/>
  <c r="P350" i="33" s="1"/>
  <c r="M350" i="33"/>
  <c r="I350" i="33"/>
  <c r="F350" i="33"/>
  <c r="J350" i="33" s="1"/>
  <c r="M349" i="33"/>
  <c r="I349" i="33"/>
  <c r="F349" i="33"/>
  <c r="J349" i="33" s="1"/>
  <c r="N349" i="33" s="1"/>
  <c r="O348" i="33"/>
  <c r="M348" i="33"/>
  <c r="I348" i="33"/>
  <c r="F348" i="33"/>
  <c r="J348" i="33" s="1"/>
  <c r="N348" i="33" s="1"/>
  <c r="P348" i="33" s="1"/>
  <c r="M347" i="33"/>
  <c r="I347" i="33"/>
  <c r="F347" i="33"/>
  <c r="J347" i="33" s="1"/>
  <c r="N347" i="33" s="1"/>
  <c r="M346" i="33"/>
  <c r="J346" i="33"/>
  <c r="N346" i="33" s="1"/>
  <c r="P346" i="33" s="1"/>
  <c r="I346" i="33"/>
  <c r="F346" i="33"/>
  <c r="M345" i="33"/>
  <c r="J345" i="33"/>
  <c r="N345" i="33" s="1"/>
  <c r="I345" i="33"/>
  <c r="F345" i="33"/>
  <c r="M344" i="33"/>
  <c r="I344" i="33"/>
  <c r="F344" i="33"/>
  <c r="M343" i="33"/>
  <c r="J343" i="33"/>
  <c r="N343" i="33" s="1"/>
  <c r="I343" i="33"/>
  <c r="F343" i="33"/>
  <c r="M342" i="33"/>
  <c r="I342" i="33"/>
  <c r="F342" i="33"/>
  <c r="M341" i="33"/>
  <c r="I341" i="33"/>
  <c r="F341" i="33"/>
  <c r="J341" i="33" s="1"/>
  <c r="N341" i="33" s="1"/>
  <c r="M340" i="33"/>
  <c r="J340" i="33"/>
  <c r="N340" i="33" s="1"/>
  <c r="P340" i="33" s="1"/>
  <c r="I340" i="33"/>
  <c r="F340" i="33"/>
  <c r="M339" i="33"/>
  <c r="I339" i="33"/>
  <c r="F339" i="33"/>
  <c r="J339" i="33" s="1"/>
  <c r="N339" i="33" s="1"/>
  <c r="M338" i="33"/>
  <c r="I338" i="33"/>
  <c r="F338" i="33"/>
  <c r="M337" i="33"/>
  <c r="I337" i="33"/>
  <c r="F337" i="33"/>
  <c r="J337" i="33" s="1"/>
  <c r="N337" i="33" s="1"/>
  <c r="M336" i="33"/>
  <c r="I336" i="33"/>
  <c r="F336" i="33"/>
  <c r="M335" i="33"/>
  <c r="I335" i="33"/>
  <c r="J335" i="33" s="1"/>
  <c r="N335" i="33" s="1"/>
  <c r="F335" i="33"/>
  <c r="M334" i="33"/>
  <c r="I334" i="33"/>
  <c r="J334" i="33" s="1"/>
  <c r="N334" i="33" s="1"/>
  <c r="F334" i="33"/>
  <c r="M333" i="33"/>
  <c r="I333" i="33"/>
  <c r="F333" i="33"/>
  <c r="J333" i="33" s="1"/>
  <c r="N333" i="33" s="1"/>
  <c r="N332" i="33"/>
  <c r="P332" i="33" s="1"/>
  <c r="M332" i="33"/>
  <c r="I332" i="33"/>
  <c r="F332" i="33"/>
  <c r="J332" i="33" s="1"/>
  <c r="M331" i="33"/>
  <c r="I331" i="33"/>
  <c r="F331" i="33"/>
  <c r="J331" i="33" s="1"/>
  <c r="N331" i="33" s="1"/>
  <c r="O330" i="33"/>
  <c r="M330" i="33"/>
  <c r="I330" i="33"/>
  <c r="F330" i="33"/>
  <c r="J330" i="33" s="1"/>
  <c r="N330" i="33" s="1"/>
  <c r="P330" i="33" s="1"/>
  <c r="M329" i="33"/>
  <c r="I329" i="33"/>
  <c r="F329" i="33"/>
  <c r="J329" i="33" s="1"/>
  <c r="N329" i="33" s="1"/>
  <c r="M328" i="33"/>
  <c r="J328" i="33"/>
  <c r="N328" i="33" s="1"/>
  <c r="P328" i="33" s="1"/>
  <c r="I328" i="33"/>
  <c r="F328" i="33"/>
  <c r="M327" i="33"/>
  <c r="J327" i="33"/>
  <c r="N327" i="33" s="1"/>
  <c r="I327" i="33"/>
  <c r="F327" i="33"/>
  <c r="M326" i="33"/>
  <c r="I326" i="33"/>
  <c r="F326" i="33"/>
  <c r="M325" i="33"/>
  <c r="J325" i="33"/>
  <c r="N325" i="33" s="1"/>
  <c r="I325" i="33"/>
  <c r="F325" i="33"/>
  <c r="M324" i="33"/>
  <c r="I324" i="33"/>
  <c r="F324" i="33"/>
  <c r="M323" i="33"/>
  <c r="I323" i="33"/>
  <c r="F323" i="33"/>
  <c r="J323" i="33" s="1"/>
  <c r="N323" i="33" s="1"/>
  <c r="M322" i="33"/>
  <c r="J322" i="33"/>
  <c r="N322" i="33" s="1"/>
  <c r="P322" i="33" s="1"/>
  <c r="I322" i="33"/>
  <c r="F322" i="33"/>
  <c r="M321" i="33"/>
  <c r="I321" i="33"/>
  <c r="F321" i="33"/>
  <c r="J321" i="33" s="1"/>
  <c r="N321" i="33" s="1"/>
  <c r="M320" i="33"/>
  <c r="I320" i="33"/>
  <c r="F320" i="33"/>
  <c r="M319" i="33"/>
  <c r="I319" i="33"/>
  <c r="F319" i="33"/>
  <c r="J319" i="33" s="1"/>
  <c r="N319" i="33" s="1"/>
  <c r="M318" i="33"/>
  <c r="I318" i="33"/>
  <c r="F318" i="33"/>
  <c r="M317" i="33"/>
  <c r="I317" i="33"/>
  <c r="J317" i="33" s="1"/>
  <c r="N317" i="33" s="1"/>
  <c r="F317" i="33"/>
  <c r="M316" i="33"/>
  <c r="I316" i="33"/>
  <c r="J316" i="33" s="1"/>
  <c r="N316" i="33" s="1"/>
  <c r="F316" i="33"/>
  <c r="M315" i="33"/>
  <c r="I315" i="33"/>
  <c r="F315" i="33"/>
  <c r="J315" i="33" s="1"/>
  <c r="N315" i="33" s="1"/>
  <c r="N314" i="33"/>
  <c r="P314" i="33" s="1"/>
  <c r="M314" i="33"/>
  <c r="I314" i="33"/>
  <c r="F314" i="33"/>
  <c r="J314" i="33" s="1"/>
  <c r="M313" i="33"/>
  <c r="I313" i="33"/>
  <c r="F313" i="33"/>
  <c r="J313" i="33" s="1"/>
  <c r="N313" i="33" s="1"/>
  <c r="M312" i="33"/>
  <c r="I312" i="33"/>
  <c r="F312" i="33"/>
  <c r="J312" i="33" s="1"/>
  <c r="N312" i="33" s="1"/>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K517" i="32"/>
  <c r="D517" i="32"/>
  <c r="M516" i="32"/>
  <c r="I516" i="32"/>
  <c r="F516" i="32"/>
  <c r="J516" i="32" s="1"/>
  <c r="N516" i="32" s="1"/>
  <c r="M515" i="32"/>
  <c r="I515" i="32"/>
  <c r="F515" i="32"/>
  <c r="J515" i="32" s="1"/>
  <c r="N515" i="32" s="1"/>
  <c r="M514" i="32"/>
  <c r="I514" i="32"/>
  <c r="J514" i="32" s="1"/>
  <c r="N514" i="32" s="1"/>
  <c r="P514" i="32" s="1"/>
  <c r="F514" i="32"/>
  <c r="M513" i="32"/>
  <c r="I513" i="32"/>
  <c r="F513" i="32"/>
  <c r="J513" i="32" s="1"/>
  <c r="N513" i="32" s="1"/>
  <c r="M512" i="32"/>
  <c r="I512" i="32"/>
  <c r="F512" i="32"/>
  <c r="M511" i="32"/>
  <c r="J511" i="32"/>
  <c r="N511" i="32" s="1"/>
  <c r="I511" i="32"/>
  <c r="F511" i="32"/>
  <c r="M510" i="32"/>
  <c r="I510" i="32"/>
  <c r="F510" i="32"/>
  <c r="J510" i="32" s="1"/>
  <c r="N510" i="32" s="1"/>
  <c r="M509" i="32"/>
  <c r="I509" i="32"/>
  <c r="F509" i="32"/>
  <c r="J509" i="32" s="1"/>
  <c r="N509" i="32" s="1"/>
  <c r="O508" i="32"/>
  <c r="M508" i="32"/>
  <c r="I508" i="32"/>
  <c r="J508" i="32" s="1"/>
  <c r="N508" i="32" s="1"/>
  <c r="P508" i="32" s="1"/>
  <c r="F508" i="32"/>
  <c r="M507" i="32"/>
  <c r="I507" i="32"/>
  <c r="F507" i="32"/>
  <c r="J507" i="32" s="1"/>
  <c r="N507" i="32" s="1"/>
  <c r="O507" i="32" s="1"/>
  <c r="M506" i="32"/>
  <c r="I506" i="32"/>
  <c r="F506" i="32"/>
  <c r="M505" i="32"/>
  <c r="J505" i="32"/>
  <c r="N505" i="32" s="1"/>
  <c r="I505" i="32"/>
  <c r="F505" i="32"/>
  <c r="M504" i="32"/>
  <c r="I504" i="32"/>
  <c r="F504" i="32"/>
  <c r="J504" i="32" s="1"/>
  <c r="M503" i="32"/>
  <c r="I503" i="32"/>
  <c r="F503" i="32"/>
  <c r="J503" i="32" s="1"/>
  <c r="N503" i="32" s="1"/>
  <c r="M502" i="32"/>
  <c r="I502" i="32"/>
  <c r="J502" i="32" s="1"/>
  <c r="N502" i="32" s="1"/>
  <c r="P502" i="32" s="1"/>
  <c r="F502" i="32"/>
  <c r="M501" i="32"/>
  <c r="I501" i="32"/>
  <c r="F501" i="32"/>
  <c r="J501" i="32" s="1"/>
  <c r="N501" i="32" s="1"/>
  <c r="O501" i="32" s="1"/>
  <c r="M500" i="32"/>
  <c r="I500" i="32"/>
  <c r="F500" i="32"/>
  <c r="M499" i="32"/>
  <c r="J499" i="32"/>
  <c r="N499" i="32" s="1"/>
  <c r="I499" i="32"/>
  <c r="F499" i="32"/>
  <c r="M498" i="32"/>
  <c r="I498" i="32"/>
  <c r="F498" i="32"/>
  <c r="J498" i="32" s="1"/>
  <c r="N498" i="32" s="1"/>
  <c r="N497" i="32"/>
  <c r="O497" i="32" s="1"/>
  <c r="M497" i="32"/>
  <c r="I497" i="32"/>
  <c r="F497" i="32"/>
  <c r="J497" i="32" s="1"/>
  <c r="O496" i="32"/>
  <c r="M496" i="32"/>
  <c r="I496" i="32"/>
  <c r="J496" i="32" s="1"/>
  <c r="N496" i="32" s="1"/>
  <c r="P496" i="32" s="1"/>
  <c r="F496" i="32"/>
  <c r="M495" i="32"/>
  <c r="J495" i="32"/>
  <c r="N495" i="32" s="1"/>
  <c r="I495" i="32"/>
  <c r="F495" i="32"/>
  <c r="M494" i="32"/>
  <c r="I494" i="32"/>
  <c r="F494" i="32"/>
  <c r="N493" i="32"/>
  <c r="M493" i="32"/>
  <c r="J493" i="32"/>
  <c r="I493" i="32"/>
  <c r="F493" i="32"/>
  <c r="M492" i="32"/>
  <c r="I492" i="32"/>
  <c r="F492" i="32"/>
  <c r="J492" i="32" s="1"/>
  <c r="N491" i="32"/>
  <c r="O491" i="32" s="1"/>
  <c r="M491" i="32"/>
  <c r="I491" i="32"/>
  <c r="F491" i="32"/>
  <c r="J491" i="32" s="1"/>
  <c r="O490" i="32"/>
  <c r="M490" i="32"/>
  <c r="I490" i="32"/>
  <c r="J490" i="32" s="1"/>
  <c r="N490" i="32" s="1"/>
  <c r="P490" i="32" s="1"/>
  <c r="F490" i="32"/>
  <c r="P489" i="32"/>
  <c r="M489" i="32"/>
  <c r="I489" i="32"/>
  <c r="F489" i="32"/>
  <c r="J489" i="32" s="1"/>
  <c r="N489" i="32" s="1"/>
  <c r="O489" i="32" s="1"/>
  <c r="M488" i="32"/>
  <c r="I488" i="32"/>
  <c r="F488" i="32"/>
  <c r="M487" i="32"/>
  <c r="J487" i="32"/>
  <c r="N487" i="32" s="1"/>
  <c r="I487" i="32"/>
  <c r="F487" i="32"/>
  <c r="M486" i="32"/>
  <c r="I486" i="32"/>
  <c r="F486" i="32"/>
  <c r="J486" i="32" s="1"/>
  <c r="N486" i="32" s="1"/>
  <c r="P486" i="32" s="1"/>
  <c r="N485" i="32"/>
  <c r="M485" i="32"/>
  <c r="I485" i="32"/>
  <c r="F485" i="32"/>
  <c r="J485" i="32" s="1"/>
  <c r="M484" i="32"/>
  <c r="I484" i="32"/>
  <c r="J484" i="32" s="1"/>
  <c r="N484" i="32" s="1"/>
  <c r="F484" i="32"/>
  <c r="M483" i="32"/>
  <c r="I483" i="32"/>
  <c r="F483" i="32"/>
  <c r="J483" i="32" s="1"/>
  <c r="N483" i="32" s="1"/>
  <c r="M482" i="32"/>
  <c r="I482" i="32"/>
  <c r="F482" i="32"/>
  <c r="M481" i="32"/>
  <c r="J481" i="32"/>
  <c r="N481" i="32" s="1"/>
  <c r="I481" i="32"/>
  <c r="F481" i="32"/>
  <c r="M480" i="32"/>
  <c r="I480" i="32"/>
  <c r="F480" i="32"/>
  <c r="J480" i="32" s="1"/>
  <c r="N480" i="32" s="1"/>
  <c r="N479" i="32"/>
  <c r="O479" i="32" s="1"/>
  <c r="M479" i="32"/>
  <c r="I479" i="32"/>
  <c r="F479" i="32"/>
  <c r="J479" i="32" s="1"/>
  <c r="O478" i="32"/>
  <c r="M478" i="32"/>
  <c r="I478" i="32"/>
  <c r="J478" i="32" s="1"/>
  <c r="N478" i="32" s="1"/>
  <c r="P478" i="32" s="1"/>
  <c r="F478" i="32"/>
  <c r="M477" i="32"/>
  <c r="J477" i="32"/>
  <c r="N477" i="32" s="1"/>
  <c r="I477" i="32"/>
  <c r="F477" i="32"/>
  <c r="M476" i="32"/>
  <c r="I476" i="32"/>
  <c r="F476" i="32"/>
  <c r="N475" i="32"/>
  <c r="M475" i="32"/>
  <c r="J475" i="32"/>
  <c r="I475" i="32"/>
  <c r="F475" i="32"/>
  <c r="M474" i="32"/>
  <c r="I474" i="32"/>
  <c r="F474" i="32"/>
  <c r="J474" i="32" s="1"/>
  <c r="N473" i="32"/>
  <c r="O473" i="32" s="1"/>
  <c r="M473" i="32"/>
  <c r="I473" i="32"/>
  <c r="F473" i="32"/>
  <c r="J473" i="32" s="1"/>
  <c r="M472" i="32"/>
  <c r="I472" i="32"/>
  <c r="J472" i="32" s="1"/>
  <c r="N472" i="32" s="1"/>
  <c r="P472" i="32" s="1"/>
  <c r="F472" i="32"/>
  <c r="M471" i="32"/>
  <c r="I471" i="32"/>
  <c r="F471" i="32"/>
  <c r="J471" i="32" s="1"/>
  <c r="N471" i="32" s="1"/>
  <c r="O471" i="32" s="1"/>
  <c r="M470" i="32"/>
  <c r="I470" i="32"/>
  <c r="F470" i="32"/>
  <c r="M469" i="32"/>
  <c r="J469" i="32"/>
  <c r="N469" i="32" s="1"/>
  <c r="I469" i="32"/>
  <c r="F469" i="32"/>
  <c r="M468" i="32"/>
  <c r="I468" i="32"/>
  <c r="F468" i="32"/>
  <c r="J468" i="32" s="1"/>
  <c r="N468" i="32" s="1"/>
  <c r="P468" i="32" s="1"/>
  <c r="N467" i="32"/>
  <c r="M467" i="32"/>
  <c r="I467" i="32"/>
  <c r="F467" i="32"/>
  <c r="J467" i="32" s="1"/>
  <c r="M466" i="32"/>
  <c r="I466" i="32"/>
  <c r="J466" i="32" s="1"/>
  <c r="N466" i="32" s="1"/>
  <c r="F466" i="32"/>
  <c r="M465" i="32"/>
  <c r="I465" i="32"/>
  <c r="F465" i="32"/>
  <c r="J465" i="32" s="1"/>
  <c r="N465" i="32" s="1"/>
  <c r="M464" i="32"/>
  <c r="I464" i="32"/>
  <c r="F464" i="32"/>
  <c r="M463" i="32"/>
  <c r="J463" i="32"/>
  <c r="N463" i="32" s="1"/>
  <c r="I463" i="32"/>
  <c r="F463" i="32"/>
  <c r="M462" i="32"/>
  <c r="I462" i="32"/>
  <c r="F462" i="32"/>
  <c r="J462" i="32" s="1"/>
  <c r="M461" i="32"/>
  <c r="I461" i="32"/>
  <c r="F461" i="32"/>
  <c r="M460" i="32"/>
  <c r="J460" i="32"/>
  <c r="N460" i="32" s="1"/>
  <c r="P460" i="32" s="1"/>
  <c r="I460" i="32"/>
  <c r="F460" i="32"/>
  <c r="M459" i="32"/>
  <c r="J459" i="32"/>
  <c r="I459" i="32"/>
  <c r="F459" i="32"/>
  <c r="M458" i="32"/>
  <c r="I458" i="32"/>
  <c r="F458" i="32"/>
  <c r="M457" i="32"/>
  <c r="J457" i="32"/>
  <c r="N457" i="32" s="1"/>
  <c r="I457" i="32"/>
  <c r="F457" i="32"/>
  <c r="M456" i="32"/>
  <c r="I456" i="32"/>
  <c r="F456" i="32"/>
  <c r="J456" i="32" s="1"/>
  <c r="M455" i="32"/>
  <c r="I455" i="32"/>
  <c r="F455" i="32"/>
  <c r="M454" i="32"/>
  <c r="J454" i="32"/>
  <c r="N454" i="32" s="1"/>
  <c r="P454" i="32" s="1"/>
  <c r="I454" i="32"/>
  <c r="F454" i="32"/>
  <c r="M453" i="32"/>
  <c r="J453" i="32"/>
  <c r="I453" i="32"/>
  <c r="F453" i="32"/>
  <c r="M452" i="32"/>
  <c r="I452" i="32"/>
  <c r="F452" i="32"/>
  <c r="M451" i="32"/>
  <c r="J451" i="32"/>
  <c r="N451" i="32" s="1"/>
  <c r="I451" i="32"/>
  <c r="F451" i="32"/>
  <c r="M450" i="32"/>
  <c r="I450" i="32"/>
  <c r="F450" i="32"/>
  <c r="J450" i="32" s="1"/>
  <c r="M449" i="32"/>
  <c r="I449" i="32"/>
  <c r="F449" i="32"/>
  <c r="M448" i="32"/>
  <c r="J448" i="32"/>
  <c r="N448" i="32" s="1"/>
  <c r="P448" i="32" s="1"/>
  <c r="I448" i="32"/>
  <c r="F448" i="32"/>
  <c r="M447" i="32"/>
  <c r="J447" i="32"/>
  <c r="I447" i="32"/>
  <c r="F447" i="32"/>
  <c r="M446" i="32"/>
  <c r="I446" i="32"/>
  <c r="F446" i="32"/>
  <c r="M445" i="32"/>
  <c r="J445" i="32"/>
  <c r="N445" i="32" s="1"/>
  <c r="I445" i="32"/>
  <c r="F445" i="32"/>
  <c r="M444" i="32"/>
  <c r="I444" i="32"/>
  <c r="F444" i="32"/>
  <c r="J444" i="32" s="1"/>
  <c r="M443" i="32"/>
  <c r="I443" i="32"/>
  <c r="F443" i="32"/>
  <c r="M442" i="32"/>
  <c r="J442" i="32"/>
  <c r="N442" i="32" s="1"/>
  <c r="P442" i="32" s="1"/>
  <c r="I442" i="32"/>
  <c r="F442" i="32"/>
  <c r="M441" i="32"/>
  <c r="J441" i="32"/>
  <c r="I441" i="32"/>
  <c r="F441" i="32"/>
  <c r="M440" i="32"/>
  <c r="I440" i="32"/>
  <c r="F440" i="32"/>
  <c r="M439" i="32"/>
  <c r="J439" i="32"/>
  <c r="N439" i="32" s="1"/>
  <c r="I439" i="32"/>
  <c r="F439" i="32"/>
  <c r="M438" i="32"/>
  <c r="I438" i="32"/>
  <c r="F438" i="32"/>
  <c r="J438" i="32" s="1"/>
  <c r="M437" i="32"/>
  <c r="I437" i="32"/>
  <c r="F437" i="32"/>
  <c r="M436" i="32"/>
  <c r="J436" i="32"/>
  <c r="N436" i="32" s="1"/>
  <c r="P436" i="32" s="1"/>
  <c r="I436" i="32"/>
  <c r="F436" i="32"/>
  <c r="M435" i="32"/>
  <c r="J435" i="32"/>
  <c r="I435" i="32"/>
  <c r="F435" i="32"/>
  <c r="M434" i="32"/>
  <c r="I434" i="32"/>
  <c r="F434" i="32"/>
  <c r="M433" i="32"/>
  <c r="J433" i="32"/>
  <c r="N433" i="32" s="1"/>
  <c r="I433" i="32"/>
  <c r="F433" i="32"/>
  <c r="M432" i="32"/>
  <c r="I432" i="32"/>
  <c r="F432" i="32"/>
  <c r="J432" i="32" s="1"/>
  <c r="M431" i="32"/>
  <c r="I431" i="32"/>
  <c r="F431" i="32"/>
  <c r="M430" i="32"/>
  <c r="J430" i="32"/>
  <c r="N430" i="32" s="1"/>
  <c r="P430" i="32" s="1"/>
  <c r="I430" i="32"/>
  <c r="F430" i="32"/>
  <c r="M429" i="32"/>
  <c r="J429" i="32"/>
  <c r="I429" i="32"/>
  <c r="F429" i="32"/>
  <c r="M428" i="32"/>
  <c r="I428" i="32"/>
  <c r="F428" i="32"/>
  <c r="M427" i="32"/>
  <c r="J427" i="32"/>
  <c r="N427" i="32" s="1"/>
  <c r="I427" i="32"/>
  <c r="F427" i="32"/>
  <c r="M426" i="32"/>
  <c r="I426" i="32"/>
  <c r="F426" i="32"/>
  <c r="J426" i="32" s="1"/>
  <c r="M425" i="32"/>
  <c r="I425" i="32"/>
  <c r="F425" i="32"/>
  <c r="M424" i="32"/>
  <c r="J424" i="32"/>
  <c r="N424" i="32" s="1"/>
  <c r="I424" i="32"/>
  <c r="F424" i="32"/>
  <c r="M423" i="32"/>
  <c r="J423" i="32"/>
  <c r="I423" i="32"/>
  <c r="F423" i="32"/>
  <c r="M422" i="32"/>
  <c r="I422" i="32"/>
  <c r="F422" i="32"/>
  <c r="M421" i="32"/>
  <c r="J421" i="32"/>
  <c r="N421" i="32" s="1"/>
  <c r="P421" i="32" s="1"/>
  <c r="I421" i="32"/>
  <c r="F421" i="32"/>
  <c r="M420" i="32"/>
  <c r="I420" i="32"/>
  <c r="F420" i="32"/>
  <c r="J420" i="32" s="1"/>
  <c r="M419" i="32"/>
  <c r="I419" i="32"/>
  <c r="F419" i="32"/>
  <c r="M418" i="32"/>
  <c r="J418" i="32"/>
  <c r="N418" i="32" s="1"/>
  <c r="I418" i="32"/>
  <c r="F418" i="32"/>
  <c r="M417" i="32"/>
  <c r="I417" i="32"/>
  <c r="F417" i="32"/>
  <c r="J417" i="32" s="1"/>
  <c r="N417" i="32" s="1"/>
  <c r="M416" i="32"/>
  <c r="I416" i="32"/>
  <c r="F416" i="32"/>
  <c r="M415" i="32"/>
  <c r="I415" i="32"/>
  <c r="J415" i="32" s="1"/>
  <c r="N415" i="32" s="1"/>
  <c r="P415" i="32" s="1"/>
  <c r="F415" i="32"/>
  <c r="M414" i="32"/>
  <c r="J414" i="32"/>
  <c r="I414" i="32"/>
  <c r="F414" i="32"/>
  <c r="M413" i="32"/>
  <c r="I413" i="32"/>
  <c r="F413" i="32"/>
  <c r="J413" i="32" s="1"/>
  <c r="N413" i="32" s="1"/>
  <c r="O413" i="32" s="1"/>
  <c r="N412" i="32"/>
  <c r="M412" i="32"/>
  <c r="J412" i="32"/>
  <c r="I412" i="32"/>
  <c r="F412" i="32"/>
  <c r="O411" i="32"/>
  <c r="M411" i="32"/>
  <c r="I411" i="32"/>
  <c r="F411" i="32"/>
  <c r="J411" i="32" s="1"/>
  <c r="N411" i="32" s="1"/>
  <c r="P411" i="32" s="1"/>
  <c r="M410" i="32"/>
  <c r="I410" i="32"/>
  <c r="F410" i="32"/>
  <c r="M409" i="32"/>
  <c r="I409" i="32"/>
  <c r="J409" i="32" s="1"/>
  <c r="N409" i="32" s="1"/>
  <c r="P409" i="32" s="1"/>
  <c r="F409" i="32"/>
  <c r="M408" i="32"/>
  <c r="I408" i="32"/>
  <c r="F408" i="32"/>
  <c r="J408" i="32" s="1"/>
  <c r="M407" i="32"/>
  <c r="I407" i="32"/>
  <c r="F407" i="32"/>
  <c r="J407" i="32" s="1"/>
  <c r="N407" i="32" s="1"/>
  <c r="O407" i="32" s="1"/>
  <c r="M406" i="32"/>
  <c r="J406" i="32"/>
  <c r="N406" i="32" s="1"/>
  <c r="I406" i="32"/>
  <c r="F406" i="32"/>
  <c r="M405" i="32"/>
  <c r="I405" i="32"/>
  <c r="F405" i="32"/>
  <c r="J405" i="32" s="1"/>
  <c r="N405" i="32" s="1"/>
  <c r="M404" i="32"/>
  <c r="I404" i="32"/>
  <c r="F404" i="32"/>
  <c r="O403" i="32"/>
  <c r="M403" i="32"/>
  <c r="I403" i="32"/>
  <c r="J403" i="32" s="1"/>
  <c r="N403" i="32" s="1"/>
  <c r="P403" i="32" s="1"/>
  <c r="F403" i="32"/>
  <c r="M402" i="32"/>
  <c r="I402" i="32"/>
  <c r="F402" i="32"/>
  <c r="J402" i="32" s="1"/>
  <c r="N402" i="32" s="1"/>
  <c r="O402" i="32" s="1"/>
  <c r="M401" i="32"/>
  <c r="I401" i="32"/>
  <c r="F401" i="32"/>
  <c r="J401" i="32" s="1"/>
  <c r="N400" i="32"/>
  <c r="M400" i="32"/>
  <c r="J400" i="32"/>
  <c r="I400" i="32"/>
  <c r="F400" i="32"/>
  <c r="M399" i="32"/>
  <c r="I399" i="32"/>
  <c r="F399" i="32"/>
  <c r="J399" i="32" s="1"/>
  <c r="N399" i="32" s="1"/>
  <c r="M398" i="32"/>
  <c r="I398" i="32"/>
  <c r="F398" i="32"/>
  <c r="M397" i="32"/>
  <c r="I397" i="32"/>
  <c r="J397" i="32" s="1"/>
  <c r="N397" i="32" s="1"/>
  <c r="P397" i="32" s="1"/>
  <c r="F397" i="32"/>
  <c r="M396" i="32"/>
  <c r="J396" i="32"/>
  <c r="I396" i="32"/>
  <c r="F396" i="32"/>
  <c r="M395" i="32"/>
  <c r="I395" i="32"/>
  <c r="F395" i="32"/>
  <c r="J395" i="32" s="1"/>
  <c r="N394" i="32"/>
  <c r="M394" i="32"/>
  <c r="J394" i="32"/>
  <c r="I394" i="32"/>
  <c r="F394" i="32"/>
  <c r="M393" i="32"/>
  <c r="I393" i="32"/>
  <c r="F393" i="32"/>
  <c r="J393" i="32" s="1"/>
  <c r="N393" i="32" s="1"/>
  <c r="M392" i="32"/>
  <c r="I392" i="32"/>
  <c r="F392" i="32"/>
  <c r="M391" i="32"/>
  <c r="I391" i="32"/>
  <c r="F391" i="32"/>
  <c r="M390" i="32"/>
  <c r="J390" i="32"/>
  <c r="N390" i="32" s="1"/>
  <c r="I390" i="32"/>
  <c r="F390" i="32"/>
  <c r="M389" i="32"/>
  <c r="I389" i="32"/>
  <c r="J389" i="32" s="1"/>
  <c r="F389" i="32"/>
  <c r="M388" i="32"/>
  <c r="I388" i="32"/>
  <c r="F388" i="32"/>
  <c r="J388" i="32" s="1"/>
  <c r="N388" i="32" s="1"/>
  <c r="M387" i="32"/>
  <c r="I387" i="32"/>
  <c r="F387" i="32"/>
  <c r="M386" i="32"/>
  <c r="I386" i="32"/>
  <c r="F386" i="32"/>
  <c r="J386" i="32" s="1"/>
  <c r="N386" i="32" s="1"/>
  <c r="M385" i="32"/>
  <c r="I385" i="32"/>
  <c r="F385" i="32"/>
  <c r="M384" i="32"/>
  <c r="J384" i="32"/>
  <c r="N384" i="32" s="1"/>
  <c r="I384" i="32"/>
  <c r="F384" i="32"/>
  <c r="M383" i="32"/>
  <c r="I383" i="32"/>
  <c r="J383" i="32" s="1"/>
  <c r="F383" i="32"/>
  <c r="M382" i="32"/>
  <c r="I382" i="32"/>
  <c r="F382" i="32"/>
  <c r="J382" i="32" s="1"/>
  <c r="N382" i="32" s="1"/>
  <c r="M381" i="32"/>
  <c r="I381" i="32"/>
  <c r="F381" i="32"/>
  <c r="M380" i="32"/>
  <c r="I380" i="32"/>
  <c r="F380" i="32"/>
  <c r="J380" i="32" s="1"/>
  <c r="N380" i="32" s="1"/>
  <c r="M379" i="32"/>
  <c r="I379" i="32"/>
  <c r="F379" i="32"/>
  <c r="M378" i="32"/>
  <c r="J378" i="32"/>
  <c r="N378" i="32" s="1"/>
  <c r="I378" i="32"/>
  <c r="F378" i="32"/>
  <c r="M377" i="32"/>
  <c r="I377" i="32"/>
  <c r="J377" i="32" s="1"/>
  <c r="F377" i="32"/>
  <c r="M376" i="32"/>
  <c r="I376" i="32"/>
  <c r="F376" i="32"/>
  <c r="J376" i="32" s="1"/>
  <c r="N376" i="32" s="1"/>
  <c r="M375" i="32"/>
  <c r="I375" i="32"/>
  <c r="F375" i="32"/>
  <c r="M374" i="32"/>
  <c r="I374" i="32"/>
  <c r="F374" i="32"/>
  <c r="J374" i="32" s="1"/>
  <c r="N374" i="32" s="1"/>
  <c r="M373" i="32"/>
  <c r="I373" i="32"/>
  <c r="F373" i="32"/>
  <c r="M372" i="32"/>
  <c r="I372" i="32"/>
  <c r="J372" i="32" s="1"/>
  <c r="N372" i="32" s="1"/>
  <c r="F372" i="32"/>
  <c r="M371" i="32"/>
  <c r="I371" i="32"/>
  <c r="J371" i="32" s="1"/>
  <c r="N371" i="32" s="1"/>
  <c r="F371" i="32"/>
  <c r="M370" i="32"/>
  <c r="I370" i="32"/>
  <c r="F370" i="32"/>
  <c r="J370" i="32" s="1"/>
  <c r="N370" i="32" s="1"/>
  <c r="N369" i="32"/>
  <c r="P369" i="32" s="1"/>
  <c r="M369" i="32"/>
  <c r="I369" i="32"/>
  <c r="F369" i="32"/>
  <c r="J369" i="32" s="1"/>
  <c r="M368" i="32"/>
  <c r="I368" i="32"/>
  <c r="F368" i="32"/>
  <c r="J368" i="32" s="1"/>
  <c r="N368" i="32" s="1"/>
  <c r="O367" i="32"/>
  <c r="M367" i="32"/>
  <c r="I367" i="32"/>
  <c r="F367" i="32"/>
  <c r="J367" i="32" s="1"/>
  <c r="N367" i="32" s="1"/>
  <c r="P367" i="32" s="1"/>
  <c r="M366" i="32"/>
  <c r="I366" i="32"/>
  <c r="F366" i="32"/>
  <c r="J366" i="32" s="1"/>
  <c r="N366" i="32" s="1"/>
  <c r="M365" i="32"/>
  <c r="J365" i="32"/>
  <c r="N365" i="32" s="1"/>
  <c r="P365" i="32" s="1"/>
  <c r="I365" i="32"/>
  <c r="F365" i="32"/>
  <c r="M364" i="32"/>
  <c r="J364" i="32"/>
  <c r="N364" i="32" s="1"/>
  <c r="I364" i="32"/>
  <c r="F364" i="32"/>
  <c r="M363" i="32"/>
  <c r="I363" i="32"/>
  <c r="F363" i="32"/>
  <c r="M362" i="32"/>
  <c r="J362" i="32"/>
  <c r="N362" i="32" s="1"/>
  <c r="I362" i="32"/>
  <c r="F362" i="32"/>
  <c r="M361" i="32"/>
  <c r="I361" i="32"/>
  <c r="F361" i="32"/>
  <c r="M360" i="32"/>
  <c r="I360" i="32"/>
  <c r="F360" i="32"/>
  <c r="J360" i="32" s="1"/>
  <c r="N360" i="32" s="1"/>
  <c r="M359" i="32"/>
  <c r="J359" i="32"/>
  <c r="N359" i="32" s="1"/>
  <c r="P359" i="32" s="1"/>
  <c r="I359" i="32"/>
  <c r="F359" i="32"/>
  <c r="M358" i="32"/>
  <c r="I358" i="32"/>
  <c r="F358" i="32"/>
  <c r="J358" i="32" s="1"/>
  <c r="N358" i="32" s="1"/>
  <c r="M357" i="32"/>
  <c r="I357" i="32"/>
  <c r="F357" i="32"/>
  <c r="M356" i="32"/>
  <c r="I356" i="32"/>
  <c r="F356" i="32"/>
  <c r="J356" i="32" s="1"/>
  <c r="N356" i="32" s="1"/>
  <c r="M355" i="32"/>
  <c r="I355" i="32"/>
  <c r="F355" i="32"/>
  <c r="M354" i="32"/>
  <c r="I354" i="32"/>
  <c r="J354" i="32" s="1"/>
  <c r="N354" i="32" s="1"/>
  <c r="F354" i="32"/>
  <c r="M353" i="32"/>
  <c r="I353" i="32"/>
  <c r="J353" i="32" s="1"/>
  <c r="N353" i="32" s="1"/>
  <c r="F353" i="32"/>
  <c r="M352" i="32"/>
  <c r="I352" i="32"/>
  <c r="F352" i="32"/>
  <c r="J352" i="32" s="1"/>
  <c r="N352" i="32" s="1"/>
  <c r="N351" i="32"/>
  <c r="P351" i="32" s="1"/>
  <c r="M351" i="32"/>
  <c r="I351" i="32"/>
  <c r="F351" i="32"/>
  <c r="J351" i="32" s="1"/>
  <c r="M350" i="32"/>
  <c r="I350" i="32"/>
  <c r="F350" i="32"/>
  <c r="J350" i="32" s="1"/>
  <c r="N350" i="32" s="1"/>
  <c r="O349" i="32"/>
  <c r="M349" i="32"/>
  <c r="I349" i="32"/>
  <c r="F349" i="32"/>
  <c r="J349" i="32" s="1"/>
  <c r="N349" i="32" s="1"/>
  <c r="P349" i="32" s="1"/>
  <c r="M348" i="32"/>
  <c r="I348" i="32"/>
  <c r="F348" i="32"/>
  <c r="J348" i="32" s="1"/>
  <c r="N348" i="32" s="1"/>
  <c r="M347" i="32"/>
  <c r="J347" i="32"/>
  <c r="N347" i="32" s="1"/>
  <c r="P347" i="32" s="1"/>
  <c r="I347" i="32"/>
  <c r="F347" i="32"/>
  <c r="M346" i="32"/>
  <c r="J346" i="32"/>
  <c r="N346" i="32" s="1"/>
  <c r="I346" i="32"/>
  <c r="F346" i="32"/>
  <c r="M345" i="32"/>
  <c r="I345" i="32"/>
  <c r="F345" i="32"/>
  <c r="M344" i="32"/>
  <c r="J344" i="32"/>
  <c r="N344" i="32" s="1"/>
  <c r="I344" i="32"/>
  <c r="F344" i="32"/>
  <c r="M343" i="32"/>
  <c r="I343" i="32"/>
  <c r="F343" i="32"/>
  <c r="M342" i="32"/>
  <c r="I342" i="32"/>
  <c r="F342" i="32"/>
  <c r="J342" i="32" s="1"/>
  <c r="N342" i="32" s="1"/>
  <c r="M341" i="32"/>
  <c r="J341" i="32"/>
  <c r="N341" i="32" s="1"/>
  <c r="P341" i="32" s="1"/>
  <c r="I341" i="32"/>
  <c r="F341" i="32"/>
  <c r="M340" i="32"/>
  <c r="I340" i="32"/>
  <c r="F340" i="32"/>
  <c r="J340" i="32" s="1"/>
  <c r="N340" i="32" s="1"/>
  <c r="M339" i="32"/>
  <c r="I339" i="32"/>
  <c r="F339" i="32"/>
  <c r="M338" i="32"/>
  <c r="I338" i="32"/>
  <c r="F338" i="32"/>
  <c r="J338" i="32" s="1"/>
  <c r="N338" i="32" s="1"/>
  <c r="M337" i="32"/>
  <c r="I337" i="32"/>
  <c r="F337" i="32"/>
  <c r="M336" i="32"/>
  <c r="I336" i="32"/>
  <c r="J336" i="32" s="1"/>
  <c r="N336" i="32" s="1"/>
  <c r="F336" i="32"/>
  <c r="M335" i="32"/>
  <c r="I335" i="32"/>
  <c r="J335" i="32" s="1"/>
  <c r="N335" i="32" s="1"/>
  <c r="F335" i="32"/>
  <c r="M334" i="32"/>
  <c r="I334" i="32"/>
  <c r="F334" i="32"/>
  <c r="J334" i="32" s="1"/>
  <c r="N334" i="32" s="1"/>
  <c r="N333" i="32"/>
  <c r="P333" i="32" s="1"/>
  <c r="M333" i="32"/>
  <c r="I333" i="32"/>
  <c r="F333" i="32"/>
  <c r="J333" i="32" s="1"/>
  <c r="M332" i="32"/>
  <c r="I332" i="32"/>
  <c r="F332" i="32"/>
  <c r="J332" i="32" s="1"/>
  <c r="N332" i="32" s="1"/>
  <c r="O331" i="32"/>
  <c r="M331" i="32"/>
  <c r="I331" i="32"/>
  <c r="F331" i="32"/>
  <c r="J331" i="32" s="1"/>
  <c r="N331" i="32" s="1"/>
  <c r="P331" i="32" s="1"/>
  <c r="M330" i="32"/>
  <c r="I330" i="32"/>
  <c r="F330" i="32"/>
  <c r="J330" i="32" s="1"/>
  <c r="N330" i="32" s="1"/>
  <c r="M329" i="32"/>
  <c r="J329" i="32"/>
  <c r="N329" i="32" s="1"/>
  <c r="P329" i="32" s="1"/>
  <c r="I329" i="32"/>
  <c r="F329" i="32"/>
  <c r="M328" i="32"/>
  <c r="J328" i="32"/>
  <c r="N328" i="32" s="1"/>
  <c r="I328" i="32"/>
  <c r="F328" i="32"/>
  <c r="M327" i="32"/>
  <c r="I327" i="32"/>
  <c r="F327" i="32"/>
  <c r="M326" i="32"/>
  <c r="J326" i="32"/>
  <c r="N326" i="32" s="1"/>
  <c r="I326" i="32"/>
  <c r="F326" i="32"/>
  <c r="M325" i="32"/>
  <c r="I325" i="32"/>
  <c r="F325" i="32"/>
  <c r="M324" i="32"/>
  <c r="I324" i="32"/>
  <c r="F324" i="32"/>
  <c r="J324" i="32" s="1"/>
  <c r="N324" i="32" s="1"/>
  <c r="M323" i="32"/>
  <c r="J323" i="32"/>
  <c r="N323" i="32" s="1"/>
  <c r="P323" i="32" s="1"/>
  <c r="I323" i="32"/>
  <c r="F323" i="32"/>
  <c r="M322" i="32"/>
  <c r="I322" i="32"/>
  <c r="F322" i="32"/>
  <c r="J322" i="32" s="1"/>
  <c r="N322" i="32" s="1"/>
  <c r="M321" i="32"/>
  <c r="I321" i="32"/>
  <c r="F321" i="32"/>
  <c r="M320" i="32"/>
  <c r="J320" i="32"/>
  <c r="N320" i="32" s="1"/>
  <c r="I320" i="32"/>
  <c r="F320" i="32"/>
  <c r="M319" i="32"/>
  <c r="J319" i="32"/>
  <c r="N319" i="32" s="1"/>
  <c r="P319" i="32" s="1"/>
  <c r="I319" i="32"/>
  <c r="F319" i="32"/>
  <c r="M318" i="32"/>
  <c r="J318" i="32"/>
  <c r="N318" i="32" s="1"/>
  <c r="I318" i="32"/>
  <c r="F318" i="32"/>
  <c r="M317" i="32"/>
  <c r="J317" i="32"/>
  <c r="N317" i="32" s="1"/>
  <c r="I317" i="32"/>
  <c r="F317" i="32"/>
  <c r="M316" i="32"/>
  <c r="I316" i="32"/>
  <c r="F316" i="32"/>
  <c r="J316" i="32" s="1"/>
  <c r="N316" i="32" s="1"/>
  <c r="N315" i="32"/>
  <c r="P315" i="32" s="1"/>
  <c r="M315" i="32"/>
  <c r="I315" i="32"/>
  <c r="F315" i="32"/>
  <c r="J315" i="32" s="1"/>
  <c r="M314" i="32"/>
  <c r="I314" i="32"/>
  <c r="F314" i="32"/>
  <c r="J314" i="32" s="1"/>
  <c r="N314" i="32" s="1"/>
  <c r="M313" i="32"/>
  <c r="I313" i="32"/>
  <c r="F313" i="32"/>
  <c r="J313" i="32" s="1"/>
  <c r="N313" i="32" s="1"/>
  <c r="M312" i="32"/>
  <c r="I312" i="32"/>
  <c r="F312" i="32"/>
  <c r="J312" i="32" s="1"/>
  <c r="N312" i="32" s="1"/>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M515" i="21"/>
  <c r="I515" i="21"/>
  <c r="F515" i="21"/>
  <c r="J515" i="21" s="1"/>
  <c r="N515" i="21" s="1"/>
  <c r="M514" i="21"/>
  <c r="I514" i="21"/>
  <c r="J514" i="21" s="1"/>
  <c r="N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M505" i="21"/>
  <c r="J505" i="21"/>
  <c r="N505" i="21" s="1"/>
  <c r="I505" i="21"/>
  <c r="F505" i="21"/>
  <c r="M504" i="21"/>
  <c r="I504" i="21"/>
  <c r="F504" i="21"/>
  <c r="J504" i="21" s="1"/>
  <c r="N503" i="21"/>
  <c r="M503" i="21"/>
  <c r="I503" i="21"/>
  <c r="F503" i="21"/>
  <c r="J503" i="21" s="1"/>
  <c r="M502" i="21"/>
  <c r="I502" i="21"/>
  <c r="J502" i="21" s="1"/>
  <c r="N502" i="21" s="1"/>
  <c r="P502" i="21" s="1"/>
  <c r="F502" i="21"/>
  <c r="P501" i="21"/>
  <c r="M501" i="21"/>
  <c r="I501" i="21"/>
  <c r="F501" i="21"/>
  <c r="J501" i="21" s="1"/>
  <c r="N501" i="21" s="1"/>
  <c r="O501" i="21" s="1"/>
  <c r="M500" i="21"/>
  <c r="I500" i="21"/>
  <c r="F500" i="21"/>
  <c r="M499" i="21"/>
  <c r="J499" i="21"/>
  <c r="N499" i="21" s="1"/>
  <c r="I499" i="21"/>
  <c r="F499" i="21"/>
  <c r="M498" i="21"/>
  <c r="I498" i="21"/>
  <c r="F498" i="21"/>
  <c r="J498" i="21" s="1"/>
  <c r="N498" i="21" s="1"/>
  <c r="N497" i="21"/>
  <c r="M497" i="21"/>
  <c r="I497" i="21"/>
  <c r="F497" i="21"/>
  <c r="J497" i="21" s="1"/>
  <c r="M496" i="21"/>
  <c r="I496" i="21"/>
  <c r="J496" i="21" s="1"/>
  <c r="N496" i="21" s="1"/>
  <c r="F496" i="21"/>
  <c r="M495" i="21"/>
  <c r="I495" i="21"/>
  <c r="F495" i="21"/>
  <c r="J495" i="21" s="1"/>
  <c r="N495" i="21" s="1"/>
  <c r="O495" i="21" s="1"/>
  <c r="M494" i="21"/>
  <c r="I494" i="21"/>
  <c r="F494" i="21"/>
  <c r="J494" i="21" s="1"/>
  <c r="N494" i="21" s="1"/>
  <c r="M493" i="21"/>
  <c r="J493" i="21"/>
  <c r="N493" i="21" s="1"/>
  <c r="I493" i="21"/>
  <c r="F493" i="21"/>
  <c r="M492" i="21"/>
  <c r="I492" i="21"/>
  <c r="F492" i="21"/>
  <c r="J492" i="21" s="1"/>
  <c r="N492" i="21" s="1"/>
  <c r="N491" i="21"/>
  <c r="M491" i="21"/>
  <c r="I491" i="21"/>
  <c r="F491" i="21"/>
  <c r="J491" i="21" s="1"/>
  <c r="O490" i="21"/>
  <c r="M490" i="21"/>
  <c r="I490" i="21"/>
  <c r="J490" i="21" s="1"/>
  <c r="N490" i="21" s="1"/>
  <c r="P490" i="21" s="1"/>
  <c r="F490" i="21"/>
  <c r="M489" i="21"/>
  <c r="I489" i="21"/>
  <c r="F489" i="21"/>
  <c r="J489" i="21" s="1"/>
  <c r="N489" i="21" s="1"/>
  <c r="O489" i="21" s="1"/>
  <c r="M488" i="21"/>
  <c r="I488" i="21"/>
  <c r="F488" i="21"/>
  <c r="J488" i="21" s="1"/>
  <c r="N488" i="21" s="1"/>
  <c r="M487" i="21"/>
  <c r="J487" i="21"/>
  <c r="N487" i="21" s="1"/>
  <c r="I487" i="21"/>
  <c r="F487" i="21"/>
  <c r="O486" i="21"/>
  <c r="M486" i="21"/>
  <c r="I486" i="21"/>
  <c r="F486" i="21"/>
  <c r="J486" i="21" s="1"/>
  <c r="N486" i="21" s="1"/>
  <c r="P486" i="21" s="1"/>
  <c r="N485" i="21"/>
  <c r="M485" i="21"/>
  <c r="I485" i="21"/>
  <c r="F485" i="21"/>
  <c r="J485" i="21" s="1"/>
  <c r="M484" i="21"/>
  <c r="I484" i="21"/>
  <c r="J484" i="21" s="1"/>
  <c r="N484" i="21" s="1"/>
  <c r="P484" i="21" s="1"/>
  <c r="F484" i="21"/>
  <c r="M483" i="21"/>
  <c r="J483" i="21"/>
  <c r="N483" i="21" s="1"/>
  <c r="I483" i="21"/>
  <c r="F483" i="21"/>
  <c r="M482" i="21"/>
  <c r="I482" i="21"/>
  <c r="F482" i="21"/>
  <c r="J482" i="21" s="1"/>
  <c r="N481" i="21"/>
  <c r="M481" i="21"/>
  <c r="J481" i="21"/>
  <c r="I481" i="21"/>
  <c r="F481" i="21"/>
  <c r="M480" i="21"/>
  <c r="I480" i="21"/>
  <c r="F480" i="21"/>
  <c r="J480" i="21" s="1"/>
  <c r="P479" i="21"/>
  <c r="M479" i="21"/>
  <c r="J479" i="21"/>
  <c r="N479" i="21" s="1"/>
  <c r="O479" i="21" s="1"/>
  <c r="I479" i="21"/>
  <c r="F479" i="21"/>
  <c r="M478" i="21"/>
  <c r="I478" i="21"/>
  <c r="J478" i="21" s="1"/>
  <c r="N478" i="21" s="1"/>
  <c r="F478" i="21"/>
  <c r="M477" i="21"/>
  <c r="J477" i="21"/>
  <c r="N477" i="21" s="1"/>
  <c r="I477" i="21"/>
  <c r="F477" i="21"/>
  <c r="M476" i="21"/>
  <c r="I476" i="21"/>
  <c r="F476" i="21"/>
  <c r="J476" i="21" s="1"/>
  <c r="N476" i="21" s="1"/>
  <c r="M475" i="21"/>
  <c r="J475" i="21"/>
  <c r="N475" i="21" s="1"/>
  <c r="I475" i="21"/>
  <c r="F475" i="21"/>
  <c r="M474" i="21"/>
  <c r="I474" i="21"/>
  <c r="F474" i="21"/>
  <c r="M473" i="21"/>
  <c r="I473" i="21"/>
  <c r="F473" i="21"/>
  <c r="M472" i="21"/>
  <c r="J472" i="21"/>
  <c r="I472" i="21"/>
  <c r="F472" i="21"/>
  <c r="M471" i="21"/>
  <c r="J471" i="21"/>
  <c r="N471" i="21" s="1"/>
  <c r="O471" i="21" s="1"/>
  <c r="I471" i="21"/>
  <c r="F471" i="21"/>
  <c r="M470" i="21"/>
  <c r="I470" i="21"/>
  <c r="F470" i="21"/>
  <c r="M469" i="21"/>
  <c r="I469" i="21"/>
  <c r="F469" i="21"/>
  <c r="J469" i="21" s="1"/>
  <c r="N469" i="21" s="1"/>
  <c r="M468" i="21"/>
  <c r="I468" i="21"/>
  <c r="F468" i="21"/>
  <c r="M467" i="21"/>
  <c r="I467" i="21"/>
  <c r="J467" i="21" s="1"/>
  <c r="N467" i="21" s="1"/>
  <c r="F467" i="21"/>
  <c r="M466" i="21"/>
  <c r="I466" i="21"/>
  <c r="J466" i="21" s="1"/>
  <c r="F466" i="21"/>
  <c r="M465" i="21"/>
  <c r="I465" i="21"/>
  <c r="F465" i="21"/>
  <c r="J465" i="21" s="1"/>
  <c r="N465" i="21" s="1"/>
  <c r="M464" i="21"/>
  <c r="I464" i="21"/>
  <c r="F464" i="21"/>
  <c r="J464" i="21" s="1"/>
  <c r="N464" i="21" s="1"/>
  <c r="N463" i="21"/>
  <c r="O463" i="21" s="1"/>
  <c r="M463" i="21"/>
  <c r="I463" i="21"/>
  <c r="F463" i="21"/>
  <c r="J463" i="21" s="1"/>
  <c r="O462" i="21"/>
  <c r="M462" i="21"/>
  <c r="I462" i="21"/>
  <c r="F462" i="21"/>
  <c r="J462" i="21" s="1"/>
  <c r="N462" i="21" s="1"/>
  <c r="P462" i="21" s="1"/>
  <c r="M461" i="21"/>
  <c r="I461" i="21"/>
  <c r="F461" i="21"/>
  <c r="J461" i="21" s="1"/>
  <c r="N461" i="21" s="1"/>
  <c r="M460" i="21"/>
  <c r="J460" i="21"/>
  <c r="N460" i="21" s="1"/>
  <c r="P460" i="21" s="1"/>
  <c r="I460" i="21"/>
  <c r="F460" i="21"/>
  <c r="M459" i="21"/>
  <c r="J459" i="21"/>
  <c r="N459" i="21" s="1"/>
  <c r="I459" i="21"/>
  <c r="F459" i="21"/>
  <c r="M458" i="21"/>
  <c r="I458" i="21"/>
  <c r="F458" i="21"/>
  <c r="N457" i="21"/>
  <c r="P457" i="21" s="1"/>
  <c r="M457" i="21"/>
  <c r="J457" i="21"/>
  <c r="I457" i="21"/>
  <c r="F457" i="21"/>
  <c r="O456" i="21"/>
  <c r="M456" i="21"/>
  <c r="I456" i="21"/>
  <c r="F456" i="21"/>
  <c r="J456" i="21" s="1"/>
  <c r="N456" i="21" s="1"/>
  <c r="P456" i="21" s="1"/>
  <c r="M455" i="21"/>
  <c r="I455" i="21"/>
  <c r="F455" i="21"/>
  <c r="M454" i="21"/>
  <c r="J454" i="21"/>
  <c r="N454" i="21" s="1"/>
  <c r="I454" i="21"/>
  <c r="F454" i="21"/>
  <c r="P453" i="21"/>
  <c r="M453" i="21"/>
  <c r="J453" i="21"/>
  <c r="N453" i="21" s="1"/>
  <c r="O453" i="21" s="1"/>
  <c r="I453" i="21"/>
  <c r="F453" i="21"/>
  <c r="M452" i="21"/>
  <c r="I452" i="21"/>
  <c r="F452" i="21"/>
  <c r="M451" i="21"/>
  <c r="J451" i="21"/>
  <c r="N451" i="21" s="1"/>
  <c r="P451" i="21" s="1"/>
  <c r="I451" i="21"/>
  <c r="F451" i="21"/>
  <c r="M450" i="21"/>
  <c r="I450" i="21"/>
  <c r="F450" i="21"/>
  <c r="N449" i="21"/>
  <c r="O449" i="21" s="1"/>
  <c r="M449" i="21"/>
  <c r="J449" i="21"/>
  <c r="I449" i="21"/>
  <c r="F449" i="21"/>
  <c r="M448" i="21"/>
  <c r="I448" i="21"/>
  <c r="J448" i="21" s="1"/>
  <c r="N448" i="21" s="1"/>
  <c r="P448" i="21" s="1"/>
  <c r="F448" i="21"/>
  <c r="M447" i="21"/>
  <c r="I447" i="21"/>
  <c r="F447" i="21"/>
  <c r="J447" i="21" s="1"/>
  <c r="N447" i="21" s="1"/>
  <c r="M446" i="21"/>
  <c r="I446" i="21"/>
  <c r="F446" i="21"/>
  <c r="J446" i="21" s="1"/>
  <c r="N446" i="21" s="1"/>
  <c r="N445" i="21"/>
  <c r="O445" i="21" s="1"/>
  <c r="M445" i="21"/>
  <c r="I445" i="21"/>
  <c r="F445" i="21"/>
  <c r="J445" i="21" s="1"/>
  <c r="O444" i="21"/>
  <c r="M444" i="21"/>
  <c r="I444" i="21"/>
  <c r="F444" i="21"/>
  <c r="J444" i="21" s="1"/>
  <c r="N444" i="21" s="1"/>
  <c r="P444" i="21" s="1"/>
  <c r="M443" i="21"/>
  <c r="J443" i="21"/>
  <c r="N443" i="21" s="1"/>
  <c r="O443" i="21" s="1"/>
  <c r="I443" i="21"/>
  <c r="F443" i="21"/>
  <c r="M442" i="21"/>
  <c r="I442" i="21"/>
  <c r="J442" i="21" s="1"/>
  <c r="N442" i="21" s="1"/>
  <c r="F442" i="21"/>
  <c r="N441" i="21"/>
  <c r="O441" i="21" s="1"/>
  <c r="M441" i="21"/>
  <c r="J441" i="21"/>
  <c r="I441" i="21"/>
  <c r="F441" i="21"/>
  <c r="M440" i="21"/>
  <c r="I440" i="21"/>
  <c r="F440" i="21"/>
  <c r="J440" i="21" s="1"/>
  <c r="N440" i="21" s="1"/>
  <c r="N439" i="21"/>
  <c r="P439" i="21" s="1"/>
  <c r="M439" i="21"/>
  <c r="J439" i="21"/>
  <c r="I439" i="21"/>
  <c r="F439" i="21"/>
  <c r="M438" i="21"/>
  <c r="I438" i="21"/>
  <c r="F438" i="21"/>
  <c r="N437" i="21"/>
  <c r="M437" i="21"/>
  <c r="I437" i="21"/>
  <c r="F437" i="21"/>
  <c r="J437" i="21" s="1"/>
  <c r="M436" i="21"/>
  <c r="J436" i="21"/>
  <c r="I436" i="21"/>
  <c r="F436" i="21"/>
  <c r="M435" i="21"/>
  <c r="I435" i="21"/>
  <c r="F435" i="21"/>
  <c r="J435" i="21" s="1"/>
  <c r="N435" i="21" s="1"/>
  <c r="M434" i="21"/>
  <c r="I434" i="21"/>
  <c r="F434" i="21"/>
  <c r="O433" i="21"/>
  <c r="M433" i="21"/>
  <c r="J433" i="21"/>
  <c r="N433" i="21" s="1"/>
  <c r="P433" i="21" s="1"/>
  <c r="I433" i="21"/>
  <c r="F433" i="21"/>
  <c r="M432" i="21"/>
  <c r="I432" i="21"/>
  <c r="F432" i="21"/>
  <c r="M431" i="21"/>
  <c r="J431" i="21"/>
  <c r="N431" i="21" s="1"/>
  <c r="I431" i="21"/>
  <c r="F431" i="21"/>
  <c r="M430" i="21"/>
  <c r="I430" i="21"/>
  <c r="J430" i="21" s="1"/>
  <c r="F430" i="21"/>
  <c r="M429" i="21"/>
  <c r="I429" i="21"/>
  <c r="F429" i="21"/>
  <c r="J429" i="21" s="1"/>
  <c r="N429" i="21" s="1"/>
  <c r="M428" i="21"/>
  <c r="I428" i="21"/>
  <c r="F428" i="21"/>
  <c r="J428" i="21" s="1"/>
  <c r="N428" i="21" s="1"/>
  <c r="P427" i="21"/>
  <c r="N427" i="21"/>
  <c r="O427" i="21" s="1"/>
  <c r="M427" i="21"/>
  <c r="I427" i="21"/>
  <c r="F427" i="21"/>
  <c r="J427" i="21" s="1"/>
  <c r="M426" i="21"/>
  <c r="I426" i="21"/>
  <c r="F426" i="21"/>
  <c r="J426" i="21" s="1"/>
  <c r="P425" i="21"/>
  <c r="M425" i="21"/>
  <c r="J425" i="21"/>
  <c r="N425" i="21" s="1"/>
  <c r="O425" i="21" s="1"/>
  <c r="I425" i="21"/>
  <c r="F425" i="21"/>
  <c r="M424" i="21"/>
  <c r="I424" i="21"/>
  <c r="J424" i="21" s="1"/>
  <c r="N424" i="21" s="1"/>
  <c r="F424" i="21"/>
  <c r="M423" i="21"/>
  <c r="J423" i="21"/>
  <c r="N423" i="21" s="1"/>
  <c r="I423" i="21"/>
  <c r="F423" i="21"/>
  <c r="M422" i="21"/>
  <c r="I422" i="21"/>
  <c r="F422" i="21"/>
  <c r="J422" i="21" s="1"/>
  <c r="N422" i="21" s="1"/>
  <c r="M421" i="21"/>
  <c r="J421" i="21"/>
  <c r="N421" i="21" s="1"/>
  <c r="I421" i="21"/>
  <c r="F421" i="21"/>
  <c r="M420" i="21"/>
  <c r="I420" i="21"/>
  <c r="F420" i="21"/>
  <c r="M419" i="21"/>
  <c r="I419" i="21"/>
  <c r="F419" i="21"/>
  <c r="M418" i="21"/>
  <c r="J418" i="21"/>
  <c r="I418" i="21"/>
  <c r="F418" i="21"/>
  <c r="M417" i="21"/>
  <c r="J417" i="21"/>
  <c r="N417" i="21" s="1"/>
  <c r="O417" i="21" s="1"/>
  <c r="I417" i="21"/>
  <c r="F417" i="21"/>
  <c r="M416" i="21"/>
  <c r="I416" i="21"/>
  <c r="F416" i="21"/>
  <c r="M415" i="21"/>
  <c r="I415" i="21"/>
  <c r="F415" i="21"/>
  <c r="J415" i="21" s="1"/>
  <c r="N415" i="21" s="1"/>
  <c r="M414" i="21"/>
  <c r="I414" i="21"/>
  <c r="F414" i="21"/>
  <c r="M413" i="21"/>
  <c r="I413" i="21"/>
  <c r="J413" i="21" s="1"/>
  <c r="N413" i="21" s="1"/>
  <c r="F413" i="21"/>
  <c r="M412" i="21"/>
  <c r="I412" i="21"/>
  <c r="J412" i="21" s="1"/>
  <c r="N412" i="21" s="1"/>
  <c r="F412" i="21"/>
  <c r="O411" i="21"/>
  <c r="M411" i="21"/>
  <c r="J411" i="21"/>
  <c r="N411" i="21" s="1"/>
  <c r="P411" i="21" s="1"/>
  <c r="I411" i="21"/>
  <c r="F411" i="21"/>
  <c r="N410" i="21"/>
  <c r="O410" i="21" s="1"/>
  <c r="M410" i="21"/>
  <c r="I410" i="21"/>
  <c r="F410" i="21"/>
  <c r="J410" i="21" s="1"/>
  <c r="M409" i="21"/>
  <c r="I409" i="21"/>
  <c r="F409" i="21"/>
  <c r="J409" i="21" s="1"/>
  <c r="N409" i="21" s="1"/>
  <c r="M408" i="21"/>
  <c r="I408" i="21"/>
  <c r="F408" i="21"/>
  <c r="J408" i="21" s="1"/>
  <c r="N408" i="21" s="1"/>
  <c r="P408" i="21" s="1"/>
  <c r="M407" i="21"/>
  <c r="I407" i="21"/>
  <c r="F407" i="21"/>
  <c r="M406" i="21"/>
  <c r="I406" i="21"/>
  <c r="J406" i="21" s="1"/>
  <c r="N406" i="21" s="1"/>
  <c r="F406" i="21"/>
  <c r="M405" i="21"/>
  <c r="J405" i="21"/>
  <c r="N405" i="21" s="1"/>
  <c r="I405" i="21"/>
  <c r="F405" i="21"/>
  <c r="M404" i="21"/>
  <c r="I404" i="21"/>
  <c r="F404" i="21"/>
  <c r="M403" i="21"/>
  <c r="I403" i="21"/>
  <c r="F403" i="21"/>
  <c r="J403" i="21" s="1"/>
  <c r="N403" i="21" s="1"/>
  <c r="M402" i="21"/>
  <c r="I402" i="21"/>
  <c r="F402" i="21"/>
  <c r="J402" i="21" s="1"/>
  <c r="N402" i="21" s="1"/>
  <c r="M401" i="21"/>
  <c r="J401" i="21"/>
  <c r="N401" i="21" s="1"/>
  <c r="O401" i="21" s="1"/>
  <c r="I401" i="21"/>
  <c r="F401" i="21"/>
  <c r="O400" i="21"/>
  <c r="M400" i="21"/>
  <c r="J400" i="21"/>
  <c r="N400" i="21" s="1"/>
  <c r="P400" i="21" s="1"/>
  <c r="I400" i="21"/>
  <c r="F400" i="21"/>
  <c r="N399" i="21"/>
  <c r="O399" i="21" s="1"/>
  <c r="M399" i="21"/>
  <c r="I399" i="21"/>
  <c r="F399" i="21"/>
  <c r="J399" i="21" s="1"/>
  <c r="M398" i="21"/>
  <c r="I398" i="21"/>
  <c r="F398" i="21"/>
  <c r="J398" i="21" s="1"/>
  <c r="N398" i="21" s="1"/>
  <c r="M397" i="21"/>
  <c r="J397" i="21"/>
  <c r="N397" i="21" s="1"/>
  <c r="I397" i="21"/>
  <c r="F397" i="21"/>
  <c r="M396" i="21"/>
  <c r="J396" i="21"/>
  <c r="N396" i="21" s="1"/>
  <c r="P396" i="21" s="1"/>
  <c r="I396" i="21"/>
  <c r="F396" i="21"/>
  <c r="M395" i="21"/>
  <c r="J395" i="21"/>
  <c r="N395" i="21" s="1"/>
  <c r="I395" i="21"/>
  <c r="F395" i="21"/>
  <c r="M394" i="21"/>
  <c r="J394" i="21"/>
  <c r="N394" i="21" s="1"/>
  <c r="I394" i="21"/>
  <c r="F394" i="21"/>
  <c r="M393" i="21"/>
  <c r="J393" i="21"/>
  <c r="N393" i="21" s="1"/>
  <c r="P393" i="21" s="1"/>
  <c r="I393" i="21"/>
  <c r="F393" i="21"/>
  <c r="P392" i="21"/>
  <c r="N392" i="21"/>
  <c r="O392" i="21" s="1"/>
  <c r="M392" i="21"/>
  <c r="I392" i="21"/>
  <c r="F392" i="21"/>
  <c r="J392" i="21" s="1"/>
  <c r="M391" i="21"/>
  <c r="I391" i="21"/>
  <c r="F391" i="21"/>
  <c r="J391" i="21" s="1"/>
  <c r="N391" i="21" s="1"/>
  <c r="N390" i="21"/>
  <c r="P390" i="21" s="1"/>
  <c r="M390" i="21"/>
  <c r="J390" i="21"/>
  <c r="I390" i="21"/>
  <c r="F390" i="21"/>
  <c r="M389" i="21"/>
  <c r="I389" i="21"/>
  <c r="F389" i="21"/>
  <c r="J389" i="21" s="1"/>
  <c r="N389" i="21" s="1"/>
  <c r="M388" i="21"/>
  <c r="I388" i="21"/>
  <c r="F388" i="21"/>
  <c r="M387" i="21"/>
  <c r="J387" i="21"/>
  <c r="N387" i="21" s="1"/>
  <c r="I387" i="21"/>
  <c r="F387" i="21"/>
  <c r="P386" i="21"/>
  <c r="M386" i="21"/>
  <c r="J386" i="21"/>
  <c r="N386" i="21" s="1"/>
  <c r="O386" i="21" s="1"/>
  <c r="I386" i="21"/>
  <c r="F386" i="21"/>
  <c r="M385" i="21"/>
  <c r="I385" i="21"/>
  <c r="F385" i="21"/>
  <c r="M384" i="21"/>
  <c r="I384" i="21"/>
  <c r="J384" i="21" s="1"/>
  <c r="N384" i="21" s="1"/>
  <c r="F384" i="21"/>
  <c r="O383" i="21"/>
  <c r="M383" i="21"/>
  <c r="J383" i="21"/>
  <c r="N383" i="21" s="1"/>
  <c r="P383" i="21" s="1"/>
  <c r="I383" i="21"/>
  <c r="F383" i="21"/>
  <c r="N382" i="21"/>
  <c r="O382" i="21" s="1"/>
  <c r="M382" i="21"/>
  <c r="I382" i="21"/>
  <c r="F382" i="21"/>
  <c r="J382" i="21" s="1"/>
  <c r="M381" i="21"/>
  <c r="I381" i="21"/>
  <c r="J381" i="21" s="1"/>
  <c r="N381" i="21" s="1"/>
  <c r="F381" i="21"/>
  <c r="M380" i="21"/>
  <c r="I380" i="21"/>
  <c r="F380" i="21"/>
  <c r="J380" i="21" s="1"/>
  <c r="N380" i="21" s="1"/>
  <c r="M379" i="21"/>
  <c r="I379" i="21"/>
  <c r="F379" i="21"/>
  <c r="J379" i="21" s="1"/>
  <c r="N379" i="21" s="1"/>
  <c r="M378" i="21"/>
  <c r="J378" i="21"/>
  <c r="N378" i="21" s="1"/>
  <c r="I378" i="21"/>
  <c r="F378" i="21"/>
  <c r="M377" i="21"/>
  <c r="J377" i="21"/>
  <c r="N377" i="21" s="1"/>
  <c r="P377" i="21" s="1"/>
  <c r="I377" i="21"/>
  <c r="F377" i="21"/>
  <c r="M376" i="21"/>
  <c r="I376" i="21"/>
  <c r="F376" i="21"/>
  <c r="M375" i="21"/>
  <c r="I375" i="21"/>
  <c r="J375" i="21" s="1"/>
  <c r="N375" i="21" s="1"/>
  <c r="F375" i="21"/>
  <c r="M374" i="21"/>
  <c r="I374" i="21"/>
  <c r="F374" i="21"/>
  <c r="J374" i="21" s="1"/>
  <c r="N374" i="21" s="1"/>
  <c r="M373" i="21"/>
  <c r="I373" i="21"/>
  <c r="F373" i="21"/>
  <c r="J373" i="21" s="1"/>
  <c r="N373" i="21" s="1"/>
  <c r="N372" i="21"/>
  <c r="P372" i="21" s="1"/>
  <c r="M372" i="21"/>
  <c r="J372" i="21"/>
  <c r="I372" i="21"/>
  <c r="F372" i="21"/>
  <c r="M371" i="21"/>
  <c r="I371" i="21"/>
  <c r="F371" i="21"/>
  <c r="J371" i="21" s="1"/>
  <c r="N371" i="21" s="1"/>
  <c r="M370" i="21"/>
  <c r="I370" i="21"/>
  <c r="F370" i="21"/>
  <c r="M369" i="21"/>
  <c r="J369" i="21"/>
  <c r="N369" i="21" s="1"/>
  <c r="I369" i="21"/>
  <c r="F369" i="21"/>
  <c r="P368" i="21"/>
  <c r="M368" i="21"/>
  <c r="J368" i="21"/>
  <c r="N368" i="21" s="1"/>
  <c r="O368" i="21" s="1"/>
  <c r="I368" i="21"/>
  <c r="F368" i="21"/>
  <c r="M367" i="21"/>
  <c r="I367" i="21"/>
  <c r="F367" i="21"/>
  <c r="M366" i="21"/>
  <c r="I366" i="21"/>
  <c r="J366" i="21" s="1"/>
  <c r="N366" i="21" s="1"/>
  <c r="F366" i="21"/>
  <c r="O365" i="21"/>
  <c r="M365" i="21"/>
  <c r="J365" i="21"/>
  <c r="N365" i="21" s="1"/>
  <c r="P365" i="21" s="1"/>
  <c r="I365" i="21"/>
  <c r="F365" i="21"/>
  <c r="N364" i="21"/>
  <c r="O364" i="21" s="1"/>
  <c r="M364" i="21"/>
  <c r="I364" i="21"/>
  <c r="F364" i="21"/>
  <c r="J364" i="21" s="1"/>
  <c r="M363" i="21"/>
  <c r="I363" i="21"/>
  <c r="J363" i="21" s="1"/>
  <c r="N363" i="21" s="1"/>
  <c r="F363" i="21"/>
  <c r="M362" i="21"/>
  <c r="I362" i="21"/>
  <c r="F362" i="21"/>
  <c r="J362" i="21" s="1"/>
  <c r="N362" i="21" s="1"/>
  <c r="M361" i="21"/>
  <c r="I361" i="21"/>
  <c r="F361" i="21"/>
  <c r="J361" i="21" s="1"/>
  <c r="N361" i="21" s="1"/>
  <c r="M360" i="21"/>
  <c r="J360" i="21"/>
  <c r="N360" i="21" s="1"/>
  <c r="I360" i="21"/>
  <c r="F360" i="21"/>
  <c r="M359" i="21"/>
  <c r="J359" i="21"/>
  <c r="N359" i="21" s="1"/>
  <c r="P359" i="21" s="1"/>
  <c r="I359" i="21"/>
  <c r="F359" i="21"/>
  <c r="M358" i="21"/>
  <c r="I358" i="21"/>
  <c r="F358" i="21"/>
  <c r="M357" i="21"/>
  <c r="I357" i="21"/>
  <c r="J357" i="21" s="1"/>
  <c r="N357" i="21" s="1"/>
  <c r="F357" i="21"/>
  <c r="M356" i="21"/>
  <c r="I356" i="21"/>
  <c r="F356" i="21"/>
  <c r="J356" i="21" s="1"/>
  <c r="N356" i="21" s="1"/>
  <c r="M355" i="21"/>
  <c r="I355" i="21"/>
  <c r="F355" i="21"/>
  <c r="J355" i="21" s="1"/>
  <c r="N355" i="21" s="1"/>
  <c r="N354" i="21"/>
  <c r="P354" i="21" s="1"/>
  <c r="M354" i="21"/>
  <c r="J354" i="21"/>
  <c r="I354" i="21"/>
  <c r="F354" i="21"/>
  <c r="M353" i="21"/>
  <c r="I353" i="21"/>
  <c r="F353" i="21"/>
  <c r="J353" i="21" s="1"/>
  <c r="N353" i="21" s="1"/>
  <c r="M352" i="21"/>
  <c r="I352" i="21"/>
  <c r="F352" i="21"/>
  <c r="M351" i="21"/>
  <c r="J351" i="21"/>
  <c r="N351" i="21" s="1"/>
  <c r="I351" i="21"/>
  <c r="F351" i="21"/>
  <c r="P350" i="21"/>
  <c r="M350" i="21"/>
  <c r="J350" i="21"/>
  <c r="N350" i="21" s="1"/>
  <c r="O350" i="21" s="1"/>
  <c r="I350" i="21"/>
  <c r="F350" i="21"/>
  <c r="M349" i="21"/>
  <c r="I349" i="21"/>
  <c r="F349" i="21"/>
  <c r="M348" i="21"/>
  <c r="I348" i="21"/>
  <c r="J348" i="21" s="1"/>
  <c r="N348" i="21" s="1"/>
  <c r="F348" i="21"/>
  <c r="M347" i="21"/>
  <c r="I347" i="21"/>
  <c r="J347" i="21" s="1"/>
  <c r="N347" i="21" s="1"/>
  <c r="F347" i="21"/>
  <c r="M346" i="21"/>
  <c r="I346" i="21"/>
  <c r="J346" i="21" s="1"/>
  <c r="N346" i="21" s="1"/>
  <c r="F346" i="21"/>
  <c r="M345" i="21"/>
  <c r="I345" i="21"/>
  <c r="J345" i="21" s="1"/>
  <c r="N345" i="21" s="1"/>
  <c r="F345" i="21"/>
  <c r="M344" i="21"/>
  <c r="J344" i="21"/>
  <c r="N344" i="21" s="1"/>
  <c r="I344" i="21"/>
  <c r="F344" i="21"/>
  <c r="M343" i="21"/>
  <c r="I343" i="21"/>
  <c r="F343" i="21"/>
  <c r="M342" i="21"/>
  <c r="I342" i="21"/>
  <c r="F342" i="21"/>
  <c r="J342" i="21" s="1"/>
  <c r="N342" i="21" s="1"/>
  <c r="M341" i="21"/>
  <c r="I341" i="21"/>
  <c r="F341" i="21"/>
  <c r="J341" i="21" s="1"/>
  <c r="N341" i="21" s="1"/>
  <c r="M340" i="21"/>
  <c r="I340" i="21"/>
  <c r="F340" i="21"/>
  <c r="J340" i="21" s="1"/>
  <c r="N340" i="21" s="1"/>
  <c r="M339" i="21"/>
  <c r="N339" i="21" s="1"/>
  <c r="J339" i="21"/>
  <c r="I339" i="21"/>
  <c r="F339" i="21"/>
  <c r="M338" i="21"/>
  <c r="I338" i="21"/>
  <c r="F338" i="21"/>
  <c r="J338" i="21" s="1"/>
  <c r="N338" i="21" s="1"/>
  <c r="M337" i="21"/>
  <c r="I337" i="21"/>
  <c r="F337" i="21"/>
  <c r="M336" i="21"/>
  <c r="J336" i="21"/>
  <c r="N336" i="21" s="1"/>
  <c r="I336" i="21"/>
  <c r="F336" i="21"/>
  <c r="M335" i="21"/>
  <c r="J335" i="21"/>
  <c r="N335" i="21" s="1"/>
  <c r="P335" i="21" s="1"/>
  <c r="I335" i="21"/>
  <c r="F335" i="21"/>
  <c r="M334" i="21"/>
  <c r="J334" i="21"/>
  <c r="N334" i="21" s="1"/>
  <c r="I334" i="21"/>
  <c r="F334" i="21"/>
  <c r="M333" i="21"/>
  <c r="J333" i="21"/>
  <c r="N333" i="21" s="1"/>
  <c r="I333" i="21"/>
  <c r="F333" i="21"/>
  <c r="M332" i="21"/>
  <c r="I332" i="21"/>
  <c r="F332" i="21"/>
  <c r="J332" i="21" s="1"/>
  <c r="N332" i="21" s="1"/>
  <c r="N331" i="21"/>
  <c r="P331" i="21" s="1"/>
  <c r="M331" i="21"/>
  <c r="I331" i="21"/>
  <c r="F331" i="21"/>
  <c r="J331" i="21" s="1"/>
  <c r="M330" i="21"/>
  <c r="I330" i="21"/>
  <c r="J330" i="21" s="1"/>
  <c r="N330" i="21" s="1"/>
  <c r="F330" i="21"/>
  <c r="M329" i="21"/>
  <c r="J329" i="21"/>
  <c r="N329" i="21" s="1"/>
  <c r="I329" i="21"/>
  <c r="F329" i="21"/>
  <c r="M328" i="21"/>
  <c r="I328" i="21"/>
  <c r="F328" i="21"/>
  <c r="J328" i="21" s="1"/>
  <c r="N328" i="21" s="1"/>
  <c r="M327" i="21"/>
  <c r="I327" i="21"/>
  <c r="F327" i="21"/>
  <c r="J327" i="21" s="1"/>
  <c r="N327" i="21" s="1"/>
  <c r="M326" i="21"/>
  <c r="J326" i="21"/>
  <c r="N326" i="21" s="1"/>
  <c r="I326" i="21"/>
  <c r="F326" i="21"/>
  <c r="M325" i="21"/>
  <c r="I325" i="21"/>
  <c r="F325" i="21"/>
  <c r="J325" i="21" s="1"/>
  <c r="N325" i="21" s="1"/>
  <c r="M324" i="21"/>
  <c r="I324" i="21"/>
  <c r="J324" i="21" s="1"/>
  <c r="N324" i="21" s="1"/>
  <c r="F324" i="21"/>
  <c r="M323" i="21"/>
  <c r="J323" i="21"/>
  <c r="N323" i="21" s="1"/>
  <c r="I323" i="21"/>
  <c r="F323" i="21"/>
  <c r="M322" i="21"/>
  <c r="I322" i="21"/>
  <c r="F322" i="21"/>
  <c r="J322" i="21" s="1"/>
  <c r="N322" i="21" s="1"/>
  <c r="M321" i="21"/>
  <c r="I321" i="21"/>
  <c r="F321" i="21"/>
  <c r="J321" i="21" s="1"/>
  <c r="N321" i="21" s="1"/>
  <c r="M320" i="21"/>
  <c r="J320" i="21"/>
  <c r="N320" i="21" s="1"/>
  <c r="I320" i="21"/>
  <c r="F320" i="21"/>
  <c r="M319" i="21"/>
  <c r="I319" i="21"/>
  <c r="F319" i="21"/>
  <c r="J319" i="21" s="1"/>
  <c r="N319" i="21" s="1"/>
  <c r="M318" i="21"/>
  <c r="I318" i="21"/>
  <c r="J318" i="21" s="1"/>
  <c r="N318" i="21" s="1"/>
  <c r="F318" i="21"/>
  <c r="M317" i="21"/>
  <c r="J317" i="21"/>
  <c r="N317" i="21" s="1"/>
  <c r="I317" i="21"/>
  <c r="F317" i="21"/>
  <c r="M316" i="21"/>
  <c r="I316" i="21"/>
  <c r="F316" i="21"/>
  <c r="J316" i="21" s="1"/>
  <c r="N316" i="21" s="1"/>
  <c r="M315" i="21"/>
  <c r="I315" i="21"/>
  <c r="F315" i="21"/>
  <c r="J315" i="21" s="1"/>
  <c r="N315" i="21" s="1"/>
  <c r="M314" i="21"/>
  <c r="J314" i="21"/>
  <c r="N314" i="21" s="1"/>
  <c r="I314" i="21"/>
  <c r="F314" i="21"/>
  <c r="M313" i="21"/>
  <c r="I313" i="21"/>
  <c r="F313" i="21"/>
  <c r="J313" i="21" s="1"/>
  <c r="N313" i="21" s="1"/>
  <c r="M312" i="21"/>
  <c r="I312" i="21"/>
  <c r="J312" i="21" s="1"/>
  <c r="N312" i="21" s="1"/>
  <c r="F312" i="2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N516" i="20" s="1"/>
  <c r="I516" i="20"/>
  <c r="F516" i="20"/>
  <c r="J516" i="20" s="1"/>
  <c r="N515" i="20"/>
  <c r="M515" i="20"/>
  <c r="J515" i="20"/>
  <c r="I515" i="20"/>
  <c r="F515" i="20"/>
  <c r="O514" i="20"/>
  <c r="M514" i="20"/>
  <c r="I514" i="20"/>
  <c r="F514" i="20"/>
  <c r="J514" i="20" s="1"/>
  <c r="N514" i="20" s="1"/>
  <c r="P514" i="20" s="1"/>
  <c r="M513" i="20"/>
  <c r="I513" i="20"/>
  <c r="F513" i="20"/>
  <c r="J513" i="20" s="1"/>
  <c r="N513" i="20" s="1"/>
  <c r="M512" i="20"/>
  <c r="I512" i="20"/>
  <c r="J512" i="20" s="1"/>
  <c r="N512" i="20" s="1"/>
  <c r="F512" i="20"/>
  <c r="M511" i="20"/>
  <c r="J511" i="20"/>
  <c r="N511" i="20" s="1"/>
  <c r="I511" i="20"/>
  <c r="F511" i="20"/>
  <c r="M510" i="20"/>
  <c r="I510" i="20"/>
  <c r="F510" i="20"/>
  <c r="J510" i="20" s="1"/>
  <c r="N510" i="20" s="1"/>
  <c r="O509" i="20"/>
  <c r="N509" i="20"/>
  <c r="P509" i="20" s="1"/>
  <c r="M509" i="20"/>
  <c r="J509" i="20"/>
  <c r="I509" i="20"/>
  <c r="F509" i="20"/>
  <c r="P508" i="20"/>
  <c r="M508" i="20"/>
  <c r="I508" i="20"/>
  <c r="F508" i="20"/>
  <c r="J508" i="20" s="1"/>
  <c r="N508" i="20" s="1"/>
  <c r="O508" i="20" s="1"/>
  <c r="P507" i="20"/>
  <c r="M507" i="20"/>
  <c r="I507" i="20"/>
  <c r="F507" i="20"/>
  <c r="J507" i="20" s="1"/>
  <c r="N507" i="20" s="1"/>
  <c r="O507" i="20" s="1"/>
  <c r="M506" i="20"/>
  <c r="J506" i="20"/>
  <c r="N506" i="20" s="1"/>
  <c r="I506" i="20"/>
  <c r="F506" i="20"/>
  <c r="M505" i="20"/>
  <c r="J505" i="20"/>
  <c r="N505" i="20" s="1"/>
  <c r="I505" i="20"/>
  <c r="F505" i="20"/>
  <c r="M504" i="20"/>
  <c r="N504" i="20" s="1"/>
  <c r="I504" i="20"/>
  <c r="F504" i="20"/>
  <c r="J504" i="20" s="1"/>
  <c r="N503" i="20"/>
  <c r="M503" i="20"/>
  <c r="J503" i="20"/>
  <c r="I503" i="20"/>
  <c r="F503" i="20"/>
  <c r="O502" i="20"/>
  <c r="M502" i="20"/>
  <c r="I502" i="20"/>
  <c r="F502" i="20"/>
  <c r="J502" i="20" s="1"/>
  <c r="N502" i="20" s="1"/>
  <c r="P502" i="20" s="1"/>
  <c r="M501" i="20"/>
  <c r="I501" i="20"/>
  <c r="F501" i="20"/>
  <c r="J501" i="20" s="1"/>
  <c r="N501" i="20" s="1"/>
  <c r="M500" i="20"/>
  <c r="I500" i="20"/>
  <c r="J500" i="20" s="1"/>
  <c r="N500" i="20" s="1"/>
  <c r="F500" i="20"/>
  <c r="M499" i="20"/>
  <c r="J499" i="20"/>
  <c r="I499" i="20"/>
  <c r="F499" i="20"/>
  <c r="M498" i="20"/>
  <c r="I498" i="20"/>
  <c r="F498" i="20"/>
  <c r="J498" i="20" s="1"/>
  <c r="N498" i="20" s="1"/>
  <c r="O497" i="20"/>
  <c r="N497" i="20"/>
  <c r="P497" i="20" s="1"/>
  <c r="M497" i="20"/>
  <c r="J497" i="20"/>
  <c r="I497" i="20"/>
  <c r="F497" i="20"/>
  <c r="P496" i="20"/>
  <c r="M496" i="20"/>
  <c r="I496" i="20"/>
  <c r="F496" i="20"/>
  <c r="J496" i="20" s="1"/>
  <c r="N496" i="20" s="1"/>
  <c r="O496" i="20" s="1"/>
  <c r="P495" i="20"/>
  <c r="M495" i="20"/>
  <c r="I495" i="20"/>
  <c r="F495" i="20"/>
  <c r="J495" i="20" s="1"/>
  <c r="N495" i="20" s="1"/>
  <c r="O495" i="20" s="1"/>
  <c r="M494" i="20"/>
  <c r="J494" i="20"/>
  <c r="N494" i="20" s="1"/>
  <c r="I494" i="20"/>
  <c r="F494" i="20"/>
  <c r="M493" i="20"/>
  <c r="J493" i="20"/>
  <c r="N493" i="20" s="1"/>
  <c r="I493" i="20"/>
  <c r="F493" i="20"/>
  <c r="M492" i="20"/>
  <c r="N492" i="20" s="1"/>
  <c r="I492" i="20"/>
  <c r="F492" i="20"/>
  <c r="J492" i="20" s="1"/>
  <c r="N491" i="20"/>
  <c r="M491" i="20"/>
  <c r="J491" i="20"/>
  <c r="I491" i="20"/>
  <c r="F491" i="20"/>
  <c r="O490" i="20"/>
  <c r="M490" i="20"/>
  <c r="I490" i="20"/>
  <c r="F490" i="20"/>
  <c r="J490" i="20" s="1"/>
  <c r="N490" i="20" s="1"/>
  <c r="P490" i="20" s="1"/>
  <c r="M489" i="20"/>
  <c r="I489" i="20"/>
  <c r="F489" i="20"/>
  <c r="M488" i="20"/>
  <c r="I488" i="20"/>
  <c r="J488" i="20" s="1"/>
  <c r="N488" i="20" s="1"/>
  <c r="F488" i="20"/>
  <c r="M487" i="20"/>
  <c r="J487" i="20"/>
  <c r="N487" i="20" s="1"/>
  <c r="I487" i="20"/>
  <c r="F487" i="20"/>
  <c r="M486" i="20"/>
  <c r="I486" i="20"/>
  <c r="F486" i="20"/>
  <c r="J486" i="20" s="1"/>
  <c r="N486" i="20" s="1"/>
  <c r="O485" i="20"/>
  <c r="N485" i="20"/>
  <c r="P485" i="20" s="1"/>
  <c r="M485" i="20"/>
  <c r="J485" i="20"/>
  <c r="I485" i="20"/>
  <c r="F485" i="20"/>
  <c r="P484" i="20"/>
  <c r="M484" i="20"/>
  <c r="I484" i="20"/>
  <c r="F484" i="20"/>
  <c r="J484" i="20" s="1"/>
  <c r="N484" i="20" s="1"/>
  <c r="O484" i="20" s="1"/>
  <c r="M483" i="20"/>
  <c r="I483" i="20"/>
  <c r="F483" i="20"/>
  <c r="J483" i="20" s="1"/>
  <c r="N483" i="20" s="1"/>
  <c r="M482" i="20"/>
  <c r="J482" i="20"/>
  <c r="N482" i="20" s="1"/>
  <c r="I482" i="20"/>
  <c r="F482" i="20"/>
  <c r="M481" i="20"/>
  <c r="J481" i="20"/>
  <c r="N481" i="20" s="1"/>
  <c r="I481" i="20"/>
  <c r="F481" i="20"/>
  <c r="M480" i="20"/>
  <c r="I480" i="20"/>
  <c r="F480" i="20"/>
  <c r="J480" i="20" s="1"/>
  <c r="N479" i="20"/>
  <c r="M479" i="20"/>
  <c r="J479" i="20"/>
  <c r="I479" i="20"/>
  <c r="F479" i="20"/>
  <c r="M478" i="20"/>
  <c r="I478" i="20"/>
  <c r="F478" i="20"/>
  <c r="J478" i="20" s="1"/>
  <c r="M477" i="20"/>
  <c r="I477" i="20"/>
  <c r="F477" i="20"/>
  <c r="M476" i="20"/>
  <c r="I476" i="20"/>
  <c r="J476" i="20" s="1"/>
  <c r="N476" i="20" s="1"/>
  <c r="F476" i="20"/>
  <c r="P475" i="20"/>
  <c r="M475" i="20"/>
  <c r="J475" i="20"/>
  <c r="N475" i="20" s="1"/>
  <c r="O475" i="20" s="1"/>
  <c r="I475" i="20"/>
  <c r="F475" i="20"/>
  <c r="M474" i="20"/>
  <c r="N474" i="20" s="1"/>
  <c r="I474" i="20"/>
  <c r="F474" i="20"/>
  <c r="J474" i="20" s="1"/>
  <c r="M473" i="20"/>
  <c r="J473" i="20"/>
  <c r="N473" i="20" s="1"/>
  <c r="I473" i="20"/>
  <c r="F473" i="20"/>
  <c r="N472" i="20"/>
  <c r="P472" i="20" s="1"/>
  <c r="M472" i="20"/>
  <c r="J472" i="20"/>
  <c r="I472" i="20"/>
  <c r="F472" i="20"/>
  <c r="M471" i="20"/>
  <c r="I471" i="20"/>
  <c r="F471" i="20"/>
  <c r="M470" i="20"/>
  <c r="J470" i="20"/>
  <c r="N470" i="20" s="1"/>
  <c r="I470" i="20"/>
  <c r="F470" i="20"/>
  <c r="M469" i="20"/>
  <c r="J469" i="20"/>
  <c r="N469" i="20" s="1"/>
  <c r="I469" i="20"/>
  <c r="F469" i="20"/>
  <c r="M468" i="20"/>
  <c r="J468" i="20"/>
  <c r="N468" i="20" s="1"/>
  <c r="I468" i="20"/>
  <c r="F468" i="20"/>
  <c r="M467" i="20"/>
  <c r="J467" i="20"/>
  <c r="N467" i="20" s="1"/>
  <c r="I467" i="20"/>
  <c r="F467" i="20"/>
  <c r="M466" i="20"/>
  <c r="I466" i="20"/>
  <c r="F466" i="20"/>
  <c r="J466" i="20" s="1"/>
  <c r="M465" i="20"/>
  <c r="I465" i="20"/>
  <c r="F465" i="20"/>
  <c r="J465" i="20" s="1"/>
  <c r="N465" i="20" s="1"/>
  <c r="M464" i="20"/>
  <c r="I464" i="20"/>
  <c r="F464" i="20"/>
  <c r="J464" i="20" s="1"/>
  <c r="N464" i="20" s="1"/>
  <c r="O464" i="20" s="1"/>
  <c r="O463" i="20"/>
  <c r="M463" i="20"/>
  <c r="I463" i="20"/>
  <c r="F463" i="20"/>
  <c r="J463" i="20" s="1"/>
  <c r="N463" i="20" s="1"/>
  <c r="P463" i="20" s="1"/>
  <c r="M462" i="20"/>
  <c r="I462" i="20"/>
  <c r="J462" i="20" s="1"/>
  <c r="N462" i="20" s="1"/>
  <c r="F462" i="20"/>
  <c r="N461" i="20"/>
  <c r="M461" i="20"/>
  <c r="J461" i="20"/>
  <c r="I461" i="20"/>
  <c r="F461" i="20"/>
  <c r="M460" i="20"/>
  <c r="J460" i="20"/>
  <c r="I460" i="20"/>
  <c r="F460" i="20"/>
  <c r="M459" i="20"/>
  <c r="I459" i="20"/>
  <c r="F459" i="20"/>
  <c r="M458" i="20"/>
  <c r="I458" i="20"/>
  <c r="F458" i="20"/>
  <c r="J458" i="20" s="1"/>
  <c r="N458" i="20" s="1"/>
  <c r="M457" i="20"/>
  <c r="I457" i="20"/>
  <c r="F457" i="20"/>
  <c r="J457" i="20" s="1"/>
  <c r="N457" i="20" s="1"/>
  <c r="M456" i="20"/>
  <c r="I456" i="20"/>
  <c r="F456" i="20"/>
  <c r="J456" i="20" s="1"/>
  <c r="N456" i="20" s="1"/>
  <c r="N455" i="20"/>
  <c r="M455" i="20"/>
  <c r="J455" i="20"/>
  <c r="I455" i="20"/>
  <c r="F455" i="20"/>
  <c r="N454" i="20"/>
  <c r="P454" i="20" s="1"/>
  <c r="M454" i="20"/>
  <c r="J454" i="20"/>
  <c r="I454" i="20"/>
  <c r="F454" i="20"/>
  <c r="M453" i="20"/>
  <c r="I453" i="20"/>
  <c r="F453" i="20"/>
  <c r="M452" i="20"/>
  <c r="I452" i="20"/>
  <c r="F452" i="20"/>
  <c r="J452" i="20" s="1"/>
  <c r="N452" i="20" s="1"/>
  <c r="P451" i="20"/>
  <c r="O451" i="20"/>
  <c r="M451" i="20"/>
  <c r="I451" i="20"/>
  <c r="F451" i="20"/>
  <c r="J451" i="20" s="1"/>
  <c r="N451" i="20" s="1"/>
  <c r="N450" i="20"/>
  <c r="O450" i="20" s="1"/>
  <c r="M450" i="20"/>
  <c r="I450" i="20"/>
  <c r="F450" i="20"/>
  <c r="J450" i="20" s="1"/>
  <c r="N449" i="20"/>
  <c r="P449" i="20" s="1"/>
  <c r="M449" i="20"/>
  <c r="J449" i="20"/>
  <c r="I449" i="20"/>
  <c r="F449" i="20"/>
  <c r="M448" i="20"/>
  <c r="I448" i="20"/>
  <c r="F448" i="20"/>
  <c r="J448" i="20" s="1"/>
  <c r="P447" i="20"/>
  <c r="N447" i="20"/>
  <c r="O447" i="20" s="1"/>
  <c r="M447" i="20"/>
  <c r="I447" i="20"/>
  <c r="F447" i="20"/>
  <c r="J447" i="20" s="1"/>
  <c r="N446" i="20"/>
  <c r="M446" i="20"/>
  <c r="J446" i="20"/>
  <c r="I446" i="20"/>
  <c r="F446" i="20"/>
  <c r="M445" i="20"/>
  <c r="I445" i="20"/>
  <c r="J445" i="20" s="1"/>
  <c r="N445" i="20" s="1"/>
  <c r="F445" i="20"/>
  <c r="M444" i="20"/>
  <c r="I444" i="20"/>
  <c r="J444" i="20" s="1"/>
  <c r="N444" i="20" s="1"/>
  <c r="F444" i="20"/>
  <c r="M443" i="20"/>
  <c r="I443" i="20"/>
  <c r="J443" i="20" s="1"/>
  <c r="N443" i="20" s="1"/>
  <c r="F443" i="20"/>
  <c r="O442" i="20"/>
  <c r="M442" i="20"/>
  <c r="J442" i="20"/>
  <c r="N442" i="20" s="1"/>
  <c r="P442" i="20" s="1"/>
  <c r="I442" i="20"/>
  <c r="F442" i="20"/>
  <c r="M441" i="20"/>
  <c r="I441" i="20"/>
  <c r="F441" i="20"/>
  <c r="N440" i="20"/>
  <c r="O440" i="20" s="1"/>
  <c r="M440" i="20"/>
  <c r="J440" i="20"/>
  <c r="I440" i="20"/>
  <c r="F440" i="20"/>
  <c r="M439" i="20"/>
  <c r="J439" i="20"/>
  <c r="N439" i="20" s="1"/>
  <c r="P439" i="20" s="1"/>
  <c r="I439" i="20"/>
  <c r="F439" i="20"/>
  <c r="M438" i="20"/>
  <c r="J438" i="20"/>
  <c r="I438" i="20"/>
  <c r="F438" i="20"/>
  <c r="M437" i="20"/>
  <c r="J437" i="20"/>
  <c r="N437" i="20" s="1"/>
  <c r="I437" i="20"/>
  <c r="F437" i="20"/>
  <c r="N436" i="20"/>
  <c r="P436" i="20" s="1"/>
  <c r="M436" i="20"/>
  <c r="J436" i="20"/>
  <c r="I436" i="20"/>
  <c r="F436" i="20"/>
  <c r="M435" i="20"/>
  <c r="I435" i="20"/>
  <c r="F435" i="20"/>
  <c r="M434" i="20"/>
  <c r="J434" i="20"/>
  <c r="N434" i="20" s="1"/>
  <c r="I434" i="20"/>
  <c r="F434" i="20"/>
  <c r="M433" i="20"/>
  <c r="J433" i="20"/>
  <c r="N433" i="20" s="1"/>
  <c r="I433" i="20"/>
  <c r="F433" i="20"/>
  <c r="M432" i="20"/>
  <c r="J432" i="20"/>
  <c r="N432" i="20" s="1"/>
  <c r="I432" i="20"/>
  <c r="F432" i="20"/>
  <c r="M431" i="20"/>
  <c r="J431" i="20"/>
  <c r="N431" i="20" s="1"/>
  <c r="I431" i="20"/>
  <c r="F431" i="20"/>
  <c r="M430" i="20"/>
  <c r="I430" i="20"/>
  <c r="F430" i="20"/>
  <c r="J430" i="20" s="1"/>
  <c r="N430" i="20" s="1"/>
  <c r="M429" i="20"/>
  <c r="I429" i="20"/>
  <c r="F429" i="20"/>
  <c r="M428" i="20"/>
  <c r="I428" i="20"/>
  <c r="F428" i="20"/>
  <c r="M427" i="20"/>
  <c r="I427" i="20"/>
  <c r="F427" i="20"/>
  <c r="J427" i="20" s="1"/>
  <c r="N427" i="20" s="1"/>
  <c r="P427" i="20" s="1"/>
  <c r="N426" i="20"/>
  <c r="M426" i="20"/>
  <c r="I426" i="20"/>
  <c r="J426" i="20" s="1"/>
  <c r="F426" i="20"/>
  <c r="M425" i="20"/>
  <c r="J425" i="20"/>
  <c r="N425" i="20" s="1"/>
  <c r="I425" i="20"/>
  <c r="F425" i="20"/>
  <c r="M424" i="20"/>
  <c r="J424" i="20"/>
  <c r="N424" i="20" s="1"/>
  <c r="I424" i="20"/>
  <c r="F424" i="20"/>
  <c r="M423" i="20"/>
  <c r="I423" i="20"/>
  <c r="F423" i="20"/>
  <c r="M422" i="20"/>
  <c r="J422" i="20"/>
  <c r="N422" i="20" s="1"/>
  <c r="I422" i="20"/>
  <c r="F422" i="20"/>
  <c r="M421" i="20"/>
  <c r="I421" i="20"/>
  <c r="F421" i="20"/>
  <c r="J421" i="20" s="1"/>
  <c r="N421" i="20" s="1"/>
  <c r="N420" i="20"/>
  <c r="M420" i="20"/>
  <c r="I420" i="20"/>
  <c r="F420" i="20"/>
  <c r="J420" i="20" s="1"/>
  <c r="M419" i="20"/>
  <c r="N419" i="20" s="1"/>
  <c r="J419" i="20"/>
  <c r="I419" i="20"/>
  <c r="F419" i="20"/>
  <c r="M418" i="20"/>
  <c r="N418" i="20" s="1"/>
  <c r="J418" i="20"/>
  <c r="I418" i="20"/>
  <c r="F418" i="20"/>
  <c r="M417" i="20"/>
  <c r="I417" i="20"/>
  <c r="F417" i="20"/>
  <c r="N416" i="20"/>
  <c r="P416" i="20" s="1"/>
  <c r="M416" i="20"/>
  <c r="I416" i="20"/>
  <c r="F416" i="20"/>
  <c r="J416" i="20" s="1"/>
  <c r="M415" i="20"/>
  <c r="I415" i="20"/>
  <c r="F415" i="20"/>
  <c r="J415" i="20" s="1"/>
  <c r="N415" i="20" s="1"/>
  <c r="P415" i="20" s="1"/>
  <c r="M414" i="20"/>
  <c r="I414" i="20"/>
  <c r="F414" i="20"/>
  <c r="J414" i="20" s="1"/>
  <c r="N414" i="20" s="1"/>
  <c r="O413" i="20"/>
  <c r="N413" i="20"/>
  <c r="P413" i="20" s="1"/>
  <c r="M413" i="20"/>
  <c r="J413" i="20"/>
  <c r="I413" i="20"/>
  <c r="F413" i="20"/>
  <c r="M412" i="20"/>
  <c r="I412" i="20"/>
  <c r="F412" i="20"/>
  <c r="J412" i="20" s="1"/>
  <c r="N411" i="20"/>
  <c r="O411" i="20" s="1"/>
  <c r="M411" i="20"/>
  <c r="I411" i="20"/>
  <c r="F411" i="20"/>
  <c r="J411" i="20" s="1"/>
  <c r="M410" i="20"/>
  <c r="J410" i="20"/>
  <c r="N410" i="20" s="1"/>
  <c r="I410" i="20"/>
  <c r="F410" i="20"/>
  <c r="M409" i="20"/>
  <c r="I409" i="20"/>
  <c r="J409" i="20" s="1"/>
  <c r="N409" i="20" s="1"/>
  <c r="F409" i="20"/>
  <c r="M408" i="20"/>
  <c r="I408" i="20"/>
  <c r="F408" i="20"/>
  <c r="J408" i="20" s="1"/>
  <c r="N408" i="20" s="1"/>
  <c r="M407" i="20"/>
  <c r="I407" i="20"/>
  <c r="J407" i="20" s="1"/>
  <c r="N407" i="20" s="1"/>
  <c r="F407" i="20"/>
  <c r="O406" i="20"/>
  <c r="M406" i="20"/>
  <c r="J406" i="20"/>
  <c r="N406" i="20" s="1"/>
  <c r="P406" i="20" s="1"/>
  <c r="I406" i="20"/>
  <c r="F406" i="20"/>
  <c r="M405" i="20"/>
  <c r="I405" i="20"/>
  <c r="F405" i="20"/>
  <c r="P404" i="20"/>
  <c r="N404" i="20"/>
  <c r="O404" i="20" s="1"/>
  <c r="M404" i="20"/>
  <c r="J404" i="20"/>
  <c r="I404" i="20"/>
  <c r="F404" i="20"/>
  <c r="M403" i="20"/>
  <c r="J403" i="20"/>
  <c r="I403" i="20"/>
  <c r="F403" i="20"/>
  <c r="M402" i="20"/>
  <c r="J402" i="20"/>
  <c r="N402" i="20" s="1"/>
  <c r="I402" i="20"/>
  <c r="F402" i="20"/>
  <c r="M401" i="20"/>
  <c r="J401" i="20"/>
  <c r="N401" i="20" s="1"/>
  <c r="I401" i="20"/>
  <c r="F401" i="20"/>
  <c r="N400" i="20"/>
  <c r="P400" i="20" s="1"/>
  <c r="M400" i="20"/>
  <c r="J400" i="20"/>
  <c r="I400" i="20"/>
  <c r="F400" i="20"/>
  <c r="M399" i="20"/>
  <c r="I399" i="20"/>
  <c r="F399" i="20"/>
  <c r="M398" i="20"/>
  <c r="J398" i="20"/>
  <c r="N398" i="20" s="1"/>
  <c r="I398" i="20"/>
  <c r="F398" i="20"/>
  <c r="M397" i="20"/>
  <c r="J397" i="20"/>
  <c r="N397" i="20" s="1"/>
  <c r="I397" i="20"/>
  <c r="F397" i="20"/>
  <c r="M396" i="20"/>
  <c r="J396" i="20"/>
  <c r="N396" i="20" s="1"/>
  <c r="I396" i="20"/>
  <c r="F396" i="20"/>
  <c r="M395" i="20"/>
  <c r="J395" i="20"/>
  <c r="N395" i="20" s="1"/>
  <c r="I395" i="20"/>
  <c r="F395" i="20"/>
  <c r="M394" i="20"/>
  <c r="I394" i="20"/>
  <c r="F394" i="20"/>
  <c r="J394" i="20" s="1"/>
  <c r="M393" i="20"/>
  <c r="I393" i="20"/>
  <c r="F393" i="20"/>
  <c r="J393" i="20" s="1"/>
  <c r="N393" i="20" s="1"/>
  <c r="M392" i="20"/>
  <c r="J392" i="20"/>
  <c r="N392" i="20" s="1"/>
  <c r="I392" i="20"/>
  <c r="F392" i="20"/>
  <c r="M391" i="20"/>
  <c r="J391" i="20"/>
  <c r="N391" i="20" s="1"/>
  <c r="I391" i="20"/>
  <c r="F391" i="20"/>
  <c r="M390" i="20"/>
  <c r="I390" i="20"/>
  <c r="J390" i="20" s="1"/>
  <c r="N390" i="20" s="1"/>
  <c r="F390" i="20"/>
  <c r="M389" i="20"/>
  <c r="J389" i="20"/>
  <c r="N389" i="20" s="1"/>
  <c r="I389" i="20"/>
  <c r="F389" i="20"/>
  <c r="M388" i="20"/>
  <c r="J388" i="20"/>
  <c r="N388" i="20" s="1"/>
  <c r="I388" i="20"/>
  <c r="F388" i="20"/>
  <c r="M387" i="20"/>
  <c r="I387" i="20"/>
  <c r="J387" i="20" s="1"/>
  <c r="N387" i="20" s="1"/>
  <c r="F387" i="20"/>
  <c r="N386" i="20"/>
  <c r="M386" i="20"/>
  <c r="J386" i="20"/>
  <c r="I386" i="20"/>
  <c r="F386" i="20"/>
  <c r="O385" i="20"/>
  <c r="N385" i="20"/>
  <c r="P385" i="20" s="1"/>
  <c r="M385" i="20"/>
  <c r="I385" i="20"/>
  <c r="F385" i="20"/>
  <c r="J385" i="20" s="1"/>
  <c r="N384" i="20"/>
  <c r="P384" i="20" s="1"/>
  <c r="M384" i="20"/>
  <c r="I384" i="20"/>
  <c r="J384" i="20" s="1"/>
  <c r="F384" i="20"/>
  <c r="M383" i="20"/>
  <c r="I383" i="20"/>
  <c r="J383" i="20" s="1"/>
  <c r="F383" i="20"/>
  <c r="M382" i="20"/>
  <c r="I382" i="20"/>
  <c r="J382" i="20" s="1"/>
  <c r="N382" i="20" s="1"/>
  <c r="F382" i="20"/>
  <c r="M381" i="20"/>
  <c r="I381" i="20"/>
  <c r="J381" i="20" s="1"/>
  <c r="N381" i="20" s="1"/>
  <c r="F381" i="20"/>
  <c r="M380" i="20"/>
  <c r="I380" i="20"/>
  <c r="F380" i="20"/>
  <c r="J380" i="20" s="1"/>
  <c r="N380" i="20" s="1"/>
  <c r="M379" i="20"/>
  <c r="I379" i="20"/>
  <c r="F379" i="20"/>
  <c r="J379" i="20" s="1"/>
  <c r="N379" i="20" s="1"/>
  <c r="P379" i="20" s="1"/>
  <c r="P378" i="20"/>
  <c r="M378" i="20"/>
  <c r="I378" i="20"/>
  <c r="F378" i="20"/>
  <c r="J378" i="20" s="1"/>
  <c r="N378" i="20" s="1"/>
  <c r="O378" i="20" s="1"/>
  <c r="M377" i="20"/>
  <c r="I377" i="20"/>
  <c r="F377" i="20"/>
  <c r="M376" i="20"/>
  <c r="I376" i="20"/>
  <c r="F376" i="20"/>
  <c r="J376" i="20" s="1"/>
  <c r="N376" i="20" s="1"/>
  <c r="O376" i="20" s="1"/>
  <c r="O375" i="20"/>
  <c r="M375" i="20"/>
  <c r="I375" i="20"/>
  <c r="J375" i="20" s="1"/>
  <c r="N375" i="20" s="1"/>
  <c r="P375" i="20" s="1"/>
  <c r="F375" i="20"/>
  <c r="P374" i="20"/>
  <c r="M374" i="20"/>
  <c r="J374" i="20"/>
  <c r="N374" i="20" s="1"/>
  <c r="O374" i="20" s="1"/>
  <c r="I374" i="20"/>
  <c r="F374" i="20"/>
  <c r="M373" i="20"/>
  <c r="I373" i="20"/>
  <c r="F373" i="20"/>
  <c r="J373" i="20" s="1"/>
  <c r="N373" i="20" s="1"/>
  <c r="M372" i="20"/>
  <c r="J372" i="20"/>
  <c r="N372" i="20" s="1"/>
  <c r="I372" i="20"/>
  <c r="F372" i="20"/>
  <c r="M371" i="20"/>
  <c r="J371" i="20"/>
  <c r="N371" i="20" s="1"/>
  <c r="I371" i="20"/>
  <c r="F371" i="20"/>
  <c r="M370" i="20"/>
  <c r="I370" i="20"/>
  <c r="J370" i="20" s="1"/>
  <c r="N370" i="20" s="1"/>
  <c r="F370" i="20"/>
  <c r="M369" i="20"/>
  <c r="J369" i="20"/>
  <c r="I369" i="20"/>
  <c r="F369" i="20"/>
  <c r="M368" i="20"/>
  <c r="N368" i="20" s="1"/>
  <c r="J368" i="20"/>
  <c r="I368" i="20"/>
  <c r="F368" i="20"/>
  <c r="M367" i="20"/>
  <c r="N367" i="20" s="1"/>
  <c r="I367" i="20"/>
  <c r="F367" i="20"/>
  <c r="J367" i="20" s="1"/>
  <c r="M366" i="20"/>
  <c r="I366" i="20"/>
  <c r="J366" i="20" s="1"/>
  <c r="N366" i="20" s="1"/>
  <c r="F366" i="20"/>
  <c r="M365" i="20"/>
  <c r="I365" i="20"/>
  <c r="J365" i="20" s="1"/>
  <c r="N365" i="20" s="1"/>
  <c r="P365" i="20" s="1"/>
  <c r="F365" i="20"/>
  <c r="M364" i="20"/>
  <c r="I364" i="20"/>
  <c r="J364" i="20" s="1"/>
  <c r="N364" i="20" s="1"/>
  <c r="F364" i="20"/>
  <c r="O363" i="20"/>
  <c r="N363" i="20"/>
  <c r="P363" i="20" s="1"/>
  <c r="M363" i="20"/>
  <c r="I363" i="20"/>
  <c r="J363" i="20" s="1"/>
  <c r="F363" i="20"/>
  <c r="M362" i="20"/>
  <c r="I362" i="20"/>
  <c r="F362" i="20"/>
  <c r="J362" i="20" s="1"/>
  <c r="N362" i="20" s="1"/>
  <c r="P361" i="20"/>
  <c r="O361" i="20"/>
  <c r="M361" i="20"/>
  <c r="I361" i="20"/>
  <c r="F361" i="20"/>
  <c r="J361" i="20" s="1"/>
  <c r="N361" i="20" s="1"/>
  <c r="M360" i="20"/>
  <c r="I360" i="20"/>
  <c r="F360" i="20"/>
  <c r="M359" i="20"/>
  <c r="I359" i="20"/>
  <c r="F359" i="20"/>
  <c r="J359" i="20" s="1"/>
  <c r="N359" i="20" s="1"/>
  <c r="O359" i="20" s="1"/>
  <c r="M358" i="20"/>
  <c r="I358" i="20"/>
  <c r="F358" i="20"/>
  <c r="J358" i="20" s="1"/>
  <c r="N358" i="20" s="1"/>
  <c r="O358" i="20" s="1"/>
  <c r="O357" i="20"/>
  <c r="M357" i="20"/>
  <c r="I357" i="20"/>
  <c r="J357" i="20" s="1"/>
  <c r="N357" i="20" s="1"/>
  <c r="P357" i="20" s="1"/>
  <c r="F357" i="20"/>
  <c r="M356" i="20"/>
  <c r="J356" i="20"/>
  <c r="N356" i="20" s="1"/>
  <c r="O356" i="20" s="1"/>
  <c r="I356" i="20"/>
  <c r="F356" i="20"/>
  <c r="M355" i="20"/>
  <c r="I355" i="20"/>
  <c r="F355" i="20"/>
  <c r="J355" i="20" s="1"/>
  <c r="N355" i="20" s="1"/>
  <c r="M354" i="20"/>
  <c r="J354" i="20"/>
  <c r="N354" i="20" s="1"/>
  <c r="I354" i="20"/>
  <c r="F354" i="20"/>
  <c r="M353" i="20"/>
  <c r="I353" i="20"/>
  <c r="J353" i="20" s="1"/>
  <c r="N353" i="20" s="1"/>
  <c r="F353" i="20"/>
  <c r="M352" i="20"/>
  <c r="J352" i="20"/>
  <c r="I352" i="20"/>
  <c r="F352" i="20"/>
  <c r="M351" i="20"/>
  <c r="J351" i="20"/>
  <c r="N351" i="20" s="1"/>
  <c r="I351" i="20"/>
  <c r="F351" i="20"/>
  <c r="M350" i="20"/>
  <c r="J350" i="20"/>
  <c r="N350" i="20" s="1"/>
  <c r="I350" i="20"/>
  <c r="F350" i="20"/>
  <c r="M349" i="20"/>
  <c r="N349" i="20" s="1"/>
  <c r="I349" i="20"/>
  <c r="F349" i="20"/>
  <c r="J349" i="20" s="1"/>
  <c r="M348" i="20"/>
  <c r="I348" i="20"/>
  <c r="J348" i="20" s="1"/>
  <c r="N348" i="20" s="1"/>
  <c r="F348" i="20"/>
  <c r="M347" i="20"/>
  <c r="I347" i="20"/>
  <c r="J347" i="20" s="1"/>
  <c r="F347" i="20"/>
  <c r="N346" i="20"/>
  <c r="O346" i="20" s="1"/>
  <c r="M346" i="20"/>
  <c r="I346" i="20"/>
  <c r="J346" i="20" s="1"/>
  <c r="F346" i="20"/>
  <c r="M345" i="20"/>
  <c r="N345" i="20" s="1"/>
  <c r="I345" i="20"/>
  <c r="J345" i="20" s="1"/>
  <c r="F345" i="20"/>
  <c r="N344" i="20"/>
  <c r="P344" i="20" s="1"/>
  <c r="M344" i="20"/>
  <c r="I344" i="20"/>
  <c r="F344" i="20"/>
  <c r="J344" i="20" s="1"/>
  <c r="O343" i="20"/>
  <c r="M343" i="20"/>
  <c r="I343" i="20"/>
  <c r="F343" i="20"/>
  <c r="J343" i="20" s="1"/>
  <c r="N343" i="20" s="1"/>
  <c r="P343" i="20" s="1"/>
  <c r="M342" i="20"/>
  <c r="I342" i="20"/>
  <c r="F342" i="20"/>
  <c r="J342" i="20" s="1"/>
  <c r="N342" i="20" s="1"/>
  <c r="P342" i="20" s="1"/>
  <c r="M341" i="20"/>
  <c r="I341" i="20"/>
  <c r="F341" i="20"/>
  <c r="J341" i="20" s="1"/>
  <c r="N341" i="20" s="1"/>
  <c r="O341" i="20" s="1"/>
  <c r="M340" i="20"/>
  <c r="I340" i="20"/>
  <c r="F340" i="20"/>
  <c r="M339" i="20"/>
  <c r="I339" i="20"/>
  <c r="J339" i="20" s="1"/>
  <c r="N339" i="20" s="1"/>
  <c r="F339" i="20"/>
  <c r="M338" i="20"/>
  <c r="I338" i="20"/>
  <c r="J338" i="20" s="1"/>
  <c r="N338" i="20" s="1"/>
  <c r="F338" i="20"/>
  <c r="N337" i="20"/>
  <c r="M337" i="20"/>
  <c r="J337" i="20"/>
  <c r="I337" i="20"/>
  <c r="F337" i="20"/>
  <c r="N336" i="20"/>
  <c r="P336" i="20" s="1"/>
  <c r="M336" i="20"/>
  <c r="I336" i="20"/>
  <c r="J336" i="20" s="1"/>
  <c r="F336" i="20"/>
  <c r="N335" i="20"/>
  <c r="P335" i="20" s="1"/>
  <c r="M335" i="20"/>
  <c r="I335" i="20"/>
  <c r="F335" i="20"/>
  <c r="J335" i="20" s="1"/>
  <c r="M334" i="20"/>
  <c r="I334" i="20"/>
  <c r="F334" i="20"/>
  <c r="M333" i="20"/>
  <c r="I333" i="20"/>
  <c r="J333" i="20" s="1"/>
  <c r="N333" i="20" s="1"/>
  <c r="F333" i="20"/>
  <c r="M332" i="20"/>
  <c r="I332" i="20"/>
  <c r="J332" i="20" s="1"/>
  <c r="N332" i="20" s="1"/>
  <c r="F332" i="20"/>
  <c r="N331" i="20"/>
  <c r="M331" i="20"/>
  <c r="J331" i="20"/>
  <c r="I331" i="20"/>
  <c r="F331" i="20"/>
  <c r="N330" i="20"/>
  <c r="P330" i="20" s="1"/>
  <c r="M330" i="20"/>
  <c r="I330" i="20"/>
  <c r="J330" i="20" s="1"/>
  <c r="F330" i="20"/>
  <c r="N329" i="20"/>
  <c r="P329" i="20" s="1"/>
  <c r="M329" i="20"/>
  <c r="I329" i="20"/>
  <c r="F329" i="20"/>
  <c r="J329" i="20" s="1"/>
  <c r="M328" i="20"/>
  <c r="I328" i="20"/>
  <c r="F328" i="20"/>
  <c r="M327" i="20"/>
  <c r="I327" i="20"/>
  <c r="J327" i="20" s="1"/>
  <c r="N327" i="20" s="1"/>
  <c r="F327" i="20"/>
  <c r="M326" i="20"/>
  <c r="I326" i="20"/>
  <c r="J326" i="20" s="1"/>
  <c r="N326" i="20" s="1"/>
  <c r="F326" i="20"/>
  <c r="N325" i="20"/>
  <c r="M325" i="20"/>
  <c r="J325" i="20"/>
  <c r="I325" i="20"/>
  <c r="F325" i="20"/>
  <c r="N324" i="20"/>
  <c r="P324" i="20" s="1"/>
  <c r="M324" i="20"/>
  <c r="I324" i="20"/>
  <c r="J324" i="20" s="1"/>
  <c r="F324" i="20"/>
  <c r="N323" i="20"/>
  <c r="P323" i="20" s="1"/>
  <c r="M323" i="20"/>
  <c r="I323" i="20"/>
  <c r="F323" i="20"/>
  <c r="J323" i="20" s="1"/>
  <c r="P322" i="20"/>
  <c r="O322" i="20"/>
  <c r="M322" i="20"/>
  <c r="I322" i="20"/>
  <c r="F322" i="20"/>
  <c r="J322" i="20" s="1"/>
  <c r="N322" i="20" s="1"/>
  <c r="M321" i="20"/>
  <c r="I321" i="20"/>
  <c r="J321" i="20" s="1"/>
  <c r="N321" i="20" s="1"/>
  <c r="F321" i="20"/>
  <c r="M320" i="20"/>
  <c r="I320" i="20"/>
  <c r="J320" i="20" s="1"/>
  <c r="N320" i="20" s="1"/>
  <c r="F320" i="20"/>
  <c r="N319" i="20"/>
  <c r="M319" i="20"/>
  <c r="J319" i="20"/>
  <c r="I319" i="20"/>
  <c r="F319" i="20"/>
  <c r="N318" i="20"/>
  <c r="P318" i="20" s="1"/>
  <c r="M318" i="20"/>
  <c r="I318" i="20"/>
  <c r="J318" i="20" s="1"/>
  <c r="F318" i="20"/>
  <c r="N317" i="20"/>
  <c r="P317" i="20" s="1"/>
  <c r="M317" i="20"/>
  <c r="I317" i="20"/>
  <c r="F317" i="20"/>
  <c r="J317" i="20" s="1"/>
  <c r="P316" i="20"/>
  <c r="O316" i="20"/>
  <c r="M316" i="20"/>
  <c r="I316" i="20"/>
  <c r="F316" i="20"/>
  <c r="J316" i="20" s="1"/>
  <c r="N316" i="20" s="1"/>
  <c r="M315" i="20"/>
  <c r="I315" i="20"/>
  <c r="J315" i="20" s="1"/>
  <c r="N315" i="20" s="1"/>
  <c r="F315" i="20"/>
  <c r="M314" i="20"/>
  <c r="I314" i="20"/>
  <c r="J314" i="20" s="1"/>
  <c r="N314" i="20" s="1"/>
  <c r="F314" i="20"/>
  <c r="M313" i="20"/>
  <c r="I313" i="20"/>
  <c r="F313" i="20"/>
  <c r="J313" i="20" s="1"/>
  <c r="N313" i="20" s="1"/>
  <c r="N312" i="20"/>
  <c r="P312" i="20" s="1"/>
  <c r="M312" i="20"/>
  <c r="I312" i="20"/>
  <c r="J312" i="20" s="1"/>
  <c r="F312" i="20"/>
  <c r="M311" i="20"/>
  <c r="I311" i="20"/>
  <c r="F311" i="20"/>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N516" i="19"/>
  <c r="M516" i="19"/>
  <c r="I516" i="19"/>
  <c r="F516" i="19"/>
  <c r="J516" i="19" s="1"/>
  <c r="M515" i="19"/>
  <c r="J515" i="19"/>
  <c r="N515" i="19" s="1"/>
  <c r="I515" i="19"/>
  <c r="F515" i="19"/>
  <c r="M514" i="19"/>
  <c r="I514" i="19"/>
  <c r="F514" i="19"/>
  <c r="J514" i="19" s="1"/>
  <c r="N514" i="19" s="1"/>
  <c r="N513" i="19"/>
  <c r="M513" i="19"/>
  <c r="I513" i="19"/>
  <c r="J513" i="19" s="1"/>
  <c r="F513" i="19"/>
  <c r="N512" i="19"/>
  <c r="P512" i="19" s="1"/>
  <c r="M512" i="19"/>
  <c r="J512" i="19"/>
  <c r="I512" i="19"/>
  <c r="F512" i="19"/>
  <c r="P511" i="19"/>
  <c r="O511" i="19"/>
  <c r="M511" i="19"/>
  <c r="I511" i="19"/>
  <c r="F511" i="19"/>
  <c r="J511" i="19" s="1"/>
  <c r="N511" i="19" s="1"/>
  <c r="M510" i="19"/>
  <c r="I510" i="19"/>
  <c r="F510" i="19"/>
  <c r="J510" i="19" s="1"/>
  <c r="N510" i="19" s="1"/>
  <c r="P510" i="19" s="1"/>
  <c r="M509" i="19"/>
  <c r="I509" i="19"/>
  <c r="F509" i="19"/>
  <c r="P508" i="19"/>
  <c r="M508" i="19"/>
  <c r="I508" i="19"/>
  <c r="F508" i="19"/>
  <c r="J508" i="19" s="1"/>
  <c r="N508" i="19" s="1"/>
  <c r="O508" i="19" s="1"/>
  <c r="N507" i="19"/>
  <c r="M507" i="19"/>
  <c r="J507" i="19"/>
  <c r="I507" i="19"/>
  <c r="F507" i="19"/>
  <c r="N506" i="19"/>
  <c r="P506" i="19" s="1"/>
  <c r="M506" i="19"/>
  <c r="J506" i="19"/>
  <c r="I506" i="19"/>
  <c r="F506" i="19"/>
  <c r="M505" i="19"/>
  <c r="N505" i="19" s="1"/>
  <c r="I505" i="19"/>
  <c r="F505" i="19"/>
  <c r="J505" i="19" s="1"/>
  <c r="P504" i="19"/>
  <c r="O504" i="19"/>
  <c r="N504" i="19"/>
  <c r="M504" i="19"/>
  <c r="I504" i="19"/>
  <c r="F504" i="19"/>
  <c r="J504" i="19" s="1"/>
  <c r="O503" i="19"/>
  <c r="M503" i="19"/>
  <c r="J503" i="19"/>
  <c r="N503" i="19" s="1"/>
  <c r="P503" i="19" s="1"/>
  <c r="I503" i="19"/>
  <c r="F503" i="19"/>
  <c r="M502" i="19"/>
  <c r="I502" i="19"/>
  <c r="J502" i="19" s="1"/>
  <c r="N502" i="19" s="1"/>
  <c r="F502" i="19"/>
  <c r="M501" i="19"/>
  <c r="I501" i="19"/>
  <c r="J501" i="19" s="1"/>
  <c r="N501" i="19" s="1"/>
  <c r="F501" i="19"/>
  <c r="M500" i="19"/>
  <c r="J500" i="19"/>
  <c r="I500" i="19"/>
  <c r="F500" i="19"/>
  <c r="N499" i="19"/>
  <c r="M499" i="19"/>
  <c r="I499" i="19"/>
  <c r="F499" i="19"/>
  <c r="J499" i="19" s="1"/>
  <c r="M498" i="19"/>
  <c r="I498" i="19"/>
  <c r="F498" i="19"/>
  <c r="M497" i="19"/>
  <c r="I497" i="19"/>
  <c r="F497" i="19"/>
  <c r="J497" i="19" s="1"/>
  <c r="N497" i="19" s="1"/>
  <c r="M496" i="19"/>
  <c r="I496" i="19"/>
  <c r="J496" i="19" s="1"/>
  <c r="N496" i="19" s="1"/>
  <c r="F496" i="19"/>
  <c r="M495" i="19"/>
  <c r="I495" i="19"/>
  <c r="J495" i="19" s="1"/>
  <c r="N495" i="19" s="1"/>
  <c r="F495" i="19"/>
  <c r="O494" i="19"/>
  <c r="N494" i="19"/>
  <c r="P494" i="19" s="1"/>
  <c r="M494" i="19"/>
  <c r="J494" i="19"/>
  <c r="I494" i="19"/>
  <c r="F494" i="19"/>
  <c r="M493" i="19"/>
  <c r="I493" i="19"/>
  <c r="F493" i="19"/>
  <c r="J493" i="19" s="1"/>
  <c r="N493" i="19" s="1"/>
  <c r="O493" i="19" s="1"/>
  <c r="O492" i="19"/>
  <c r="M492" i="19"/>
  <c r="I492" i="19"/>
  <c r="F492" i="19"/>
  <c r="J492" i="19" s="1"/>
  <c r="N492" i="19" s="1"/>
  <c r="P492" i="19" s="1"/>
  <c r="P491" i="19"/>
  <c r="O491" i="19"/>
  <c r="M491" i="19"/>
  <c r="I491" i="19"/>
  <c r="F491" i="19"/>
  <c r="J491" i="19" s="1"/>
  <c r="N491" i="19" s="1"/>
  <c r="M490" i="19"/>
  <c r="I490" i="19"/>
  <c r="F490" i="19"/>
  <c r="J490" i="19" s="1"/>
  <c r="M489" i="19"/>
  <c r="J489" i="19"/>
  <c r="N489" i="19" s="1"/>
  <c r="I489" i="19"/>
  <c r="F489" i="19"/>
  <c r="M488" i="19"/>
  <c r="J488" i="19"/>
  <c r="N488" i="19" s="1"/>
  <c r="I488" i="19"/>
  <c r="F488" i="19"/>
  <c r="M487" i="19"/>
  <c r="N487" i="19" s="1"/>
  <c r="I487" i="19"/>
  <c r="F487" i="19"/>
  <c r="J487" i="19" s="1"/>
  <c r="P486" i="19"/>
  <c r="N486" i="19"/>
  <c r="O486" i="19" s="1"/>
  <c r="M486" i="19"/>
  <c r="I486" i="19"/>
  <c r="F486" i="19"/>
  <c r="J486" i="19" s="1"/>
  <c r="P485" i="19"/>
  <c r="M485" i="19"/>
  <c r="J485" i="19"/>
  <c r="N485" i="19" s="1"/>
  <c r="O485" i="19" s="1"/>
  <c r="I485" i="19"/>
  <c r="F485" i="19"/>
  <c r="M484" i="19"/>
  <c r="I484" i="19"/>
  <c r="J484" i="19" s="1"/>
  <c r="N484" i="19" s="1"/>
  <c r="F484" i="19"/>
  <c r="M483" i="19"/>
  <c r="J483" i="19"/>
  <c r="N483" i="19" s="1"/>
  <c r="I483" i="19"/>
  <c r="F483" i="19"/>
  <c r="M482" i="19"/>
  <c r="J482" i="19"/>
  <c r="N482" i="19" s="1"/>
  <c r="I482" i="19"/>
  <c r="F482" i="19"/>
  <c r="M481" i="19"/>
  <c r="I481" i="19"/>
  <c r="F481" i="19"/>
  <c r="J481" i="19" s="1"/>
  <c r="N481" i="19" s="1"/>
  <c r="N480" i="19"/>
  <c r="M480" i="19"/>
  <c r="I480" i="19"/>
  <c r="F480" i="19"/>
  <c r="J480" i="19" s="1"/>
  <c r="M479" i="19"/>
  <c r="J479" i="19"/>
  <c r="N479" i="19" s="1"/>
  <c r="I479" i="19"/>
  <c r="F479" i="19"/>
  <c r="M478" i="19"/>
  <c r="I478" i="19"/>
  <c r="F478" i="19"/>
  <c r="J478" i="19" s="1"/>
  <c r="N478" i="19" s="1"/>
  <c r="N477" i="19"/>
  <c r="M477" i="19"/>
  <c r="I477" i="19"/>
  <c r="J477" i="19" s="1"/>
  <c r="F477" i="19"/>
  <c r="N476" i="19"/>
  <c r="P476" i="19" s="1"/>
  <c r="M476" i="19"/>
  <c r="J476" i="19"/>
  <c r="I476" i="19"/>
  <c r="F476" i="19"/>
  <c r="P475" i="19"/>
  <c r="O475" i="19"/>
  <c r="M475" i="19"/>
  <c r="I475" i="19"/>
  <c r="F475" i="19"/>
  <c r="J475" i="19" s="1"/>
  <c r="N475" i="19" s="1"/>
  <c r="M474" i="19"/>
  <c r="I474" i="19"/>
  <c r="F474" i="19"/>
  <c r="J474" i="19" s="1"/>
  <c r="N474" i="19" s="1"/>
  <c r="P474" i="19" s="1"/>
  <c r="M473" i="19"/>
  <c r="I473" i="19"/>
  <c r="F473" i="19"/>
  <c r="P472" i="19"/>
  <c r="M472" i="19"/>
  <c r="I472" i="19"/>
  <c r="F472" i="19"/>
  <c r="J472" i="19" s="1"/>
  <c r="N472" i="19" s="1"/>
  <c r="O472" i="19" s="1"/>
  <c r="N471" i="19"/>
  <c r="M471" i="19"/>
  <c r="J471" i="19"/>
  <c r="I471" i="19"/>
  <c r="F471" i="19"/>
  <c r="N470" i="19"/>
  <c r="P470" i="19" s="1"/>
  <c r="M470" i="19"/>
  <c r="J470" i="19"/>
  <c r="I470" i="19"/>
  <c r="F470" i="19"/>
  <c r="M469" i="19"/>
  <c r="N469" i="19" s="1"/>
  <c r="I469" i="19"/>
  <c r="F469" i="19"/>
  <c r="J469" i="19" s="1"/>
  <c r="P468" i="19"/>
  <c r="O468" i="19"/>
  <c r="N468" i="19"/>
  <c r="M468" i="19"/>
  <c r="I468" i="19"/>
  <c r="F468" i="19"/>
  <c r="J468" i="19" s="1"/>
  <c r="O467" i="19"/>
  <c r="M467" i="19"/>
  <c r="J467" i="19"/>
  <c r="N467" i="19" s="1"/>
  <c r="P467" i="19" s="1"/>
  <c r="I467" i="19"/>
  <c r="F467" i="19"/>
  <c r="M466" i="19"/>
  <c r="I466" i="19"/>
  <c r="J466" i="19" s="1"/>
  <c r="N466" i="19" s="1"/>
  <c r="F466" i="19"/>
  <c r="M465" i="19"/>
  <c r="I465" i="19"/>
  <c r="J465" i="19" s="1"/>
  <c r="N465" i="19" s="1"/>
  <c r="F465" i="19"/>
  <c r="M464" i="19"/>
  <c r="J464" i="19"/>
  <c r="I464" i="19"/>
  <c r="F464" i="19"/>
  <c r="N463" i="19"/>
  <c r="M463" i="19"/>
  <c r="I463" i="19"/>
  <c r="F463" i="19"/>
  <c r="J463" i="19" s="1"/>
  <c r="M462" i="19"/>
  <c r="I462" i="19"/>
  <c r="F462" i="19"/>
  <c r="M461" i="19"/>
  <c r="I461" i="19"/>
  <c r="F461" i="19"/>
  <c r="J461" i="19" s="1"/>
  <c r="N461" i="19" s="1"/>
  <c r="M460" i="19"/>
  <c r="I460" i="19"/>
  <c r="J460" i="19" s="1"/>
  <c r="N460" i="19" s="1"/>
  <c r="F460" i="19"/>
  <c r="M459" i="19"/>
  <c r="I459" i="19"/>
  <c r="J459" i="19" s="1"/>
  <c r="N459" i="19" s="1"/>
  <c r="F459" i="19"/>
  <c r="O458" i="19"/>
  <c r="N458" i="19"/>
  <c r="P458" i="19" s="1"/>
  <c r="M458" i="19"/>
  <c r="J458" i="19"/>
  <c r="I458" i="19"/>
  <c r="F458" i="19"/>
  <c r="M457" i="19"/>
  <c r="I457" i="19"/>
  <c r="F457" i="19"/>
  <c r="J457" i="19" s="1"/>
  <c r="N457" i="19" s="1"/>
  <c r="O457" i="19" s="1"/>
  <c r="O456" i="19"/>
  <c r="M456" i="19"/>
  <c r="I456" i="19"/>
  <c r="F456" i="19"/>
  <c r="J456" i="19" s="1"/>
  <c r="N456" i="19" s="1"/>
  <c r="P456" i="19" s="1"/>
  <c r="P455" i="19"/>
  <c r="O455" i="19"/>
  <c r="M455" i="19"/>
  <c r="I455" i="19"/>
  <c r="F455" i="19"/>
  <c r="J455" i="19" s="1"/>
  <c r="N455" i="19" s="1"/>
  <c r="M454" i="19"/>
  <c r="I454" i="19"/>
  <c r="F454" i="19"/>
  <c r="J454" i="19" s="1"/>
  <c r="M453" i="19"/>
  <c r="J453" i="19"/>
  <c r="N453" i="19" s="1"/>
  <c r="I453" i="19"/>
  <c r="F453" i="19"/>
  <c r="M452" i="19"/>
  <c r="J452" i="19"/>
  <c r="N452" i="19" s="1"/>
  <c r="I452" i="19"/>
  <c r="F452" i="19"/>
  <c r="M451" i="19"/>
  <c r="N451" i="19" s="1"/>
  <c r="I451" i="19"/>
  <c r="F451" i="19"/>
  <c r="J451" i="19" s="1"/>
  <c r="P450" i="19"/>
  <c r="N450" i="19"/>
  <c r="O450" i="19" s="1"/>
  <c r="M450" i="19"/>
  <c r="I450" i="19"/>
  <c r="F450" i="19"/>
  <c r="J450" i="19" s="1"/>
  <c r="P449" i="19"/>
  <c r="M449" i="19"/>
  <c r="J449" i="19"/>
  <c r="N449" i="19" s="1"/>
  <c r="O449" i="19" s="1"/>
  <c r="I449" i="19"/>
  <c r="F449" i="19"/>
  <c r="M448" i="19"/>
  <c r="I448" i="19"/>
  <c r="J448" i="19" s="1"/>
  <c r="N448" i="19" s="1"/>
  <c r="F448" i="19"/>
  <c r="M447" i="19"/>
  <c r="J447" i="19"/>
  <c r="N447" i="19" s="1"/>
  <c r="I447" i="19"/>
  <c r="F447" i="19"/>
  <c r="M446" i="19"/>
  <c r="J446" i="19"/>
  <c r="N446" i="19" s="1"/>
  <c r="I446" i="19"/>
  <c r="F446" i="19"/>
  <c r="M445" i="19"/>
  <c r="I445" i="19"/>
  <c r="F445" i="19"/>
  <c r="J445" i="19" s="1"/>
  <c r="N445" i="19" s="1"/>
  <c r="N444" i="19"/>
  <c r="M444" i="19"/>
  <c r="I444" i="19"/>
  <c r="F444" i="19"/>
  <c r="J444" i="19" s="1"/>
  <c r="M443" i="19"/>
  <c r="J443" i="19"/>
  <c r="N443" i="19" s="1"/>
  <c r="I443" i="19"/>
  <c r="F443" i="19"/>
  <c r="M442" i="19"/>
  <c r="I442" i="19"/>
  <c r="F442" i="19"/>
  <c r="J442" i="19" s="1"/>
  <c r="N442" i="19" s="1"/>
  <c r="M441" i="19"/>
  <c r="J441" i="19"/>
  <c r="N441" i="19" s="1"/>
  <c r="I441" i="19"/>
  <c r="F441" i="19"/>
  <c r="M440" i="19"/>
  <c r="N440" i="19" s="1"/>
  <c r="J440" i="19"/>
  <c r="I440" i="19"/>
  <c r="F440" i="19"/>
  <c r="M439" i="19"/>
  <c r="I439" i="19"/>
  <c r="F439" i="19"/>
  <c r="M438" i="19"/>
  <c r="J438" i="19"/>
  <c r="N438" i="19" s="1"/>
  <c r="I438" i="19"/>
  <c r="F438" i="19"/>
  <c r="M437" i="19"/>
  <c r="J437" i="19"/>
  <c r="N437" i="19" s="1"/>
  <c r="P437" i="19" s="1"/>
  <c r="I437" i="19"/>
  <c r="F437" i="19"/>
  <c r="M436" i="19"/>
  <c r="J436" i="19"/>
  <c r="N436" i="19" s="1"/>
  <c r="I436" i="19"/>
  <c r="F436" i="19"/>
  <c r="M435" i="19"/>
  <c r="J435" i="19"/>
  <c r="N435" i="19" s="1"/>
  <c r="I435" i="19"/>
  <c r="F435" i="19"/>
  <c r="M434" i="19"/>
  <c r="I434" i="19"/>
  <c r="F434" i="19"/>
  <c r="J434" i="19" s="1"/>
  <c r="N434" i="19" s="1"/>
  <c r="M433" i="19"/>
  <c r="I433" i="19"/>
  <c r="F433" i="19"/>
  <c r="J433" i="19" s="1"/>
  <c r="N433" i="19" s="1"/>
  <c r="M432" i="19"/>
  <c r="I432" i="19"/>
  <c r="F432" i="19"/>
  <c r="J432" i="19" s="1"/>
  <c r="N432" i="19" s="1"/>
  <c r="M431" i="19"/>
  <c r="I431" i="19"/>
  <c r="F431" i="19"/>
  <c r="M430" i="19"/>
  <c r="I430" i="19"/>
  <c r="F430" i="19"/>
  <c r="J430" i="19" s="1"/>
  <c r="N430" i="19" s="1"/>
  <c r="N429" i="19"/>
  <c r="P429" i="19" s="1"/>
  <c r="M429" i="19"/>
  <c r="I429" i="19"/>
  <c r="J429" i="19" s="1"/>
  <c r="F429" i="19"/>
  <c r="M428" i="19"/>
  <c r="I428" i="19"/>
  <c r="F428" i="19"/>
  <c r="J428" i="19" s="1"/>
  <c r="N428" i="19" s="1"/>
  <c r="M427" i="19"/>
  <c r="I427" i="19"/>
  <c r="F427" i="19"/>
  <c r="M426" i="19"/>
  <c r="J426" i="19"/>
  <c r="N426" i="19" s="1"/>
  <c r="O426" i="19" s="1"/>
  <c r="I426" i="19"/>
  <c r="F426" i="19"/>
  <c r="M425" i="19"/>
  <c r="I425" i="19"/>
  <c r="F425" i="19"/>
  <c r="J425" i="19" s="1"/>
  <c r="N425" i="19" s="1"/>
  <c r="M424" i="19"/>
  <c r="J424" i="19"/>
  <c r="N424" i="19" s="1"/>
  <c r="I424" i="19"/>
  <c r="F424" i="19"/>
  <c r="M423" i="19"/>
  <c r="J423" i="19"/>
  <c r="N423" i="19" s="1"/>
  <c r="I423" i="19"/>
  <c r="F423" i="19"/>
  <c r="M422" i="19"/>
  <c r="J422" i="19"/>
  <c r="N422" i="19" s="1"/>
  <c r="I422" i="19"/>
  <c r="F422" i="19"/>
  <c r="M421" i="19"/>
  <c r="I421" i="19"/>
  <c r="F421" i="19"/>
  <c r="N420" i="19"/>
  <c r="P420" i="19" s="1"/>
  <c r="M420" i="19"/>
  <c r="J420" i="19"/>
  <c r="I420" i="19"/>
  <c r="F420" i="19"/>
  <c r="P419" i="19"/>
  <c r="O419" i="19"/>
  <c r="M419" i="19"/>
  <c r="J419" i="19"/>
  <c r="N419" i="19" s="1"/>
  <c r="I419" i="19"/>
  <c r="F419" i="19"/>
  <c r="N418" i="19"/>
  <c r="O418" i="19" s="1"/>
  <c r="M418" i="19"/>
  <c r="J418" i="19"/>
  <c r="I418" i="19"/>
  <c r="F418" i="19"/>
  <c r="N417" i="19"/>
  <c r="P417" i="19" s="1"/>
  <c r="M417" i="19"/>
  <c r="J417" i="19"/>
  <c r="I417" i="19"/>
  <c r="F417" i="19"/>
  <c r="M416" i="19"/>
  <c r="I416" i="19"/>
  <c r="F416" i="19"/>
  <c r="J416" i="19" s="1"/>
  <c r="N416" i="19" s="1"/>
  <c r="M415" i="19"/>
  <c r="I415" i="19"/>
  <c r="F415" i="19"/>
  <c r="J415" i="19" s="1"/>
  <c r="N415" i="19" s="1"/>
  <c r="M414" i="19"/>
  <c r="I414" i="19"/>
  <c r="F414" i="19"/>
  <c r="J414" i="19" s="1"/>
  <c r="N414" i="19" s="1"/>
  <c r="O413" i="19"/>
  <c r="M413" i="19"/>
  <c r="I413" i="19"/>
  <c r="F413" i="19"/>
  <c r="J413" i="19" s="1"/>
  <c r="N413" i="19" s="1"/>
  <c r="P413" i="19" s="1"/>
  <c r="P412" i="19"/>
  <c r="N412" i="19"/>
  <c r="O412" i="19" s="1"/>
  <c r="M412" i="19"/>
  <c r="I412" i="19"/>
  <c r="F412" i="19"/>
  <c r="J412" i="19" s="1"/>
  <c r="N411" i="19"/>
  <c r="P411" i="19" s="1"/>
  <c r="M411" i="19"/>
  <c r="I411" i="19"/>
  <c r="J411" i="19" s="1"/>
  <c r="F411" i="19"/>
  <c r="O410" i="19"/>
  <c r="M410" i="19"/>
  <c r="J410" i="19"/>
  <c r="N410" i="19" s="1"/>
  <c r="P410" i="19" s="1"/>
  <c r="I410" i="19"/>
  <c r="F410" i="19"/>
  <c r="M409" i="19"/>
  <c r="I409" i="19"/>
  <c r="F409" i="19"/>
  <c r="M408" i="19"/>
  <c r="I408" i="19"/>
  <c r="F408" i="19"/>
  <c r="J408" i="19" s="1"/>
  <c r="N408" i="19" s="1"/>
  <c r="M407" i="19"/>
  <c r="J407" i="19"/>
  <c r="N407" i="19" s="1"/>
  <c r="I407" i="19"/>
  <c r="F407" i="19"/>
  <c r="M406" i="19"/>
  <c r="J406" i="19"/>
  <c r="N406" i="19" s="1"/>
  <c r="I406" i="19"/>
  <c r="F406" i="19"/>
  <c r="M405" i="19"/>
  <c r="I405" i="19"/>
  <c r="J405" i="19" s="1"/>
  <c r="N405" i="19" s="1"/>
  <c r="F405" i="19"/>
  <c r="M404" i="19"/>
  <c r="N404" i="19" s="1"/>
  <c r="J404" i="19"/>
  <c r="I404" i="19"/>
  <c r="F404" i="19"/>
  <c r="M403" i="19"/>
  <c r="I403" i="19"/>
  <c r="F403" i="19"/>
  <c r="N402" i="19"/>
  <c r="P402" i="19" s="1"/>
  <c r="M402" i="19"/>
  <c r="J402" i="19"/>
  <c r="I402" i="19"/>
  <c r="F402" i="19"/>
  <c r="O401" i="19"/>
  <c r="M401" i="19"/>
  <c r="J401" i="19"/>
  <c r="N401" i="19" s="1"/>
  <c r="P401" i="19" s="1"/>
  <c r="I401" i="19"/>
  <c r="F401" i="19"/>
  <c r="N400" i="19"/>
  <c r="O400" i="19" s="1"/>
  <c r="M400" i="19"/>
  <c r="J400" i="19"/>
  <c r="I400" i="19"/>
  <c r="F400" i="19"/>
  <c r="N399" i="19"/>
  <c r="P399" i="19" s="1"/>
  <c r="M399" i="19"/>
  <c r="J399" i="19"/>
  <c r="I399" i="19"/>
  <c r="F399" i="19"/>
  <c r="M398" i="19"/>
  <c r="N398" i="19" s="1"/>
  <c r="I398" i="19"/>
  <c r="F398" i="19"/>
  <c r="J398" i="19" s="1"/>
  <c r="P397" i="19"/>
  <c r="O397" i="19"/>
  <c r="N397" i="19"/>
  <c r="M397" i="19"/>
  <c r="I397" i="19"/>
  <c r="F397" i="19"/>
  <c r="J397" i="19" s="1"/>
  <c r="P396" i="19"/>
  <c r="O396" i="19"/>
  <c r="N396" i="19"/>
  <c r="M396" i="19"/>
  <c r="I396" i="19"/>
  <c r="F396" i="19"/>
  <c r="J396" i="19" s="1"/>
  <c r="M395" i="19"/>
  <c r="I395" i="19"/>
  <c r="F395" i="19"/>
  <c r="M394" i="19"/>
  <c r="I394" i="19"/>
  <c r="F394" i="19"/>
  <c r="J394" i="19" s="1"/>
  <c r="N394" i="19" s="1"/>
  <c r="M393" i="19"/>
  <c r="I393" i="19"/>
  <c r="J393" i="19" s="1"/>
  <c r="N393" i="19" s="1"/>
  <c r="F393" i="19"/>
  <c r="P392" i="19"/>
  <c r="M392" i="19"/>
  <c r="J392" i="19"/>
  <c r="N392" i="19" s="1"/>
  <c r="O392" i="19" s="1"/>
  <c r="I392" i="19"/>
  <c r="F392" i="19"/>
  <c r="P391" i="19"/>
  <c r="M391" i="19"/>
  <c r="I391" i="19"/>
  <c r="F391" i="19"/>
  <c r="J391" i="19" s="1"/>
  <c r="N391" i="19" s="1"/>
  <c r="O391" i="19" s="1"/>
  <c r="P390" i="19"/>
  <c r="M390" i="19"/>
  <c r="J390" i="19"/>
  <c r="N390" i="19" s="1"/>
  <c r="O390" i="19" s="1"/>
  <c r="I390" i="19"/>
  <c r="F390" i="19"/>
  <c r="M389" i="19"/>
  <c r="I389" i="19"/>
  <c r="J389" i="19" s="1"/>
  <c r="N389" i="19" s="1"/>
  <c r="F389" i="19"/>
  <c r="M388" i="19"/>
  <c r="N388" i="19" s="1"/>
  <c r="J388" i="19"/>
  <c r="I388" i="19"/>
  <c r="F388" i="19"/>
  <c r="N387" i="19"/>
  <c r="P387" i="19" s="1"/>
  <c r="M387" i="19"/>
  <c r="I387" i="19"/>
  <c r="F387" i="19"/>
  <c r="J387" i="19" s="1"/>
  <c r="M386" i="19"/>
  <c r="I386" i="19"/>
  <c r="F386" i="19"/>
  <c r="M385" i="19"/>
  <c r="I385" i="19"/>
  <c r="J385" i="19" s="1"/>
  <c r="N385" i="19" s="1"/>
  <c r="F385" i="19"/>
  <c r="M384" i="19"/>
  <c r="J384" i="19"/>
  <c r="N384" i="19" s="1"/>
  <c r="O384" i="19" s="1"/>
  <c r="I384" i="19"/>
  <c r="F384" i="19"/>
  <c r="M383" i="19"/>
  <c r="I383" i="19"/>
  <c r="J383" i="19" s="1"/>
  <c r="N383" i="19" s="1"/>
  <c r="F383" i="19"/>
  <c r="M382" i="19"/>
  <c r="J382" i="19"/>
  <c r="N382" i="19" s="1"/>
  <c r="I382" i="19"/>
  <c r="F382" i="19"/>
  <c r="M381" i="19"/>
  <c r="I381" i="19"/>
  <c r="F381" i="19"/>
  <c r="J381" i="19" s="1"/>
  <c r="N381" i="19" s="1"/>
  <c r="M380" i="19"/>
  <c r="I380" i="19"/>
  <c r="F380" i="19"/>
  <c r="M379" i="19"/>
  <c r="I379" i="19"/>
  <c r="J379" i="19" s="1"/>
  <c r="N379" i="19" s="1"/>
  <c r="F379" i="19"/>
  <c r="M378" i="19"/>
  <c r="I378" i="19"/>
  <c r="F378" i="19"/>
  <c r="J378" i="19" s="1"/>
  <c r="N378" i="19" s="1"/>
  <c r="M377" i="19"/>
  <c r="I377" i="19"/>
  <c r="J377" i="19" s="1"/>
  <c r="N377" i="19" s="1"/>
  <c r="F377" i="19"/>
  <c r="M376" i="19"/>
  <c r="N376" i="19" s="1"/>
  <c r="J376" i="19"/>
  <c r="I376" i="19"/>
  <c r="F376" i="19"/>
  <c r="P375" i="19"/>
  <c r="N375" i="19"/>
  <c r="O375" i="19" s="1"/>
  <c r="M375" i="19"/>
  <c r="I375" i="19"/>
  <c r="F375" i="19"/>
  <c r="J375" i="19" s="1"/>
  <c r="P374" i="19"/>
  <c r="N374" i="19"/>
  <c r="O374" i="19" s="1"/>
  <c r="M374" i="19"/>
  <c r="I374" i="19"/>
  <c r="F374" i="19"/>
  <c r="J374" i="19" s="1"/>
  <c r="M373" i="19"/>
  <c r="I373" i="19"/>
  <c r="F373" i="19"/>
  <c r="J373" i="19" s="1"/>
  <c r="N373" i="19" s="1"/>
  <c r="P372" i="19"/>
  <c r="M372" i="19"/>
  <c r="J372" i="19"/>
  <c r="N372" i="19" s="1"/>
  <c r="O372" i="19" s="1"/>
  <c r="I372" i="19"/>
  <c r="F372" i="19"/>
  <c r="M371" i="19"/>
  <c r="I371" i="19"/>
  <c r="J371" i="19" s="1"/>
  <c r="N371" i="19" s="1"/>
  <c r="F371" i="19"/>
  <c r="M370" i="19"/>
  <c r="N370" i="19" s="1"/>
  <c r="J370" i="19"/>
  <c r="I370" i="19"/>
  <c r="F370" i="19"/>
  <c r="N369" i="19"/>
  <c r="P369" i="19" s="1"/>
  <c r="M369" i="19"/>
  <c r="I369" i="19"/>
  <c r="F369" i="19"/>
  <c r="J369" i="19" s="1"/>
  <c r="M368" i="19"/>
  <c r="I368" i="19"/>
  <c r="F368" i="19"/>
  <c r="M367" i="19"/>
  <c r="I367" i="19"/>
  <c r="J367" i="19" s="1"/>
  <c r="N367" i="19" s="1"/>
  <c r="F367" i="19"/>
  <c r="M366" i="19"/>
  <c r="J366" i="19"/>
  <c r="N366" i="19" s="1"/>
  <c r="O366" i="19" s="1"/>
  <c r="I366" i="19"/>
  <c r="F366" i="19"/>
  <c r="M365" i="19"/>
  <c r="I365" i="19"/>
  <c r="J365" i="19" s="1"/>
  <c r="N365" i="19" s="1"/>
  <c r="F365" i="19"/>
  <c r="M364" i="19"/>
  <c r="J364" i="19"/>
  <c r="N364" i="19" s="1"/>
  <c r="I364" i="19"/>
  <c r="F364" i="19"/>
  <c r="M363" i="19"/>
  <c r="I363" i="19"/>
  <c r="F363" i="19"/>
  <c r="J363" i="19" s="1"/>
  <c r="N363" i="19" s="1"/>
  <c r="M362" i="19"/>
  <c r="I362" i="19"/>
  <c r="F362" i="19"/>
  <c r="M361" i="19"/>
  <c r="I361" i="19"/>
  <c r="J361" i="19" s="1"/>
  <c r="N361" i="19" s="1"/>
  <c r="F361" i="19"/>
  <c r="M360" i="19"/>
  <c r="I360" i="19"/>
  <c r="J360" i="19" s="1"/>
  <c r="N360" i="19" s="1"/>
  <c r="F360" i="19"/>
  <c r="M359" i="19"/>
  <c r="I359" i="19"/>
  <c r="J359" i="19" s="1"/>
  <c r="N359" i="19" s="1"/>
  <c r="F359" i="19"/>
  <c r="M358" i="19"/>
  <c r="J358" i="19"/>
  <c r="N358" i="19" s="1"/>
  <c r="I358" i="19"/>
  <c r="F358" i="19"/>
  <c r="M357" i="19"/>
  <c r="I357" i="19"/>
  <c r="F357" i="19"/>
  <c r="J357" i="19" s="1"/>
  <c r="N357" i="19" s="1"/>
  <c r="M356" i="19"/>
  <c r="I356" i="19"/>
  <c r="J356" i="19" s="1"/>
  <c r="N356" i="19" s="1"/>
  <c r="F356" i="19"/>
  <c r="M355" i="19"/>
  <c r="I355" i="19"/>
  <c r="J355" i="19" s="1"/>
  <c r="N355" i="19" s="1"/>
  <c r="F355" i="19"/>
  <c r="M354" i="19"/>
  <c r="I354" i="19"/>
  <c r="J354" i="19" s="1"/>
  <c r="N354" i="19" s="1"/>
  <c r="F354" i="19"/>
  <c r="M353" i="19"/>
  <c r="I353" i="19"/>
  <c r="J353" i="19" s="1"/>
  <c r="N353" i="19" s="1"/>
  <c r="F353" i="19"/>
  <c r="N352" i="19"/>
  <c r="P352" i="19" s="1"/>
  <c r="M352" i="19"/>
  <c r="J352" i="19"/>
  <c r="I352" i="19"/>
  <c r="F352" i="19"/>
  <c r="M351" i="19"/>
  <c r="I351" i="19"/>
  <c r="F351" i="19"/>
  <c r="M350" i="19"/>
  <c r="I350" i="19"/>
  <c r="F350" i="19"/>
  <c r="J350" i="19" s="1"/>
  <c r="N350" i="19" s="1"/>
  <c r="M349" i="19"/>
  <c r="I349" i="19"/>
  <c r="F349" i="19"/>
  <c r="J349" i="19" s="1"/>
  <c r="N349" i="19" s="1"/>
  <c r="M348" i="19"/>
  <c r="I348" i="19"/>
  <c r="F348" i="19"/>
  <c r="J348" i="19" s="1"/>
  <c r="N348" i="19" s="1"/>
  <c r="M347" i="19"/>
  <c r="N347" i="19" s="1"/>
  <c r="J347" i="19"/>
  <c r="I347" i="19"/>
  <c r="F347" i="19"/>
  <c r="M346" i="19"/>
  <c r="I346" i="19"/>
  <c r="F346" i="19"/>
  <c r="J346" i="19" s="1"/>
  <c r="N346" i="19" s="1"/>
  <c r="M345" i="19"/>
  <c r="I345" i="19"/>
  <c r="F345" i="19"/>
  <c r="J345" i="19" s="1"/>
  <c r="N345" i="19" s="1"/>
  <c r="M344" i="19"/>
  <c r="I344" i="19"/>
  <c r="J344" i="19" s="1"/>
  <c r="N344" i="19" s="1"/>
  <c r="F344" i="19"/>
  <c r="M343" i="19"/>
  <c r="I343" i="19"/>
  <c r="J343" i="19" s="1"/>
  <c r="N343" i="19" s="1"/>
  <c r="F343" i="19"/>
  <c r="M342" i="19"/>
  <c r="I342" i="19"/>
  <c r="J342" i="19" s="1"/>
  <c r="N342" i="19" s="1"/>
  <c r="F342" i="19"/>
  <c r="M341" i="19"/>
  <c r="I341" i="19"/>
  <c r="J341" i="19" s="1"/>
  <c r="N341" i="19" s="1"/>
  <c r="F341" i="19"/>
  <c r="M340" i="19"/>
  <c r="J340" i="19"/>
  <c r="N340" i="19" s="1"/>
  <c r="I340" i="19"/>
  <c r="F340" i="19"/>
  <c r="M339" i="19"/>
  <c r="I339" i="19"/>
  <c r="F339" i="19"/>
  <c r="J339" i="19" s="1"/>
  <c r="N339" i="19" s="1"/>
  <c r="M338" i="19"/>
  <c r="I338" i="19"/>
  <c r="J338" i="19" s="1"/>
  <c r="N338" i="19" s="1"/>
  <c r="F338" i="19"/>
  <c r="M337" i="19"/>
  <c r="I337" i="19"/>
  <c r="J337" i="19" s="1"/>
  <c r="N337" i="19" s="1"/>
  <c r="F337" i="19"/>
  <c r="M336" i="19"/>
  <c r="I336" i="19"/>
  <c r="J336" i="19" s="1"/>
  <c r="N336" i="19" s="1"/>
  <c r="F336" i="19"/>
  <c r="M335" i="19"/>
  <c r="I335" i="19"/>
  <c r="J335" i="19" s="1"/>
  <c r="N335" i="19" s="1"/>
  <c r="F335" i="19"/>
  <c r="N334" i="19"/>
  <c r="P334" i="19" s="1"/>
  <c r="M334" i="19"/>
  <c r="J334" i="19"/>
  <c r="I334" i="19"/>
  <c r="F334" i="19"/>
  <c r="M333" i="19"/>
  <c r="I333" i="19"/>
  <c r="F333" i="19"/>
  <c r="M332" i="19"/>
  <c r="I332" i="19"/>
  <c r="F332" i="19"/>
  <c r="J332" i="19" s="1"/>
  <c r="N332" i="19" s="1"/>
  <c r="M331" i="19"/>
  <c r="I331" i="19"/>
  <c r="F331" i="19"/>
  <c r="J331" i="19" s="1"/>
  <c r="N331" i="19" s="1"/>
  <c r="M330" i="19"/>
  <c r="I330" i="19"/>
  <c r="F330" i="19"/>
  <c r="J330" i="19" s="1"/>
  <c r="N330" i="19" s="1"/>
  <c r="M329" i="19"/>
  <c r="N329" i="19" s="1"/>
  <c r="J329" i="19"/>
  <c r="I329" i="19"/>
  <c r="F329" i="19"/>
  <c r="M328" i="19"/>
  <c r="I328" i="19"/>
  <c r="F328" i="19"/>
  <c r="J328" i="19" s="1"/>
  <c r="N328" i="19" s="1"/>
  <c r="M327" i="19"/>
  <c r="I327" i="19"/>
  <c r="F327" i="19"/>
  <c r="J327" i="19" s="1"/>
  <c r="N327" i="19" s="1"/>
  <c r="M326" i="19"/>
  <c r="I326" i="19"/>
  <c r="J326" i="19" s="1"/>
  <c r="N326" i="19" s="1"/>
  <c r="F326" i="19"/>
  <c r="M325" i="19"/>
  <c r="I325" i="19"/>
  <c r="J325" i="19" s="1"/>
  <c r="N325" i="19" s="1"/>
  <c r="F325" i="19"/>
  <c r="M324" i="19"/>
  <c r="I324" i="19"/>
  <c r="J324" i="19" s="1"/>
  <c r="N324" i="19" s="1"/>
  <c r="F324" i="19"/>
  <c r="M323" i="19"/>
  <c r="I323" i="19"/>
  <c r="J323" i="19" s="1"/>
  <c r="N323" i="19" s="1"/>
  <c r="F323" i="19"/>
  <c r="M322" i="19"/>
  <c r="J322" i="19"/>
  <c r="N322" i="19" s="1"/>
  <c r="I322" i="19"/>
  <c r="F322" i="19"/>
  <c r="M321" i="19"/>
  <c r="I321" i="19"/>
  <c r="F321" i="19"/>
  <c r="J321" i="19" s="1"/>
  <c r="N321" i="19" s="1"/>
  <c r="M320" i="19"/>
  <c r="I320" i="19"/>
  <c r="J320" i="19" s="1"/>
  <c r="N320" i="19" s="1"/>
  <c r="F320" i="19"/>
  <c r="M319" i="19"/>
  <c r="I319" i="19"/>
  <c r="J319" i="19" s="1"/>
  <c r="N319" i="19" s="1"/>
  <c r="F319" i="19"/>
  <c r="M318" i="19"/>
  <c r="I318" i="19"/>
  <c r="J318" i="19" s="1"/>
  <c r="N318" i="19" s="1"/>
  <c r="F318" i="19"/>
  <c r="M317" i="19"/>
  <c r="I317" i="19"/>
  <c r="J317" i="19" s="1"/>
  <c r="N317" i="19" s="1"/>
  <c r="F317" i="19"/>
  <c r="N316" i="19"/>
  <c r="P316" i="19" s="1"/>
  <c r="M316" i="19"/>
  <c r="J316" i="19"/>
  <c r="I316" i="19"/>
  <c r="F316" i="19"/>
  <c r="M315" i="19"/>
  <c r="I315" i="19"/>
  <c r="F315" i="19"/>
  <c r="M314" i="19"/>
  <c r="I314" i="19"/>
  <c r="F314" i="19"/>
  <c r="J314" i="19" s="1"/>
  <c r="N314" i="19" s="1"/>
  <c r="M313" i="19"/>
  <c r="J313" i="19"/>
  <c r="N313" i="19" s="1"/>
  <c r="P313" i="19" s="1"/>
  <c r="I313" i="19"/>
  <c r="F313" i="19"/>
  <c r="M312" i="19"/>
  <c r="J312" i="19"/>
  <c r="N312" i="19" s="1"/>
  <c r="I312" i="19"/>
  <c r="F312" i="19"/>
  <c r="M311" i="19"/>
  <c r="M517" i="19" s="1"/>
  <c r="AE72" i="19" s="1"/>
  <c r="J311" i="19"/>
  <c r="I311" i="19"/>
  <c r="F311"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N516" i="18"/>
  <c r="M516" i="18"/>
  <c r="I516" i="18"/>
  <c r="F516" i="18"/>
  <c r="J516" i="18" s="1"/>
  <c r="M515" i="18"/>
  <c r="I515" i="18"/>
  <c r="F515" i="18"/>
  <c r="J515" i="18" s="1"/>
  <c r="N515" i="18" s="1"/>
  <c r="P515" i="18" s="1"/>
  <c r="M514" i="18"/>
  <c r="I514" i="18"/>
  <c r="F514" i="18"/>
  <c r="J514" i="18" s="1"/>
  <c r="N514" i="18" s="1"/>
  <c r="O514" i="18" s="1"/>
  <c r="M513" i="18"/>
  <c r="I513" i="18"/>
  <c r="J513" i="18" s="1"/>
  <c r="N513" i="18" s="1"/>
  <c r="F513" i="18"/>
  <c r="M512" i="18"/>
  <c r="J512" i="18"/>
  <c r="N512" i="18" s="1"/>
  <c r="I512" i="18"/>
  <c r="F512" i="18"/>
  <c r="M511" i="18"/>
  <c r="N511" i="18" s="1"/>
  <c r="I511" i="18"/>
  <c r="F511" i="18"/>
  <c r="J511" i="18" s="1"/>
  <c r="O510" i="18"/>
  <c r="N510" i="18"/>
  <c r="P510" i="18" s="1"/>
  <c r="M510" i="18"/>
  <c r="I510" i="18"/>
  <c r="F510" i="18"/>
  <c r="J510" i="18" s="1"/>
  <c r="M509" i="18"/>
  <c r="I509" i="18"/>
  <c r="F509" i="18"/>
  <c r="J509" i="18" s="1"/>
  <c r="N509" i="18" s="1"/>
  <c r="P509" i="18" s="1"/>
  <c r="M508" i="18"/>
  <c r="I508" i="18"/>
  <c r="F508" i="18"/>
  <c r="J508" i="18" s="1"/>
  <c r="N508" i="18" s="1"/>
  <c r="M507" i="18"/>
  <c r="I507" i="18"/>
  <c r="J507" i="18" s="1"/>
  <c r="N507" i="18" s="1"/>
  <c r="F507" i="18"/>
  <c r="M506" i="18"/>
  <c r="J506" i="18"/>
  <c r="N506" i="18" s="1"/>
  <c r="I506" i="18"/>
  <c r="F506" i="18"/>
  <c r="M505" i="18"/>
  <c r="N505" i="18" s="1"/>
  <c r="I505" i="18"/>
  <c r="F505" i="18"/>
  <c r="J505" i="18" s="1"/>
  <c r="O504" i="18"/>
  <c r="N504" i="18"/>
  <c r="P504" i="18" s="1"/>
  <c r="M504" i="18"/>
  <c r="I504" i="18"/>
  <c r="F504" i="18"/>
  <c r="J504" i="18" s="1"/>
  <c r="M503" i="18"/>
  <c r="I503" i="18"/>
  <c r="F503" i="18"/>
  <c r="J503" i="18" s="1"/>
  <c r="N503" i="18" s="1"/>
  <c r="P503" i="18" s="1"/>
  <c r="M502" i="18"/>
  <c r="I502" i="18"/>
  <c r="F502" i="18"/>
  <c r="J502" i="18" s="1"/>
  <c r="N502" i="18" s="1"/>
  <c r="M501" i="18"/>
  <c r="I501" i="18"/>
  <c r="J501" i="18" s="1"/>
  <c r="N501" i="18" s="1"/>
  <c r="F501" i="18"/>
  <c r="M500" i="18"/>
  <c r="J500" i="18"/>
  <c r="N500" i="18" s="1"/>
  <c r="I500" i="18"/>
  <c r="F500" i="18"/>
  <c r="M499" i="18"/>
  <c r="N499" i="18" s="1"/>
  <c r="I499" i="18"/>
  <c r="F499" i="18"/>
  <c r="J499" i="18" s="1"/>
  <c r="N498" i="18"/>
  <c r="P498" i="18" s="1"/>
  <c r="M498" i="18"/>
  <c r="I498" i="18"/>
  <c r="F498" i="18"/>
  <c r="J498" i="18" s="1"/>
  <c r="M497" i="18"/>
  <c r="I497" i="18"/>
  <c r="F497" i="18"/>
  <c r="J497" i="18" s="1"/>
  <c r="N497" i="18" s="1"/>
  <c r="P497" i="18" s="1"/>
  <c r="M496" i="18"/>
  <c r="I496" i="18"/>
  <c r="F496" i="18"/>
  <c r="J496" i="18" s="1"/>
  <c r="N496" i="18" s="1"/>
  <c r="M495" i="18"/>
  <c r="I495" i="18"/>
  <c r="J495" i="18" s="1"/>
  <c r="N495" i="18" s="1"/>
  <c r="F495" i="18"/>
  <c r="M494" i="18"/>
  <c r="J494" i="18"/>
  <c r="N494" i="18" s="1"/>
  <c r="I494" i="18"/>
  <c r="F494" i="18"/>
  <c r="M493" i="18"/>
  <c r="N493" i="18" s="1"/>
  <c r="I493" i="18"/>
  <c r="F493" i="18"/>
  <c r="J493" i="18" s="1"/>
  <c r="N492" i="18"/>
  <c r="P492" i="18" s="1"/>
  <c r="M492" i="18"/>
  <c r="I492" i="18"/>
  <c r="F492" i="18"/>
  <c r="J492" i="18" s="1"/>
  <c r="M491" i="18"/>
  <c r="I491" i="18"/>
  <c r="J491" i="18" s="1"/>
  <c r="N491" i="18" s="1"/>
  <c r="F491" i="18"/>
  <c r="M490" i="18"/>
  <c r="I490" i="18"/>
  <c r="F490" i="18"/>
  <c r="J490" i="18" s="1"/>
  <c r="N490" i="18" s="1"/>
  <c r="M489" i="18"/>
  <c r="I489" i="18"/>
  <c r="J489" i="18" s="1"/>
  <c r="N489" i="18" s="1"/>
  <c r="F489" i="18"/>
  <c r="M488" i="18"/>
  <c r="J488" i="18"/>
  <c r="N488" i="18" s="1"/>
  <c r="I488" i="18"/>
  <c r="F488" i="18"/>
  <c r="M487" i="18"/>
  <c r="I487" i="18"/>
  <c r="F487" i="18"/>
  <c r="J487" i="18" s="1"/>
  <c r="N487" i="18" s="1"/>
  <c r="M486" i="18"/>
  <c r="I486" i="18"/>
  <c r="F486" i="18"/>
  <c r="J486" i="18" s="1"/>
  <c r="N486" i="18" s="1"/>
  <c r="M485" i="18"/>
  <c r="I485" i="18"/>
  <c r="F485" i="18"/>
  <c r="J485" i="18" s="1"/>
  <c r="N485" i="18" s="1"/>
  <c r="M484" i="18"/>
  <c r="I484" i="18"/>
  <c r="F484" i="18"/>
  <c r="J484" i="18" s="1"/>
  <c r="N484" i="18" s="1"/>
  <c r="M483" i="18"/>
  <c r="I483" i="18"/>
  <c r="J483" i="18" s="1"/>
  <c r="N483" i="18" s="1"/>
  <c r="F483" i="18"/>
  <c r="M482" i="18"/>
  <c r="N482" i="18" s="1"/>
  <c r="J482" i="18"/>
  <c r="I482" i="18"/>
  <c r="F482" i="18"/>
  <c r="N481" i="18"/>
  <c r="P481" i="18" s="1"/>
  <c r="M481" i="18"/>
  <c r="I481" i="18"/>
  <c r="F481" i="18"/>
  <c r="J481" i="18" s="1"/>
  <c r="M480" i="18"/>
  <c r="I480" i="18"/>
  <c r="F480" i="18"/>
  <c r="J480" i="18" s="1"/>
  <c r="N480" i="18" s="1"/>
  <c r="M479" i="18"/>
  <c r="I479" i="18"/>
  <c r="F479" i="18"/>
  <c r="J479" i="18" s="1"/>
  <c r="N479" i="18" s="1"/>
  <c r="M478" i="18"/>
  <c r="J478" i="18"/>
  <c r="N478" i="18" s="1"/>
  <c r="O478" i="18" s="1"/>
  <c r="I478" i="18"/>
  <c r="F478" i="18"/>
  <c r="M477" i="18"/>
  <c r="I477" i="18"/>
  <c r="J477" i="18" s="1"/>
  <c r="N477" i="18" s="1"/>
  <c r="F477" i="18"/>
  <c r="M476" i="18"/>
  <c r="J476" i="18"/>
  <c r="N476" i="18" s="1"/>
  <c r="I476" i="18"/>
  <c r="F476" i="18"/>
  <c r="M475" i="18"/>
  <c r="N475" i="18" s="1"/>
  <c r="I475" i="18"/>
  <c r="F475" i="18"/>
  <c r="J475" i="18" s="1"/>
  <c r="M474" i="18"/>
  <c r="I474" i="18"/>
  <c r="F474" i="18"/>
  <c r="M473" i="18"/>
  <c r="I473" i="18"/>
  <c r="J473" i="18" s="1"/>
  <c r="N473" i="18" s="1"/>
  <c r="F473" i="18"/>
  <c r="M472" i="18"/>
  <c r="I472" i="18"/>
  <c r="J472" i="18" s="1"/>
  <c r="N472" i="18" s="1"/>
  <c r="F472" i="18"/>
  <c r="M471" i="18"/>
  <c r="I471" i="18"/>
  <c r="J471" i="18" s="1"/>
  <c r="N471" i="18" s="1"/>
  <c r="F471" i="18"/>
  <c r="M470" i="18"/>
  <c r="J470" i="18"/>
  <c r="N470" i="18" s="1"/>
  <c r="I470" i="18"/>
  <c r="F470" i="18"/>
  <c r="M469" i="18"/>
  <c r="N469" i="18" s="1"/>
  <c r="I469" i="18"/>
  <c r="F469" i="18"/>
  <c r="J469" i="18" s="1"/>
  <c r="M468" i="18"/>
  <c r="I468" i="18"/>
  <c r="F468" i="18"/>
  <c r="J468" i="18" s="1"/>
  <c r="N468" i="18" s="1"/>
  <c r="M467" i="18"/>
  <c r="I467" i="18"/>
  <c r="F467" i="18"/>
  <c r="J467" i="18" s="1"/>
  <c r="N467" i="18" s="1"/>
  <c r="M466" i="18"/>
  <c r="I466" i="18"/>
  <c r="F466" i="18"/>
  <c r="J466" i="18" s="1"/>
  <c r="N466" i="18" s="1"/>
  <c r="M465" i="18"/>
  <c r="I465" i="18"/>
  <c r="J465" i="18" s="1"/>
  <c r="N465" i="18" s="1"/>
  <c r="F465" i="18"/>
  <c r="M464" i="18"/>
  <c r="I464" i="18"/>
  <c r="F464" i="18"/>
  <c r="J464" i="18" s="1"/>
  <c r="N464" i="18" s="1"/>
  <c r="M463" i="18"/>
  <c r="I463" i="18"/>
  <c r="F463" i="18"/>
  <c r="M462" i="18"/>
  <c r="I462" i="18"/>
  <c r="F462" i="18"/>
  <c r="J462" i="18" s="1"/>
  <c r="N462" i="18" s="1"/>
  <c r="M461" i="18"/>
  <c r="I461" i="18"/>
  <c r="F461" i="18"/>
  <c r="J461" i="18" s="1"/>
  <c r="N461" i="18" s="1"/>
  <c r="M460" i="18"/>
  <c r="I460" i="18"/>
  <c r="F460" i="18"/>
  <c r="J460" i="18" s="1"/>
  <c r="N460" i="18" s="1"/>
  <c r="M459" i="18"/>
  <c r="J459" i="18"/>
  <c r="N459" i="18" s="1"/>
  <c r="I459" i="18"/>
  <c r="F459" i="18"/>
  <c r="M458" i="18"/>
  <c r="I458" i="18"/>
  <c r="F458" i="18"/>
  <c r="J458" i="18" s="1"/>
  <c r="N458" i="18" s="1"/>
  <c r="M457" i="18"/>
  <c r="I457" i="18"/>
  <c r="F457" i="18"/>
  <c r="J457" i="18" s="1"/>
  <c r="N457" i="18" s="1"/>
  <c r="M456" i="18"/>
  <c r="I456" i="18"/>
  <c r="J456" i="18" s="1"/>
  <c r="N456" i="18" s="1"/>
  <c r="F456" i="18"/>
  <c r="M455" i="18"/>
  <c r="I455" i="18"/>
  <c r="J455" i="18" s="1"/>
  <c r="N455" i="18" s="1"/>
  <c r="F455" i="18"/>
  <c r="M454" i="18"/>
  <c r="I454" i="18"/>
  <c r="J454" i="18" s="1"/>
  <c r="N454" i="18" s="1"/>
  <c r="F454" i="18"/>
  <c r="M453" i="18"/>
  <c r="I453" i="18"/>
  <c r="J453" i="18" s="1"/>
  <c r="N453" i="18" s="1"/>
  <c r="F453" i="18"/>
  <c r="M452" i="18"/>
  <c r="J452" i="18"/>
  <c r="N452" i="18" s="1"/>
  <c r="I452" i="18"/>
  <c r="F452" i="18"/>
  <c r="M451" i="18"/>
  <c r="N451" i="18" s="1"/>
  <c r="I451" i="18"/>
  <c r="F451" i="18"/>
  <c r="J451" i="18" s="1"/>
  <c r="M450" i="18"/>
  <c r="I450" i="18"/>
  <c r="F450" i="18"/>
  <c r="J450" i="18" s="1"/>
  <c r="N450" i="18" s="1"/>
  <c r="M449" i="18"/>
  <c r="I449" i="18"/>
  <c r="F449" i="18"/>
  <c r="J449" i="18" s="1"/>
  <c r="N449" i="18" s="1"/>
  <c r="M448" i="18"/>
  <c r="I448" i="18"/>
  <c r="F448" i="18"/>
  <c r="J448" i="18" s="1"/>
  <c r="M447" i="18"/>
  <c r="I447" i="18"/>
  <c r="J447" i="18" s="1"/>
  <c r="N447" i="18" s="1"/>
  <c r="F447" i="18"/>
  <c r="M446" i="18"/>
  <c r="I446" i="18"/>
  <c r="F446" i="18"/>
  <c r="J446" i="18" s="1"/>
  <c r="N446" i="18" s="1"/>
  <c r="M445" i="18"/>
  <c r="I445" i="18"/>
  <c r="F445" i="18"/>
  <c r="M444" i="18"/>
  <c r="I444" i="18"/>
  <c r="F444" i="18"/>
  <c r="J444" i="18" s="1"/>
  <c r="N444" i="18" s="1"/>
  <c r="P444" i="18" s="1"/>
  <c r="M443" i="18"/>
  <c r="I443" i="18"/>
  <c r="F443" i="18"/>
  <c r="J443" i="18" s="1"/>
  <c r="N443" i="18" s="1"/>
  <c r="O443" i="18" s="1"/>
  <c r="P442" i="18"/>
  <c r="M442" i="18"/>
  <c r="I442" i="18"/>
  <c r="F442" i="18"/>
  <c r="J442" i="18" s="1"/>
  <c r="N442" i="18" s="1"/>
  <c r="O442" i="18" s="1"/>
  <c r="M441" i="18"/>
  <c r="J441" i="18"/>
  <c r="N441" i="18" s="1"/>
  <c r="P441" i="18" s="1"/>
  <c r="I441" i="18"/>
  <c r="F441" i="18"/>
  <c r="M440" i="18"/>
  <c r="I440" i="18"/>
  <c r="F440" i="18"/>
  <c r="J440" i="18" s="1"/>
  <c r="N440" i="18" s="1"/>
  <c r="O440" i="18" s="1"/>
  <c r="M439" i="18"/>
  <c r="I439" i="18"/>
  <c r="F439" i="18"/>
  <c r="J439" i="18" s="1"/>
  <c r="N439" i="18" s="1"/>
  <c r="M438" i="18"/>
  <c r="I438" i="18"/>
  <c r="J438" i="18" s="1"/>
  <c r="N438" i="18" s="1"/>
  <c r="F438" i="18"/>
  <c r="M437" i="18"/>
  <c r="I437" i="18"/>
  <c r="J437" i="18" s="1"/>
  <c r="N437" i="18" s="1"/>
  <c r="F437" i="18"/>
  <c r="M436" i="18"/>
  <c r="I436" i="18"/>
  <c r="J436" i="18" s="1"/>
  <c r="N436" i="18" s="1"/>
  <c r="F436" i="18"/>
  <c r="M435" i="18"/>
  <c r="I435" i="18"/>
  <c r="J435" i="18" s="1"/>
  <c r="N435" i="18" s="1"/>
  <c r="F435" i="18"/>
  <c r="M434" i="18"/>
  <c r="J434" i="18"/>
  <c r="N434" i="18" s="1"/>
  <c r="I434" i="18"/>
  <c r="F434" i="18"/>
  <c r="M433" i="18"/>
  <c r="N433" i="18" s="1"/>
  <c r="I433" i="18"/>
  <c r="F433" i="18"/>
  <c r="J433" i="18" s="1"/>
  <c r="M432" i="18"/>
  <c r="I432" i="18"/>
  <c r="F432" i="18"/>
  <c r="J432" i="18" s="1"/>
  <c r="N432" i="18" s="1"/>
  <c r="M431" i="18"/>
  <c r="I431" i="18"/>
  <c r="F431" i="18"/>
  <c r="J431" i="18" s="1"/>
  <c r="M430" i="18"/>
  <c r="I430" i="18"/>
  <c r="F430" i="18"/>
  <c r="J430" i="18" s="1"/>
  <c r="N430" i="18" s="1"/>
  <c r="M429" i="18"/>
  <c r="I429" i="18"/>
  <c r="J429" i="18" s="1"/>
  <c r="N429" i="18" s="1"/>
  <c r="F429" i="18"/>
  <c r="N428" i="18"/>
  <c r="M428" i="18"/>
  <c r="I428" i="18"/>
  <c r="F428" i="18"/>
  <c r="J428" i="18" s="1"/>
  <c r="M427" i="18"/>
  <c r="I427" i="18"/>
  <c r="F427" i="18"/>
  <c r="O426" i="18"/>
  <c r="M426" i="18"/>
  <c r="I426" i="18"/>
  <c r="F426" i="18"/>
  <c r="J426" i="18" s="1"/>
  <c r="N426" i="18" s="1"/>
  <c r="P426" i="18" s="1"/>
  <c r="P425" i="18"/>
  <c r="M425" i="18"/>
  <c r="I425" i="18"/>
  <c r="F425" i="18"/>
  <c r="J425" i="18" s="1"/>
  <c r="N425" i="18" s="1"/>
  <c r="O425" i="18" s="1"/>
  <c r="M424" i="18"/>
  <c r="I424" i="18"/>
  <c r="F424" i="18"/>
  <c r="J424" i="18" s="1"/>
  <c r="N424" i="18" s="1"/>
  <c r="O424" i="18" s="1"/>
  <c r="M423" i="18"/>
  <c r="J423" i="18"/>
  <c r="N423" i="18" s="1"/>
  <c r="P423" i="18" s="1"/>
  <c r="I423" i="18"/>
  <c r="F423" i="18"/>
  <c r="P422" i="18"/>
  <c r="M422" i="18"/>
  <c r="I422" i="18"/>
  <c r="F422" i="18"/>
  <c r="J422" i="18" s="1"/>
  <c r="N422" i="18" s="1"/>
  <c r="O422" i="18" s="1"/>
  <c r="M421" i="18"/>
  <c r="I421" i="18"/>
  <c r="F421" i="18"/>
  <c r="J421" i="18" s="1"/>
  <c r="N421" i="18" s="1"/>
  <c r="M420" i="18"/>
  <c r="I420" i="18"/>
  <c r="J420" i="18" s="1"/>
  <c r="N420" i="18" s="1"/>
  <c r="F420" i="18"/>
  <c r="M419" i="18"/>
  <c r="I419" i="18"/>
  <c r="J419" i="18" s="1"/>
  <c r="N419" i="18" s="1"/>
  <c r="F419" i="18"/>
  <c r="M418" i="18"/>
  <c r="I418" i="18"/>
  <c r="J418" i="18" s="1"/>
  <c r="N418" i="18" s="1"/>
  <c r="F418" i="18"/>
  <c r="M417" i="18"/>
  <c r="I417" i="18"/>
  <c r="J417" i="18" s="1"/>
  <c r="N417" i="18" s="1"/>
  <c r="F417" i="18"/>
  <c r="M416" i="18"/>
  <c r="J416" i="18"/>
  <c r="N416" i="18" s="1"/>
  <c r="I416" i="18"/>
  <c r="F416" i="18"/>
  <c r="M415" i="18"/>
  <c r="N415" i="18" s="1"/>
  <c r="I415" i="18"/>
  <c r="F415" i="18"/>
  <c r="J415" i="18" s="1"/>
  <c r="M414" i="18"/>
  <c r="I414" i="18"/>
  <c r="F414" i="18"/>
  <c r="J414" i="18" s="1"/>
  <c r="N414" i="18" s="1"/>
  <c r="M413" i="18"/>
  <c r="I413" i="18"/>
  <c r="F413" i="18"/>
  <c r="J413" i="18" s="1"/>
  <c r="N413" i="18" s="1"/>
  <c r="M412" i="18"/>
  <c r="I412" i="18"/>
  <c r="F412" i="18"/>
  <c r="J412" i="18" s="1"/>
  <c r="M411" i="18"/>
  <c r="I411" i="18"/>
  <c r="J411" i="18" s="1"/>
  <c r="N411" i="18" s="1"/>
  <c r="F411" i="18"/>
  <c r="M410" i="18"/>
  <c r="I410" i="18"/>
  <c r="F410" i="18"/>
  <c r="J410" i="18" s="1"/>
  <c r="N410" i="18" s="1"/>
  <c r="M409" i="18"/>
  <c r="I409" i="18"/>
  <c r="F409" i="18"/>
  <c r="P408" i="18"/>
  <c r="M408" i="18"/>
  <c r="I408" i="18"/>
  <c r="F408" i="18"/>
  <c r="J408" i="18" s="1"/>
  <c r="N408" i="18" s="1"/>
  <c r="O408" i="18" s="1"/>
  <c r="P407" i="18"/>
  <c r="M407" i="18"/>
  <c r="I407" i="18"/>
  <c r="F407" i="18"/>
  <c r="J407" i="18" s="1"/>
  <c r="N407" i="18" s="1"/>
  <c r="O407" i="18" s="1"/>
  <c r="M406" i="18"/>
  <c r="I406" i="18"/>
  <c r="F406" i="18"/>
  <c r="J406" i="18" s="1"/>
  <c r="N406" i="18" s="1"/>
  <c r="O406" i="18" s="1"/>
  <c r="O405" i="18"/>
  <c r="M405" i="18"/>
  <c r="J405" i="18"/>
  <c r="N405" i="18" s="1"/>
  <c r="P405" i="18" s="1"/>
  <c r="I405" i="18"/>
  <c r="F405" i="18"/>
  <c r="M404" i="18"/>
  <c r="I404" i="18"/>
  <c r="F404" i="18"/>
  <c r="J404" i="18" s="1"/>
  <c r="M403" i="18"/>
  <c r="I403" i="18"/>
  <c r="F403" i="18"/>
  <c r="M402" i="18"/>
  <c r="I402" i="18"/>
  <c r="J402" i="18" s="1"/>
  <c r="N402" i="18" s="1"/>
  <c r="F402" i="18"/>
  <c r="M401" i="18"/>
  <c r="I401" i="18"/>
  <c r="J401" i="18" s="1"/>
  <c r="N401" i="18" s="1"/>
  <c r="F401" i="18"/>
  <c r="M400" i="18"/>
  <c r="J400" i="18"/>
  <c r="N400" i="18" s="1"/>
  <c r="I400" i="18"/>
  <c r="F400" i="18"/>
  <c r="M399" i="18"/>
  <c r="I399" i="18"/>
  <c r="J399" i="18" s="1"/>
  <c r="N399" i="18" s="1"/>
  <c r="F399" i="18"/>
  <c r="M398" i="18"/>
  <c r="J398" i="18"/>
  <c r="I398" i="18"/>
  <c r="F398" i="18"/>
  <c r="M397" i="18"/>
  <c r="N397" i="18" s="1"/>
  <c r="I397" i="18"/>
  <c r="F397" i="18"/>
  <c r="J397" i="18" s="1"/>
  <c r="M396" i="18"/>
  <c r="I396" i="18"/>
  <c r="F396" i="18"/>
  <c r="J396" i="18" s="1"/>
  <c r="N396" i="18" s="1"/>
  <c r="M395" i="18"/>
  <c r="I395" i="18"/>
  <c r="F395" i="18"/>
  <c r="J395" i="18" s="1"/>
  <c r="P394" i="18"/>
  <c r="N394" i="18"/>
  <c r="O394" i="18" s="1"/>
  <c r="M394" i="18"/>
  <c r="I394" i="18"/>
  <c r="F394" i="18"/>
  <c r="J394" i="18" s="1"/>
  <c r="N393" i="18"/>
  <c r="P393" i="18" s="1"/>
  <c r="M393" i="18"/>
  <c r="I393" i="18"/>
  <c r="J393" i="18" s="1"/>
  <c r="F393" i="18"/>
  <c r="N392" i="18"/>
  <c r="O392" i="18" s="1"/>
  <c r="M392" i="18"/>
  <c r="I392" i="18"/>
  <c r="F392" i="18"/>
  <c r="J392" i="18" s="1"/>
  <c r="M391" i="18"/>
  <c r="I391" i="18"/>
  <c r="F391" i="18"/>
  <c r="M390" i="18"/>
  <c r="J390" i="18"/>
  <c r="N390" i="18" s="1"/>
  <c r="P390" i="18" s="1"/>
  <c r="I390" i="18"/>
  <c r="F390" i="18"/>
  <c r="M389" i="18"/>
  <c r="I389" i="18"/>
  <c r="F389" i="18"/>
  <c r="J389" i="18" s="1"/>
  <c r="N389" i="18" s="1"/>
  <c r="M388" i="18"/>
  <c r="I388" i="18"/>
  <c r="J388" i="18" s="1"/>
  <c r="N388" i="18" s="1"/>
  <c r="F388" i="18"/>
  <c r="M387" i="18"/>
  <c r="N387" i="18" s="1"/>
  <c r="J387" i="18"/>
  <c r="I387" i="18"/>
  <c r="F387" i="18"/>
  <c r="M386" i="18"/>
  <c r="I386" i="18"/>
  <c r="F386" i="18"/>
  <c r="J386" i="18" s="1"/>
  <c r="N386" i="18" s="1"/>
  <c r="M385" i="18"/>
  <c r="I385" i="18"/>
  <c r="F385" i="18"/>
  <c r="J385" i="18" s="1"/>
  <c r="N385" i="18" s="1"/>
  <c r="M384" i="18"/>
  <c r="I384" i="18"/>
  <c r="F384" i="18"/>
  <c r="J384" i="18" s="1"/>
  <c r="N384" i="18" s="1"/>
  <c r="M383" i="18"/>
  <c r="J383" i="18"/>
  <c r="N383" i="18" s="1"/>
  <c r="O383" i="18" s="1"/>
  <c r="I383" i="18"/>
  <c r="F383" i="18"/>
  <c r="M382" i="18"/>
  <c r="I382" i="18"/>
  <c r="J382" i="18" s="1"/>
  <c r="N382" i="18" s="1"/>
  <c r="F382" i="18"/>
  <c r="N381" i="18"/>
  <c r="P381" i="18" s="1"/>
  <c r="M381" i="18"/>
  <c r="J381" i="18"/>
  <c r="I381" i="18"/>
  <c r="F381" i="18"/>
  <c r="O380" i="18"/>
  <c r="N380" i="18"/>
  <c r="P380" i="18" s="1"/>
  <c r="M380" i="18"/>
  <c r="I380" i="18"/>
  <c r="F380" i="18"/>
  <c r="J380" i="18" s="1"/>
  <c r="M379" i="18"/>
  <c r="I379" i="18"/>
  <c r="F379" i="18"/>
  <c r="M378" i="18"/>
  <c r="I378" i="18"/>
  <c r="J378" i="18" s="1"/>
  <c r="N378" i="18" s="1"/>
  <c r="F378" i="18"/>
  <c r="M377" i="18"/>
  <c r="I377" i="18"/>
  <c r="F377" i="18"/>
  <c r="J377" i="18" s="1"/>
  <c r="N377" i="18" s="1"/>
  <c r="M376" i="18"/>
  <c r="J376" i="18"/>
  <c r="N376" i="18" s="1"/>
  <c r="I376" i="18"/>
  <c r="F376" i="18"/>
  <c r="M375" i="18"/>
  <c r="J375" i="18"/>
  <c r="N375" i="18" s="1"/>
  <c r="I375" i="18"/>
  <c r="F375" i="18"/>
  <c r="M374" i="18"/>
  <c r="N374" i="18" s="1"/>
  <c r="I374" i="18"/>
  <c r="F374" i="18"/>
  <c r="J374" i="18" s="1"/>
  <c r="M373" i="18"/>
  <c r="I373" i="18"/>
  <c r="F373" i="18"/>
  <c r="M372" i="18"/>
  <c r="J372" i="18"/>
  <c r="N372" i="18" s="1"/>
  <c r="P372" i="18" s="1"/>
  <c r="I372" i="18"/>
  <c r="F372" i="18"/>
  <c r="M371" i="18"/>
  <c r="I371" i="18"/>
  <c r="F371" i="18"/>
  <c r="J371" i="18" s="1"/>
  <c r="N371" i="18" s="1"/>
  <c r="M370" i="18"/>
  <c r="I370" i="18"/>
  <c r="J370" i="18" s="1"/>
  <c r="N370" i="18" s="1"/>
  <c r="F370" i="18"/>
  <c r="M369" i="18"/>
  <c r="N369" i="18" s="1"/>
  <c r="J369" i="18"/>
  <c r="I369" i="18"/>
  <c r="F369" i="18"/>
  <c r="M368" i="18"/>
  <c r="I368" i="18"/>
  <c r="F368" i="18"/>
  <c r="J368" i="18" s="1"/>
  <c r="N368" i="18" s="1"/>
  <c r="M367" i="18"/>
  <c r="I367" i="18"/>
  <c r="F367" i="18"/>
  <c r="J367" i="18" s="1"/>
  <c r="N367" i="18" s="1"/>
  <c r="M366" i="18"/>
  <c r="I366" i="18"/>
  <c r="F366" i="18"/>
  <c r="J366" i="18" s="1"/>
  <c r="N366" i="18" s="1"/>
  <c r="M365" i="18"/>
  <c r="J365" i="18"/>
  <c r="N365" i="18" s="1"/>
  <c r="O365" i="18" s="1"/>
  <c r="I365" i="18"/>
  <c r="F365" i="18"/>
  <c r="M364" i="18"/>
  <c r="I364" i="18"/>
  <c r="J364" i="18" s="1"/>
  <c r="N364" i="18" s="1"/>
  <c r="F364" i="18"/>
  <c r="N363" i="18"/>
  <c r="P363" i="18" s="1"/>
  <c r="M363" i="18"/>
  <c r="J363" i="18"/>
  <c r="I363" i="18"/>
  <c r="F363" i="18"/>
  <c r="O362" i="18"/>
  <c r="N362" i="18"/>
  <c r="P362" i="18" s="1"/>
  <c r="M362" i="18"/>
  <c r="I362" i="18"/>
  <c r="F362" i="18"/>
  <c r="J362" i="18" s="1"/>
  <c r="M361" i="18"/>
  <c r="I361" i="18"/>
  <c r="F361" i="18"/>
  <c r="M360" i="18"/>
  <c r="I360" i="18"/>
  <c r="J360" i="18" s="1"/>
  <c r="N360" i="18" s="1"/>
  <c r="F360" i="18"/>
  <c r="M359" i="18"/>
  <c r="I359" i="18"/>
  <c r="F359" i="18"/>
  <c r="J359" i="18" s="1"/>
  <c r="N359" i="18" s="1"/>
  <c r="M358" i="18"/>
  <c r="J358" i="18"/>
  <c r="N358" i="18" s="1"/>
  <c r="I358" i="18"/>
  <c r="F358" i="18"/>
  <c r="M357" i="18"/>
  <c r="J357" i="18"/>
  <c r="N357" i="18" s="1"/>
  <c r="I357" i="18"/>
  <c r="F357" i="18"/>
  <c r="M356" i="18"/>
  <c r="N356" i="18" s="1"/>
  <c r="I356" i="18"/>
  <c r="F356" i="18"/>
  <c r="J356" i="18" s="1"/>
  <c r="M355" i="18"/>
  <c r="I355" i="18"/>
  <c r="F355" i="18"/>
  <c r="M354" i="18"/>
  <c r="J354" i="18"/>
  <c r="N354" i="18" s="1"/>
  <c r="P354" i="18" s="1"/>
  <c r="I354" i="18"/>
  <c r="F354" i="18"/>
  <c r="M353" i="18"/>
  <c r="I353" i="18"/>
  <c r="F353" i="18"/>
  <c r="J353" i="18" s="1"/>
  <c r="N353" i="18" s="1"/>
  <c r="M352" i="18"/>
  <c r="I352" i="18"/>
  <c r="J352" i="18" s="1"/>
  <c r="N352" i="18" s="1"/>
  <c r="F352" i="18"/>
  <c r="M351" i="18"/>
  <c r="N351" i="18" s="1"/>
  <c r="J351" i="18"/>
  <c r="I351" i="18"/>
  <c r="F351" i="18"/>
  <c r="M350" i="18"/>
  <c r="I350" i="18"/>
  <c r="F350" i="18"/>
  <c r="J350" i="18" s="1"/>
  <c r="N350" i="18" s="1"/>
  <c r="M349" i="18"/>
  <c r="I349" i="18"/>
  <c r="F349" i="18"/>
  <c r="J349" i="18" s="1"/>
  <c r="N349" i="18" s="1"/>
  <c r="M348" i="18"/>
  <c r="I348" i="18"/>
  <c r="F348" i="18"/>
  <c r="J348" i="18" s="1"/>
  <c r="N348" i="18" s="1"/>
  <c r="M347" i="18"/>
  <c r="J347" i="18"/>
  <c r="N347" i="18" s="1"/>
  <c r="O347" i="18" s="1"/>
  <c r="I347" i="18"/>
  <c r="F347" i="18"/>
  <c r="M346" i="18"/>
  <c r="I346" i="18"/>
  <c r="J346" i="18" s="1"/>
  <c r="N346" i="18" s="1"/>
  <c r="F346" i="18"/>
  <c r="N345" i="18"/>
  <c r="P345" i="18" s="1"/>
  <c r="M345" i="18"/>
  <c r="J345" i="18"/>
  <c r="I345" i="18"/>
  <c r="F345" i="18"/>
  <c r="O344" i="18"/>
  <c r="N344" i="18"/>
  <c r="P344" i="18" s="1"/>
  <c r="M344" i="18"/>
  <c r="I344" i="18"/>
  <c r="F344" i="18"/>
  <c r="J344" i="18" s="1"/>
  <c r="M343" i="18"/>
  <c r="I343" i="18"/>
  <c r="F343" i="18"/>
  <c r="M342" i="18"/>
  <c r="I342" i="18"/>
  <c r="J342" i="18" s="1"/>
  <c r="N342" i="18" s="1"/>
  <c r="F342" i="18"/>
  <c r="M341" i="18"/>
  <c r="I341" i="18"/>
  <c r="F341" i="18"/>
  <c r="J341" i="18" s="1"/>
  <c r="N341" i="18" s="1"/>
  <c r="M340" i="18"/>
  <c r="J340" i="18"/>
  <c r="N340" i="18" s="1"/>
  <c r="I340" i="18"/>
  <c r="F340" i="18"/>
  <c r="N339" i="18"/>
  <c r="O339" i="18" s="1"/>
  <c r="M339" i="18"/>
  <c r="J339" i="18"/>
  <c r="I339" i="18"/>
  <c r="F339" i="18"/>
  <c r="M338" i="18"/>
  <c r="I338" i="18"/>
  <c r="F338" i="18"/>
  <c r="M337" i="18"/>
  <c r="J337" i="18"/>
  <c r="N337" i="18" s="1"/>
  <c r="I337" i="18"/>
  <c r="F337" i="18"/>
  <c r="P336" i="18"/>
  <c r="M336" i="18"/>
  <c r="J336" i="18"/>
  <c r="N336" i="18" s="1"/>
  <c r="O336" i="18" s="1"/>
  <c r="I336" i="18"/>
  <c r="F336" i="18"/>
  <c r="M335" i="18"/>
  <c r="J335" i="18"/>
  <c r="N335" i="18" s="1"/>
  <c r="I335" i="18"/>
  <c r="F335" i="18"/>
  <c r="M334" i="18"/>
  <c r="J334" i="18"/>
  <c r="N334" i="18" s="1"/>
  <c r="I334" i="18"/>
  <c r="F334" i="18"/>
  <c r="M333" i="18"/>
  <c r="I333" i="18"/>
  <c r="F333" i="18"/>
  <c r="J333" i="18" s="1"/>
  <c r="N333" i="18" s="1"/>
  <c r="M332" i="18"/>
  <c r="I332" i="18"/>
  <c r="F332" i="18"/>
  <c r="J332" i="18" s="1"/>
  <c r="N332" i="18" s="1"/>
  <c r="M331" i="18"/>
  <c r="I331" i="18"/>
  <c r="F331" i="18"/>
  <c r="J331" i="18" s="1"/>
  <c r="N331" i="18" s="1"/>
  <c r="M330" i="18"/>
  <c r="I330" i="18"/>
  <c r="F330" i="18"/>
  <c r="J330" i="18" s="1"/>
  <c r="N330" i="18" s="1"/>
  <c r="M329" i="18"/>
  <c r="I329" i="18"/>
  <c r="F329" i="18"/>
  <c r="J329" i="18" s="1"/>
  <c r="N329" i="18" s="1"/>
  <c r="M328" i="18"/>
  <c r="I328" i="18"/>
  <c r="J328" i="18" s="1"/>
  <c r="N328" i="18" s="1"/>
  <c r="F328" i="18"/>
  <c r="M327" i="18"/>
  <c r="J327" i="18"/>
  <c r="N327" i="18" s="1"/>
  <c r="I327" i="18"/>
  <c r="F327" i="18"/>
  <c r="M326" i="18"/>
  <c r="I326" i="18"/>
  <c r="F326" i="18"/>
  <c r="M325" i="18"/>
  <c r="I325" i="18"/>
  <c r="F325" i="18"/>
  <c r="J325" i="18" s="1"/>
  <c r="N325" i="18" s="1"/>
  <c r="M324" i="18"/>
  <c r="I324" i="18"/>
  <c r="F324" i="18"/>
  <c r="J324" i="18" s="1"/>
  <c r="N324" i="18" s="1"/>
  <c r="M323" i="18"/>
  <c r="I323" i="18"/>
  <c r="F323" i="18"/>
  <c r="J323" i="18" s="1"/>
  <c r="N323" i="18" s="1"/>
  <c r="M322" i="18"/>
  <c r="J322" i="18"/>
  <c r="N322" i="18" s="1"/>
  <c r="I322" i="18"/>
  <c r="F322" i="18"/>
  <c r="N321" i="18"/>
  <c r="O321" i="18" s="1"/>
  <c r="M321" i="18"/>
  <c r="J321" i="18"/>
  <c r="I321" i="18"/>
  <c r="F321" i="18"/>
  <c r="M320" i="18"/>
  <c r="I320" i="18"/>
  <c r="F320" i="18"/>
  <c r="M319" i="18"/>
  <c r="J319" i="18"/>
  <c r="N319" i="18" s="1"/>
  <c r="I319" i="18"/>
  <c r="F319" i="18"/>
  <c r="P318" i="18"/>
  <c r="M318" i="18"/>
  <c r="J318" i="18"/>
  <c r="N318" i="18" s="1"/>
  <c r="O318" i="18" s="1"/>
  <c r="I318" i="18"/>
  <c r="F318" i="18"/>
  <c r="M317" i="18"/>
  <c r="J317" i="18"/>
  <c r="N317" i="18" s="1"/>
  <c r="I317" i="18"/>
  <c r="F317" i="18"/>
  <c r="M316" i="18"/>
  <c r="J316" i="18"/>
  <c r="N316" i="18" s="1"/>
  <c r="I316" i="18"/>
  <c r="F316" i="18"/>
  <c r="M315" i="18"/>
  <c r="I315" i="18"/>
  <c r="F315" i="18"/>
  <c r="J315" i="18" s="1"/>
  <c r="N315" i="18" s="1"/>
  <c r="M314" i="18"/>
  <c r="I314" i="18"/>
  <c r="F314" i="18"/>
  <c r="J314" i="18" s="1"/>
  <c r="N314" i="18" s="1"/>
  <c r="M313" i="18"/>
  <c r="I313" i="18"/>
  <c r="F313" i="18"/>
  <c r="J313" i="18" s="1"/>
  <c r="N313" i="18" s="1"/>
  <c r="M312" i="18"/>
  <c r="I312" i="18"/>
  <c r="F312" i="18"/>
  <c r="J312" i="18" s="1"/>
  <c r="N312" i="18" s="1"/>
  <c r="M311" i="18"/>
  <c r="I311" i="18"/>
  <c r="I517" i="18" s="1"/>
  <c r="F311" i="18"/>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E71"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K517" i="17"/>
  <c r="D517" i="17"/>
  <c r="M516" i="17"/>
  <c r="I516" i="17"/>
  <c r="F516" i="17"/>
  <c r="M515" i="17"/>
  <c r="I515" i="17"/>
  <c r="F515" i="17"/>
  <c r="J515" i="17" s="1"/>
  <c r="N515" i="17" s="1"/>
  <c r="M514" i="17"/>
  <c r="J514" i="17"/>
  <c r="I514" i="17"/>
  <c r="F514" i="17"/>
  <c r="M513" i="17"/>
  <c r="J513" i="17"/>
  <c r="N513" i="17" s="1"/>
  <c r="I513" i="17"/>
  <c r="F513" i="17"/>
  <c r="M512" i="17"/>
  <c r="I512" i="17"/>
  <c r="F512" i="17"/>
  <c r="M511" i="17"/>
  <c r="J511" i="17"/>
  <c r="N511" i="17" s="1"/>
  <c r="I511" i="17"/>
  <c r="F511" i="17"/>
  <c r="M510" i="17"/>
  <c r="I510" i="17"/>
  <c r="F510" i="17"/>
  <c r="M509" i="17"/>
  <c r="I509" i="17"/>
  <c r="J509" i="17" s="1"/>
  <c r="N509" i="17" s="1"/>
  <c r="F509" i="17"/>
  <c r="M508" i="17"/>
  <c r="I508" i="17"/>
  <c r="J508" i="17" s="1"/>
  <c r="N508" i="17" s="1"/>
  <c r="F508" i="17"/>
  <c r="M507" i="17"/>
  <c r="I507" i="17"/>
  <c r="F507" i="17"/>
  <c r="J507" i="17" s="1"/>
  <c r="N507" i="17" s="1"/>
  <c r="M506" i="17"/>
  <c r="I506" i="17"/>
  <c r="F506" i="17"/>
  <c r="J506" i="17" s="1"/>
  <c r="N506" i="17" s="1"/>
  <c r="M505" i="17"/>
  <c r="I505" i="17"/>
  <c r="F505" i="17"/>
  <c r="J505" i="17" s="1"/>
  <c r="N505" i="17" s="1"/>
  <c r="O505" i="17" s="1"/>
  <c r="M504" i="17"/>
  <c r="I504" i="17"/>
  <c r="F504" i="17"/>
  <c r="J504" i="17" s="1"/>
  <c r="N504" i="17" s="1"/>
  <c r="M503" i="17"/>
  <c r="I503" i="17"/>
  <c r="F503" i="17"/>
  <c r="J503" i="17" s="1"/>
  <c r="N503" i="17" s="1"/>
  <c r="O503" i="17" s="1"/>
  <c r="O502" i="17"/>
  <c r="M502" i="17"/>
  <c r="J502" i="17"/>
  <c r="N502" i="17" s="1"/>
  <c r="P502" i="17" s="1"/>
  <c r="I502" i="17"/>
  <c r="F502" i="17"/>
  <c r="P501" i="17"/>
  <c r="N501" i="17"/>
  <c r="O501" i="17" s="1"/>
  <c r="M501" i="17"/>
  <c r="J501" i="17"/>
  <c r="I501" i="17"/>
  <c r="F501" i="17"/>
  <c r="M500" i="17"/>
  <c r="I500" i="17"/>
  <c r="F500" i="17"/>
  <c r="N499" i="17"/>
  <c r="P499" i="17" s="1"/>
  <c r="M499" i="17"/>
  <c r="J499" i="17"/>
  <c r="I499" i="17"/>
  <c r="F499" i="17"/>
  <c r="M498" i="17"/>
  <c r="I498" i="17"/>
  <c r="F498" i="17"/>
  <c r="M497" i="17"/>
  <c r="I497" i="17"/>
  <c r="F497" i="17"/>
  <c r="J497" i="17" s="1"/>
  <c r="N497" i="17" s="1"/>
  <c r="M496" i="17"/>
  <c r="J496" i="17"/>
  <c r="N496" i="17" s="1"/>
  <c r="I496" i="17"/>
  <c r="F496" i="17"/>
  <c r="M495" i="17"/>
  <c r="J495" i="17"/>
  <c r="I495" i="17"/>
  <c r="F495" i="17"/>
  <c r="M494" i="17"/>
  <c r="I494" i="17"/>
  <c r="F494" i="17"/>
  <c r="M493" i="17"/>
  <c r="J493" i="17"/>
  <c r="N493" i="17" s="1"/>
  <c r="I493" i="17"/>
  <c r="F493" i="17"/>
  <c r="M492" i="17"/>
  <c r="I492" i="17"/>
  <c r="F492" i="17"/>
  <c r="M491" i="17"/>
  <c r="J491" i="17"/>
  <c r="N491" i="17" s="1"/>
  <c r="I491" i="17"/>
  <c r="F491" i="17"/>
  <c r="M490" i="17"/>
  <c r="I490" i="17"/>
  <c r="J490" i="17" s="1"/>
  <c r="N490" i="17" s="1"/>
  <c r="F490" i="17"/>
  <c r="M489" i="17"/>
  <c r="I489" i="17"/>
  <c r="F489" i="17"/>
  <c r="J489" i="17" s="1"/>
  <c r="N489" i="17" s="1"/>
  <c r="M488" i="17"/>
  <c r="I488" i="17"/>
  <c r="F488" i="17"/>
  <c r="J488" i="17" s="1"/>
  <c r="N488" i="17" s="1"/>
  <c r="M487" i="17"/>
  <c r="I487" i="17"/>
  <c r="F487" i="17"/>
  <c r="J487" i="17" s="1"/>
  <c r="N487" i="17" s="1"/>
  <c r="O487" i="17" s="1"/>
  <c r="M486" i="17"/>
  <c r="I486" i="17"/>
  <c r="F486" i="17"/>
  <c r="J486" i="17" s="1"/>
  <c r="N486" i="17" s="1"/>
  <c r="M485" i="17"/>
  <c r="I485" i="17"/>
  <c r="F485" i="17"/>
  <c r="J485" i="17" s="1"/>
  <c r="N485" i="17" s="1"/>
  <c r="O485" i="17" s="1"/>
  <c r="O484" i="17"/>
  <c r="M484" i="17"/>
  <c r="J484" i="17"/>
  <c r="N484" i="17" s="1"/>
  <c r="P484" i="17" s="1"/>
  <c r="I484" i="17"/>
  <c r="F484" i="17"/>
  <c r="P483" i="17"/>
  <c r="N483" i="17"/>
  <c r="O483" i="17" s="1"/>
  <c r="M483" i="17"/>
  <c r="J483" i="17"/>
  <c r="I483" i="17"/>
  <c r="F483" i="17"/>
  <c r="M482" i="17"/>
  <c r="I482" i="17"/>
  <c r="F482" i="17"/>
  <c r="O481" i="17"/>
  <c r="N481" i="17"/>
  <c r="P481" i="17" s="1"/>
  <c r="M481" i="17"/>
  <c r="J481" i="17"/>
  <c r="I481" i="17"/>
  <c r="F481" i="17"/>
  <c r="M480" i="17"/>
  <c r="I480" i="17"/>
  <c r="F480" i="17"/>
  <c r="N479" i="17"/>
  <c r="M479" i="17"/>
  <c r="I479" i="17"/>
  <c r="F479" i="17"/>
  <c r="J479" i="17" s="1"/>
  <c r="M478" i="17"/>
  <c r="J478" i="17"/>
  <c r="I478" i="17"/>
  <c r="F478" i="17"/>
  <c r="M477" i="17"/>
  <c r="J477" i="17"/>
  <c r="I477" i="17"/>
  <c r="F477" i="17"/>
  <c r="M476" i="17"/>
  <c r="I476" i="17"/>
  <c r="F476" i="17"/>
  <c r="M475" i="17"/>
  <c r="J475" i="17"/>
  <c r="N475" i="17" s="1"/>
  <c r="I475" i="17"/>
  <c r="F475" i="17"/>
  <c r="M474" i="17"/>
  <c r="J474" i="17"/>
  <c r="I474" i="17"/>
  <c r="F474" i="17"/>
  <c r="M473" i="17"/>
  <c r="J473" i="17"/>
  <c r="N473" i="17" s="1"/>
  <c r="I473" i="17"/>
  <c r="F473" i="17"/>
  <c r="M472" i="17"/>
  <c r="J472" i="17"/>
  <c r="N472" i="17" s="1"/>
  <c r="I472" i="17"/>
  <c r="F472" i="17"/>
  <c r="N471" i="17"/>
  <c r="M471" i="17"/>
  <c r="I471" i="17"/>
  <c r="F471" i="17"/>
  <c r="J471" i="17" s="1"/>
  <c r="M470" i="17"/>
  <c r="I470" i="17"/>
  <c r="F470" i="17"/>
  <c r="O469" i="17"/>
  <c r="N469" i="17"/>
  <c r="P469" i="17" s="1"/>
  <c r="M469" i="17"/>
  <c r="J469" i="17"/>
  <c r="I469" i="17"/>
  <c r="F469" i="17"/>
  <c r="P468" i="17"/>
  <c r="O468" i="17"/>
  <c r="M468" i="17"/>
  <c r="J468" i="17"/>
  <c r="N468" i="17" s="1"/>
  <c r="I468" i="17"/>
  <c r="F468" i="17"/>
  <c r="P467" i="17"/>
  <c r="N467" i="17"/>
  <c r="O467" i="17" s="1"/>
  <c r="M467" i="17"/>
  <c r="J467" i="17"/>
  <c r="I467" i="17"/>
  <c r="F467" i="17"/>
  <c r="O466" i="17"/>
  <c r="N466" i="17"/>
  <c r="P466" i="17" s="1"/>
  <c r="M466" i="17"/>
  <c r="J466" i="17"/>
  <c r="I466" i="17"/>
  <c r="F466" i="17"/>
  <c r="P465" i="17"/>
  <c r="M465" i="17"/>
  <c r="I465" i="17"/>
  <c r="F465" i="17"/>
  <c r="J465" i="17" s="1"/>
  <c r="N465" i="17" s="1"/>
  <c r="O465" i="17" s="1"/>
  <c r="M464" i="17"/>
  <c r="I464" i="17"/>
  <c r="F464" i="17"/>
  <c r="J464" i="17" s="1"/>
  <c r="N464" i="17" s="1"/>
  <c r="M463" i="17"/>
  <c r="I463" i="17"/>
  <c r="F463" i="17"/>
  <c r="J463" i="17" s="1"/>
  <c r="N463" i="17" s="1"/>
  <c r="O462" i="17"/>
  <c r="M462" i="17"/>
  <c r="I462" i="17"/>
  <c r="F462" i="17"/>
  <c r="J462" i="17" s="1"/>
  <c r="N462" i="17" s="1"/>
  <c r="P462" i="17" s="1"/>
  <c r="M461" i="17"/>
  <c r="I461" i="17"/>
  <c r="F461" i="17"/>
  <c r="M460" i="17"/>
  <c r="I460" i="17"/>
  <c r="J460" i="17" s="1"/>
  <c r="N460" i="17" s="1"/>
  <c r="F460" i="17"/>
  <c r="O459" i="17"/>
  <c r="M459" i="17"/>
  <c r="J459" i="17"/>
  <c r="N459" i="17" s="1"/>
  <c r="P459" i="17" s="1"/>
  <c r="I459" i="17"/>
  <c r="F459" i="17"/>
  <c r="M458" i="17"/>
  <c r="I458" i="17"/>
  <c r="F458" i="17"/>
  <c r="M457" i="17"/>
  <c r="J457" i="17"/>
  <c r="N457" i="17" s="1"/>
  <c r="O457" i="17" s="1"/>
  <c r="I457" i="17"/>
  <c r="F457" i="17"/>
  <c r="M456" i="17"/>
  <c r="I456" i="17"/>
  <c r="F456" i="17"/>
  <c r="J456" i="17" s="1"/>
  <c r="N456" i="17" s="1"/>
  <c r="M455" i="17"/>
  <c r="I455" i="17"/>
  <c r="F455" i="17"/>
  <c r="J455" i="17" s="1"/>
  <c r="N455" i="17" s="1"/>
  <c r="M454" i="17"/>
  <c r="J454" i="17"/>
  <c r="N454" i="17" s="1"/>
  <c r="I454" i="17"/>
  <c r="F454" i="17"/>
  <c r="M453" i="17"/>
  <c r="I453" i="17"/>
  <c r="F453" i="17"/>
  <c r="J453" i="17" s="1"/>
  <c r="N453" i="17" s="1"/>
  <c r="M452" i="17"/>
  <c r="I452" i="17"/>
  <c r="F452" i="17"/>
  <c r="N451" i="17"/>
  <c r="P451" i="17" s="1"/>
  <c r="M451" i="17"/>
  <c r="J451" i="17"/>
  <c r="I451" i="17"/>
  <c r="F451" i="17"/>
  <c r="P450" i="17"/>
  <c r="O450" i="17"/>
  <c r="M450" i="17"/>
  <c r="J450" i="17"/>
  <c r="N450" i="17" s="1"/>
  <c r="I450" i="17"/>
  <c r="F450" i="17"/>
  <c r="N449" i="17"/>
  <c r="O449" i="17" s="1"/>
  <c r="M449" i="17"/>
  <c r="J449" i="17"/>
  <c r="I449" i="17"/>
  <c r="F449" i="17"/>
  <c r="N448" i="17"/>
  <c r="P448" i="17" s="1"/>
  <c r="M448" i="17"/>
  <c r="J448" i="17"/>
  <c r="I448" i="17"/>
  <c r="F448" i="17"/>
  <c r="P447" i="17"/>
  <c r="O447" i="17"/>
  <c r="M447" i="17"/>
  <c r="I447" i="17"/>
  <c r="F447" i="17"/>
  <c r="J447" i="17" s="1"/>
  <c r="N447" i="17" s="1"/>
  <c r="M446" i="17"/>
  <c r="N446" i="17" s="1"/>
  <c r="I446" i="17"/>
  <c r="F446" i="17"/>
  <c r="J446" i="17" s="1"/>
  <c r="M445" i="17"/>
  <c r="I445" i="17"/>
  <c r="F445" i="17"/>
  <c r="M444" i="17"/>
  <c r="I444" i="17"/>
  <c r="F444" i="17"/>
  <c r="J444" i="17" s="1"/>
  <c r="N444" i="17" s="1"/>
  <c r="P444" i="17" s="1"/>
  <c r="N443" i="17"/>
  <c r="M443" i="17"/>
  <c r="I443" i="17"/>
  <c r="F443" i="17"/>
  <c r="J443" i="17" s="1"/>
  <c r="M442" i="17"/>
  <c r="I442" i="17"/>
  <c r="J442" i="17" s="1"/>
  <c r="N442" i="17" s="1"/>
  <c r="F442" i="17"/>
  <c r="M441" i="17"/>
  <c r="J441" i="17"/>
  <c r="N441" i="17" s="1"/>
  <c r="I441" i="17"/>
  <c r="F441" i="17"/>
  <c r="M440" i="17"/>
  <c r="I440" i="17"/>
  <c r="F440" i="17"/>
  <c r="M439" i="17"/>
  <c r="I439" i="17"/>
  <c r="F439" i="17"/>
  <c r="J439" i="17" s="1"/>
  <c r="N439" i="17" s="1"/>
  <c r="M438" i="17"/>
  <c r="I438" i="17"/>
  <c r="F438" i="17"/>
  <c r="J438" i="17" s="1"/>
  <c r="N438" i="17" s="1"/>
  <c r="M437" i="17"/>
  <c r="J437" i="17"/>
  <c r="I437" i="17"/>
  <c r="F437" i="17"/>
  <c r="M436" i="17"/>
  <c r="J436" i="17"/>
  <c r="I436" i="17"/>
  <c r="F436" i="17"/>
  <c r="M435" i="17"/>
  <c r="N435" i="17" s="1"/>
  <c r="I435" i="17"/>
  <c r="F435" i="17"/>
  <c r="J435" i="17" s="1"/>
  <c r="M434" i="17"/>
  <c r="I434" i="17"/>
  <c r="F434" i="17"/>
  <c r="M433" i="17"/>
  <c r="I433" i="17"/>
  <c r="J433" i="17" s="1"/>
  <c r="N433" i="17" s="1"/>
  <c r="F433" i="17"/>
  <c r="M432" i="17"/>
  <c r="I432" i="17"/>
  <c r="J432" i="17" s="1"/>
  <c r="N432" i="17" s="1"/>
  <c r="F432" i="17"/>
  <c r="M431" i="17"/>
  <c r="I431" i="17"/>
  <c r="J431" i="17" s="1"/>
  <c r="N431" i="17" s="1"/>
  <c r="F431" i="17"/>
  <c r="M430" i="17"/>
  <c r="I430" i="17"/>
  <c r="J430" i="17" s="1"/>
  <c r="N430" i="17" s="1"/>
  <c r="F430" i="17"/>
  <c r="M429" i="17"/>
  <c r="J429" i="17"/>
  <c r="N429" i="17" s="1"/>
  <c r="P429" i="17" s="1"/>
  <c r="I429" i="17"/>
  <c r="F429" i="17"/>
  <c r="M428" i="17"/>
  <c r="I428" i="17"/>
  <c r="F428" i="17"/>
  <c r="J428" i="17" s="1"/>
  <c r="N428" i="17" s="1"/>
  <c r="M427" i="17"/>
  <c r="I427" i="17"/>
  <c r="F427" i="17"/>
  <c r="J427" i="17" s="1"/>
  <c r="N427" i="17" s="1"/>
  <c r="O426" i="17"/>
  <c r="M426" i="17"/>
  <c r="I426" i="17"/>
  <c r="F426" i="17"/>
  <c r="J426" i="17" s="1"/>
  <c r="N426" i="17" s="1"/>
  <c r="P426" i="17" s="1"/>
  <c r="M425" i="17"/>
  <c r="I425" i="17"/>
  <c r="F425" i="17"/>
  <c r="M424" i="17"/>
  <c r="N424" i="17" s="1"/>
  <c r="I424" i="17"/>
  <c r="J424" i="17" s="1"/>
  <c r="F424" i="17"/>
  <c r="M423" i="17"/>
  <c r="J423" i="17"/>
  <c r="N423" i="17" s="1"/>
  <c r="I423" i="17"/>
  <c r="F423" i="17"/>
  <c r="M422" i="17"/>
  <c r="I422" i="17"/>
  <c r="F422" i="17"/>
  <c r="P421" i="17"/>
  <c r="O421" i="17"/>
  <c r="M421" i="17"/>
  <c r="J421" i="17"/>
  <c r="N421" i="17" s="1"/>
  <c r="I421" i="17"/>
  <c r="F421" i="17"/>
  <c r="M420" i="17"/>
  <c r="I420" i="17"/>
  <c r="F420" i="17"/>
  <c r="J420" i="17" s="1"/>
  <c r="N420" i="17" s="1"/>
  <c r="M419" i="17"/>
  <c r="J419" i="17"/>
  <c r="N419" i="17" s="1"/>
  <c r="O419" i="17" s="1"/>
  <c r="I419" i="17"/>
  <c r="F419" i="17"/>
  <c r="M418" i="17"/>
  <c r="J418" i="17"/>
  <c r="N418" i="17" s="1"/>
  <c r="P418" i="17" s="1"/>
  <c r="I418" i="17"/>
  <c r="F418" i="17"/>
  <c r="M417" i="17"/>
  <c r="I417" i="17"/>
  <c r="F417" i="17"/>
  <c r="J417" i="17" s="1"/>
  <c r="N417" i="17" s="1"/>
  <c r="M416" i="17"/>
  <c r="I416" i="17"/>
  <c r="F416" i="17"/>
  <c r="J416" i="17" s="1"/>
  <c r="N416" i="17" s="1"/>
  <c r="M415" i="17"/>
  <c r="J415" i="17"/>
  <c r="N415" i="17" s="1"/>
  <c r="I415" i="17"/>
  <c r="F415" i="17"/>
  <c r="P414" i="17"/>
  <c r="M414" i="17"/>
  <c r="J414" i="17"/>
  <c r="N414" i="17" s="1"/>
  <c r="O414" i="17" s="1"/>
  <c r="I414" i="17"/>
  <c r="F414" i="17"/>
  <c r="M413" i="17"/>
  <c r="J413" i="17"/>
  <c r="N413" i="17" s="1"/>
  <c r="I413" i="17"/>
  <c r="F413" i="17"/>
  <c r="M412" i="17"/>
  <c r="J412" i="17"/>
  <c r="N412" i="17" s="1"/>
  <c r="I412" i="17"/>
  <c r="F412" i="17"/>
  <c r="M411" i="17"/>
  <c r="I411" i="17"/>
  <c r="F411" i="17"/>
  <c r="J411" i="17" s="1"/>
  <c r="N411" i="17" s="1"/>
  <c r="P410" i="17"/>
  <c r="N410" i="17"/>
  <c r="O410" i="17" s="1"/>
  <c r="M410" i="17"/>
  <c r="I410" i="17"/>
  <c r="F410" i="17"/>
  <c r="J410" i="17" s="1"/>
  <c r="N409" i="17"/>
  <c r="O409" i="17" s="1"/>
  <c r="M409" i="17"/>
  <c r="I409" i="17"/>
  <c r="F409" i="17"/>
  <c r="J409" i="17" s="1"/>
  <c r="M408" i="17"/>
  <c r="I408" i="17"/>
  <c r="F408" i="17"/>
  <c r="M407" i="17"/>
  <c r="I407" i="17"/>
  <c r="F407" i="17"/>
  <c r="J407" i="17" s="1"/>
  <c r="N407" i="17" s="1"/>
  <c r="N406" i="17"/>
  <c r="M406" i="17"/>
  <c r="I406" i="17"/>
  <c r="J406" i="17" s="1"/>
  <c r="F406" i="17"/>
  <c r="N405" i="17"/>
  <c r="P405" i="17" s="1"/>
  <c r="M405" i="17"/>
  <c r="J405" i="17"/>
  <c r="I405" i="17"/>
  <c r="F405" i="17"/>
  <c r="M404" i="17"/>
  <c r="I404" i="17"/>
  <c r="F404" i="17"/>
  <c r="M403" i="17"/>
  <c r="J403" i="17"/>
  <c r="N403" i="17" s="1"/>
  <c r="P403" i="17" s="1"/>
  <c r="I403" i="17"/>
  <c r="F403" i="17"/>
  <c r="M402" i="17"/>
  <c r="J402" i="17"/>
  <c r="N402" i="17" s="1"/>
  <c r="O402" i="17" s="1"/>
  <c r="I402" i="17"/>
  <c r="F402" i="17"/>
  <c r="M401" i="17"/>
  <c r="I401" i="17"/>
  <c r="F401" i="17"/>
  <c r="J401" i="17" s="1"/>
  <c r="N401" i="17" s="1"/>
  <c r="M400" i="17"/>
  <c r="J400" i="17"/>
  <c r="N400" i="17" s="1"/>
  <c r="P400" i="17" s="1"/>
  <c r="I400" i="17"/>
  <c r="F400" i="17"/>
  <c r="P399" i="17"/>
  <c r="N399" i="17"/>
  <c r="O399" i="17" s="1"/>
  <c r="M399" i="17"/>
  <c r="I399" i="17"/>
  <c r="F399" i="17"/>
  <c r="J399" i="17" s="1"/>
  <c r="N398" i="17"/>
  <c r="P398" i="17" s="1"/>
  <c r="M398" i="17"/>
  <c r="I398" i="17"/>
  <c r="F398" i="17"/>
  <c r="J398" i="17" s="1"/>
  <c r="N397" i="17"/>
  <c r="P397" i="17" s="1"/>
  <c r="M397" i="17"/>
  <c r="J397" i="17"/>
  <c r="I397" i="17"/>
  <c r="F397" i="17"/>
  <c r="O396" i="17"/>
  <c r="M396" i="17"/>
  <c r="J396" i="17"/>
  <c r="N396" i="17" s="1"/>
  <c r="P396" i="17" s="1"/>
  <c r="I396" i="17"/>
  <c r="F396" i="17"/>
  <c r="N395" i="17"/>
  <c r="O395" i="17" s="1"/>
  <c r="M395" i="17"/>
  <c r="J395" i="17"/>
  <c r="I395" i="17"/>
  <c r="F395" i="17"/>
  <c r="N394" i="17"/>
  <c r="P394" i="17" s="1"/>
  <c r="M394" i="17"/>
  <c r="J394" i="17"/>
  <c r="I394" i="17"/>
  <c r="F394" i="17"/>
  <c r="M393" i="17"/>
  <c r="I393" i="17"/>
  <c r="F393" i="17"/>
  <c r="J393" i="17" s="1"/>
  <c r="N393" i="17" s="1"/>
  <c r="M392" i="17"/>
  <c r="N392" i="17" s="1"/>
  <c r="I392" i="17"/>
  <c r="F392" i="17"/>
  <c r="J392" i="17" s="1"/>
  <c r="M391" i="17"/>
  <c r="I391" i="17"/>
  <c r="F391" i="17"/>
  <c r="M390" i="17"/>
  <c r="I390" i="17"/>
  <c r="J390" i="17" s="1"/>
  <c r="N390" i="17" s="1"/>
  <c r="F390" i="17"/>
  <c r="M389" i="17"/>
  <c r="J389" i="17"/>
  <c r="N389" i="17" s="1"/>
  <c r="P389" i="17" s="1"/>
  <c r="I389" i="17"/>
  <c r="F389" i="17"/>
  <c r="M388" i="17"/>
  <c r="I388" i="17"/>
  <c r="F388" i="17"/>
  <c r="J388" i="17" s="1"/>
  <c r="N388" i="17" s="1"/>
  <c r="M387" i="17"/>
  <c r="I387" i="17"/>
  <c r="J387" i="17" s="1"/>
  <c r="N387" i="17" s="1"/>
  <c r="F387" i="17"/>
  <c r="M386" i="17"/>
  <c r="I386" i="17"/>
  <c r="F386" i="17"/>
  <c r="J386" i="17" s="1"/>
  <c r="N386" i="17" s="1"/>
  <c r="M385" i="17"/>
  <c r="I385" i="17"/>
  <c r="F385" i="17"/>
  <c r="J385" i="17" s="1"/>
  <c r="N385" i="17" s="1"/>
  <c r="M384" i="17"/>
  <c r="J384" i="17"/>
  <c r="N384" i="17" s="1"/>
  <c r="I384" i="17"/>
  <c r="F384" i="17"/>
  <c r="M383" i="17"/>
  <c r="I383" i="17"/>
  <c r="F383" i="17"/>
  <c r="J383" i="17" s="1"/>
  <c r="N383" i="17" s="1"/>
  <c r="M382" i="17"/>
  <c r="I382" i="17"/>
  <c r="F382" i="17"/>
  <c r="M381" i="17"/>
  <c r="I381" i="17"/>
  <c r="J381" i="17" s="1"/>
  <c r="N381" i="17" s="1"/>
  <c r="F381" i="17"/>
  <c r="M380" i="17"/>
  <c r="J380" i="17"/>
  <c r="I380" i="17"/>
  <c r="F380" i="17"/>
  <c r="N379" i="17"/>
  <c r="O379" i="17" s="1"/>
  <c r="M379" i="17"/>
  <c r="I379" i="17"/>
  <c r="F379" i="17"/>
  <c r="J379" i="17" s="1"/>
  <c r="N378" i="17"/>
  <c r="P378" i="17" s="1"/>
  <c r="M378" i="17"/>
  <c r="J378" i="17"/>
  <c r="I378" i="17"/>
  <c r="F378" i="17"/>
  <c r="M377" i="17"/>
  <c r="I377" i="17"/>
  <c r="F377" i="17"/>
  <c r="J377" i="17" s="1"/>
  <c r="N377" i="17" s="1"/>
  <c r="M376" i="17"/>
  <c r="I376" i="17"/>
  <c r="F376" i="17"/>
  <c r="M375" i="17"/>
  <c r="J375" i="17"/>
  <c r="N375" i="17" s="1"/>
  <c r="I375" i="17"/>
  <c r="F375" i="17"/>
  <c r="M374" i="17"/>
  <c r="J374" i="17"/>
  <c r="N374" i="17" s="1"/>
  <c r="P374" i="17" s="1"/>
  <c r="I374" i="17"/>
  <c r="F374" i="17"/>
  <c r="M373" i="17"/>
  <c r="I373" i="17"/>
  <c r="F373" i="17"/>
  <c r="M372" i="17"/>
  <c r="I372" i="17"/>
  <c r="J372" i="17" s="1"/>
  <c r="N372" i="17" s="1"/>
  <c r="F372" i="17"/>
  <c r="M371" i="17"/>
  <c r="J371" i="17"/>
  <c r="N371" i="17" s="1"/>
  <c r="P371" i="17" s="1"/>
  <c r="I371" i="17"/>
  <c r="F371" i="17"/>
  <c r="M370" i="17"/>
  <c r="I370" i="17"/>
  <c r="F370" i="17"/>
  <c r="J370" i="17" s="1"/>
  <c r="N370" i="17" s="1"/>
  <c r="M369" i="17"/>
  <c r="I369" i="17"/>
  <c r="J369" i="17" s="1"/>
  <c r="N369" i="17" s="1"/>
  <c r="F369" i="17"/>
  <c r="M368" i="17"/>
  <c r="I368" i="17"/>
  <c r="F368" i="17"/>
  <c r="J368" i="17" s="1"/>
  <c r="N368" i="17" s="1"/>
  <c r="M367" i="17"/>
  <c r="I367" i="17"/>
  <c r="F367" i="17"/>
  <c r="J367" i="17" s="1"/>
  <c r="N367" i="17" s="1"/>
  <c r="M366" i="17"/>
  <c r="J366" i="17"/>
  <c r="N366" i="17" s="1"/>
  <c r="I366" i="17"/>
  <c r="F366" i="17"/>
  <c r="M365" i="17"/>
  <c r="I365" i="17"/>
  <c r="F365" i="17"/>
  <c r="J365" i="17" s="1"/>
  <c r="N365" i="17" s="1"/>
  <c r="M364" i="17"/>
  <c r="I364" i="17"/>
  <c r="F364" i="17"/>
  <c r="M363" i="17"/>
  <c r="I363" i="17"/>
  <c r="J363" i="17" s="1"/>
  <c r="N363" i="17" s="1"/>
  <c r="F363" i="17"/>
  <c r="M362" i="17"/>
  <c r="J362" i="17"/>
  <c r="I362" i="17"/>
  <c r="F362" i="17"/>
  <c r="N361" i="17"/>
  <c r="O361" i="17" s="1"/>
  <c r="M361" i="17"/>
  <c r="I361" i="17"/>
  <c r="F361" i="17"/>
  <c r="J361" i="17" s="1"/>
  <c r="N360" i="17"/>
  <c r="P360" i="17" s="1"/>
  <c r="M360" i="17"/>
  <c r="J360" i="17"/>
  <c r="I360" i="17"/>
  <c r="F360" i="17"/>
  <c r="M359" i="17"/>
  <c r="I359" i="17"/>
  <c r="F359" i="17"/>
  <c r="J359" i="17" s="1"/>
  <c r="N359" i="17" s="1"/>
  <c r="M358" i="17"/>
  <c r="I358" i="17"/>
  <c r="F358" i="17"/>
  <c r="M357" i="17"/>
  <c r="J357" i="17"/>
  <c r="N357" i="17" s="1"/>
  <c r="I357" i="17"/>
  <c r="F357" i="17"/>
  <c r="M356" i="17"/>
  <c r="J356" i="17"/>
  <c r="N356" i="17" s="1"/>
  <c r="P356" i="17" s="1"/>
  <c r="I356" i="17"/>
  <c r="F356" i="17"/>
  <c r="M355" i="17"/>
  <c r="I355" i="17"/>
  <c r="F355" i="17"/>
  <c r="M354" i="17"/>
  <c r="I354" i="17"/>
  <c r="J354" i="17" s="1"/>
  <c r="N354" i="17" s="1"/>
  <c r="F354" i="17"/>
  <c r="M353" i="17"/>
  <c r="J353" i="17"/>
  <c r="N353" i="17" s="1"/>
  <c r="P353" i="17" s="1"/>
  <c r="I353" i="17"/>
  <c r="F353" i="17"/>
  <c r="M352" i="17"/>
  <c r="I352" i="17"/>
  <c r="F352" i="17"/>
  <c r="J352" i="17" s="1"/>
  <c r="N352" i="17" s="1"/>
  <c r="M351" i="17"/>
  <c r="I351" i="17"/>
  <c r="J351" i="17" s="1"/>
  <c r="N351" i="17" s="1"/>
  <c r="F351" i="17"/>
  <c r="M350" i="17"/>
  <c r="J350" i="17"/>
  <c r="N350" i="17" s="1"/>
  <c r="I350" i="17"/>
  <c r="F350" i="17"/>
  <c r="M349" i="17"/>
  <c r="I349" i="17"/>
  <c r="F349" i="17"/>
  <c r="M348" i="17"/>
  <c r="J348" i="17"/>
  <c r="N348" i="17" s="1"/>
  <c r="I348" i="17"/>
  <c r="F348" i="17"/>
  <c r="M347" i="17"/>
  <c r="J347" i="17"/>
  <c r="N347" i="17" s="1"/>
  <c r="P347" i="17" s="1"/>
  <c r="I347" i="17"/>
  <c r="F347" i="17"/>
  <c r="M346" i="17"/>
  <c r="J346" i="17"/>
  <c r="N346" i="17" s="1"/>
  <c r="I346" i="17"/>
  <c r="F346" i="17"/>
  <c r="M345" i="17"/>
  <c r="J345" i="17"/>
  <c r="N345" i="17" s="1"/>
  <c r="I345" i="17"/>
  <c r="F345" i="17"/>
  <c r="M344" i="17"/>
  <c r="I344" i="17"/>
  <c r="F344" i="17"/>
  <c r="J344" i="17" s="1"/>
  <c r="N344" i="17" s="1"/>
  <c r="N343" i="17"/>
  <c r="P343" i="17" s="1"/>
  <c r="M343" i="17"/>
  <c r="I343" i="17"/>
  <c r="F343" i="17"/>
  <c r="J343" i="17" s="1"/>
  <c r="M342" i="17"/>
  <c r="I342" i="17"/>
  <c r="J342" i="17" s="1"/>
  <c r="N342" i="17" s="1"/>
  <c r="F342" i="17"/>
  <c r="M341" i="17"/>
  <c r="I341" i="17"/>
  <c r="J341" i="17" s="1"/>
  <c r="N341" i="17" s="1"/>
  <c r="F341" i="17"/>
  <c r="M340" i="17"/>
  <c r="I340" i="17"/>
  <c r="J340" i="17" s="1"/>
  <c r="N340" i="17" s="1"/>
  <c r="F340" i="17"/>
  <c r="M339" i="17"/>
  <c r="I339" i="17"/>
  <c r="J339" i="17" s="1"/>
  <c r="N339" i="17" s="1"/>
  <c r="F339" i="17"/>
  <c r="M338" i="17"/>
  <c r="I338" i="17"/>
  <c r="F338" i="17"/>
  <c r="J338" i="17" s="1"/>
  <c r="N338" i="17" s="1"/>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M332" i="17"/>
  <c r="J332" i="17"/>
  <c r="N332" i="17" s="1"/>
  <c r="I332" i="17"/>
  <c r="F332" i="17"/>
  <c r="M331" i="17"/>
  <c r="I331" i="17"/>
  <c r="F331" i="17"/>
  <c r="M330" i="17"/>
  <c r="J330" i="17"/>
  <c r="N330" i="17" s="1"/>
  <c r="I330" i="17"/>
  <c r="F330" i="17"/>
  <c r="M329" i="17"/>
  <c r="J329" i="17"/>
  <c r="N329" i="17" s="1"/>
  <c r="P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J324" i="17" s="1"/>
  <c r="N324" i="17" s="1"/>
  <c r="F324" i="17"/>
  <c r="M323" i="17"/>
  <c r="I323" i="17"/>
  <c r="J323" i="17" s="1"/>
  <c r="N323" i="17" s="1"/>
  <c r="F323" i="17"/>
  <c r="M322" i="17"/>
  <c r="I322" i="17"/>
  <c r="J322" i="17" s="1"/>
  <c r="N322" i="17" s="1"/>
  <c r="F322" i="17"/>
  <c r="M321" i="17"/>
  <c r="I321" i="17"/>
  <c r="J321" i="17" s="1"/>
  <c r="N321" i="17" s="1"/>
  <c r="F321" i="17"/>
  <c r="M320" i="17"/>
  <c r="I320" i="17"/>
  <c r="F320" i="17"/>
  <c r="J320" i="17" s="1"/>
  <c r="N320" i="17" s="1"/>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M314" i="17"/>
  <c r="J314" i="17"/>
  <c r="N314" i="17" s="1"/>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J516" i="31" s="1"/>
  <c r="M515" i="31"/>
  <c r="I515" i="31"/>
  <c r="F515" i="31"/>
  <c r="M514" i="31"/>
  <c r="J514" i="31"/>
  <c r="N514" i="31" s="1"/>
  <c r="I514" i="31"/>
  <c r="F514" i="31"/>
  <c r="M513" i="31"/>
  <c r="J513" i="31"/>
  <c r="N513" i="31" s="1"/>
  <c r="I513" i="31"/>
  <c r="F513" i="31"/>
  <c r="M512" i="31"/>
  <c r="I512" i="31"/>
  <c r="F512" i="31"/>
  <c r="J512" i="31" s="1"/>
  <c r="N512" i="31" s="1"/>
  <c r="M511" i="31"/>
  <c r="J511" i="31"/>
  <c r="N511" i="31" s="1"/>
  <c r="P511" i="31" s="1"/>
  <c r="I511" i="31"/>
  <c r="F511" i="31"/>
  <c r="M510" i="31"/>
  <c r="I510" i="31"/>
  <c r="F510" i="31"/>
  <c r="J510" i="31" s="1"/>
  <c r="M509" i="31"/>
  <c r="I509" i="31"/>
  <c r="F509" i="31"/>
  <c r="J509" i="31" s="1"/>
  <c r="N509" i="31" s="1"/>
  <c r="M508" i="31"/>
  <c r="J508" i="31"/>
  <c r="N508" i="31" s="1"/>
  <c r="I508" i="31"/>
  <c r="F508" i="31"/>
  <c r="M507" i="31"/>
  <c r="J507" i="31"/>
  <c r="N507" i="31" s="1"/>
  <c r="O507" i="31" s="1"/>
  <c r="I507" i="31"/>
  <c r="F507" i="31"/>
  <c r="N506" i="31"/>
  <c r="M506" i="31"/>
  <c r="I506" i="31"/>
  <c r="F506" i="31"/>
  <c r="J506" i="31" s="1"/>
  <c r="M505" i="31"/>
  <c r="J505" i="31"/>
  <c r="N505" i="31" s="1"/>
  <c r="I505" i="31"/>
  <c r="F505" i="31"/>
  <c r="M504" i="31"/>
  <c r="I504" i="31"/>
  <c r="F504" i="31"/>
  <c r="J504" i="31" s="1"/>
  <c r="M503" i="31"/>
  <c r="I503" i="31"/>
  <c r="F503" i="31"/>
  <c r="M502" i="31"/>
  <c r="J502" i="31"/>
  <c r="N502" i="31" s="1"/>
  <c r="I502" i="31"/>
  <c r="F502" i="31"/>
  <c r="M501" i="31"/>
  <c r="J501" i="31"/>
  <c r="N501" i="31" s="1"/>
  <c r="I501" i="31"/>
  <c r="F501" i="31"/>
  <c r="M500" i="31"/>
  <c r="I500" i="31"/>
  <c r="F500" i="31"/>
  <c r="J500" i="31" s="1"/>
  <c r="N500" i="31" s="1"/>
  <c r="M499" i="31"/>
  <c r="J499" i="31"/>
  <c r="N499" i="31" s="1"/>
  <c r="P499" i="31" s="1"/>
  <c r="I499" i="31"/>
  <c r="F499" i="31"/>
  <c r="M498" i="31"/>
  <c r="I498" i="31"/>
  <c r="F498" i="31"/>
  <c r="J498" i="31" s="1"/>
  <c r="M497" i="31"/>
  <c r="I497" i="31"/>
  <c r="F497" i="31"/>
  <c r="J497" i="31" s="1"/>
  <c r="N497" i="31" s="1"/>
  <c r="M496" i="31"/>
  <c r="J496" i="31"/>
  <c r="N496" i="31" s="1"/>
  <c r="I496" i="31"/>
  <c r="F496" i="31"/>
  <c r="M495" i="31"/>
  <c r="J495" i="31"/>
  <c r="N495" i="31" s="1"/>
  <c r="O495" i="31" s="1"/>
  <c r="I495" i="31"/>
  <c r="F495" i="31"/>
  <c r="N494" i="31"/>
  <c r="M494" i="31"/>
  <c r="I494" i="31"/>
  <c r="F494" i="31"/>
  <c r="J494" i="31" s="1"/>
  <c r="M493" i="31"/>
  <c r="J493" i="31"/>
  <c r="N493" i="31" s="1"/>
  <c r="I493" i="31"/>
  <c r="F493" i="31"/>
  <c r="M492" i="31"/>
  <c r="I492" i="31"/>
  <c r="F492" i="31"/>
  <c r="J492" i="31" s="1"/>
  <c r="M491" i="31"/>
  <c r="I491" i="31"/>
  <c r="F491" i="31"/>
  <c r="M490" i="31"/>
  <c r="J490" i="31"/>
  <c r="I490" i="31"/>
  <c r="F490" i="31"/>
  <c r="M489" i="31"/>
  <c r="J489" i="31"/>
  <c r="N489" i="31" s="1"/>
  <c r="I489" i="31"/>
  <c r="F489" i="31"/>
  <c r="M488" i="31"/>
  <c r="I488" i="31"/>
  <c r="F488" i="31"/>
  <c r="M487" i="31"/>
  <c r="I487" i="31"/>
  <c r="F487" i="31"/>
  <c r="J487" i="31" s="1"/>
  <c r="N487" i="31" s="1"/>
  <c r="M486" i="31"/>
  <c r="I486" i="31"/>
  <c r="F486" i="31"/>
  <c r="N485" i="31"/>
  <c r="M485" i="31"/>
  <c r="I485" i="31"/>
  <c r="J485" i="31" s="1"/>
  <c r="F485" i="31"/>
  <c r="M484" i="31"/>
  <c r="I484" i="31"/>
  <c r="J484" i="31" s="1"/>
  <c r="F484" i="31"/>
  <c r="M483" i="31"/>
  <c r="I483" i="31"/>
  <c r="F483" i="31"/>
  <c r="J483" i="31" s="1"/>
  <c r="N483" i="31" s="1"/>
  <c r="M482" i="31"/>
  <c r="I482" i="31"/>
  <c r="F482" i="31"/>
  <c r="J482" i="31" s="1"/>
  <c r="N482" i="31" s="1"/>
  <c r="N481" i="31"/>
  <c r="M481" i="31"/>
  <c r="I481" i="31"/>
  <c r="F481" i="31"/>
  <c r="J481" i="31" s="1"/>
  <c r="O480" i="31"/>
  <c r="M480" i="31"/>
  <c r="I480" i="31"/>
  <c r="F480" i="31"/>
  <c r="J480" i="31" s="1"/>
  <c r="N480" i="31" s="1"/>
  <c r="P480" i="31" s="1"/>
  <c r="M479" i="31"/>
  <c r="I479" i="31"/>
  <c r="F479" i="31"/>
  <c r="J479" i="31" s="1"/>
  <c r="N479" i="31" s="1"/>
  <c r="M478" i="31"/>
  <c r="I478" i="31"/>
  <c r="J478" i="31" s="1"/>
  <c r="N478" i="31" s="1"/>
  <c r="F478" i="31"/>
  <c r="P477" i="31"/>
  <c r="M477" i="31"/>
  <c r="J477" i="31"/>
  <c r="N477" i="31" s="1"/>
  <c r="O477" i="31" s="1"/>
  <c r="I477" i="31"/>
  <c r="F477" i="31"/>
  <c r="M476" i="31"/>
  <c r="I476" i="31"/>
  <c r="F476" i="31"/>
  <c r="N475" i="31"/>
  <c r="M475" i="31"/>
  <c r="J475" i="31"/>
  <c r="I475" i="31"/>
  <c r="F475" i="31"/>
  <c r="O474" i="31"/>
  <c r="M474" i="31"/>
  <c r="I474" i="31"/>
  <c r="F474" i="31"/>
  <c r="J474" i="31" s="1"/>
  <c r="N474" i="31" s="1"/>
  <c r="P474" i="31" s="1"/>
  <c r="M473" i="31"/>
  <c r="I473" i="31"/>
  <c r="F473" i="31"/>
  <c r="M472" i="31"/>
  <c r="J472" i="31"/>
  <c r="N472" i="31" s="1"/>
  <c r="I472" i="31"/>
  <c r="F472" i="31"/>
  <c r="P471" i="31"/>
  <c r="M471" i="31"/>
  <c r="I471" i="31"/>
  <c r="F471" i="31"/>
  <c r="J471" i="31" s="1"/>
  <c r="N471" i="31" s="1"/>
  <c r="O471" i="31" s="1"/>
  <c r="M470" i="31"/>
  <c r="I470" i="31"/>
  <c r="F470" i="31"/>
  <c r="M469" i="31"/>
  <c r="J469" i="31"/>
  <c r="N469" i="31" s="1"/>
  <c r="I469" i="31"/>
  <c r="F469" i="31"/>
  <c r="M468" i="31"/>
  <c r="I468" i="31"/>
  <c r="F468" i="31"/>
  <c r="J468" i="31" s="1"/>
  <c r="N468" i="31" s="1"/>
  <c r="M467" i="31"/>
  <c r="I467" i="31"/>
  <c r="F467" i="31"/>
  <c r="J467" i="31" s="1"/>
  <c r="N467" i="31" s="1"/>
  <c r="M466" i="31"/>
  <c r="J466" i="31"/>
  <c r="N466" i="31" s="1"/>
  <c r="P466" i="31" s="1"/>
  <c r="I466" i="31"/>
  <c r="F466" i="31"/>
  <c r="M465" i="31"/>
  <c r="I465" i="31"/>
  <c r="F465" i="31"/>
  <c r="J465" i="31" s="1"/>
  <c r="N465" i="31" s="1"/>
  <c r="O465" i="31" s="1"/>
  <c r="N464" i="31"/>
  <c r="M464" i="31"/>
  <c r="I464" i="31"/>
  <c r="F464" i="31"/>
  <c r="J464" i="31" s="1"/>
  <c r="M463" i="31"/>
  <c r="I463" i="31"/>
  <c r="J463" i="31" s="1"/>
  <c r="N463" i="31" s="1"/>
  <c r="F463" i="31"/>
  <c r="M462" i="31"/>
  <c r="I462" i="31"/>
  <c r="J462" i="31" s="1"/>
  <c r="N462" i="31" s="1"/>
  <c r="F462" i="31"/>
  <c r="M461" i="31"/>
  <c r="I461" i="31"/>
  <c r="J461" i="31" s="1"/>
  <c r="N461" i="31" s="1"/>
  <c r="F461" i="31"/>
  <c r="M460" i="31"/>
  <c r="I460" i="31"/>
  <c r="J460" i="31" s="1"/>
  <c r="N460" i="31" s="1"/>
  <c r="F460" i="31"/>
  <c r="M459" i="31"/>
  <c r="I459" i="31"/>
  <c r="F459" i="31"/>
  <c r="J459" i="31" s="1"/>
  <c r="M458" i="31"/>
  <c r="I458" i="31"/>
  <c r="F458" i="31"/>
  <c r="J458" i="31" s="1"/>
  <c r="M457" i="31"/>
  <c r="I457" i="31"/>
  <c r="F457" i="31"/>
  <c r="M456" i="31"/>
  <c r="I456" i="31"/>
  <c r="F456" i="31"/>
  <c r="N455" i="31"/>
  <c r="M455" i="31"/>
  <c r="I455" i="31"/>
  <c r="F455" i="31"/>
  <c r="J455" i="31" s="1"/>
  <c r="M454" i="31"/>
  <c r="I454" i="31"/>
  <c r="J454" i="31" s="1"/>
  <c r="N454" i="31" s="1"/>
  <c r="F454" i="31"/>
  <c r="N453" i="31"/>
  <c r="P453" i="31" s="1"/>
  <c r="M453" i="31"/>
  <c r="J453" i="31"/>
  <c r="I453" i="31"/>
  <c r="F453" i="31"/>
  <c r="M452" i="31"/>
  <c r="I452" i="31"/>
  <c r="F452" i="31"/>
  <c r="M451" i="31"/>
  <c r="I451" i="31"/>
  <c r="F451" i="31"/>
  <c r="J451" i="31" s="1"/>
  <c r="N451" i="31" s="1"/>
  <c r="M450" i="31"/>
  <c r="J450" i="31"/>
  <c r="N450" i="31" s="1"/>
  <c r="O450" i="31" s="1"/>
  <c r="I450" i="31"/>
  <c r="F450" i="31"/>
  <c r="M449" i="31"/>
  <c r="I449" i="31"/>
  <c r="F449" i="31"/>
  <c r="J449" i="31" s="1"/>
  <c r="N449" i="31" s="1"/>
  <c r="O449" i="31" s="1"/>
  <c r="M448" i="31"/>
  <c r="J448" i="31"/>
  <c r="I448" i="31"/>
  <c r="F448" i="31"/>
  <c r="M447" i="31"/>
  <c r="I447" i="31"/>
  <c r="F447" i="31"/>
  <c r="J447" i="31" s="1"/>
  <c r="M446" i="31"/>
  <c r="I446" i="31"/>
  <c r="F446" i="31"/>
  <c r="M445" i="31"/>
  <c r="I445" i="31"/>
  <c r="J445" i="31" s="1"/>
  <c r="N445" i="31" s="1"/>
  <c r="F445" i="31"/>
  <c r="M444" i="31"/>
  <c r="I444" i="31"/>
  <c r="J444" i="31" s="1"/>
  <c r="N444" i="31" s="1"/>
  <c r="F444" i="31"/>
  <c r="M443" i="31"/>
  <c r="I443" i="31"/>
  <c r="J443" i="31" s="1"/>
  <c r="N443" i="31" s="1"/>
  <c r="F443" i="31"/>
  <c r="M442" i="31"/>
  <c r="I442" i="31"/>
  <c r="J442" i="31" s="1"/>
  <c r="N442" i="31" s="1"/>
  <c r="F442" i="31"/>
  <c r="M441" i="31"/>
  <c r="I441" i="31"/>
  <c r="F441" i="31"/>
  <c r="J441" i="31" s="1"/>
  <c r="N441" i="31" s="1"/>
  <c r="M440" i="31"/>
  <c r="I440" i="31"/>
  <c r="F440" i="31"/>
  <c r="J440" i="31" s="1"/>
  <c r="N440" i="31" s="1"/>
  <c r="M439" i="31"/>
  <c r="I439" i="31"/>
  <c r="F439" i="31"/>
  <c r="O438" i="31"/>
  <c r="M438" i="31"/>
  <c r="I438" i="31"/>
  <c r="F438" i="31"/>
  <c r="J438" i="31" s="1"/>
  <c r="N438" i="31" s="1"/>
  <c r="P438" i="31" s="1"/>
  <c r="M437" i="31"/>
  <c r="I437" i="31"/>
  <c r="F437" i="31"/>
  <c r="M436" i="31"/>
  <c r="I436" i="31"/>
  <c r="J436" i="31" s="1"/>
  <c r="F436" i="31"/>
  <c r="M435" i="31"/>
  <c r="J435" i="31"/>
  <c r="N435" i="31" s="1"/>
  <c r="P435" i="31" s="1"/>
  <c r="I435" i="31"/>
  <c r="F435" i="31"/>
  <c r="M434" i="31"/>
  <c r="I434" i="31"/>
  <c r="F434" i="31"/>
  <c r="M433" i="31"/>
  <c r="I433" i="31"/>
  <c r="F433" i="31"/>
  <c r="J433" i="31" s="1"/>
  <c r="N433" i="31" s="1"/>
  <c r="P433" i="31" s="1"/>
  <c r="M432" i="31"/>
  <c r="I432" i="31"/>
  <c r="F432" i="31"/>
  <c r="J432" i="31" s="1"/>
  <c r="N432" i="31" s="1"/>
  <c r="M431" i="31"/>
  <c r="J431" i="31"/>
  <c r="N431" i="31" s="1"/>
  <c r="I431" i="31"/>
  <c r="F431" i="31"/>
  <c r="M430" i="31"/>
  <c r="J430" i="31"/>
  <c r="I430" i="31"/>
  <c r="F430" i="31"/>
  <c r="M429" i="31"/>
  <c r="N429" i="31" s="1"/>
  <c r="I429" i="31"/>
  <c r="F429" i="31"/>
  <c r="J429" i="31" s="1"/>
  <c r="M428" i="31"/>
  <c r="I428" i="31"/>
  <c r="F428" i="31"/>
  <c r="M427" i="31"/>
  <c r="I427" i="31"/>
  <c r="J427" i="31" s="1"/>
  <c r="N427" i="31" s="1"/>
  <c r="F427" i="31"/>
  <c r="M426" i="31"/>
  <c r="J426" i="31"/>
  <c r="N426" i="31" s="1"/>
  <c r="O426" i="31" s="1"/>
  <c r="I426" i="31"/>
  <c r="F426" i="31"/>
  <c r="M425" i="31"/>
  <c r="J425" i="31"/>
  <c r="N425" i="31" s="1"/>
  <c r="O425" i="31" s="1"/>
  <c r="I425" i="31"/>
  <c r="F425" i="31"/>
  <c r="M424" i="31"/>
  <c r="I424" i="31"/>
  <c r="J424" i="31" s="1"/>
  <c r="N424" i="31" s="1"/>
  <c r="F424" i="31"/>
  <c r="M423" i="31"/>
  <c r="J423" i="31"/>
  <c r="N423" i="31" s="1"/>
  <c r="O423" i="31" s="1"/>
  <c r="I423" i="31"/>
  <c r="F423" i="31"/>
  <c r="M422" i="31"/>
  <c r="I422" i="31"/>
  <c r="F422" i="31"/>
  <c r="J422" i="31" s="1"/>
  <c r="N422" i="31" s="1"/>
  <c r="O422" i="31" s="1"/>
  <c r="N421" i="31"/>
  <c r="M421" i="31"/>
  <c r="I421" i="31"/>
  <c r="F421" i="31"/>
  <c r="J421" i="31" s="1"/>
  <c r="M420" i="31"/>
  <c r="I420" i="31"/>
  <c r="F420" i="31"/>
  <c r="M419" i="31"/>
  <c r="I419" i="31"/>
  <c r="F419" i="31"/>
  <c r="N418" i="31"/>
  <c r="M418" i="31"/>
  <c r="I418" i="31"/>
  <c r="J418" i="31" s="1"/>
  <c r="F418" i="31"/>
  <c r="M417" i="31"/>
  <c r="J417" i="31"/>
  <c r="N417" i="31" s="1"/>
  <c r="P417" i="31" s="1"/>
  <c r="I417" i="31"/>
  <c r="F417" i="31"/>
  <c r="M416" i="31"/>
  <c r="I416" i="31"/>
  <c r="F416" i="31"/>
  <c r="P415" i="31"/>
  <c r="O415" i="31"/>
  <c r="M415" i="31"/>
  <c r="J415" i="31"/>
  <c r="N415" i="31" s="1"/>
  <c r="I415" i="31"/>
  <c r="F415" i="31"/>
  <c r="M414" i="31"/>
  <c r="I414" i="31"/>
  <c r="F414" i="31"/>
  <c r="J414" i="31" s="1"/>
  <c r="M413" i="31"/>
  <c r="I413" i="31"/>
  <c r="F413" i="31"/>
  <c r="J413" i="31" s="1"/>
  <c r="N413" i="31" s="1"/>
  <c r="M412" i="31"/>
  <c r="J412" i="31"/>
  <c r="N412" i="31" s="1"/>
  <c r="I412" i="31"/>
  <c r="F412" i="31"/>
  <c r="P411" i="31"/>
  <c r="M411" i="31"/>
  <c r="I411" i="31"/>
  <c r="F411" i="31"/>
  <c r="J411" i="31" s="1"/>
  <c r="N411" i="31" s="1"/>
  <c r="O411" i="31" s="1"/>
  <c r="M410" i="31"/>
  <c r="I410" i="31"/>
  <c r="F410" i="31"/>
  <c r="J410" i="31" s="1"/>
  <c r="N410" i="31" s="1"/>
  <c r="M409" i="31"/>
  <c r="I409" i="31"/>
  <c r="J409" i="31" s="1"/>
  <c r="N409" i="31" s="1"/>
  <c r="P409" i="31" s="1"/>
  <c r="F409" i="31"/>
  <c r="M408" i="31"/>
  <c r="I408" i="31"/>
  <c r="J408" i="31" s="1"/>
  <c r="N408" i="31" s="1"/>
  <c r="O408" i="31" s="1"/>
  <c r="F408" i="31"/>
  <c r="P407" i="31"/>
  <c r="M407" i="31"/>
  <c r="I407" i="31"/>
  <c r="J407" i="31" s="1"/>
  <c r="N407" i="31" s="1"/>
  <c r="O407" i="31" s="1"/>
  <c r="F407" i="31"/>
  <c r="M406" i="31"/>
  <c r="I406" i="31"/>
  <c r="J406" i="31" s="1"/>
  <c r="N406" i="31" s="1"/>
  <c r="P406" i="31" s="1"/>
  <c r="F406" i="31"/>
  <c r="M405" i="31"/>
  <c r="I405" i="31"/>
  <c r="F405" i="31"/>
  <c r="J405" i="31" s="1"/>
  <c r="M404" i="31"/>
  <c r="I404" i="31"/>
  <c r="F404" i="31"/>
  <c r="J404" i="31" s="1"/>
  <c r="N404" i="31" s="1"/>
  <c r="O404" i="31" s="1"/>
  <c r="M403" i="31"/>
  <c r="I403" i="31"/>
  <c r="F403" i="31"/>
  <c r="M402" i="31"/>
  <c r="I402" i="31"/>
  <c r="F402" i="31"/>
  <c r="M401" i="31"/>
  <c r="I401" i="31"/>
  <c r="F401" i="31"/>
  <c r="J401" i="31" s="1"/>
  <c r="N401" i="31" s="1"/>
  <c r="M400" i="31"/>
  <c r="I400" i="31"/>
  <c r="J400" i="31" s="1"/>
  <c r="N400" i="31" s="1"/>
  <c r="F400" i="31"/>
  <c r="N399" i="31"/>
  <c r="M399" i="31"/>
  <c r="J399" i="31"/>
  <c r="I399" i="31"/>
  <c r="F399" i="31"/>
  <c r="M398" i="31"/>
  <c r="I398" i="31"/>
  <c r="F398" i="31"/>
  <c r="J398" i="31" s="1"/>
  <c r="M397" i="31"/>
  <c r="I397" i="31"/>
  <c r="F397" i="31"/>
  <c r="J397" i="31" s="1"/>
  <c r="N397" i="31" s="1"/>
  <c r="M396" i="31"/>
  <c r="I396" i="31"/>
  <c r="J396" i="31" s="1"/>
  <c r="N396" i="31" s="1"/>
  <c r="F396" i="31"/>
  <c r="M395" i="31"/>
  <c r="I395" i="31"/>
  <c r="F395" i="31"/>
  <c r="J395" i="31" s="1"/>
  <c r="N395" i="31" s="1"/>
  <c r="M394" i="31"/>
  <c r="I394" i="31"/>
  <c r="J394" i="31" s="1"/>
  <c r="N394" i="31" s="1"/>
  <c r="F394" i="31"/>
  <c r="M393" i="31"/>
  <c r="I393" i="31"/>
  <c r="F393" i="31"/>
  <c r="J393" i="31" s="1"/>
  <c r="O392" i="31"/>
  <c r="M392" i="31"/>
  <c r="I392" i="31"/>
  <c r="F392" i="31"/>
  <c r="J392" i="31" s="1"/>
  <c r="N392" i="31" s="1"/>
  <c r="P392" i="31" s="1"/>
  <c r="M391" i="31"/>
  <c r="J391" i="31"/>
  <c r="N391" i="31" s="1"/>
  <c r="I391" i="31"/>
  <c r="F391" i="31"/>
  <c r="M390" i="31"/>
  <c r="I390" i="31"/>
  <c r="F390" i="31"/>
  <c r="J390" i="31" s="1"/>
  <c r="M389" i="31"/>
  <c r="I389" i="31"/>
  <c r="F389" i="31"/>
  <c r="M388" i="31"/>
  <c r="I388" i="31"/>
  <c r="F388" i="31"/>
  <c r="J388" i="31" s="1"/>
  <c r="N388" i="31" s="1"/>
  <c r="M387" i="31"/>
  <c r="I387" i="31"/>
  <c r="F387" i="31"/>
  <c r="J387" i="31" s="1"/>
  <c r="N387" i="31" s="1"/>
  <c r="M386" i="31"/>
  <c r="I386" i="31"/>
  <c r="J386" i="31" s="1"/>
  <c r="N386" i="31" s="1"/>
  <c r="F386" i="31"/>
  <c r="M385" i="31"/>
  <c r="I385" i="31"/>
  <c r="J385" i="31" s="1"/>
  <c r="N385" i="31" s="1"/>
  <c r="F385" i="31"/>
  <c r="M384" i="31"/>
  <c r="J384" i="31"/>
  <c r="I384" i="31"/>
  <c r="F384" i="31"/>
  <c r="M383" i="31"/>
  <c r="I383" i="31"/>
  <c r="F383" i="31"/>
  <c r="M382" i="31"/>
  <c r="J382" i="31"/>
  <c r="N382" i="31" s="1"/>
  <c r="I382" i="31"/>
  <c r="F382" i="31"/>
  <c r="M381" i="31"/>
  <c r="I381" i="31"/>
  <c r="F381" i="31"/>
  <c r="J381" i="31" s="1"/>
  <c r="N381" i="31" s="1"/>
  <c r="M380" i="31"/>
  <c r="I380" i="31"/>
  <c r="F380" i="31"/>
  <c r="J380" i="31" s="1"/>
  <c r="N380" i="31" s="1"/>
  <c r="M379" i="31"/>
  <c r="I379" i="31"/>
  <c r="F379" i="31"/>
  <c r="M378" i="31"/>
  <c r="I378" i="31"/>
  <c r="F378" i="31"/>
  <c r="J378" i="31" s="1"/>
  <c r="N378" i="31" s="1"/>
  <c r="M377" i="31"/>
  <c r="I377" i="31"/>
  <c r="F377" i="31"/>
  <c r="M376" i="31"/>
  <c r="I376" i="31"/>
  <c r="J376" i="31" s="1"/>
  <c r="N376" i="31" s="1"/>
  <c r="F376" i="31"/>
  <c r="M375" i="31"/>
  <c r="I375" i="31"/>
  <c r="J375" i="31" s="1"/>
  <c r="N375" i="31" s="1"/>
  <c r="F375" i="31"/>
  <c r="M374" i="31"/>
  <c r="I374" i="31"/>
  <c r="F374" i="31"/>
  <c r="J374" i="31" s="1"/>
  <c r="N374" i="31" s="1"/>
  <c r="N373" i="31"/>
  <c r="P373" i="31" s="1"/>
  <c r="M373" i="31"/>
  <c r="I373" i="31"/>
  <c r="F373" i="31"/>
  <c r="J373" i="31" s="1"/>
  <c r="M372" i="31"/>
  <c r="I372" i="31"/>
  <c r="F372" i="31"/>
  <c r="J372" i="31" s="1"/>
  <c r="N372" i="31" s="1"/>
  <c r="O371" i="31"/>
  <c r="M371" i="31"/>
  <c r="I371" i="31"/>
  <c r="F371" i="31"/>
  <c r="J371" i="31" s="1"/>
  <c r="N371" i="31" s="1"/>
  <c r="P371" i="31" s="1"/>
  <c r="M370" i="31"/>
  <c r="I370" i="31"/>
  <c r="F370" i="31"/>
  <c r="J370" i="31" s="1"/>
  <c r="N370" i="31" s="1"/>
  <c r="M369" i="31"/>
  <c r="J369" i="31"/>
  <c r="N369" i="31" s="1"/>
  <c r="P369" i="31" s="1"/>
  <c r="I369" i="31"/>
  <c r="F369" i="31"/>
  <c r="M368" i="31"/>
  <c r="J368" i="31"/>
  <c r="N368" i="31" s="1"/>
  <c r="I368" i="31"/>
  <c r="F368" i="31"/>
  <c r="M367" i="31"/>
  <c r="I367" i="31"/>
  <c r="F367" i="31"/>
  <c r="M366" i="31"/>
  <c r="J366" i="31"/>
  <c r="N366" i="31" s="1"/>
  <c r="I366" i="31"/>
  <c r="F366" i="31"/>
  <c r="M365" i="31"/>
  <c r="I365" i="31"/>
  <c r="F365" i="31"/>
  <c r="M364" i="31"/>
  <c r="I364" i="31"/>
  <c r="F364" i="31"/>
  <c r="J364" i="31" s="1"/>
  <c r="N364" i="31" s="1"/>
  <c r="M363" i="31"/>
  <c r="J363" i="31"/>
  <c r="N363" i="31" s="1"/>
  <c r="P363" i="31" s="1"/>
  <c r="I363" i="31"/>
  <c r="F363" i="31"/>
  <c r="M362" i="31"/>
  <c r="I362" i="31"/>
  <c r="F362" i="31"/>
  <c r="J362" i="31" s="1"/>
  <c r="N362" i="31" s="1"/>
  <c r="M361" i="31"/>
  <c r="I361" i="31"/>
  <c r="F361" i="31"/>
  <c r="M360" i="31"/>
  <c r="I360" i="31"/>
  <c r="F360" i="31"/>
  <c r="J360" i="31" s="1"/>
  <c r="N360" i="31" s="1"/>
  <c r="M359" i="31"/>
  <c r="I359" i="31"/>
  <c r="F359" i="31"/>
  <c r="M358" i="31"/>
  <c r="I358" i="31"/>
  <c r="J358" i="31" s="1"/>
  <c r="N358" i="31" s="1"/>
  <c r="F358" i="31"/>
  <c r="M357" i="31"/>
  <c r="I357" i="31"/>
  <c r="J357" i="31" s="1"/>
  <c r="N357" i="31" s="1"/>
  <c r="F357" i="31"/>
  <c r="M356" i="31"/>
  <c r="I356" i="31"/>
  <c r="F356" i="31"/>
  <c r="J356" i="31" s="1"/>
  <c r="N356" i="31" s="1"/>
  <c r="N355" i="31"/>
  <c r="P355" i="31" s="1"/>
  <c r="M355" i="31"/>
  <c r="I355" i="31"/>
  <c r="F355" i="31"/>
  <c r="J355" i="31" s="1"/>
  <c r="M354" i="31"/>
  <c r="I354" i="31"/>
  <c r="F354" i="31"/>
  <c r="J354" i="31" s="1"/>
  <c r="N354" i="31" s="1"/>
  <c r="O353" i="31"/>
  <c r="M353" i="31"/>
  <c r="I353" i="31"/>
  <c r="F353" i="31"/>
  <c r="J353" i="31" s="1"/>
  <c r="N353" i="31" s="1"/>
  <c r="P353" i="31" s="1"/>
  <c r="M352" i="31"/>
  <c r="I352" i="31"/>
  <c r="F352" i="31"/>
  <c r="J352" i="31" s="1"/>
  <c r="N352" i="31" s="1"/>
  <c r="M351" i="31"/>
  <c r="J351" i="31"/>
  <c r="N351" i="31" s="1"/>
  <c r="P351" i="31" s="1"/>
  <c r="I351" i="31"/>
  <c r="F351" i="31"/>
  <c r="M350" i="31"/>
  <c r="J350" i="31"/>
  <c r="N350" i="31" s="1"/>
  <c r="I350" i="31"/>
  <c r="F350" i="31"/>
  <c r="M349" i="31"/>
  <c r="I349" i="31"/>
  <c r="F349" i="31"/>
  <c r="M348" i="31"/>
  <c r="J348" i="31"/>
  <c r="N348" i="31" s="1"/>
  <c r="I348" i="31"/>
  <c r="F348" i="31"/>
  <c r="M347" i="31"/>
  <c r="I347" i="31"/>
  <c r="F347" i="31"/>
  <c r="M346" i="31"/>
  <c r="I346" i="31"/>
  <c r="F346" i="31"/>
  <c r="J346" i="31" s="1"/>
  <c r="N346" i="31" s="1"/>
  <c r="M345" i="31"/>
  <c r="J345" i="31"/>
  <c r="I345" i="31"/>
  <c r="F345" i="31"/>
  <c r="M344" i="31"/>
  <c r="I344" i="31"/>
  <c r="F344" i="31"/>
  <c r="J344" i="31" s="1"/>
  <c r="N344" i="31" s="1"/>
  <c r="M343" i="31"/>
  <c r="I343" i="31"/>
  <c r="F343" i="31"/>
  <c r="M342" i="31"/>
  <c r="I342" i="31"/>
  <c r="F342" i="31"/>
  <c r="J342" i="31" s="1"/>
  <c r="N342" i="31" s="1"/>
  <c r="M341" i="31"/>
  <c r="I341" i="31"/>
  <c r="F341" i="31"/>
  <c r="J341" i="31" s="1"/>
  <c r="N341" i="31" s="1"/>
  <c r="M340" i="31"/>
  <c r="I340" i="31"/>
  <c r="F340" i="31"/>
  <c r="J340" i="31" s="1"/>
  <c r="N340" i="31" s="1"/>
  <c r="M339" i="31"/>
  <c r="J339" i="31"/>
  <c r="N339" i="31" s="1"/>
  <c r="I339" i="31"/>
  <c r="F339" i="31"/>
  <c r="M338" i="31"/>
  <c r="I338" i="31"/>
  <c r="F338" i="31"/>
  <c r="J338" i="31" s="1"/>
  <c r="N338" i="31" s="1"/>
  <c r="M337" i="31"/>
  <c r="I337" i="31"/>
  <c r="F337" i="31"/>
  <c r="M336" i="31"/>
  <c r="J336" i="31"/>
  <c r="N336" i="31" s="1"/>
  <c r="I336" i="31"/>
  <c r="F336" i="31"/>
  <c r="M335" i="31"/>
  <c r="J335" i="31"/>
  <c r="N335" i="31" s="1"/>
  <c r="P335" i="31" s="1"/>
  <c r="I335" i="31"/>
  <c r="F335" i="31"/>
  <c r="M334" i="31"/>
  <c r="J334" i="31"/>
  <c r="N334" i="31" s="1"/>
  <c r="I334" i="31"/>
  <c r="F334" i="31"/>
  <c r="M333" i="31"/>
  <c r="J333" i="31"/>
  <c r="N333" i="31" s="1"/>
  <c r="I333" i="31"/>
  <c r="F333" i="31"/>
  <c r="M332" i="31"/>
  <c r="I332" i="31"/>
  <c r="F332" i="31"/>
  <c r="J332" i="31" s="1"/>
  <c r="N332" i="31" s="1"/>
  <c r="N331" i="31"/>
  <c r="P331" i="31" s="1"/>
  <c r="M331" i="31"/>
  <c r="I331" i="31"/>
  <c r="F331" i="31"/>
  <c r="J331" i="31" s="1"/>
  <c r="M330" i="31"/>
  <c r="I330" i="31"/>
  <c r="F330" i="31"/>
  <c r="J330" i="31" s="1"/>
  <c r="N330" i="31" s="1"/>
  <c r="M329" i="31"/>
  <c r="I329" i="31"/>
  <c r="F329" i="31"/>
  <c r="J329" i="31" s="1"/>
  <c r="N329" i="31" s="1"/>
  <c r="M328" i="31"/>
  <c r="I328" i="31"/>
  <c r="F328" i="31"/>
  <c r="J328" i="31" s="1"/>
  <c r="N328" i="31" s="1"/>
  <c r="M327" i="31"/>
  <c r="I327" i="31"/>
  <c r="J327" i="31" s="1"/>
  <c r="N327" i="31" s="1"/>
  <c r="F327" i="31"/>
  <c r="M326" i="31"/>
  <c r="J326" i="31"/>
  <c r="N326" i="31" s="1"/>
  <c r="I326" i="31"/>
  <c r="F326" i="31"/>
  <c r="M325" i="31"/>
  <c r="I325" i="31"/>
  <c r="F325" i="31"/>
  <c r="M324" i="31"/>
  <c r="I324" i="31"/>
  <c r="F324" i="31"/>
  <c r="J324" i="31" s="1"/>
  <c r="N324" i="31" s="1"/>
  <c r="M323" i="31"/>
  <c r="I323" i="31"/>
  <c r="F323" i="31"/>
  <c r="J323" i="31" s="1"/>
  <c r="N323" i="31" s="1"/>
  <c r="M322" i="31"/>
  <c r="I322" i="31"/>
  <c r="F322" i="31"/>
  <c r="J322" i="31" s="1"/>
  <c r="N322" i="31" s="1"/>
  <c r="M321" i="31"/>
  <c r="J321" i="31"/>
  <c r="N321" i="31" s="1"/>
  <c r="I321" i="31"/>
  <c r="F321" i="31"/>
  <c r="M320" i="31"/>
  <c r="I320" i="31"/>
  <c r="F320" i="31"/>
  <c r="J320" i="31" s="1"/>
  <c r="N320" i="31" s="1"/>
  <c r="M319" i="31"/>
  <c r="I319" i="31"/>
  <c r="F319" i="31"/>
  <c r="M318" i="31"/>
  <c r="J318" i="31"/>
  <c r="N318" i="31" s="1"/>
  <c r="I318" i="31"/>
  <c r="F318" i="31"/>
  <c r="M317" i="31"/>
  <c r="J317" i="31"/>
  <c r="N317" i="31" s="1"/>
  <c r="P317" i="31" s="1"/>
  <c r="I317" i="31"/>
  <c r="F317" i="31"/>
  <c r="M316" i="31"/>
  <c r="J316" i="31"/>
  <c r="N316" i="31" s="1"/>
  <c r="I316" i="31"/>
  <c r="F316" i="31"/>
  <c r="M315" i="31"/>
  <c r="J315" i="31"/>
  <c r="N315" i="31" s="1"/>
  <c r="I315" i="31"/>
  <c r="F315" i="31"/>
  <c r="M314" i="31"/>
  <c r="I314" i="31"/>
  <c r="F314" i="31"/>
  <c r="J314" i="31" s="1"/>
  <c r="N314" i="31" s="1"/>
  <c r="N313" i="31"/>
  <c r="P313" i="31" s="1"/>
  <c r="M313" i="31"/>
  <c r="I313" i="31"/>
  <c r="F313" i="31"/>
  <c r="J313" i="31" s="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F514" i="30"/>
  <c r="M513" i="30"/>
  <c r="J513" i="30"/>
  <c r="N513" i="30" s="1"/>
  <c r="I513" i="30"/>
  <c r="F513" i="30"/>
  <c r="M512" i="30"/>
  <c r="J512" i="30"/>
  <c r="N512" i="30" s="1"/>
  <c r="I512" i="30"/>
  <c r="F512" i="30"/>
  <c r="M511" i="30"/>
  <c r="I511" i="30"/>
  <c r="F511" i="30"/>
  <c r="J511" i="30" s="1"/>
  <c r="N511" i="30" s="1"/>
  <c r="M510" i="30"/>
  <c r="I510" i="30"/>
  <c r="F510" i="30"/>
  <c r="J510" i="30" s="1"/>
  <c r="N510" i="30" s="1"/>
  <c r="M509" i="30"/>
  <c r="I509" i="30"/>
  <c r="F509" i="30"/>
  <c r="J509" i="30" s="1"/>
  <c r="N509" i="30" s="1"/>
  <c r="M508" i="30"/>
  <c r="I508" i="30"/>
  <c r="F508" i="30"/>
  <c r="J508" i="30" s="1"/>
  <c r="N508" i="30" s="1"/>
  <c r="M507" i="30"/>
  <c r="J507" i="30"/>
  <c r="N507" i="30" s="1"/>
  <c r="I507" i="30"/>
  <c r="F507" i="30"/>
  <c r="M506" i="30"/>
  <c r="J506" i="30"/>
  <c r="N506" i="30" s="1"/>
  <c r="I506" i="30"/>
  <c r="F506" i="30"/>
  <c r="M505" i="30"/>
  <c r="I505" i="30"/>
  <c r="F505" i="30"/>
  <c r="J505" i="30" s="1"/>
  <c r="N505" i="30" s="1"/>
  <c r="M504" i="30"/>
  <c r="I504" i="30"/>
  <c r="F504" i="30"/>
  <c r="J504" i="30" s="1"/>
  <c r="N504" i="30" s="1"/>
  <c r="M503" i="30"/>
  <c r="I503" i="30"/>
  <c r="F503" i="30"/>
  <c r="J503" i="30" s="1"/>
  <c r="N503" i="30" s="1"/>
  <c r="M502" i="30"/>
  <c r="I502" i="30"/>
  <c r="F502" i="30"/>
  <c r="J502" i="30" s="1"/>
  <c r="N502" i="30" s="1"/>
  <c r="M501" i="30"/>
  <c r="J501" i="30"/>
  <c r="N501" i="30" s="1"/>
  <c r="I501" i="30"/>
  <c r="F501" i="30"/>
  <c r="M500" i="30"/>
  <c r="J500" i="30"/>
  <c r="N500" i="30" s="1"/>
  <c r="I500" i="30"/>
  <c r="F500" i="30"/>
  <c r="M499" i="30"/>
  <c r="I499" i="30"/>
  <c r="F499" i="30"/>
  <c r="J499" i="30" s="1"/>
  <c r="N499" i="30" s="1"/>
  <c r="M498" i="30"/>
  <c r="I498" i="30"/>
  <c r="F498" i="30"/>
  <c r="J498" i="30" s="1"/>
  <c r="N498" i="30" s="1"/>
  <c r="M497" i="30"/>
  <c r="I497" i="30"/>
  <c r="F497" i="30"/>
  <c r="J497" i="30" s="1"/>
  <c r="N497" i="30" s="1"/>
  <c r="M496" i="30"/>
  <c r="I496" i="30"/>
  <c r="F496" i="30"/>
  <c r="J496" i="30" s="1"/>
  <c r="N496" i="30" s="1"/>
  <c r="M495" i="30"/>
  <c r="J495" i="30"/>
  <c r="N495" i="30" s="1"/>
  <c r="I495" i="30"/>
  <c r="F495" i="30"/>
  <c r="M494" i="30"/>
  <c r="J494" i="30"/>
  <c r="N494" i="30" s="1"/>
  <c r="I494" i="30"/>
  <c r="F494" i="30"/>
  <c r="M493" i="30"/>
  <c r="I493" i="30"/>
  <c r="F493" i="30"/>
  <c r="J493" i="30" s="1"/>
  <c r="N493" i="30" s="1"/>
  <c r="M492" i="30"/>
  <c r="I492" i="30"/>
  <c r="F492" i="30"/>
  <c r="J492" i="30" s="1"/>
  <c r="N492" i="30" s="1"/>
  <c r="M491" i="30"/>
  <c r="I491" i="30"/>
  <c r="F491" i="30"/>
  <c r="J491" i="30" s="1"/>
  <c r="N491" i="30" s="1"/>
  <c r="M490" i="30"/>
  <c r="I490" i="30"/>
  <c r="F490" i="30"/>
  <c r="J490" i="30" s="1"/>
  <c r="N490" i="30" s="1"/>
  <c r="M489" i="30"/>
  <c r="J489" i="30"/>
  <c r="N489" i="30" s="1"/>
  <c r="I489" i="30"/>
  <c r="F489" i="30"/>
  <c r="M488" i="30"/>
  <c r="J488" i="30"/>
  <c r="N488" i="30" s="1"/>
  <c r="I488" i="30"/>
  <c r="F488" i="30"/>
  <c r="M487" i="30"/>
  <c r="I487" i="30"/>
  <c r="F487" i="30"/>
  <c r="J487" i="30" s="1"/>
  <c r="N487" i="30" s="1"/>
  <c r="M486" i="30"/>
  <c r="I486" i="30"/>
  <c r="F486" i="30"/>
  <c r="J486" i="30" s="1"/>
  <c r="N486" i="30" s="1"/>
  <c r="P485" i="30"/>
  <c r="M485" i="30"/>
  <c r="I485" i="30"/>
  <c r="F485" i="30"/>
  <c r="J485" i="30" s="1"/>
  <c r="N485" i="30" s="1"/>
  <c r="O485" i="30" s="1"/>
  <c r="M484" i="30"/>
  <c r="I484" i="30"/>
  <c r="F484" i="30"/>
  <c r="J484" i="30" s="1"/>
  <c r="N484" i="30" s="1"/>
  <c r="M483" i="30"/>
  <c r="J483" i="30"/>
  <c r="N483" i="30" s="1"/>
  <c r="I483" i="30"/>
  <c r="F483" i="30"/>
  <c r="M482" i="30"/>
  <c r="J482" i="30"/>
  <c r="N482" i="30" s="1"/>
  <c r="I482" i="30"/>
  <c r="F482" i="30"/>
  <c r="M481" i="30"/>
  <c r="I481" i="30"/>
  <c r="F481" i="30"/>
  <c r="J481" i="30" s="1"/>
  <c r="N481" i="30" s="1"/>
  <c r="O480" i="30"/>
  <c r="M480" i="30"/>
  <c r="I480" i="30"/>
  <c r="F480" i="30"/>
  <c r="J480" i="30" s="1"/>
  <c r="N480" i="30" s="1"/>
  <c r="P480" i="30" s="1"/>
  <c r="P479" i="30"/>
  <c r="M479" i="30"/>
  <c r="I479" i="30"/>
  <c r="F479" i="30"/>
  <c r="J479" i="30" s="1"/>
  <c r="N479" i="30" s="1"/>
  <c r="O479" i="30" s="1"/>
  <c r="M478" i="30"/>
  <c r="I478" i="30"/>
  <c r="F478" i="30"/>
  <c r="J478" i="30" s="1"/>
  <c r="N478" i="30" s="1"/>
  <c r="M477" i="30"/>
  <c r="J477" i="30"/>
  <c r="N477" i="30" s="1"/>
  <c r="I477" i="30"/>
  <c r="F477" i="30"/>
  <c r="M476" i="30"/>
  <c r="J476" i="30"/>
  <c r="N476" i="30" s="1"/>
  <c r="I476" i="30"/>
  <c r="F476" i="30"/>
  <c r="M475" i="30"/>
  <c r="I475" i="30"/>
  <c r="F475" i="30"/>
  <c r="J475" i="30" s="1"/>
  <c r="N475" i="30" s="1"/>
  <c r="O474" i="30"/>
  <c r="M474" i="30"/>
  <c r="I474" i="30"/>
  <c r="F474" i="30"/>
  <c r="J474" i="30" s="1"/>
  <c r="N474" i="30" s="1"/>
  <c r="P474" i="30" s="1"/>
  <c r="M473" i="30"/>
  <c r="J473" i="30"/>
  <c r="N473" i="30" s="1"/>
  <c r="O473" i="30" s="1"/>
  <c r="I473" i="30"/>
  <c r="F473" i="30"/>
  <c r="M472" i="30"/>
  <c r="I472" i="30"/>
  <c r="F472" i="30"/>
  <c r="N471" i="30"/>
  <c r="M471" i="30"/>
  <c r="J471" i="30"/>
  <c r="I471" i="30"/>
  <c r="F471" i="30"/>
  <c r="M470" i="30"/>
  <c r="J470" i="30"/>
  <c r="I470" i="30"/>
  <c r="F470" i="30"/>
  <c r="N469" i="30"/>
  <c r="O469" i="30" s="1"/>
  <c r="M469" i="30"/>
  <c r="I469" i="30"/>
  <c r="F469" i="30"/>
  <c r="J469" i="30" s="1"/>
  <c r="M468" i="30"/>
  <c r="I468" i="30"/>
  <c r="F468" i="30"/>
  <c r="J468" i="30" s="1"/>
  <c r="N468" i="30" s="1"/>
  <c r="P468" i="30" s="1"/>
  <c r="M467" i="30"/>
  <c r="I467" i="30"/>
  <c r="F467" i="30"/>
  <c r="J467" i="30" s="1"/>
  <c r="N467" i="30" s="1"/>
  <c r="M466" i="30"/>
  <c r="I466" i="30"/>
  <c r="F466" i="30"/>
  <c r="M465" i="30"/>
  <c r="J465" i="30"/>
  <c r="N465" i="30" s="1"/>
  <c r="I465" i="30"/>
  <c r="F465" i="30"/>
  <c r="M464" i="30"/>
  <c r="J464" i="30"/>
  <c r="N464" i="30" s="1"/>
  <c r="P464" i="30" s="1"/>
  <c r="I464" i="30"/>
  <c r="F464" i="30"/>
  <c r="M463" i="30"/>
  <c r="I463" i="30"/>
  <c r="F463" i="30"/>
  <c r="J463" i="30" s="1"/>
  <c r="N463" i="30" s="1"/>
  <c r="O462" i="30"/>
  <c r="M462" i="30"/>
  <c r="I462" i="30"/>
  <c r="F462" i="30"/>
  <c r="J462" i="30" s="1"/>
  <c r="N462" i="30" s="1"/>
  <c r="P462" i="30" s="1"/>
  <c r="M461" i="30"/>
  <c r="J461" i="30"/>
  <c r="N461" i="30" s="1"/>
  <c r="P461" i="30" s="1"/>
  <c r="I461" i="30"/>
  <c r="F461" i="30"/>
  <c r="M460" i="30"/>
  <c r="J460" i="30"/>
  <c r="N460" i="30" s="1"/>
  <c r="O460" i="30" s="1"/>
  <c r="I460" i="30"/>
  <c r="F460" i="30"/>
  <c r="M459" i="30"/>
  <c r="I459" i="30"/>
  <c r="J459" i="30" s="1"/>
  <c r="N459" i="30" s="1"/>
  <c r="F459" i="30"/>
  <c r="M458" i="30"/>
  <c r="J458" i="30"/>
  <c r="N458" i="30" s="1"/>
  <c r="I458" i="30"/>
  <c r="F458" i="30"/>
  <c r="M457" i="30"/>
  <c r="I457" i="30"/>
  <c r="F457" i="30"/>
  <c r="J457" i="30" s="1"/>
  <c r="N457" i="30" s="1"/>
  <c r="M456" i="30"/>
  <c r="I456" i="30"/>
  <c r="F456" i="30"/>
  <c r="J456" i="30" s="1"/>
  <c r="N456" i="30" s="1"/>
  <c r="M455" i="30"/>
  <c r="I455" i="30"/>
  <c r="F455" i="30"/>
  <c r="J455" i="30" s="1"/>
  <c r="N455" i="30" s="1"/>
  <c r="M454" i="30"/>
  <c r="I454" i="30"/>
  <c r="F454" i="30"/>
  <c r="J454" i="30" s="1"/>
  <c r="N454" i="30" s="1"/>
  <c r="M453" i="30"/>
  <c r="I453" i="30"/>
  <c r="J453" i="30" s="1"/>
  <c r="N453" i="30" s="1"/>
  <c r="F453" i="30"/>
  <c r="N452" i="30"/>
  <c r="P452" i="30" s="1"/>
  <c r="M452" i="30"/>
  <c r="J452" i="30"/>
  <c r="I452" i="30"/>
  <c r="F452" i="30"/>
  <c r="M451" i="30"/>
  <c r="I451" i="30"/>
  <c r="F451" i="30"/>
  <c r="J451" i="30" s="1"/>
  <c r="N451" i="30" s="1"/>
  <c r="M450" i="30"/>
  <c r="I450" i="30"/>
  <c r="F450" i="30"/>
  <c r="J450" i="30" s="1"/>
  <c r="N450" i="30" s="1"/>
  <c r="M449" i="30"/>
  <c r="I449" i="30"/>
  <c r="F449" i="30"/>
  <c r="J449" i="30" s="1"/>
  <c r="N449" i="30" s="1"/>
  <c r="M448" i="30"/>
  <c r="I448" i="30"/>
  <c r="F448" i="30"/>
  <c r="J448" i="30" s="1"/>
  <c r="N448" i="30" s="1"/>
  <c r="M447" i="30"/>
  <c r="J447" i="30"/>
  <c r="N447" i="30" s="1"/>
  <c r="I447" i="30"/>
  <c r="F447" i="30"/>
  <c r="M446" i="30"/>
  <c r="J446" i="30"/>
  <c r="N446" i="30" s="1"/>
  <c r="I446" i="30"/>
  <c r="F446" i="30"/>
  <c r="N445" i="30"/>
  <c r="P445" i="30" s="1"/>
  <c r="M445" i="30"/>
  <c r="I445" i="30"/>
  <c r="F445" i="30"/>
  <c r="J445" i="30" s="1"/>
  <c r="N444" i="30"/>
  <c r="P444" i="30" s="1"/>
  <c r="M444" i="30"/>
  <c r="I444" i="30"/>
  <c r="F444" i="30"/>
  <c r="J444" i="30" s="1"/>
  <c r="M443" i="30"/>
  <c r="J443" i="30"/>
  <c r="N443" i="30" s="1"/>
  <c r="P443" i="30" s="1"/>
  <c r="I443" i="30"/>
  <c r="F443" i="30"/>
  <c r="M442" i="30"/>
  <c r="J442" i="30"/>
  <c r="N442" i="30" s="1"/>
  <c r="O442" i="30" s="1"/>
  <c r="I442" i="30"/>
  <c r="F442" i="30"/>
  <c r="M441" i="30"/>
  <c r="I441" i="30"/>
  <c r="J441" i="30" s="1"/>
  <c r="N441" i="30" s="1"/>
  <c r="F441" i="30"/>
  <c r="M440" i="30"/>
  <c r="J440" i="30"/>
  <c r="N440" i="30" s="1"/>
  <c r="I440" i="30"/>
  <c r="F440" i="30"/>
  <c r="M439" i="30"/>
  <c r="I439" i="30"/>
  <c r="F439" i="30"/>
  <c r="J439" i="30" s="1"/>
  <c r="N439" i="30" s="1"/>
  <c r="M438" i="30"/>
  <c r="I438" i="30"/>
  <c r="F438" i="30"/>
  <c r="M437" i="30"/>
  <c r="I437" i="30"/>
  <c r="F437" i="30"/>
  <c r="J437" i="30" s="1"/>
  <c r="N437" i="30" s="1"/>
  <c r="M436" i="30"/>
  <c r="I436" i="30"/>
  <c r="F436" i="30"/>
  <c r="J436" i="30" s="1"/>
  <c r="N436" i="30" s="1"/>
  <c r="M435" i="30"/>
  <c r="I435" i="30"/>
  <c r="J435" i="30" s="1"/>
  <c r="N435" i="30" s="1"/>
  <c r="F435" i="30"/>
  <c r="N434" i="30"/>
  <c r="P434" i="30" s="1"/>
  <c r="M434" i="30"/>
  <c r="J434" i="30"/>
  <c r="I434" i="30"/>
  <c r="F434" i="30"/>
  <c r="M433" i="30"/>
  <c r="I433" i="30"/>
  <c r="F433" i="30"/>
  <c r="J433" i="30" s="1"/>
  <c r="N433" i="30" s="1"/>
  <c r="M432" i="30"/>
  <c r="I432" i="30"/>
  <c r="F432" i="30"/>
  <c r="J432" i="30" s="1"/>
  <c r="N432" i="30" s="1"/>
  <c r="M431" i="30"/>
  <c r="I431" i="30"/>
  <c r="F431" i="30"/>
  <c r="J431" i="30" s="1"/>
  <c r="N431" i="30" s="1"/>
  <c r="M430" i="30"/>
  <c r="I430" i="30"/>
  <c r="F430" i="30"/>
  <c r="J430" i="30" s="1"/>
  <c r="N430" i="30" s="1"/>
  <c r="M429" i="30"/>
  <c r="J429" i="30"/>
  <c r="N429" i="30" s="1"/>
  <c r="I429" i="30"/>
  <c r="F429" i="30"/>
  <c r="M428" i="30"/>
  <c r="J428" i="30"/>
  <c r="N428" i="30" s="1"/>
  <c r="I428" i="30"/>
  <c r="F428" i="30"/>
  <c r="M427" i="30"/>
  <c r="N427" i="30" s="1"/>
  <c r="I427" i="30"/>
  <c r="F427" i="30"/>
  <c r="J427" i="30" s="1"/>
  <c r="N426" i="30"/>
  <c r="P426" i="30" s="1"/>
  <c r="M426" i="30"/>
  <c r="I426" i="30"/>
  <c r="F426" i="30"/>
  <c r="J426" i="30" s="1"/>
  <c r="M425" i="30"/>
  <c r="J425" i="30"/>
  <c r="N425" i="30" s="1"/>
  <c r="P425" i="30" s="1"/>
  <c r="I425" i="30"/>
  <c r="F425" i="30"/>
  <c r="M424" i="30"/>
  <c r="I424" i="30"/>
  <c r="J424" i="30" s="1"/>
  <c r="N424" i="30" s="1"/>
  <c r="F424" i="30"/>
  <c r="M423" i="30"/>
  <c r="I423" i="30"/>
  <c r="J423" i="30" s="1"/>
  <c r="N423" i="30" s="1"/>
  <c r="F423" i="30"/>
  <c r="M422" i="30"/>
  <c r="J422" i="30"/>
  <c r="N422" i="30" s="1"/>
  <c r="I422" i="30"/>
  <c r="F422" i="30"/>
  <c r="M421" i="30"/>
  <c r="I421" i="30"/>
  <c r="F421" i="30"/>
  <c r="J421" i="30" s="1"/>
  <c r="N421" i="30" s="1"/>
  <c r="M420" i="30"/>
  <c r="I420" i="30"/>
  <c r="F420" i="30"/>
  <c r="J420" i="30" s="1"/>
  <c r="N420" i="30" s="1"/>
  <c r="M419" i="30"/>
  <c r="I419" i="30"/>
  <c r="F419" i="30"/>
  <c r="J419" i="30" s="1"/>
  <c r="N419" i="30" s="1"/>
  <c r="M418" i="30"/>
  <c r="I418" i="30"/>
  <c r="F418" i="30"/>
  <c r="J418" i="30" s="1"/>
  <c r="N418" i="30" s="1"/>
  <c r="M417" i="30"/>
  <c r="I417" i="30"/>
  <c r="J417" i="30" s="1"/>
  <c r="N417" i="30" s="1"/>
  <c r="F417" i="30"/>
  <c r="N416" i="30"/>
  <c r="P416" i="30" s="1"/>
  <c r="M416" i="30"/>
  <c r="J416" i="30"/>
  <c r="I416" i="30"/>
  <c r="F416" i="30"/>
  <c r="M415" i="30"/>
  <c r="I415" i="30"/>
  <c r="F415" i="30"/>
  <c r="J415" i="30" s="1"/>
  <c r="N415" i="30" s="1"/>
  <c r="M414" i="30"/>
  <c r="I414" i="30"/>
  <c r="F414" i="30"/>
  <c r="J414" i="30" s="1"/>
  <c r="N414" i="30" s="1"/>
  <c r="M413" i="30"/>
  <c r="I413" i="30"/>
  <c r="F413" i="30"/>
  <c r="J413" i="30" s="1"/>
  <c r="N413" i="30" s="1"/>
  <c r="M412" i="30"/>
  <c r="I412" i="30"/>
  <c r="F412" i="30"/>
  <c r="J412" i="30" s="1"/>
  <c r="N412" i="30" s="1"/>
  <c r="M411" i="30"/>
  <c r="J411" i="30"/>
  <c r="N411" i="30" s="1"/>
  <c r="I411" i="30"/>
  <c r="F411" i="30"/>
  <c r="M410" i="30"/>
  <c r="J410" i="30"/>
  <c r="N410" i="30" s="1"/>
  <c r="I410" i="30"/>
  <c r="F410" i="30"/>
  <c r="M409" i="30"/>
  <c r="N409" i="30" s="1"/>
  <c r="I409" i="30"/>
  <c r="F409" i="30"/>
  <c r="J409" i="30" s="1"/>
  <c r="N408" i="30"/>
  <c r="P408" i="30" s="1"/>
  <c r="M408" i="30"/>
  <c r="I408" i="30"/>
  <c r="F408" i="30"/>
  <c r="J408" i="30" s="1"/>
  <c r="M407" i="30"/>
  <c r="J407" i="30"/>
  <c r="N407" i="30" s="1"/>
  <c r="P407" i="30" s="1"/>
  <c r="I407" i="30"/>
  <c r="F407" i="30"/>
  <c r="M406" i="30"/>
  <c r="J406" i="30"/>
  <c r="N406" i="30" s="1"/>
  <c r="I406" i="30"/>
  <c r="F406" i="30"/>
  <c r="M405" i="30"/>
  <c r="J405" i="30"/>
  <c r="N405" i="30" s="1"/>
  <c r="I405" i="30"/>
  <c r="F405" i="30"/>
  <c r="M404" i="30"/>
  <c r="I404" i="30"/>
  <c r="F404" i="30"/>
  <c r="J404" i="30" s="1"/>
  <c r="N404" i="30" s="1"/>
  <c r="N403" i="30"/>
  <c r="P403" i="30" s="1"/>
  <c r="M403" i="30"/>
  <c r="I403" i="30"/>
  <c r="F403" i="30"/>
  <c r="J403" i="30" s="1"/>
  <c r="M402" i="30"/>
  <c r="I402" i="30"/>
  <c r="F402" i="30"/>
  <c r="J402" i="30" s="1"/>
  <c r="N402" i="30" s="1"/>
  <c r="M401" i="30"/>
  <c r="I401" i="30"/>
  <c r="F401" i="30"/>
  <c r="J401" i="30" s="1"/>
  <c r="N401" i="30" s="1"/>
  <c r="M400" i="30"/>
  <c r="I400" i="30"/>
  <c r="F400" i="30"/>
  <c r="J400" i="30" s="1"/>
  <c r="N400" i="30" s="1"/>
  <c r="M399" i="30"/>
  <c r="I399" i="30"/>
  <c r="J399" i="30" s="1"/>
  <c r="N399" i="30" s="1"/>
  <c r="F399" i="30"/>
  <c r="M398" i="30"/>
  <c r="I398" i="30"/>
  <c r="F398" i="30"/>
  <c r="J398" i="30" s="1"/>
  <c r="N398" i="30" s="1"/>
  <c r="M397" i="30"/>
  <c r="I397" i="30"/>
  <c r="F397" i="30"/>
  <c r="J397" i="30" s="1"/>
  <c r="N397" i="30" s="1"/>
  <c r="M396" i="30"/>
  <c r="I396" i="30"/>
  <c r="F396" i="30"/>
  <c r="J396" i="30" s="1"/>
  <c r="N396" i="30" s="1"/>
  <c r="M395" i="30"/>
  <c r="I395" i="30"/>
  <c r="F395" i="30"/>
  <c r="J395" i="30" s="1"/>
  <c r="N395" i="30" s="1"/>
  <c r="M394" i="30"/>
  <c r="I394" i="30"/>
  <c r="F394" i="30"/>
  <c r="J394" i="30" s="1"/>
  <c r="N394" i="30" s="1"/>
  <c r="M393" i="30"/>
  <c r="I393" i="30"/>
  <c r="J393" i="30" s="1"/>
  <c r="N393" i="30" s="1"/>
  <c r="F393" i="30"/>
  <c r="M392" i="30"/>
  <c r="J392" i="30"/>
  <c r="N392" i="30" s="1"/>
  <c r="I392" i="30"/>
  <c r="F392" i="30"/>
  <c r="M391" i="30"/>
  <c r="I391" i="30"/>
  <c r="F391" i="30"/>
  <c r="M390" i="30"/>
  <c r="J390" i="30"/>
  <c r="N390" i="30" s="1"/>
  <c r="I390" i="30"/>
  <c r="F390" i="30"/>
  <c r="M389" i="30"/>
  <c r="I389" i="30"/>
  <c r="F389" i="30"/>
  <c r="J389" i="30" s="1"/>
  <c r="N389" i="30" s="1"/>
  <c r="M388" i="30"/>
  <c r="I388" i="30"/>
  <c r="F388" i="30"/>
  <c r="J388" i="30" s="1"/>
  <c r="N388" i="30" s="1"/>
  <c r="M387" i="30"/>
  <c r="I387" i="30"/>
  <c r="F387" i="30"/>
  <c r="J387" i="30" s="1"/>
  <c r="N387" i="30" s="1"/>
  <c r="M386" i="30"/>
  <c r="I386" i="30"/>
  <c r="F386" i="30"/>
  <c r="J386" i="30" s="1"/>
  <c r="N386" i="30" s="1"/>
  <c r="M385" i="30"/>
  <c r="I385" i="30"/>
  <c r="J385" i="30" s="1"/>
  <c r="N385" i="30" s="1"/>
  <c r="F385" i="30"/>
  <c r="M384" i="30"/>
  <c r="J384" i="30"/>
  <c r="N384" i="30" s="1"/>
  <c r="I384" i="30"/>
  <c r="F384" i="30"/>
  <c r="M383" i="30"/>
  <c r="I383" i="30"/>
  <c r="F383" i="30"/>
  <c r="J383" i="30" s="1"/>
  <c r="N383" i="30" s="1"/>
  <c r="M382" i="30"/>
  <c r="I382" i="30"/>
  <c r="F382" i="30"/>
  <c r="J382" i="30" s="1"/>
  <c r="N382" i="30" s="1"/>
  <c r="M381" i="30"/>
  <c r="I381" i="30"/>
  <c r="F381" i="30"/>
  <c r="J381" i="30" s="1"/>
  <c r="N381" i="30" s="1"/>
  <c r="M380" i="30"/>
  <c r="I380" i="30"/>
  <c r="F380" i="30"/>
  <c r="J380" i="30" s="1"/>
  <c r="N380" i="30" s="1"/>
  <c r="M379" i="30"/>
  <c r="I379" i="30"/>
  <c r="J379" i="30" s="1"/>
  <c r="N379" i="30" s="1"/>
  <c r="F379" i="30"/>
  <c r="M378" i="30"/>
  <c r="J378" i="30"/>
  <c r="N378" i="30" s="1"/>
  <c r="I378" i="30"/>
  <c r="F378" i="30"/>
  <c r="M377" i="30"/>
  <c r="I377" i="30"/>
  <c r="F377" i="30"/>
  <c r="J377" i="30" s="1"/>
  <c r="N377" i="30" s="1"/>
  <c r="M376" i="30"/>
  <c r="I376" i="30"/>
  <c r="F376" i="30"/>
  <c r="J376" i="30" s="1"/>
  <c r="N376" i="30" s="1"/>
  <c r="M375" i="30"/>
  <c r="I375" i="30"/>
  <c r="F375" i="30"/>
  <c r="J375" i="30" s="1"/>
  <c r="N375" i="30" s="1"/>
  <c r="P375" i="30" s="1"/>
  <c r="P374" i="30"/>
  <c r="M374" i="30"/>
  <c r="I374" i="30"/>
  <c r="F374" i="30"/>
  <c r="J374" i="30" s="1"/>
  <c r="N374" i="30" s="1"/>
  <c r="O374" i="30" s="1"/>
  <c r="M373" i="30"/>
  <c r="I373" i="30"/>
  <c r="J373" i="30" s="1"/>
  <c r="N373" i="30" s="1"/>
  <c r="F373" i="30"/>
  <c r="M372" i="30"/>
  <c r="J372" i="30"/>
  <c r="N372" i="30" s="1"/>
  <c r="I372" i="30"/>
  <c r="F372" i="30"/>
  <c r="M371" i="30"/>
  <c r="N371" i="30" s="1"/>
  <c r="I371" i="30"/>
  <c r="F371" i="30"/>
  <c r="J371" i="30" s="1"/>
  <c r="M370" i="30"/>
  <c r="I370" i="30"/>
  <c r="F370" i="30"/>
  <c r="J370" i="30" s="1"/>
  <c r="N370" i="30" s="1"/>
  <c r="M369" i="30"/>
  <c r="I369" i="30"/>
  <c r="F369" i="30"/>
  <c r="J369" i="30" s="1"/>
  <c r="N369" i="30" s="1"/>
  <c r="P369" i="30" s="1"/>
  <c r="M368" i="30"/>
  <c r="I368" i="30"/>
  <c r="F368" i="30"/>
  <c r="M367" i="30"/>
  <c r="J367" i="30"/>
  <c r="N367" i="30" s="1"/>
  <c r="I367" i="30"/>
  <c r="F367" i="30"/>
  <c r="M366" i="30"/>
  <c r="J366" i="30"/>
  <c r="I366" i="30"/>
  <c r="F366" i="30"/>
  <c r="M365" i="30"/>
  <c r="N365" i="30" s="1"/>
  <c r="I365" i="30"/>
  <c r="F365" i="30"/>
  <c r="J365" i="30" s="1"/>
  <c r="N364" i="30"/>
  <c r="P364" i="30" s="1"/>
  <c r="M364" i="30"/>
  <c r="I364" i="30"/>
  <c r="F364" i="30"/>
  <c r="J364" i="30" s="1"/>
  <c r="O363" i="30"/>
  <c r="M363" i="30"/>
  <c r="I363" i="30"/>
  <c r="F363" i="30"/>
  <c r="J363" i="30" s="1"/>
  <c r="N363" i="30" s="1"/>
  <c r="P363" i="30" s="1"/>
  <c r="M362" i="30"/>
  <c r="I362" i="30"/>
  <c r="F362" i="30"/>
  <c r="J362" i="30" s="1"/>
  <c r="N362" i="30" s="1"/>
  <c r="O362" i="30" s="1"/>
  <c r="M361" i="30"/>
  <c r="J361" i="30"/>
  <c r="N361" i="30" s="1"/>
  <c r="I361" i="30"/>
  <c r="F361" i="30"/>
  <c r="M360" i="30"/>
  <c r="J360" i="30"/>
  <c r="N360" i="30" s="1"/>
  <c r="I360" i="30"/>
  <c r="F360" i="30"/>
  <c r="M359" i="30"/>
  <c r="I359" i="30"/>
  <c r="F359" i="30"/>
  <c r="J359" i="30" s="1"/>
  <c r="N359" i="30" s="1"/>
  <c r="M358" i="30"/>
  <c r="I358" i="30"/>
  <c r="F358" i="30"/>
  <c r="J358" i="30" s="1"/>
  <c r="N358" i="30" s="1"/>
  <c r="P357" i="30"/>
  <c r="O357" i="30"/>
  <c r="M357" i="30"/>
  <c r="I357" i="30"/>
  <c r="F357" i="30"/>
  <c r="J357" i="30" s="1"/>
  <c r="N357" i="30" s="1"/>
  <c r="P356" i="30"/>
  <c r="M356" i="30"/>
  <c r="I356" i="30"/>
  <c r="F356" i="30"/>
  <c r="J356" i="30" s="1"/>
  <c r="N356" i="30" s="1"/>
  <c r="O356" i="30" s="1"/>
  <c r="M355" i="30"/>
  <c r="I355" i="30"/>
  <c r="J355" i="30" s="1"/>
  <c r="N355" i="30" s="1"/>
  <c r="F355" i="30"/>
  <c r="M354" i="30"/>
  <c r="J354" i="30"/>
  <c r="N354" i="30" s="1"/>
  <c r="I354" i="30"/>
  <c r="F354" i="30"/>
  <c r="M353" i="30"/>
  <c r="I353" i="30"/>
  <c r="F353" i="30"/>
  <c r="J353" i="30" s="1"/>
  <c r="N353" i="30" s="1"/>
  <c r="M352" i="30"/>
  <c r="I352" i="30"/>
  <c r="F352" i="30"/>
  <c r="J352" i="30" s="1"/>
  <c r="N352" i="30" s="1"/>
  <c r="M351" i="30"/>
  <c r="I351" i="30"/>
  <c r="F351" i="30"/>
  <c r="J351" i="30" s="1"/>
  <c r="N351" i="30" s="1"/>
  <c r="P351" i="30" s="1"/>
  <c r="M350" i="30"/>
  <c r="I350" i="30"/>
  <c r="F350" i="30"/>
  <c r="J350" i="30" s="1"/>
  <c r="N350" i="30" s="1"/>
  <c r="M349" i="30"/>
  <c r="I349" i="30"/>
  <c r="J349" i="30" s="1"/>
  <c r="N349" i="30" s="1"/>
  <c r="F349" i="30"/>
  <c r="M348" i="30"/>
  <c r="J348" i="30"/>
  <c r="N348" i="30" s="1"/>
  <c r="I348" i="30"/>
  <c r="F348" i="30"/>
  <c r="M347" i="30"/>
  <c r="I347" i="30"/>
  <c r="F347" i="30"/>
  <c r="J347" i="30" s="1"/>
  <c r="N347" i="30" s="1"/>
  <c r="M346" i="30"/>
  <c r="I346" i="30"/>
  <c r="F346" i="30"/>
  <c r="J346" i="30" s="1"/>
  <c r="N346" i="30" s="1"/>
  <c r="M345" i="30"/>
  <c r="I345" i="30"/>
  <c r="F345" i="30"/>
  <c r="J345" i="30" s="1"/>
  <c r="N345" i="30" s="1"/>
  <c r="P345" i="30" s="1"/>
  <c r="M344" i="30"/>
  <c r="I344" i="30"/>
  <c r="F344" i="30"/>
  <c r="J344" i="30" s="1"/>
  <c r="N344" i="30" s="1"/>
  <c r="M343" i="30"/>
  <c r="I343" i="30"/>
  <c r="J343" i="30" s="1"/>
  <c r="N343" i="30" s="1"/>
  <c r="F343" i="30"/>
  <c r="M342" i="30"/>
  <c r="J342" i="30"/>
  <c r="N342" i="30" s="1"/>
  <c r="I342" i="30"/>
  <c r="F342" i="30"/>
  <c r="M341" i="30"/>
  <c r="I341" i="30"/>
  <c r="F341" i="30"/>
  <c r="J341" i="30" s="1"/>
  <c r="N341" i="30" s="1"/>
  <c r="M340" i="30"/>
  <c r="I340" i="30"/>
  <c r="F340" i="30"/>
  <c r="J340" i="30" s="1"/>
  <c r="N340" i="30" s="1"/>
  <c r="M339" i="30"/>
  <c r="I339" i="30"/>
  <c r="F339" i="30"/>
  <c r="J339" i="30" s="1"/>
  <c r="N339" i="30" s="1"/>
  <c r="P339" i="30" s="1"/>
  <c r="M338" i="30"/>
  <c r="I338" i="30"/>
  <c r="F338" i="30"/>
  <c r="J338" i="30" s="1"/>
  <c r="N338" i="30" s="1"/>
  <c r="M337" i="30"/>
  <c r="I337" i="30"/>
  <c r="J337" i="30" s="1"/>
  <c r="N337" i="30" s="1"/>
  <c r="F337" i="30"/>
  <c r="M336" i="30"/>
  <c r="J336" i="30"/>
  <c r="N336" i="30" s="1"/>
  <c r="I336" i="30"/>
  <c r="F336" i="30"/>
  <c r="M335" i="30"/>
  <c r="N335" i="30" s="1"/>
  <c r="I335" i="30"/>
  <c r="F335" i="30"/>
  <c r="J335" i="30" s="1"/>
  <c r="M334" i="30"/>
  <c r="I334" i="30"/>
  <c r="F334" i="30"/>
  <c r="J334" i="30" s="1"/>
  <c r="N334" i="30" s="1"/>
  <c r="M333" i="30"/>
  <c r="J333" i="30"/>
  <c r="N333" i="30" s="1"/>
  <c r="P333" i="30" s="1"/>
  <c r="I333" i="30"/>
  <c r="F333" i="30"/>
  <c r="M332" i="30"/>
  <c r="I332" i="30"/>
  <c r="J332" i="30" s="1"/>
  <c r="N332" i="30" s="1"/>
  <c r="F332" i="30"/>
  <c r="M331" i="30"/>
  <c r="I331" i="30"/>
  <c r="J331" i="30" s="1"/>
  <c r="N331" i="30" s="1"/>
  <c r="F331" i="30"/>
  <c r="N330" i="30"/>
  <c r="P330" i="30" s="1"/>
  <c r="M330" i="30"/>
  <c r="J330" i="30"/>
  <c r="I330" i="30"/>
  <c r="F330" i="30"/>
  <c r="M329" i="30"/>
  <c r="I329" i="30"/>
  <c r="F329" i="30"/>
  <c r="J329" i="30" s="1"/>
  <c r="N329" i="30" s="1"/>
  <c r="M328" i="30"/>
  <c r="I328" i="30"/>
  <c r="F328" i="30"/>
  <c r="J328" i="30" s="1"/>
  <c r="N328" i="30" s="1"/>
  <c r="M327" i="30"/>
  <c r="I327" i="30"/>
  <c r="F327" i="30"/>
  <c r="J327" i="30" s="1"/>
  <c r="N327" i="30" s="1"/>
  <c r="M326" i="30"/>
  <c r="I326" i="30"/>
  <c r="F326" i="30"/>
  <c r="J326" i="30" s="1"/>
  <c r="N326" i="30" s="1"/>
  <c r="N325" i="30"/>
  <c r="M325" i="30"/>
  <c r="J325" i="30"/>
  <c r="I325" i="30"/>
  <c r="F325" i="30"/>
  <c r="N324" i="30"/>
  <c r="P324" i="30" s="1"/>
  <c r="M324" i="30"/>
  <c r="J324" i="30"/>
  <c r="I324" i="30"/>
  <c r="F324" i="30"/>
  <c r="M323" i="30"/>
  <c r="N323" i="30" s="1"/>
  <c r="I323" i="30"/>
  <c r="F323" i="30"/>
  <c r="J323" i="30" s="1"/>
  <c r="M322" i="30"/>
  <c r="I322" i="30"/>
  <c r="F322" i="30"/>
  <c r="O321" i="30"/>
  <c r="M321" i="30"/>
  <c r="J321" i="30"/>
  <c r="N321" i="30" s="1"/>
  <c r="P321" i="30" s="1"/>
  <c r="I321" i="30"/>
  <c r="F321" i="30"/>
  <c r="N320" i="30"/>
  <c r="O320" i="30" s="1"/>
  <c r="M320" i="30"/>
  <c r="J320" i="30"/>
  <c r="I320" i="30"/>
  <c r="F320" i="30"/>
  <c r="N319" i="30"/>
  <c r="P319" i="30" s="1"/>
  <c r="M319" i="30"/>
  <c r="J319" i="30"/>
  <c r="I319" i="30"/>
  <c r="F319" i="30"/>
  <c r="M318" i="30"/>
  <c r="I318" i="30"/>
  <c r="F318" i="30"/>
  <c r="J318" i="30" s="1"/>
  <c r="N318" i="30" s="1"/>
  <c r="P317" i="30"/>
  <c r="N317" i="30"/>
  <c r="O317" i="30" s="1"/>
  <c r="M317" i="30"/>
  <c r="I317" i="30"/>
  <c r="F317" i="30"/>
  <c r="J317" i="30" s="1"/>
  <c r="M316" i="30"/>
  <c r="I316" i="30"/>
  <c r="F316" i="30"/>
  <c r="J316" i="30" s="1"/>
  <c r="N316" i="30" s="1"/>
  <c r="M315" i="30"/>
  <c r="I315" i="30"/>
  <c r="F315" i="30"/>
  <c r="J315" i="30" s="1"/>
  <c r="N315" i="30" s="1"/>
  <c r="M314" i="30"/>
  <c r="I314" i="30"/>
  <c r="F314" i="30"/>
  <c r="J314" i="30" s="1"/>
  <c r="N314" i="30" s="1"/>
  <c r="M313" i="30"/>
  <c r="I313" i="30"/>
  <c r="J313" i="30" s="1"/>
  <c r="N313" i="30" s="1"/>
  <c r="F313" i="30"/>
  <c r="M312" i="30"/>
  <c r="J312" i="30"/>
  <c r="N312" i="30" s="1"/>
  <c r="I312" i="30"/>
  <c r="F312" i="30"/>
  <c r="M311" i="30"/>
  <c r="I311" i="30"/>
  <c r="I517" i="30" s="1"/>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E71"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M515" i="16"/>
  <c r="I515" i="16"/>
  <c r="F515" i="16"/>
  <c r="J515" i="16" s="1"/>
  <c r="N515" i="16" s="1"/>
  <c r="M514" i="16"/>
  <c r="I514" i="16"/>
  <c r="J514" i="16" s="1"/>
  <c r="N514" i="16" s="1"/>
  <c r="P514" i="16" s="1"/>
  <c r="F514" i="16"/>
  <c r="M513" i="16"/>
  <c r="I513" i="16"/>
  <c r="F513" i="16"/>
  <c r="J513" i="16" s="1"/>
  <c r="N513" i="16" s="1"/>
  <c r="M512" i="16"/>
  <c r="I512" i="16"/>
  <c r="F512" i="16"/>
  <c r="O511" i="16"/>
  <c r="M511" i="16"/>
  <c r="J511" i="16"/>
  <c r="N511" i="16" s="1"/>
  <c r="P511" i="16" s="1"/>
  <c r="I511" i="16"/>
  <c r="F511" i="16"/>
  <c r="P510" i="16"/>
  <c r="M510" i="16"/>
  <c r="I510" i="16"/>
  <c r="F510" i="16"/>
  <c r="J510" i="16" s="1"/>
  <c r="N510" i="16" s="1"/>
  <c r="O510" i="16" s="1"/>
  <c r="N509" i="16"/>
  <c r="M509" i="16"/>
  <c r="I509" i="16"/>
  <c r="F509" i="16"/>
  <c r="J509" i="16" s="1"/>
  <c r="M508" i="16"/>
  <c r="J508" i="16"/>
  <c r="N508" i="16" s="1"/>
  <c r="I508" i="16"/>
  <c r="F508" i="16"/>
  <c r="M507" i="16"/>
  <c r="I507" i="16"/>
  <c r="F507" i="16"/>
  <c r="J507" i="16" s="1"/>
  <c r="N507" i="16" s="1"/>
  <c r="M506" i="16"/>
  <c r="I506" i="16"/>
  <c r="F506" i="16"/>
  <c r="M505" i="16"/>
  <c r="J505" i="16"/>
  <c r="N505" i="16" s="1"/>
  <c r="P505" i="16" s="1"/>
  <c r="I505" i="16"/>
  <c r="F505" i="16"/>
  <c r="P504" i="16"/>
  <c r="M504" i="16"/>
  <c r="I504" i="16"/>
  <c r="F504" i="16"/>
  <c r="J504" i="16" s="1"/>
  <c r="N504" i="16" s="1"/>
  <c r="O504" i="16" s="1"/>
  <c r="N503" i="16"/>
  <c r="M503" i="16"/>
  <c r="I503" i="16"/>
  <c r="F503" i="16"/>
  <c r="J503" i="16" s="1"/>
  <c r="M502" i="16"/>
  <c r="J502" i="16"/>
  <c r="N502" i="16" s="1"/>
  <c r="I502" i="16"/>
  <c r="F502" i="16"/>
  <c r="M501" i="16"/>
  <c r="I501" i="16"/>
  <c r="F501" i="16"/>
  <c r="J501" i="16" s="1"/>
  <c r="N501" i="16" s="1"/>
  <c r="M500" i="16"/>
  <c r="I500" i="16"/>
  <c r="F500" i="16"/>
  <c r="M499" i="16"/>
  <c r="J499" i="16"/>
  <c r="N499" i="16" s="1"/>
  <c r="P499" i="16" s="1"/>
  <c r="I499" i="16"/>
  <c r="F499" i="16"/>
  <c r="P498" i="16"/>
  <c r="M498" i="16"/>
  <c r="I498" i="16"/>
  <c r="F498" i="16"/>
  <c r="J498" i="16" s="1"/>
  <c r="N498" i="16" s="1"/>
  <c r="O498" i="16" s="1"/>
  <c r="N497" i="16"/>
  <c r="M497" i="16"/>
  <c r="I497" i="16"/>
  <c r="F497" i="16"/>
  <c r="J497" i="16" s="1"/>
  <c r="M496" i="16"/>
  <c r="J496" i="16"/>
  <c r="N496" i="16" s="1"/>
  <c r="I496" i="16"/>
  <c r="F496" i="16"/>
  <c r="M495" i="16"/>
  <c r="I495" i="16"/>
  <c r="F495" i="16"/>
  <c r="J495" i="16" s="1"/>
  <c r="N495" i="16" s="1"/>
  <c r="M494" i="16"/>
  <c r="I494" i="16"/>
  <c r="F494" i="16"/>
  <c r="O493" i="16"/>
  <c r="M493" i="16"/>
  <c r="J493" i="16"/>
  <c r="N493" i="16" s="1"/>
  <c r="P493" i="16" s="1"/>
  <c r="I493" i="16"/>
  <c r="F493" i="16"/>
  <c r="P492" i="16"/>
  <c r="M492" i="16"/>
  <c r="I492" i="16"/>
  <c r="F492" i="16"/>
  <c r="J492" i="16" s="1"/>
  <c r="N492" i="16" s="1"/>
  <c r="O492" i="16" s="1"/>
  <c r="N491" i="16"/>
  <c r="M491" i="16"/>
  <c r="I491" i="16"/>
  <c r="F491" i="16"/>
  <c r="J491" i="16" s="1"/>
  <c r="M490" i="16"/>
  <c r="J490" i="16"/>
  <c r="N490" i="16" s="1"/>
  <c r="I490" i="16"/>
  <c r="F490" i="16"/>
  <c r="M489" i="16"/>
  <c r="J489" i="16"/>
  <c r="N489" i="16" s="1"/>
  <c r="I489" i="16"/>
  <c r="F489" i="16"/>
  <c r="M488" i="16"/>
  <c r="I488" i="16"/>
  <c r="F488" i="16"/>
  <c r="M487" i="16"/>
  <c r="J487" i="16"/>
  <c r="N487" i="16" s="1"/>
  <c r="I487" i="16"/>
  <c r="F487" i="16"/>
  <c r="M486" i="16"/>
  <c r="I486" i="16"/>
  <c r="F486" i="16"/>
  <c r="M485" i="16"/>
  <c r="I485" i="16"/>
  <c r="F485" i="16"/>
  <c r="J485" i="16" s="1"/>
  <c r="N485" i="16" s="1"/>
  <c r="M484" i="16"/>
  <c r="J484" i="16"/>
  <c r="N484" i="16" s="1"/>
  <c r="P484" i="16" s="1"/>
  <c r="I484" i="16"/>
  <c r="F484" i="16"/>
  <c r="M483" i="16"/>
  <c r="I483" i="16"/>
  <c r="F483" i="16"/>
  <c r="J483" i="16" s="1"/>
  <c r="N483" i="16" s="1"/>
  <c r="M482" i="16"/>
  <c r="I482" i="16"/>
  <c r="F482" i="16"/>
  <c r="M481" i="16"/>
  <c r="I481" i="16"/>
  <c r="F481" i="16"/>
  <c r="J481" i="16" s="1"/>
  <c r="N481" i="16" s="1"/>
  <c r="O481" i="16" s="1"/>
  <c r="M480" i="16"/>
  <c r="I480" i="16"/>
  <c r="F480" i="16"/>
  <c r="P479" i="16"/>
  <c r="M479" i="16"/>
  <c r="I479" i="16"/>
  <c r="J479" i="16" s="1"/>
  <c r="N479" i="16" s="1"/>
  <c r="O479" i="16" s="1"/>
  <c r="F479" i="16"/>
  <c r="M478" i="16"/>
  <c r="I478" i="16"/>
  <c r="J478" i="16" s="1"/>
  <c r="N478" i="16" s="1"/>
  <c r="P478" i="16" s="1"/>
  <c r="F478" i="16"/>
  <c r="N477" i="16"/>
  <c r="M477" i="16"/>
  <c r="I477" i="16"/>
  <c r="F477" i="16"/>
  <c r="J477" i="16" s="1"/>
  <c r="N476" i="16"/>
  <c r="M476" i="16"/>
  <c r="I476" i="16"/>
  <c r="F476" i="16"/>
  <c r="J476" i="16" s="1"/>
  <c r="N475" i="16"/>
  <c r="M475" i="16"/>
  <c r="I475" i="16"/>
  <c r="F475" i="16"/>
  <c r="J475" i="16" s="1"/>
  <c r="O474" i="16"/>
  <c r="M474" i="16"/>
  <c r="I474" i="16"/>
  <c r="F474" i="16"/>
  <c r="J474" i="16" s="1"/>
  <c r="N474" i="16" s="1"/>
  <c r="P474" i="16" s="1"/>
  <c r="M473" i="16"/>
  <c r="I473" i="16"/>
  <c r="F473" i="16"/>
  <c r="J473" i="16" s="1"/>
  <c r="N473" i="16" s="1"/>
  <c r="M472" i="16"/>
  <c r="J472" i="16"/>
  <c r="N472" i="16" s="1"/>
  <c r="I472" i="16"/>
  <c r="F472" i="16"/>
  <c r="M471" i="16"/>
  <c r="J471" i="16"/>
  <c r="N471" i="16" s="1"/>
  <c r="I471" i="16"/>
  <c r="F471" i="16"/>
  <c r="M470" i="16"/>
  <c r="I470" i="16"/>
  <c r="F470" i="16"/>
  <c r="M469" i="16"/>
  <c r="J469" i="16"/>
  <c r="N469" i="16" s="1"/>
  <c r="I469" i="16"/>
  <c r="F469" i="16"/>
  <c r="M468" i="16"/>
  <c r="I468" i="16"/>
  <c r="F468" i="16"/>
  <c r="M467" i="16"/>
  <c r="I467" i="16"/>
  <c r="F467" i="16"/>
  <c r="M466" i="16"/>
  <c r="J466" i="16"/>
  <c r="N466" i="16" s="1"/>
  <c r="P466" i="16" s="1"/>
  <c r="I466" i="16"/>
  <c r="F466" i="16"/>
  <c r="M465" i="16"/>
  <c r="I465" i="16"/>
  <c r="F465" i="16"/>
  <c r="J465" i="16" s="1"/>
  <c r="N465" i="16" s="1"/>
  <c r="M464" i="16"/>
  <c r="I464" i="16"/>
  <c r="F464" i="16"/>
  <c r="P463" i="16"/>
  <c r="M463" i="16"/>
  <c r="I463" i="16"/>
  <c r="F463" i="16"/>
  <c r="J463" i="16" s="1"/>
  <c r="N463" i="16" s="1"/>
  <c r="O463" i="16" s="1"/>
  <c r="M462" i="16"/>
  <c r="I462" i="16"/>
  <c r="F462" i="16"/>
  <c r="M461" i="16"/>
  <c r="I461" i="16"/>
  <c r="J461" i="16" s="1"/>
  <c r="N461" i="16" s="1"/>
  <c r="O461" i="16" s="1"/>
  <c r="F461" i="16"/>
  <c r="O460" i="16"/>
  <c r="M460" i="16"/>
  <c r="I460" i="16"/>
  <c r="J460" i="16" s="1"/>
  <c r="N460" i="16" s="1"/>
  <c r="P460" i="16" s="1"/>
  <c r="F460" i="16"/>
  <c r="M459" i="16"/>
  <c r="I459" i="16"/>
  <c r="F459" i="16"/>
  <c r="J459" i="16" s="1"/>
  <c r="N459" i="16" s="1"/>
  <c r="N458" i="16"/>
  <c r="M458" i="16"/>
  <c r="I458" i="16"/>
  <c r="F458" i="16"/>
  <c r="J458" i="16" s="1"/>
  <c r="M457" i="16"/>
  <c r="I457" i="16"/>
  <c r="F457" i="16"/>
  <c r="J457" i="16" s="1"/>
  <c r="N457" i="16" s="1"/>
  <c r="M456" i="16"/>
  <c r="I456" i="16"/>
  <c r="F456" i="16"/>
  <c r="J456" i="16" s="1"/>
  <c r="N456" i="16" s="1"/>
  <c r="P456" i="16" s="1"/>
  <c r="M455" i="16"/>
  <c r="I455" i="16"/>
  <c r="F455" i="16"/>
  <c r="J455" i="16" s="1"/>
  <c r="N455" i="16" s="1"/>
  <c r="N454" i="16"/>
  <c r="M454" i="16"/>
  <c r="I454" i="16"/>
  <c r="J454" i="16" s="1"/>
  <c r="F454" i="16"/>
  <c r="M453" i="16"/>
  <c r="J453" i="16"/>
  <c r="N453" i="16" s="1"/>
  <c r="P453" i="16" s="1"/>
  <c r="I453" i="16"/>
  <c r="F453" i="16"/>
  <c r="M452" i="16"/>
  <c r="I452" i="16"/>
  <c r="F452" i="16"/>
  <c r="P451" i="16"/>
  <c r="M451" i="16"/>
  <c r="I451" i="16"/>
  <c r="F451" i="16"/>
  <c r="J451" i="16" s="1"/>
  <c r="N451" i="16" s="1"/>
  <c r="O451" i="16" s="1"/>
  <c r="M450" i="16"/>
  <c r="I450" i="16"/>
  <c r="F450" i="16"/>
  <c r="J450" i="16" s="1"/>
  <c r="N450" i="16" s="1"/>
  <c r="M449" i="16"/>
  <c r="I449" i="16"/>
  <c r="F449" i="16"/>
  <c r="J449" i="16" s="1"/>
  <c r="N449" i="16" s="1"/>
  <c r="M448" i="16"/>
  <c r="J448" i="16"/>
  <c r="N448" i="16" s="1"/>
  <c r="I448" i="16"/>
  <c r="F448" i="16"/>
  <c r="M447" i="16"/>
  <c r="I447" i="16"/>
  <c r="F447" i="16"/>
  <c r="J447" i="16" s="1"/>
  <c r="N447" i="16" s="1"/>
  <c r="M446" i="16"/>
  <c r="I446" i="16"/>
  <c r="F446" i="16"/>
  <c r="M445" i="16"/>
  <c r="J445" i="16"/>
  <c r="N445" i="16" s="1"/>
  <c r="I445" i="16"/>
  <c r="F445" i="16"/>
  <c r="M444" i="16"/>
  <c r="J444" i="16"/>
  <c r="N444" i="16" s="1"/>
  <c r="I444" i="16"/>
  <c r="F444" i="16"/>
  <c r="M443" i="16"/>
  <c r="J443" i="16"/>
  <c r="N443" i="16" s="1"/>
  <c r="I443" i="16"/>
  <c r="F443" i="16"/>
  <c r="M442" i="16"/>
  <c r="J442" i="16"/>
  <c r="N442" i="16" s="1"/>
  <c r="I442" i="16"/>
  <c r="F442" i="16"/>
  <c r="M441" i="16"/>
  <c r="I441" i="16"/>
  <c r="F441" i="16"/>
  <c r="J441" i="16" s="1"/>
  <c r="N441" i="16" s="1"/>
  <c r="N440" i="16"/>
  <c r="M440" i="16"/>
  <c r="I440" i="16"/>
  <c r="F440" i="16"/>
  <c r="J440" i="16" s="1"/>
  <c r="M439" i="16"/>
  <c r="I439" i="16"/>
  <c r="F439" i="16"/>
  <c r="J439" i="16" s="1"/>
  <c r="N439" i="16" s="1"/>
  <c r="M438" i="16"/>
  <c r="I438" i="16"/>
  <c r="F438" i="16"/>
  <c r="J438" i="16" s="1"/>
  <c r="N438" i="16" s="1"/>
  <c r="P438" i="16" s="1"/>
  <c r="M437" i="16"/>
  <c r="I437" i="16"/>
  <c r="F437" i="16"/>
  <c r="J437" i="16" s="1"/>
  <c r="N437" i="16" s="1"/>
  <c r="M436" i="16"/>
  <c r="I436" i="16"/>
  <c r="J436" i="16" s="1"/>
  <c r="N436" i="16" s="1"/>
  <c r="F436" i="16"/>
  <c r="O435" i="16"/>
  <c r="M435" i="16"/>
  <c r="J435" i="16"/>
  <c r="N435" i="16" s="1"/>
  <c r="P435" i="16" s="1"/>
  <c r="I435" i="16"/>
  <c r="F435" i="16"/>
  <c r="M434" i="16"/>
  <c r="I434" i="16"/>
  <c r="F434" i="16"/>
  <c r="P433" i="16"/>
  <c r="M433" i="16"/>
  <c r="I433" i="16"/>
  <c r="F433" i="16"/>
  <c r="J433" i="16" s="1"/>
  <c r="N433" i="16" s="1"/>
  <c r="O433" i="16" s="1"/>
  <c r="M432" i="16"/>
  <c r="I432" i="16"/>
  <c r="F432" i="16"/>
  <c r="J432" i="16" s="1"/>
  <c r="N432" i="16" s="1"/>
  <c r="M431" i="16"/>
  <c r="I431" i="16"/>
  <c r="F431" i="16"/>
  <c r="J431" i="16" s="1"/>
  <c r="N431" i="16" s="1"/>
  <c r="M430" i="16"/>
  <c r="J430" i="16"/>
  <c r="N430" i="16" s="1"/>
  <c r="I430" i="16"/>
  <c r="F430" i="16"/>
  <c r="M429" i="16"/>
  <c r="I429" i="16"/>
  <c r="F429" i="16"/>
  <c r="J429" i="16" s="1"/>
  <c r="M428" i="16"/>
  <c r="I428" i="16"/>
  <c r="F428" i="16"/>
  <c r="N427" i="16"/>
  <c r="M427" i="16"/>
  <c r="J427" i="16"/>
  <c r="I427" i="16"/>
  <c r="F427" i="16"/>
  <c r="M426" i="16"/>
  <c r="J426" i="16"/>
  <c r="N426" i="16" s="1"/>
  <c r="P426" i="16" s="1"/>
  <c r="I426" i="16"/>
  <c r="F426" i="16"/>
  <c r="M425" i="16"/>
  <c r="J425" i="16"/>
  <c r="N425" i="16" s="1"/>
  <c r="I425" i="16"/>
  <c r="F425" i="16"/>
  <c r="N424" i="16"/>
  <c r="M424" i="16"/>
  <c r="J424" i="16"/>
  <c r="I424" i="16"/>
  <c r="F424" i="16"/>
  <c r="M423" i="16"/>
  <c r="I423" i="16"/>
  <c r="F423" i="16"/>
  <c r="J423" i="16" s="1"/>
  <c r="N422" i="16"/>
  <c r="O422" i="16" s="1"/>
  <c r="M422" i="16"/>
  <c r="I422" i="16"/>
  <c r="F422" i="16"/>
  <c r="J422" i="16" s="1"/>
  <c r="M421" i="16"/>
  <c r="I421" i="16"/>
  <c r="F421" i="16"/>
  <c r="J421" i="16" s="1"/>
  <c r="N421" i="16" s="1"/>
  <c r="M420" i="16"/>
  <c r="I420" i="16"/>
  <c r="F420" i="16"/>
  <c r="J420" i="16" s="1"/>
  <c r="N420" i="16" s="1"/>
  <c r="P420" i="16" s="1"/>
  <c r="M419" i="16"/>
  <c r="I419" i="16"/>
  <c r="F419" i="16"/>
  <c r="J419" i="16" s="1"/>
  <c r="N419" i="16" s="1"/>
  <c r="N418" i="16"/>
  <c r="M418" i="16"/>
  <c r="I418" i="16"/>
  <c r="J418" i="16" s="1"/>
  <c r="F418" i="16"/>
  <c r="M417" i="16"/>
  <c r="J417" i="16"/>
  <c r="N417" i="16" s="1"/>
  <c r="P417" i="16" s="1"/>
  <c r="I417" i="16"/>
  <c r="F417" i="16"/>
  <c r="M416" i="16"/>
  <c r="I416" i="16"/>
  <c r="F416" i="16"/>
  <c r="M415" i="16"/>
  <c r="J415" i="16"/>
  <c r="N415" i="16" s="1"/>
  <c r="O415" i="16" s="1"/>
  <c r="I415" i="16"/>
  <c r="F415" i="16"/>
  <c r="M414" i="16"/>
  <c r="I414" i="16"/>
  <c r="F414" i="16"/>
  <c r="J414" i="16" s="1"/>
  <c r="N414" i="16" s="1"/>
  <c r="M413" i="16"/>
  <c r="I413" i="16"/>
  <c r="F413" i="16"/>
  <c r="J413" i="16" s="1"/>
  <c r="N413" i="16" s="1"/>
  <c r="M412" i="16"/>
  <c r="J412" i="16"/>
  <c r="N412" i="16" s="1"/>
  <c r="I412" i="16"/>
  <c r="F412" i="16"/>
  <c r="M411" i="16"/>
  <c r="I411" i="16"/>
  <c r="F411" i="16"/>
  <c r="J411" i="16" s="1"/>
  <c r="M410" i="16"/>
  <c r="I410" i="16"/>
  <c r="F410" i="16"/>
  <c r="M409" i="16"/>
  <c r="J409" i="16"/>
  <c r="N409" i="16" s="1"/>
  <c r="I409" i="16"/>
  <c r="F409" i="16"/>
  <c r="O408" i="16"/>
  <c r="M408" i="16"/>
  <c r="J408" i="16"/>
  <c r="N408" i="16" s="1"/>
  <c r="P408" i="16" s="1"/>
  <c r="I408" i="16"/>
  <c r="F408" i="16"/>
  <c r="M407" i="16"/>
  <c r="J407" i="16"/>
  <c r="N407" i="16" s="1"/>
  <c r="I407" i="16"/>
  <c r="F407" i="16"/>
  <c r="M406" i="16"/>
  <c r="J406" i="16"/>
  <c r="N406" i="16" s="1"/>
  <c r="I406" i="16"/>
  <c r="F406" i="16"/>
  <c r="P405" i="16"/>
  <c r="M405" i="16"/>
  <c r="I405" i="16"/>
  <c r="F405" i="16"/>
  <c r="J405" i="16" s="1"/>
  <c r="N405" i="16" s="1"/>
  <c r="O405" i="16" s="1"/>
  <c r="N404" i="16"/>
  <c r="O404" i="16" s="1"/>
  <c r="M404" i="16"/>
  <c r="I404" i="16"/>
  <c r="F404" i="16"/>
  <c r="J404" i="16" s="1"/>
  <c r="M403" i="16"/>
  <c r="I403" i="16"/>
  <c r="F403" i="16"/>
  <c r="J403" i="16" s="1"/>
  <c r="N403" i="16" s="1"/>
  <c r="M402" i="16"/>
  <c r="I402" i="16"/>
  <c r="F402" i="16"/>
  <c r="J402" i="16" s="1"/>
  <c r="N402" i="16" s="1"/>
  <c r="P402" i="16" s="1"/>
  <c r="M401" i="16"/>
  <c r="I401" i="16"/>
  <c r="F401" i="16"/>
  <c r="J401" i="16" s="1"/>
  <c r="N401" i="16" s="1"/>
  <c r="M400" i="16"/>
  <c r="I400" i="16"/>
  <c r="J400" i="16" s="1"/>
  <c r="N400" i="16" s="1"/>
  <c r="F400" i="16"/>
  <c r="O399" i="16"/>
  <c r="M399" i="16"/>
  <c r="J399" i="16"/>
  <c r="N399" i="16" s="1"/>
  <c r="P399" i="16" s="1"/>
  <c r="I399" i="16"/>
  <c r="F399" i="16"/>
  <c r="M398" i="16"/>
  <c r="I398" i="16"/>
  <c r="F398" i="16"/>
  <c r="M397" i="16"/>
  <c r="I397" i="16"/>
  <c r="F397" i="16"/>
  <c r="J397" i="16" s="1"/>
  <c r="N397" i="16" s="1"/>
  <c r="M396" i="16"/>
  <c r="J396" i="16"/>
  <c r="N396" i="16" s="1"/>
  <c r="I396" i="16"/>
  <c r="F396" i="16"/>
  <c r="M395" i="16"/>
  <c r="I395" i="16"/>
  <c r="F395" i="16"/>
  <c r="J395" i="16" s="1"/>
  <c r="N395" i="16" s="1"/>
  <c r="M394" i="16"/>
  <c r="J394" i="16"/>
  <c r="N394" i="16" s="1"/>
  <c r="I394" i="16"/>
  <c r="F394" i="16"/>
  <c r="M393" i="16"/>
  <c r="I393" i="16"/>
  <c r="F393" i="16"/>
  <c r="J393" i="16" s="1"/>
  <c r="N393" i="16" s="1"/>
  <c r="M392" i="16"/>
  <c r="I392" i="16"/>
  <c r="F392" i="16"/>
  <c r="M391" i="16"/>
  <c r="J391" i="16"/>
  <c r="N391" i="16" s="1"/>
  <c r="I391" i="16"/>
  <c r="F391" i="16"/>
  <c r="P390" i="16"/>
  <c r="M390" i="16"/>
  <c r="I390" i="16"/>
  <c r="F390" i="16"/>
  <c r="J390" i="16" s="1"/>
  <c r="N390" i="16" s="1"/>
  <c r="O390" i="16" s="1"/>
  <c r="M389" i="16"/>
  <c r="I389" i="16"/>
  <c r="F389" i="16"/>
  <c r="J389" i="16" s="1"/>
  <c r="N389" i="16" s="1"/>
  <c r="M388" i="16"/>
  <c r="I388" i="16"/>
  <c r="J388" i="16" s="1"/>
  <c r="N388" i="16" s="1"/>
  <c r="F388" i="16"/>
  <c r="M387" i="16"/>
  <c r="I387" i="16"/>
  <c r="F387" i="16"/>
  <c r="J387" i="16" s="1"/>
  <c r="N387" i="16" s="1"/>
  <c r="M386" i="16"/>
  <c r="I386" i="16"/>
  <c r="F386" i="16"/>
  <c r="J386" i="16" s="1"/>
  <c r="N386" i="16" s="1"/>
  <c r="M385" i="16"/>
  <c r="I385" i="16"/>
  <c r="F385" i="16"/>
  <c r="J385" i="16" s="1"/>
  <c r="N385" i="16" s="1"/>
  <c r="M384" i="16"/>
  <c r="I384" i="16"/>
  <c r="F384" i="16"/>
  <c r="J384" i="16" s="1"/>
  <c r="M383" i="16"/>
  <c r="J383" i="16"/>
  <c r="N383" i="16" s="1"/>
  <c r="I383" i="16"/>
  <c r="F383" i="16"/>
  <c r="M382" i="16"/>
  <c r="I382" i="16"/>
  <c r="J382" i="16" s="1"/>
  <c r="N382" i="16" s="1"/>
  <c r="F382" i="16"/>
  <c r="M381" i="16"/>
  <c r="I381" i="16"/>
  <c r="F381" i="16"/>
  <c r="J381" i="16" s="1"/>
  <c r="N381" i="16" s="1"/>
  <c r="M380" i="16"/>
  <c r="I380" i="16"/>
  <c r="F380" i="16"/>
  <c r="J380" i="16" s="1"/>
  <c r="N380" i="16" s="1"/>
  <c r="M379" i="16"/>
  <c r="I379" i="16"/>
  <c r="F379" i="16"/>
  <c r="J379" i="16" s="1"/>
  <c r="N379" i="16" s="1"/>
  <c r="M378" i="16"/>
  <c r="I378" i="16"/>
  <c r="F378" i="16"/>
  <c r="J378" i="16" s="1"/>
  <c r="N378" i="16" s="1"/>
  <c r="P378" i="16" s="1"/>
  <c r="M377" i="16"/>
  <c r="I377" i="16"/>
  <c r="F377" i="16"/>
  <c r="J377" i="16" s="1"/>
  <c r="N377" i="16" s="1"/>
  <c r="M376" i="16"/>
  <c r="I376" i="16"/>
  <c r="J376" i="16" s="1"/>
  <c r="N376" i="16" s="1"/>
  <c r="F376" i="16"/>
  <c r="M375" i="16"/>
  <c r="J375" i="16"/>
  <c r="N375" i="16" s="1"/>
  <c r="I375" i="16"/>
  <c r="F375" i="16"/>
  <c r="M374" i="16"/>
  <c r="I374" i="16"/>
  <c r="F374" i="16"/>
  <c r="J374" i="16" s="1"/>
  <c r="N374" i="16" s="1"/>
  <c r="M373" i="16"/>
  <c r="J373" i="16"/>
  <c r="N373" i="16" s="1"/>
  <c r="I373" i="16"/>
  <c r="F373" i="16"/>
  <c r="P372" i="16"/>
  <c r="M372" i="16"/>
  <c r="I372" i="16"/>
  <c r="F372" i="16"/>
  <c r="J372" i="16" s="1"/>
  <c r="N372" i="16" s="1"/>
  <c r="O372" i="16" s="1"/>
  <c r="M371" i="16"/>
  <c r="I371" i="16"/>
  <c r="F371" i="16"/>
  <c r="J371" i="16" s="1"/>
  <c r="N371" i="16" s="1"/>
  <c r="M370" i="16"/>
  <c r="I370" i="16"/>
  <c r="J370" i="16" s="1"/>
  <c r="N370" i="16" s="1"/>
  <c r="F370" i="16"/>
  <c r="M369" i="16"/>
  <c r="I369" i="16"/>
  <c r="F369" i="16"/>
  <c r="J369" i="16" s="1"/>
  <c r="N369" i="16" s="1"/>
  <c r="M368" i="16"/>
  <c r="I368" i="16"/>
  <c r="F368" i="16"/>
  <c r="J368" i="16" s="1"/>
  <c r="N368" i="16" s="1"/>
  <c r="M367" i="16"/>
  <c r="I367" i="16"/>
  <c r="F367" i="16"/>
  <c r="J367" i="16" s="1"/>
  <c r="N367" i="16" s="1"/>
  <c r="M366" i="16"/>
  <c r="I366" i="16"/>
  <c r="F366" i="16"/>
  <c r="J366" i="16" s="1"/>
  <c r="M365" i="16"/>
  <c r="J365" i="16"/>
  <c r="N365" i="16" s="1"/>
  <c r="I365" i="16"/>
  <c r="F365" i="16"/>
  <c r="M364" i="16"/>
  <c r="I364" i="16"/>
  <c r="J364" i="16" s="1"/>
  <c r="N364" i="16" s="1"/>
  <c r="F364" i="16"/>
  <c r="M363" i="16"/>
  <c r="I363" i="16"/>
  <c r="F363" i="16"/>
  <c r="J363" i="16" s="1"/>
  <c r="N363" i="16" s="1"/>
  <c r="M362" i="16"/>
  <c r="I362" i="16"/>
  <c r="F362" i="16"/>
  <c r="J362" i="16" s="1"/>
  <c r="N362" i="16" s="1"/>
  <c r="M361" i="16"/>
  <c r="I361" i="16"/>
  <c r="F361" i="16"/>
  <c r="J361" i="16" s="1"/>
  <c r="N361" i="16" s="1"/>
  <c r="M360" i="16"/>
  <c r="I360" i="16"/>
  <c r="F360" i="16"/>
  <c r="J360" i="16" s="1"/>
  <c r="N360" i="16" s="1"/>
  <c r="P360" i="16" s="1"/>
  <c r="M359" i="16"/>
  <c r="I359" i="16"/>
  <c r="F359" i="16"/>
  <c r="J359" i="16" s="1"/>
  <c r="N359" i="16" s="1"/>
  <c r="M358" i="16"/>
  <c r="I358" i="16"/>
  <c r="J358" i="16" s="1"/>
  <c r="N358" i="16" s="1"/>
  <c r="F358" i="16"/>
  <c r="M357" i="16"/>
  <c r="J357" i="16"/>
  <c r="N357" i="16" s="1"/>
  <c r="I357" i="16"/>
  <c r="F357" i="16"/>
  <c r="M356" i="16"/>
  <c r="I356" i="16"/>
  <c r="F356" i="16"/>
  <c r="J356" i="16" s="1"/>
  <c r="N356" i="16" s="1"/>
  <c r="M355" i="16"/>
  <c r="J355" i="16"/>
  <c r="N355" i="16" s="1"/>
  <c r="I355" i="16"/>
  <c r="F355" i="16"/>
  <c r="P354" i="16"/>
  <c r="M354" i="16"/>
  <c r="I354" i="16"/>
  <c r="F354" i="16"/>
  <c r="J354" i="16" s="1"/>
  <c r="N354" i="16" s="1"/>
  <c r="O354" i="16" s="1"/>
  <c r="M353" i="16"/>
  <c r="I353" i="16"/>
  <c r="F353" i="16"/>
  <c r="J353" i="16" s="1"/>
  <c r="N353" i="16" s="1"/>
  <c r="M352" i="16"/>
  <c r="I352" i="16"/>
  <c r="J352" i="16" s="1"/>
  <c r="N352" i="16" s="1"/>
  <c r="F352" i="16"/>
  <c r="M351" i="16"/>
  <c r="I351" i="16"/>
  <c r="F351" i="16"/>
  <c r="J351" i="16" s="1"/>
  <c r="N351" i="16" s="1"/>
  <c r="M350" i="16"/>
  <c r="I350" i="16"/>
  <c r="F350" i="16"/>
  <c r="J350" i="16" s="1"/>
  <c r="N350" i="16" s="1"/>
  <c r="M349" i="16"/>
  <c r="I349" i="16"/>
  <c r="J349" i="16" s="1"/>
  <c r="N349" i="16" s="1"/>
  <c r="F349" i="16"/>
  <c r="M348" i="16"/>
  <c r="I348" i="16"/>
  <c r="J348" i="16" s="1"/>
  <c r="N348" i="16" s="1"/>
  <c r="F348" i="16"/>
  <c r="M347" i="16"/>
  <c r="I347" i="16"/>
  <c r="J347" i="16" s="1"/>
  <c r="N347" i="16" s="1"/>
  <c r="F347" i="16"/>
  <c r="M346" i="16"/>
  <c r="I346" i="16"/>
  <c r="J346" i="16" s="1"/>
  <c r="N346" i="16" s="1"/>
  <c r="F346" i="16"/>
  <c r="M345" i="16"/>
  <c r="I345" i="16"/>
  <c r="F345" i="16"/>
  <c r="J345" i="16" s="1"/>
  <c r="N345" i="16" s="1"/>
  <c r="M344" i="16"/>
  <c r="I344" i="16"/>
  <c r="F344" i="16"/>
  <c r="J344" i="16" s="1"/>
  <c r="N344" i="16" s="1"/>
  <c r="M343" i="16"/>
  <c r="I343" i="16"/>
  <c r="F343" i="16"/>
  <c r="J343" i="16" s="1"/>
  <c r="N343" i="16" s="1"/>
  <c r="M342" i="16"/>
  <c r="I342" i="16"/>
  <c r="F342" i="16"/>
  <c r="J342" i="16" s="1"/>
  <c r="N342" i="16" s="1"/>
  <c r="M341" i="16"/>
  <c r="I341" i="16"/>
  <c r="F341" i="16"/>
  <c r="J341" i="16" s="1"/>
  <c r="N341" i="16" s="1"/>
  <c r="M340" i="16"/>
  <c r="I340" i="16"/>
  <c r="J340" i="16" s="1"/>
  <c r="N340" i="16" s="1"/>
  <c r="F340" i="16"/>
  <c r="M339" i="16"/>
  <c r="J339" i="16"/>
  <c r="N339" i="16" s="1"/>
  <c r="I339" i="16"/>
  <c r="F339" i="16"/>
  <c r="M338" i="16"/>
  <c r="I338" i="16"/>
  <c r="F338" i="16"/>
  <c r="J338" i="16" s="1"/>
  <c r="N338" i="16" s="1"/>
  <c r="M337" i="16"/>
  <c r="I337" i="16"/>
  <c r="F337" i="16"/>
  <c r="J337" i="16" s="1"/>
  <c r="N337" i="16" s="1"/>
  <c r="M336" i="16"/>
  <c r="I336" i="16"/>
  <c r="F336" i="16"/>
  <c r="J336" i="16" s="1"/>
  <c r="N336" i="16" s="1"/>
  <c r="M335" i="16"/>
  <c r="I335" i="16"/>
  <c r="F335" i="16"/>
  <c r="J335" i="16" s="1"/>
  <c r="N335" i="16" s="1"/>
  <c r="M334" i="16"/>
  <c r="I334" i="16"/>
  <c r="J334" i="16" s="1"/>
  <c r="N334" i="16" s="1"/>
  <c r="F334" i="16"/>
  <c r="M333" i="16"/>
  <c r="I333" i="16"/>
  <c r="F333" i="16"/>
  <c r="J333" i="16" s="1"/>
  <c r="N333" i="16" s="1"/>
  <c r="M332" i="16"/>
  <c r="I332" i="16"/>
  <c r="F332" i="16"/>
  <c r="J332" i="16" s="1"/>
  <c r="N332" i="16" s="1"/>
  <c r="M331" i="16"/>
  <c r="I331" i="16"/>
  <c r="J331" i="16" s="1"/>
  <c r="N331" i="16" s="1"/>
  <c r="F331" i="16"/>
  <c r="M330" i="16"/>
  <c r="I330" i="16"/>
  <c r="J330" i="16" s="1"/>
  <c r="N330" i="16" s="1"/>
  <c r="F330" i="16"/>
  <c r="M329" i="16"/>
  <c r="I329" i="16"/>
  <c r="J329" i="16" s="1"/>
  <c r="N329" i="16" s="1"/>
  <c r="F329" i="16"/>
  <c r="M328" i="16"/>
  <c r="I328" i="16"/>
  <c r="J328" i="16" s="1"/>
  <c r="N328" i="16" s="1"/>
  <c r="F328" i="16"/>
  <c r="M327" i="16"/>
  <c r="I327" i="16"/>
  <c r="F327" i="16"/>
  <c r="J327" i="16" s="1"/>
  <c r="N327" i="16" s="1"/>
  <c r="M326" i="16"/>
  <c r="I326" i="16"/>
  <c r="F326" i="16"/>
  <c r="J326" i="16" s="1"/>
  <c r="N326" i="16" s="1"/>
  <c r="M325" i="16"/>
  <c r="I325" i="16"/>
  <c r="F325" i="16"/>
  <c r="J325" i="16" s="1"/>
  <c r="N325" i="16" s="1"/>
  <c r="M324" i="16"/>
  <c r="I324" i="16"/>
  <c r="F324" i="16"/>
  <c r="J324" i="16" s="1"/>
  <c r="N324" i="16" s="1"/>
  <c r="M323" i="16"/>
  <c r="I323" i="16"/>
  <c r="F323" i="16"/>
  <c r="J323" i="16" s="1"/>
  <c r="N323" i="16" s="1"/>
  <c r="M322" i="16"/>
  <c r="I322" i="16"/>
  <c r="J322" i="16" s="1"/>
  <c r="N322" i="16" s="1"/>
  <c r="F322" i="16"/>
  <c r="M321" i="16"/>
  <c r="J321" i="16"/>
  <c r="N321" i="16" s="1"/>
  <c r="I321" i="16"/>
  <c r="F321" i="16"/>
  <c r="M320" i="16"/>
  <c r="I320" i="16"/>
  <c r="F320" i="16"/>
  <c r="J320" i="16" s="1"/>
  <c r="N320" i="16" s="1"/>
  <c r="M319" i="16"/>
  <c r="I319" i="16"/>
  <c r="F319" i="16"/>
  <c r="J319" i="16" s="1"/>
  <c r="N319" i="16" s="1"/>
  <c r="M318" i="16"/>
  <c r="I318" i="16"/>
  <c r="F318" i="16"/>
  <c r="J318" i="16" s="1"/>
  <c r="N318" i="16" s="1"/>
  <c r="M317" i="16"/>
  <c r="I317" i="16"/>
  <c r="F317" i="16"/>
  <c r="J317" i="16" s="1"/>
  <c r="N317" i="16" s="1"/>
  <c r="M316" i="16"/>
  <c r="I316" i="16"/>
  <c r="J316" i="16" s="1"/>
  <c r="N316" i="16" s="1"/>
  <c r="F316" i="16"/>
  <c r="M315" i="16"/>
  <c r="I315" i="16"/>
  <c r="F315" i="16"/>
  <c r="J315" i="16" s="1"/>
  <c r="N315" i="16" s="1"/>
  <c r="M314" i="16"/>
  <c r="I314" i="16"/>
  <c r="F314" i="16"/>
  <c r="J314" i="16" s="1"/>
  <c r="N314" i="16" s="1"/>
  <c r="M313" i="16"/>
  <c r="I313" i="16"/>
  <c r="J313" i="16" s="1"/>
  <c r="N313" i="16" s="1"/>
  <c r="F313" i="16"/>
  <c r="M312" i="16"/>
  <c r="I312" i="16"/>
  <c r="J312" i="16" s="1"/>
  <c r="N312" i="16" s="1"/>
  <c r="F312" i="16"/>
  <c r="M311" i="16"/>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K517" i="15"/>
  <c r="D517" i="15"/>
  <c r="M516" i="15"/>
  <c r="I516" i="15"/>
  <c r="F516" i="15"/>
  <c r="J516" i="15" s="1"/>
  <c r="M515" i="15"/>
  <c r="I515" i="15"/>
  <c r="F515" i="15"/>
  <c r="M514" i="15"/>
  <c r="J514" i="15"/>
  <c r="N514" i="15" s="1"/>
  <c r="I514" i="15"/>
  <c r="F514" i="15"/>
  <c r="M513" i="15"/>
  <c r="J513" i="15"/>
  <c r="N513" i="15" s="1"/>
  <c r="O513" i="15" s="1"/>
  <c r="I513" i="15"/>
  <c r="F513" i="15"/>
  <c r="N512" i="15"/>
  <c r="M512" i="15"/>
  <c r="I512" i="15"/>
  <c r="J512" i="15" s="1"/>
  <c r="F512" i="15"/>
  <c r="O511" i="15"/>
  <c r="N511" i="15"/>
  <c r="P511" i="15" s="1"/>
  <c r="M511" i="15"/>
  <c r="J511" i="15"/>
  <c r="I511" i="15"/>
  <c r="F511" i="15"/>
  <c r="M510" i="15"/>
  <c r="I510" i="15"/>
  <c r="F510" i="15"/>
  <c r="J510" i="15" s="1"/>
  <c r="M509" i="15"/>
  <c r="I509" i="15"/>
  <c r="F509" i="15"/>
  <c r="M508" i="15"/>
  <c r="J508" i="15"/>
  <c r="N508" i="15" s="1"/>
  <c r="I508" i="15"/>
  <c r="F508" i="15"/>
  <c r="M507" i="15"/>
  <c r="J507" i="15"/>
  <c r="N507" i="15" s="1"/>
  <c r="O507" i="15" s="1"/>
  <c r="I507" i="15"/>
  <c r="F507" i="15"/>
  <c r="N506" i="15"/>
  <c r="M506" i="15"/>
  <c r="I506" i="15"/>
  <c r="J506" i="15" s="1"/>
  <c r="F506" i="15"/>
  <c r="O505" i="15"/>
  <c r="N505" i="15"/>
  <c r="P505" i="15" s="1"/>
  <c r="M505" i="15"/>
  <c r="J505" i="15"/>
  <c r="I505" i="15"/>
  <c r="F505" i="15"/>
  <c r="M504" i="15"/>
  <c r="I504" i="15"/>
  <c r="F504" i="15"/>
  <c r="J504" i="15" s="1"/>
  <c r="M503" i="15"/>
  <c r="I503" i="15"/>
  <c r="F503" i="15"/>
  <c r="M502" i="15"/>
  <c r="J502" i="15"/>
  <c r="N502" i="15" s="1"/>
  <c r="I502" i="15"/>
  <c r="F502" i="15"/>
  <c r="M501" i="15"/>
  <c r="J501" i="15"/>
  <c r="N501" i="15" s="1"/>
  <c r="O501" i="15" s="1"/>
  <c r="I501" i="15"/>
  <c r="F501" i="15"/>
  <c r="N500" i="15"/>
  <c r="M500" i="15"/>
  <c r="I500" i="15"/>
  <c r="J500" i="15" s="1"/>
  <c r="F500" i="15"/>
  <c r="O499" i="15"/>
  <c r="N499" i="15"/>
  <c r="P499" i="15" s="1"/>
  <c r="M499" i="15"/>
  <c r="J499" i="15"/>
  <c r="I499" i="15"/>
  <c r="F499" i="15"/>
  <c r="M498" i="15"/>
  <c r="I498" i="15"/>
  <c r="F498" i="15"/>
  <c r="J498" i="15" s="1"/>
  <c r="N497" i="15"/>
  <c r="M497" i="15"/>
  <c r="J497" i="15"/>
  <c r="I497" i="15"/>
  <c r="F497" i="15"/>
  <c r="M496" i="15"/>
  <c r="I496" i="15"/>
  <c r="J496" i="15" s="1"/>
  <c r="F496" i="15"/>
  <c r="M495" i="15"/>
  <c r="N495" i="15" s="1"/>
  <c r="J495" i="15"/>
  <c r="I495" i="15"/>
  <c r="F495" i="15"/>
  <c r="M494" i="15"/>
  <c r="N494" i="15" s="1"/>
  <c r="I494" i="15"/>
  <c r="J494" i="15" s="1"/>
  <c r="F494" i="15"/>
  <c r="N493" i="15"/>
  <c r="M493" i="15"/>
  <c r="J493" i="15"/>
  <c r="I493" i="15"/>
  <c r="F493" i="15"/>
  <c r="M492" i="15"/>
  <c r="I492" i="15"/>
  <c r="F492" i="15"/>
  <c r="J492" i="15" s="1"/>
  <c r="N492" i="15" s="1"/>
  <c r="P492" i="15" s="1"/>
  <c r="M491" i="15"/>
  <c r="J491" i="15"/>
  <c r="N491" i="15" s="1"/>
  <c r="I491" i="15"/>
  <c r="F491" i="15"/>
  <c r="M490" i="15"/>
  <c r="J490" i="15"/>
  <c r="N490" i="15" s="1"/>
  <c r="I490" i="15"/>
  <c r="F490" i="15"/>
  <c r="M489" i="15"/>
  <c r="J489" i="15"/>
  <c r="N489" i="15" s="1"/>
  <c r="O489" i="15" s="1"/>
  <c r="I489" i="15"/>
  <c r="F489" i="15"/>
  <c r="O488" i="15"/>
  <c r="M488" i="15"/>
  <c r="I488" i="15"/>
  <c r="J488" i="15" s="1"/>
  <c r="N488" i="15" s="1"/>
  <c r="P488" i="15" s="1"/>
  <c r="F488" i="15"/>
  <c r="M487" i="15"/>
  <c r="J487" i="15"/>
  <c r="N487" i="15" s="1"/>
  <c r="P487" i="15" s="1"/>
  <c r="I487" i="15"/>
  <c r="F487" i="15"/>
  <c r="M486" i="15"/>
  <c r="I486" i="15"/>
  <c r="F486" i="15"/>
  <c r="J486" i="15" s="1"/>
  <c r="N486" i="15" s="1"/>
  <c r="O486" i="15" s="1"/>
  <c r="M485" i="15"/>
  <c r="I485" i="15"/>
  <c r="F485" i="15"/>
  <c r="J485" i="15" s="1"/>
  <c r="N485" i="15" s="1"/>
  <c r="M484" i="15"/>
  <c r="I484" i="15"/>
  <c r="J484" i="15" s="1"/>
  <c r="N484" i="15" s="1"/>
  <c r="F484" i="15"/>
  <c r="M483" i="15"/>
  <c r="I483" i="15"/>
  <c r="F483" i="15"/>
  <c r="J483" i="15" s="1"/>
  <c r="O482" i="15"/>
  <c r="M482" i="15"/>
  <c r="N482" i="15" s="1"/>
  <c r="P482" i="15" s="1"/>
  <c r="I482" i="15"/>
  <c r="J482" i="15" s="1"/>
  <c r="F482" i="15"/>
  <c r="P481" i="15"/>
  <c r="M481" i="15"/>
  <c r="I481" i="15"/>
  <c r="F481" i="15"/>
  <c r="J481" i="15" s="1"/>
  <c r="N481" i="15" s="1"/>
  <c r="O481" i="15" s="1"/>
  <c r="M480" i="15"/>
  <c r="I480" i="15"/>
  <c r="F480" i="15"/>
  <c r="J480" i="15" s="1"/>
  <c r="M479" i="15"/>
  <c r="J479" i="15"/>
  <c r="N479" i="15" s="1"/>
  <c r="I479" i="15"/>
  <c r="F479" i="15"/>
  <c r="M478" i="15"/>
  <c r="I478" i="15"/>
  <c r="J478" i="15" s="1"/>
  <c r="N478" i="15" s="1"/>
  <c r="P478" i="15" s="1"/>
  <c r="F478" i="15"/>
  <c r="M477" i="15"/>
  <c r="N477" i="15" s="1"/>
  <c r="J477" i="15"/>
  <c r="I477" i="15"/>
  <c r="F477" i="15"/>
  <c r="N476" i="15"/>
  <c r="M476" i="15"/>
  <c r="I476" i="15"/>
  <c r="J476" i="15" s="1"/>
  <c r="F476" i="15"/>
  <c r="N475" i="15"/>
  <c r="M475" i="15"/>
  <c r="J475" i="15"/>
  <c r="I475" i="15"/>
  <c r="F475" i="15"/>
  <c r="M474" i="15"/>
  <c r="I474" i="15"/>
  <c r="F474" i="15"/>
  <c r="J474" i="15" s="1"/>
  <c r="N474" i="15" s="1"/>
  <c r="P474" i="15" s="1"/>
  <c r="M473" i="15"/>
  <c r="J473" i="15"/>
  <c r="N473" i="15" s="1"/>
  <c r="I473" i="15"/>
  <c r="F473" i="15"/>
  <c r="M472" i="15"/>
  <c r="J472" i="15"/>
  <c r="N472" i="15" s="1"/>
  <c r="I472" i="15"/>
  <c r="F472" i="15"/>
  <c r="M471" i="15"/>
  <c r="J471" i="15"/>
  <c r="N471" i="15" s="1"/>
  <c r="O471" i="15" s="1"/>
  <c r="I471" i="15"/>
  <c r="F471" i="15"/>
  <c r="O470" i="15"/>
  <c r="M470" i="15"/>
  <c r="I470" i="15"/>
  <c r="J470" i="15" s="1"/>
  <c r="N470" i="15" s="1"/>
  <c r="P470" i="15" s="1"/>
  <c r="F470" i="15"/>
  <c r="M469" i="15"/>
  <c r="J469" i="15"/>
  <c r="N469" i="15" s="1"/>
  <c r="P469" i="15" s="1"/>
  <c r="I469" i="15"/>
  <c r="F469" i="15"/>
  <c r="M468" i="15"/>
  <c r="I468" i="15"/>
  <c r="F468" i="15"/>
  <c r="J468" i="15" s="1"/>
  <c r="N468" i="15" s="1"/>
  <c r="O468" i="15" s="1"/>
  <c r="M467" i="15"/>
  <c r="I467" i="15"/>
  <c r="F467" i="15"/>
  <c r="J467" i="15" s="1"/>
  <c r="N467" i="15" s="1"/>
  <c r="M466" i="15"/>
  <c r="I466" i="15"/>
  <c r="J466" i="15" s="1"/>
  <c r="N466" i="15" s="1"/>
  <c r="F466" i="15"/>
  <c r="M465" i="15"/>
  <c r="I465" i="15"/>
  <c r="F465" i="15"/>
  <c r="J465" i="15" s="1"/>
  <c r="O464" i="15"/>
  <c r="M464" i="15"/>
  <c r="N464" i="15" s="1"/>
  <c r="P464" i="15" s="1"/>
  <c r="I464" i="15"/>
  <c r="J464" i="15" s="1"/>
  <c r="F464" i="15"/>
  <c r="P463" i="15"/>
  <c r="M463" i="15"/>
  <c r="I463" i="15"/>
  <c r="F463" i="15"/>
  <c r="J463" i="15" s="1"/>
  <c r="N463" i="15" s="1"/>
  <c r="O463" i="15" s="1"/>
  <c r="M462" i="15"/>
  <c r="I462" i="15"/>
  <c r="F462" i="15"/>
  <c r="J462" i="15" s="1"/>
  <c r="M461" i="15"/>
  <c r="J461" i="15"/>
  <c r="N461" i="15" s="1"/>
  <c r="I461" i="15"/>
  <c r="F461" i="15"/>
  <c r="M460" i="15"/>
  <c r="I460" i="15"/>
  <c r="J460" i="15" s="1"/>
  <c r="N460" i="15" s="1"/>
  <c r="P460" i="15" s="1"/>
  <c r="F460" i="15"/>
  <c r="M459" i="15"/>
  <c r="N459" i="15" s="1"/>
  <c r="J459" i="15"/>
  <c r="I459" i="15"/>
  <c r="F459" i="15"/>
  <c r="N458" i="15"/>
  <c r="M458" i="15"/>
  <c r="I458" i="15"/>
  <c r="J458" i="15" s="1"/>
  <c r="F458" i="15"/>
  <c r="N457" i="15"/>
  <c r="M457" i="15"/>
  <c r="J457" i="15"/>
  <c r="I457" i="15"/>
  <c r="F457" i="15"/>
  <c r="M456" i="15"/>
  <c r="I456" i="15"/>
  <c r="F456" i="15"/>
  <c r="J456" i="15" s="1"/>
  <c r="N456" i="15" s="1"/>
  <c r="P456" i="15" s="1"/>
  <c r="M455" i="15"/>
  <c r="J455" i="15"/>
  <c r="N455" i="15" s="1"/>
  <c r="I455" i="15"/>
  <c r="F455" i="15"/>
  <c r="M454" i="15"/>
  <c r="J454" i="15"/>
  <c r="N454" i="15" s="1"/>
  <c r="I454" i="15"/>
  <c r="F454" i="15"/>
  <c r="M453" i="15"/>
  <c r="J453" i="15"/>
  <c r="N453" i="15" s="1"/>
  <c r="O453" i="15" s="1"/>
  <c r="I453" i="15"/>
  <c r="F453" i="15"/>
  <c r="O452" i="15"/>
  <c r="M452" i="15"/>
  <c r="I452" i="15"/>
  <c r="J452" i="15" s="1"/>
  <c r="N452" i="15" s="1"/>
  <c r="P452" i="15" s="1"/>
  <c r="F452" i="15"/>
  <c r="M451" i="15"/>
  <c r="J451" i="15"/>
  <c r="N451" i="15" s="1"/>
  <c r="P451" i="15" s="1"/>
  <c r="I451" i="15"/>
  <c r="F451" i="15"/>
  <c r="M450" i="15"/>
  <c r="I450" i="15"/>
  <c r="F450" i="15"/>
  <c r="J450" i="15" s="1"/>
  <c r="N450" i="15" s="1"/>
  <c r="O450" i="15" s="1"/>
  <c r="M449" i="15"/>
  <c r="I449" i="15"/>
  <c r="F449" i="15"/>
  <c r="J449" i="15" s="1"/>
  <c r="N449" i="15" s="1"/>
  <c r="M448" i="15"/>
  <c r="I448" i="15"/>
  <c r="J448" i="15" s="1"/>
  <c r="N448" i="15" s="1"/>
  <c r="F448" i="15"/>
  <c r="M447" i="15"/>
  <c r="I447" i="15"/>
  <c r="F447" i="15"/>
  <c r="J447" i="15" s="1"/>
  <c r="O446" i="15"/>
  <c r="M446" i="15"/>
  <c r="N446" i="15" s="1"/>
  <c r="P446" i="15" s="1"/>
  <c r="I446" i="15"/>
  <c r="J446" i="15" s="1"/>
  <c r="F446" i="15"/>
  <c r="P445" i="15"/>
  <c r="M445" i="15"/>
  <c r="I445" i="15"/>
  <c r="F445" i="15"/>
  <c r="J445" i="15" s="1"/>
  <c r="N445" i="15" s="1"/>
  <c r="O445" i="15" s="1"/>
  <c r="M444" i="15"/>
  <c r="I444" i="15"/>
  <c r="F444" i="15"/>
  <c r="J444" i="15" s="1"/>
  <c r="M443" i="15"/>
  <c r="I443" i="15"/>
  <c r="F443" i="15"/>
  <c r="J443" i="15" s="1"/>
  <c r="N443" i="15" s="1"/>
  <c r="M442" i="15"/>
  <c r="I442" i="15"/>
  <c r="J442" i="15" s="1"/>
  <c r="N442" i="15" s="1"/>
  <c r="P442" i="15" s="1"/>
  <c r="F442" i="15"/>
  <c r="N441" i="15"/>
  <c r="O441" i="15" s="1"/>
  <c r="M441" i="15"/>
  <c r="J441" i="15"/>
  <c r="I441" i="15"/>
  <c r="F441" i="15"/>
  <c r="N440" i="15"/>
  <c r="P440" i="15" s="1"/>
  <c r="M440" i="15"/>
  <c r="I440" i="15"/>
  <c r="J440" i="15" s="1"/>
  <c r="F440" i="15"/>
  <c r="O439" i="15"/>
  <c r="N439" i="15"/>
  <c r="P439" i="15" s="1"/>
  <c r="M439" i="15"/>
  <c r="J439" i="15"/>
  <c r="I439" i="15"/>
  <c r="F439" i="15"/>
  <c r="M438" i="15"/>
  <c r="I438" i="15"/>
  <c r="F438" i="15"/>
  <c r="J438" i="15" s="1"/>
  <c r="N437" i="15"/>
  <c r="M437" i="15"/>
  <c r="J437" i="15"/>
  <c r="I437" i="15"/>
  <c r="F437" i="15"/>
  <c r="M436" i="15"/>
  <c r="I436" i="15"/>
  <c r="J436" i="15" s="1"/>
  <c r="N436" i="15" s="1"/>
  <c r="F436" i="15"/>
  <c r="P435" i="15"/>
  <c r="M435" i="15"/>
  <c r="J435" i="15"/>
  <c r="N435" i="15" s="1"/>
  <c r="O435" i="15" s="1"/>
  <c r="I435" i="15"/>
  <c r="F435" i="15"/>
  <c r="M434" i="15"/>
  <c r="I434" i="15"/>
  <c r="J434" i="15" s="1"/>
  <c r="F434" i="15"/>
  <c r="O433" i="15"/>
  <c r="M433" i="15"/>
  <c r="J433" i="15"/>
  <c r="N433" i="15" s="1"/>
  <c r="P433" i="15" s="1"/>
  <c r="I433" i="15"/>
  <c r="F433" i="15"/>
  <c r="M432" i="15"/>
  <c r="I432" i="15"/>
  <c r="F432" i="15"/>
  <c r="M431" i="15"/>
  <c r="I431" i="15"/>
  <c r="F431" i="15"/>
  <c r="J431" i="15" s="1"/>
  <c r="N431" i="15" s="1"/>
  <c r="M430" i="15"/>
  <c r="I430" i="15"/>
  <c r="J430" i="15" s="1"/>
  <c r="N430" i="15" s="1"/>
  <c r="F430" i="15"/>
  <c r="M429" i="15"/>
  <c r="I429" i="15"/>
  <c r="F429" i="15"/>
  <c r="J429" i="15" s="1"/>
  <c r="O428" i="15"/>
  <c r="M428" i="15"/>
  <c r="I428" i="15"/>
  <c r="F428" i="15"/>
  <c r="J428" i="15" s="1"/>
  <c r="N428" i="15" s="1"/>
  <c r="P428" i="15" s="1"/>
  <c r="P427" i="15"/>
  <c r="M427" i="15"/>
  <c r="I427" i="15"/>
  <c r="F427" i="15"/>
  <c r="J427" i="15" s="1"/>
  <c r="N427" i="15" s="1"/>
  <c r="O427" i="15" s="1"/>
  <c r="M426" i="15"/>
  <c r="I426" i="15"/>
  <c r="F426" i="15"/>
  <c r="J426" i="15" s="1"/>
  <c r="N426" i="15" s="1"/>
  <c r="O426" i="15" s="1"/>
  <c r="M425" i="15"/>
  <c r="I425" i="15"/>
  <c r="F425" i="15"/>
  <c r="J425" i="15" s="1"/>
  <c r="N425" i="15" s="1"/>
  <c r="M424" i="15"/>
  <c r="I424" i="15"/>
  <c r="J424" i="15" s="1"/>
  <c r="N424" i="15" s="1"/>
  <c r="P424" i="15" s="1"/>
  <c r="F424" i="15"/>
  <c r="N423" i="15"/>
  <c r="O423" i="15" s="1"/>
  <c r="M423" i="15"/>
  <c r="J423" i="15"/>
  <c r="I423" i="15"/>
  <c r="F423" i="15"/>
  <c r="N422" i="15"/>
  <c r="P422" i="15" s="1"/>
  <c r="M422" i="15"/>
  <c r="I422" i="15"/>
  <c r="F422" i="15"/>
  <c r="J422" i="15" s="1"/>
  <c r="O421" i="15"/>
  <c r="N421" i="15"/>
  <c r="P421" i="15" s="1"/>
  <c r="M421" i="15"/>
  <c r="J421" i="15"/>
  <c r="I421" i="15"/>
  <c r="F421" i="15"/>
  <c r="M420" i="15"/>
  <c r="I420" i="15"/>
  <c r="F420" i="15"/>
  <c r="J420" i="15" s="1"/>
  <c r="N419" i="15"/>
  <c r="M419" i="15"/>
  <c r="J419" i="15"/>
  <c r="I419" i="15"/>
  <c r="F419" i="15"/>
  <c r="M418" i="15"/>
  <c r="I418" i="15"/>
  <c r="J418" i="15" s="1"/>
  <c r="N418" i="15" s="1"/>
  <c r="F418" i="15"/>
  <c r="P417" i="15"/>
  <c r="M417" i="15"/>
  <c r="J417" i="15"/>
  <c r="N417" i="15" s="1"/>
  <c r="O417" i="15" s="1"/>
  <c r="I417" i="15"/>
  <c r="F417" i="15"/>
  <c r="M416" i="15"/>
  <c r="I416" i="15"/>
  <c r="F416" i="15"/>
  <c r="J416" i="15" s="1"/>
  <c r="O415" i="15"/>
  <c r="M415" i="15"/>
  <c r="J415" i="15"/>
  <c r="N415" i="15" s="1"/>
  <c r="P415" i="15" s="1"/>
  <c r="I415" i="15"/>
  <c r="F415" i="15"/>
  <c r="M414" i="15"/>
  <c r="I414" i="15"/>
  <c r="F414" i="15"/>
  <c r="M413" i="15"/>
  <c r="I413" i="15"/>
  <c r="F413" i="15"/>
  <c r="J413" i="15" s="1"/>
  <c r="N413" i="15" s="1"/>
  <c r="M412" i="15"/>
  <c r="I412" i="15"/>
  <c r="J412" i="15" s="1"/>
  <c r="N412" i="15" s="1"/>
  <c r="F412" i="15"/>
  <c r="M411" i="15"/>
  <c r="I411" i="15"/>
  <c r="F411" i="15"/>
  <c r="J411" i="15" s="1"/>
  <c r="O410" i="15"/>
  <c r="M410" i="15"/>
  <c r="I410" i="15"/>
  <c r="F410" i="15"/>
  <c r="J410" i="15" s="1"/>
  <c r="N410" i="15" s="1"/>
  <c r="P410" i="15" s="1"/>
  <c r="P409" i="15"/>
  <c r="M409" i="15"/>
  <c r="I409" i="15"/>
  <c r="F409" i="15"/>
  <c r="J409" i="15" s="1"/>
  <c r="N409" i="15" s="1"/>
  <c r="O409" i="15" s="1"/>
  <c r="M408" i="15"/>
  <c r="I408" i="15"/>
  <c r="F408" i="15"/>
  <c r="J408" i="15" s="1"/>
  <c r="N408" i="15" s="1"/>
  <c r="O408" i="15" s="1"/>
  <c r="M407" i="15"/>
  <c r="I407" i="15"/>
  <c r="F407" i="15"/>
  <c r="J407" i="15" s="1"/>
  <c r="N407" i="15" s="1"/>
  <c r="M406" i="15"/>
  <c r="I406" i="15"/>
  <c r="J406" i="15" s="1"/>
  <c r="N406" i="15" s="1"/>
  <c r="P406" i="15" s="1"/>
  <c r="F406" i="15"/>
  <c r="N405" i="15"/>
  <c r="O405" i="15" s="1"/>
  <c r="M405" i="15"/>
  <c r="J405" i="15"/>
  <c r="I405" i="15"/>
  <c r="F405" i="15"/>
  <c r="N404" i="15"/>
  <c r="P404" i="15" s="1"/>
  <c r="M404" i="15"/>
  <c r="I404" i="15"/>
  <c r="F404" i="15"/>
  <c r="J404" i="15" s="1"/>
  <c r="O403" i="15"/>
  <c r="N403" i="15"/>
  <c r="P403" i="15" s="1"/>
  <c r="M403" i="15"/>
  <c r="J403" i="15"/>
  <c r="I403" i="15"/>
  <c r="F403" i="15"/>
  <c r="M402" i="15"/>
  <c r="I402" i="15"/>
  <c r="F402" i="15"/>
  <c r="J402" i="15" s="1"/>
  <c r="N401" i="15"/>
  <c r="M401" i="15"/>
  <c r="J401" i="15"/>
  <c r="I401" i="15"/>
  <c r="F401" i="15"/>
  <c r="M400" i="15"/>
  <c r="J400" i="15"/>
  <c r="N400" i="15" s="1"/>
  <c r="I400" i="15"/>
  <c r="F400" i="15"/>
  <c r="P399" i="15"/>
  <c r="M399" i="15"/>
  <c r="J399" i="15"/>
  <c r="N399" i="15" s="1"/>
  <c r="O399" i="15" s="1"/>
  <c r="I399" i="15"/>
  <c r="F399" i="15"/>
  <c r="M398" i="15"/>
  <c r="I398" i="15"/>
  <c r="J398" i="15" s="1"/>
  <c r="F398" i="15"/>
  <c r="O397" i="15"/>
  <c r="M397" i="15"/>
  <c r="J397" i="15"/>
  <c r="N397" i="15" s="1"/>
  <c r="P397" i="15" s="1"/>
  <c r="I397" i="15"/>
  <c r="F397" i="15"/>
  <c r="M396" i="15"/>
  <c r="I396" i="15"/>
  <c r="F396" i="15"/>
  <c r="M395" i="15"/>
  <c r="I395" i="15"/>
  <c r="F395" i="15"/>
  <c r="J395" i="15" s="1"/>
  <c r="N395" i="15" s="1"/>
  <c r="M394" i="15"/>
  <c r="I394" i="15"/>
  <c r="F394" i="15"/>
  <c r="M393" i="15"/>
  <c r="I393" i="15"/>
  <c r="F393" i="15"/>
  <c r="M392" i="15"/>
  <c r="J392" i="15"/>
  <c r="N392" i="15" s="1"/>
  <c r="I392" i="15"/>
  <c r="F392" i="15"/>
  <c r="M391" i="15"/>
  <c r="I391" i="15"/>
  <c r="J391" i="15" s="1"/>
  <c r="N391" i="15" s="1"/>
  <c r="F391" i="15"/>
  <c r="M390" i="15"/>
  <c r="I390" i="15"/>
  <c r="F390" i="15"/>
  <c r="J390" i="15" s="1"/>
  <c r="N390" i="15" s="1"/>
  <c r="N389" i="15"/>
  <c r="P389" i="15" s="1"/>
  <c r="M389" i="15"/>
  <c r="I389" i="15"/>
  <c r="J389" i="15" s="1"/>
  <c r="F389" i="15"/>
  <c r="M388" i="15"/>
  <c r="I388" i="15"/>
  <c r="F388" i="15"/>
  <c r="J388" i="15" s="1"/>
  <c r="N388" i="15" s="1"/>
  <c r="O387" i="15"/>
  <c r="M387" i="15"/>
  <c r="I387" i="15"/>
  <c r="F387" i="15"/>
  <c r="J387" i="15" s="1"/>
  <c r="N387" i="15" s="1"/>
  <c r="P387" i="15" s="1"/>
  <c r="M386" i="15"/>
  <c r="I386" i="15"/>
  <c r="F386" i="15"/>
  <c r="J386" i="15" s="1"/>
  <c r="N386" i="15" s="1"/>
  <c r="M385" i="15"/>
  <c r="J385" i="15"/>
  <c r="N385" i="15" s="1"/>
  <c r="P385" i="15" s="1"/>
  <c r="I385" i="15"/>
  <c r="F385" i="15"/>
  <c r="M384" i="15"/>
  <c r="J384" i="15"/>
  <c r="N384" i="15" s="1"/>
  <c r="I384" i="15"/>
  <c r="F384" i="15"/>
  <c r="M383" i="15"/>
  <c r="I383" i="15"/>
  <c r="J383" i="15" s="1"/>
  <c r="N383" i="15" s="1"/>
  <c r="F383" i="15"/>
  <c r="M382" i="15"/>
  <c r="J382" i="15"/>
  <c r="N382" i="15" s="1"/>
  <c r="I382" i="15"/>
  <c r="F382" i="15"/>
  <c r="M381" i="15"/>
  <c r="I381" i="15"/>
  <c r="F381" i="15"/>
  <c r="M380" i="15"/>
  <c r="I380" i="15"/>
  <c r="J380" i="15" s="1"/>
  <c r="N380" i="15" s="1"/>
  <c r="F380" i="15"/>
  <c r="M379" i="15"/>
  <c r="J379" i="15"/>
  <c r="I379" i="15"/>
  <c r="F379" i="15"/>
  <c r="M378" i="15"/>
  <c r="I378" i="15"/>
  <c r="F378" i="15"/>
  <c r="J378" i="15" s="1"/>
  <c r="N378" i="15" s="1"/>
  <c r="M377" i="15"/>
  <c r="I377" i="15"/>
  <c r="J377" i="15" s="1"/>
  <c r="N377" i="15" s="1"/>
  <c r="F377" i="15"/>
  <c r="M376" i="15"/>
  <c r="I376" i="15"/>
  <c r="F376" i="15"/>
  <c r="J376" i="15" s="1"/>
  <c r="N376" i="15" s="1"/>
  <c r="M375" i="15"/>
  <c r="I375" i="15"/>
  <c r="F375" i="15"/>
  <c r="M374" i="15"/>
  <c r="J374" i="15"/>
  <c r="N374" i="15" s="1"/>
  <c r="I374" i="15"/>
  <c r="F374" i="15"/>
  <c r="M373" i="15"/>
  <c r="I373" i="15"/>
  <c r="J373" i="15" s="1"/>
  <c r="N373" i="15" s="1"/>
  <c r="F373" i="15"/>
  <c r="M372" i="15"/>
  <c r="I372" i="15"/>
  <c r="F372" i="15"/>
  <c r="J372" i="15" s="1"/>
  <c r="N372" i="15" s="1"/>
  <c r="N371" i="15"/>
  <c r="P371" i="15" s="1"/>
  <c r="M371" i="15"/>
  <c r="I371" i="15"/>
  <c r="J371" i="15" s="1"/>
  <c r="F371" i="15"/>
  <c r="M370" i="15"/>
  <c r="I370" i="15"/>
  <c r="F370" i="15"/>
  <c r="J370" i="15" s="1"/>
  <c r="N370" i="15" s="1"/>
  <c r="O369" i="15"/>
  <c r="M369" i="15"/>
  <c r="I369" i="15"/>
  <c r="F369" i="15"/>
  <c r="J369" i="15" s="1"/>
  <c r="N369" i="15" s="1"/>
  <c r="P369" i="15" s="1"/>
  <c r="M368" i="15"/>
  <c r="I368" i="15"/>
  <c r="F368" i="15"/>
  <c r="J368" i="15" s="1"/>
  <c r="N368" i="15" s="1"/>
  <c r="M367" i="15"/>
  <c r="J367" i="15"/>
  <c r="N367" i="15" s="1"/>
  <c r="P367" i="15" s="1"/>
  <c r="I367" i="15"/>
  <c r="F367" i="15"/>
  <c r="M366" i="15"/>
  <c r="J366" i="15"/>
  <c r="N366" i="15" s="1"/>
  <c r="I366" i="15"/>
  <c r="F366" i="15"/>
  <c r="M365" i="15"/>
  <c r="I365" i="15"/>
  <c r="J365" i="15" s="1"/>
  <c r="N365" i="15" s="1"/>
  <c r="F365" i="15"/>
  <c r="M364" i="15"/>
  <c r="J364" i="15"/>
  <c r="N364" i="15" s="1"/>
  <c r="I364" i="15"/>
  <c r="F364" i="15"/>
  <c r="M363" i="15"/>
  <c r="I363" i="15"/>
  <c r="F363" i="15"/>
  <c r="M362" i="15"/>
  <c r="I362" i="15"/>
  <c r="J362" i="15" s="1"/>
  <c r="N362" i="15" s="1"/>
  <c r="F362" i="15"/>
  <c r="M361" i="15"/>
  <c r="J361" i="15"/>
  <c r="I361" i="15"/>
  <c r="F361" i="15"/>
  <c r="M360" i="15"/>
  <c r="I360" i="15"/>
  <c r="F360" i="15"/>
  <c r="J360" i="15" s="1"/>
  <c r="N360" i="15" s="1"/>
  <c r="M359" i="15"/>
  <c r="I359" i="15"/>
  <c r="J359" i="15" s="1"/>
  <c r="N359" i="15" s="1"/>
  <c r="F359" i="15"/>
  <c r="M358" i="15"/>
  <c r="I358" i="15"/>
  <c r="F358" i="15"/>
  <c r="J358" i="15" s="1"/>
  <c r="N358" i="15" s="1"/>
  <c r="M357" i="15"/>
  <c r="I357" i="15"/>
  <c r="F357" i="15"/>
  <c r="M356" i="15"/>
  <c r="I356" i="15"/>
  <c r="J356" i="15" s="1"/>
  <c r="N356" i="15" s="1"/>
  <c r="F356" i="15"/>
  <c r="M355" i="15"/>
  <c r="I355" i="15"/>
  <c r="J355" i="15" s="1"/>
  <c r="N355" i="15" s="1"/>
  <c r="F355" i="15"/>
  <c r="M354" i="15"/>
  <c r="I354" i="15"/>
  <c r="F354" i="15"/>
  <c r="J354" i="15" s="1"/>
  <c r="N354" i="15" s="1"/>
  <c r="N353" i="15"/>
  <c r="P353" i="15" s="1"/>
  <c r="M353" i="15"/>
  <c r="I353" i="15"/>
  <c r="J353" i="15" s="1"/>
  <c r="F353" i="15"/>
  <c r="M352" i="15"/>
  <c r="I352" i="15"/>
  <c r="F352" i="15"/>
  <c r="J352" i="15" s="1"/>
  <c r="N352" i="15" s="1"/>
  <c r="O351" i="15"/>
  <c r="M351" i="15"/>
  <c r="I351" i="15"/>
  <c r="F351" i="15"/>
  <c r="J351" i="15" s="1"/>
  <c r="N351" i="15" s="1"/>
  <c r="P351" i="15" s="1"/>
  <c r="M350" i="15"/>
  <c r="I350" i="15"/>
  <c r="F350" i="15"/>
  <c r="J350" i="15" s="1"/>
  <c r="N350" i="15" s="1"/>
  <c r="M349" i="15"/>
  <c r="J349" i="15"/>
  <c r="N349" i="15" s="1"/>
  <c r="P349" i="15" s="1"/>
  <c r="I349" i="15"/>
  <c r="F349" i="15"/>
  <c r="M348" i="15"/>
  <c r="J348" i="15"/>
  <c r="N348" i="15" s="1"/>
  <c r="I348" i="15"/>
  <c r="F348" i="15"/>
  <c r="M347" i="15"/>
  <c r="I347" i="15"/>
  <c r="J347" i="15" s="1"/>
  <c r="N347" i="15" s="1"/>
  <c r="F347" i="15"/>
  <c r="M346" i="15"/>
  <c r="J346" i="15"/>
  <c r="N346" i="15" s="1"/>
  <c r="I346" i="15"/>
  <c r="F346" i="15"/>
  <c r="M345" i="15"/>
  <c r="I345" i="15"/>
  <c r="F345" i="15"/>
  <c r="M344" i="15"/>
  <c r="I344" i="15"/>
  <c r="J344" i="15" s="1"/>
  <c r="N344" i="15" s="1"/>
  <c r="F344" i="15"/>
  <c r="M343" i="15"/>
  <c r="J343" i="15"/>
  <c r="N343" i="15" s="1"/>
  <c r="P343" i="15" s="1"/>
  <c r="I343" i="15"/>
  <c r="F343" i="15"/>
  <c r="M342" i="15"/>
  <c r="I342" i="15"/>
  <c r="F342" i="15"/>
  <c r="J342" i="15" s="1"/>
  <c r="N342" i="15" s="1"/>
  <c r="M341" i="15"/>
  <c r="I341" i="15"/>
  <c r="J341" i="15" s="1"/>
  <c r="N341" i="15" s="1"/>
  <c r="F341" i="15"/>
  <c r="M340" i="15"/>
  <c r="I340" i="15"/>
  <c r="F340" i="15"/>
  <c r="J340" i="15" s="1"/>
  <c r="N340" i="15" s="1"/>
  <c r="M339" i="15"/>
  <c r="I339" i="15"/>
  <c r="F339" i="15"/>
  <c r="M338" i="15"/>
  <c r="I338" i="15"/>
  <c r="F338" i="15"/>
  <c r="J338" i="15" s="1"/>
  <c r="N338" i="15" s="1"/>
  <c r="M337" i="15"/>
  <c r="I337" i="15"/>
  <c r="F337" i="15"/>
  <c r="J337" i="15" s="1"/>
  <c r="N337" i="15" s="1"/>
  <c r="M336" i="15"/>
  <c r="I336" i="15"/>
  <c r="F336" i="15"/>
  <c r="J336" i="15" s="1"/>
  <c r="N336" i="15" s="1"/>
  <c r="M335" i="15"/>
  <c r="J335" i="15"/>
  <c r="N335" i="15" s="1"/>
  <c r="I335" i="15"/>
  <c r="F335" i="15"/>
  <c r="M334" i="15"/>
  <c r="N334" i="15" s="1"/>
  <c r="J334" i="15"/>
  <c r="I334" i="15"/>
  <c r="F334" i="15"/>
  <c r="M333" i="15"/>
  <c r="I333" i="15"/>
  <c r="F333" i="15"/>
  <c r="M332" i="15"/>
  <c r="J332" i="15"/>
  <c r="N332" i="15" s="1"/>
  <c r="I332" i="15"/>
  <c r="F332" i="15"/>
  <c r="M331" i="15"/>
  <c r="J331" i="15"/>
  <c r="N331" i="15" s="1"/>
  <c r="P331" i="15" s="1"/>
  <c r="I331" i="15"/>
  <c r="F331" i="15"/>
  <c r="M330" i="15"/>
  <c r="J330" i="15"/>
  <c r="N330" i="15" s="1"/>
  <c r="I330" i="15"/>
  <c r="F330" i="15"/>
  <c r="M329" i="15"/>
  <c r="J329" i="15"/>
  <c r="N329" i="15" s="1"/>
  <c r="I329" i="15"/>
  <c r="F329" i="15"/>
  <c r="M328" i="15"/>
  <c r="I328" i="15"/>
  <c r="F328" i="15"/>
  <c r="J328" i="15" s="1"/>
  <c r="N328" i="15" s="1"/>
  <c r="N327" i="15"/>
  <c r="P327" i="15" s="1"/>
  <c r="M327" i="15"/>
  <c r="I327" i="15"/>
  <c r="F327" i="15"/>
  <c r="J327" i="15" s="1"/>
  <c r="M326" i="15"/>
  <c r="I326" i="15"/>
  <c r="F326" i="15"/>
  <c r="J326" i="15" s="1"/>
  <c r="N326" i="15" s="1"/>
  <c r="M325" i="15"/>
  <c r="I325" i="15"/>
  <c r="F325" i="15"/>
  <c r="J325" i="15" s="1"/>
  <c r="N325" i="15" s="1"/>
  <c r="M324" i="15"/>
  <c r="I324" i="15"/>
  <c r="F324" i="15"/>
  <c r="J324" i="15" s="1"/>
  <c r="N324" i="15" s="1"/>
  <c r="M323" i="15"/>
  <c r="I323" i="15"/>
  <c r="J323" i="15" s="1"/>
  <c r="N323" i="15" s="1"/>
  <c r="F323" i="15"/>
  <c r="M322" i="15"/>
  <c r="J322" i="15"/>
  <c r="N322" i="15" s="1"/>
  <c r="I322" i="15"/>
  <c r="F322" i="15"/>
  <c r="M321" i="15"/>
  <c r="I321" i="15"/>
  <c r="F321" i="15"/>
  <c r="M320" i="15"/>
  <c r="I320" i="15"/>
  <c r="F320" i="15"/>
  <c r="J320" i="15" s="1"/>
  <c r="N320" i="15" s="1"/>
  <c r="M319" i="15"/>
  <c r="I319" i="15"/>
  <c r="F319" i="15"/>
  <c r="J319" i="15" s="1"/>
  <c r="N319" i="15" s="1"/>
  <c r="M318" i="15"/>
  <c r="I318" i="15"/>
  <c r="F318" i="15"/>
  <c r="J318" i="15" s="1"/>
  <c r="N318" i="15" s="1"/>
  <c r="M317" i="15"/>
  <c r="J317" i="15"/>
  <c r="N317" i="15" s="1"/>
  <c r="I317" i="15"/>
  <c r="F317" i="15"/>
  <c r="M316" i="15"/>
  <c r="N316" i="15" s="1"/>
  <c r="J316" i="15"/>
  <c r="I316" i="15"/>
  <c r="F316" i="15"/>
  <c r="M315" i="15"/>
  <c r="I315" i="15"/>
  <c r="F315" i="15"/>
  <c r="M314" i="15"/>
  <c r="J314" i="15"/>
  <c r="N314" i="15" s="1"/>
  <c r="I314" i="15"/>
  <c r="F314" i="15"/>
  <c r="M313" i="15"/>
  <c r="J313" i="15"/>
  <c r="N313" i="15" s="1"/>
  <c r="P313" i="15" s="1"/>
  <c r="I313" i="15"/>
  <c r="F313" i="15"/>
  <c r="M312" i="15"/>
  <c r="J312" i="15"/>
  <c r="N312" i="15" s="1"/>
  <c r="I312" i="15"/>
  <c r="F312" i="15"/>
  <c r="M311" i="15"/>
  <c r="J311" i="15"/>
  <c r="I311" i="15"/>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M515" i="14"/>
  <c r="I515" i="14"/>
  <c r="F515" i="14"/>
  <c r="M514" i="14"/>
  <c r="J514" i="14"/>
  <c r="N514" i="14" s="1"/>
  <c r="I514" i="14"/>
  <c r="F514" i="14"/>
  <c r="M513" i="14"/>
  <c r="J513" i="14"/>
  <c r="N513" i="14" s="1"/>
  <c r="I513" i="14"/>
  <c r="F513" i="14"/>
  <c r="M512" i="14"/>
  <c r="I512" i="14"/>
  <c r="F512" i="14"/>
  <c r="J512" i="14" s="1"/>
  <c r="N512" i="14" s="1"/>
  <c r="M511" i="14"/>
  <c r="J511" i="14"/>
  <c r="N511" i="14" s="1"/>
  <c r="P511" i="14" s="1"/>
  <c r="I511" i="14"/>
  <c r="F511" i="14"/>
  <c r="M510" i="14"/>
  <c r="I510" i="14"/>
  <c r="F510" i="14"/>
  <c r="J510" i="14" s="1"/>
  <c r="M509" i="14"/>
  <c r="I509" i="14"/>
  <c r="F509" i="14"/>
  <c r="M508" i="14"/>
  <c r="J508" i="14"/>
  <c r="N508" i="14" s="1"/>
  <c r="I508" i="14"/>
  <c r="F508" i="14"/>
  <c r="M507" i="14"/>
  <c r="J507" i="14"/>
  <c r="N507" i="14" s="1"/>
  <c r="I507" i="14"/>
  <c r="F507" i="14"/>
  <c r="M506" i="14"/>
  <c r="I506" i="14"/>
  <c r="F506" i="14"/>
  <c r="J506" i="14" s="1"/>
  <c r="N506" i="14" s="1"/>
  <c r="M505" i="14"/>
  <c r="J505" i="14"/>
  <c r="N505" i="14" s="1"/>
  <c r="P505" i="14" s="1"/>
  <c r="I505" i="14"/>
  <c r="F505" i="14"/>
  <c r="M504" i="14"/>
  <c r="I504" i="14"/>
  <c r="F504" i="14"/>
  <c r="J504" i="14" s="1"/>
  <c r="M503" i="14"/>
  <c r="J503" i="14"/>
  <c r="N503" i="14" s="1"/>
  <c r="I503" i="14"/>
  <c r="F503" i="14"/>
  <c r="M502" i="14"/>
  <c r="I502" i="14"/>
  <c r="J502" i="14" s="1"/>
  <c r="N502" i="14" s="1"/>
  <c r="F502" i="14"/>
  <c r="M501" i="14"/>
  <c r="N501" i="14" s="1"/>
  <c r="I501" i="14"/>
  <c r="F501" i="14"/>
  <c r="J501" i="14" s="1"/>
  <c r="N500" i="14"/>
  <c r="M500" i="14"/>
  <c r="I500" i="14"/>
  <c r="F500" i="14"/>
  <c r="J500" i="14" s="1"/>
  <c r="N499" i="14"/>
  <c r="M499" i="14"/>
  <c r="I499" i="14"/>
  <c r="F499" i="14"/>
  <c r="J499" i="14" s="1"/>
  <c r="M498" i="14"/>
  <c r="I498" i="14"/>
  <c r="F498" i="14"/>
  <c r="J498" i="14" s="1"/>
  <c r="M497" i="14"/>
  <c r="I497" i="14"/>
  <c r="F497" i="14"/>
  <c r="J497" i="14" s="1"/>
  <c r="N497" i="14" s="1"/>
  <c r="M496" i="14"/>
  <c r="I496" i="14"/>
  <c r="J496" i="14" s="1"/>
  <c r="N496" i="14" s="1"/>
  <c r="F496" i="14"/>
  <c r="M495" i="14"/>
  <c r="J495" i="14"/>
  <c r="N495" i="14" s="1"/>
  <c r="O495" i="14" s="1"/>
  <c r="I495" i="14"/>
  <c r="F495" i="14"/>
  <c r="M494" i="14"/>
  <c r="I494" i="14"/>
  <c r="F494" i="14"/>
  <c r="J494" i="14" s="1"/>
  <c r="N494" i="14" s="1"/>
  <c r="P494" i="14" s="1"/>
  <c r="M493" i="14"/>
  <c r="J493" i="14"/>
  <c r="N493" i="14" s="1"/>
  <c r="P493" i="14" s="1"/>
  <c r="I493" i="14"/>
  <c r="F493" i="14"/>
  <c r="M492" i="14"/>
  <c r="J492" i="14"/>
  <c r="N492" i="14" s="1"/>
  <c r="I492" i="14"/>
  <c r="F492" i="14"/>
  <c r="M491" i="14"/>
  <c r="I491" i="14"/>
  <c r="J491" i="14" s="1"/>
  <c r="N491" i="14" s="1"/>
  <c r="F491" i="14"/>
  <c r="M490" i="14"/>
  <c r="J490" i="14"/>
  <c r="N490" i="14" s="1"/>
  <c r="P490" i="14" s="1"/>
  <c r="I490" i="14"/>
  <c r="F490" i="14"/>
  <c r="M489" i="14"/>
  <c r="J489" i="14"/>
  <c r="N489" i="14" s="1"/>
  <c r="O489" i="14" s="1"/>
  <c r="I489" i="14"/>
  <c r="F489" i="14"/>
  <c r="N488" i="14"/>
  <c r="M488" i="14"/>
  <c r="I488" i="14"/>
  <c r="F488" i="14"/>
  <c r="J488" i="14" s="1"/>
  <c r="M487" i="14"/>
  <c r="I487" i="14"/>
  <c r="F487" i="14"/>
  <c r="M486" i="14"/>
  <c r="I486" i="14"/>
  <c r="F486" i="14"/>
  <c r="N485" i="14"/>
  <c r="M485" i="14"/>
  <c r="I485" i="14"/>
  <c r="F485" i="14"/>
  <c r="J485" i="14" s="1"/>
  <c r="M484" i="14"/>
  <c r="I484" i="14"/>
  <c r="J484" i="14" s="1"/>
  <c r="N484" i="14" s="1"/>
  <c r="F484" i="14"/>
  <c r="N483" i="14"/>
  <c r="P483" i="14" s="1"/>
  <c r="M483" i="14"/>
  <c r="J483" i="14"/>
  <c r="I483" i="14"/>
  <c r="F483" i="14"/>
  <c r="M482" i="14"/>
  <c r="I482" i="14"/>
  <c r="F482" i="14"/>
  <c r="P481" i="14"/>
  <c r="O481" i="14"/>
  <c r="M481" i="14"/>
  <c r="I481" i="14"/>
  <c r="F481" i="14"/>
  <c r="J481" i="14" s="1"/>
  <c r="N481" i="14" s="1"/>
  <c r="P480" i="14"/>
  <c r="M480" i="14"/>
  <c r="I480" i="14"/>
  <c r="F480" i="14"/>
  <c r="J480" i="14" s="1"/>
  <c r="N480" i="14" s="1"/>
  <c r="O480" i="14" s="1"/>
  <c r="P479" i="14"/>
  <c r="M479" i="14"/>
  <c r="I479" i="14"/>
  <c r="F479" i="14"/>
  <c r="J479" i="14" s="1"/>
  <c r="N479" i="14" s="1"/>
  <c r="O479" i="14" s="1"/>
  <c r="M478" i="14"/>
  <c r="J478" i="14"/>
  <c r="N478" i="14" s="1"/>
  <c r="P478" i="14" s="1"/>
  <c r="I478" i="14"/>
  <c r="F478" i="14"/>
  <c r="N477" i="14"/>
  <c r="O477" i="14" s="1"/>
  <c r="M477" i="14"/>
  <c r="I477" i="14"/>
  <c r="F477" i="14"/>
  <c r="J477" i="14" s="1"/>
  <c r="O476" i="14"/>
  <c r="M476" i="14"/>
  <c r="I476" i="14"/>
  <c r="F476" i="14"/>
  <c r="J476" i="14" s="1"/>
  <c r="N476" i="14" s="1"/>
  <c r="P476" i="14" s="1"/>
  <c r="M475" i="14"/>
  <c r="J475" i="14"/>
  <c r="N475" i="14" s="1"/>
  <c r="I475" i="14"/>
  <c r="F475" i="14"/>
  <c r="M474" i="14"/>
  <c r="I474" i="14"/>
  <c r="J474" i="14" s="1"/>
  <c r="N474" i="14" s="1"/>
  <c r="F474" i="14"/>
  <c r="M473" i="14"/>
  <c r="I473" i="14"/>
  <c r="J473" i="14" s="1"/>
  <c r="N473" i="14" s="1"/>
  <c r="F473" i="14"/>
  <c r="M472" i="14"/>
  <c r="I472" i="14"/>
  <c r="J472" i="14" s="1"/>
  <c r="N472" i="14" s="1"/>
  <c r="F472" i="14"/>
  <c r="M471" i="14"/>
  <c r="I471" i="14"/>
  <c r="F471" i="14"/>
  <c r="J471" i="14" s="1"/>
  <c r="N471" i="14" s="1"/>
  <c r="M470" i="14"/>
  <c r="I470" i="14"/>
  <c r="F470" i="14"/>
  <c r="J470" i="14" s="1"/>
  <c r="N470" i="14" s="1"/>
  <c r="M469" i="14"/>
  <c r="I469" i="14"/>
  <c r="F469" i="14"/>
  <c r="O468" i="14"/>
  <c r="M468" i="14"/>
  <c r="I468" i="14"/>
  <c r="F468" i="14"/>
  <c r="J468" i="14" s="1"/>
  <c r="N468" i="14" s="1"/>
  <c r="P468" i="14" s="1"/>
  <c r="M467" i="14"/>
  <c r="I467" i="14"/>
  <c r="F467" i="14"/>
  <c r="M466" i="14"/>
  <c r="I466" i="14"/>
  <c r="J466" i="14" s="1"/>
  <c r="N466" i="14" s="1"/>
  <c r="F466" i="14"/>
  <c r="M465" i="14"/>
  <c r="J465" i="14"/>
  <c r="N465" i="14" s="1"/>
  <c r="P465" i="14" s="1"/>
  <c r="I465" i="14"/>
  <c r="F465" i="14"/>
  <c r="M464" i="14"/>
  <c r="I464" i="14"/>
  <c r="F464" i="14"/>
  <c r="M463" i="14"/>
  <c r="I463" i="14"/>
  <c r="F463" i="14"/>
  <c r="J463" i="14" s="1"/>
  <c r="N463" i="14" s="1"/>
  <c r="P463" i="14" s="1"/>
  <c r="M462" i="14"/>
  <c r="I462" i="14"/>
  <c r="F462" i="14"/>
  <c r="J462" i="14" s="1"/>
  <c r="N462" i="14" s="1"/>
  <c r="M461" i="14"/>
  <c r="J461" i="14"/>
  <c r="N461" i="14" s="1"/>
  <c r="I461" i="14"/>
  <c r="F461" i="14"/>
  <c r="M460" i="14"/>
  <c r="J460" i="14"/>
  <c r="I460" i="14"/>
  <c r="F460" i="14"/>
  <c r="M459" i="14"/>
  <c r="I459" i="14"/>
  <c r="F459" i="14"/>
  <c r="J459" i="14" s="1"/>
  <c r="N459" i="14" s="1"/>
  <c r="M458" i="14"/>
  <c r="I458" i="14"/>
  <c r="F458" i="14"/>
  <c r="M457" i="14"/>
  <c r="I457" i="14"/>
  <c r="J457" i="14" s="1"/>
  <c r="N457" i="14" s="1"/>
  <c r="P457" i="14" s="1"/>
  <c r="F457" i="14"/>
  <c r="M456" i="14"/>
  <c r="I456" i="14"/>
  <c r="J456" i="14" s="1"/>
  <c r="N456" i="14" s="1"/>
  <c r="O456" i="14" s="1"/>
  <c r="F456" i="14"/>
  <c r="P455" i="14"/>
  <c r="M455" i="14"/>
  <c r="I455" i="14"/>
  <c r="J455" i="14" s="1"/>
  <c r="N455" i="14" s="1"/>
  <c r="O455" i="14" s="1"/>
  <c r="F455" i="14"/>
  <c r="M454" i="14"/>
  <c r="I454" i="14"/>
  <c r="J454" i="14" s="1"/>
  <c r="N454" i="14" s="1"/>
  <c r="P454" i="14" s="1"/>
  <c r="F454" i="14"/>
  <c r="P453" i="14"/>
  <c r="M453" i="14"/>
  <c r="J453" i="14"/>
  <c r="N453" i="14" s="1"/>
  <c r="O453" i="14" s="1"/>
  <c r="I453" i="14"/>
  <c r="F453" i="14"/>
  <c r="M452" i="14"/>
  <c r="I452" i="14"/>
  <c r="F452" i="14"/>
  <c r="J452" i="14" s="1"/>
  <c r="N452" i="14" s="1"/>
  <c r="O452" i="14" s="1"/>
  <c r="N451" i="14"/>
  <c r="M451" i="14"/>
  <c r="I451" i="14"/>
  <c r="F451" i="14"/>
  <c r="J451" i="14" s="1"/>
  <c r="M450" i="14"/>
  <c r="I450" i="14"/>
  <c r="F450" i="14"/>
  <c r="M449" i="14"/>
  <c r="I449" i="14"/>
  <c r="F449" i="14"/>
  <c r="N448" i="14"/>
  <c r="M448" i="14"/>
  <c r="I448" i="14"/>
  <c r="J448" i="14" s="1"/>
  <c r="F448" i="14"/>
  <c r="M447" i="14"/>
  <c r="J447" i="14"/>
  <c r="N447" i="14" s="1"/>
  <c r="I447" i="14"/>
  <c r="F447" i="14"/>
  <c r="M446" i="14"/>
  <c r="I446" i="14"/>
  <c r="F446" i="14"/>
  <c r="M445" i="14"/>
  <c r="J445" i="14"/>
  <c r="N445" i="14" s="1"/>
  <c r="I445" i="14"/>
  <c r="F445" i="14"/>
  <c r="M444" i="14"/>
  <c r="I444" i="14"/>
  <c r="F444" i="14"/>
  <c r="J444" i="14" s="1"/>
  <c r="N444" i="14" s="1"/>
  <c r="M443" i="14"/>
  <c r="I443" i="14"/>
  <c r="F443" i="14"/>
  <c r="J443" i="14" s="1"/>
  <c r="N443" i="14" s="1"/>
  <c r="M442" i="14"/>
  <c r="J442" i="14"/>
  <c r="N442" i="14" s="1"/>
  <c r="P442" i="14" s="1"/>
  <c r="I442" i="14"/>
  <c r="F442" i="14"/>
  <c r="P441" i="14"/>
  <c r="M441" i="14"/>
  <c r="I441" i="14"/>
  <c r="F441" i="14"/>
  <c r="J441" i="14" s="1"/>
  <c r="N441" i="14" s="1"/>
  <c r="O441" i="14" s="1"/>
  <c r="N440" i="14"/>
  <c r="M440" i="14"/>
  <c r="I440" i="14"/>
  <c r="F440" i="14"/>
  <c r="J440" i="14" s="1"/>
  <c r="M439" i="14"/>
  <c r="I439" i="14"/>
  <c r="J439" i="14" s="1"/>
  <c r="N439" i="14" s="1"/>
  <c r="F439" i="14"/>
  <c r="M438" i="14"/>
  <c r="I438" i="14"/>
  <c r="J438" i="14" s="1"/>
  <c r="N438" i="14" s="1"/>
  <c r="F438" i="14"/>
  <c r="M437" i="14"/>
  <c r="I437" i="14"/>
  <c r="J437" i="14" s="1"/>
  <c r="N437" i="14" s="1"/>
  <c r="F437" i="14"/>
  <c r="M436" i="14"/>
  <c r="I436" i="14"/>
  <c r="J436" i="14" s="1"/>
  <c r="N436" i="14" s="1"/>
  <c r="F436" i="14"/>
  <c r="M435" i="14"/>
  <c r="I435" i="14"/>
  <c r="F435" i="14"/>
  <c r="J435" i="14" s="1"/>
  <c r="M434" i="14"/>
  <c r="I434" i="14"/>
  <c r="F434" i="14"/>
  <c r="J434" i="14" s="1"/>
  <c r="M433" i="14"/>
  <c r="I433" i="14"/>
  <c r="F433" i="14"/>
  <c r="M432" i="14"/>
  <c r="I432" i="14"/>
  <c r="F432" i="14"/>
  <c r="N431" i="14"/>
  <c r="M431" i="14"/>
  <c r="I431" i="14"/>
  <c r="F431" i="14"/>
  <c r="J431" i="14" s="1"/>
  <c r="M430" i="14"/>
  <c r="I430" i="14"/>
  <c r="J430" i="14" s="1"/>
  <c r="N430" i="14" s="1"/>
  <c r="F430" i="14"/>
  <c r="N429" i="14"/>
  <c r="P429" i="14" s="1"/>
  <c r="M429" i="14"/>
  <c r="J429" i="14"/>
  <c r="I429" i="14"/>
  <c r="F429" i="14"/>
  <c r="M428" i="14"/>
  <c r="I428" i="14"/>
  <c r="F428" i="14"/>
  <c r="M427" i="14"/>
  <c r="I427" i="14"/>
  <c r="F427" i="14"/>
  <c r="J427" i="14" s="1"/>
  <c r="N427" i="14" s="1"/>
  <c r="M426" i="14"/>
  <c r="J426" i="14"/>
  <c r="N426" i="14" s="1"/>
  <c r="O426" i="14" s="1"/>
  <c r="I426" i="14"/>
  <c r="F426" i="14"/>
  <c r="P425" i="14"/>
  <c r="M425" i="14"/>
  <c r="I425" i="14"/>
  <c r="F425" i="14"/>
  <c r="J425" i="14" s="1"/>
  <c r="N425" i="14" s="1"/>
  <c r="O425" i="14" s="1"/>
  <c r="M424" i="14"/>
  <c r="J424" i="14"/>
  <c r="I424" i="14"/>
  <c r="F424" i="14"/>
  <c r="M423" i="14"/>
  <c r="I423" i="14"/>
  <c r="F423" i="14"/>
  <c r="J423" i="14" s="1"/>
  <c r="M422" i="14"/>
  <c r="I422" i="14"/>
  <c r="F422" i="14"/>
  <c r="M421" i="14"/>
  <c r="I421" i="14"/>
  <c r="J421" i="14" s="1"/>
  <c r="N421" i="14" s="1"/>
  <c r="F421" i="14"/>
  <c r="M420" i="14"/>
  <c r="I420" i="14"/>
  <c r="J420" i="14" s="1"/>
  <c r="N420" i="14" s="1"/>
  <c r="F420" i="14"/>
  <c r="M419" i="14"/>
  <c r="I419" i="14"/>
  <c r="J419" i="14" s="1"/>
  <c r="N419" i="14" s="1"/>
  <c r="F419" i="14"/>
  <c r="M418" i="14"/>
  <c r="I418" i="14"/>
  <c r="J418" i="14" s="1"/>
  <c r="N418" i="14" s="1"/>
  <c r="F418" i="14"/>
  <c r="M417" i="14"/>
  <c r="I417" i="14"/>
  <c r="F417" i="14"/>
  <c r="J417" i="14" s="1"/>
  <c r="N417" i="14" s="1"/>
  <c r="M416" i="14"/>
  <c r="I416" i="14"/>
  <c r="F416" i="14"/>
  <c r="J416" i="14" s="1"/>
  <c r="N416" i="14" s="1"/>
  <c r="M415" i="14"/>
  <c r="I415" i="14"/>
  <c r="F415" i="14"/>
  <c r="O414" i="14"/>
  <c r="M414" i="14"/>
  <c r="I414" i="14"/>
  <c r="F414" i="14"/>
  <c r="J414" i="14" s="1"/>
  <c r="N414" i="14" s="1"/>
  <c r="P414" i="14" s="1"/>
  <c r="M413" i="14"/>
  <c r="I413" i="14"/>
  <c r="F413" i="14"/>
  <c r="M412" i="14"/>
  <c r="I412" i="14"/>
  <c r="J412" i="14" s="1"/>
  <c r="N412" i="14" s="1"/>
  <c r="F412" i="14"/>
  <c r="M411" i="14"/>
  <c r="J411" i="14"/>
  <c r="N411" i="14" s="1"/>
  <c r="P411" i="14" s="1"/>
  <c r="I411" i="14"/>
  <c r="F411" i="14"/>
  <c r="M410" i="14"/>
  <c r="I410" i="14"/>
  <c r="F410" i="14"/>
  <c r="O409" i="14"/>
  <c r="M409" i="14"/>
  <c r="I409" i="14"/>
  <c r="F409" i="14"/>
  <c r="J409" i="14" s="1"/>
  <c r="N409" i="14" s="1"/>
  <c r="P409" i="14" s="1"/>
  <c r="M408" i="14"/>
  <c r="I408" i="14"/>
  <c r="F408" i="14"/>
  <c r="J408" i="14" s="1"/>
  <c r="N408" i="14" s="1"/>
  <c r="M407" i="14"/>
  <c r="J407" i="14"/>
  <c r="N407" i="14" s="1"/>
  <c r="I407" i="14"/>
  <c r="F407" i="14"/>
  <c r="M406" i="14"/>
  <c r="J406" i="14"/>
  <c r="I406" i="14"/>
  <c r="F406" i="14"/>
  <c r="M405" i="14"/>
  <c r="I405" i="14"/>
  <c r="F405" i="14"/>
  <c r="J405" i="14" s="1"/>
  <c r="N405" i="14" s="1"/>
  <c r="M404" i="14"/>
  <c r="I404" i="14"/>
  <c r="F404" i="14"/>
  <c r="M403" i="14"/>
  <c r="J403" i="14"/>
  <c r="N403" i="14" s="1"/>
  <c r="P403" i="14" s="1"/>
  <c r="I403" i="14"/>
  <c r="F403" i="14"/>
  <c r="M402" i="14"/>
  <c r="J402" i="14"/>
  <c r="N402" i="14" s="1"/>
  <c r="O402" i="14" s="1"/>
  <c r="I402" i="14"/>
  <c r="F402" i="14"/>
  <c r="P401" i="14"/>
  <c r="M401" i="14"/>
  <c r="J401" i="14"/>
  <c r="N401" i="14" s="1"/>
  <c r="O401" i="14" s="1"/>
  <c r="I401" i="14"/>
  <c r="F401" i="14"/>
  <c r="M400" i="14"/>
  <c r="J400" i="14"/>
  <c r="N400" i="14" s="1"/>
  <c r="P400" i="14" s="1"/>
  <c r="I400" i="14"/>
  <c r="F400" i="14"/>
  <c r="M399" i="14"/>
  <c r="J399" i="14"/>
  <c r="N399" i="14" s="1"/>
  <c r="O399" i="14" s="1"/>
  <c r="I399" i="14"/>
  <c r="F399" i="14"/>
  <c r="M398" i="14"/>
  <c r="I398" i="14"/>
  <c r="F398" i="14"/>
  <c r="J398" i="14" s="1"/>
  <c r="N398" i="14" s="1"/>
  <c r="O398" i="14" s="1"/>
  <c r="M397" i="14"/>
  <c r="I397" i="14"/>
  <c r="F397" i="14"/>
  <c r="J397" i="14" s="1"/>
  <c r="N397" i="14" s="1"/>
  <c r="M396" i="14"/>
  <c r="I396" i="14"/>
  <c r="F396" i="14"/>
  <c r="M395" i="14"/>
  <c r="I395" i="14"/>
  <c r="F395" i="14"/>
  <c r="N394" i="14"/>
  <c r="M394" i="14"/>
  <c r="I394" i="14"/>
  <c r="J394" i="14" s="1"/>
  <c r="F394" i="14"/>
  <c r="M393" i="14"/>
  <c r="J393" i="14"/>
  <c r="N393" i="14" s="1"/>
  <c r="P393" i="14" s="1"/>
  <c r="I393" i="14"/>
  <c r="F393" i="14"/>
  <c r="M392" i="14"/>
  <c r="I392" i="14"/>
  <c r="F392" i="14"/>
  <c r="M391" i="14"/>
  <c r="J391" i="14"/>
  <c r="N391" i="14" s="1"/>
  <c r="P391" i="14" s="1"/>
  <c r="I391" i="14"/>
  <c r="F391" i="14"/>
  <c r="M390" i="14"/>
  <c r="I390" i="14"/>
  <c r="F390" i="14"/>
  <c r="N389" i="14"/>
  <c r="M389" i="14"/>
  <c r="I389" i="14"/>
  <c r="J389" i="14" s="1"/>
  <c r="F389" i="14"/>
  <c r="O388" i="14"/>
  <c r="M388" i="14"/>
  <c r="I388" i="14"/>
  <c r="F388" i="14"/>
  <c r="J388" i="14" s="1"/>
  <c r="N388" i="14" s="1"/>
  <c r="P388" i="14" s="1"/>
  <c r="M387" i="14"/>
  <c r="I387" i="14"/>
  <c r="F387" i="14"/>
  <c r="J387" i="14" s="1"/>
  <c r="N387" i="14" s="1"/>
  <c r="M386" i="14"/>
  <c r="J386" i="14"/>
  <c r="N386" i="14" s="1"/>
  <c r="I386" i="14"/>
  <c r="F386" i="14"/>
  <c r="M385" i="14"/>
  <c r="I385" i="14"/>
  <c r="F385" i="14"/>
  <c r="J385" i="14" s="1"/>
  <c r="N385" i="14" s="1"/>
  <c r="M384" i="14"/>
  <c r="I384" i="14"/>
  <c r="F384" i="14"/>
  <c r="M383" i="14"/>
  <c r="J383" i="14"/>
  <c r="N383" i="14" s="1"/>
  <c r="P383" i="14" s="1"/>
  <c r="I383" i="14"/>
  <c r="F383" i="14"/>
  <c r="M382" i="14"/>
  <c r="J382" i="14"/>
  <c r="N382" i="14" s="1"/>
  <c r="O382" i="14" s="1"/>
  <c r="I382" i="14"/>
  <c r="F382" i="14"/>
  <c r="M381" i="14"/>
  <c r="I381" i="14"/>
  <c r="F381" i="14"/>
  <c r="J381" i="14" s="1"/>
  <c r="N381" i="14" s="1"/>
  <c r="O381" i="14" s="1"/>
  <c r="M380" i="14"/>
  <c r="I380" i="14"/>
  <c r="J380" i="14" s="1"/>
  <c r="N380" i="14" s="1"/>
  <c r="F380" i="14"/>
  <c r="O379" i="14"/>
  <c r="M379" i="14"/>
  <c r="I379" i="14"/>
  <c r="F379" i="14"/>
  <c r="J379" i="14" s="1"/>
  <c r="N379" i="14" s="1"/>
  <c r="P379" i="14" s="1"/>
  <c r="M378" i="14"/>
  <c r="I378" i="14"/>
  <c r="F378" i="14"/>
  <c r="J378" i="14" s="1"/>
  <c r="N378" i="14" s="1"/>
  <c r="M377" i="14"/>
  <c r="I377" i="14"/>
  <c r="J377" i="14" s="1"/>
  <c r="N377" i="14" s="1"/>
  <c r="P377" i="14" s="1"/>
  <c r="F377" i="14"/>
  <c r="M376" i="14"/>
  <c r="I376" i="14"/>
  <c r="F376" i="14"/>
  <c r="J376" i="14" s="1"/>
  <c r="M375" i="14"/>
  <c r="I375" i="14"/>
  <c r="F375" i="14"/>
  <c r="J375" i="14" s="1"/>
  <c r="N375" i="14" s="1"/>
  <c r="O375" i="14" s="1"/>
  <c r="M374" i="14"/>
  <c r="J374" i="14"/>
  <c r="N374" i="14" s="1"/>
  <c r="I374" i="14"/>
  <c r="F374" i="14"/>
  <c r="M373" i="14"/>
  <c r="J373" i="14"/>
  <c r="N373" i="14" s="1"/>
  <c r="P373" i="14" s="1"/>
  <c r="I373" i="14"/>
  <c r="F373" i="14"/>
  <c r="M372" i="14"/>
  <c r="I372" i="14"/>
  <c r="F372" i="14"/>
  <c r="N371" i="14"/>
  <c r="M371" i="14"/>
  <c r="I371" i="14"/>
  <c r="J371" i="14" s="1"/>
  <c r="F371" i="14"/>
  <c r="O370" i="14"/>
  <c r="M370" i="14"/>
  <c r="I370" i="14"/>
  <c r="F370" i="14"/>
  <c r="J370" i="14" s="1"/>
  <c r="N370" i="14" s="1"/>
  <c r="P370" i="14" s="1"/>
  <c r="M369" i="14"/>
  <c r="I369" i="14"/>
  <c r="F369" i="14"/>
  <c r="J369" i="14" s="1"/>
  <c r="N369" i="14" s="1"/>
  <c r="N368" i="14"/>
  <c r="M368" i="14"/>
  <c r="J368" i="14"/>
  <c r="I368" i="14"/>
  <c r="F368" i="14"/>
  <c r="M367" i="14"/>
  <c r="I367" i="14"/>
  <c r="F367" i="14"/>
  <c r="J367" i="14" s="1"/>
  <c r="N367" i="14" s="1"/>
  <c r="M366" i="14"/>
  <c r="I366" i="14"/>
  <c r="F366" i="14"/>
  <c r="M365" i="14"/>
  <c r="J365" i="14"/>
  <c r="N365" i="14" s="1"/>
  <c r="P365" i="14" s="1"/>
  <c r="I365" i="14"/>
  <c r="F365" i="14"/>
  <c r="M364" i="14"/>
  <c r="J364" i="14"/>
  <c r="N364" i="14" s="1"/>
  <c r="O364" i="14" s="1"/>
  <c r="I364" i="14"/>
  <c r="F364" i="14"/>
  <c r="P363" i="14"/>
  <c r="M363" i="14"/>
  <c r="I363" i="14"/>
  <c r="F363" i="14"/>
  <c r="J363" i="14" s="1"/>
  <c r="N363" i="14" s="1"/>
  <c r="O363" i="14" s="1"/>
  <c r="M362" i="14"/>
  <c r="J362" i="14"/>
  <c r="N362" i="14" s="1"/>
  <c r="I362" i="14"/>
  <c r="F362" i="14"/>
  <c r="M361" i="14"/>
  <c r="I361" i="14"/>
  <c r="F361" i="14"/>
  <c r="J361" i="14" s="1"/>
  <c r="N361" i="14" s="1"/>
  <c r="M360" i="14"/>
  <c r="I360" i="14"/>
  <c r="F360" i="14"/>
  <c r="M359" i="14"/>
  <c r="I359" i="14"/>
  <c r="J359" i="14" s="1"/>
  <c r="F359" i="14"/>
  <c r="M358" i="14"/>
  <c r="I358" i="14"/>
  <c r="F358" i="14"/>
  <c r="J358" i="14" s="1"/>
  <c r="N358" i="14" s="1"/>
  <c r="M357" i="14"/>
  <c r="I357" i="14"/>
  <c r="F357" i="14"/>
  <c r="M356" i="14"/>
  <c r="J356" i="14"/>
  <c r="N356" i="14" s="1"/>
  <c r="P356" i="14" s="1"/>
  <c r="I356" i="14"/>
  <c r="F356" i="14"/>
  <c r="M355" i="14"/>
  <c r="I355" i="14"/>
  <c r="J355" i="14" s="1"/>
  <c r="N355" i="14" s="1"/>
  <c r="F355" i="14"/>
  <c r="M354" i="14"/>
  <c r="I354" i="14"/>
  <c r="J354" i="14" s="1"/>
  <c r="N354" i="14" s="1"/>
  <c r="F354" i="14"/>
  <c r="M353" i="14"/>
  <c r="J353" i="14"/>
  <c r="I353" i="14"/>
  <c r="F353" i="14"/>
  <c r="M352" i="14"/>
  <c r="I352" i="14"/>
  <c r="F352" i="14"/>
  <c r="J352" i="14" s="1"/>
  <c r="N352" i="14" s="1"/>
  <c r="M351" i="14"/>
  <c r="N351" i="14" s="1"/>
  <c r="I351" i="14"/>
  <c r="F351" i="14"/>
  <c r="J351" i="14" s="1"/>
  <c r="M350" i="14"/>
  <c r="I350" i="14"/>
  <c r="F350" i="14"/>
  <c r="M349" i="14"/>
  <c r="I349" i="14"/>
  <c r="F349" i="14"/>
  <c r="J349" i="14" s="1"/>
  <c r="N349" i="14" s="1"/>
  <c r="P349" i="14" s="1"/>
  <c r="M348" i="14"/>
  <c r="I348" i="14"/>
  <c r="F348" i="14"/>
  <c r="M347" i="14"/>
  <c r="I347" i="14"/>
  <c r="J347" i="14" s="1"/>
  <c r="N347" i="14" s="1"/>
  <c r="F347" i="14"/>
  <c r="M346" i="14"/>
  <c r="J346" i="14"/>
  <c r="N346" i="14" s="1"/>
  <c r="I346" i="14"/>
  <c r="F346" i="14"/>
  <c r="P345" i="14"/>
  <c r="M345" i="14"/>
  <c r="I345" i="14"/>
  <c r="F345" i="14"/>
  <c r="J345" i="14" s="1"/>
  <c r="N345" i="14" s="1"/>
  <c r="O345" i="14" s="1"/>
  <c r="O344" i="14"/>
  <c r="M344" i="14"/>
  <c r="I344" i="14"/>
  <c r="F344" i="14"/>
  <c r="J344" i="14" s="1"/>
  <c r="N344" i="14" s="1"/>
  <c r="P344" i="14" s="1"/>
  <c r="M343" i="14"/>
  <c r="I343" i="14"/>
  <c r="F343" i="14"/>
  <c r="M342" i="14"/>
  <c r="I342" i="14"/>
  <c r="F342" i="14"/>
  <c r="M341" i="14"/>
  <c r="I341" i="14"/>
  <c r="J341" i="14" s="1"/>
  <c r="F341" i="14"/>
  <c r="M340" i="14"/>
  <c r="I340" i="14"/>
  <c r="F340" i="14"/>
  <c r="J340" i="14" s="1"/>
  <c r="N340" i="14" s="1"/>
  <c r="M339" i="14"/>
  <c r="I339" i="14"/>
  <c r="F339" i="14"/>
  <c r="M338" i="14"/>
  <c r="J338" i="14"/>
  <c r="N338" i="14" s="1"/>
  <c r="P338" i="14" s="1"/>
  <c r="I338" i="14"/>
  <c r="F338" i="14"/>
  <c r="M337" i="14"/>
  <c r="I337" i="14"/>
  <c r="J337" i="14" s="1"/>
  <c r="N337" i="14" s="1"/>
  <c r="F337" i="14"/>
  <c r="M336" i="14"/>
  <c r="I336" i="14"/>
  <c r="J336" i="14" s="1"/>
  <c r="N336" i="14" s="1"/>
  <c r="F336" i="14"/>
  <c r="M335" i="14"/>
  <c r="J335" i="14"/>
  <c r="I335" i="14"/>
  <c r="F335" i="14"/>
  <c r="M334" i="14"/>
  <c r="I334" i="14"/>
  <c r="F334" i="14"/>
  <c r="J334" i="14" s="1"/>
  <c r="N334" i="14" s="1"/>
  <c r="M333" i="14"/>
  <c r="N333" i="14" s="1"/>
  <c r="I333" i="14"/>
  <c r="F333" i="14"/>
  <c r="J333" i="14" s="1"/>
  <c r="M332" i="14"/>
  <c r="I332" i="14"/>
  <c r="F332" i="14"/>
  <c r="M331" i="14"/>
  <c r="I331" i="14"/>
  <c r="F331" i="14"/>
  <c r="J331" i="14" s="1"/>
  <c r="N331" i="14" s="1"/>
  <c r="P331" i="14" s="1"/>
  <c r="M330" i="14"/>
  <c r="I330" i="14"/>
  <c r="F330" i="14"/>
  <c r="M329" i="14"/>
  <c r="I329" i="14"/>
  <c r="J329" i="14" s="1"/>
  <c r="N329" i="14" s="1"/>
  <c r="F329" i="14"/>
  <c r="M328" i="14"/>
  <c r="J328" i="14"/>
  <c r="N328" i="14" s="1"/>
  <c r="I328" i="14"/>
  <c r="F328" i="14"/>
  <c r="P327" i="14"/>
  <c r="M327" i="14"/>
  <c r="I327" i="14"/>
  <c r="F327" i="14"/>
  <c r="J327" i="14" s="1"/>
  <c r="N327" i="14" s="1"/>
  <c r="O327" i="14" s="1"/>
  <c r="M326" i="14"/>
  <c r="I326" i="14"/>
  <c r="F326" i="14"/>
  <c r="J326" i="14" s="1"/>
  <c r="N326" i="14" s="1"/>
  <c r="M325" i="14"/>
  <c r="J325" i="14"/>
  <c r="I325" i="14"/>
  <c r="F325" i="14"/>
  <c r="M324" i="14"/>
  <c r="I324" i="14"/>
  <c r="F324" i="14"/>
  <c r="J324" i="14" s="1"/>
  <c r="N324" i="14" s="1"/>
  <c r="M323" i="14"/>
  <c r="I323" i="14"/>
  <c r="F323" i="14"/>
  <c r="J323" i="14" s="1"/>
  <c r="N323" i="14" s="1"/>
  <c r="M322" i="14"/>
  <c r="I322" i="14"/>
  <c r="J322" i="14" s="1"/>
  <c r="N322" i="14" s="1"/>
  <c r="F322" i="14"/>
  <c r="M321" i="14"/>
  <c r="I321" i="14"/>
  <c r="J321" i="14" s="1"/>
  <c r="N321" i="14" s="1"/>
  <c r="F321" i="14"/>
  <c r="M320" i="14"/>
  <c r="I320" i="14"/>
  <c r="J320" i="14" s="1"/>
  <c r="N320" i="14" s="1"/>
  <c r="F320" i="14"/>
  <c r="M319" i="14"/>
  <c r="I319" i="14"/>
  <c r="J319" i="14" s="1"/>
  <c r="N319" i="14" s="1"/>
  <c r="F319" i="14"/>
  <c r="M318" i="14"/>
  <c r="I318" i="14"/>
  <c r="F318" i="14"/>
  <c r="J318" i="14" s="1"/>
  <c r="N318" i="14" s="1"/>
  <c r="M317" i="14"/>
  <c r="I317" i="14"/>
  <c r="F317" i="14"/>
  <c r="J317" i="14" s="1"/>
  <c r="N317" i="14" s="1"/>
  <c r="M316" i="14"/>
  <c r="I316" i="14"/>
  <c r="F316" i="14"/>
  <c r="J316" i="14" s="1"/>
  <c r="N316" i="14" s="1"/>
  <c r="M315" i="14"/>
  <c r="I315" i="14"/>
  <c r="F315" i="14"/>
  <c r="J315" i="14" s="1"/>
  <c r="N315" i="14" s="1"/>
  <c r="M314" i="14"/>
  <c r="I314" i="14"/>
  <c r="F314" i="14"/>
  <c r="J314" i="14" s="1"/>
  <c r="N314" i="14" s="1"/>
  <c r="M313" i="14"/>
  <c r="I313" i="14"/>
  <c r="J313" i="14" s="1"/>
  <c r="N313" i="14" s="1"/>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M515" i="13"/>
  <c r="I515" i="13"/>
  <c r="J515" i="13" s="1"/>
  <c r="N515" i="13" s="1"/>
  <c r="F515" i="13"/>
  <c r="M514" i="13"/>
  <c r="J514" i="13"/>
  <c r="N514" i="13" s="1"/>
  <c r="P514" i="13" s="1"/>
  <c r="I514" i="13"/>
  <c r="F514" i="13"/>
  <c r="M513" i="13"/>
  <c r="I513" i="13"/>
  <c r="F513" i="13"/>
  <c r="J513" i="13" s="1"/>
  <c r="N513" i="13" s="1"/>
  <c r="O513" i="13" s="1"/>
  <c r="M512" i="13"/>
  <c r="I512" i="13"/>
  <c r="F512" i="13"/>
  <c r="M511" i="13"/>
  <c r="J511" i="13"/>
  <c r="N511" i="13" s="1"/>
  <c r="I511" i="13"/>
  <c r="F511" i="13"/>
  <c r="M510" i="13"/>
  <c r="I510" i="13"/>
  <c r="F510" i="13"/>
  <c r="J510" i="13" s="1"/>
  <c r="N509" i="13"/>
  <c r="M509" i="13"/>
  <c r="I509" i="13"/>
  <c r="J509" i="13" s="1"/>
  <c r="F509" i="13"/>
  <c r="M508" i="13"/>
  <c r="J508" i="13"/>
  <c r="N508" i="13" s="1"/>
  <c r="I508" i="13"/>
  <c r="F508" i="13"/>
  <c r="M507" i="13"/>
  <c r="I507" i="13"/>
  <c r="F507" i="13"/>
  <c r="J507" i="13" s="1"/>
  <c r="N507" i="13" s="1"/>
  <c r="M506" i="13"/>
  <c r="I506" i="13"/>
  <c r="F506" i="13"/>
  <c r="J506" i="13" s="1"/>
  <c r="N506" i="13" s="1"/>
  <c r="M505" i="13"/>
  <c r="J505" i="13"/>
  <c r="N505" i="13" s="1"/>
  <c r="I505" i="13"/>
  <c r="F505" i="13"/>
  <c r="M504" i="13"/>
  <c r="I504" i="13"/>
  <c r="F504" i="13"/>
  <c r="J504" i="13" s="1"/>
  <c r="M503" i="13"/>
  <c r="I503" i="13"/>
  <c r="J503" i="13" s="1"/>
  <c r="N503" i="13" s="1"/>
  <c r="F503" i="13"/>
  <c r="O502" i="13"/>
  <c r="M502" i="13"/>
  <c r="J502" i="13"/>
  <c r="N502" i="13" s="1"/>
  <c r="P502" i="13" s="1"/>
  <c r="I502" i="13"/>
  <c r="F502" i="13"/>
  <c r="M501" i="13"/>
  <c r="I501" i="13"/>
  <c r="F501" i="13"/>
  <c r="J501" i="13" s="1"/>
  <c r="N501" i="13" s="1"/>
  <c r="O501" i="13" s="1"/>
  <c r="M500" i="13"/>
  <c r="I500" i="13"/>
  <c r="F500" i="13"/>
  <c r="M499" i="13"/>
  <c r="J499" i="13"/>
  <c r="N499" i="13" s="1"/>
  <c r="I499" i="13"/>
  <c r="F499" i="13"/>
  <c r="M498" i="13"/>
  <c r="I498" i="13"/>
  <c r="F498" i="13"/>
  <c r="J498" i="13" s="1"/>
  <c r="N498" i="13" s="1"/>
  <c r="M497" i="13"/>
  <c r="I497" i="13"/>
  <c r="J497" i="13" s="1"/>
  <c r="N497" i="13" s="1"/>
  <c r="F497" i="13"/>
  <c r="M496" i="13"/>
  <c r="J496" i="13"/>
  <c r="N496" i="13" s="1"/>
  <c r="P496" i="13" s="1"/>
  <c r="I496" i="13"/>
  <c r="F496" i="13"/>
  <c r="P495" i="13"/>
  <c r="M495" i="13"/>
  <c r="I495" i="13"/>
  <c r="F495" i="13"/>
  <c r="J495" i="13" s="1"/>
  <c r="N495" i="13" s="1"/>
  <c r="O495" i="13" s="1"/>
  <c r="M494" i="13"/>
  <c r="I494" i="13"/>
  <c r="F494" i="13"/>
  <c r="M493" i="13"/>
  <c r="J493" i="13"/>
  <c r="N493" i="13" s="1"/>
  <c r="I493" i="13"/>
  <c r="F493" i="13"/>
  <c r="M492" i="13"/>
  <c r="I492" i="13"/>
  <c r="F492" i="13"/>
  <c r="J492" i="13" s="1"/>
  <c r="N491" i="13"/>
  <c r="M491" i="13"/>
  <c r="I491" i="13"/>
  <c r="J491" i="13" s="1"/>
  <c r="F491" i="13"/>
  <c r="M490" i="13"/>
  <c r="J490" i="13"/>
  <c r="N490" i="13" s="1"/>
  <c r="P490" i="13" s="1"/>
  <c r="I490" i="13"/>
  <c r="F490" i="13"/>
  <c r="P489" i="13"/>
  <c r="M489" i="13"/>
  <c r="I489" i="13"/>
  <c r="F489" i="13"/>
  <c r="J489" i="13" s="1"/>
  <c r="N489" i="13" s="1"/>
  <c r="O489" i="13" s="1"/>
  <c r="M488" i="13"/>
  <c r="I488" i="13"/>
  <c r="F488" i="13"/>
  <c r="J488" i="13" s="1"/>
  <c r="N488" i="13" s="1"/>
  <c r="M487" i="13"/>
  <c r="J487" i="13"/>
  <c r="N487" i="13" s="1"/>
  <c r="I487" i="13"/>
  <c r="F487" i="13"/>
  <c r="M486" i="13"/>
  <c r="I486" i="13"/>
  <c r="F486" i="13"/>
  <c r="J486" i="13" s="1"/>
  <c r="N486" i="13" s="1"/>
  <c r="M485" i="13"/>
  <c r="I485" i="13"/>
  <c r="J485" i="13" s="1"/>
  <c r="N485" i="13" s="1"/>
  <c r="F485" i="13"/>
  <c r="O484" i="13"/>
  <c r="M484" i="13"/>
  <c r="J484" i="13"/>
  <c r="N484" i="13" s="1"/>
  <c r="P484" i="13" s="1"/>
  <c r="I484" i="13"/>
  <c r="F484" i="13"/>
  <c r="P483" i="13"/>
  <c r="M483" i="13"/>
  <c r="I483" i="13"/>
  <c r="F483" i="13"/>
  <c r="J483" i="13" s="1"/>
  <c r="N483" i="13" s="1"/>
  <c r="O483" i="13" s="1"/>
  <c r="M482" i="13"/>
  <c r="I482" i="13"/>
  <c r="F482" i="13"/>
  <c r="J482" i="13" s="1"/>
  <c r="N482" i="13" s="1"/>
  <c r="M481" i="13"/>
  <c r="J481" i="13"/>
  <c r="N481" i="13" s="1"/>
  <c r="I481" i="13"/>
  <c r="F481" i="13"/>
  <c r="M480" i="13"/>
  <c r="I480" i="13"/>
  <c r="F480" i="13"/>
  <c r="J480" i="13" s="1"/>
  <c r="N480" i="13" s="1"/>
  <c r="M479" i="13"/>
  <c r="I479" i="13"/>
  <c r="J479" i="13" s="1"/>
  <c r="N479" i="13" s="1"/>
  <c r="F479" i="13"/>
  <c r="M478" i="13"/>
  <c r="J478" i="13"/>
  <c r="N478" i="13" s="1"/>
  <c r="P478" i="13" s="1"/>
  <c r="I478" i="13"/>
  <c r="F478" i="13"/>
  <c r="M477" i="13"/>
  <c r="I477" i="13"/>
  <c r="F477" i="13"/>
  <c r="J477" i="13" s="1"/>
  <c r="N477" i="13" s="1"/>
  <c r="O477" i="13" s="1"/>
  <c r="M476" i="13"/>
  <c r="I476" i="13"/>
  <c r="F476" i="13"/>
  <c r="M475" i="13"/>
  <c r="J475" i="13"/>
  <c r="N475" i="13" s="1"/>
  <c r="I475" i="13"/>
  <c r="F475" i="13"/>
  <c r="M474" i="13"/>
  <c r="I474" i="13"/>
  <c r="F474" i="13"/>
  <c r="J474" i="13" s="1"/>
  <c r="N473" i="13"/>
  <c r="M473" i="13"/>
  <c r="I473" i="13"/>
  <c r="J473" i="13" s="1"/>
  <c r="F473" i="13"/>
  <c r="M472" i="13"/>
  <c r="J472" i="13"/>
  <c r="N472" i="13" s="1"/>
  <c r="I472" i="13"/>
  <c r="F472" i="13"/>
  <c r="M471" i="13"/>
  <c r="I471" i="13"/>
  <c r="F471" i="13"/>
  <c r="J471" i="13" s="1"/>
  <c r="N471" i="13" s="1"/>
  <c r="O471" i="13" s="1"/>
  <c r="M470" i="13"/>
  <c r="I470" i="13"/>
  <c r="F470" i="13"/>
  <c r="J470" i="13" s="1"/>
  <c r="N470" i="13" s="1"/>
  <c r="M469" i="13"/>
  <c r="J469" i="13"/>
  <c r="N469" i="13" s="1"/>
  <c r="I469" i="13"/>
  <c r="F469" i="13"/>
  <c r="M468" i="13"/>
  <c r="I468" i="13"/>
  <c r="F468" i="13"/>
  <c r="J468" i="13" s="1"/>
  <c r="M467" i="13"/>
  <c r="I467" i="13"/>
  <c r="J467" i="13" s="1"/>
  <c r="N467" i="13" s="1"/>
  <c r="F467" i="13"/>
  <c r="O466" i="13"/>
  <c r="M466" i="13"/>
  <c r="J466" i="13"/>
  <c r="N466" i="13" s="1"/>
  <c r="P466" i="13" s="1"/>
  <c r="I466" i="13"/>
  <c r="F466" i="13"/>
  <c r="M465" i="13"/>
  <c r="I465" i="13"/>
  <c r="F465" i="13"/>
  <c r="J465" i="13" s="1"/>
  <c r="N464" i="13"/>
  <c r="M464" i="13"/>
  <c r="I464" i="13"/>
  <c r="F464" i="13"/>
  <c r="J464" i="13" s="1"/>
  <c r="M463" i="13"/>
  <c r="J463" i="13"/>
  <c r="N463" i="13" s="1"/>
  <c r="I463" i="13"/>
  <c r="F463" i="13"/>
  <c r="P462" i="13"/>
  <c r="M462" i="13"/>
  <c r="I462" i="13"/>
  <c r="F462" i="13"/>
  <c r="J462" i="13" s="1"/>
  <c r="N462" i="13" s="1"/>
  <c r="O462" i="13" s="1"/>
  <c r="M461" i="13"/>
  <c r="I461" i="13"/>
  <c r="J461" i="13" s="1"/>
  <c r="N461" i="13" s="1"/>
  <c r="F461" i="13"/>
  <c r="M460" i="13"/>
  <c r="J460" i="13"/>
  <c r="N460" i="13" s="1"/>
  <c r="P460" i="13" s="1"/>
  <c r="I460" i="13"/>
  <c r="F460" i="13"/>
  <c r="M459" i="13"/>
  <c r="I459" i="13"/>
  <c r="F459" i="13"/>
  <c r="J459" i="13" s="1"/>
  <c r="N459" i="13" s="1"/>
  <c r="O459" i="13" s="1"/>
  <c r="M458" i="13"/>
  <c r="I458" i="13"/>
  <c r="F458" i="13"/>
  <c r="J458" i="13" s="1"/>
  <c r="N458" i="13" s="1"/>
  <c r="O457" i="13"/>
  <c r="M457" i="13"/>
  <c r="J457" i="13"/>
  <c r="N457" i="13" s="1"/>
  <c r="P457" i="13" s="1"/>
  <c r="I457" i="13"/>
  <c r="F457" i="13"/>
  <c r="M456" i="13"/>
  <c r="I456" i="13"/>
  <c r="F456" i="13"/>
  <c r="J456" i="13" s="1"/>
  <c r="N455" i="13"/>
  <c r="M455" i="13"/>
  <c r="I455" i="13"/>
  <c r="J455" i="13" s="1"/>
  <c r="F455" i="13"/>
  <c r="M454" i="13"/>
  <c r="J454" i="13"/>
  <c r="N454" i="13" s="1"/>
  <c r="I454" i="13"/>
  <c r="F454" i="13"/>
  <c r="M453" i="13"/>
  <c r="I453" i="13"/>
  <c r="F453" i="13"/>
  <c r="J453" i="13" s="1"/>
  <c r="N453" i="13" s="1"/>
  <c r="O453" i="13" s="1"/>
  <c r="M452" i="13"/>
  <c r="I452" i="13"/>
  <c r="F452" i="13"/>
  <c r="O451" i="13"/>
  <c r="M451" i="13"/>
  <c r="J451" i="13"/>
  <c r="N451" i="13" s="1"/>
  <c r="P451" i="13" s="1"/>
  <c r="I451" i="13"/>
  <c r="F451" i="13"/>
  <c r="M450" i="13"/>
  <c r="I450" i="13"/>
  <c r="F450" i="13"/>
  <c r="J450" i="13" s="1"/>
  <c r="M449" i="13"/>
  <c r="I449" i="13"/>
  <c r="J449" i="13" s="1"/>
  <c r="N449" i="13" s="1"/>
  <c r="F449" i="13"/>
  <c r="O448" i="13"/>
  <c r="M448" i="13"/>
  <c r="J448" i="13"/>
  <c r="N448" i="13" s="1"/>
  <c r="P448" i="13" s="1"/>
  <c r="I448" i="13"/>
  <c r="F448" i="13"/>
  <c r="M447" i="13"/>
  <c r="I447" i="13"/>
  <c r="F447" i="13"/>
  <c r="J447" i="13" s="1"/>
  <c r="N446" i="13"/>
  <c r="M446" i="13"/>
  <c r="I446" i="13"/>
  <c r="F446" i="13"/>
  <c r="J446" i="13" s="1"/>
  <c r="M445" i="13"/>
  <c r="J445" i="13"/>
  <c r="N445" i="13" s="1"/>
  <c r="I445" i="13"/>
  <c r="F445" i="13"/>
  <c r="M444" i="13"/>
  <c r="I444" i="13"/>
  <c r="F444" i="13"/>
  <c r="J444" i="13" s="1"/>
  <c r="N444" i="13" s="1"/>
  <c r="O444" i="13" s="1"/>
  <c r="M443" i="13"/>
  <c r="I443" i="13"/>
  <c r="J443" i="13" s="1"/>
  <c r="N443" i="13" s="1"/>
  <c r="F443" i="13"/>
  <c r="M442" i="13"/>
  <c r="J442" i="13"/>
  <c r="N442" i="13" s="1"/>
  <c r="P442" i="13" s="1"/>
  <c r="I442" i="13"/>
  <c r="F442" i="13"/>
  <c r="M441" i="13"/>
  <c r="I441" i="13"/>
  <c r="F441" i="13"/>
  <c r="J441" i="13" s="1"/>
  <c r="N441" i="13" s="1"/>
  <c r="O441" i="13" s="1"/>
  <c r="M440" i="13"/>
  <c r="I440" i="13"/>
  <c r="F440" i="13"/>
  <c r="J440" i="13" s="1"/>
  <c r="N440" i="13" s="1"/>
  <c r="O439" i="13"/>
  <c r="M439" i="13"/>
  <c r="J439" i="13"/>
  <c r="N439" i="13" s="1"/>
  <c r="P439" i="13" s="1"/>
  <c r="I439" i="13"/>
  <c r="F439" i="13"/>
  <c r="M438" i="13"/>
  <c r="I438" i="13"/>
  <c r="F438" i="13"/>
  <c r="J438" i="13" s="1"/>
  <c r="N437" i="13"/>
  <c r="M437" i="13"/>
  <c r="I437" i="13"/>
  <c r="J437" i="13" s="1"/>
  <c r="F437" i="13"/>
  <c r="M436" i="13"/>
  <c r="J436" i="13"/>
  <c r="N436" i="13" s="1"/>
  <c r="I436" i="13"/>
  <c r="F436" i="13"/>
  <c r="P435" i="13"/>
  <c r="M435" i="13"/>
  <c r="I435" i="13"/>
  <c r="F435" i="13"/>
  <c r="J435" i="13" s="1"/>
  <c r="N435" i="13" s="1"/>
  <c r="O435" i="13" s="1"/>
  <c r="M434" i="13"/>
  <c r="I434" i="13"/>
  <c r="J434" i="13" s="1"/>
  <c r="N434" i="13" s="1"/>
  <c r="F434" i="13"/>
  <c r="O433" i="13"/>
  <c r="M433" i="13"/>
  <c r="J433" i="13"/>
  <c r="N433" i="13" s="1"/>
  <c r="P433" i="13" s="1"/>
  <c r="I433" i="13"/>
  <c r="F433" i="13"/>
  <c r="M432" i="13"/>
  <c r="I432" i="13"/>
  <c r="F432" i="13"/>
  <c r="J432" i="13" s="1"/>
  <c r="M431" i="13"/>
  <c r="I431" i="13"/>
  <c r="J431" i="13" s="1"/>
  <c r="N431" i="13" s="1"/>
  <c r="F431" i="13"/>
  <c r="O430" i="13"/>
  <c r="M430" i="13"/>
  <c r="J430" i="13"/>
  <c r="N430" i="13" s="1"/>
  <c r="P430" i="13" s="1"/>
  <c r="I430" i="13"/>
  <c r="F430" i="13"/>
  <c r="M429" i="13"/>
  <c r="I429" i="13"/>
  <c r="F429" i="13"/>
  <c r="J429" i="13" s="1"/>
  <c r="N428" i="13"/>
  <c r="M428" i="13"/>
  <c r="I428" i="13"/>
  <c r="J428" i="13" s="1"/>
  <c r="F428" i="13"/>
  <c r="M427" i="13"/>
  <c r="J427" i="13"/>
  <c r="N427" i="13" s="1"/>
  <c r="I427" i="13"/>
  <c r="F427" i="13"/>
  <c r="M426" i="13"/>
  <c r="I426" i="13"/>
  <c r="F426" i="13"/>
  <c r="J426" i="13" s="1"/>
  <c r="N426" i="13" s="1"/>
  <c r="O426" i="13" s="1"/>
  <c r="M425" i="13"/>
  <c r="I425" i="13"/>
  <c r="J425" i="13" s="1"/>
  <c r="N425" i="13" s="1"/>
  <c r="F425" i="13"/>
  <c r="M424" i="13"/>
  <c r="J424" i="13"/>
  <c r="N424" i="13" s="1"/>
  <c r="P424" i="13" s="1"/>
  <c r="I424" i="13"/>
  <c r="F424" i="13"/>
  <c r="M423" i="13"/>
  <c r="I423" i="13"/>
  <c r="F423" i="13"/>
  <c r="J423" i="13" s="1"/>
  <c r="N423" i="13" s="1"/>
  <c r="O423" i="13" s="1"/>
  <c r="N422" i="13"/>
  <c r="M422" i="13"/>
  <c r="I422" i="13"/>
  <c r="J422" i="13" s="1"/>
  <c r="F422" i="13"/>
  <c r="O421" i="13"/>
  <c r="M421" i="13"/>
  <c r="J421" i="13"/>
  <c r="N421" i="13" s="1"/>
  <c r="P421" i="13" s="1"/>
  <c r="I421" i="13"/>
  <c r="F421" i="13"/>
  <c r="M420" i="13"/>
  <c r="I420" i="13"/>
  <c r="F420" i="13"/>
  <c r="J420" i="13" s="1"/>
  <c r="N419" i="13"/>
  <c r="M419" i="13"/>
  <c r="I419" i="13"/>
  <c r="J419" i="13" s="1"/>
  <c r="F419" i="13"/>
  <c r="M418" i="13"/>
  <c r="J418" i="13"/>
  <c r="N418" i="13" s="1"/>
  <c r="I418" i="13"/>
  <c r="F418" i="13"/>
  <c r="P417" i="13"/>
  <c r="M417" i="13"/>
  <c r="I417" i="13"/>
  <c r="F417" i="13"/>
  <c r="J417" i="13" s="1"/>
  <c r="N417" i="13" s="1"/>
  <c r="O417" i="13" s="1"/>
  <c r="M416" i="13"/>
  <c r="I416" i="13"/>
  <c r="J416" i="13" s="1"/>
  <c r="N416" i="13" s="1"/>
  <c r="F416" i="13"/>
  <c r="O415" i="13"/>
  <c r="M415" i="13"/>
  <c r="J415" i="13"/>
  <c r="N415" i="13" s="1"/>
  <c r="P415" i="13" s="1"/>
  <c r="I415" i="13"/>
  <c r="F415" i="13"/>
  <c r="M414" i="13"/>
  <c r="I414" i="13"/>
  <c r="F414" i="13"/>
  <c r="J414" i="13" s="1"/>
  <c r="M413" i="13"/>
  <c r="I413" i="13"/>
  <c r="J413" i="13" s="1"/>
  <c r="N413" i="13" s="1"/>
  <c r="F413" i="13"/>
  <c r="O412" i="13"/>
  <c r="M412" i="13"/>
  <c r="J412" i="13"/>
  <c r="N412" i="13" s="1"/>
  <c r="P412" i="13" s="1"/>
  <c r="I412" i="13"/>
  <c r="F412" i="13"/>
  <c r="M411" i="13"/>
  <c r="I411" i="13"/>
  <c r="F411" i="13"/>
  <c r="J411" i="13" s="1"/>
  <c r="N410" i="13"/>
  <c r="M410" i="13"/>
  <c r="I410" i="13"/>
  <c r="J410" i="13" s="1"/>
  <c r="F410" i="13"/>
  <c r="M409" i="13"/>
  <c r="J409" i="13"/>
  <c r="N409" i="13" s="1"/>
  <c r="I409" i="13"/>
  <c r="F409" i="13"/>
  <c r="P408" i="13"/>
  <c r="M408" i="13"/>
  <c r="I408" i="13"/>
  <c r="F408" i="13"/>
  <c r="J408" i="13" s="1"/>
  <c r="N408" i="13" s="1"/>
  <c r="O408" i="13" s="1"/>
  <c r="M407" i="13"/>
  <c r="I407" i="13"/>
  <c r="J407" i="13" s="1"/>
  <c r="N407" i="13" s="1"/>
  <c r="F407" i="13"/>
  <c r="M406" i="13"/>
  <c r="J406" i="13"/>
  <c r="I406" i="13"/>
  <c r="F406" i="13"/>
  <c r="M405" i="13"/>
  <c r="N405" i="13" s="1"/>
  <c r="I405" i="13"/>
  <c r="F405" i="13"/>
  <c r="J405" i="13" s="1"/>
  <c r="O404" i="13"/>
  <c r="M404" i="13"/>
  <c r="I404" i="13"/>
  <c r="J404" i="13" s="1"/>
  <c r="N404" i="13" s="1"/>
  <c r="P404" i="13" s="1"/>
  <c r="F404" i="13"/>
  <c r="O403" i="13"/>
  <c r="M403" i="13"/>
  <c r="I403" i="13"/>
  <c r="F403" i="13"/>
  <c r="J403" i="13" s="1"/>
  <c r="N403" i="13" s="1"/>
  <c r="P403" i="13" s="1"/>
  <c r="M402" i="13"/>
  <c r="I402" i="13"/>
  <c r="F402" i="13"/>
  <c r="J402" i="13" s="1"/>
  <c r="M401" i="13"/>
  <c r="I401" i="13"/>
  <c r="J401" i="13" s="1"/>
  <c r="N401" i="13" s="1"/>
  <c r="F401" i="13"/>
  <c r="M400" i="13"/>
  <c r="J400" i="13"/>
  <c r="I400" i="13"/>
  <c r="F400" i="13"/>
  <c r="M399" i="13"/>
  <c r="N399" i="13" s="1"/>
  <c r="I399" i="13"/>
  <c r="F399" i="13"/>
  <c r="J399" i="13" s="1"/>
  <c r="O398" i="13"/>
  <c r="M398" i="13"/>
  <c r="I398" i="13"/>
  <c r="J398" i="13" s="1"/>
  <c r="N398" i="13" s="1"/>
  <c r="P398" i="13" s="1"/>
  <c r="F398" i="13"/>
  <c r="M397" i="13"/>
  <c r="I397" i="13"/>
  <c r="F397" i="13"/>
  <c r="J397" i="13" s="1"/>
  <c r="N397" i="13" s="1"/>
  <c r="P397" i="13" s="1"/>
  <c r="M396" i="13"/>
  <c r="I396" i="13"/>
  <c r="F396" i="13"/>
  <c r="J396" i="13" s="1"/>
  <c r="M395" i="13"/>
  <c r="I395" i="13"/>
  <c r="J395" i="13" s="1"/>
  <c r="N395" i="13" s="1"/>
  <c r="F395" i="13"/>
  <c r="M394" i="13"/>
  <c r="J394" i="13"/>
  <c r="I394" i="13"/>
  <c r="F394" i="13"/>
  <c r="N393" i="13"/>
  <c r="M393" i="13"/>
  <c r="I393" i="13"/>
  <c r="F393" i="13"/>
  <c r="J393" i="13" s="1"/>
  <c r="N392" i="13"/>
  <c r="M392" i="13"/>
  <c r="I392" i="13"/>
  <c r="J392" i="13" s="1"/>
  <c r="F392" i="13"/>
  <c r="M391" i="13"/>
  <c r="J391" i="13"/>
  <c r="N391" i="13" s="1"/>
  <c r="P391" i="13" s="1"/>
  <c r="I391" i="13"/>
  <c r="F391" i="13"/>
  <c r="M390" i="13"/>
  <c r="I390" i="13"/>
  <c r="F390" i="13"/>
  <c r="J390" i="13" s="1"/>
  <c r="N390" i="13" s="1"/>
  <c r="O390" i="13" s="1"/>
  <c r="M389" i="13"/>
  <c r="I389" i="13"/>
  <c r="F389" i="13"/>
  <c r="M388" i="13"/>
  <c r="J388" i="13"/>
  <c r="N388" i="13" s="1"/>
  <c r="P388" i="13" s="1"/>
  <c r="I388" i="13"/>
  <c r="F388" i="13"/>
  <c r="M387" i="13"/>
  <c r="I387" i="13"/>
  <c r="F387" i="13"/>
  <c r="J387" i="13" s="1"/>
  <c r="N387" i="13" s="1"/>
  <c r="O387" i="13" s="1"/>
  <c r="N386" i="13"/>
  <c r="M386" i="13"/>
  <c r="I386" i="13"/>
  <c r="J386" i="13" s="1"/>
  <c r="F386" i="13"/>
  <c r="O385" i="13"/>
  <c r="M385" i="13"/>
  <c r="J385" i="13"/>
  <c r="N385" i="13" s="1"/>
  <c r="P385" i="13" s="1"/>
  <c r="I385" i="13"/>
  <c r="F385" i="13"/>
  <c r="M384" i="13"/>
  <c r="I384" i="13"/>
  <c r="F384" i="13"/>
  <c r="J384" i="13" s="1"/>
  <c r="M383" i="13"/>
  <c r="I383" i="13"/>
  <c r="F383" i="13"/>
  <c r="J383" i="13" s="1"/>
  <c r="N383" i="13" s="1"/>
  <c r="M382" i="13"/>
  <c r="J382" i="13"/>
  <c r="N382" i="13" s="1"/>
  <c r="P382" i="13" s="1"/>
  <c r="I382" i="13"/>
  <c r="F382" i="13"/>
  <c r="P381" i="13"/>
  <c r="M381" i="13"/>
  <c r="I381" i="13"/>
  <c r="F381" i="13"/>
  <c r="J381" i="13" s="1"/>
  <c r="N381" i="13" s="1"/>
  <c r="O381" i="13" s="1"/>
  <c r="M380" i="13"/>
  <c r="I380" i="13"/>
  <c r="J380" i="13" s="1"/>
  <c r="N380" i="13" s="1"/>
  <c r="F380" i="13"/>
  <c r="O379" i="13"/>
  <c r="M379" i="13"/>
  <c r="J379" i="13"/>
  <c r="N379" i="13" s="1"/>
  <c r="P379" i="13" s="1"/>
  <c r="I379" i="13"/>
  <c r="F379" i="13"/>
  <c r="M378" i="13"/>
  <c r="I378" i="13"/>
  <c r="F378" i="13"/>
  <c r="J378" i="13" s="1"/>
  <c r="M377" i="13"/>
  <c r="I377" i="13"/>
  <c r="F377" i="13"/>
  <c r="J377" i="13" s="1"/>
  <c r="N377" i="13" s="1"/>
  <c r="O376" i="13"/>
  <c r="M376" i="13"/>
  <c r="J376" i="13"/>
  <c r="N376" i="13" s="1"/>
  <c r="P376" i="13" s="1"/>
  <c r="I376" i="13"/>
  <c r="F376" i="13"/>
  <c r="M375" i="13"/>
  <c r="I375" i="13"/>
  <c r="F375" i="13"/>
  <c r="J375" i="13" s="1"/>
  <c r="N374" i="13"/>
  <c r="M374" i="13"/>
  <c r="I374" i="13"/>
  <c r="J374" i="13" s="1"/>
  <c r="F374" i="13"/>
  <c r="M373" i="13"/>
  <c r="J373" i="13"/>
  <c r="N373" i="13" s="1"/>
  <c r="P373" i="13" s="1"/>
  <c r="I373" i="13"/>
  <c r="F373" i="13"/>
  <c r="M372" i="13"/>
  <c r="I372" i="13"/>
  <c r="F372" i="13"/>
  <c r="J372" i="13" s="1"/>
  <c r="N372" i="13" s="1"/>
  <c r="O372" i="13" s="1"/>
  <c r="M371" i="13"/>
  <c r="I371" i="13"/>
  <c r="F371" i="13"/>
  <c r="M370" i="13"/>
  <c r="J370" i="13"/>
  <c r="N370" i="13" s="1"/>
  <c r="P370" i="13" s="1"/>
  <c r="I370" i="13"/>
  <c r="F370" i="13"/>
  <c r="M369" i="13"/>
  <c r="I369" i="13"/>
  <c r="F369" i="13"/>
  <c r="J369" i="13" s="1"/>
  <c r="N369" i="13" s="1"/>
  <c r="O369" i="13" s="1"/>
  <c r="N368" i="13"/>
  <c r="M368" i="13"/>
  <c r="I368" i="13"/>
  <c r="J368" i="13" s="1"/>
  <c r="F368" i="13"/>
  <c r="O367" i="13"/>
  <c r="M367" i="13"/>
  <c r="J367" i="13"/>
  <c r="N367" i="13" s="1"/>
  <c r="P367" i="13" s="1"/>
  <c r="I367" i="13"/>
  <c r="F367" i="13"/>
  <c r="M366" i="13"/>
  <c r="I366" i="13"/>
  <c r="F366" i="13"/>
  <c r="J366" i="13" s="1"/>
  <c r="M365" i="13"/>
  <c r="I365" i="13"/>
  <c r="F365" i="13"/>
  <c r="J365" i="13" s="1"/>
  <c r="N365" i="13" s="1"/>
  <c r="M364" i="13"/>
  <c r="J364" i="13"/>
  <c r="N364" i="13" s="1"/>
  <c r="P364" i="13" s="1"/>
  <c r="I364" i="13"/>
  <c r="F364" i="13"/>
  <c r="P363" i="13"/>
  <c r="M363" i="13"/>
  <c r="I363" i="13"/>
  <c r="F363" i="13"/>
  <c r="J363" i="13" s="1"/>
  <c r="N363" i="13" s="1"/>
  <c r="O363" i="13" s="1"/>
  <c r="M362" i="13"/>
  <c r="I362" i="13"/>
  <c r="J362" i="13" s="1"/>
  <c r="N362" i="13" s="1"/>
  <c r="F362" i="13"/>
  <c r="O361" i="13"/>
  <c r="M361" i="13"/>
  <c r="J361" i="13"/>
  <c r="N361" i="13" s="1"/>
  <c r="P361" i="13" s="1"/>
  <c r="I361" i="13"/>
  <c r="F361" i="13"/>
  <c r="M360" i="13"/>
  <c r="I360" i="13"/>
  <c r="F360" i="13"/>
  <c r="J360" i="13" s="1"/>
  <c r="M359" i="13"/>
  <c r="I359" i="13"/>
  <c r="F359" i="13"/>
  <c r="J359" i="13" s="1"/>
  <c r="N359" i="13" s="1"/>
  <c r="O358" i="13"/>
  <c r="M358" i="13"/>
  <c r="J358" i="13"/>
  <c r="N358" i="13" s="1"/>
  <c r="P358" i="13" s="1"/>
  <c r="I358" i="13"/>
  <c r="F358" i="13"/>
  <c r="M357" i="13"/>
  <c r="I357" i="13"/>
  <c r="F357" i="13"/>
  <c r="J357" i="13" s="1"/>
  <c r="N356" i="13"/>
  <c r="M356" i="13"/>
  <c r="I356" i="13"/>
  <c r="J356" i="13" s="1"/>
  <c r="F356" i="13"/>
  <c r="M355" i="13"/>
  <c r="J355" i="13"/>
  <c r="N355" i="13" s="1"/>
  <c r="P355" i="13" s="1"/>
  <c r="I355" i="13"/>
  <c r="F355" i="13"/>
  <c r="M354" i="13"/>
  <c r="I354" i="13"/>
  <c r="F354" i="13"/>
  <c r="J354" i="13" s="1"/>
  <c r="N354" i="13" s="1"/>
  <c r="O354" i="13" s="1"/>
  <c r="M353" i="13"/>
  <c r="I353" i="13"/>
  <c r="F353" i="13"/>
  <c r="M352" i="13"/>
  <c r="J352" i="13"/>
  <c r="N352" i="13" s="1"/>
  <c r="P352" i="13" s="1"/>
  <c r="I352" i="13"/>
  <c r="F352" i="13"/>
  <c r="M351" i="13"/>
  <c r="I351" i="13"/>
  <c r="F351" i="13"/>
  <c r="J351" i="13" s="1"/>
  <c r="N351" i="13" s="1"/>
  <c r="O351" i="13" s="1"/>
  <c r="N350" i="13"/>
  <c r="M350" i="13"/>
  <c r="I350" i="13"/>
  <c r="J350" i="13" s="1"/>
  <c r="F350" i="13"/>
  <c r="O349" i="13"/>
  <c r="M349" i="13"/>
  <c r="J349" i="13"/>
  <c r="N349" i="13" s="1"/>
  <c r="P349" i="13" s="1"/>
  <c r="I349" i="13"/>
  <c r="F349" i="13"/>
  <c r="M348" i="13"/>
  <c r="I348" i="13"/>
  <c r="F348" i="13"/>
  <c r="J348" i="13" s="1"/>
  <c r="M347" i="13"/>
  <c r="I347" i="13"/>
  <c r="F347" i="13"/>
  <c r="J347" i="13" s="1"/>
  <c r="N347" i="13" s="1"/>
  <c r="M346" i="13"/>
  <c r="J346" i="13"/>
  <c r="N346" i="13" s="1"/>
  <c r="P346" i="13" s="1"/>
  <c r="I346" i="13"/>
  <c r="F346" i="13"/>
  <c r="P345" i="13"/>
  <c r="M345" i="13"/>
  <c r="I345" i="13"/>
  <c r="F345" i="13"/>
  <c r="J345" i="13" s="1"/>
  <c r="N345" i="13" s="1"/>
  <c r="O345" i="13" s="1"/>
  <c r="M344" i="13"/>
  <c r="I344" i="13"/>
  <c r="J344" i="13" s="1"/>
  <c r="N344" i="13" s="1"/>
  <c r="F344" i="13"/>
  <c r="O343" i="13"/>
  <c r="M343" i="13"/>
  <c r="J343" i="13"/>
  <c r="N343" i="13" s="1"/>
  <c r="P343" i="13" s="1"/>
  <c r="I343" i="13"/>
  <c r="F343" i="13"/>
  <c r="M342" i="13"/>
  <c r="I342" i="13"/>
  <c r="F342" i="13"/>
  <c r="J342" i="13" s="1"/>
  <c r="M341" i="13"/>
  <c r="I341" i="13"/>
  <c r="F341" i="13"/>
  <c r="J341" i="13" s="1"/>
  <c r="N341" i="13" s="1"/>
  <c r="O340" i="13"/>
  <c r="M340" i="13"/>
  <c r="J340" i="13"/>
  <c r="N340" i="13" s="1"/>
  <c r="P340" i="13" s="1"/>
  <c r="I340" i="13"/>
  <c r="F340" i="13"/>
  <c r="M339" i="13"/>
  <c r="I339" i="13"/>
  <c r="F339" i="13"/>
  <c r="J339" i="13" s="1"/>
  <c r="N338" i="13"/>
  <c r="M338" i="13"/>
  <c r="I338" i="13"/>
  <c r="J338" i="13" s="1"/>
  <c r="F338" i="13"/>
  <c r="M337" i="13"/>
  <c r="J337" i="13"/>
  <c r="N337" i="13" s="1"/>
  <c r="P337" i="13" s="1"/>
  <c r="I337" i="13"/>
  <c r="F337" i="13"/>
  <c r="M336" i="13"/>
  <c r="I336" i="13"/>
  <c r="F336" i="13"/>
  <c r="J336" i="13" s="1"/>
  <c r="N336" i="13" s="1"/>
  <c r="O336" i="13" s="1"/>
  <c r="M335" i="13"/>
  <c r="I335" i="13"/>
  <c r="F335" i="13"/>
  <c r="M334" i="13"/>
  <c r="J334" i="13"/>
  <c r="N334" i="13" s="1"/>
  <c r="P334" i="13" s="1"/>
  <c r="I334" i="13"/>
  <c r="F334" i="13"/>
  <c r="M333" i="13"/>
  <c r="I333" i="13"/>
  <c r="F333" i="13"/>
  <c r="J333" i="13" s="1"/>
  <c r="N333" i="13" s="1"/>
  <c r="O333" i="13" s="1"/>
  <c r="N332" i="13"/>
  <c r="M332" i="13"/>
  <c r="I332" i="13"/>
  <c r="J332" i="13" s="1"/>
  <c r="F332" i="13"/>
  <c r="O331" i="13"/>
  <c r="M331" i="13"/>
  <c r="J331" i="13"/>
  <c r="N331" i="13" s="1"/>
  <c r="P331" i="13" s="1"/>
  <c r="I331" i="13"/>
  <c r="F331" i="13"/>
  <c r="M330" i="13"/>
  <c r="I330" i="13"/>
  <c r="F330" i="13"/>
  <c r="J330" i="13" s="1"/>
  <c r="M329" i="13"/>
  <c r="I329" i="13"/>
  <c r="F329" i="13"/>
  <c r="J329" i="13" s="1"/>
  <c r="N329" i="13" s="1"/>
  <c r="M328" i="13"/>
  <c r="J328" i="13"/>
  <c r="N328" i="13" s="1"/>
  <c r="P328" i="13" s="1"/>
  <c r="I328" i="13"/>
  <c r="F328" i="13"/>
  <c r="P327" i="13"/>
  <c r="M327" i="13"/>
  <c r="I327" i="13"/>
  <c r="F327" i="13"/>
  <c r="J327" i="13" s="1"/>
  <c r="N327" i="13" s="1"/>
  <c r="O327" i="13" s="1"/>
  <c r="M326" i="13"/>
  <c r="I326" i="13"/>
  <c r="J326" i="13" s="1"/>
  <c r="N326" i="13" s="1"/>
  <c r="F326" i="13"/>
  <c r="O325" i="13"/>
  <c r="M325" i="13"/>
  <c r="J325" i="13"/>
  <c r="N325" i="13" s="1"/>
  <c r="P325" i="13" s="1"/>
  <c r="I325" i="13"/>
  <c r="F325" i="13"/>
  <c r="M324" i="13"/>
  <c r="I324" i="13"/>
  <c r="F324" i="13"/>
  <c r="J324" i="13" s="1"/>
  <c r="M323" i="13"/>
  <c r="I323" i="13"/>
  <c r="F323" i="13"/>
  <c r="J323" i="13" s="1"/>
  <c r="N323" i="13" s="1"/>
  <c r="O322" i="13"/>
  <c r="M322" i="13"/>
  <c r="J322" i="13"/>
  <c r="N322" i="13" s="1"/>
  <c r="P322" i="13" s="1"/>
  <c r="I322" i="13"/>
  <c r="F322" i="13"/>
  <c r="M321" i="13"/>
  <c r="I321" i="13"/>
  <c r="F321" i="13"/>
  <c r="J321" i="13" s="1"/>
  <c r="N320" i="13"/>
  <c r="M320" i="13"/>
  <c r="I320" i="13"/>
  <c r="J320" i="13" s="1"/>
  <c r="F320" i="13"/>
  <c r="M319" i="13"/>
  <c r="J319" i="13"/>
  <c r="N319" i="13" s="1"/>
  <c r="P319" i="13" s="1"/>
  <c r="I319" i="13"/>
  <c r="F319" i="13"/>
  <c r="M318" i="13"/>
  <c r="I318" i="13"/>
  <c r="F318" i="13"/>
  <c r="J318" i="13" s="1"/>
  <c r="N318" i="13" s="1"/>
  <c r="O318" i="13" s="1"/>
  <c r="M317" i="13"/>
  <c r="I317" i="13"/>
  <c r="F317" i="13"/>
  <c r="M316" i="13"/>
  <c r="J316" i="13"/>
  <c r="N316" i="13" s="1"/>
  <c r="P316" i="13" s="1"/>
  <c r="I316" i="13"/>
  <c r="F316" i="13"/>
  <c r="M315" i="13"/>
  <c r="I315" i="13"/>
  <c r="F315" i="13"/>
  <c r="J315" i="13" s="1"/>
  <c r="N315" i="13" s="1"/>
  <c r="O315" i="13" s="1"/>
  <c r="N314" i="13"/>
  <c r="M314" i="13"/>
  <c r="I314" i="13"/>
  <c r="F314" i="13"/>
  <c r="J314" i="13" s="1"/>
  <c r="O313" i="13"/>
  <c r="M313" i="13"/>
  <c r="J313" i="13"/>
  <c r="N313" i="13" s="1"/>
  <c r="P313" i="13" s="1"/>
  <c r="I313" i="13"/>
  <c r="F313" i="13"/>
  <c r="M312" i="13"/>
  <c r="I312" i="13"/>
  <c r="F312" i="13"/>
  <c r="J312" i="13" s="1"/>
  <c r="M311" i="13"/>
  <c r="I311" i="13"/>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M515" i="12"/>
  <c r="I515" i="12"/>
  <c r="F515" i="12"/>
  <c r="J515" i="12" s="1"/>
  <c r="N515" i="12" s="1"/>
  <c r="M514" i="12"/>
  <c r="J514" i="12"/>
  <c r="N514" i="12" s="1"/>
  <c r="P514" i="12" s="1"/>
  <c r="I514" i="12"/>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I509" i="12"/>
  <c r="F509" i="12"/>
  <c r="J509" i="12" s="1"/>
  <c r="M508" i="12"/>
  <c r="J508" i="12"/>
  <c r="N508" i="12" s="1"/>
  <c r="I508" i="12"/>
  <c r="F508" i="12"/>
  <c r="M507" i="12"/>
  <c r="I507" i="12"/>
  <c r="F507" i="12"/>
  <c r="J507" i="12" s="1"/>
  <c r="N507" i="12" s="1"/>
  <c r="M506" i="12"/>
  <c r="I506" i="12"/>
  <c r="F506" i="12"/>
  <c r="J506" i="12" s="1"/>
  <c r="N506" i="12" s="1"/>
  <c r="M505" i="12"/>
  <c r="J505" i="12"/>
  <c r="N505" i="12" s="1"/>
  <c r="I505" i="12"/>
  <c r="F505" i="12"/>
  <c r="M504" i="12"/>
  <c r="I504" i="12"/>
  <c r="F504" i="12"/>
  <c r="J504" i="12" s="1"/>
  <c r="N504" i="12" s="1"/>
  <c r="M503" i="12"/>
  <c r="I503" i="12"/>
  <c r="F503" i="12"/>
  <c r="J503" i="12" s="1"/>
  <c r="N503" i="12" s="1"/>
  <c r="O502" i="12"/>
  <c r="M502" i="12"/>
  <c r="J502" i="12"/>
  <c r="N502" i="12" s="1"/>
  <c r="P502" i="12" s="1"/>
  <c r="I502" i="12"/>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I497" i="12"/>
  <c r="F497" i="12"/>
  <c r="J497" i="12" s="1"/>
  <c r="M496" i="12"/>
  <c r="J496" i="12"/>
  <c r="N496" i="12" s="1"/>
  <c r="P496" i="12" s="1"/>
  <c r="I496" i="12"/>
  <c r="F496" i="12"/>
  <c r="M495" i="12"/>
  <c r="I495" i="12"/>
  <c r="F495" i="12"/>
  <c r="J495" i="12" s="1"/>
  <c r="N495" i="12" s="1"/>
  <c r="O495" i="12" s="1"/>
  <c r="M494" i="12"/>
  <c r="I494" i="12"/>
  <c r="F494" i="12"/>
  <c r="M493" i="12"/>
  <c r="J493" i="12"/>
  <c r="N493" i="12" s="1"/>
  <c r="I493" i="12"/>
  <c r="F493" i="12"/>
  <c r="M492" i="12"/>
  <c r="I492" i="12"/>
  <c r="F492" i="12"/>
  <c r="J492" i="12" s="1"/>
  <c r="M491" i="12"/>
  <c r="I491" i="12"/>
  <c r="F491" i="12"/>
  <c r="J491" i="12" s="1"/>
  <c r="N491" i="12" s="1"/>
  <c r="M490" i="12"/>
  <c r="J490" i="12"/>
  <c r="N490" i="12" s="1"/>
  <c r="P490" i="12" s="1"/>
  <c r="I490" i="12"/>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M485" i="12"/>
  <c r="I485" i="12"/>
  <c r="F485" i="12"/>
  <c r="O484" i="12"/>
  <c r="M484" i="12"/>
  <c r="J484" i="12"/>
  <c r="N484" i="12" s="1"/>
  <c r="P484" i="12" s="1"/>
  <c r="I484" i="12"/>
  <c r="F484" i="12"/>
  <c r="M483" i="12"/>
  <c r="I483" i="12"/>
  <c r="F483" i="12"/>
  <c r="J483" i="12" s="1"/>
  <c r="M482" i="12"/>
  <c r="I482" i="12"/>
  <c r="F482" i="12"/>
  <c r="J482" i="12" s="1"/>
  <c r="N482" i="12" s="1"/>
  <c r="M481" i="12"/>
  <c r="J481" i="12"/>
  <c r="N481" i="12" s="1"/>
  <c r="P481" i="12" s="1"/>
  <c r="I481" i="12"/>
  <c r="F481" i="12"/>
  <c r="P480" i="12"/>
  <c r="M480" i="12"/>
  <c r="I480" i="12"/>
  <c r="F480" i="12"/>
  <c r="J480" i="12" s="1"/>
  <c r="N480" i="12" s="1"/>
  <c r="O480" i="12" s="1"/>
  <c r="M479" i="12"/>
  <c r="I479" i="12"/>
  <c r="F479" i="12"/>
  <c r="M478" i="12"/>
  <c r="J478" i="12"/>
  <c r="N478" i="12" s="1"/>
  <c r="P478" i="12" s="1"/>
  <c r="I478" i="12"/>
  <c r="F478" i="12"/>
  <c r="M477" i="12"/>
  <c r="I477" i="12"/>
  <c r="F477" i="12"/>
  <c r="J477" i="12" s="1"/>
  <c r="N477" i="12" s="1"/>
  <c r="O477" i="12" s="1"/>
  <c r="M476" i="12"/>
  <c r="I476" i="12"/>
  <c r="F476" i="12"/>
  <c r="J476" i="12" s="1"/>
  <c r="N476" i="12" s="1"/>
  <c r="O475" i="12"/>
  <c r="M475" i="12"/>
  <c r="J475" i="12"/>
  <c r="N475" i="12" s="1"/>
  <c r="P475" i="12" s="1"/>
  <c r="I475" i="12"/>
  <c r="F475" i="12"/>
  <c r="M474" i="12"/>
  <c r="I474" i="12"/>
  <c r="F474" i="12"/>
  <c r="J474" i="12" s="1"/>
  <c r="N473" i="12"/>
  <c r="M473" i="12"/>
  <c r="I473" i="12"/>
  <c r="F473" i="12"/>
  <c r="J473" i="12" s="1"/>
  <c r="M472" i="12"/>
  <c r="J472" i="12"/>
  <c r="N472" i="12" s="1"/>
  <c r="I472" i="12"/>
  <c r="F472" i="12"/>
  <c r="M471" i="12"/>
  <c r="I471" i="12"/>
  <c r="F471" i="12"/>
  <c r="J471" i="12" s="1"/>
  <c r="N471" i="12" s="1"/>
  <c r="M470" i="12"/>
  <c r="I470" i="12"/>
  <c r="F470" i="12"/>
  <c r="M469" i="12"/>
  <c r="J469" i="12"/>
  <c r="N469" i="12" s="1"/>
  <c r="P469" i="12" s="1"/>
  <c r="I469" i="12"/>
  <c r="F469" i="12"/>
  <c r="P468" i="12"/>
  <c r="M468" i="12"/>
  <c r="I468" i="12"/>
  <c r="F468" i="12"/>
  <c r="J468" i="12" s="1"/>
  <c r="N468" i="12" s="1"/>
  <c r="O468" i="12" s="1"/>
  <c r="N467" i="12"/>
  <c r="M467" i="12"/>
  <c r="I467" i="12"/>
  <c r="F467" i="12"/>
  <c r="J467" i="12" s="1"/>
  <c r="M466" i="12"/>
  <c r="J466" i="12"/>
  <c r="N466" i="12" s="1"/>
  <c r="I466" i="12"/>
  <c r="F466" i="12"/>
  <c r="M465" i="12"/>
  <c r="I465" i="12"/>
  <c r="F465" i="12"/>
  <c r="J465" i="12" s="1"/>
  <c r="N465" i="12" s="1"/>
  <c r="M464" i="12"/>
  <c r="I464" i="12"/>
  <c r="F464" i="12"/>
  <c r="O463" i="12"/>
  <c r="M463" i="12"/>
  <c r="J463" i="12"/>
  <c r="N463" i="12" s="1"/>
  <c r="P463" i="12" s="1"/>
  <c r="I463" i="12"/>
  <c r="F463" i="12"/>
  <c r="P462" i="12"/>
  <c r="M462" i="12"/>
  <c r="I462" i="12"/>
  <c r="F462" i="12"/>
  <c r="J462" i="12" s="1"/>
  <c r="N462" i="12" s="1"/>
  <c r="O462" i="12" s="1"/>
  <c r="N461" i="12"/>
  <c r="M461" i="12"/>
  <c r="I461" i="12"/>
  <c r="F461" i="12"/>
  <c r="J461" i="12" s="1"/>
  <c r="M460" i="12"/>
  <c r="J460" i="12"/>
  <c r="N460" i="12" s="1"/>
  <c r="I460" i="12"/>
  <c r="F460" i="12"/>
  <c r="M459" i="12"/>
  <c r="I459" i="12"/>
  <c r="F459" i="12"/>
  <c r="J459" i="12" s="1"/>
  <c r="N459" i="12" s="1"/>
  <c r="M458" i="12"/>
  <c r="I458" i="12"/>
  <c r="F458" i="12"/>
  <c r="M457" i="12"/>
  <c r="J457" i="12"/>
  <c r="N457" i="12" s="1"/>
  <c r="P457" i="12" s="1"/>
  <c r="I457" i="12"/>
  <c r="F457" i="12"/>
  <c r="P456" i="12"/>
  <c r="M456" i="12"/>
  <c r="I456" i="12"/>
  <c r="F456" i="12"/>
  <c r="J456" i="12" s="1"/>
  <c r="N456" i="12" s="1"/>
  <c r="O456" i="12" s="1"/>
  <c r="N455" i="12"/>
  <c r="M455" i="12"/>
  <c r="I455" i="12"/>
  <c r="F455" i="12"/>
  <c r="J455" i="12" s="1"/>
  <c r="M454" i="12"/>
  <c r="J454" i="12"/>
  <c r="N454" i="12" s="1"/>
  <c r="I454" i="12"/>
  <c r="F454" i="12"/>
  <c r="M453" i="12"/>
  <c r="I453" i="12"/>
  <c r="F453" i="12"/>
  <c r="J453" i="12" s="1"/>
  <c r="N453" i="12" s="1"/>
  <c r="M452" i="12"/>
  <c r="I452" i="12"/>
  <c r="F452" i="12"/>
  <c r="J452" i="12" s="1"/>
  <c r="N452" i="12" s="1"/>
  <c r="M451" i="12"/>
  <c r="I451" i="12"/>
  <c r="F451" i="12"/>
  <c r="J451" i="12" s="1"/>
  <c r="N451" i="12" s="1"/>
  <c r="M450" i="12"/>
  <c r="I450" i="12"/>
  <c r="F450" i="12"/>
  <c r="J450" i="12" s="1"/>
  <c r="N450" i="12" s="1"/>
  <c r="M449" i="12"/>
  <c r="I449" i="12"/>
  <c r="F449" i="12"/>
  <c r="J449" i="12" s="1"/>
  <c r="N449" i="12" s="1"/>
  <c r="M448" i="12"/>
  <c r="I448" i="12"/>
  <c r="J448" i="12" s="1"/>
  <c r="N448" i="12" s="1"/>
  <c r="F448" i="12"/>
  <c r="M447" i="12"/>
  <c r="J447" i="12"/>
  <c r="N447" i="12" s="1"/>
  <c r="O447" i="12" s="1"/>
  <c r="I447" i="12"/>
  <c r="F447" i="12"/>
  <c r="M446" i="12"/>
  <c r="I446" i="12"/>
  <c r="F446" i="12"/>
  <c r="J446" i="12" s="1"/>
  <c r="N446" i="12" s="1"/>
  <c r="P446" i="12" s="1"/>
  <c r="M445" i="12"/>
  <c r="J445" i="12"/>
  <c r="N445" i="12" s="1"/>
  <c r="P445" i="12" s="1"/>
  <c r="I445" i="12"/>
  <c r="F445" i="12"/>
  <c r="P444" i="12"/>
  <c r="M444" i="12"/>
  <c r="I444" i="12"/>
  <c r="F444" i="12"/>
  <c r="J444" i="12" s="1"/>
  <c r="N444" i="12" s="1"/>
  <c r="O444" i="12" s="1"/>
  <c r="N443" i="12"/>
  <c r="M443" i="12"/>
  <c r="I443" i="12"/>
  <c r="F443" i="12"/>
  <c r="J443" i="12" s="1"/>
  <c r="M442" i="12"/>
  <c r="I442" i="12"/>
  <c r="J442" i="12" s="1"/>
  <c r="N442" i="12" s="1"/>
  <c r="F442" i="12"/>
  <c r="M441" i="12"/>
  <c r="I441" i="12"/>
  <c r="F441" i="12"/>
  <c r="J441" i="12" s="1"/>
  <c r="N441" i="12" s="1"/>
  <c r="M440" i="12"/>
  <c r="I440" i="12"/>
  <c r="F440" i="12"/>
  <c r="J440" i="12" s="1"/>
  <c r="M439" i="12"/>
  <c r="I439" i="12"/>
  <c r="F439" i="12"/>
  <c r="J439" i="12" s="1"/>
  <c r="N439" i="12" s="1"/>
  <c r="M438" i="12"/>
  <c r="I438" i="12"/>
  <c r="F438" i="12"/>
  <c r="J438" i="12" s="1"/>
  <c r="M437" i="12"/>
  <c r="J437" i="12"/>
  <c r="N437" i="12" s="1"/>
  <c r="I437" i="12"/>
  <c r="F437" i="12"/>
  <c r="M436" i="12"/>
  <c r="I436" i="12"/>
  <c r="J436" i="12" s="1"/>
  <c r="N436" i="12" s="1"/>
  <c r="F436" i="12"/>
  <c r="M435" i="12"/>
  <c r="I435" i="12"/>
  <c r="F435" i="12"/>
  <c r="J435" i="12" s="1"/>
  <c r="N435" i="12" s="1"/>
  <c r="M434" i="12"/>
  <c r="I434" i="12"/>
  <c r="F434" i="12"/>
  <c r="J434" i="12" s="1"/>
  <c r="N434" i="12" s="1"/>
  <c r="M433" i="12"/>
  <c r="I433" i="12"/>
  <c r="F433" i="12"/>
  <c r="J433" i="12" s="1"/>
  <c r="N433" i="12" s="1"/>
  <c r="M432" i="12"/>
  <c r="I432" i="12"/>
  <c r="F432" i="12"/>
  <c r="J432" i="12" s="1"/>
  <c r="N432" i="12" s="1"/>
  <c r="M431" i="12"/>
  <c r="I431" i="12"/>
  <c r="F431" i="12"/>
  <c r="J431" i="12" s="1"/>
  <c r="N431" i="12" s="1"/>
  <c r="M430" i="12"/>
  <c r="I430" i="12"/>
  <c r="J430" i="12" s="1"/>
  <c r="N430" i="12" s="1"/>
  <c r="F430" i="12"/>
  <c r="P429" i="12"/>
  <c r="M429" i="12"/>
  <c r="J429" i="12"/>
  <c r="N429" i="12" s="1"/>
  <c r="O429" i="12" s="1"/>
  <c r="I429" i="12"/>
  <c r="F429" i="12"/>
  <c r="M428" i="12"/>
  <c r="I428" i="12"/>
  <c r="F428" i="12"/>
  <c r="J428" i="12" s="1"/>
  <c r="N428" i="12" s="1"/>
  <c r="P428" i="12" s="1"/>
  <c r="O427" i="12"/>
  <c r="M427" i="12"/>
  <c r="J427" i="12"/>
  <c r="N427" i="12" s="1"/>
  <c r="P427" i="12" s="1"/>
  <c r="I427" i="12"/>
  <c r="F427" i="12"/>
  <c r="P426" i="12"/>
  <c r="M426" i="12"/>
  <c r="I426" i="12"/>
  <c r="F426" i="12"/>
  <c r="J426" i="12" s="1"/>
  <c r="N426" i="12" s="1"/>
  <c r="O426" i="12" s="1"/>
  <c r="N425" i="12"/>
  <c r="M425" i="12"/>
  <c r="I425" i="12"/>
  <c r="F425" i="12"/>
  <c r="J425" i="12" s="1"/>
  <c r="M424" i="12"/>
  <c r="I424" i="12"/>
  <c r="J424" i="12" s="1"/>
  <c r="F424" i="12"/>
  <c r="M423" i="12"/>
  <c r="I423" i="12"/>
  <c r="F423" i="12"/>
  <c r="J423" i="12" s="1"/>
  <c r="M422" i="12"/>
  <c r="I422" i="12"/>
  <c r="F422" i="12"/>
  <c r="J422" i="12" s="1"/>
  <c r="M421" i="12"/>
  <c r="I421" i="12"/>
  <c r="F421" i="12"/>
  <c r="J421" i="12" s="1"/>
  <c r="N421" i="12" s="1"/>
  <c r="P421" i="12" s="1"/>
  <c r="M420" i="12"/>
  <c r="I420" i="12"/>
  <c r="F420" i="12"/>
  <c r="J420" i="12" s="1"/>
  <c r="M419" i="12"/>
  <c r="I419" i="12"/>
  <c r="F419" i="12"/>
  <c r="J419" i="12" s="1"/>
  <c r="M418" i="12"/>
  <c r="I418" i="12"/>
  <c r="J418" i="12" s="1"/>
  <c r="F418" i="12"/>
  <c r="N417" i="12"/>
  <c r="O417" i="12" s="1"/>
  <c r="M417" i="12"/>
  <c r="I417" i="12"/>
  <c r="F417" i="12"/>
  <c r="J417" i="12" s="1"/>
  <c r="O416" i="12"/>
  <c r="M416" i="12"/>
  <c r="I416" i="12"/>
  <c r="F416" i="12"/>
  <c r="J416" i="12" s="1"/>
  <c r="N416" i="12" s="1"/>
  <c r="P416" i="12" s="1"/>
  <c r="M415" i="12"/>
  <c r="I415" i="12"/>
  <c r="J415" i="12" s="1"/>
  <c r="N415" i="12" s="1"/>
  <c r="P415" i="12" s="1"/>
  <c r="F415" i="12"/>
  <c r="P414" i="12"/>
  <c r="M414" i="12"/>
  <c r="J414" i="12"/>
  <c r="N414" i="12" s="1"/>
  <c r="O414" i="12" s="1"/>
  <c r="I414" i="12"/>
  <c r="F414" i="12"/>
  <c r="M413" i="12"/>
  <c r="J413" i="12"/>
  <c r="N413" i="12" s="1"/>
  <c r="O413" i="12" s="1"/>
  <c r="I413" i="12"/>
  <c r="F413" i="12"/>
  <c r="M412" i="12"/>
  <c r="I412" i="12"/>
  <c r="J412" i="12" s="1"/>
  <c r="N412" i="12" s="1"/>
  <c r="F412" i="12"/>
  <c r="M411" i="12"/>
  <c r="I411" i="12"/>
  <c r="F411" i="12"/>
  <c r="J411" i="12" s="1"/>
  <c r="N411" i="12" s="1"/>
  <c r="N410" i="12"/>
  <c r="M410" i="12"/>
  <c r="I410" i="12"/>
  <c r="F410" i="12"/>
  <c r="J410" i="12" s="1"/>
  <c r="M409" i="12"/>
  <c r="I409" i="12"/>
  <c r="F409" i="12"/>
  <c r="O408" i="12"/>
  <c r="M408" i="12"/>
  <c r="I408" i="12"/>
  <c r="F408" i="12"/>
  <c r="J408" i="12" s="1"/>
  <c r="N408" i="12" s="1"/>
  <c r="P408" i="12" s="1"/>
  <c r="M407" i="12"/>
  <c r="I407" i="12"/>
  <c r="F407" i="12"/>
  <c r="M406" i="12"/>
  <c r="N406" i="12" s="1"/>
  <c r="I406" i="12"/>
  <c r="J406" i="12" s="1"/>
  <c r="F406" i="12"/>
  <c r="M405" i="12"/>
  <c r="J405" i="12"/>
  <c r="N405" i="12" s="1"/>
  <c r="I405" i="12"/>
  <c r="F405" i="12"/>
  <c r="M404" i="12"/>
  <c r="I404" i="12"/>
  <c r="F404" i="12"/>
  <c r="J404" i="12" s="1"/>
  <c r="O403" i="12"/>
  <c r="M403" i="12"/>
  <c r="I403" i="12"/>
  <c r="F403" i="12"/>
  <c r="J403" i="12" s="1"/>
  <c r="N403" i="12" s="1"/>
  <c r="P403" i="12" s="1"/>
  <c r="P402" i="12"/>
  <c r="M402" i="12"/>
  <c r="I402" i="12"/>
  <c r="F402" i="12"/>
  <c r="J402" i="12" s="1"/>
  <c r="N402" i="12" s="1"/>
  <c r="O402" i="12" s="1"/>
  <c r="M401" i="12"/>
  <c r="I401" i="12"/>
  <c r="F401" i="12"/>
  <c r="J401" i="12" s="1"/>
  <c r="O400" i="12"/>
  <c r="M400" i="12"/>
  <c r="I400" i="12"/>
  <c r="J400" i="12" s="1"/>
  <c r="N400" i="12" s="1"/>
  <c r="P400" i="12" s="1"/>
  <c r="F400" i="12"/>
  <c r="M399" i="12"/>
  <c r="I399" i="12"/>
  <c r="F399" i="12"/>
  <c r="J399" i="12" s="1"/>
  <c r="N399" i="12" s="1"/>
  <c r="M398" i="12"/>
  <c r="I398" i="12"/>
  <c r="F398" i="12"/>
  <c r="J398" i="12" s="1"/>
  <c r="N398" i="12" s="1"/>
  <c r="P398" i="12" s="1"/>
  <c r="M397" i="12"/>
  <c r="J397" i="12"/>
  <c r="N397" i="12" s="1"/>
  <c r="P397" i="12" s="1"/>
  <c r="I397" i="12"/>
  <c r="F397" i="12"/>
  <c r="M396" i="12"/>
  <c r="I396" i="12"/>
  <c r="J396" i="12" s="1"/>
  <c r="N396" i="12" s="1"/>
  <c r="F396" i="12"/>
  <c r="M395" i="12"/>
  <c r="I395" i="12"/>
  <c r="J395" i="12" s="1"/>
  <c r="N395" i="12" s="1"/>
  <c r="F395" i="12"/>
  <c r="M394" i="12"/>
  <c r="J394" i="12"/>
  <c r="N394" i="12" s="1"/>
  <c r="P394" i="12" s="1"/>
  <c r="I394" i="12"/>
  <c r="F394" i="12"/>
  <c r="M393" i="12"/>
  <c r="I393" i="12"/>
  <c r="F393" i="12"/>
  <c r="J393" i="12" s="1"/>
  <c r="N393" i="12" s="1"/>
  <c r="M392" i="12"/>
  <c r="N392" i="12" s="1"/>
  <c r="I392" i="12"/>
  <c r="F392" i="12"/>
  <c r="J392" i="12" s="1"/>
  <c r="N391" i="12"/>
  <c r="M391" i="12"/>
  <c r="I391" i="12"/>
  <c r="F391" i="12"/>
  <c r="J391" i="12" s="1"/>
  <c r="M390" i="12"/>
  <c r="J390" i="12"/>
  <c r="N390" i="12" s="1"/>
  <c r="I390" i="12"/>
  <c r="F390" i="12"/>
  <c r="M389" i="12"/>
  <c r="I389" i="12"/>
  <c r="F389" i="12"/>
  <c r="J389" i="12" s="1"/>
  <c r="M388" i="12"/>
  <c r="J388" i="12"/>
  <c r="N388" i="12" s="1"/>
  <c r="I388" i="12"/>
  <c r="F388" i="12"/>
  <c r="M387" i="12"/>
  <c r="I387" i="12"/>
  <c r="J387" i="12" s="1"/>
  <c r="N387" i="12" s="1"/>
  <c r="F387" i="12"/>
  <c r="M386" i="12"/>
  <c r="I386" i="12"/>
  <c r="F386" i="12"/>
  <c r="J386" i="12" s="1"/>
  <c r="N386" i="12" s="1"/>
  <c r="M385" i="12"/>
  <c r="I385" i="12"/>
  <c r="F385" i="12"/>
  <c r="J385" i="12" s="1"/>
  <c r="N385" i="12" s="1"/>
  <c r="M384" i="12"/>
  <c r="I384" i="12"/>
  <c r="F384" i="12"/>
  <c r="J384" i="12" s="1"/>
  <c r="N384" i="12" s="1"/>
  <c r="M383" i="12"/>
  <c r="I383" i="12"/>
  <c r="F383" i="12"/>
  <c r="J383" i="12" s="1"/>
  <c r="N383" i="12" s="1"/>
  <c r="P383" i="12" s="1"/>
  <c r="M382" i="12"/>
  <c r="I382" i="12"/>
  <c r="F382" i="12"/>
  <c r="J382" i="12" s="1"/>
  <c r="N382" i="12" s="1"/>
  <c r="M381" i="12"/>
  <c r="J381" i="12"/>
  <c r="N381" i="12" s="1"/>
  <c r="P381" i="12" s="1"/>
  <c r="I381" i="12"/>
  <c r="F381" i="12"/>
  <c r="M380" i="12"/>
  <c r="J380" i="12"/>
  <c r="N380" i="12" s="1"/>
  <c r="I380" i="12"/>
  <c r="F380" i="12"/>
  <c r="M379" i="12"/>
  <c r="I379" i="12"/>
  <c r="F379" i="12"/>
  <c r="M378" i="12"/>
  <c r="J378" i="12"/>
  <c r="N378" i="12" s="1"/>
  <c r="I378" i="12"/>
  <c r="F378" i="12"/>
  <c r="M377" i="12"/>
  <c r="I377" i="12"/>
  <c r="F377" i="12"/>
  <c r="M376" i="12"/>
  <c r="I376" i="12"/>
  <c r="J376" i="12" s="1"/>
  <c r="N376" i="12" s="1"/>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M370" i="12"/>
  <c r="J370" i="12"/>
  <c r="N370" i="12" s="1"/>
  <c r="I370" i="12"/>
  <c r="F370" i="12"/>
  <c r="M369" i="12"/>
  <c r="I369" i="12"/>
  <c r="J369" i="12" s="1"/>
  <c r="N369" i="12" s="1"/>
  <c r="F369" i="12"/>
  <c r="M368" i="12"/>
  <c r="I368" i="12"/>
  <c r="F368" i="12"/>
  <c r="J368" i="12" s="1"/>
  <c r="N368" i="12" s="1"/>
  <c r="M367" i="12"/>
  <c r="I367" i="12"/>
  <c r="F367" i="12"/>
  <c r="J367" i="12" s="1"/>
  <c r="N367" i="12" s="1"/>
  <c r="M366" i="12"/>
  <c r="I366" i="12"/>
  <c r="F366" i="12"/>
  <c r="J366" i="12" s="1"/>
  <c r="N366" i="12" s="1"/>
  <c r="M365" i="12"/>
  <c r="I365" i="12"/>
  <c r="F365" i="12"/>
  <c r="J365" i="12" s="1"/>
  <c r="N365" i="12" s="1"/>
  <c r="P365" i="12" s="1"/>
  <c r="M364" i="12"/>
  <c r="I364" i="12"/>
  <c r="F364" i="12"/>
  <c r="J364" i="12" s="1"/>
  <c r="N364" i="12" s="1"/>
  <c r="M363" i="12"/>
  <c r="J363" i="12"/>
  <c r="N363" i="12" s="1"/>
  <c r="P363" i="12" s="1"/>
  <c r="I363" i="12"/>
  <c r="F363" i="12"/>
  <c r="M362" i="12"/>
  <c r="J362" i="12"/>
  <c r="N362" i="12" s="1"/>
  <c r="I362" i="12"/>
  <c r="F362" i="12"/>
  <c r="M361" i="12"/>
  <c r="I361" i="12"/>
  <c r="F361" i="12"/>
  <c r="M360" i="12"/>
  <c r="J360" i="12"/>
  <c r="N360" i="12" s="1"/>
  <c r="I360" i="12"/>
  <c r="F360" i="12"/>
  <c r="M359" i="12"/>
  <c r="I359" i="12"/>
  <c r="F359" i="12"/>
  <c r="M358" i="12"/>
  <c r="I358" i="12"/>
  <c r="J358" i="12" s="1"/>
  <c r="N358" i="12" s="1"/>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M352" i="12"/>
  <c r="J352" i="12"/>
  <c r="N352" i="12" s="1"/>
  <c r="I352" i="12"/>
  <c r="F352" i="12"/>
  <c r="M351" i="12"/>
  <c r="I351" i="12"/>
  <c r="J351" i="12" s="1"/>
  <c r="N351" i="12" s="1"/>
  <c r="F351" i="12"/>
  <c r="M350" i="12"/>
  <c r="I350" i="12"/>
  <c r="F350" i="12"/>
  <c r="J350" i="12" s="1"/>
  <c r="N350" i="12" s="1"/>
  <c r="M349" i="12"/>
  <c r="I349" i="12"/>
  <c r="F349" i="12"/>
  <c r="J349" i="12" s="1"/>
  <c r="N349" i="12" s="1"/>
  <c r="M348" i="12"/>
  <c r="I348" i="12"/>
  <c r="F348" i="12"/>
  <c r="J348" i="12" s="1"/>
  <c r="N348" i="12" s="1"/>
  <c r="M347" i="12"/>
  <c r="I347" i="12"/>
  <c r="F347" i="12"/>
  <c r="J347" i="12" s="1"/>
  <c r="N347" i="12" s="1"/>
  <c r="P347" i="12" s="1"/>
  <c r="M346" i="12"/>
  <c r="I346" i="12"/>
  <c r="F346" i="12"/>
  <c r="J346" i="12" s="1"/>
  <c r="N346" i="12" s="1"/>
  <c r="M345" i="12"/>
  <c r="N345" i="12" s="1"/>
  <c r="J345" i="12"/>
  <c r="I345" i="12"/>
  <c r="F345" i="12"/>
  <c r="M344" i="12"/>
  <c r="I344" i="12"/>
  <c r="F344" i="12"/>
  <c r="J344" i="12" s="1"/>
  <c r="N344" i="12" s="1"/>
  <c r="M343" i="12"/>
  <c r="I343" i="12"/>
  <c r="F343" i="12"/>
  <c r="M342" i="12"/>
  <c r="J342" i="12"/>
  <c r="N342" i="12" s="1"/>
  <c r="I342" i="12"/>
  <c r="F342" i="12"/>
  <c r="M341" i="12"/>
  <c r="J341" i="12"/>
  <c r="N341" i="12" s="1"/>
  <c r="P341" i="12" s="1"/>
  <c r="I341" i="12"/>
  <c r="F341" i="12"/>
  <c r="M340" i="12"/>
  <c r="J340" i="12"/>
  <c r="N340" i="12" s="1"/>
  <c r="I340" i="12"/>
  <c r="F340" i="12"/>
  <c r="M339" i="12"/>
  <c r="J339" i="12"/>
  <c r="N339" i="12" s="1"/>
  <c r="I339" i="12"/>
  <c r="F339" i="12"/>
  <c r="M338" i="12"/>
  <c r="I338" i="12"/>
  <c r="F338" i="12"/>
  <c r="J338" i="12" s="1"/>
  <c r="N338" i="12" s="1"/>
  <c r="N337" i="12"/>
  <c r="P337" i="12" s="1"/>
  <c r="M337" i="12"/>
  <c r="I337" i="12"/>
  <c r="F337" i="12"/>
  <c r="J337" i="12" s="1"/>
  <c r="M336" i="12"/>
  <c r="I336" i="12"/>
  <c r="J336" i="12" s="1"/>
  <c r="N336" i="12" s="1"/>
  <c r="F336" i="12"/>
  <c r="M335" i="12"/>
  <c r="I335" i="12"/>
  <c r="J335" i="12" s="1"/>
  <c r="N335" i="12" s="1"/>
  <c r="F335" i="12"/>
  <c r="M334" i="12"/>
  <c r="I334" i="12"/>
  <c r="J334" i="12" s="1"/>
  <c r="N334" i="12" s="1"/>
  <c r="F334" i="12"/>
  <c r="M333" i="12"/>
  <c r="I333" i="12"/>
  <c r="J333" i="12" s="1"/>
  <c r="N333" i="12" s="1"/>
  <c r="F333" i="12"/>
  <c r="M332" i="12"/>
  <c r="J332" i="12"/>
  <c r="N332" i="12" s="1"/>
  <c r="I332" i="12"/>
  <c r="F332" i="12"/>
  <c r="M331" i="12"/>
  <c r="I331" i="12"/>
  <c r="F331" i="12"/>
  <c r="M330" i="12"/>
  <c r="I330" i="12"/>
  <c r="F330" i="12"/>
  <c r="J330" i="12" s="1"/>
  <c r="N330" i="12" s="1"/>
  <c r="M329" i="12"/>
  <c r="I329" i="12"/>
  <c r="F329" i="12"/>
  <c r="J329" i="12" s="1"/>
  <c r="N329" i="12" s="1"/>
  <c r="M328" i="12"/>
  <c r="I328" i="12"/>
  <c r="F328" i="12"/>
  <c r="J328" i="12" s="1"/>
  <c r="N328" i="12" s="1"/>
  <c r="M327" i="12"/>
  <c r="N327" i="12" s="1"/>
  <c r="J327" i="12"/>
  <c r="I327" i="12"/>
  <c r="F327" i="12"/>
  <c r="M326" i="12"/>
  <c r="I326" i="12"/>
  <c r="F326" i="12"/>
  <c r="J326" i="12" s="1"/>
  <c r="N326" i="12" s="1"/>
  <c r="M325" i="12"/>
  <c r="I325" i="12"/>
  <c r="F325" i="12"/>
  <c r="M324" i="12"/>
  <c r="J324" i="12"/>
  <c r="N324" i="12" s="1"/>
  <c r="I324" i="12"/>
  <c r="F324" i="12"/>
  <c r="M323" i="12"/>
  <c r="J323" i="12"/>
  <c r="N323" i="12" s="1"/>
  <c r="P323" i="12" s="1"/>
  <c r="I323" i="12"/>
  <c r="F323" i="12"/>
  <c r="M322" i="12"/>
  <c r="J322" i="12"/>
  <c r="N322" i="12" s="1"/>
  <c r="I322" i="12"/>
  <c r="F322" i="12"/>
  <c r="M321" i="12"/>
  <c r="J321" i="12"/>
  <c r="N321" i="12" s="1"/>
  <c r="I321" i="12"/>
  <c r="F321" i="12"/>
  <c r="M320" i="12"/>
  <c r="I320" i="12"/>
  <c r="F320" i="12"/>
  <c r="J320" i="12" s="1"/>
  <c r="N320" i="12" s="1"/>
  <c r="N319" i="12"/>
  <c r="P319" i="12" s="1"/>
  <c r="M319" i="12"/>
  <c r="I319" i="12"/>
  <c r="F319" i="12"/>
  <c r="J319" i="12" s="1"/>
  <c r="M318" i="12"/>
  <c r="I318" i="12"/>
  <c r="J318" i="12" s="1"/>
  <c r="N318" i="12" s="1"/>
  <c r="F318" i="12"/>
  <c r="M317" i="12"/>
  <c r="I317" i="12"/>
  <c r="J317" i="12" s="1"/>
  <c r="N317" i="12" s="1"/>
  <c r="F317" i="12"/>
  <c r="M316" i="12"/>
  <c r="I316" i="12"/>
  <c r="J316" i="12" s="1"/>
  <c r="N316" i="12" s="1"/>
  <c r="F316" i="12"/>
  <c r="M315" i="12"/>
  <c r="I315" i="12"/>
  <c r="J315" i="12" s="1"/>
  <c r="N315" i="12" s="1"/>
  <c r="F315" i="12"/>
  <c r="M314" i="12"/>
  <c r="J314" i="12"/>
  <c r="N314" i="12" s="1"/>
  <c r="I314" i="12"/>
  <c r="F314" i="12"/>
  <c r="M313" i="12"/>
  <c r="I313" i="12"/>
  <c r="F313" i="12"/>
  <c r="M312" i="12"/>
  <c r="I312" i="12"/>
  <c r="F312" i="12"/>
  <c r="J312" i="12" s="1"/>
  <c r="N312" i="12" s="1"/>
  <c r="M311" i="12"/>
  <c r="I311" i="12"/>
  <c r="F311" i="12"/>
  <c r="F517" i="12" s="1"/>
  <c r="AE70" i="12" s="1"/>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AB307" i="12" s="1"/>
  <c r="K517" i="29"/>
  <c r="D517" i="29"/>
  <c r="M516" i="29"/>
  <c r="I516" i="29"/>
  <c r="F516" i="29"/>
  <c r="J516" i="29" s="1"/>
  <c r="N516" i="29" s="1"/>
  <c r="M515" i="29"/>
  <c r="I515" i="29"/>
  <c r="J515" i="29" s="1"/>
  <c r="N515" i="29" s="1"/>
  <c r="F515" i="29"/>
  <c r="O514" i="29"/>
  <c r="M514" i="29"/>
  <c r="J514" i="29"/>
  <c r="N514" i="29" s="1"/>
  <c r="P514" i="29" s="1"/>
  <c r="I514" i="29"/>
  <c r="F514" i="29"/>
  <c r="P513" i="29"/>
  <c r="M513" i="29"/>
  <c r="I513" i="29"/>
  <c r="F513" i="29"/>
  <c r="J513" i="29" s="1"/>
  <c r="N513" i="29" s="1"/>
  <c r="O513" i="29" s="1"/>
  <c r="M512" i="29"/>
  <c r="I512" i="29"/>
  <c r="F512" i="29"/>
  <c r="M511" i="29"/>
  <c r="J511" i="29"/>
  <c r="N511" i="29" s="1"/>
  <c r="I511" i="29"/>
  <c r="F511" i="29"/>
  <c r="M510" i="29"/>
  <c r="I510" i="29"/>
  <c r="F510" i="29"/>
  <c r="J510" i="29" s="1"/>
  <c r="N510" i="29" s="1"/>
  <c r="N509" i="29"/>
  <c r="M509" i="29"/>
  <c r="I509" i="29"/>
  <c r="J509" i="29" s="1"/>
  <c r="F509" i="29"/>
  <c r="M508" i="29"/>
  <c r="J508" i="29"/>
  <c r="N508" i="29" s="1"/>
  <c r="I508" i="29"/>
  <c r="F508" i="29"/>
  <c r="M507" i="29"/>
  <c r="I507" i="29"/>
  <c r="F507" i="29"/>
  <c r="J507" i="29" s="1"/>
  <c r="N507" i="29" s="1"/>
  <c r="M506" i="29"/>
  <c r="I506" i="29"/>
  <c r="F506" i="29"/>
  <c r="J506" i="29" s="1"/>
  <c r="N506" i="29" s="1"/>
  <c r="M505" i="29"/>
  <c r="J505" i="29"/>
  <c r="N505" i="29" s="1"/>
  <c r="I505" i="29"/>
  <c r="F505" i="29"/>
  <c r="M504" i="29"/>
  <c r="I504" i="29"/>
  <c r="F504" i="29"/>
  <c r="J504" i="29" s="1"/>
  <c r="N503" i="29"/>
  <c r="M503" i="29"/>
  <c r="I503" i="29"/>
  <c r="J503" i="29" s="1"/>
  <c r="F503" i="29"/>
  <c r="M502" i="29"/>
  <c r="J502" i="29"/>
  <c r="N502" i="29" s="1"/>
  <c r="I502" i="29"/>
  <c r="F502" i="29"/>
  <c r="M501" i="29"/>
  <c r="I501" i="29"/>
  <c r="F501" i="29"/>
  <c r="J501" i="29" s="1"/>
  <c r="N501" i="29" s="1"/>
  <c r="M500" i="29"/>
  <c r="I500" i="29"/>
  <c r="F500" i="29"/>
  <c r="J500" i="29" s="1"/>
  <c r="N500" i="29" s="1"/>
  <c r="M499" i="29"/>
  <c r="J499" i="29"/>
  <c r="N499" i="29" s="1"/>
  <c r="I499" i="29"/>
  <c r="F499" i="29"/>
  <c r="M498" i="29"/>
  <c r="I498" i="29"/>
  <c r="F498" i="29"/>
  <c r="J498" i="29" s="1"/>
  <c r="N498" i="29" s="1"/>
  <c r="M497" i="29"/>
  <c r="I497" i="29"/>
  <c r="J497" i="29" s="1"/>
  <c r="N497" i="29" s="1"/>
  <c r="F497" i="29"/>
  <c r="O496" i="29"/>
  <c r="M496" i="29"/>
  <c r="J496" i="29"/>
  <c r="N496" i="29" s="1"/>
  <c r="P496" i="29" s="1"/>
  <c r="I496" i="29"/>
  <c r="F496" i="29"/>
  <c r="M495" i="29"/>
  <c r="I495" i="29"/>
  <c r="F495" i="29"/>
  <c r="J495" i="29" s="1"/>
  <c r="N495" i="29" s="1"/>
  <c r="O495" i="29" s="1"/>
  <c r="M494" i="29"/>
  <c r="I494" i="29"/>
  <c r="F494" i="29"/>
  <c r="M493" i="29"/>
  <c r="J493" i="29"/>
  <c r="N493" i="29" s="1"/>
  <c r="I493" i="29"/>
  <c r="F493" i="29"/>
  <c r="M492" i="29"/>
  <c r="I492" i="29"/>
  <c r="F492" i="29"/>
  <c r="J492" i="29" s="1"/>
  <c r="M491" i="29"/>
  <c r="I491" i="29"/>
  <c r="J491" i="29" s="1"/>
  <c r="N491" i="29" s="1"/>
  <c r="F491" i="29"/>
  <c r="M490" i="29"/>
  <c r="J490" i="29"/>
  <c r="N490" i="29" s="1"/>
  <c r="P490" i="29" s="1"/>
  <c r="I490" i="29"/>
  <c r="F490" i="29"/>
  <c r="P489" i="29"/>
  <c r="M489" i="29"/>
  <c r="I489" i="29"/>
  <c r="F489" i="29"/>
  <c r="J489" i="29" s="1"/>
  <c r="N489" i="29" s="1"/>
  <c r="O489" i="29" s="1"/>
  <c r="M488" i="29"/>
  <c r="I488" i="29"/>
  <c r="F488" i="29"/>
  <c r="O487" i="29"/>
  <c r="M487" i="29"/>
  <c r="J487" i="29"/>
  <c r="N487" i="29" s="1"/>
  <c r="P487" i="29" s="1"/>
  <c r="I487" i="29"/>
  <c r="F487" i="29"/>
  <c r="M486" i="29"/>
  <c r="I486" i="29"/>
  <c r="F486" i="29"/>
  <c r="J486" i="29" s="1"/>
  <c r="N485" i="29"/>
  <c r="M485" i="29"/>
  <c r="I485" i="29"/>
  <c r="J485" i="29" s="1"/>
  <c r="F485" i="29"/>
  <c r="M484" i="29"/>
  <c r="J484" i="29"/>
  <c r="N484" i="29" s="1"/>
  <c r="I484" i="29"/>
  <c r="F484" i="29"/>
  <c r="M483" i="29"/>
  <c r="I483" i="29"/>
  <c r="F483" i="29"/>
  <c r="J483" i="29" s="1"/>
  <c r="N483" i="29" s="1"/>
  <c r="N482" i="29"/>
  <c r="M482" i="29"/>
  <c r="I482" i="29"/>
  <c r="F482" i="29"/>
  <c r="J482" i="29" s="1"/>
  <c r="M481" i="29"/>
  <c r="J481" i="29"/>
  <c r="N481" i="29" s="1"/>
  <c r="I481" i="29"/>
  <c r="F481" i="29"/>
  <c r="M480" i="29"/>
  <c r="I480" i="29"/>
  <c r="F480" i="29"/>
  <c r="J480" i="29" s="1"/>
  <c r="N480" i="29" s="1"/>
  <c r="M479" i="29"/>
  <c r="J479" i="29"/>
  <c r="N479" i="29" s="1"/>
  <c r="I479" i="29"/>
  <c r="F479" i="29"/>
  <c r="O478" i="29"/>
  <c r="M478" i="29"/>
  <c r="J478" i="29"/>
  <c r="N478" i="29" s="1"/>
  <c r="P478" i="29" s="1"/>
  <c r="I478" i="29"/>
  <c r="F478" i="29"/>
  <c r="P477" i="29"/>
  <c r="N477" i="29"/>
  <c r="O477" i="29" s="1"/>
  <c r="M477" i="29"/>
  <c r="I477" i="29"/>
  <c r="F477" i="29"/>
  <c r="J477" i="29" s="1"/>
  <c r="N476" i="29"/>
  <c r="M476" i="29"/>
  <c r="I476" i="29"/>
  <c r="F476" i="29"/>
  <c r="J476" i="29" s="1"/>
  <c r="M475" i="29"/>
  <c r="J475" i="29"/>
  <c r="N475" i="29" s="1"/>
  <c r="I475" i="29"/>
  <c r="F475" i="29"/>
  <c r="M474" i="29"/>
  <c r="I474" i="29"/>
  <c r="F474" i="29"/>
  <c r="J474" i="29" s="1"/>
  <c r="N474" i="29" s="1"/>
  <c r="M473" i="29"/>
  <c r="J473" i="29"/>
  <c r="N473" i="29" s="1"/>
  <c r="I473" i="29"/>
  <c r="F473" i="29"/>
  <c r="O472" i="29"/>
  <c r="M472" i="29"/>
  <c r="J472" i="29"/>
  <c r="N472" i="29" s="1"/>
  <c r="P472" i="29" s="1"/>
  <c r="I472" i="29"/>
  <c r="F472" i="29"/>
  <c r="N471" i="29"/>
  <c r="O471" i="29" s="1"/>
  <c r="M471" i="29"/>
  <c r="I471" i="29"/>
  <c r="F471" i="29"/>
  <c r="J471" i="29" s="1"/>
  <c r="N470" i="29"/>
  <c r="M470" i="29"/>
  <c r="I470" i="29"/>
  <c r="F470" i="29"/>
  <c r="J470" i="29" s="1"/>
  <c r="M469" i="29"/>
  <c r="J469" i="29"/>
  <c r="N469" i="29" s="1"/>
  <c r="I469" i="29"/>
  <c r="F469" i="29"/>
  <c r="M468" i="29"/>
  <c r="I468" i="29"/>
  <c r="F468" i="29"/>
  <c r="M467" i="29"/>
  <c r="J467" i="29"/>
  <c r="N467" i="29" s="1"/>
  <c r="I467" i="29"/>
  <c r="F467" i="29"/>
  <c r="O466" i="29"/>
  <c r="M466" i="29"/>
  <c r="J466" i="29"/>
  <c r="N466" i="29" s="1"/>
  <c r="P466" i="29" s="1"/>
  <c r="I466" i="29"/>
  <c r="F466" i="29"/>
  <c r="N465" i="29"/>
  <c r="O465" i="29" s="1"/>
  <c r="M465" i="29"/>
  <c r="I465" i="29"/>
  <c r="F465" i="29"/>
  <c r="J465" i="29" s="1"/>
  <c r="N464" i="29"/>
  <c r="M464" i="29"/>
  <c r="I464" i="29"/>
  <c r="F464" i="29"/>
  <c r="J464" i="29" s="1"/>
  <c r="M463" i="29"/>
  <c r="J463" i="29"/>
  <c r="N463" i="29" s="1"/>
  <c r="I463" i="29"/>
  <c r="F463" i="29"/>
  <c r="M462" i="29"/>
  <c r="I462" i="29"/>
  <c r="F462" i="29"/>
  <c r="J462" i="29" s="1"/>
  <c r="N462" i="29" s="1"/>
  <c r="M461" i="29"/>
  <c r="J461" i="29"/>
  <c r="N461" i="29" s="1"/>
  <c r="I461" i="29"/>
  <c r="F461" i="29"/>
  <c r="O460" i="29"/>
  <c r="M460" i="29"/>
  <c r="J460" i="29"/>
  <c r="N460" i="29" s="1"/>
  <c r="P460" i="29" s="1"/>
  <c r="I460" i="29"/>
  <c r="F460" i="29"/>
  <c r="P459" i="29"/>
  <c r="N459" i="29"/>
  <c r="O459" i="29" s="1"/>
  <c r="M459" i="29"/>
  <c r="I459" i="29"/>
  <c r="F459" i="29"/>
  <c r="J459" i="29" s="1"/>
  <c r="N458" i="29"/>
  <c r="M458" i="29"/>
  <c r="I458" i="29"/>
  <c r="F458" i="29"/>
  <c r="J458" i="29" s="1"/>
  <c r="M457" i="29"/>
  <c r="J457" i="29"/>
  <c r="N457" i="29" s="1"/>
  <c r="I457" i="29"/>
  <c r="F457" i="29"/>
  <c r="M456" i="29"/>
  <c r="I456" i="29"/>
  <c r="F456" i="29"/>
  <c r="J456" i="29" s="1"/>
  <c r="N456" i="29" s="1"/>
  <c r="M455" i="29"/>
  <c r="J455" i="29"/>
  <c r="N455" i="29" s="1"/>
  <c r="I455" i="29"/>
  <c r="F455" i="29"/>
  <c r="O454" i="29"/>
  <c r="M454" i="29"/>
  <c r="J454" i="29"/>
  <c r="N454" i="29" s="1"/>
  <c r="P454" i="29" s="1"/>
  <c r="I454" i="29"/>
  <c r="F454" i="29"/>
  <c r="N453" i="29"/>
  <c r="O453" i="29" s="1"/>
  <c r="M453" i="29"/>
  <c r="I453" i="29"/>
  <c r="F453" i="29"/>
  <c r="J453" i="29" s="1"/>
  <c r="N452" i="29"/>
  <c r="M452" i="29"/>
  <c r="I452" i="29"/>
  <c r="F452" i="29"/>
  <c r="J452" i="29" s="1"/>
  <c r="M451" i="29"/>
  <c r="J451" i="29"/>
  <c r="N451" i="29" s="1"/>
  <c r="O451" i="29" s="1"/>
  <c r="I451" i="29"/>
  <c r="F451" i="29"/>
  <c r="P450" i="29"/>
  <c r="M450" i="29"/>
  <c r="I450" i="29"/>
  <c r="F450" i="29"/>
  <c r="J450" i="29" s="1"/>
  <c r="N450" i="29" s="1"/>
  <c r="O450" i="29" s="1"/>
  <c r="M449" i="29"/>
  <c r="J449" i="29"/>
  <c r="N449" i="29" s="1"/>
  <c r="I449" i="29"/>
  <c r="F449" i="29"/>
  <c r="O448" i="29"/>
  <c r="M448" i="29"/>
  <c r="J448" i="29"/>
  <c r="N448" i="29" s="1"/>
  <c r="P448" i="29" s="1"/>
  <c r="I448" i="29"/>
  <c r="F448" i="29"/>
  <c r="M447" i="29"/>
  <c r="I447" i="29"/>
  <c r="F447" i="29"/>
  <c r="J447" i="29" s="1"/>
  <c r="N447" i="29" s="1"/>
  <c r="N446" i="29"/>
  <c r="M446" i="29"/>
  <c r="I446" i="29"/>
  <c r="F446" i="29"/>
  <c r="J446" i="29" s="1"/>
  <c r="M445" i="29"/>
  <c r="J445" i="29"/>
  <c r="N445" i="29" s="1"/>
  <c r="O445" i="29" s="1"/>
  <c r="I445" i="29"/>
  <c r="F445" i="29"/>
  <c r="M444" i="29"/>
  <c r="I444" i="29"/>
  <c r="F444" i="29"/>
  <c r="J444" i="29" s="1"/>
  <c r="N444" i="29" s="1"/>
  <c r="O444" i="29" s="1"/>
  <c r="M443" i="29"/>
  <c r="J443" i="29"/>
  <c r="N443" i="29" s="1"/>
  <c r="I443" i="29"/>
  <c r="F443" i="29"/>
  <c r="O442" i="29"/>
  <c r="M442" i="29"/>
  <c r="J442" i="29"/>
  <c r="N442" i="29" s="1"/>
  <c r="P442" i="29" s="1"/>
  <c r="I442" i="29"/>
  <c r="F442" i="29"/>
  <c r="N441" i="29"/>
  <c r="O441" i="29" s="1"/>
  <c r="M441" i="29"/>
  <c r="I441" i="29"/>
  <c r="F441" i="29"/>
  <c r="J441" i="29" s="1"/>
  <c r="N440" i="29"/>
  <c r="M440" i="29"/>
  <c r="I440" i="29"/>
  <c r="F440" i="29"/>
  <c r="J440" i="29" s="1"/>
  <c r="M439" i="29"/>
  <c r="J439" i="29"/>
  <c r="N439" i="29" s="1"/>
  <c r="O439" i="29" s="1"/>
  <c r="I439" i="29"/>
  <c r="F439" i="29"/>
  <c r="P438" i="29"/>
  <c r="M438" i="29"/>
  <c r="I438" i="29"/>
  <c r="F438" i="29"/>
  <c r="J438" i="29" s="1"/>
  <c r="N438" i="29" s="1"/>
  <c r="O438" i="29" s="1"/>
  <c r="M437" i="29"/>
  <c r="J437" i="29"/>
  <c r="N437" i="29" s="1"/>
  <c r="I437" i="29"/>
  <c r="F437" i="29"/>
  <c r="O436" i="29"/>
  <c r="M436" i="29"/>
  <c r="J436" i="29"/>
  <c r="N436" i="29" s="1"/>
  <c r="P436" i="29" s="1"/>
  <c r="I436" i="29"/>
  <c r="F436" i="29"/>
  <c r="M435" i="29"/>
  <c r="I435" i="29"/>
  <c r="F435" i="29"/>
  <c r="J435" i="29" s="1"/>
  <c r="N435" i="29" s="1"/>
  <c r="N434" i="29"/>
  <c r="M434" i="29"/>
  <c r="I434" i="29"/>
  <c r="F434" i="29"/>
  <c r="J434" i="29" s="1"/>
  <c r="M433" i="29"/>
  <c r="J433" i="29"/>
  <c r="N433" i="29" s="1"/>
  <c r="O433" i="29" s="1"/>
  <c r="I433" i="29"/>
  <c r="F433" i="29"/>
  <c r="M432" i="29"/>
  <c r="I432" i="29"/>
  <c r="F432" i="29"/>
  <c r="J432" i="29" s="1"/>
  <c r="N432" i="29" s="1"/>
  <c r="O432" i="29" s="1"/>
  <c r="M431" i="29"/>
  <c r="J431" i="29"/>
  <c r="N431" i="29" s="1"/>
  <c r="I431" i="29"/>
  <c r="F431" i="29"/>
  <c r="O430" i="29"/>
  <c r="M430" i="29"/>
  <c r="J430" i="29"/>
  <c r="N430" i="29" s="1"/>
  <c r="P430" i="29" s="1"/>
  <c r="I430" i="29"/>
  <c r="F430" i="29"/>
  <c r="N429" i="29"/>
  <c r="O429" i="29" s="1"/>
  <c r="M429" i="29"/>
  <c r="I429" i="29"/>
  <c r="F429" i="29"/>
  <c r="J429" i="29" s="1"/>
  <c r="N428" i="29"/>
  <c r="M428" i="29"/>
  <c r="I428" i="29"/>
  <c r="F428" i="29"/>
  <c r="J428" i="29" s="1"/>
  <c r="M427" i="29"/>
  <c r="J427" i="29"/>
  <c r="N427" i="29" s="1"/>
  <c r="O427" i="29" s="1"/>
  <c r="I427" i="29"/>
  <c r="F427" i="29"/>
  <c r="P426" i="29"/>
  <c r="M426" i="29"/>
  <c r="I426" i="29"/>
  <c r="F426" i="29"/>
  <c r="J426" i="29" s="1"/>
  <c r="N426" i="29" s="1"/>
  <c r="O426" i="29" s="1"/>
  <c r="M425" i="29"/>
  <c r="J425" i="29"/>
  <c r="N425" i="29" s="1"/>
  <c r="I425" i="29"/>
  <c r="F425" i="29"/>
  <c r="O424" i="29"/>
  <c r="M424" i="29"/>
  <c r="J424" i="29"/>
  <c r="N424" i="29" s="1"/>
  <c r="P424" i="29" s="1"/>
  <c r="I424" i="29"/>
  <c r="F424" i="29"/>
  <c r="M423" i="29"/>
  <c r="I423" i="29"/>
  <c r="F423" i="29"/>
  <c r="J423" i="29" s="1"/>
  <c r="N423" i="29" s="1"/>
  <c r="N422" i="29"/>
  <c r="M422" i="29"/>
  <c r="I422" i="29"/>
  <c r="F422" i="29"/>
  <c r="J422" i="29" s="1"/>
  <c r="M421" i="29"/>
  <c r="J421" i="29"/>
  <c r="N421" i="29" s="1"/>
  <c r="O421" i="29" s="1"/>
  <c r="I421" i="29"/>
  <c r="F421" i="29"/>
  <c r="M420" i="29"/>
  <c r="I420" i="29"/>
  <c r="F420" i="29"/>
  <c r="J420" i="29" s="1"/>
  <c r="N420" i="29" s="1"/>
  <c r="O420" i="29" s="1"/>
  <c r="M419" i="29"/>
  <c r="J419" i="29"/>
  <c r="N419" i="29" s="1"/>
  <c r="I419" i="29"/>
  <c r="F419" i="29"/>
  <c r="O418" i="29"/>
  <c r="M418" i="29"/>
  <c r="J418" i="29"/>
  <c r="N418" i="29" s="1"/>
  <c r="P418" i="29" s="1"/>
  <c r="I418" i="29"/>
  <c r="F418" i="29"/>
  <c r="N417" i="29"/>
  <c r="O417" i="29" s="1"/>
  <c r="M417" i="29"/>
  <c r="I417" i="29"/>
  <c r="F417" i="29"/>
  <c r="J417" i="29" s="1"/>
  <c r="N416" i="29"/>
  <c r="M416" i="29"/>
  <c r="I416" i="29"/>
  <c r="F416" i="29"/>
  <c r="J416" i="29" s="1"/>
  <c r="M415" i="29"/>
  <c r="J415" i="29"/>
  <c r="N415" i="29" s="1"/>
  <c r="O415" i="29" s="1"/>
  <c r="I415" i="29"/>
  <c r="F415" i="29"/>
  <c r="P414" i="29"/>
  <c r="M414" i="29"/>
  <c r="I414" i="29"/>
  <c r="F414" i="29"/>
  <c r="J414" i="29" s="1"/>
  <c r="N414" i="29" s="1"/>
  <c r="O414" i="29" s="1"/>
  <c r="M413" i="29"/>
  <c r="J413" i="29"/>
  <c r="N413" i="29" s="1"/>
  <c r="I413" i="29"/>
  <c r="F413" i="29"/>
  <c r="O412" i="29"/>
  <c r="M412" i="29"/>
  <c r="J412" i="29"/>
  <c r="N412" i="29" s="1"/>
  <c r="P412" i="29" s="1"/>
  <c r="I412" i="29"/>
  <c r="F412" i="29"/>
  <c r="M411" i="29"/>
  <c r="I411" i="29"/>
  <c r="F411" i="29"/>
  <c r="J411" i="29" s="1"/>
  <c r="N411" i="29" s="1"/>
  <c r="N410" i="29"/>
  <c r="M410" i="29"/>
  <c r="I410" i="29"/>
  <c r="F410" i="29"/>
  <c r="J410" i="29" s="1"/>
  <c r="M409" i="29"/>
  <c r="J409" i="29"/>
  <c r="N409" i="29" s="1"/>
  <c r="O409" i="29" s="1"/>
  <c r="I409" i="29"/>
  <c r="F409" i="29"/>
  <c r="M408" i="29"/>
  <c r="I408" i="29"/>
  <c r="F408" i="29"/>
  <c r="J408" i="29" s="1"/>
  <c r="N408" i="29" s="1"/>
  <c r="O408" i="29" s="1"/>
  <c r="M407" i="29"/>
  <c r="J407" i="29"/>
  <c r="N407" i="29" s="1"/>
  <c r="I407" i="29"/>
  <c r="F407" i="29"/>
  <c r="O406" i="29"/>
  <c r="M406" i="29"/>
  <c r="J406" i="29"/>
  <c r="N406" i="29" s="1"/>
  <c r="P406" i="29" s="1"/>
  <c r="I406" i="29"/>
  <c r="F406" i="29"/>
  <c r="N405" i="29"/>
  <c r="O405" i="29" s="1"/>
  <c r="M405" i="29"/>
  <c r="I405" i="29"/>
  <c r="F405" i="29"/>
  <c r="J405" i="29" s="1"/>
  <c r="N404" i="29"/>
  <c r="M404" i="29"/>
  <c r="I404" i="29"/>
  <c r="F404" i="29"/>
  <c r="J404" i="29" s="1"/>
  <c r="M403" i="29"/>
  <c r="J403" i="29"/>
  <c r="N403" i="29" s="1"/>
  <c r="O403" i="29" s="1"/>
  <c r="I403" i="29"/>
  <c r="F403" i="29"/>
  <c r="P402" i="29"/>
  <c r="M402" i="29"/>
  <c r="I402" i="29"/>
  <c r="F402" i="29"/>
  <c r="J402" i="29" s="1"/>
  <c r="N402" i="29" s="1"/>
  <c r="O402" i="29" s="1"/>
  <c r="M401" i="29"/>
  <c r="J401" i="29"/>
  <c r="N401" i="29" s="1"/>
  <c r="I401" i="29"/>
  <c r="F401" i="29"/>
  <c r="O400" i="29"/>
  <c r="M400" i="29"/>
  <c r="J400" i="29"/>
  <c r="N400" i="29" s="1"/>
  <c r="P400" i="29" s="1"/>
  <c r="I400" i="29"/>
  <c r="F400" i="29"/>
  <c r="M399" i="29"/>
  <c r="I399" i="29"/>
  <c r="F399" i="29"/>
  <c r="J399" i="29" s="1"/>
  <c r="N399" i="29" s="1"/>
  <c r="N398" i="29"/>
  <c r="M398" i="29"/>
  <c r="I398" i="29"/>
  <c r="F398" i="29"/>
  <c r="J398" i="29" s="1"/>
  <c r="M397" i="29"/>
  <c r="J397" i="29"/>
  <c r="N397" i="29" s="1"/>
  <c r="O397" i="29" s="1"/>
  <c r="I397" i="29"/>
  <c r="F397" i="29"/>
  <c r="M396" i="29"/>
  <c r="I396" i="29"/>
  <c r="F396" i="29"/>
  <c r="J396" i="29" s="1"/>
  <c r="N396" i="29" s="1"/>
  <c r="O396" i="29" s="1"/>
  <c r="M395" i="29"/>
  <c r="J395" i="29"/>
  <c r="N395" i="29" s="1"/>
  <c r="I395" i="29"/>
  <c r="F395" i="29"/>
  <c r="O394" i="29"/>
  <c r="M394" i="29"/>
  <c r="J394" i="29"/>
  <c r="N394" i="29" s="1"/>
  <c r="P394" i="29" s="1"/>
  <c r="I394" i="29"/>
  <c r="F394" i="29"/>
  <c r="N393" i="29"/>
  <c r="O393" i="29" s="1"/>
  <c r="M393" i="29"/>
  <c r="I393" i="29"/>
  <c r="F393" i="29"/>
  <c r="J393" i="29" s="1"/>
  <c r="M392" i="29"/>
  <c r="I392" i="29"/>
  <c r="J392" i="29" s="1"/>
  <c r="N392" i="29" s="1"/>
  <c r="F392" i="29"/>
  <c r="M391" i="29"/>
  <c r="J391" i="29"/>
  <c r="N391" i="29" s="1"/>
  <c r="P391" i="29" s="1"/>
  <c r="I391" i="29"/>
  <c r="F391" i="29"/>
  <c r="M390" i="29"/>
  <c r="I390" i="29"/>
  <c r="F390" i="29"/>
  <c r="J390" i="29" s="1"/>
  <c r="N390" i="29" s="1"/>
  <c r="O390" i="29" s="1"/>
  <c r="M389" i="29"/>
  <c r="I389" i="29"/>
  <c r="J389" i="29" s="1"/>
  <c r="N389" i="29" s="1"/>
  <c r="F389" i="29"/>
  <c r="M388" i="29"/>
  <c r="J388" i="29"/>
  <c r="I388" i="29"/>
  <c r="F388" i="29"/>
  <c r="M387" i="29"/>
  <c r="N387" i="29" s="1"/>
  <c r="I387" i="29"/>
  <c r="F387" i="29"/>
  <c r="J387" i="29" s="1"/>
  <c r="M386" i="29"/>
  <c r="I386" i="29"/>
  <c r="J386" i="29" s="1"/>
  <c r="N386" i="29" s="1"/>
  <c r="F386" i="29"/>
  <c r="M385" i="29"/>
  <c r="J385" i="29"/>
  <c r="N385" i="29" s="1"/>
  <c r="P385" i="29" s="1"/>
  <c r="I385" i="29"/>
  <c r="F385" i="29"/>
  <c r="M384" i="29"/>
  <c r="I384" i="29"/>
  <c r="F384" i="29"/>
  <c r="J384" i="29" s="1"/>
  <c r="N384" i="29" s="1"/>
  <c r="O384" i="29" s="1"/>
  <c r="M383" i="29"/>
  <c r="I383" i="29"/>
  <c r="J383" i="29" s="1"/>
  <c r="N383" i="29" s="1"/>
  <c r="F383" i="29"/>
  <c r="M382" i="29"/>
  <c r="J382" i="29"/>
  <c r="I382" i="29"/>
  <c r="F382" i="29"/>
  <c r="M381" i="29"/>
  <c r="N381" i="29" s="1"/>
  <c r="I381" i="29"/>
  <c r="F381" i="29"/>
  <c r="J381" i="29" s="1"/>
  <c r="M380" i="29"/>
  <c r="I380" i="29"/>
  <c r="J380" i="29" s="1"/>
  <c r="N380" i="29" s="1"/>
  <c r="F380" i="29"/>
  <c r="M379" i="29"/>
  <c r="J379" i="29"/>
  <c r="N379" i="29" s="1"/>
  <c r="P379" i="29" s="1"/>
  <c r="I379" i="29"/>
  <c r="F379" i="29"/>
  <c r="M378" i="29"/>
  <c r="I378" i="29"/>
  <c r="F378" i="29"/>
  <c r="J378" i="29" s="1"/>
  <c r="N378" i="29" s="1"/>
  <c r="O378" i="29" s="1"/>
  <c r="M377" i="29"/>
  <c r="I377" i="29"/>
  <c r="J377" i="29" s="1"/>
  <c r="N377" i="29" s="1"/>
  <c r="F377" i="29"/>
  <c r="M376" i="29"/>
  <c r="J376" i="29"/>
  <c r="I376" i="29"/>
  <c r="F376" i="29"/>
  <c r="M375" i="29"/>
  <c r="N375" i="29" s="1"/>
  <c r="I375" i="29"/>
  <c r="F375" i="29"/>
  <c r="J375" i="29" s="1"/>
  <c r="M374" i="29"/>
  <c r="I374" i="29"/>
  <c r="J374" i="29" s="1"/>
  <c r="N374" i="29" s="1"/>
  <c r="F374" i="29"/>
  <c r="M373" i="29"/>
  <c r="J373" i="29"/>
  <c r="N373" i="29" s="1"/>
  <c r="P373" i="29" s="1"/>
  <c r="I373" i="29"/>
  <c r="F373" i="29"/>
  <c r="M372" i="29"/>
  <c r="I372" i="29"/>
  <c r="F372" i="29"/>
  <c r="J372" i="29" s="1"/>
  <c r="N372" i="29" s="1"/>
  <c r="O372" i="29" s="1"/>
  <c r="M371" i="29"/>
  <c r="I371" i="29"/>
  <c r="J371" i="29" s="1"/>
  <c r="N371" i="29" s="1"/>
  <c r="F371" i="29"/>
  <c r="M370" i="29"/>
  <c r="J370" i="29"/>
  <c r="I370" i="29"/>
  <c r="F370" i="29"/>
  <c r="M369" i="29"/>
  <c r="N369" i="29" s="1"/>
  <c r="I369" i="29"/>
  <c r="F369" i="29"/>
  <c r="J369" i="29" s="1"/>
  <c r="M368" i="29"/>
  <c r="I368" i="29"/>
  <c r="J368" i="29" s="1"/>
  <c r="N368" i="29" s="1"/>
  <c r="F368" i="29"/>
  <c r="M367" i="29"/>
  <c r="J367" i="29"/>
  <c r="N367" i="29" s="1"/>
  <c r="P367" i="29" s="1"/>
  <c r="I367" i="29"/>
  <c r="F367" i="29"/>
  <c r="M366" i="29"/>
  <c r="I366" i="29"/>
  <c r="F366" i="29"/>
  <c r="J366" i="29" s="1"/>
  <c r="N366" i="29" s="1"/>
  <c r="O366" i="29" s="1"/>
  <c r="M365" i="29"/>
  <c r="I365" i="29"/>
  <c r="J365" i="29" s="1"/>
  <c r="N365" i="29" s="1"/>
  <c r="F365" i="29"/>
  <c r="M364" i="29"/>
  <c r="J364" i="29"/>
  <c r="I364" i="29"/>
  <c r="F364" i="29"/>
  <c r="M363" i="29"/>
  <c r="N363" i="29" s="1"/>
  <c r="I363" i="29"/>
  <c r="F363" i="29"/>
  <c r="J363" i="29" s="1"/>
  <c r="M362" i="29"/>
  <c r="I362" i="29"/>
  <c r="J362" i="29" s="1"/>
  <c r="N362" i="29" s="1"/>
  <c r="F362" i="29"/>
  <c r="M361" i="29"/>
  <c r="J361" i="29"/>
  <c r="N361" i="29" s="1"/>
  <c r="P361" i="29" s="1"/>
  <c r="I361" i="29"/>
  <c r="F361" i="29"/>
  <c r="M360" i="29"/>
  <c r="I360" i="29"/>
  <c r="F360" i="29"/>
  <c r="J360" i="29" s="1"/>
  <c r="N360" i="29" s="1"/>
  <c r="O360" i="29" s="1"/>
  <c r="M359" i="29"/>
  <c r="I359" i="29"/>
  <c r="J359" i="29" s="1"/>
  <c r="N359" i="29" s="1"/>
  <c r="F359" i="29"/>
  <c r="M358" i="29"/>
  <c r="J358" i="29"/>
  <c r="I358" i="29"/>
  <c r="F358" i="29"/>
  <c r="M357" i="29"/>
  <c r="N357" i="29" s="1"/>
  <c r="I357" i="29"/>
  <c r="F357" i="29"/>
  <c r="J357" i="29" s="1"/>
  <c r="M356" i="29"/>
  <c r="I356" i="29"/>
  <c r="J356" i="29" s="1"/>
  <c r="N356" i="29" s="1"/>
  <c r="F356" i="29"/>
  <c r="M355" i="29"/>
  <c r="J355" i="29"/>
  <c r="N355" i="29" s="1"/>
  <c r="P355" i="29" s="1"/>
  <c r="I355" i="29"/>
  <c r="F355" i="29"/>
  <c r="M354" i="29"/>
  <c r="I354" i="29"/>
  <c r="F354" i="29"/>
  <c r="J354" i="29" s="1"/>
  <c r="N354" i="29" s="1"/>
  <c r="M353" i="29"/>
  <c r="I353" i="29"/>
  <c r="J353" i="29" s="1"/>
  <c r="N353" i="29" s="1"/>
  <c r="F353" i="29"/>
  <c r="M352" i="29"/>
  <c r="I352" i="29"/>
  <c r="F352" i="29"/>
  <c r="J352" i="29" s="1"/>
  <c r="N352" i="29" s="1"/>
  <c r="M351" i="29"/>
  <c r="I351" i="29"/>
  <c r="F351" i="29"/>
  <c r="J351" i="29" s="1"/>
  <c r="N351" i="29" s="1"/>
  <c r="M350" i="29"/>
  <c r="J350" i="29"/>
  <c r="N350" i="29" s="1"/>
  <c r="I350" i="29"/>
  <c r="F350" i="29"/>
  <c r="M349" i="29"/>
  <c r="I349" i="29"/>
  <c r="F349" i="29"/>
  <c r="J349" i="29" s="1"/>
  <c r="N349" i="29" s="1"/>
  <c r="M348" i="29"/>
  <c r="I348" i="29"/>
  <c r="F348" i="29"/>
  <c r="M347" i="29"/>
  <c r="I347" i="29"/>
  <c r="J347" i="29" s="1"/>
  <c r="N347" i="29" s="1"/>
  <c r="F347" i="29"/>
  <c r="P346" i="29"/>
  <c r="O346" i="29"/>
  <c r="M346" i="29"/>
  <c r="J346" i="29"/>
  <c r="N346" i="29" s="1"/>
  <c r="I346" i="29"/>
  <c r="F346" i="29"/>
  <c r="N345" i="29"/>
  <c r="O345" i="29" s="1"/>
  <c r="M345" i="29"/>
  <c r="I345" i="29"/>
  <c r="F345" i="29"/>
  <c r="J345" i="29" s="1"/>
  <c r="M344" i="29"/>
  <c r="I344" i="29"/>
  <c r="J344" i="29" s="1"/>
  <c r="N344" i="29" s="1"/>
  <c r="F344" i="29"/>
  <c r="M343" i="29"/>
  <c r="I343" i="29"/>
  <c r="F343" i="29"/>
  <c r="J343" i="29" s="1"/>
  <c r="N343" i="29" s="1"/>
  <c r="M342" i="29"/>
  <c r="N342" i="29" s="1"/>
  <c r="I342" i="29"/>
  <c r="F342" i="29"/>
  <c r="J342" i="29" s="1"/>
  <c r="M341" i="29"/>
  <c r="J341" i="29"/>
  <c r="N341" i="29" s="1"/>
  <c r="I341" i="29"/>
  <c r="F341" i="29"/>
  <c r="M340" i="29"/>
  <c r="J340" i="29"/>
  <c r="N340" i="29" s="1"/>
  <c r="P340" i="29" s="1"/>
  <c r="I340" i="29"/>
  <c r="F340" i="29"/>
  <c r="M339" i="29"/>
  <c r="I339" i="29"/>
  <c r="F339" i="29"/>
  <c r="M338" i="29"/>
  <c r="I338" i="29"/>
  <c r="J338" i="29" s="1"/>
  <c r="N338" i="29" s="1"/>
  <c r="F338" i="29"/>
  <c r="M337" i="29"/>
  <c r="J337" i="29"/>
  <c r="N337" i="29" s="1"/>
  <c r="P337" i="29" s="1"/>
  <c r="I337" i="29"/>
  <c r="F337" i="29"/>
  <c r="M336" i="29"/>
  <c r="I336" i="29"/>
  <c r="F336" i="29"/>
  <c r="J336" i="29" s="1"/>
  <c r="N336" i="29" s="1"/>
  <c r="M335" i="29"/>
  <c r="I335" i="29"/>
  <c r="J335" i="29" s="1"/>
  <c r="N335" i="29" s="1"/>
  <c r="F335" i="29"/>
  <c r="M334" i="29"/>
  <c r="I334" i="29"/>
  <c r="F334" i="29"/>
  <c r="J334" i="29" s="1"/>
  <c r="N334" i="29" s="1"/>
  <c r="M333" i="29"/>
  <c r="I333" i="29"/>
  <c r="F333" i="29"/>
  <c r="J333" i="29" s="1"/>
  <c r="N333" i="29" s="1"/>
  <c r="M332" i="29"/>
  <c r="J332" i="29"/>
  <c r="N332" i="29" s="1"/>
  <c r="I332" i="29"/>
  <c r="F332" i="29"/>
  <c r="M331" i="29"/>
  <c r="I331" i="29"/>
  <c r="F331" i="29"/>
  <c r="J331" i="29" s="1"/>
  <c r="N331" i="29" s="1"/>
  <c r="M330" i="29"/>
  <c r="I330" i="29"/>
  <c r="F330" i="29"/>
  <c r="M329" i="29"/>
  <c r="I329" i="29"/>
  <c r="J329" i="29" s="1"/>
  <c r="N329" i="29" s="1"/>
  <c r="F329" i="29"/>
  <c r="P328" i="29"/>
  <c r="O328" i="29"/>
  <c r="M328" i="29"/>
  <c r="J328" i="29"/>
  <c r="N328" i="29" s="1"/>
  <c r="I328" i="29"/>
  <c r="F328" i="29"/>
  <c r="N327" i="29"/>
  <c r="O327" i="29" s="1"/>
  <c r="M327" i="29"/>
  <c r="I327" i="29"/>
  <c r="F327" i="29"/>
  <c r="J327" i="29" s="1"/>
  <c r="M326" i="29"/>
  <c r="I326" i="29"/>
  <c r="J326" i="29" s="1"/>
  <c r="N326" i="29" s="1"/>
  <c r="F326" i="29"/>
  <c r="M325" i="29"/>
  <c r="I325" i="29"/>
  <c r="F325" i="29"/>
  <c r="J325" i="29" s="1"/>
  <c r="N325" i="29" s="1"/>
  <c r="M324" i="29"/>
  <c r="N324" i="29" s="1"/>
  <c r="I324" i="29"/>
  <c r="F324" i="29"/>
  <c r="J324" i="29" s="1"/>
  <c r="M323" i="29"/>
  <c r="J323" i="29"/>
  <c r="N323" i="29" s="1"/>
  <c r="I323" i="29"/>
  <c r="F323" i="29"/>
  <c r="M322" i="29"/>
  <c r="J322" i="29"/>
  <c r="N322" i="29" s="1"/>
  <c r="P322" i="29" s="1"/>
  <c r="I322" i="29"/>
  <c r="F322" i="29"/>
  <c r="M321" i="29"/>
  <c r="I321" i="29"/>
  <c r="F321" i="29"/>
  <c r="M320" i="29"/>
  <c r="I320" i="29"/>
  <c r="J320" i="29" s="1"/>
  <c r="N320" i="29" s="1"/>
  <c r="F320" i="29"/>
  <c r="M319" i="29"/>
  <c r="J319" i="29"/>
  <c r="N319" i="29" s="1"/>
  <c r="P319" i="29" s="1"/>
  <c r="I319" i="29"/>
  <c r="F319" i="29"/>
  <c r="M318" i="29"/>
  <c r="I318" i="29"/>
  <c r="F318" i="29"/>
  <c r="J318" i="29" s="1"/>
  <c r="N318" i="29" s="1"/>
  <c r="M317" i="29"/>
  <c r="I317" i="29"/>
  <c r="J317" i="29" s="1"/>
  <c r="N317" i="29" s="1"/>
  <c r="F317" i="29"/>
  <c r="M316" i="29"/>
  <c r="J316" i="29"/>
  <c r="N316" i="29" s="1"/>
  <c r="I316" i="29"/>
  <c r="F316" i="29"/>
  <c r="M315" i="29"/>
  <c r="I315" i="29"/>
  <c r="F315" i="29"/>
  <c r="M314" i="29"/>
  <c r="J314" i="29"/>
  <c r="N314" i="29" s="1"/>
  <c r="I314" i="29"/>
  <c r="F314" i="29"/>
  <c r="M313" i="29"/>
  <c r="J313" i="29"/>
  <c r="N313" i="29" s="1"/>
  <c r="P313" i="29" s="1"/>
  <c r="I313" i="29"/>
  <c r="F313" i="29"/>
  <c r="M312" i="29"/>
  <c r="J312" i="29"/>
  <c r="N312" i="29" s="1"/>
  <c r="I312" i="29"/>
  <c r="F312" i="29"/>
  <c r="M311" i="29"/>
  <c r="J311" i="29"/>
  <c r="I311" i="29"/>
  <c r="F311" i="29"/>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307" i="29" s="1"/>
  <c r="K517" i="28"/>
  <c r="D517" i="28"/>
  <c r="M516" i="28"/>
  <c r="I516" i="28"/>
  <c r="F516" i="28"/>
  <c r="J516" i="28" s="1"/>
  <c r="N516" i="28" s="1"/>
  <c r="M515" i="28"/>
  <c r="I515" i="28"/>
  <c r="F515" i="28"/>
  <c r="J515" i="28" s="1"/>
  <c r="N515" i="28" s="1"/>
  <c r="M514" i="28"/>
  <c r="I514" i="28"/>
  <c r="J514" i="28" s="1"/>
  <c r="N514" i="28" s="1"/>
  <c r="P514" i="28" s="1"/>
  <c r="F514" i="28"/>
  <c r="M513" i="28"/>
  <c r="I513" i="28"/>
  <c r="F513" i="28"/>
  <c r="J513" i="28" s="1"/>
  <c r="N513" i="28" s="1"/>
  <c r="O513" i="28" s="1"/>
  <c r="M512" i="28"/>
  <c r="I512" i="28"/>
  <c r="F512" i="28"/>
  <c r="J512" i="28" s="1"/>
  <c r="N512" i="28" s="1"/>
  <c r="M511" i="28"/>
  <c r="J511" i="28"/>
  <c r="N511" i="28" s="1"/>
  <c r="I511" i="28"/>
  <c r="F511" i="28"/>
  <c r="M510" i="28"/>
  <c r="I510" i="28"/>
  <c r="J510" i="28" s="1"/>
  <c r="N510" i="28" s="1"/>
  <c r="F510" i="28"/>
  <c r="N509" i="28"/>
  <c r="M509" i="28"/>
  <c r="I509" i="28"/>
  <c r="F509" i="28"/>
  <c r="J509" i="28" s="1"/>
  <c r="M508" i="28"/>
  <c r="I508" i="28"/>
  <c r="F508" i="28"/>
  <c r="J508" i="28" s="1"/>
  <c r="N508" i="28" s="1"/>
  <c r="P508" i="28" s="1"/>
  <c r="M507" i="28"/>
  <c r="I507" i="28"/>
  <c r="F507" i="28"/>
  <c r="J507" i="28" s="1"/>
  <c r="N507" i="28" s="1"/>
  <c r="O507" i="28" s="1"/>
  <c r="M506" i="28"/>
  <c r="I506" i="28"/>
  <c r="F506" i="28"/>
  <c r="M505" i="28"/>
  <c r="J505" i="28"/>
  <c r="N505" i="28" s="1"/>
  <c r="I505" i="28"/>
  <c r="F505" i="28"/>
  <c r="M504" i="28"/>
  <c r="I504" i="28"/>
  <c r="J504" i="28" s="1"/>
  <c r="F504" i="28"/>
  <c r="M503" i="28"/>
  <c r="I503" i="28"/>
  <c r="F503" i="28"/>
  <c r="J503" i="28" s="1"/>
  <c r="N503" i="28" s="1"/>
  <c r="M502" i="28"/>
  <c r="I502" i="28"/>
  <c r="F502" i="28"/>
  <c r="J502" i="28" s="1"/>
  <c r="N502" i="28" s="1"/>
  <c r="P502" i="28" s="1"/>
  <c r="P501" i="28"/>
  <c r="M501" i="28"/>
  <c r="I501" i="28"/>
  <c r="F501" i="28"/>
  <c r="J501" i="28" s="1"/>
  <c r="N501" i="28" s="1"/>
  <c r="O501" i="28" s="1"/>
  <c r="M500" i="28"/>
  <c r="I500" i="28"/>
  <c r="F500" i="28"/>
  <c r="M499" i="28"/>
  <c r="J499" i="28"/>
  <c r="N499" i="28" s="1"/>
  <c r="I499" i="28"/>
  <c r="F499" i="28"/>
  <c r="M498" i="28"/>
  <c r="I498" i="28"/>
  <c r="J498" i="28" s="1"/>
  <c r="F498" i="28"/>
  <c r="M497" i="28"/>
  <c r="I497" i="28"/>
  <c r="F497" i="28"/>
  <c r="J497" i="28" s="1"/>
  <c r="N497" i="28" s="1"/>
  <c r="O496" i="28"/>
  <c r="M496" i="28"/>
  <c r="I496" i="28"/>
  <c r="F496" i="28"/>
  <c r="J496" i="28" s="1"/>
  <c r="N496" i="28" s="1"/>
  <c r="P496" i="28" s="1"/>
  <c r="M495" i="28"/>
  <c r="I495" i="28"/>
  <c r="F495" i="28"/>
  <c r="J495" i="28" s="1"/>
  <c r="N495" i="28" s="1"/>
  <c r="O495" i="28" s="1"/>
  <c r="M494" i="28"/>
  <c r="I494" i="28"/>
  <c r="F494" i="28"/>
  <c r="J494" i="28" s="1"/>
  <c r="N494" i="28" s="1"/>
  <c r="M493" i="28"/>
  <c r="J493" i="28"/>
  <c r="N493" i="28" s="1"/>
  <c r="I493" i="28"/>
  <c r="F493" i="28"/>
  <c r="M492" i="28"/>
  <c r="I492" i="28"/>
  <c r="J492" i="28" s="1"/>
  <c r="N492" i="28" s="1"/>
  <c r="F492" i="28"/>
  <c r="N491" i="28"/>
  <c r="M491" i="28"/>
  <c r="I491" i="28"/>
  <c r="F491" i="28"/>
  <c r="J491" i="28" s="1"/>
  <c r="M490" i="28"/>
  <c r="I490" i="28"/>
  <c r="F490" i="28"/>
  <c r="J490" i="28" s="1"/>
  <c r="N490" i="28" s="1"/>
  <c r="P490" i="28" s="1"/>
  <c r="M489" i="28"/>
  <c r="I489" i="28"/>
  <c r="F489" i="28"/>
  <c r="J489" i="28" s="1"/>
  <c r="N489" i="28" s="1"/>
  <c r="O489" i="28" s="1"/>
  <c r="M488" i="28"/>
  <c r="I488" i="28"/>
  <c r="F488" i="28"/>
  <c r="M487" i="28"/>
  <c r="J487" i="28"/>
  <c r="N487" i="28" s="1"/>
  <c r="I487" i="28"/>
  <c r="F487" i="28"/>
  <c r="M486" i="28"/>
  <c r="I486" i="28"/>
  <c r="J486" i="28" s="1"/>
  <c r="F486" i="28"/>
  <c r="M485" i="28"/>
  <c r="I485" i="28"/>
  <c r="F485" i="28"/>
  <c r="J485" i="28" s="1"/>
  <c r="N485" i="28" s="1"/>
  <c r="M484" i="28"/>
  <c r="I484" i="28"/>
  <c r="J484" i="28" s="1"/>
  <c r="N484" i="28" s="1"/>
  <c r="P484" i="28" s="1"/>
  <c r="F484" i="28"/>
  <c r="P483" i="28"/>
  <c r="M483" i="28"/>
  <c r="I483" i="28"/>
  <c r="F483" i="28"/>
  <c r="J483" i="28" s="1"/>
  <c r="N483" i="28" s="1"/>
  <c r="O483" i="28" s="1"/>
  <c r="M482" i="28"/>
  <c r="I482" i="28"/>
  <c r="F482" i="28"/>
  <c r="M481" i="28"/>
  <c r="J481" i="28"/>
  <c r="N481" i="28" s="1"/>
  <c r="I481" i="28"/>
  <c r="F481" i="28"/>
  <c r="M480" i="28"/>
  <c r="I480" i="28"/>
  <c r="J480" i="28" s="1"/>
  <c r="F480" i="28"/>
  <c r="M479" i="28"/>
  <c r="I479" i="28"/>
  <c r="F479" i="28"/>
  <c r="J479" i="28" s="1"/>
  <c r="N479" i="28" s="1"/>
  <c r="O478" i="28"/>
  <c r="M478" i="28"/>
  <c r="I478" i="28"/>
  <c r="F478" i="28"/>
  <c r="J478" i="28" s="1"/>
  <c r="N478" i="28" s="1"/>
  <c r="P478" i="28" s="1"/>
  <c r="M477" i="28"/>
  <c r="I477" i="28"/>
  <c r="F477" i="28"/>
  <c r="J477" i="28" s="1"/>
  <c r="N477" i="28" s="1"/>
  <c r="O477" i="28" s="1"/>
  <c r="M476" i="28"/>
  <c r="I476" i="28"/>
  <c r="F476" i="28"/>
  <c r="J476" i="28" s="1"/>
  <c r="N476" i="28" s="1"/>
  <c r="M475" i="28"/>
  <c r="J475" i="28"/>
  <c r="N475" i="28" s="1"/>
  <c r="I475" i="28"/>
  <c r="F475" i="28"/>
  <c r="M474" i="28"/>
  <c r="I474" i="28"/>
  <c r="J474" i="28" s="1"/>
  <c r="N474" i="28" s="1"/>
  <c r="F474" i="28"/>
  <c r="N473" i="28"/>
  <c r="M473" i="28"/>
  <c r="I473" i="28"/>
  <c r="F473" i="28"/>
  <c r="J473" i="28" s="1"/>
  <c r="M472" i="28"/>
  <c r="I472" i="28"/>
  <c r="F472" i="28"/>
  <c r="J472" i="28" s="1"/>
  <c r="N472" i="28" s="1"/>
  <c r="P472" i="28" s="1"/>
  <c r="M471" i="28"/>
  <c r="I471" i="28"/>
  <c r="F471" i="28"/>
  <c r="J471" i="28" s="1"/>
  <c r="N471" i="28" s="1"/>
  <c r="O471" i="28" s="1"/>
  <c r="M470" i="28"/>
  <c r="I470" i="28"/>
  <c r="F470" i="28"/>
  <c r="M469" i="28"/>
  <c r="J469" i="28"/>
  <c r="N469" i="28" s="1"/>
  <c r="I469" i="28"/>
  <c r="F469" i="28"/>
  <c r="M468" i="28"/>
  <c r="I468" i="28"/>
  <c r="F468" i="28"/>
  <c r="J468" i="28" s="1"/>
  <c r="M467" i="28"/>
  <c r="I467" i="28"/>
  <c r="F467" i="28"/>
  <c r="J467" i="28" s="1"/>
  <c r="N467" i="28" s="1"/>
  <c r="M466" i="28"/>
  <c r="I466" i="28"/>
  <c r="F466" i="28"/>
  <c r="J466" i="28" s="1"/>
  <c r="N466" i="28" s="1"/>
  <c r="P466" i="28" s="1"/>
  <c r="P465" i="28"/>
  <c r="M465" i="28"/>
  <c r="I465" i="28"/>
  <c r="F465" i="28"/>
  <c r="J465" i="28" s="1"/>
  <c r="N465" i="28" s="1"/>
  <c r="O465" i="28" s="1"/>
  <c r="M464" i="28"/>
  <c r="I464" i="28"/>
  <c r="F464" i="28"/>
  <c r="M463" i="28"/>
  <c r="J463" i="28"/>
  <c r="N463" i="28" s="1"/>
  <c r="I463" i="28"/>
  <c r="F463" i="28"/>
  <c r="M462" i="28"/>
  <c r="I462" i="28"/>
  <c r="F462" i="28"/>
  <c r="J462" i="28" s="1"/>
  <c r="N462" i="28" s="1"/>
  <c r="M461" i="28"/>
  <c r="I461" i="28"/>
  <c r="F461" i="28"/>
  <c r="J461" i="28" s="1"/>
  <c r="N461" i="28" s="1"/>
  <c r="M460" i="28"/>
  <c r="I460" i="28"/>
  <c r="J460" i="28" s="1"/>
  <c r="N460" i="28" s="1"/>
  <c r="P460" i="28" s="1"/>
  <c r="F460" i="28"/>
  <c r="M459" i="28"/>
  <c r="I459" i="28"/>
  <c r="F459" i="28"/>
  <c r="J459" i="28" s="1"/>
  <c r="N459" i="28" s="1"/>
  <c r="O459" i="28" s="1"/>
  <c r="M458" i="28"/>
  <c r="I458" i="28"/>
  <c r="J458" i="28" s="1"/>
  <c r="N458" i="28" s="1"/>
  <c r="F458" i="28"/>
  <c r="M457" i="28"/>
  <c r="J457" i="28"/>
  <c r="N457" i="28" s="1"/>
  <c r="I457" i="28"/>
  <c r="F457" i="28"/>
  <c r="M456" i="28"/>
  <c r="I456" i="28"/>
  <c r="F456" i="28"/>
  <c r="J456" i="28" s="1"/>
  <c r="N456" i="28" s="1"/>
  <c r="N455" i="28"/>
  <c r="M455" i="28"/>
  <c r="I455" i="28"/>
  <c r="F455" i="28"/>
  <c r="J455" i="28" s="1"/>
  <c r="M454" i="28"/>
  <c r="I454" i="28"/>
  <c r="F454" i="28"/>
  <c r="J454" i="28" s="1"/>
  <c r="N454" i="28" s="1"/>
  <c r="P454" i="28" s="1"/>
  <c r="M453" i="28"/>
  <c r="I453" i="28"/>
  <c r="F453" i="28"/>
  <c r="J453" i="28" s="1"/>
  <c r="N453" i="28" s="1"/>
  <c r="O453" i="28" s="1"/>
  <c r="M452" i="28"/>
  <c r="I452" i="28"/>
  <c r="F452" i="28"/>
  <c r="M451" i="28"/>
  <c r="J451" i="28"/>
  <c r="N451" i="28" s="1"/>
  <c r="I451" i="28"/>
  <c r="F451" i="28"/>
  <c r="M450" i="28"/>
  <c r="I450" i="28"/>
  <c r="F450" i="28"/>
  <c r="J450" i="28" s="1"/>
  <c r="M449" i="28"/>
  <c r="I449" i="28"/>
  <c r="F449" i="28"/>
  <c r="J449" i="28" s="1"/>
  <c r="N449" i="28" s="1"/>
  <c r="M448" i="28"/>
  <c r="I448" i="28"/>
  <c r="F448" i="28"/>
  <c r="J448" i="28" s="1"/>
  <c r="N448" i="28" s="1"/>
  <c r="P448" i="28" s="1"/>
  <c r="P447" i="28"/>
  <c r="M447" i="28"/>
  <c r="I447" i="28"/>
  <c r="F447" i="28"/>
  <c r="J447" i="28" s="1"/>
  <c r="N447" i="28" s="1"/>
  <c r="O447" i="28" s="1"/>
  <c r="M446" i="28"/>
  <c r="I446" i="28"/>
  <c r="J446" i="28" s="1"/>
  <c r="N446" i="28" s="1"/>
  <c r="F446" i="28"/>
  <c r="M445" i="28"/>
  <c r="J445" i="28"/>
  <c r="N445" i="28" s="1"/>
  <c r="I445" i="28"/>
  <c r="F445" i="28"/>
  <c r="M444" i="28"/>
  <c r="I444" i="28"/>
  <c r="F444" i="28"/>
  <c r="J444" i="28" s="1"/>
  <c r="N444" i="28" s="1"/>
  <c r="M443" i="28"/>
  <c r="I443" i="28"/>
  <c r="F443" i="28"/>
  <c r="J443" i="28" s="1"/>
  <c r="N443" i="28" s="1"/>
  <c r="O442" i="28"/>
  <c r="M442" i="28"/>
  <c r="I442" i="28"/>
  <c r="F442" i="28"/>
  <c r="J442" i="28" s="1"/>
  <c r="N442" i="28" s="1"/>
  <c r="P442" i="28" s="1"/>
  <c r="M441" i="28"/>
  <c r="I441" i="28"/>
  <c r="F441" i="28"/>
  <c r="J441" i="28" s="1"/>
  <c r="N441" i="28" s="1"/>
  <c r="O441" i="28" s="1"/>
  <c r="M440" i="28"/>
  <c r="I440" i="28"/>
  <c r="J440" i="28" s="1"/>
  <c r="N440" i="28" s="1"/>
  <c r="F440" i="28"/>
  <c r="M439" i="28"/>
  <c r="J439" i="28"/>
  <c r="N439" i="28" s="1"/>
  <c r="I439" i="28"/>
  <c r="F439" i="28"/>
  <c r="M438" i="28"/>
  <c r="I438" i="28"/>
  <c r="F438" i="28"/>
  <c r="J438" i="28" s="1"/>
  <c r="N438" i="28" s="1"/>
  <c r="N437" i="28"/>
  <c r="M437" i="28"/>
  <c r="I437" i="28"/>
  <c r="F437" i="28"/>
  <c r="J437" i="28" s="1"/>
  <c r="M436" i="28"/>
  <c r="I436" i="28"/>
  <c r="F436" i="28"/>
  <c r="J436" i="28" s="1"/>
  <c r="N436" i="28" s="1"/>
  <c r="P436" i="28" s="1"/>
  <c r="M435" i="28"/>
  <c r="I435" i="28"/>
  <c r="F435" i="28"/>
  <c r="J435" i="28" s="1"/>
  <c r="N435" i="28" s="1"/>
  <c r="O435" i="28" s="1"/>
  <c r="M434" i="28"/>
  <c r="I434" i="28"/>
  <c r="J434" i="28" s="1"/>
  <c r="N434" i="28" s="1"/>
  <c r="F434" i="28"/>
  <c r="M433" i="28"/>
  <c r="J433" i="28"/>
  <c r="N433" i="28" s="1"/>
  <c r="I433" i="28"/>
  <c r="F433" i="28"/>
  <c r="M432" i="28"/>
  <c r="I432" i="28"/>
  <c r="F432" i="28"/>
  <c r="J432" i="28" s="1"/>
  <c r="M431" i="28"/>
  <c r="I431" i="28"/>
  <c r="F431" i="28"/>
  <c r="J431" i="28" s="1"/>
  <c r="N431" i="28" s="1"/>
  <c r="M430" i="28"/>
  <c r="I430" i="28"/>
  <c r="F430" i="28"/>
  <c r="J430" i="28" s="1"/>
  <c r="N430" i="28" s="1"/>
  <c r="P430" i="28" s="1"/>
  <c r="M429" i="28"/>
  <c r="I429" i="28"/>
  <c r="F429" i="28"/>
  <c r="J429" i="28" s="1"/>
  <c r="N429" i="28" s="1"/>
  <c r="O429" i="28" s="1"/>
  <c r="M428" i="28"/>
  <c r="I428" i="28"/>
  <c r="J428" i="28" s="1"/>
  <c r="N428" i="28" s="1"/>
  <c r="F428" i="28"/>
  <c r="M427" i="28"/>
  <c r="J427" i="28"/>
  <c r="N427" i="28" s="1"/>
  <c r="I427" i="28"/>
  <c r="F427" i="28"/>
  <c r="M426" i="28"/>
  <c r="I426" i="28"/>
  <c r="F426" i="28"/>
  <c r="J426" i="28" s="1"/>
  <c r="N426" i="28" s="1"/>
  <c r="M425" i="28"/>
  <c r="I425" i="28"/>
  <c r="F425" i="28"/>
  <c r="J425" i="28" s="1"/>
  <c r="N425" i="28" s="1"/>
  <c r="M424" i="28"/>
  <c r="I424" i="28"/>
  <c r="F424" i="28"/>
  <c r="J424" i="28" s="1"/>
  <c r="N424" i="28" s="1"/>
  <c r="P424" i="28" s="1"/>
  <c r="M423" i="28"/>
  <c r="I423" i="28"/>
  <c r="F423" i="28"/>
  <c r="J423" i="28" s="1"/>
  <c r="N423" i="28" s="1"/>
  <c r="O423" i="28" s="1"/>
  <c r="M422" i="28"/>
  <c r="I422" i="28"/>
  <c r="J422" i="28" s="1"/>
  <c r="N422" i="28" s="1"/>
  <c r="F422" i="28"/>
  <c r="M421" i="28"/>
  <c r="J421" i="28"/>
  <c r="N421" i="28" s="1"/>
  <c r="I421" i="28"/>
  <c r="F421" i="28"/>
  <c r="M420" i="28"/>
  <c r="I420" i="28"/>
  <c r="F420" i="28"/>
  <c r="J420" i="28" s="1"/>
  <c r="N420" i="28" s="1"/>
  <c r="M419" i="28"/>
  <c r="I419" i="28"/>
  <c r="F419" i="28"/>
  <c r="J419" i="28" s="1"/>
  <c r="N419" i="28" s="1"/>
  <c r="O418" i="28"/>
  <c r="M418" i="28"/>
  <c r="I418" i="28"/>
  <c r="J418" i="28" s="1"/>
  <c r="N418" i="28" s="1"/>
  <c r="P418" i="28" s="1"/>
  <c r="F418" i="28"/>
  <c r="M417" i="28"/>
  <c r="I417" i="28"/>
  <c r="F417" i="28"/>
  <c r="J417" i="28" s="1"/>
  <c r="N417" i="28" s="1"/>
  <c r="O417" i="28" s="1"/>
  <c r="M416" i="28"/>
  <c r="I416" i="28"/>
  <c r="J416" i="28" s="1"/>
  <c r="N416" i="28" s="1"/>
  <c r="F416" i="28"/>
  <c r="M415" i="28"/>
  <c r="J415" i="28"/>
  <c r="N415" i="28" s="1"/>
  <c r="I415" i="28"/>
  <c r="F415" i="28"/>
  <c r="M414" i="28"/>
  <c r="I414" i="28"/>
  <c r="F414" i="28"/>
  <c r="J414" i="28" s="1"/>
  <c r="M413" i="28"/>
  <c r="I413" i="28"/>
  <c r="F413" i="28"/>
  <c r="J413" i="28" s="1"/>
  <c r="N413" i="28" s="1"/>
  <c r="M412" i="28"/>
  <c r="I412" i="28"/>
  <c r="J412" i="28" s="1"/>
  <c r="N412" i="28" s="1"/>
  <c r="P412" i="28" s="1"/>
  <c r="F412" i="28"/>
  <c r="M411" i="28"/>
  <c r="I411" i="28"/>
  <c r="F411" i="28"/>
  <c r="J411" i="28" s="1"/>
  <c r="N411" i="28" s="1"/>
  <c r="O411" i="28" s="1"/>
  <c r="M410" i="28"/>
  <c r="I410" i="28"/>
  <c r="F410" i="28"/>
  <c r="M409" i="28"/>
  <c r="J409" i="28"/>
  <c r="N409" i="28" s="1"/>
  <c r="I409" i="28"/>
  <c r="F409" i="28"/>
  <c r="M408" i="28"/>
  <c r="I408" i="28"/>
  <c r="J408" i="28" s="1"/>
  <c r="F408" i="28"/>
  <c r="M407" i="28"/>
  <c r="I407" i="28"/>
  <c r="F407" i="28"/>
  <c r="J407" i="28" s="1"/>
  <c r="N407" i="28" s="1"/>
  <c r="M406" i="28"/>
  <c r="I406" i="28"/>
  <c r="F406" i="28"/>
  <c r="J406" i="28" s="1"/>
  <c r="N406" i="28" s="1"/>
  <c r="P406" i="28" s="1"/>
  <c r="M405" i="28"/>
  <c r="I405" i="28"/>
  <c r="F405" i="28"/>
  <c r="J405" i="28" s="1"/>
  <c r="N405" i="28" s="1"/>
  <c r="O405" i="28" s="1"/>
  <c r="M404" i="28"/>
  <c r="I404" i="28"/>
  <c r="J404" i="28" s="1"/>
  <c r="N404" i="28" s="1"/>
  <c r="F404" i="28"/>
  <c r="M403" i="28"/>
  <c r="J403" i="28"/>
  <c r="N403" i="28" s="1"/>
  <c r="I403" i="28"/>
  <c r="F403" i="28"/>
  <c r="M402" i="28"/>
  <c r="I402" i="28"/>
  <c r="F402" i="28"/>
  <c r="J402" i="28" s="1"/>
  <c r="N402" i="28" s="1"/>
  <c r="M401" i="28"/>
  <c r="I401" i="28"/>
  <c r="F401" i="28"/>
  <c r="J401" i="28" s="1"/>
  <c r="N401" i="28" s="1"/>
  <c r="M400" i="28"/>
  <c r="I400" i="28"/>
  <c r="F400" i="28"/>
  <c r="J400" i="28" s="1"/>
  <c r="N400" i="28" s="1"/>
  <c r="P400" i="28" s="1"/>
  <c r="M399" i="28"/>
  <c r="I399" i="28"/>
  <c r="F399" i="28"/>
  <c r="J399" i="28" s="1"/>
  <c r="N399" i="28" s="1"/>
  <c r="O399" i="28" s="1"/>
  <c r="M398" i="28"/>
  <c r="I398" i="28"/>
  <c r="J398" i="28" s="1"/>
  <c r="N398" i="28" s="1"/>
  <c r="F398" i="28"/>
  <c r="M397" i="28"/>
  <c r="J397" i="28"/>
  <c r="N397" i="28" s="1"/>
  <c r="I397" i="28"/>
  <c r="F397" i="28"/>
  <c r="M396" i="28"/>
  <c r="I396" i="28"/>
  <c r="J396" i="28" s="1"/>
  <c r="F396" i="28"/>
  <c r="N395" i="28"/>
  <c r="M395" i="28"/>
  <c r="J395" i="28"/>
  <c r="I395" i="28"/>
  <c r="F395" i="28"/>
  <c r="O394" i="28"/>
  <c r="M394" i="28"/>
  <c r="I394" i="28"/>
  <c r="F394" i="28"/>
  <c r="J394" i="28" s="1"/>
  <c r="N394" i="28" s="1"/>
  <c r="P394" i="28" s="1"/>
  <c r="P393" i="28"/>
  <c r="M393" i="28"/>
  <c r="I393" i="28"/>
  <c r="F393" i="28"/>
  <c r="J393" i="28" s="1"/>
  <c r="N393" i="28" s="1"/>
  <c r="O393" i="28" s="1"/>
  <c r="M392" i="28"/>
  <c r="I392" i="28"/>
  <c r="F392" i="28"/>
  <c r="M391" i="28"/>
  <c r="I391" i="28"/>
  <c r="J391" i="28" s="1"/>
  <c r="N391" i="28" s="1"/>
  <c r="F391" i="28"/>
  <c r="M390" i="28"/>
  <c r="I390" i="28"/>
  <c r="J390" i="28" s="1"/>
  <c r="N390" i="28" s="1"/>
  <c r="F390" i="28"/>
  <c r="M389" i="28"/>
  <c r="I389" i="28"/>
  <c r="F389" i="28"/>
  <c r="J389" i="28" s="1"/>
  <c r="N389" i="28" s="1"/>
  <c r="M388" i="28"/>
  <c r="I388" i="28"/>
  <c r="F388" i="28"/>
  <c r="J388" i="28" s="1"/>
  <c r="N388" i="28" s="1"/>
  <c r="M387" i="28"/>
  <c r="J387" i="28"/>
  <c r="N387" i="28" s="1"/>
  <c r="I387" i="28"/>
  <c r="F387" i="28"/>
  <c r="M386" i="28"/>
  <c r="I386" i="28"/>
  <c r="F386" i="28"/>
  <c r="J386" i="28" s="1"/>
  <c r="N386" i="28" s="1"/>
  <c r="M385" i="28"/>
  <c r="I385" i="28"/>
  <c r="F385" i="28"/>
  <c r="J385" i="28" s="1"/>
  <c r="N385" i="28" s="1"/>
  <c r="M384" i="28"/>
  <c r="I384" i="28"/>
  <c r="J384" i="28" s="1"/>
  <c r="N384" i="28" s="1"/>
  <c r="F384" i="28"/>
  <c r="M383" i="28"/>
  <c r="I383" i="28"/>
  <c r="F383" i="28"/>
  <c r="J383" i="28" s="1"/>
  <c r="N383" i="28" s="1"/>
  <c r="M382" i="28"/>
  <c r="I382" i="28"/>
  <c r="F382" i="28"/>
  <c r="J382" i="28" s="1"/>
  <c r="N382" i="28" s="1"/>
  <c r="M381" i="28"/>
  <c r="J381" i="28"/>
  <c r="N381" i="28" s="1"/>
  <c r="I381" i="28"/>
  <c r="F381" i="28"/>
  <c r="M380" i="28"/>
  <c r="I380" i="28"/>
  <c r="F380" i="28"/>
  <c r="J380" i="28" s="1"/>
  <c r="N380" i="28" s="1"/>
  <c r="M379" i="28"/>
  <c r="I379" i="28"/>
  <c r="F379" i="28"/>
  <c r="J379" i="28" s="1"/>
  <c r="N379" i="28" s="1"/>
  <c r="M378" i="28"/>
  <c r="I378" i="28"/>
  <c r="J378" i="28" s="1"/>
  <c r="N378" i="28" s="1"/>
  <c r="F378" i="28"/>
  <c r="M377" i="28"/>
  <c r="I377" i="28"/>
  <c r="F377" i="28"/>
  <c r="J377" i="28" s="1"/>
  <c r="N377" i="28" s="1"/>
  <c r="M376" i="28"/>
  <c r="I376" i="28"/>
  <c r="F376" i="28"/>
  <c r="J376" i="28" s="1"/>
  <c r="N376" i="28" s="1"/>
  <c r="M375" i="28"/>
  <c r="J375" i="28"/>
  <c r="N375" i="28" s="1"/>
  <c r="I375" i="28"/>
  <c r="F375" i="28"/>
  <c r="M374" i="28"/>
  <c r="I374" i="28"/>
  <c r="F374" i="28"/>
  <c r="J374" i="28" s="1"/>
  <c r="N374" i="28" s="1"/>
  <c r="M373" i="28"/>
  <c r="I373" i="28"/>
  <c r="F373" i="28"/>
  <c r="J373" i="28" s="1"/>
  <c r="N373" i="28" s="1"/>
  <c r="M372" i="28"/>
  <c r="I372" i="28"/>
  <c r="J372" i="28" s="1"/>
  <c r="N372" i="28" s="1"/>
  <c r="F372" i="28"/>
  <c r="M371" i="28"/>
  <c r="I371" i="28"/>
  <c r="F371" i="28"/>
  <c r="J371" i="28" s="1"/>
  <c r="N371" i="28" s="1"/>
  <c r="M370" i="28"/>
  <c r="I370" i="28"/>
  <c r="F370" i="28"/>
  <c r="J370" i="28" s="1"/>
  <c r="N370" i="28" s="1"/>
  <c r="M369" i="28"/>
  <c r="J369" i="28"/>
  <c r="N369" i="28" s="1"/>
  <c r="I369" i="28"/>
  <c r="F369" i="28"/>
  <c r="M368" i="28"/>
  <c r="I368" i="28"/>
  <c r="F368" i="28"/>
  <c r="J368" i="28" s="1"/>
  <c r="N368" i="28" s="1"/>
  <c r="M367" i="28"/>
  <c r="I367" i="28"/>
  <c r="F367" i="28"/>
  <c r="J367" i="28" s="1"/>
  <c r="N367" i="28" s="1"/>
  <c r="M366" i="28"/>
  <c r="I366" i="28"/>
  <c r="J366" i="28" s="1"/>
  <c r="N366" i="28" s="1"/>
  <c r="F366" i="28"/>
  <c r="M365" i="28"/>
  <c r="I365" i="28"/>
  <c r="F365" i="28"/>
  <c r="J365" i="28" s="1"/>
  <c r="N365" i="28" s="1"/>
  <c r="M364" i="28"/>
  <c r="I364" i="28"/>
  <c r="F364" i="28"/>
  <c r="J364" i="28" s="1"/>
  <c r="N364" i="28" s="1"/>
  <c r="M363" i="28"/>
  <c r="J363" i="28"/>
  <c r="N363" i="28" s="1"/>
  <c r="I363" i="28"/>
  <c r="F363" i="28"/>
  <c r="M362" i="28"/>
  <c r="I362" i="28"/>
  <c r="F362" i="28"/>
  <c r="J362" i="28" s="1"/>
  <c r="N362" i="28" s="1"/>
  <c r="M361" i="28"/>
  <c r="I361" i="28"/>
  <c r="F361" i="28"/>
  <c r="J361" i="28" s="1"/>
  <c r="N361" i="28" s="1"/>
  <c r="M360" i="28"/>
  <c r="I360" i="28"/>
  <c r="J360" i="28" s="1"/>
  <c r="N360" i="28" s="1"/>
  <c r="F360" i="28"/>
  <c r="M359" i="28"/>
  <c r="I359" i="28"/>
  <c r="F359" i="28"/>
  <c r="J359" i="28" s="1"/>
  <c r="N359" i="28" s="1"/>
  <c r="M358" i="28"/>
  <c r="I358" i="28"/>
  <c r="F358" i="28"/>
  <c r="J358" i="28" s="1"/>
  <c r="N358" i="28" s="1"/>
  <c r="M357" i="28"/>
  <c r="J357" i="28"/>
  <c r="N357" i="28" s="1"/>
  <c r="I357" i="28"/>
  <c r="F357" i="28"/>
  <c r="M356" i="28"/>
  <c r="I356" i="28"/>
  <c r="F356" i="28"/>
  <c r="J356" i="28" s="1"/>
  <c r="N356" i="28" s="1"/>
  <c r="M355" i="28"/>
  <c r="I355" i="28"/>
  <c r="F355" i="28"/>
  <c r="J355" i="28" s="1"/>
  <c r="N355" i="28" s="1"/>
  <c r="M354" i="28"/>
  <c r="I354" i="28"/>
  <c r="J354" i="28" s="1"/>
  <c r="N354" i="28" s="1"/>
  <c r="F354" i="28"/>
  <c r="M353" i="28"/>
  <c r="I353" i="28"/>
  <c r="F353" i="28"/>
  <c r="J353" i="28" s="1"/>
  <c r="N353" i="28" s="1"/>
  <c r="M352" i="28"/>
  <c r="I352" i="28"/>
  <c r="F352" i="28"/>
  <c r="J352" i="28" s="1"/>
  <c r="N352" i="28" s="1"/>
  <c r="M351" i="28"/>
  <c r="J351" i="28"/>
  <c r="N351" i="28" s="1"/>
  <c r="I351" i="28"/>
  <c r="F351" i="28"/>
  <c r="M350" i="28"/>
  <c r="I350" i="28"/>
  <c r="F350" i="28"/>
  <c r="J350" i="28" s="1"/>
  <c r="N350" i="28" s="1"/>
  <c r="M349" i="28"/>
  <c r="I349" i="28"/>
  <c r="F349" i="28"/>
  <c r="J349" i="28" s="1"/>
  <c r="N349" i="28" s="1"/>
  <c r="M348" i="28"/>
  <c r="I348" i="28"/>
  <c r="J348" i="28" s="1"/>
  <c r="N348" i="28" s="1"/>
  <c r="F348" i="28"/>
  <c r="M347" i="28"/>
  <c r="I347" i="28"/>
  <c r="F347" i="28"/>
  <c r="J347" i="28" s="1"/>
  <c r="N347" i="28" s="1"/>
  <c r="M346" i="28"/>
  <c r="I346" i="28"/>
  <c r="F346" i="28"/>
  <c r="J346" i="28" s="1"/>
  <c r="N346" i="28" s="1"/>
  <c r="M345" i="28"/>
  <c r="J345" i="28"/>
  <c r="N345" i="28" s="1"/>
  <c r="I345" i="28"/>
  <c r="F345" i="28"/>
  <c r="M344" i="28"/>
  <c r="I344" i="28"/>
  <c r="F344" i="28"/>
  <c r="J344" i="28" s="1"/>
  <c r="N344" i="28" s="1"/>
  <c r="M343" i="28"/>
  <c r="I343" i="28"/>
  <c r="F343" i="28"/>
  <c r="J343" i="28" s="1"/>
  <c r="N343" i="28" s="1"/>
  <c r="M342" i="28"/>
  <c r="I342" i="28"/>
  <c r="J342" i="28" s="1"/>
  <c r="N342" i="28" s="1"/>
  <c r="F342" i="28"/>
  <c r="M341" i="28"/>
  <c r="I341" i="28"/>
  <c r="F341" i="28"/>
  <c r="J341" i="28" s="1"/>
  <c r="N341" i="28" s="1"/>
  <c r="M340" i="28"/>
  <c r="I340" i="28"/>
  <c r="F340" i="28"/>
  <c r="J340" i="28" s="1"/>
  <c r="N340" i="28" s="1"/>
  <c r="M339" i="28"/>
  <c r="J339" i="28"/>
  <c r="N339" i="28" s="1"/>
  <c r="I339" i="28"/>
  <c r="F339" i="28"/>
  <c r="M338" i="28"/>
  <c r="I338" i="28"/>
  <c r="F338" i="28"/>
  <c r="J338" i="28" s="1"/>
  <c r="N338" i="28" s="1"/>
  <c r="M337" i="28"/>
  <c r="I337" i="28"/>
  <c r="F337" i="28"/>
  <c r="J337" i="28" s="1"/>
  <c r="N337" i="28" s="1"/>
  <c r="M336" i="28"/>
  <c r="I336" i="28"/>
  <c r="J336" i="28" s="1"/>
  <c r="N336" i="28" s="1"/>
  <c r="F336" i="28"/>
  <c r="M335" i="28"/>
  <c r="I335" i="28"/>
  <c r="F335" i="28"/>
  <c r="J335" i="28" s="1"/>
  <c r="N335" i="28" s="1"/>
  <c r="M334" i="28"/>
  <c r="I334" i="28"/>
  <c r="F334" i="28"/>
  <c r="J334" i="28" s="1"/>
  <c r="N334" i="28" s="1"/>
  <c r="M333" i="28"/>
  <c r="J333" i="28"/>
  <c r="N333" i="28" s="1"/>
  <c r="I333" i="28"/>
  <c r="F333" i="28"/>
  <c r="M332" i="28"/>
  <c r="I332" i="28"/>
  <c r="F332" i="28"/>
  <c r="J332" i="28" s="1"/>
  <c r="N332" i="28" s="1"/>
  <c r="M331" i="28"/>
  <c r="I331" i="28"/>
  <c r="F331" i="28"/>
  <c r="J331" i="28" s="1"/>
  <c r="N331" i="28" s="1"/>
  <c r="M330" i="28"/>
  <c r="I330" i="28"/>
  <c r="J330" i="28" s="1"/>
  <c r="N330" i="28" s="1"/>
  <c r="F330" i="28"/>
  <c r="M329" i="28"/>
  <c r="I329" i="28"/>
  <c r="F329" i="28"/>
  <c r="J329" i="28" s="1"/>
  <c r="N329" i="28" s="1"/>
  <c r="M328" i="28"/>
  <c r="I328" i="28"/>
  <c r="F328" i="28"/>
  <c r="J328" i="28" s="1"/>
  <c r="N328" i="28" s="1"/>
  <c r="M327" i="28"/>
  <c r="J327" i="28"/>
  <c r="N327" i="28" s="1"/>
  <c r="I327" i="28"/>
  <c r="F327" i="28"/>
  <c r="M326" i="28"/>
  <c r="I326" i="28"/>
  <c r="F326" i="28"/>
  <c r="J326" i="28" s="1"/>
  <c r="N326" i="28" s="1"/>
  <c r="M325" i="28"/>
  <c r="I325" i="28"/>
  <c r="F325" i="28"/>
  <c r="J325" i="28" s="1"/>
  <c r="N325" i="28" s="1"/>
  <c r="M324" i="28"/>
  <c r="I324" i="28"/>
  <c r="J324" i="28" s="1"/>
  <c r="N324" i="28" s="1"/>
  <c r="F324" i="28"/>
  <c r="M323" i="28"/>
  <c r="I323" i="28"/>
  <c r="F323" i="28"/>
  <c r="J323" i="28" s="1"/>
  <c r="N323" i="28" s="1"/>
  <c r="M322" i="28"/>
  <c r="I322" i="28"/>
  <c r="F322" i="28"/>
  <c r="J322" i="28" s="1"/>
  <c r="N322" i="28" s="1"/>
  <c r="M321" i="28"/>
  <c r="J321" i="28"/>
  <c r="N321" i="28" s="1"/>
  <c r="I321" i="28"/>
  <c r="F321" i="28"/>
  <c r="M320" i="28"/>
  <c r="I320" i="28"/>
  <c r="F320" i="28"/>
  <c r="J320" i="28" s="1"/>
  <c r="N320" i="28" s="1"/>
  <c r="M319" i="28"/>
  <c r="I319" i="28"/>
  <c r="F319" i="28"/>
  <c r="J319" i="28" s="1"/>
  <c r="N319" i="28" s="1"/>
  <c r="M318" i="28"/>
  <c r="I318" i="28"/>
  <c r="J318" i="28" s="1"/>
  <c r="N318" i="28" s="1"/>
  <c r="F318" i="28"/>
  <c r="M317" i="28"/>
  <c r="I317" i="28"/>
  <c r="F317" i="28"/>
  <c r="J317" i="28" s="1"/>
  <c r="N317" i="28" s="1"/>
  <c r="M316" i="28"/>
  <c r="I316" i="28"/>
  <c r="F316" i="28"/>
  <c r="J316" i="28" s="1"/>
  <c r="N316" i="28" s="1"/>
  <c r="M315" i="28"/>
  <c r="J315" i="28"/>
  <c r="N315" i="28" s="1"/>
  <c r="I315" i="28"/>
  <c r="F315" i="28"/>
  <c r="M314" i="28"/>
  <c r="I314" i="28"/>
  <c r="F314" i="28"/>
  <c r="J314" i="28" s="1"/>
  <c r="N314" i="28" s="1"/>
  <c r="M313" i="28"/>
  <c r="I313" i="28"/>
  <c r="F313" i="28"/>
  <c r="J313" i="28" s="1"/>
  <c r="N313" i="28" s="1"/>
  <c r="M312" i="28"/>
  <c r="I312" i="28"/>
  <c r="J312" i="28" s="1"/>
  <c r="N312" i="28" s="1"/>
  <c r="F312" i="28"/>
  <c r="M311" i="28"/>
  <c r="I311" i="28"/>
  <c r="I517" i="28" s="1"/>
  <c r="AE71" i="28" s="1"/>
  <c r="F311" i="28"/>
  <c r="F517" i="28" s="1"/>
  <c r="AE70" i="28" s="1"/>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M515" i="11"/>
  <c r="I515" i="11"/>
  <c r="F515" i="11"/>
  <c r="J515" i="11" s="1"/>
  <c r="N515" i="11" s="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10" i="11" s="1"/>
  <c r="N509" i="11"/>
  <c r="M509" i="11"/>
  <c r="I509" i="11"/>
  <c r="F509" i="11"/>
  <c r="J509" i="11" s="1"/>
  <c r="O508"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M503" i="11"/>
  <c r="I503" i="11"/>
  <c r="F503" i="11"/>
  <c r="J503" i="11" s="1"/>
  <c r="N503" i="11" s="1"/>
  <c r="M502" i="11"/>
  <c r="I502" i="11"/>
  <c r="J502" i="11" s="1"/>
  <c r="N502" i="11" s="1"/>
  <c r="F502" i="11"/>
  <c r="P501" i="11"/>
  <c r="M501" i="11"/>
  <c r="I501" i="11"/>
  <c r="F501" i="11"/>
  <c r="J501" i="11" s="1"/>
  <c r="N501" i="11" s="1"/>
  <c r="O501" i="11" s="1"/>
  <c r="M500" i="11"/>
  <c r="I500" i="11"/>
  <c r="F500" i="11"/>
  <c r="M499" i="11"/>
  <c r="J499" i="11"/>
  <c r="N499" i="11" s="1"/>
  <c r="I499" i="11"/>
  <c r="F499" i="11"/>
  <c r="M498" i="11"/>
  <c r="I498" i="11"/>
  <c r="F498" i="11"/>
  <c r="J498" i="11" s="1"/>
  <c r="N498" i="11" s="1"/>
  <c r="M497" i="11"/>
  <c r="I497" i="11"/>
  <c r="F497" i="11"/>
  <c r="J497" i="11" s="1"/>
  <c r="N497" i="11" s="1"/>
  <c r="M496" i="11"/>
  <c r="I496" i="11"/>
  <c r="J496" i="11" s="1"/>
  <c r="N496" i="11" s="1"/>
  <c r="P496" i="11" s="1"/>
  <c r="F496" i="11"/>
  <c r="P495" i="11"/>
  <c r="M495" i="11"/>
  <c r="I495" i="11"/>
  <c r="F495" i="11"/>
  <c r="J495" i="11" s="1"/>
  <c r="N495" i="11" s="1"/>
  <c r="O495" i="11" s="1"/>
  <c r="M494" i="11"/>
  <c r="I494" i="11"/>
  <c r="F494" i="11"/>
  <c r="J494" i="11" s="1"/>
  <c r="N494" i="11" s="1"/>
  <c r="M493" i="11"/>
  <c r="J493" i="11"/>
  <c r="N493" i="11" s="1"/>
  <c r="I493" i="11"/>
  <c r="F493" i="11"/>
  <c r="M492" i="11"/>
  <c r="I492" i="11"/>
  <c r="F492" i="11"/>
  <c r="J492" i="11" s="1"/>
  <c r="N492" i="11" s="1"/>
  <c r="N491" i="11"/>
  <c r="M491" i="11"/>
  <c r="I491" i="11"/>
  <c r="F491" i="11"/>
  <c r="J491" i="11" s="1"/>
  <c r="O490" i="11"/>
  <c r="M490" i="11"/>
  <c r="I490" i="11"/>
  <c r="J490" i="11" s="1"/>
  <c r="N490" i="11" s="1"/>
  <c r="P490" i="11" s="1"/>
  <c r="F490" i="11"/>
  <c r="M489" i="11"/>
  <c r="I489" i="11"/>
  <c r="F489" i="11"/>
  <c r="J489" i="11" s="1"/>
  <c r="N489" i="11" s="1"/>
  <c r="M488" i="11"/>
  <c r="I488" i="11"/>
  <c r="F488" i="11"/>
  <c r="M487" i="11"/>
  <c r="J487" i="11"/>
  <c r="N487" i="11" s="1"/>
  <c r="I487" i="11"/>
  <c r="F487" i="11"/>
  <c r="M486" i="11"/>
  <c r="I486" i="11"/>
  <c r="F486" i="11"/>
  <c r="J486" i="11" s="1"/>
  <c r="M485" i="11"/>
  <c r="I485" i="11"/>
  <c r="F485" i="11"/>
  <c r="J485" i="11" s="1"/>
  <c r="N485" i="11" s="1"/>
  <c r="M484" i="11"/>
  <c r="I484" i="11"/>
  <c r="J484" i="11" s="1"/>
  <c r="N484" i="11" s="1"/>
  <c r="F484" i="11"/>
  <c r="P483" i="11"/>
  <c r="M483" i="11"/>
  <c r="I483" i="11"/>
  <c r="F483" i="11"/>
  <c r="J483" i="11" s="1"/>
  <c r="N483" i="11" s="1"/>
  <c r="O483" i="11" s="1"/>
  <c r="M482" i="11"/>
  <c r="I482" i="11"/>
  <c r="F482" i="11"/>
  <c r="M481" i="11"/>
  <c r="J481" i="11"/>
  <c r="N481" i="11" s="1"/>
  <c r="I481" i="11"/>
  <c r="F481" i="11"/>
  <c r="M480" i="11"/>
  <c r="I480" i="11"/>
  <c r="F480" i="11"/>
  <c r="J480" i="11" s="1"/>
  <c r="N480" i="11" s="1"/>
  <c r="M479" i="11"/>
  <c r="I479" i="11"/>
  <c r="F479" i="11"/>
  <c r="J479" i="11" s="1"/>
  <c r="N479" i="11" s="1"/>
  <c r="M478" i="11"/>
  <c r="I478" i="11"/>
  <c r="J478" i="11" s="1"/>
  <c r="N478" i="11" s="1"/>
  <c r="P478" i="11" s="1"/>
  <c r="F478" i="11"/>
  <c r="P477" i="11"/>
  <c r="M477" i="11"/>
  <c r="I477" i="11"/>
  <c r="F477" i="11"/>
  <c r="J477" i="11" s="1"/>
  <c r="N477" i="11" s="1"/>
  <c r="O477" i="11" s="1"/>
  <c r="M476" i="11"/>
  <c r="I476" i="11"/>
  <c r="F476" i="11"/>
  <c r="J476" i="11" s="1"/>
  <c r="N476" i="11" s="1"/>
  <c r="M475" i="11"/>
  <c r="J475" i="11"/>
  <c r="N475" i="11" s="1"/>
  <c r="I475" i="11"/>
  <c r="F475" i="11"/>
  <c r="M474" i="11"/>
  <c r="I474" i="11"/>
  <c r="F474" i="11"/>
  <c r="J474" i="11" s="1"/>
  <c r="N474" i="11" s="1"/>
  <c r="N473" i="11"/>
  <c r="M473" i="11"/>
  <c r="I473" i="11"/>
  <c r="F473" i="11"/>
  <c r="J473" i="11" s="1"/>
  <c r="O472" i="11"/>
  <c r="M472" i="11"/>
  <c r="I472" i="11"/>
  <c r="J472" i="11" s="1"/>
  <c r="N472" i="11" s="1"/>
  <c r="P472" i="11" s="1"/>
  <c r="F472" i="11"/>
  <c r="M471" i="11"/>
  <c r="J471" i="11"/>
  <c r="N471" i="11" s="1"/>
  <c r="I471" i="11"/>
  <c r="F471" i="11"/>
  <c r="M470" i="11"/>
  <c r="I470" i="11"/>
  <c r="F470" i="11"/>
  <c r="N469" i="11"/>
  <c r="M469" i="11"/>
  <c r="J469" i="11"/>
  <c r="I469" i="11"/>
  <c r="F469" i="11"/>
  <c r="M468" i="11"/>
  <c r="I468" i="11"/>
  <c r="F468" i="11"/>
  <c r="J468" i="11" s="1"/>
  <c r="M467" i="11"/>
  <c r="I467" i="11"/>
  <c r="F467" i="11"/>
  <c r="J467" i="11" s="1"/>
  <c r="N467" i="11" s="1"/>
  <c r="O467" i="11" s="1"/>
  <c r="M466" i="11"/>
  <c r="I466" i="11"/>
  <c r="J466" i="11" s="1"/>
  <c r="F466" i="11"/>
  <c r="M465" i="11"/>
  <c r="J465" i="11"/>
  <c r="N465" i="11" s="1"/>
  <c r="I465" i="11"/>
  <c r="F465" i="11"/>
  <c r="O464" i="11"/>
  <c r="M464" i="11"/>
  <c r="I464" i="11"/>
  <c r="F464" i="11"/>
  <c r="J464" i="11" s="1"/>
  <c r="N464" i="11" s="1"/>
  <c r="P464" i="11" s="1"/>
  <c r="M463" i="11"/>
  <c r="I463" i="11"/>
  <c r="F463" i="11"/>
  <c r="J463" i="11" s="1"/>
  <c r="N463" i="11" s="1"/>
  <c r="M462" i="11"/>
  <c r="I462" i="11"/>
  <c r="F462" i="11"/>
  <c r="J462" i="11" s="1"/>
  <c r="N462" i="11" s="1"/>
  <c r="M461" i="11"/>
  <c r="I461" i="11"/>
  <c r="F461" i="11"/>
  <c r="J461" i="11" s="1"/>
  <c r="N461" i="11" s="1"/>
  <c r="M460" i="11"/>
  <c r="I460" i="11"/>
  <c r="J460" i="11" s="1"/>
  <c r="F460" i="11"/>
  <c r="M459" i="11"/>
  <c r="J459" i="11"/>
  <c r="N459" i="11" s="1"/>
  <c r="I459" i="11"/>
  <c r="F459" i="11"/>
  <c r="O458" i="11"/>
  <c r="M458" i="11"/>
  <c r="I458" i="11"/>
  <c r="F458" i="11"/>
  <c r="J458" i="11" s="1"/>
  <c r="N458" i="11" s="1"/>
  <c r="P458" i="11" s="1"/>
  <c r="M457" i="11"/>
  <c r="J457" i="11"/>
  <c r="N457" i="11" s="1"/>
  <c r="O457" i="11" s="1"/>
  <c r="I457" i="11"/>
  <c r="F457" i="11"/>
  <c r="M456" i="11"/>
  <c r="I456" i="11"/>
  <c r="F456" i="11"/>
  <c r="J456" i="11" s="1"/>
  <c r="N456" i="11" s="1"/>
  <c r="P456" i="11" s="1"/>
  <c r="M455" i="11"/>
  <c r="I455" i="11"/>
  <c r="F455" i="11"/>
  <c r="J455" i="11" s="1"/>
  <c r="N455" i="11" s="1"/>
  <c r="M454" i="11"/>
  <c r="I454" i="11"/>
  <c r="J454" i="11" s="1"/>
  <c r="N454" i="11" s="1"/>
  <c r="F454" i="11"/>
  <c r="N453" i="11"/>
  <c r="O453" i="11" s="1"/>
  <c r="M453" i="11"/>
  <c r="J453" i="11"/>
  <c r="I453" i="11"/>
  <c r="F453" i="11"/>
  <c r="M452" i="11"/>
  <c r="I452" i="11"/>
  <c r="F452" i="11"/>
  <c r="J452" i="11" s="1"/>
  <c r="M451" i="11"/>
  <c r="I451" i="11"/>
  <c r="F451" i="11"/>
  <c r="J451" i="11" s="1"/>
  <c r="N451" i="11" s="1"/>
  <c r="M450" i="11"/>
  <c r="I450" i="11"/>
  <c r="F450" i="11"/>
  <c r="J450" i="11" s="1"/>
  <c r="N450" i="11" s="1"/>
  <c r="P450" i="11" s="1"/>
  <c r="M449" i="11"/>
  <c r="I449" i="11"/>
  <c r="F449" i="11"/>
  <c r="J449" i="11" s="1"/>
  <c r="N449" i="11" s="1"/>
  <c r="M448" i="11"/>
  <c r="I448" i="11"/>
  <c r="J448" i="11" s="1"/>
  <c r="N448" i="11" s="1"/>
  <c r="F448" i="11"/>
  <c r="M447" i="11"/>
  <c r="J447" i="11"/>
  <c r="N447" i="11" s="1"/>
  <c r="I447" i="11"/>
  <c r="F447" i="11"/>
  <c r="O446" i="11"/>
  <c r="M446" i="11"/>
  <c r="I446" i="11"/>
  <c r="F446" i="11"/>
  <c r="J446" i="11" s="1"/>
  <c r="N446" i="11" s="1"/>
  <c r="P446" i="11" s="1"/>
  <c r="M445" i="11"/>
  <c r="I445" i="11"/>
  <c r="F445" i="11"/>
  <c r="J445" i="11" s="1"/>
  <c r="N445" i="11" s="1"/>
  <c r="M444" i="11"/>
  <c r="I444" i="11"/>
  <c r="F444" i="11"/>
  <c r="J444" i="11" s="1"/>
  <c r="N444" i="11" s="1"/>
  <c r="P444" i="11" s="1"/>
  <c r="M443" i="11"/>
  <c r="I443" i="11"/>
  <c r="F443" i="11"/>
  <c r="J443" i="11" s="1"/>
  <c r="N443" i="11" s="1"/>
  <c r="M442" i="11"/>
  <c r="I442" i="11"/>
  <c r="J442" i="11" s="1"/>
  <c r="N442" i="11" s="1"/>
  <c r="F442" i="11"/>
  <c r="M441" i="11"/>
  <c r="J441" i="11"/>
  <c r="N441" i="11" s="1"/>
  <c r="I441" i="11"/>
  <c r="F441" i="11"/>
  <c r="O440" i="11"/>
  <c r="M440" i="11"/>
  <c r="I440" i="11"/>
  <c r="F440" i="11"/>
  <c r="J440" i="11" s="1"/>
  <c r="N440" i="11" s="1"/>
  <c r="P440" i="11" s="1"/>
  <c r="M439" i="11"/>
  <c r="J439" i="11"/>
  <c r="N439" i="11" s="1"/>
  <c r="O439" i="11" s="1"/>
  <c r="I439" i="11"/>
  <c r="F439" i="11"/>
  <c r="M438" i="11"/>
  <c r="I438" i="11"/>
  <c r="F438" i="11"/>
  <c r="J438" i="11" s="1"/>
  <c r="N438" i="11" s="1"/>
  <c r="P438" i="11" s="1"/>
  <c r="M437" i="11"/>
  <c r="I437" i="11"/>
  <c r="F437" i="11"/>
  <c r="J437" i="11" s="1"/>
  <c r="N437" i="11" s="1"/>
  <c r="M436" i="11"/>
  <c r="I436" i="11"/>
  <c r="J436" i="11" s="1"/>
  <c r="N436" i="11" s="1"/>
  <c r="F436" i="11"/>
  <c r="P435" i="11"/>
  <c r="N435" i="11"/>
  <c r="O435" i="11" s="1"/>
  <c r="M435" i="11"/>
  <c r="J435" i="11"/>
  <c r="I435" i="11"/>
  <c r="F435" i="11"/>
  <c r="M434" i="11"/>
  <c r="I434" i="11"/>
  <c r="F434" i="11"/>
  <c r="J434" i="11" s="1"/>
  <c r="M433" i="11"/>
  <c r="I433" i="11"/>
  <c r="F433" i="11"/>
  <c r="J433" i="11" s="1"/>
  <c r="N433" i="11" s="1"/>
  <c r="M432" i="11"/>
  <c r="I432" i="11"/>
  <c r="F432" i="11"/>
  <c r="J432" i="11" s="1"/>
  <c r="N432" i="11" s="1"/>
  <c r="P432" i="11" s="1"/>
  <c r="M431" i="11"/>
  <c r="I431" i="11"/>
  <c r="F431" i="11"/>
  <c r="J431" i="11" s="1"/>
  <c r="N431" i="11" s="1"/>
  <c r="M430" i="11"/>
  <c r="I430" i="11"/>
  <c r="J430" i="11" s="1"/>
  <c r="N430" i="11" s="1"/>
  <c r="F430" i="11"/>
  <c r="M429" i="11"/>
  <c r="J429" i="11"/>
  <c r="N429" i="11" s="1"/>
  <c r="I429" i="11"/>
  <c r="F429" i="11"/>
  <c r="O428" i="11"/>
  <c r="M428" i="11"/>
  <c r="I428" i="11"/>
  <c r="F428" i="11"/>
  <c r="J428" i="11" s="1"/>
  <c r="N428" i="11" s="1"/>
  <c r="P428" i="11" s="1"/>
  <c r="M427" i="11"/>
  <c r="I427" i="11"/>
  <c r="F427" i="11"/>
  <c r="J427" i="11" s="1"/>
  <c r="N427" i="11" s="1"/>
  <c r="M426" i="11"/>
  <c r="I426" i="11"/>
  <c r="F426" i="11"/>
  <c r="J426" i="11" s="1"/>
  <c r="N426" i="11" s="1"/>
  <c r="P426" i="11" s="1"/>
  <c r="M425" i="11"/>
  <c r="I425" i="11"/>
  <c r="F425" i="11"/>
  <c r="J425" i="11" s="1"/>
  <c r="N425" i="11" s="1"/>
  <c r="M424" i="11"/>
  <c r="I424" i="11"/>
  <c r="J424" i="11" s="1"/>
  <c r="N424" i="11" s="1"/>
  <c r="F424" i="11"/>
  <c r="M423" i="11"/>
  <c r="J423" i="11"/>
  <c r="N423" i="11" s="1"/>
  <c r="I423" i="11"/>
  <c r="F423" i="11"/>
  <c r="M422" i="11"/>
  <c r="I422" i="11"/>
  <c r="F422" i="11"/>
  <c r="J422" i="11" s="1"/>
  <c r="N422" i="11" s="1"/>
  <c r="N421" i="11"/>
  <c r="P421" i="11" s="1"/>
  <c r="M421" i="11"/>
  <c r="J421" i="11"/>
  <c r="I421" i="11"/>
  <c r="F421" i="11"/>
  <c r="M420" i="11"/>
  <c r="I420" i="11"/>
  <c r="F420" i="11"/>
  <c r="M419" i="11"/>
  <c r="I419" i="11"/>
  <c r="F419" i="11"/>
  <c r="M418" i="11"/>
  <c r="J418" i="11"/>
  <c r="I418" i="11"/>
  <c r="F418" i="11"/>
  <c r="M417" i="11"/>
  <c r="I417" i="11"/>
  <c r="F417" i="11"/>
  <c r="J417" i="11" s="1"/>
  <c r="N417" i="11" s="1"/>
  <c r="M416" i="11"/>
  <c r="I416" i="11"/>
  <c r="F416" i="11"/>
  <c r="M415" i="11"/>
  <c r="J415" i="11"/>
  <c r="N415" i="11" s="1"/>
  <c r="P415" i="11" s="1"/>
  <c r="I415" i="11"/>
  <c r="F415" i="11"/>
  <c r="M414" i="11"/>
  <c r="I414" i="11"/>
  <c r="F414" i="11"/>
  <c r="M413" i="11"/>
  <c r="J413" i="11"/>
  <c r="N413" i="11" s="1"/>
  <c r="I413" i="11"/>
  <c r="F413" i="11"/>
  <c r="M412" i="11"/>
  <c r="I412" i="11"/>
  <c r="J412" i="11" s="1"/>
  <c r="F412" i="11"/>
  <c r="M411" i="11"/>
  <c r="I411" i="11"/>
  <c r="F411" i="11"/>
  <c r="J411" i="11" s="1"/>
  <c r="N411" i="11" s="1"/>
  <c r="M410" i="11"/>
  <c r="I410" i="11"/>
  <c r="F410" i="11"/>
  <c r="J410" i="11" s="1"/>
  <c r="N410" i="11" s="1"/>
  <c r="N409" i="11"/>
  <c r="O409" i="11" s="1"/>
  <c r="M409" i="11"/>
  <c r="I409" i="11"/>
  <c r="F409" i="11"/>
  <c r="J409" i="11" s="1"/>
  <c r="O408" i="11"/>
  <c r="M408" i="11"/>
  <c r="I408" i="11"/>
  <c r="F408" i="11"/>
  <c r="J408" i="11" s="1"/>
  <c r="N408" i="11" s="1"/>
  <c r="P408" i="11" s="1"/>
  <c r="M407" i="11"/>
  <c r="J407" i="11"/>
  <c r="N407" i="11" s="1"/>
  <c r="O407" i="11" s="1"/>
  <c r="I407" i="11"/>
  <c r="F407" i="11"/>
  <c r="M406" i="11"/>
  <c r="I406" i="11"/>
  <c r="J406" i="11" s="1"/>
  <c r="N406" i="11" s="1"/>
  <c r="F406" i="11"/>
  <c r="P405" i="11"/>
  <c r="N405" i="11"/>
  <c r="O405" i="11" s="1"/>
  <c r="M405" i="11"/>
  <c r="J405" i="11"/>
  <c r="I405" i="11"/>
  <c r="F405" i="11"/>
  <c r="M404" i="11"/>
  <c r="I404" i="11"/>
  <c r="F404" i="11"/>
  <c r="J404" i="11" s="1"/>
  <c r="N404" i="11" s="1"/>
  <c r="M403" i="11"/>
  <c r="J403" i="11"/>
  <c r="N403" i="11" s="1"/>
  <c r="I403" i="11"/>
  <c r="F403" i="11"/>
  <c r="M402" i="11"/>
  <c r="I402" i="11"/>
  <c r="F402" i="11"/>
  <c r="M401" i="11"/>
  <c r="I401" i="11"/>
  <c r="F401" i="11"/>
  <c r="M400" i="11"/>
  <c r="J400" i="11"/>
  <c r="I400" i="11"/>
  <c r="F400" i="11"/>
  <c r="M399" i="11"/>
  <c r="I399" i="11"/>
  <c r="F399" i="11"/>
  <c r="J399" i="11" s="1"/>
  <c r="N399" i="11" s="1"/>
  <c r="N398" i="11"/>
  <c r="O398" i="11" s="1"/>
  <c r="M398" i="11"/>
  <c r="I398" i="11"/>
  <c r="F398" i="11"/>
  <c r="J398" i="11" s="1"/>
  <c r="M397" i="11"/>
  <c r="I397" i="11"/>
  <c r="F397" i="11"/>
  <c r="J397" i="11" s="1"/>
  <c r="N397" i="11" s="1"/>
  <c r="M396" i="11"/>
  <c r="I396" i="11"/>
  <c r="F396" i="11"/>
  <c r="J396" i="11" s="1"/>
  <c r="M395" i="11"/>
  <c r="I395" i="11"/>
  <c r="F395" i="11"/>
  <c r="J395" i="11" s="1"/>
  <c r="N395" i="11" s="1"/>
  <c r="M394" i="11"/>
  <c r="I394" i="11"/>
  <c r="J394" i="11" s="1"/>
  <c r="N394" i="11" s="1"/>
  <c r="F394" i="11"/>
  <c r="N393" i="11"/>
  <c r="P393" i="11" s="1"/>
  <c r="M393" i="11"/>
  <c r="J393" i="11"/>
  <c r="I393" i="11"/>
  <c r="F393" i="11"/>
  <c r="M392" i="11"/>
  <c r="I392" i="11"/>
  <c r="F392" i="11"/>
  <c r="M391" i="11"/>
  <c r="I391" i="11"/>
  <c r="F391" i="11"/>
  <c r="J391" i="11" s="1"/>
  <c r="N391" i="11" s="1"/>
  <c r="M390" i="11"/>
  <c r="I390" i="11"/>
  <c r="F390" i="11"/>
  <c r="J390" i="11" s="1"/>
  <c r="N390" i="11" s="1"/>
  <c r="M389" i="11"/>
  <c r="J389" i="11"/>
  <c r="N389" i="11" s="1"/>
  <c r="I389" i="11"/>
  <c r="F389" i="11"/>
  <c r="M388" i="11"/>
  <c r="J388" i="11"/>
  <c r="N388" i="11" s="1"/>
  <c r="P388" i="11" s="1"/>
  <c r="I388" i="11"/>
  <c r="F388" i="11"/>
  <c r="M387" i="11"/>
  <c r="I387" i="11"/>
  <c r="F387" i="11"/>
  <c r="M386" i="11"/>
  <c r="I386" i="11"/>
  <c r="J386" i="11" s="1"/>
  <c r="N386" i="11" s="1"/>
  <c r="F386" i="11"/>
  <c r="M385" i="11"/>
  <c r="I385" i="11"/>
  <c r="F385" i="11"/>
  <c r="J385" i="11" s="1"/>
  <c r="N385" i="11" s="1"/>
  <c r="M384" i="11"/>
  <c r="I384" i="11"/>
  <c r="F384" i="11"/>
  <c r="J384" i="11" s="1"/>
  <c r="N384" i="11" s="1"/>
  <c r="N383" i="11"/>
  <c r="P383" i="11" s="1"/>
  <c r="M383" i="11"/>
  <c r="J383" i="11"/>
  <c r="I383" i="11"/>
  <c r="F383" i="11"/>
  <c r="M382" i="11"/>
  <c r="I382" i="11"/>
  <c r="F382" i="11"/>
  <c r="J382" i="11" s="1"/>
  <c r="N382" i="11" s="1"/>
  <c r="M381" i="11"/>
  <c r="I381" i="11"/>
  <c r="F381" i="11"/>
  <c r="M380" i="11"/>
  <c r="I380" i="11"/>
  <c r="J380" i="11" s="1"/>
  <c r="N380" i="11" s="1"/>
  <c r="F380" i="11"/>
  <c r="M379" i="11"/>
  <c r="J379" i="11"/>
  <c r="I379" i="11"/>
  <c r="F379" i="11"/>
  <c r="M378" i="11"/>
  <c r="I378" i="11"/>
  <c r="F378" i="11"/>
  <c r="J378" i="11" s="1"/>
  <c r="N378" i="11" s="1"/>
  <c r="N377" i="11"/>
  <c r="P377" i="11" s="1"/>
  <c r="M377" i="11"/>
  <c r="J377" i="11"/>
  <c r="I377" i="11"/>
  <c r="F377" i="11"/>
  <c r="O376" i="11"/>
  <c r="M376" i="11"/>
  <c r="J376" i="11"/>
  <c r="N376" i="11" s="1"/>
  <c r="P376" i="11" s="1"/>
  <c r="I376" i="11"/>
  <c r="F376" i="11"/>
  <c r="M375" i="11"/>
  <c r="I375" i="11"/>
  <c r="F375" i="11"/>
  <c r="M374" i="11"/>
  <c r="I374" i="11"/>
  <c r="J374" i="11" s="1"/>
  <c r="N374" i="11" s="1"/>
  <c r="F374" i="11"/>
  <c r="M373" i="11"/>
  <c r="I373" i="11"/>
  <c r="F373" i="11"/>
  <c r="J373" i="11" s="1"/>
  <c r="N373" i="11" s="1"/>
  <c r="M372" i="11"/>
  <c r="I372" i="11"/>
  <c r="F372" i="11"/>
  <c r="J372" i="11" s="1"/>
  <c r="N372" i="11" s="1"/>
  <c r="M371" i="11"/>
  <c r="J371" i="11"/>
  <c r="N371" i="11" s="1"/>
  <c r="I371" i="11"/>
  <c r="F371" i="11"/>
  <c r="M370" i="11"/>
  <c r="J370" i="11"/>
  <c r="N370" i="11" s="1"/>
  <c r="P370" i="11" s="1"/>
  <c r="I370" i="11"/>
  <c r="F370" i="11"/>
  <c r="M369" i="11"/>
  <c r="I369" i="11"/>
  <c r="F369" i="11"/>
  <c r="M368" i="11"/>
  <c r="I368" i="11"/>
  <c r="J368" i="11" s="1"/>
  <c r="N368" i="11" s="1"/>
  <c r="F368" i="11"/>
  <c r="M367" i="11"/>
  <c r="I367" i="11"/>
  <c r="F367" i="11"/>
  <c r="J367" i="11" s="1"/>
  <c r="N367" i="11" s="1"/>
  <c r="M366" i="11"/>
  <c r="I366" i="11"/>
  <c r="F366" i="11"/>
  <c r="J366" i="11" s="1"/>
  <c r="N366" i="11" s="1"/>
  <c r="N365" i="11"/>
  <c r="P365" i="11" s="1"/>
  <c r="M365" i="11"/>
  <c r="J365" i="11"/>
  <c r="I365" i="11"/>
  <c r="F365" i="11"/>
  <c r="M364" i="11"/>
  <c r="I364" i="11"/>
  <c r="F364" i="11"/>
  <c r="J364" i="11" s="1"/>
  <c r="N364" i="11" s="1"/>
  <c r="M363" i="11"/>
  <c r="I363" i="11"/>
  <c r="F363" i="11"/>
  <c r="M362" i="11"/>
  <c r="I362" i="11"/>
  <c r="J362" i="11" s="1"/>
  <c r="N362" i="11" s="1"/>
  <c r="F362" i="11"/>
  <c r="M361" i="11"/>
  <c r="J361" i="11"/>
  <c r="I361" i="11"/>
  <c r="F361" i="11"/>
  <c r="M360" i="11"/>
  <c r="I360" i="11"/>
  <c r="F360" i="11"/>
  <c r="J360" i="11" s="1"/>
  <c r="N360" i="11" s="1"/>
  <c r="N359" i="11"/>
  <c r="P359" i="11" s="1"/>
  <c r="M359" i="11"/>
  <c r="J359" i="11"/>
  <c r="I359" i="11"/>
  <c r="F359" i="11"/>
  <c r="O358" i="11"/>
  <c r="M358" i="11"/>
  <c r="J358" i="11"/>
  <c r="N358" i="11" s="1"/>
  <c r="P358" i="11" s="1"/>
  <c r="I358" i="11"/>
  <c r="F358" i="11"/>
  <c r="M357" i="11"/>
  <c r="I357" i="11"/>
  <c r="F357" i="11"/>
  <c r="M356" i="11"/>
  <c r="I356" i="11"/>
  <c r="J356" i="11" s="1"/>
  <c r="N356" i="11" s="1"/>
  <c r="F356" i="11"/>
  <c r="M355" i="11"/>
  <c r="I355" i="11"/>
  <c r="F355" i="11"/>
  <c r="J355" i="11" s="1"/>
  <c r="N355" i="11" s="1"/>
  <c r="M354" i="11"/>
  <c r="I354" i="11"/>
  <c r="F354" i="11"/>
  <c r="J354" i="11" s="1"/>
  <c r="N354" i="11" s="1"/>
  <c r="M353" i="11"/>
  <c r="J353" i="11"/>
  <c r="N353" i="11" s="1"/>
  <c r="I353" i="11"/>
  <c r="F353" i="11"/>
  <c r="M352" i="11"/>
  <c r="J352" i="11"/>
  <c r="N352" i="11" s="1"/>
  <c r="P352" i="11" s="1"/>
  <c r="I352" i="11"/>
  <c r="F352" i="11"/>
  <c r="M351" i="11"/>
  <c r="J351" i="11"/>
  <c r="N351" i="11" s="1"/>
  <c r="I351" i="11"/>
  <c r="F351" i="11"/>
  <c r="M350" i="11"/>
  <c r="J350" i="11"/>
  <c r="N350" i="11" s="1"/>
  <c r="I350" i="11"/>
  <c r="F350" i="11"/>
  <c r="M349" i="11"/>
  <c r="I349" i="11"/>
  <c r="F349" i="11"/>
  <c r="J349" i="11" s="1"/>
  <c r="N349" i="11" s="1"/>
  <c r="M348" i="11"/>
  <c r="I348" i="11"/>
  <c r="F348" i="11"/>
  <c r="N347" i="11"/>
  <c r="P347" i="11" s="1"/>
  <c r="M347" i="11"/>
  <c r="J347" i="11"/>
  <c r="I347" i="11"/>
  <c r="F347" i="11"/>
  <c r="O346" i="11"/>
  <c r="M346" i="11"/>
  <c r="J346" i="11"/>
  <c r="N346" i="11" s="1"/>
  <c r="P346" i="11" s="1"/>
  <c r="I346" i="11"/>
  <c r="F346" i="11"/>
  <c r="N345" i="11"/>
  <c r="O345" i="11" s="1"/>
  <c r="M345" i="11"/>
  <c r="J345" i="11"/>
  <c r="I345" i="11"/>
  <c r="F345" i="11"/>
  <c r="N344" i="11"/>
  <c r="P344" i="11" s="1"/>
  <c r="M344" i="11"/>
  <c r="J344" i="11"/>
  <c r="I344" i="11"/>
  <c r="F344" i="11"/>
  <c r="M343" i="11"/>
  <c r="J343" i="11"/>
  <c r="N343" i="11" s="1"/>
  <c r="I343" i="11"/>
  <c r="F343" i="11"/>
  <c r="M342" i="11"/>
  <c r="I342" i="11"/>
  <c r="F342" i="11"/>
  <c r="M341" i="11"/>
  <c r="I341" i="11"/>
  <c r="F341" i="11"/>
  <c r="J341" i="11" s="1"/>
  <c r="N341" i="11" s="1"/>
  <c r="M340" i="11"/>
  <c r="I340" i="11"/>
  <c r="F340" i="11"/>
  <c r="J340" i="11" s="1"/>
  <c r="N340" i="11" s="1"/>
  <c r="M339" i="11"/>
  <c r="I339" i="11"/>
  <c r="F339" i="11"/>
  <c r="J339" i="11" s="1"/>
  <c r="N339" i="11" s="1"/>
  <c r="N338" i="11"/>
  <c r="P338" i="11" s="1"/>
  <c r="M338" i="11"/>
  <c r="J338" i="11"/>
  <c r="I338" i="11"/>
  <c r="F338" i="11"/>
  <c r="M337" i="11"/>
  <c r="I337" i="11"/>
  <c r="F337" i="11"/>
  <c r="J337" i="11" s="1"/>
  <c r="N337" i="11" s="1"/>
  <c r="M336" i="11"/>
  <c r="I336" i="11"/>
  <c r="F336" i="11"/>
  <c r="M335" i="11"/>
  <c r="J335" i="11"/>
  <c r="N335" i="11" s="1"/>
  <c r="I335" i="11"/>
  <c r="F335" i="11"/>
  <c r="M334" i="11"/>
  <c r="J334" i="11"/>
  <c r="N334" i="11" s="1"/>
  <c r="P334" i="11" s="1"/>
  <c r="I334" i="11"/>
  <c r="F334" i="11"/>
  <c r="M333" i="11"/>
  <c r="J333" i="11"/>
  <c r="N333" i="11" s="1"/>
  <c r="I333" i="11"/>
  <c r="F333" i="11"/>
  <c r="M332" i="11"/>
  <c r="J332" i="11"/>
  <c r="N332" i="11" s="1"/>
  <c r="I332" i="11"/>
  <c r="F332" i="11"/>
  <c r="M331" i="11"/>
  <c r="I331" i="11"/>
  <c r="F331" i="11"/>
  <c r="J331" i="11" s="1"/>
  <c r="N331" i="11" s="1"/>
  <c r="M330" i="11"/>
  <c r="I330" i="11"/>
  <c r="F330" i="11"/>
  <c r="N329" i="11"/>
  <c r="P329" i="11" s="1"/>
  <c r="M329" i="11"/>
  <c r="J329" i="11"/>
  <c r="I329" i="11"/>
  <c r="F329" i="11"/>
  <c r="O328" i="11"/>
  <c r="M328" i="11"/>
  <c r="J328" i="11"/>
  <c r="N328" i="11" s="1"/>
  <c r="P328" i="11" s="1"/>
  <c r="I328" i="11"/>
  <c r="F328" i="11"/>
  <c r="N327" i="11"/>
  <c r="O327" i="11" s="1"/>
  <c r="M327" i="11"/>
  <c r="J327" i="11"/>
  <c r="I327" i="11"/>
  <c r="F327" i="11"/>
  <c r="N326" i="11"/>
  <c r="P326" i="11" s="1"/>
  <c r="M326" i="11"/>
  <c r="J326" i="11"/>
  <c r="I326" i="11"/>
  <c r="F326" i="11"/>
  <c r="M325" i="11"/>
  <c r="J325" i="11"/>
  <c r="N325" i="11" s="1"/>
  <c r="I325" i="11"/>
  <c r="F325" i="11"/>
  <c r="M324" i="11"/>
  <c r="I324" i="11"/>
  <c r="F324" i="11"/>
  <c r="M323" i="11"/>
  <c r="I323" i="11"/>
  <c r="F323" i="11"/>
  <c r="J323" i="11" s="1"/>
  <c r="N323" i="11" s="1"/>
  <c r="M322" i="11"/>
  <c r="I322" i="11"/>
  <c r="F322" i="11"/>
  <c r="J322" i="11" s="1"/>
  <c r="N322" i="11" s="1"/>
  <c r="M321" i="11"/>
  <c r="J321" i="11"/>
  <c r="N321" i="11" s="1"/>
  <c r="I321" i="11"/>
  <c r="F321" i="11"/>
  <c r="M320" i="11"/>
  <c r="I320" i="11"/>
  <c r="F320" i="11"/>
  <c r="J320" i="11" s="1"/>
  <c r="N320" i="11" s="1"/>
  <c r="N319" i="11"/>
  <c r="P319" i="11" s="1"/>
  <c r="M319" i="11"/>
  <c r="J319" i="11"/>
  <c r="I319" i="11"/>
  <c r="F319" i="11"/>
  <c r="M318" i="11"/>
  <c r="J318" i="11"/>
  <c r="N318" i="11" s="1"/>
  <c r="I318" i="11"/>
  <c r="F318" i="11"/>
  <c r="M317" i="11"/>
  <c r="I317" i="11"/>
  <c r="F317" i="11"/>
  <c r="J317" i="11" s="1"/>
  <c r="N317" i="11" s="1"/>
  <c r="M316" i="11"/>
  <c r="I316" i="11"/>
  <c r="F316" i="11"/>
  <c r="J316" i="11" s="1"/>
  <c r="N316" i="11" s="1"/>
  <c r="M315" i="11"/>
  <c r="J315" i="11"/>
  <c r="N315" i="11" s="1"/>
  <c r="I315" i="11"/>
  <c r="F315" i="11"/>
  <c r="M314" i="11"/>
  <c r="I314" i="11"/>
  <c r="F314" i="11"/>
  <c r="J314" i="11" s="1"/>
  <c r="N314" i="11" s="1"/>
  <c r="N313" i="11"/>
  <c r="P313" i="11" s="1"/>
  <c r="M313" i="11"/>
  <c r="J313" i="11"/>
  <c r="I313" i="11"/>
  <c r="F313" i="11"/>
  <c r="M312" i="11"/>
  <c r="J312" i="11"/>
  <c r="N312" i="11" s="1"/>
  <c r="I312" i="11"/>
  <c r="F312" i="11"/>
  <c r="M311" i="11"/>
  <c r="I311" i="11"/>
  <c r="F311" i="11"/>
  <c r="F517" i="11" s="1"/>
  <c r="AE70" i="11" s="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J516" i="10" s="1"/>
  <c r="F516" i="10"/>
  <c r="M515" i="10"/>
  <c r="I515" i="10"/>
  <c r="F515" i="10"/>
  <c r="J515" i="10" s="1"/>
  <c r="N515" i="10" s="1"/>
  <c r="M514" i="10"/>
  <c r="I514" i="10"/>
  <c r="J514" i="10" s="1"/>
  <c r="N514" i="10" s="1"/>
  <c r="P514" i="10" s="1"/>
  <c r="F514" i="10"/>
  <c r="M513" i="10"/>
  <c r="I513" i="10"/>
  <c r="F513" i="10"/>
  <c r="J513" i="10" s="1"/>
  <c r="N513" i="10" s="1"/>
  <c r="M512" i="10"/>
  <c r="I512" i="10"/>
  <c r="F512" i="10"/>
  <c r="M511" i="10"/>
  <c r="J511" i="10"/>
  <c r="N511" i="10" s="1"/>
  <c r="I511" i="10"/>
  <c r="F511" i="10"/>
  <c r="M510" i="10"/>
  <c r="I510" i="10"/>
  <c r="J510" i="10" s="1"/>
  <c r="F510" i="10"/>
  <c r="M509" i="10"/>
  <c r="I509" i="10"/>
  <c r="F509" i="10"/>
  <c r="J509" i="10" s="1"/>
  <c r="N509" i="10" s="1"/>
  <c r="O508" i="10"/>
  <c r="M508" i="10"/>
  <c r="I508" i="10"/>
  <c r="J508" i="10" s="1"/>
  <c r="N508" i="10" s="1"/>
  <c r="P508" i="10" s="1"/>
  <c r="F508" i="10"/>
  <c r="M507" i="10"/>
  <c r="I507" i="10"/>
  <c r="F507" i="10"/>
  <c r="J507" i="10" s="1"/>
  <c r="N507" i="10" s="1"/>
  <c r="O507" i="10" s="1"/>
  <c r="M506" i="10"/>
  <c r="I506" i="10"/>
  <c r="F506" i="10"/>
  <c r="M505" i="10"/>
  <c r="J505" i="10"/>
  <c r="N505" i="10" s="1"/>
  <c r="I505" i="10"/>
  <c r="F505" i="10"/>
  <c r="M504" i="10"/>
  <c r="I504" i="10"/>
  <c r="J504" i="10" s="1"/>
  <c r="F504" i="10"/>
  <c r="M503" i="10"/>
  <c r="I503" i="10"/>
  <c r="F503" i="10"/>
  <c r="J503" i="10" s="1"/>
  <c r="N503" i="10" s="1"/>
  <c r="M502" i="10"/>
  <c r="I502" i="10"/>
  <c r="F502" i="10"/>
  <c r="J502" i="10" s="1"/>
  <c r="N502" i="10" s="1"/>
  <c r="P502" i="10" s="1"/>
  <c r="M501" i="10"/>
  <c r="I501" i="10"/>
  <c r="F501" i="10"/>
  <c r="J501" i="10" s="1"/>
  <c r="N501" i="10" s="1"/>
  <c r="O501" i="10" s="1"/>
  <c r="M500" i="10"/>
  <c r="I500" i="10"/>
  <c r="F500" i="10"/>
  <c r="M499" i="10"/>
  <c r="J499" i="10"/>
  <c r="N499" i="10" s="1"/>
  <c r="I499" i="10"/>
  <c r="F499" i="10"/>
  <c r="M498" i="10"/>
  <c r="I498" i="10"/>
  <c r="J498" i="10" s="1"/>
  <c r="F498" i="10"/>
  <c r="M497" i="10"/>
  <c r="I497" i="10"/>
  <c r="F497" i="10"/>
  <c r="J497" i="10" s="1"/>
  <c r="N497" i="10" s="1"/>
  <c r="M496" i="10"/>
  <c r="I496" i="10"/>
  <c r="F496" i="10"/>
  <c r="J496" i="10" s="1"/>
  <c r="N496" i="10" s="1"/>
  <c r="P496" i="10" s="1"/>
  <c r="M495" i="10"/>
  <c r="I495" i="10"/>
  <c r="F495" i="10"/>
  <c r="J495" i="10" s="1"/>
  <c r="N495" i="10" s="1"/>
  <c r="M494" i="10"/>
  <c r="I494" i="10"/>
  <c r="F494" i="10"/>
  <c r="M493" i="10"/>
  <c r="J493" i="10"/>
  <c r="N493" i="10" s="1"/>
  <c r="I493" i="10"/>
  <c r="F493" i="10"/>
  <c r="M492" i="10"/>
  <c r="J492" i="10"/>
  <c r="I492" i="10"/>
  <c r="F492" i="10"/>
  <c r="N491" i="10"/>
  <c r="M491" i="10"/>
  <c r="I491" i="10"/>
  <c r="F491" i="10"/>
  <c r="J491" i="10" s="1"/>
  <c r="O490" i="10"/>
  <c r="M490" i="10"/>
  <c r="I490" i="10"/>
  <c r="F490" i="10"/>
  <c r="J490" i="10" s="1"/>
  <c r="N490" i="10" s="1"/>
  <c r="P490" i="10" s="1"/>
  <c r="P489" i="10"/>
  <c r="M489" i="10"/>
  <c r="I489" i="10"/>
  <c r="F489" i="10"/>
  <c r="J489" i="10" s="1"/>
  <c r="N489" i="10" s="1"/>
  <c r="O489" i="10" s="1"/>
  <c r="M488" i="10"/>
  <c r="I488" i="10"/>
  <c r="F488" i="10"/>
  <c r="J488" i="10" s="1"/>
  <c r="N488" i="10" s="1"/>
  <c r="M487" i="10"/>
  <c r="J487" i="10"/>
  <c r="N487" i="10" s="1"/>
  <c r="I487" i="10"/>
  <c r="F487" i="10"/>
  <c r="M486" i="10"/>
  <c r="J486" i="10"/>
  <c r="N486" i="10" s="1"/>
  <c r="I486" i="10"/>
  <c r="F486" i="10"/>
  <c r="M485" i="10"/>
  <c r="I485" i="10"/>
  <c r="F485" i="10"/>
  <c r="J485" i="10" s="1"/>
  <c r="N485" i="10" s="1"/>
  <c r="M484" i="10"/>
  <c r="I484" i="10"/>
  <c r="F484" i="10"/>
  <c r="J484" i="10" s="1"/>
  <c r="N484" i="10" s="1"/>
  <c r="M483" i="10"/>
  <c r="I483" i="10"/>
  <c r="F483" i="10"/>
  <c r="J483" i="10" s="1"/>
  <c r="N483" i="10" s="1"/>
  <c r="O483" i="10" s="1"/>
  <c r="M482" i="10"/>
  <c r="I482" i="10"/>
  <c r="F482" i="10"/>
  <c r="M481" i="10"/>
  <c r="J481" i="10"/>
  <c r="N481" i="10" s="1"/>
  <c r="I481" i="10"/>
  <c r="F481" i="10"/>
  <c r="M480" i="10"/>
  <c r="J480" i="10"/>
  <c r="I480" i="10"/>
  <c r="F480" i="10"/>
  <c r="N479" i="10"/>
  <c r="M479" i="10"/>
  <c r="I479" i="10"/>
  <c r="F479" i="10"/>
  <c r="J479" i="10" s="1"/>
  <c r="O478" i="10"/>
  <c r="M478" i="10"/>
  <c r="I478" i="10"/>
  <c r="F478" i="10"/>
  <c r="J478" i="10" s="1"/>
  <c r="N478" i="10" s="1"/>
  <c r="P478" i="10" s="1"/>
  <c r="P477" i="10"/>
  <c r="M477" i="10"/>
  <c r="I477" i="10"/>
  <c r="F477" i="10"/>
  <c r="J477" i="10" s="1"/>
  <c r="N477" i="10" s="1"/>
  <c r="O477" i="10" s="1"/>
  <c r="M476" i="10"/>
  <c r="I476" i="10"/>
  <c r="F476" i="10"/>
  <c r="J476" i="10" s="1"/>
  <c r="N476" i="10" s="1"/>
  <c r="M475" i="10"/>
  <c r="J475" i="10"/>
  <c r="N475" i="10" s="1"/>
  <c r="I475" i="10"/>
  <c r="F475" i="10"/>
  <c r="M474" i="10"/>
  <c r="J474" i="10"/>
  <c r="N474" i="10" s="1"/>
  <c r="I474" i="10"/>
  <c r="F474" i="10"/>
  <c r="M473" i="10"/>
  <c r="I473" i="10"/>
  <c r="F473" i="10"/>
  <c r="J473" i="10" s="1"/>
  <c r="N473" i="10" s="1"/>
  <c r="M472" i="10"/>
  <c r="I472" i="10"/>
  <c r="F472" i="10"/>
  <c r="J472" i="10" s="1"/>
  <c r="N472" i="10" s="1"/>
  <c r="P472" i="10" s="1"/>
  <c r="M471" i="10"/>
  <c r="I471" i="10"/>
  <c r="F471" i="10"/>
  <c r="J471" i="10" s="1"/>
  <c r="N471" i="10" s="1"/>
  <c r="O471" i="10" s="1"/>
  <c r="M470" i="10"/>
  <c r="I470" i="10"/>
  <c r="F470" i="10"/>
  <c r="M469" i="10"/>
  <c r="J469" i="10"/>
  <c r="N469" i="10" s="1"/>
  <c r="I469" i="10"/>
  <c r="F469" i="10"/>
  <c r="M468" i="10"/>
  <c r="J468" i="10"/>
  <c r="I468" i="10"/>
  <c r="F468" i="10"/>
  <c r="N467" i="10"/>
  <c r="M467" i="10"/>
  <c r="I467" i="10"/>
  <c r="F467" i="10"/>
  <c r="J467" i="10" s="1"/>
  <c r="O466" i="10"/>
  <c r="M466" i="10"/>
  <c r="I466" i="10"/>
  <c r="F466" i="10"/>
  <c r="J466" i="10" s="1"/>
  <c r="N466" i="10" s="1"/>
  <c r="P466" i="10" s="1"/>
  <c r="P465" i="10"/>
  <c r="M465" i="10"/>
  <c r="I465" i="10"/>
  <c r="F465" i="10"/>
  <c r="J465" i="10" s="1"/>
  <c r="N465" i="10" s="1"/>
  <c r="O465" i="10" s="1"/>
  <c r="M464" i="10"/>
  <c r="I464" i="10"/>
  <c r="F464" i="10"/>
  <c r="J464" i="10" s="1"/>
  <c r="N464" i="10" s="1"/>
  <c r="M463" i="10"/>
  <c r="J463" i="10"/>
  <c r="N463" i="10" s="1"/>
  <c r="I463" i="10"/>
  <c r="F463" i="10"/>
  <c r="M462" i="10"/>
  <c r="J462" i="10"/>
  <c r="N462" i="10" s="1"/>
  <c r="I462" i="10"/>
  <c r="F462" i="10"/>
  <c r="M461" i="10"/>
  <c r="I461" i="10"/>
  <c r="F461" i="10"/>
  <c r="J461" i="10" s="1"/>
  <c r="N461" i="10" s="1"/>
  <c r="M460" i="10"/>
  <c r="I460" i="10"/>
  <c r="F460" i="10"/>
  <c r="J460" i="10" s="1"/>
  <c r="N460" i="10" s="1"/>
  <c r="P460" i="10" s="1"/>
  <c r="M459" i="10"/>
  <c r="I459" i="10"/>
  <c r="F459" i="10"/>
  <c r="J459" i="10" s="1"/>
  <c r="N459" i="10" s="1"/>
  <c r="M458" i="10"/>
  <c r="I458" i="10"/>
  <c r="F458" i="10"/>
  <c r="M457" i="10"/>
  <c r="J457" i="10"/>
  <c r="N457" i="10" s="1"/>
  <c r="I457" i="10"/>
  <c r="F457" i="10"/>
  <c r="M456" i="10"/>
  <c r="I456" i="10"/>
  <c r="J456" i="10" s="1"/>
  <c r="F456" i="10"/>
  <c r="M455" i="10"/>
  <c r="I455" i="10"/>
  <c r="F455" i="10"/>
  <c r="J455" i="10" s="1"/>
  <c r="N455" i="10" s="1"/>
  <c r="M454" i="10"/>
  <c r="I454" i="10"/>
  <c r="F454" i="10"/>
  <c r="J454" i="10" s="1"/>
  <c r="N454" i="10" s="1"/>
  <c r="M453" i="10"/>
  <c r="J453" i="10"/>
  <c r="N453" i="10" s="1"/>
  <c r="O453" i="10" s="1"/>
  <c r="I453" i="10"/>
  <c r="F453" i="10"/>
  <c r="M452" i="10"/>
  <c r="I452" i="10"/>
  <c r="F452" i="10"/>
  <c r="J452" i="10" s="1"/>
  <c r="N451" i="10"/>
  <c r="M451" i="10"/>
  <c r="J451" i="10"/>
  <c r="I451" i="10"/>
  <c r="F451" i="10"/>
  <c r="O450" i="10"/>
  <c r="M450" i="10"/>
  <c r="J450" i="10"/>
  <c r="N450" i="10" s="1"/>
  <c r="P450" i="10" s="1"/>
  <c r="I450" i="10"/>
  <c r="F450" i="10"/>
  <c r="N449" i="10"/>
  <c r="O449" i="10" s="1"/>
  <c r="M449" i="10"/>
  <c r="I449" i="10"/>
  <c r="F449" i="10"/>
  <c r="J449" i="10" s="1"/>
  <c r="M448" i="10"/>
  <c r="I448" i="10"/>
  <c r="F448" i="10"/>
  <c r="M447" i="10"/>
  <c r="J447" i="10"/>
  <c r="N447" i="10" s="1"/>
  <c r="I447" i="10"/>
  <c r="F447" i="10"/>
  <c r="M446" i="10"/>
  <c r="I446" i="10"/>
  <c r="F446" i="10"/>
  <c r="N445" i="10"/>
  <c r="M445" i="10"/>
  <c r="J445" i="10"/>
  <c r="I445" i="10"/>
  <c r="F445" i="10"/>
  <c r="M444" i="10"/>
  <c r="J444" i="10"/>
  <c r="I444" i="10"/>
  <c r="F444" i="10"/>
  <c r="M443" i="10"/>
  <c r="I443" i="10"/>
  <c r="F443" i="10"/>
  <c r="J443" i="10" s="1"/>
  <c r="N443" i="10" s="1"/>
  <c r="M442" i="10"/>
  <c r="I442" i="10"/>
  <c r="F442" i="10"/>
  <c r="J442" i="10" s="1"/>
  <c r="N442" i="10" s="1"/>
  <c r="M441" i="10"/>
  <c r="J441" i="10"/>
  <c r="N441" i="10" s="1"/>
  <c r="O441" i="10" s="1"/>
  <c r="I441" i="10"/>
  <c r="F441" i="10"/>
  <c r="M440" i="10"/>
  <c r="I440" i="10"/>
  <c r="F440" i="10"/>
  <c r="J440" i="10" s="1"/>
  <c r="N439" i="10"/>
  <c r="M439" i="10"/>
  <c r="J439" i="10"/>
  <c r="I439" i="10"/>
  <c r="F439" i="10"/>
  <c r="O438" i="10"/>
  <c r="M438" i="10"/>
  <c r="J438" i="10"/>
  <c r="N438" i="10" s="1"/>
  <c r="P438" i="10" s="1"/>
  <c r="I438" i="10"/>
  <c r="F438" i="10"/>
  <c r="N437" i="10"/>
  <c r="O437" i="10" s="1"/>
  <c r="M437" i="10"/>
  <c r="I437" i="10"/>
  <c r="F437" i="10"/>
  <c r="J437" i="10" s="1"/>
  <c r="M436" i="10"/>
  <c r="I436" i="10"/>
  <c r="F436" i="10"/>
  <c r="M435" i="10"/>
  <c r="J435" i="10"/>
  <c r="N435" i="10" s="1"/>
  <c r="I435" i="10"/>
  <c r="F435" i="10"/>
  <c r="M434" i="10"/>
  <c r="I434" i="10"/>
  <c r="J434" i="10" s="1"/>
  <c r="N434" i="10" s="1"/>
  <c r="F434" i="10"/>
  <c r="N433" i="10"/>
  <c r="M433" i="10"/>
  <c r="J433" i="10"/>
  <c r="I433" i="10"/>
  <c r="F433" i="10"/>
  <c r="M432" i="10"/>
  <c r="N432" i="10" s="1"/>
  <c r="J432" i="10"/>
  <c r="I432" i="10"/>
  <c r="F432" i="10"/>
  <c r="M431" i="10"/>
  <c r="I431" i="10"/>
  <c r="F431" i="10"/>
  <c r="J431" i="10" s="1"/>
  <c r="N431" i="10" s="1"/>
  <c r="M430" i="10"/>
  <c r="I430" i="10"/>
  <c r="F430" i="10"/>
  <c r="J430" i="10" s="1"/>
  <c r="N430" i="10" s="1"/>
  <c r="M429" i="10"/>
  <c r="J429" i="10"/>
  <c r="N429" i="10" s="1"/>
  <c r="O429" i="10" s="1"/>
  <c r="I429" i="10"/>
  <c r="F429" i="10"/>
  <c r="M428" i="10"/>
  <c r="I428" i="10"/>
  <c r="J428" i="10" s="1"/>
  <c r="F428" i="10"/>
  <c r="N427" i="10"/>
  <c r="M427" i="10"/>
  <c r="J427" i="10"/>
  <c r="I427" i="10"/>
  <c r="F427" i="10"/>
  <c r="O426" i="10"/>
  <c r="M426" i="10"/>
  <c r="N426" i="10" s="1"/>
  <c r="P426" i="10" s="1"/>
  <c r="J426" i="10"/>
  <c r="I426" i="10"/>
  <c r="F426" i="10"/>
  <c r="N425" i="10"/>
  <c r="O425" i="10" s="1"/>
  <c r="M425" i="10"/>
  <c r="I425" i="10"/>
  <c r="F425" i="10"/>
  <c r="J425" i="10" s="1"/>
  <c r="M424" i="10"/>
  <c r="I424" i="10"/>
  <c r="F424" i="10"/>
  <c r="M423" i="10"/>
  <c r="J423" i="10"/>
  <c r="N423" i="10" s="1"/>
  <c r="I423" i="10"/>
  <c r="F423" i="10"/>
  <c r="M422" i="10"/>
  <c r="I422" i="10"/>
  <c r="J422" i="10" s="1"/>
  <c r="N422" i="10" s="1"/>
  <c r="F422" i="10"/>
  <c r="N421" i="10"/>
  <c r="M421" i="10"/>
  <c r="J421" i="10"/>
  <c r="I421" i="10"/>
  <c r="F421" i="10"/>
  <c r="M420" i="10"/>
  <c r="N420" i="10" s="1"/>
  <c r="J420" i="10"/>
  <c r="I420" i="10"/>
  <c r="F420" i="10"/>
  <c r="M419" i="10"/>
  <c r="I419" i="10"/>
  <c r="F419" i="10"/>
  <c r="J419" i="10" s="1"/>
  <c r="N419" i="10" s="1"/>
  <c r="M418" i="10"/>
  <c r="I418" i="10"/>
  <c r="F418" i="10"/>
  <c r="J418" i="10" s="1"/>
  <c r="N418" i="10" s="1"/>
  <c r="M417" i="10"/>
  <c r="J417" i="10"/>
  <c r="N417" i="10" s="1"/>
  <c r="O417" i="10" s="1"/>
  <c r="I417" i="10"/>
  <c r="F417" i="10"/>
  <c r="M416" i="10"/>
  <c r="I416" i="10"/>
  <c r="J416" i="10" s="1"/>
  <c r="F416" i="10"/>
  <c r="N415" i="10"/>
  <c r="M415" i="10"/>
  <c r="J415" i="10"/>
  <c r="I415" i="10"/>
  <c r="F415" i="10"/>
  <c r="O414" i="10"/>
  <c r="M414" i="10"/>
  <c r="N414" i="10" s="1"/>
  <c r="P414" i="10" s="1"/>
  <c r="J414" i="10"/>
  <c r="I414" i="10"/>
  <c r="F414" i="10"/>
  <c r="N413" i="10"/>
  <c r="O413" i="10" s="1"/>
  <c r="M413" i="10"/>
  <c r="I413" i="10"/>
  <c r="F413" i="10"/>
  <c r="J413" i="10" s="1"/>
  <c r="M412" i="10"/>
  <c r="I412" i="10"/>
  <c r="F412" i="10"/>
  <c r="M411" i="10"/>
  <c r="J411" i="10"/>
  <c r="N411" i="10" s="1"/>
  <c r="I411" i="10"/>
  <c r="F411" i="10"/>
  <c r="M410" i="10"/>
  <c r="I410" i="10"/>
  <c r="J410" i="10" s="1"/>
  <c r="N410" i="10" s="1"/>
  <c r="F410" i="10"/>
  <c r="N409" i="10"/>
  <c r="M409" i="10"/>
  <c r="J409" i="10"/>
  <c r="I409" i="10"/>
  <c r="F409" i="10"/>
  <c r="M408" i="10"/>
  <c r="N408" i="10" s="1"/>
  <c r="J408" i="10"/>
  <c r="I408" i="10"/>
  <c r="F408" i="10"/>
  <c r="M407" i="10"/>
  <c r="I407" i="10"/>
  <c r="F407" i="10"/>
  <c r="J407" i="10" s="1"/>
  <c r="N407" i="10" s="1"/>
  <c r="M406" i="10"/>
  <c r="I406" i="10"/>
  <c r="F406" i="10"/>
  <c r="J406" i="10" s="1"/>
  <c r="N406" i="10" s="1"/>
  <c r="P405" i="10"/>
  <c r="M405" i="10"/>
  <c r="J405" i="10"/>
  <c r="N405" i="10" s="1"/>
  <c r="O405" i="10" s="1"/>
  <c r="I405" i="10"/>
  <c r="F405" i="10"/>
  <c r="M404" i="10"/>
  <c r="I404" i="10"/>
  <c r="J404" i="10" s="1"/>
  <c r="F404" i="10"/>
  <c r="N403" i="10"/>
  <c r="M403" i="10"/>
  <c r="J403" i="10"/>
  <c r="I403" i="10"/>
  <c r="F403" i="10"/>
  <c r="M402" i="10"/>
  <c r="N402" i="10" s="1"/>
  <c r="J402" i="10"/>
  <c r="I402" i="10"/>
  <c r="F402" i="10"/>
  <c r="M401" i="10"/>
  <c r="I401" i="10"/>
  <c r="F401" i="10"/>
  <c r="J401" i="10" s="1"/>
  <c r="N401" i="10" s="1"/>
  <c r="M400" i="10"/>
  <c r="I400" i="10"/>
  <c r="F400" i="10"/>
  <c r="M399" i="10"/>
  <c r="I399" i="10"/>
  <c r="F399" i="10"/>
  <c r="M398" i="10"/>
  <c r="I398" i="10"/>
  <c r="F398" i="10"/>
  <c r="J398" i="10" s="1"/>
  <c r="N398" i="10" s="1"/>
  <c r="M397" i="10"/>
  <c r="I397" i="10"/>
  <c r="J397" i="10" s="1"/>
  <c r="N397" i="10" s="1"/>
  <c r="F397" i="10"/>
  <c r="O396" i="10"/>
  <c r="M396" i="10"/>
  <c r="N396" i="10" s="1"/>
  <c r="P396" i="10" s="1"/>
  <c r="J396" i="10"/>
  <c r="I396" i="10"/>
  <c r="F396" i="10"/>
  <c r="P395" i="10"/>
  <c r="N395" i="10"/>
  <c r="O395" i="10" s="1"/>
  <c r="M395" i="10"/>
  <c r="I395" i="10"/>
  <c r="F395" i="10"/>
  <c r="J395" i="10" s="1"/>
  <c r="M394" i="10"/>
  <c r="I394" i="10"/>
  <c r="F394" i="10"/>
  <c r="M393" i="10"/>
  <c r="I393" i="10"/>
  <c r="J393" i="10" s="1"/>
  <c r="N393" i="10" s="1"/>
  <c r="O393" i="10" s="1"/>
  <c r="F393" i="10"/>
  <c r="P392" i="10"/>
  <c r="M392" i="10"/>
  <c r="J392" i="10"/>
  <c r="N392" i="10" s="1"/>
  <c r="O392" i="10" s="1"/>
  <c r="I392" i="10"/>
  <c r="F392" i="10"/>
  <c r="M391" i="10"/>
  <c r="I391" i="10"/>
  <c r="J391" i="10" s="1"/>
  <c r="N391" i="10" s="1"/>
  <c r="F391" i="10"/>
  <c r="N390" i="10"/>
  <c r="M390" i="10"/>
  <c r="J390" i="10"/>
  <c r="I390" i="10"/>
  <c r="F390" i="10"/>
  <c r="O389" i="10"/>
  <c r="M389" i="10"/>
  <c r="I389" i="10"/>
  <c r="J389" i="10" s="1"/>
  <c r="N389" i="10" s="1"/>
  <c r="P389" i="10" s="1"/>
  <c r="F389" i="10"/>
  <c r="P388" i="10"/>
  <c r="M388" i="10"/>
  <c r="I388" i="10"/>
  <c r="F388" i="10"/>
  <c r="J388" i="10" s="1"/>
  <c r="N388" i="10" s="1"/>
  <c r="O388" i="10" s="1"/>
  <c r="M387" i="10"/>
  <c r="I387" i="10"/>
  <c r="F387" i="10"/>
  <c r="M386" i="10"/>
  <c r="J386" i="10"/>
  <c r="N386" i="10" s="1"/>
  <c r="I386" i="10"/>
  <c r="F386" i="10"/>
  <c r="M385" i="10"/>
  <c r="I385" i="10"/>
  <c r="J385" i="10" s="1"/>
  <c r="F385" i="10"/>
  <c r="N384" i="10"/>
  <c r="M384" i="10"/>
  <c r="J384" i="10"/>
  <c r="I384" i="10"/>
  <c r="F384" i="10"/>
  <c r="O383" i="10"/>
  <c r="M383" i="10"/>
  <c r="I383" i="10"/>
  <c r="J383" i="10" s="1"/>
  <c r="N383" i="10" s="1"/>
  <c r="P383" i="10" s="1"/>
  <c r="F383" i="10"/>
  <c r="P382" i="10"/>
  <c r="M382" i="10"/>
  <c r="I382" i="10"/>
  <c r="F382" i="10"/>
  <c r="J382" i="10" s="1"/>
  <c r="N382" i="10" s="1"/>
  <c r="O382" i="10" s="1"/>
  <c r="M381" i="10"/>
  <c r="I381" i="10"/>
  <c r="F381" i="10"/>
  <c r="J381" i="10" s="1"/>
  <c r="N381" i="10" s="1"/>
  <c r="M380" i="10"/>
  <c r="J380" i="10"/>
  <c r="N380" i="10" s="1"/>
  <c r="I380" i="10"/>
  <c r="F380" i="10"/>
  <c r="M379" i="10"/>
  <c r="I379" i="10"/>
  <c r="J379" i="10" s="1"/>
  <c r="N379" i="10" s="1"/>
  <c r="F379" i="10"/>
  <c r="N378" i="10"/>
  <c r="M378" i="10"/>
  <c r="J378" i="10"/>
  <c r="I378" i="10"/>
  <c r="F378" i="10"/>
  <c r="O377" i="10"/>
  <c r="M377" i="10"/>
  <c r="I377" i="10"/>
  <c r="J377" i="10" s="1"/>
  <c r="N377" i="10" s="1"/>
  <c r="P377" i="10" s="1"/>
  <c r="F377" i="10"/>
  <c r="M376" i="10"/>
  <c r="I376" i="10"/>
  <c r="F376" i="10"/>
  <c r="J376" i="10" s="1"/>
  <c r="N376" i="10" s="1"/>
  <c r="O376" i="10" s="1"/>
  <c r="M375" i="10"/>
  <c r="I375" i="10"/>
  <c r="F375" i="10"/>
  <c r="J375" i="10" s="1"/>
  <c r="N375" i="10" s="1"/>
  <c r="M374" i="10"/>
  <c r="J374" i="10"/>
  <c r="N374" i="10" s="1"/>
  <c r="I374" i="10"/>
  <c r="F374" i="10"/>
  <c r="M373" i="10"/>
  <c r="I373" i="10"/>
  <c r="J373" i="10" s="1"/>
  <c r="N373" i="10" s="1"/>
  <c r="F373" i="10"/>
  <c r="N372" i="10"/>
  <c r="M372" i="10"/>
  <c r="J372" i="10"/>
  <c r="I372" i="10"/>
  <c r="F372" i="10"/>
  <c r="M371" i="10"/>
  <c r="I371" i="10"/>
  <c r="J371" i="10" s="1"/>
  <c r="N371" i="10" s="1"/>
  <c r="P371" i="10" s="1"/>
  <c r="F371" i="10"/>
  <c r="M370" i="10"/>
  <c r="I370" i="10"/>
  <c r="F370" i="10"/>
  <c r="J370" i="10" s="1"/>
  <c r="N370" i="10" s="1"/>
  <c r="O370" i="10" s="1"/>
  <c r="M369" i="10"/>
  <c r="I369" i="10"/>
  <c r="F369" i="10"/>
  <c r="M368" i="10"/>
  <c r="J368" i="10"/>
  <c r="N368" i="10" s="1"/>
  <c r="I368" i="10"/>
  <c r="F368" i="10"/>
  <c r="M367" i="10"/>
  <c r="I367" i="10"/>
  <c r="J367" i="10" s="1"/>
  <c r="F367" i="10"/>
  <c r="N366" i="10"/>
  <c r="M366" i="10"/>
  <c r="J366" i="10"/>
  <c r="I366" i="10"/>
  <c r="F366" i="10"/>
  <c r="M365" i="10"/>
  <c r="I365" i="10"/>
  <c r="J365" i="10" s="1"/>
  <c r="N365" i="10" s="1"/>
  <c r="P365" i="10" s="1"/>
  <c r="F365" i="10"/>
  <c r="M364" i="10"/>
  <c r="I364" i="10"/>
  <c r="F364" i="10"/>
  <c r="J364" i="10" s="1"/>
  <c r="N364" i="10" s="1"/>
  <c r="O364" i="10" s="1"/>
  <c r="M363" i="10"/>
  <c r="I363" i="10"/>
  <c r="F363" i="10"/>
  <c r="M362" i="10"/>
  <c r="J362" i="10"/>
  <c r="N362" i="10" s="1"/>
  <c r="I362" i="10"/>
  <c r="F362" i="10"/>
  <c r="M361" i="10"/>
  <c r="I361" i="10"/>
  <c r="J361" i="10" s="1"/>
  <c r="F361" i="10"/>
  <c r="N360" i="10"/>
  <c r="M360" i="10"/>
  <c r="J360" i="10"/>
  <c r="I360" i="10"/>
  <c r="F360" i="10"/>
  <c r="M359" i="10"/>
  <c r="I359" i="10"/>
  <c r="J359" i="10" s="1"/>
  <c r="N359" i="10" s="1"/>
  <c r="P359" i="10" s="1"/>
  <c r="F359" i="10"/>
  <c r="P358" i="10"/>
  <c r="M358" i="10"/>
  <c r="I358" i="10"/>
  <c r="F358" i="10"/>
  <c r="J358" i="10" s="1"/>
  <c r="N358" i="10" s="1"/>
  <c r="O358" i="10" s="1"/>
  <c r="M357" i="10"/>
  <c r="I357" i="10"/>
  <c r="F357" i="10"/>
  <c r="J357" i="10" s="1"/>
  <c r="N357" i="10" s="1"/>
  <c r="M356" i="10"/>
  <c r="J356" i="10"/>
  <c r="N356" i="10" s="1"/>
  <c r="I356" i="10"/>
  <c r="F356" i="10"/>
  <c r="M355" i="10"/>
  <c r="I355" i="10"/>
  <c r="J355" i="10" s="1"/>
  <c r="N355" i="10" s="1"/>
  <c r="F355" i="10"/>
  <c r="N354" i="10"/>
  <c r="M354" i="10"/>
  <c r="J354" i="10"/>
  <c r="I354" i="10"/>
  <c r="F354" i="10"/>
  <c r="O353" i="10"/>
  <c r="M353" i="10"/>
  <c r="I353" i="10"/>
  <c r="J353" i="10" s="1"/>
  <c r="N353" i="10" s="1"/>
  <c r="P353" i="10" s="1"/>
  <c r="F353" i="10"/>
  <c r="P352" i="10"/>
  <c r="M352" i="10"/>
  <c r="I352" i="10"/>
  <c r="F352" i="10"/>
  <c r="J352" i="10" s="1"/>
  <c r="N352" i="10" s="1"/>
  <c r="O352" i="10" s="1"/>
  <c r="M351" i="10"/>
  <c r="I351" i="10"/>
  <c r="F351" i="10"/>
  <c r="M350" i="10"/>
  <c r="J350" i="10"/>
  <c r="N350" i="10" s="1"/>
  <c r="I350" i="10"/>
  <c r="F350" i="10"/>
  <c r="M349" i="10"/>
  <c r="I349" i="10"/>
  <c r="J349" i="10" s="1"/>
  <c r="F349" i="10"/>
  <c r="N348" i="10"/>
  <c r="M348" i="10"/>
  <c r="J348" i="10"/>
  <c r="I348" i="10"/>
  <c r="F348" i="10"/>
  <c r="O347" i="10"/>
  <c r="M347" i="10"/>
  <c r="I347" i="10"/>
  <c r="J347" i="10" s="1"/>
  <c r="N347" i="10" s="1"/>
  <c r="P347" i="10" s="1"/>
  <c r="F347" i="10"/>
  <c r="P346" i="10"/>
  <c r="M346" i="10"/>
  <c r="I346" i="10"/>
  <c r="F346" i="10"/>
  <c r="J346" i="10" s="1"/>
  <c r="N346" i="10" s="1"/>
  <c r="O346" i="10" s="1"/>
  <c r="M345" i="10"/>
  <c r="I345" i="10"/>
  <c r="F345" i="10"/>
  <c r="J345" i="10" s="1"/>
  <c r="N345" i="10" s="1"/>
  <c r="M344" i="10"/>
  <c r="J344" i="10"/>
  <c r="N344" i="10" s="1"/>
  <c r="I344" i="10"/>
  <c r="F344" i="10"/>
  <c r="M343" i="10"/>
  <c r="I343" i="10"/>
  <c r="J343" i="10" s="1"/>
  <c r="N343" i="10" s="1"/>
  <c r="F343" i="10"/>
  <c r="N342" i="10"/>
  <c r="M342" i="10"/>
  <c r="J342" i="10"/>
  <c r="I342" i="10"/>
  <c r="F342" i="10"/>
  <c r="O341" i="10"/>
  <c r="M341" i="10"/>
  <c r="I341" i="10"/>
  <c r="J341" i="10" s="1"/>
  <c r="N341" i="10" s="1"/>
  <c r="P341" i="10" s="1"/>
  <c r="F341" i="10"/>
  <c r="M340" i="10"/>
  <c r="I340" i="10"/>
  <c r="F340" i="10"/>
  <c r="J340" i="10" s="1"/>
  <c r="N340" i="10" s="1"/>
  <c r="O340" i="10" s="1"/>
  <c r="M339" i="10"/>
  <c r="I339" i="10"/>
  <c r="F339" i="10"/>
  <c r="J339" i="10" s="1"/>
  <c r="N339" i="10" s="1"/>
  <c r="M338" i="10"/>
  <c r="J338" i="10"/>
  <c r="N338" i="10" s="1"/>
  <c r="I338" i="10"/>
  <c r="F338" i="10"/>
  <c r="M337" i="10"/>
  <c r="I337" i="10"/>
  <c r="J337" i="10" s="1"/>
  <c r="N337" i="10" s="1"/>
  <c r="F337" i="10"/>
  <c r="N336" i="10"/>
  <c r="M336" i="10"/>
  <c r="J336" i="10"/>
  <c r="I336" i="10"/>
  <c r="F336" i="10"/>
  <c r="M335" i="10"/>
  <c r="I335" i="10"/>
  <c r="J335" i="10" s="1"/>
  <c r="N335" i="10" s="1"/>
  <c r="P335" i="10" s="1"/>
  <c r="F335" i="10"/>
  <c r="M334" i="10"/>
  <c r="I334" i="10"/>
  <c r="F334" i="10"/>
  <c r="J334" i="10" s="1"/>
  <c r="N334" i="10" s="1"/>
  <c r="O334" i="10" s="1"/>
  <c r="M333" i="10"/>
  <c r="I333" i="10"/>
  <c r="F333" i="10"/>
  <c r="M332" i="10"/>
  <c r="J332" i="10"/>
  <c r="N332" i="10" s="1"/>
  <c r="I332" i="10"/>
  <c r="F332" i="10"/>
  <c r="M331" i="10"/>
  <c r="I331" i="10"/>
  <c r="J331" i="10" s="1"/>
  <c r="F331" i="10"/>
  <c r="N330" i="10"/>
  <c r="M330" i="10"/>
  <c r="J330" i="10"/>
  <c r="I330" i="10"/>
  <c r="F330" i="10"/>
  <c r="M329" i="10"/>
  <c r="I329" i="10"/>
  <c r="J329" i="10" s="1"/>
  <c r="N329" i="10" s="1"/>
  <c r="P329" i="10" s="1"/>
  <c r="F329" i="10"/>
  <c r="M328" i="10"/>
  <c r="I328" i="10"/>
  <c r="F328" i="10"/>
  <c r="J328" i="10" s="1"/>
  <c r="N328" i="10" s="1"/>
  <c r="O328" i="10" s="1"/>
  <c r="M327" i="10"/>
  <c r="I327" i="10"/>
  <c r="F327" i="10"/>
  <c r="M326" i="10"/>
  <c r="J326" i="10"/>
  <c r="N326" i="10" s="1"/>
  <c r="I326" i="10"/>
  <c r="F326" i="10"/>
  <c r="M325" i="10"/>
  <c r="I325" i="10"/>
  <c r="J325" i="10" s="1"/>
  <c r="F325" i="10"/>
  <c r="N324" i="10"/>
  <c r="M324" i="10"/>
  <c r="J324" i="10"/>
  <c r="I324" i="10"/>
  <c r="F324" i="10"/>
  <c r="M323" i="10"/>
  <c r="I323" i="10"/>
  <c r="J323" i="10" s="1"/>
  <c r="N323" i="10" s="1"/>
  <c r="P323" i="10" s="1"/>
  <c r="F323" i="10"/>
  <c r="P322" i="10"/>
  <c r="M322" i="10"/>
  <c r="I322" i="10"/>
  <c r="F322" i="10"/>
  <c r="J322" i="10" s="1"/>
  <c r="N322" i="10" s="1"/>
  <c r="O322" i="10" s="1"/>
  <c r="M321" i="10"/>
  <c r="I321" i="10"/>
  <c r="F321" i="10"/>
  <c r="J321" i="10" s="1"/>
  <c r="N321" i="10" s="1"/>
  <c r="M320" i="10"/>
  <c r="J320" i="10"/>
  <c r="N320" i="10" s="1"/>
  <c r="I320" i="10"/>
  <c r="F320" i="10"/>
  <c r="M319" i="10"/>
  <c r="I319" i="10"/>
  <c r="J319" i="10" s="1"/>
  <c r="N319" i="10" s="1"/>
  <c r="F319" i="10"/>
  <c r="N318" i="10"/>
  <c r="M318" i="10"/>
  <c r="J318" i="10"/>
  <c r="I318" i="10"/>
  <c r="F318" i="10"/>
  <c r="O317" i="10"/>
  <c r="M317" i="10"/>
  <c r="I317" i="10"/>
  <c r="J317" i="10" s="1"/>
  <c r="N317" i="10" s="1"/>
  <c r="P317" i="10" s="1"/>
  <c r="F317" i="10"/>
  <c r="P316" i="10"/>
  <c r="M316" i="10"/>
  <c r="I316" i="10"/>
  <c r="F316" i="10"/>
  <c r="J316" i="10" s="1"/>
  <c r="N316" i="10" s="1"/>
  <c r="O316" i="10" s="1"/>
  <c r="M315" i="10"/>
  <c r="I315" i="10"/>
  <c r="F315" i="10"/>
  <c r="M314" i="10"/>
  <c r="J314" i="10"/>
  <c r="N314" i="10" s="1"/>
  <c r="I314" i="10"/>
  <c r="F314" i="10"/>
  <c r="M313" i="10"/>
  <c r="I313" i="10"/>
  <c r="J313" i="10" s="1"/>
  <c r="F313" i="10"/>
  <c r="N312" i="10"/>
  <c r="M312" i="10"/>
  <c r="J312" i="10"/>
  <c r="I312" i="10"/>
  <c r="F312" i="10"/>
  <c r="M311" i="10"/>
  <c r="I311" i="10"/>
  <c r="F311"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B307" i="10" s="1"/>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K517" i="9"/>
  <c r="D517" i="9"/>
  <c r="M516" i="9"/>
  <c r="I516" i="9"/>
  <c r="F516" i="9"/>
  <c r="J516" i="9" s="1"/>
  <c r="N516" i="9" s="1"/>
  <c r="M515" i="9"/>
  <c r="I515" i="9"/>
  <c r="J515" i="9" s="1"/>
  <c r="N515" i="9" s="1"/>
  <c r="F515" i="9"/>
  <c r="M514" i="9"/>
  <c r="J514" i="9"/>
  <c r="N514" i="9" s="1"/>
  <c r="P514" i="9" s="1"/>
  <c r="I514" i="9"/>
  <c r="F514" i="9"/>
  <c r="P513" i="9"/>
  <c r="M513" i="9"/>
  <c r="I513" i="9"/>
  <c r="F513" i="9"/>
  <c r="J513" i="9" s="1"/>
  <c r="N513" i="9" s="1"/>
  <c r="O513" i="9" s="1"/>
  <c r="M512" i="9"/>
  <c r="I512" i="9"/>
  <c r="F512" i="9"/>
  <c r="J512" i="9" s="1"/>
  <c r="N512" i="9" s="1"/>
  <c r="M511" i="9"/>
  <c r="J511" i="9"/>
  <c r="N511" i="9" s="1"/>
  <c r="I511" i="9"/>
  <c r="F511" i="9"/>
  <c r="M510" i="9"/>
  <c r="I510" i="9"/>
  <c r="F510" i="9"/>
  <c r="J510" i="9" s="1"/>
  <c r="N509" i="9"/>
  <c r="M509" i="9"/>
  <c r="I509" i="9"/>
  <c r="J509" i="9" s="1"/>
  <c r="F509" i="9"/>
  <c r="M508" i="9"/>
  <c r="J508" i="9"/>
  <c r="N508" i="9" s="1"/>
  <c r="P508" i="9" s="1"/>
  <c r="I508" i="9"/>
  <c r="F508" i="9"/>
  <c r="M507" i="9"/>
  <c r="I507" i="9"/>
  <c r="F507" i="9"/>
  <c r="J507" i="9" s="1"/>
  <c r="N507" i="9" s="1"/>
  <c r="O507" i="9" s="1"/>
  <c r="M506" i="9"/>
  <c r="I506" i="9"/>
  <c r="F506" i="9"/>
  <c r="J506" i="9" s="1"/>
  <c r="N506" i="9" s="1"/>
  <c r="M505" i="9"/>
  <c r="J505" i="9"/>
  <c r="N505" i="9" s="1"/>
  <c r="I505" i="9"/>
  <c r="F505" i="9"/>
  <c r="M504" i="9"/>
  <c r="I504" i="9"/>
  <c r="F504" i="9"/>
  <c r="J504" i="9" s="1"/>
  <c r="N504" i="9" s="1"/>
  <c r="M503" i="9"/>
  <c r="I503" i="9"/>
  <c r="J503" i="9" s="1"/>
  <c r="N503" i="9" s="1"/>
  <c r="F503" i="9"/>
  <c r="O502" i="9"/>
  <c r="M502" i="9"/>
  <c r="J502" i="9"/>
  <c r="N502" i="9" s="1"/>
  <c r="P502" i="9" s="1"/>
  <c r="I502" i="9"/>
  <c r="F502" i="9"/>
  <c r="M501" i="9"/>
  <c r="I501" i="9"/>
  <c r="F501" i="9"/>
  <c r="J501" i="9" s="1"/>
  <c r="N501" i="9" s="1"/>
  <c r="O501" i="9" s="1"/>
  <c r="M500" i="9"/>
  <c r="I500" i="9"/>
  <c r="F500" i="9"/>
  <c r="M499" i="9"/>
  <c r="J499" i="9"/>
  <c r="N499" i="9" s="1"/>
  <c r="I499" i="9"/>
  <c r="F499" i="9"/>
  <c r="M498" i="9"/>
  <c r="I498" i="9"/>
  <c r="F498" i="9"/>
  <c r="J498" i="9" s="1"/>
  <c r="N498" i="9" s="1"/>
  <c r="M497" i="9"/>
  <c r="I497" i="9"/>
  <c r="J497" i="9" s="1"/>
  <c r="N497" i="9" s="1"/>
  <c r="F497" i="9"/>
  <c r="M496" i="9"/>
  <c r="J496" i="9"/>
  <c r="N496" i="9" s="1"/>
  <c r="P496" i="9" s="1"/>
  <c r="I496" i="9"/>
  <c r="F496" i="9"/>
  <c r="M495" i="9"/>
  <c r="I495" i="9"/>
  <c r="F495" i="9"/>
  <c r="J495" i="9" s="1"/>
  <c r="N495" i="9" s="1"/>
  <c r="O495" i="9" s="1"/>
  <c r="M494" i="9"/>
  <c r="I494" i="9"/>
  <c r="F494" i="9"/>
  <c r="M493" i="9"/>
  <c r="J493" i="9"/>
  <c r="N493" i="9" s="1"/>
  <c r="I493" i="9"/>
  <c r="F493" i="9"/>
  <c r="M492" i="9"/>
  <c r="I492" i="9"/>
  <c r="F492" i="9"/>
  <c r="J492" i="9" s="1"/>
  <c r="N491" i="9"/>
  <c r="M491" i="9"/>
  <c r="I491" i="9"/>
  <c r="J491" i="9" s="1"/>
  <c r="F491" i="9"/>
  <c r="M490" i="9"/>
  <c r="J490" i="9"/>
  <c r="N490" i="9" s="1"/>
  <c r="P490" i="9" s="1"/>
  <c r="I490" i="9"/>
  <c r="F490" i="9"/>
  <c r="P489" i="9"/>
  <c r="M489" i="9"/>
  <c r="I489" i="9"/>
  <c r="F489" i="9"/>
  <c r="J489" i="9" s="1"/>
  <c r="N489" i="9" s="1"/>
  <c r="O489" i="9" s="1"/>
  <c r="M488" i="9"/>
  <c r="I488" i="9"/>
  <c r="F488" i="9"/>
  <c r="J488" i="9" s="1"/>
  <c r="N488" i="9" s="1"/>
  <c r="M487" i="9"/>
  <c r="J487" i="9"/>
  <c r="N487" i="9" s="1"/>
  <c r="I487" i="9"/>
  <c r="F487" i="9"/>
  <c r="M486" i="9"/>
  <c r="I486" i="9"/>
  <c r="F486" i="9"/>
  <c r="J486" i="9" s="1"/>
  <c r="N486" i="9" s="1"/>
  <c r="M485" i="9"/>
  <c r="I485" i="9"/>
  <c r="J485" i="9" s="1"/>
  <c r="N485" i="9" s="1"/>
  <c r="F485" i="9"/>
  <c r="O484" i="9"/>
  <c r="M484" i="9"/>
  <c r="J484" i="9"/>
  <c r="N484" i="9" s="1"/>
  <c r="P484" i="9" s="1"/>
  <c r="I484" i="9"/>
  <c r="F484" i="9"/>
  <c r="P483" i="9"/>
  <c r="M483" i="9"/>
  <c r="I483" i="9"/>
  <c r="F483" i="9"/>
  <c r="J483" i="9" s="1"/>
  <c r="N483" i="9" s="1"/>
  <c r="O483" i="9" s="1"/>
  <c r="M482" i="9"/>
  <c r="I482" i="9"/>
  <c r="F482" i="9"/>
  <c r="M481" i="9"/>
  <c r="J481" i="9"/>
  <c r="N481" i="9" s="1"/>
  <c r="I481" i="9"/>
  <c r="F481" i="9"/>
  <c r="M480" i="9"/>
  <c r="I480" i="9"/>
  <c r="F480" i="9"/>
  <c r="J480" i="9" s="1"/>
  <c r="N480" i="9" s="1"/>
  <c r="M479" i="9"/>
  <c r="I479" i="9"/>
  <c r="J479" i="9" s="1"/>
  <c r="N479" i="9" s="1"/>
  <c r="F479" i="9"/>
  <c r="M478" i="9"/>
  <c r="J478" i="9"/>
  <c r="N478" i="9" s="1"/>
  <c r="P478" i="9" s="1"/>
  <c r="I478" i="9"/>
  <c r="F478" i="9"/>
  <c r="P477" i="9"/>
  <c r="M477" i="9"/>
  <c r="I477" i="9"/>
  <c r="F477" i="9"/>
  <c r="J477" i="9" s="1"/>
  <c r="N477" i="9" s="1"/>
  <c r="O477" i="9" s="1"/>
  <c r="M476" i="9"/>
  <c r="I476" i="9"/>
  <c r="F476" i="9"/>
  <c r="J476" i="9" s="1"/>
  <c r="N476" i="9" s="1"/>
  <c r="M475" i="9"/>
  <c r="J475" i="9"/>
  <c r="N475" i="9" s="1"/>
  <c r="I475" i="9"/>
  <c r="F475" i="9"/>
  <c r="M474" i="9"/>
  <c r="I474" i="9"/>
  <c r="F474" i="9"/>
  <c r="J474" i="9" s="1"/>
  <c r="N473" i="9"/>
  <c r="M473" i="9"/>
  <c r="I473" i="9"/>
  <c r="J473" i="9" s="1"/>
  <c r="F473" i="9"/>
  <c r="M472" i="9"/>
  <c r="J472" i="9"/>
  <c r="N472" i="9" s="1"/>
  <c r="P472" i="9" s="1"/>
  <c r="I472" i="9"/>
  <c r="F472" i="9"/>
  <c r="M471" i="9"/>
  <c r="I471" i="9"/>
  <c r="F471" i="9"/>
  <c r="J471" i="9" s="1"/>
  <c r="N471" i="9" s="1"/>
  <c r="O471" i="9" s="1"/>
  <c r="M470" i="9"/>
  <c r="I470" i="9"/>
  <c r="F470" i="9"/>
  <c r="J470" i="9" s="1"/>
  <c r="N470" i="9" s="1"/>
  <c r="M469" i="9"/>
  <c r="J469" i="9"/>
  <c r="N469" i="9" s="1"/>
  <c r="I469" i="9"/>
  <c r="F469" i="9"/>
  <c r="M468" i="9"/>
  <c r="I468" i="9"/>
  <c r="F468" i="9"/>
  <c r="J468" i="9" s="1"/>
  <c r="N468" i="9" s="1"/>
  <c r="M467" i="9"/>
  <c r="I467" i="9"/>
  <c r="J467" i="9" s="1"/>
  <c r="N467" i="9" s="1"/>
  <c r="F467" i="9"/>
  <c r="O466" i="9"/>
  <c r="M466" i="9"/>
  <c r="J466" i="9"/>
  <c r="N466" i="9" s="1"/>
  <c r="P466" i="9" s="1"/>
  <c r="I466" i="9"/>
  <c r="F466" i="9"/>
  <c r="M465" i="9"/>
  <c r="I465" i="9"/>
  <c r="F465" i="9"/>
  <c r="J465" i="9" s="1"/>
  <c r="N464" i="9"/>
  <c r="M464" i="9"/>
  <c r="I464" i="9"/>
  <c r="F464" i="9"/>
  <c r="J464" i="9" s="1"/>
  <c r="M463" i="9"/>
  <c r="J463" i="9"/>
  <c r="N463" i="9" s="1"/>
  <c r="P463" i="9" s="1"/>
  <c r="I463" i="9"/>
  <c r="F463" i="9"/>
  <c r="M462" i="9"/>
  <c r="I462" i="9"/>
  <c r="F462" i="9"/>
  <c r="J462" i="9" s="1"/>
  <c r="N462" i="9" s="1"/>
  <c r="O462" i="9" s="1"/>
  <c r="M461" i="9"/>
  <c r="I461" i="9"/>
  <c r="J461" i="9" s="1"/>
  <c r="N461" i="9" s="1"/>
  <c r="F461" i="9"/>
  <c r="M460" i="9"/>
  <c r="J460" i="9"/>
  <c r="N460" i="9" s="1"/>
  <c r="P460" i="9" s="1"/>
  <c r="I460" i="9"/>
  <c r="F460" i="9"/>
  <c r="P459" i="9"/>
  <c r="M459" i="9"/>
  <c r="I459" i="9"/>
  <c r="F459" i="9"/>
  <c r="J459" i="9" s="1"/>
  <c r="N459" i="9" s="1"/>
  <c r="O459" i="9" s="1"/>
  <c r="M458" i="9"/>
  <c r="I458" i="9"/>
  <c r="F458" i="9"/>
  <c r="O457" i="9"/>
  <c r="M457" i="9"/>
  <c r="J457" i="9"/>
  <c r="N457" i="9" s="1"/>
  <c r="P457" i="9" s="1"/>
  <c r="I457" i="9"/>
  <c r="F457" i="9"/>
  <c r="M456" i="9"/>
  <c r="I456" i="9"/>
  <c r="F456" i="9"/>
  <c r="J456" i="9" s="1"/>
  <c r="N455" i="9"/>
  <c r="M455" i="9"/>
  <c r="I455" i="9"/>
  <c r="J455" i="9" s="1"/>
  <c r="F455" i="9"/>
  <c r="M454" i="9"/>
  <c r="J454" i="9"/>
  <c r="N454" i="9" s="1"/>
  <c r="P454" i="9" s="1"/>
  <c r="I454" i="9"/>
  <c r="F454" i="9"/>
  <c r="P453" i="9"/>
  <c r="M453" i="9"/>
  <c r="I453" i="9"/>
  <c r="F453" i="9"/>
  <c r="J453" i="9" s="1"/>
  <c r="N453" i="9" s="1"/>
  <c r="O453" i="9" s="1"/>
  <c r="M452" i="9"/>
  <c r="I452" i="9"/>
  <c r="F452" i="9"/>
  <c r="M451" i="9"/>
  <c r="J451" i="9"/>
  <c r="N451" i="9" s="1"/>
  <c r="P451" i="9" s="1"/>
  <c r="I451" i="9"/>
  <c r="F451" i="9"/>
  <c r="M450" i="9"/>
  <c r="I450" i="9"/>
  <c r="F450" i="9"/>
  <c r="J450" i="9" s="1"/>
  <c r="N450" i="9" s="1"/>
  <c r="O450" i="9" s="1"/>
  <c r="M449" i="9"/>
  <c r="I449" i="9"/>
  <c r="J449" i="9" s="1"/>
  <c r="N449" i="9" s="1"/>
  <c r="F449" i="9"/>
  <c r="O448" i="9"/>
  <c r="M448" i="9"/>
  <c r="J448" i="9"/>
  <c r="N448" i="9" s="1"/>
  <c r="P448" i="9" s="1"/>
  <c r="I448" i="9"/>
  <c r="F448" i="9"/>
  <c r="M447" i="9"/>
  <c r="I447" i="9"/>
  <c r="F447" i="9"/>
  <c r="J447" i="9" s="1"/>
  <c r="N446" i="9"/>
  <c r="M446" i="9"/>
  <c r="I446" i="9"/>
  <c r="F446" i="9"/>
  <c r="J446" i="9" s="1"/>
  <c r="M445" i="9"/>
  <c r="J445" i="9"/>
  <c r="N445" i="9" s="1"/>
  <c r="P445" i="9" s="1"/>
  <c r="I445" i="9"/>
  <c r="F445" i="9"/>
  <c r="M444" i="9"/>
  <c r="I444" i="9"/>
  <c r="F444" i="9"/>
  <c r="J444" i="9" s="1"/>
  <c r="N444" i="9" s="1"/>
  <c r="O444" i="9" s="1"/>
  <c r="M443" i="9"/>
  <c r="I443" i="9"/>
  <c r="J443" i="9" s="1"/>
  <c r="N443" i="9" s="1"/>
  <c r="F443" i="9"/>
  <c r="M442" i="9"/>
  <c r="J442" i="9"/>
  <c r="N442" i="9" s="1"/>
  <c r="P442" i="9" s="1"/>
  <c r="I442" i="9"/>
  <c r="F442" i="9"/>
  <c r="P441" i="9"/>
  <c r="M441" i="9"/>
  <c r="I441" i="9"/>
  <c r="F441" i="9"/>
  <c r="J441" i="9" s="1"/>
  <c r="N441" i="9" s="1"/>
  <c r="O441" i="9" s="1"/>
  <c r="M440" i="9"/>
  <c r="I440" i="9"/>
  <c r="F440" i="9"/>
  <c r="O439" i="9"/>
  <c r="M439" i="9"/>
  <c r="J439" i="9"/>
  <c r="N439" i="9" s="1"/>
  <c r="P439" i="9" s="1"/>
  <c r="I439" i="9"/>
  <c r="F439" i="9"/>
  <c r="M438" i="9"/>
  <c r="I438" i="9"/>
  <c r="F438" i="9"/>
  <c r="J438" i="9" s="1"/>
  <c r="N437" i="9"/>
  <c r="M437" i="9"/>
  <c r="I437" i="9"/>
  <c r="J437" i="9" s="1"/>
  <c r="F437" i="9"/>
  <c r="M436" i="9"/>
  <c r="J436" i="9"/>
  <c r="N436" i="9" s="1"/>
  <c r="P436" i="9" s="1"/>
  <c r="I436" i="9"/>
  <c r="F436" i="9"/>
  <c r="P435" i="9"/>
  <c r="M435" i="9"/>
  <c r="I435" i="9"/>
  <c r="F435" i="9"/>
  <c r="J435" i="9" s="1"/>
  <c r="N435" i="9" s="1"/>
  <c r="O435" i="9" s="1"/>
  <c r="M434" i="9"/>
  <c r="I434" i="9"/>
  <c r="F434" i="9"/>
  <c r="M433" i="9"/>
  <c r="J433" i="9"/>
  <c r="N433" i="9" s="1"/>
  <c r="P433" i="9" s="1"/>
  <c r="I433" i="9"/>
  <c r="F433" i="9"/>
  <c r="M432" i="9"/>
  <c r="I432" i="9"/>
  <c r="F432" i="9"/>
  <c r="J432" i="9" s="1"/>
  <c r="N432" i="9" s="1"/>
  <c r="O432" i="9" s="1"/>
  <c r="M431" i="9"/>
  <c r="I431" i="9"/>
  <c r="J431" i="9" s="1"/>
  <c r="N431" i="9" s="1"/>
  <c r="F431" i="9"/>
  <c r="O430" i="9"/>
  <c r="M430" i="9"/>
  <c r="J430" i="9"/>
  <c r="N430" i="9" s="1"/>
  <c r="P430" i="9" s="1"/>
  <c r="I430" i="9"/>
  <c r="F430" i="9"/>
  <c r="M429" i="9"/>
  <c r="I429" i="9"/>
  <c r="F429" i="9"/>
  <c r="J429" i="9" s="1"/>
  <c r="N428" i="9"/>
  <c r="M428" i="9"/>
  <c r="I428" i="9"/>
  <c r="F428" i="9"/>
  <c r="J428" i="9" s="1"/>
  <c r="M427" i="9"/>
  <c r="J427" i="9"/>
  <c r="N427" i="9" s="1"/>
  <c r="P427" i="9" s="1"/>
  <c r="I427" i="9"/>
  <c r="F427" i="9"/>
  <c r="M426" i="9"/>
  <c r="I426" i="9"/>
  <c r="F426" i="9"/>
  <c r="J426" i="9" s="1"/>
  <c r="N426" i="9" s="1"/>
  <c r="O426" i="9" s="1"/>
  <c r="M425" i="9"/>
  <c r="I425" i="9"/>
  <c r="J425" i="9" s="1"/>
  <c r="N425" i="9" s="1"/>
  <c r="F425" i="9"/>
  <c r="M424" i="9"/>
  <c r="J424" i="9"/>
  <c r="N424" i="9" s="1"/>
  <c r="P424" i="9" s="1"/>
  <c r="I424" i="9"/>
  <c r="F424" i="9"/>
  <c r="P423" i="9"/>
  <c r="M423" i="9"/>
  <c r="I423" i="9"/>
  <c r="F423" i="9"/>
  <c r="J423" i="9" s="1"/>
  <c r="N423" i="9" s="1"/>
  <c r="O423" i="9" s="1"/>
  <c r="M422" i="9"/>
  <c r="I422" i="9"/>
  <c r="F422" i="9"/>
  <c r="O421" i="9"/>
  <c r="M421" i="9"/>
  <c r="J421" i="9"/>
  <c r="N421" i="9" s="1"/>
  <c r="P421" i="9" s="1"/>
  <c r="I421" i="9"/>
  <c r="F421" i="9"/>
  <c r="M420" i="9"/>
  <c r="I420" i="9"/>
  <c r="F420" i="9"/>
  <c r="J420" i="9" s="1"/>
  <c r="N419" i="9"/>
  <c r="M419" i="9"/>
  <c r="I419" i="9"/>
  <c r="J419" i="9" s="1"/>
  <c r="F419" i="9"/>
  <c r="M418" i="9"/>
  <c r="J418" i="9"/>
  <c r="N418" i="9" s="1"/>
  <c r="P418" i="9" s="1"/>
  <c r="I418" i="9"/>
  <c r="F418" i="9"/>
  <c r="P417" i="9"/>
  <c r="M417" i="9"/>
  <c r="I417" i="9"/>
  <c r="F417" i="9"/>
  <c r="J417" i="9" s="1"/>
  <c r="N417" i="9" s="1"/>
  <c r="O417" i="9" s="1"/>
  <c r="M416" i="9"/>
  <c r="I416" i="9"/>
  <c r="F416" i="9"/>
  <c r="M415" i="9"/>
  <c r="J415" i="9"/>
  <c r="N415" i="9" s="1"/>
  <c r="P415" i="9" s="1"/>
  <c r="I415" i="9"/>
  <c r="F415" i="9"/>
  <c r="M414" i="9"/>
  <c r="I414" i="9"/>
  <c r="F414" i="9"/>
  <c r="J414" i="9" s="1"/>
  <c r="N414" i="9" s="1"/>
  <c r="O414" i="9" s="1"/>
  <c r="M413" i="9"/>
  <c r="I413" i="9"/>
  <c r="J413" i="9" s="1"/>
  <c r="N413" i="9" s="1"/>
  <c r="F413" i="9"/>
  <c r="O412" i="9"/>
  <c r="M412" i="9"/>
  <c r="J412" i="9"/>
  <c r="N412" i="9" s="1"/>
  <c r="P412" i="9" s="1"/>
  <c r="I412" i="9"/>
  <c r="F412" i="9"/>
  <c r="M411" i="9"/>
  <c r="I411" i="9"/>
  <c r="F411" i="9"/>
  <c r="J411" i="9" s="1"/>
  <c r="N410" i="9"/>
  <c r="M410" i="9"/>
  <c r="I410" i="9"/>
  <c r="F410" i="9"/>
  <c r="J410" i="9" s="1"/>
  <c r="M409" i="9"/>
  <c r="J409" i="9"/>
  <c r="N409" i="9" s="1"/>
  <c r="P409" i="9" s="1"/>
  <c r="I409" i="9"/>
  <c r="F409" i="9"/>
  <c r="M408" i="9"/>
  <c r="I408" i="9"/>
  <c r="F408" i="9"/>
  <c r="J408" i="9" s="1"/>
  <c r="N408" i="9" s="1"/>
  <c r="O408" i="9" s="1"/>
  <c r="M407" i="9"/>
  <c r="I407" i="9"/>
  <c r="J407" i="9" s="1"/>
  <c r="N407" i="9" s="1"/>
  <c r="F407" i="9"/>
  <c r="M406" i="9"/>
  <c r="J406" i="9"/>
  <c r="N406" i="9" s="1"/>
  <c r="P406" i="9" s="1"/>
  <c r="I406" i="9"/>
  <c r="F406" i="9"/>
  <c r="P405" i="9"/>
  <c r="M405" i="9"/>
  <c r="I405" i="9"/>
  <c r="F405" i="9"/>
  <c r="J405" i="9" s="1"/>
  <c r="N405" i="9" s="1"/>
  <c r="O405" i="9" s="1"/>
  <c r="M404" i="9"/>
  <c r="I404" i="9"/>
  <c r="F404" i="9"/>
  <c r="O403" i="9"/>
  <c r="M403" i="9"/>
  <c r="J403" i="9"/>
  <c r="N403" i="9" s="1"/>
  <c r="P403" i="9" s="1"/>
  <c r="I403" i="9"/>
  <c r="F403" i="9"/>
  <c r="M402" i="9"/>
  <c r="I402" i="9"/>
  <c r="F402" i="9"/>
  <c r="J402" i="9" s="1"/>
  <c r="N401" i="9"/>
  <c r="M401" i="9"/>
  <c r="I401" i="9"/>
  <c r="J401" i="9" s="1"/>
  <c r="F401" i="9"/>
  <c r="M400" i="9"/>
  <c r="J400" i="9"/>
  <c r="N400" i="9" s="1"/>
  <c r="P400" i="9" s="1"/>
  <c r="I400" i="9"/>
  <c r="F400" i="9"/>
  <c r="P399" i="9"/>
  <c r="M399" i="9"/>
  <c r="I399" i="9"/>
  <c r="F399" i="9"/>
  <c r="J399" i="9" s="1"/>
  <c r="N399" i="9" s="1"/>
  <c r="O399" i="9" s="1"/>
  <c r="M398" i="9"/>
  <c r="I398" i="9"/>
  <c r="F398" i="9"/>
  <c r="M397" i="9"/>
  <c r="J397" i="9"/>
  <c r="N397" i="9" s="1"/>
  <c r="P397" i="9" s="1"/>
  <c r="I397" i="9"/>
  <c r="F397" i="9"/>
  <c r="M396" i="9"/>
  <c r="I396" i="9"/>
  <c r="F396" i="9"/>
  <c r="J396" i="9" s="1"/>
  <c r="N396" i="9" s="1"/>
  <c r="O396" i="9" s="1"/>
  <c r="M395" i="9"/>
  <c r="J395" i="9"/>
  <c r="N395" i="9" s="1"/>
  <c r="I395" i="9"/>
  <c r="F395" i="9"/>
  <c r="M394" i="9"/>
  <c r="J394" i="9"/>
  <c r="N394" i="9" s="1"/>
  <c r="P394" i="9" s="1"/>
  <c r="I394" i="9"/>
  <c r="F394" i="9"/>
  <c r="M393" i="9"/>
  <c r="J393" i="9"/>
  <c r="N393" i="9" s="1"/>
  <c r="I393" i="9"/>
  <c r="F393" i="9"/>
  <c r="M392" i="9"/>
  <c r="I392" i="9"/>
  <c r="F392" i="9"/>
  <c r="M391" i="9"/>
  <c r="I391" i="9"/>
  <c r="F391" i="9"/>
  <c r="J391" i="9" s="1"/>
  <c r="N391" i="9" s="1"/>
  <c r="M390" i="9"/>
  <c r="I390" i="9"/>
  <c r="F390" i="9"/>
  <c r="J390" i="9" s="1"/>
  <c r="N390" i="9" s="1"/>
  <c r="M389" i="9"/>
  <c r="I389" i="9"/>
  <c r="J389" i="9" s="1"/>
  <c r="N389" i="9" s="1"/>
  <c r="F389" i="9"/>
  <c r="M388" i="9"/>
  <c r="I388" i="9"/>
  <c r="F388" i="9"/>
  <c r="J388" i="9" s="1"/>
  <c r="N388" i="9" s="1"/>
  <c r="M387" i="9"/>
  <c r="I387" i="9"/>
  <c r="F387" i="9"/>
  <c r="J387" i="9" s="1"/>
  <c r="N387" i="9" s="1"/>
  <c r="M386" i="9"/>
  <c r="J386" i="9"/>
  <c r="N386" i="9" s="1"/>
  <c r="I386" i="9"/>
  <c r="F386" i="9"/>
  <c r="M385" i="9"/>
  <c r="I385" i="9"/>
  <c r="F385" i="9"/>
  <c r="J385" i="9" s="1"/>
  <c r="N385" i="9" s="1"/>
  <c r="M384" i="9"/>
  <c r="I384" i="9"/>
  <c r="F384" i="9"/>
  <c r="J384" i="9" s="1"/>
  <c r="N384" i="9" s="1"/>
  <c r="M383" i="9"/>
  <c r="I383" i="9"/>
  <c r="J383" i="9" s="1"/>
  <c r="N383" i="9" s="1"/>
  <c r="F383" i="9"/>
  <c r="M382" i="9"/>
  <c r="I382" i="9"/>
  <c r="F382" i="9"/>
  <c r="J382" i="9" s="1"/>
  <c r="N382" i="9" s="1"/>
  <c r="M381" i="9"/>
  <c r="I381" i="9"/>
  <c r="F381" i="9"/>
  <c r="J381" i="9" s="1"/>
  <c r="N381" i="9" s="1"/>
  <c r="M380" i="9"/>
  <c r="J380" i="9"/>
  <c r="N380" i="9" s="1"/>
  <c r="I380" i="9"/>
  <c r="F380" i="9"/>
  <c r="M379" i="9"/>
  <c r="I379" i="9"/>
  <c r="F379" i="9"/>
  <c r="J379" i="9" s="1"/>
  <c r="N379" i="9" s="1"/>
  <c r="M378" i="9"/>
  <c r="I378" i="9"/>
  <c r="F378" i="9"/>
  <c r="J378" i="9" s="1"/>
  <c r="N378" i="9" s="1"/>
  <c r="M377" i="9"/>
  <c r="I377" i="9"/>
  <c r="J377" i="9" s="1"/>
  <c r="N377" i="9" s="1"/>
  <c r="F377" i="9"/>
  <c r="M376" i="9"/>
  <c r="I376" i="9"/>
  <c r="F376" i="9"/>
  <c r="J376" i="9" s="1"/>
  <c r="N376" i="9" s="1"/>
  <c r="M375" i="9"/>
  <c r="I375" i="9"/>
  <c r="F375" i="9"/>
  <c r="J375" i="9" s="1"/>
  <c r="N375" i="9" s="1"/>
  <c r="M374" i="9"/>
  <c r="J374" i="9"/>
  <c r="N374" i="9" s="1"/>
  <c r="I374" i="9"/>
  <c r="F374" i="9"/>
  <c r="M373" i="9"/>
  <c r="I373" i="9"/>
  <c r="F373" i="9"/>
  <c r="J373" i="9" s="1"/>
  <c r="N373" i="9" s="1"/>
  <c r="M372" i="9"/>
  <c r="I372" i="9"/>
  <c r="F372" i="9"/>
  <c r="J372" i="9" s="1"/>
  <c r="N372" i="9" s="1"/>
  <c r="M371" i="9"/>
  <c r="I371" i="9"/>
  <c r="J371" i="9" s="1"/>
  <c r="N371" i="9" s="1"/>
  <c r="F371" i="9"/>
  <c r="M370" i="9"/>
  <c r="I370" i="9"/>
  <c r="F370" i="9"/>
  <c r="J370" i="9" s="1"/>
  <c r="N370" i="9" s="1"/>
  <c r="M369" i="9"/>
  <c r="I369" i="9"/>
  <c r="F369" i="9"/>
  <c r="J369" i="9" s="1"/>
  <c r="N369" i="9" s="1"/>
  <c r="M368" i="9"/>
  <c r="J368" i="9"/>
  <c r="N368" i="9" s="1"/>
  <c r="I368" i="9"/>
  <c r="F368" i="9"/>
  <c r="M367" i="9"/>
  <c r="I367" i="9"/>
  <c r="F367" i="9"/>
  <c r="J367" i="9" s="1"/>
  <c r="N367" i="9" s="1"/>
  <c r="M366" i="9"/>
  <c r="I366" i="9"/>
  <c r="F366" i="9"/>
  <c r="J366" i="9" s="1"/>
  <c r="N366" i="9" s="1"/>
  <c r="M365" i="9"/>
  <c r="I365" i="9"/>
  <c r="J365" i="9" s="1"/>
  <c r="N365" i="9" s="1"/>
  <c r="F365" i="9"/>
  <c r="M364" i="9"/>
  <c r="I364" i="9"/>
  <c r="F364" i="9"/>
  <c r="J364" i="9" s="1"/>
  <c r="N364" i="9" s="1"/>
  <c r="M363" i="9"/>
  <c r="I363" i="9"/>
  <c r="F363" i="9"/>
  <c r="J363" i="9" s="1"/>
  <c r="N363" i="9" s="1"/>
  <c r="M362" i="9"/>
  <c r="J362" i="9"/>
  <c r="N362" i="9" s="1"/>
  <c r="I362" i="9"/>
  <c r="F362" i="9"/>
  <c r="M361" i="9"/>
  <c r="I361" i="9"/>
  <c r="F361" i="9"/>
  <c r="J361" i="9" s="1"/>
  <c r="N361" i="9" s="1"/>
  <c r="M360" i="9"/>
  <c r="I360" i="9"/>
  <c r="F360" i="9"/>
  <c r="J360" i="9" s="1"/>
  <c r="N360" i="9" s="1"/>
  <c r="M359" i="9"/>
  <c r="I359" i="9"/>
  <c r="J359" i="9" s="1"/>
  <c r="N359" i="9" s="1"/>
  <c r="F359" i="9"/>
  <c r="M358" i="9"/>
  <c r="I358" i="9"/>
  <c r="F358" i="9"/>
  <c r="J358" i="9" s="1"/>
  <c r="N358" i="9" s="1"/>
  <c r="M357" i="9"/>
  <c r="I357" i="9"/>
  <c r="F357" i="9"/>
  <c r="J357" i="9" s="1"/>
  <c r="N357" i="9" s="1"/>
  <c r="M356" i="9"/>
  <c r="J356" i="9"/>
  <c r="N356" i="9" s="1"/>
  <c r="I356" i="9"/>
  <c r="F356" i="9"/>
  <c r="M355" i="9"/>
  <c r="I355" i="9"/>
  <c r="F355" i="9"/>
  <c r="J355" i="9" s="1"/>
  <c r="N355" i="9" s="1"/>
  <c r="M354" i="9"/>
  <c r="I354" i="9"/>
  <c r="F354" i="9"/>
  <c r="J354" i="9" s="1"/>
  <c r="N354" i="9" s="1"/>
  <c r="M353" i="9"/>
  <c r="I353" i="9"/>
  <c r="J353" i="9" s="1"/>
  <c r="N353" i="9" s="1"/>
  <c r="F353" i="9"/>
  <c r="M352" i="9"/>
  <c r="I352" i="9"/>
  <c r="F352" i="9"/>
  <c r="J352" i="9" s="1"/>
  <c r="N352" i="9" s="1"/>
  <c r="M351" i="9"/>
  <c r="I351" i="9"/>
  <c r="F351" i="9"/>
  <c r="J351" i="9" s="1"/>
  <c r="N351" i="9" s="1"/>
  <c r="M350" i="9"/>
  <c r="J350" i="9"/>
  <c r="N350" i="9" s="1"/>
  <c r="I350" i="9"/>
  <c r="F350" i="9"/>
  <c r="M349" i="9"/>
  <c r="I349" i="9"/>
  <c r="F349" i="9"/>
  <c r="J349" i="9" s="1"/>
  <c r="N349" i="9" s="1"/>
  <c r="M348" i="9"/>
  <c r="I348" i="9"/>
  <c r="F348" i="9"/>
  <c r="J348" i="9" s="1"/>
  <c r="N348" i="9" s="1"/>
  <c r="M347" i="9"/>
  <c r="I347" i="9"/>
  <c r="J347" i="9" s="1"/>
  <c r="N347" i="9" s="1"/>
  <c r="F347" i="9"/>
  <c r="M346" i="9"/>
  <c r="I346" i="9"/>
  <c r="F346" i="9"/>
  <c r="J346" i="9" s="1"/>
  <c r="N346" i="9" s="1"/>
  <c r="M345" i="9"/>
  <c r="I345" i="9"/>
  <c r="F345" i="9"/>
  <c r="J345" i="9" s="1"/>
  <c r="N345" i="9" s="1"/>
  <c r="M344" i="9"/>
  <c r="J344" i="9"/>
  <c r="N344" i="9" s="1"/>
  <c r="I344" i="9"/>
  <c r="F344" i="9"/>
  <c r="M343" i="9"/>
  <c r="I343" i="9"/>
  <c r="F343" i="9"/>
  <c r="J343" i="9" s="1"/>
  <c r="N343" i="9" s="1"/>
  <c r="M342" i="9"/>
  <c r="I342" i="9"/>
  <c r="F342" i="9"/>
  <c r="J342" i="9" s="1"/>
  <c r="N342" i="9" s="1"/>
  <c r="M341" i="9"/>
  <c r="I341" i="9"/>
  <c r="J341" i="9" s="1"/>
  <c r="N341" i="9" s="1"/>
  <c r="F341" i="9"/>
  <c r="M340" i="9"/>
  <c r="I340" i="9"/>
  <c r="F340" i="9"/>
  <c r="J340" i="9" s="1"/>
  <c r="N340" i="9" s="1"/>
  <c r="M339" i="9"/>
  <c r="I339" i="9"/>
  <c r="F339" i="9"/>
  <c r="J339" i="9" s="1"/>
  <c r="N339" i="9" s="1"/>
  <c r="M338" i="9"/>
  <c r="J338" i="9"/>
  <c r="N338" i="9" s="1"/>
  <c r="I338" i="9"/>
  <c r="F338" i="9"/>
  <c r="M337" i="9"/>
  <c r="I337" i="9"/>
  <c r="F337" i="9"/>
  <c r="J337" i="9" s="1"/>
  <c r="N337" i="9" s="1"/>
  <c r="N336" i="9"/>
  <c r="M336" i="9"/>
  <c r="I336" i="9"/>
  <c r="F336" i="9"/>
  <c r="J336" i="9" s="1"/>
  <c r="M335" i="9"/>
  <c r="I335" i="9"/>
  <c r="J335" i="9" s="1"/>
  <c r="N335" i="9" s="1"/>
  <c r="P335" i="9" s="1"/>
  <c r="F335" i="9"/>
  <c r="M334" i="9"/>
  <c r="I334" i="9"/>
  <c r="F334" i="9"/>
  <c r="J334" i="9" s="1"/>
  <c r="N334" i="9" s="1"/>
  <c r="O334" i="9" s="1"/>
  <c r="M333" i="9"/>
  <c r="I333" i="9"/>
  <c r="F333" i="9"/>
  <c r="M332" i="9"/>
  <c r="J332" i="9"/>
  <c r="N332" i="9" s="1"/>
  <c r="I332" i="9"/>
  <c r="F332" i="9"/>
  <c r="M331" i="9"/>
  <c r="I331" i="9"/>
  <c r="F331" i="9"/>
  <c r="J331" i="9" s="1"/>
  <c r="M330" i="9"/>
  <c r="I330" i="9"/>
  <c r="F330" i="9"/>
  <c r="J330" i="9" s="1"/>
  <c r="N330" i="9" s="1"/>
  <c r="M329" i="9"/>
  <c r="I329" i="9"/>
  <c r="J329" i="9" s="1"/>
  <c r="N329" i="9" s="1"/>
  <c r="P329" i="9" s="1"/>
  <c r="F329" i="9"/>
  <c r="P328" i="9"/>
  <c r="M328" i="9"/>
  <c r="I328" i="9"/>
  <c r="F328" i="9"/>
  <c r="J328" i="9" s="1"/>
  <c r="N328" i="9" s="1"/>
  <c r="O328" i="9" s="1"/>
  <c r="M327" i="9"/>
  <c r="I327" i="9"/>
  <c r="F327" i="9"/>
  <c r="J327" i="9" s="1"/>
  <c r="N327" i="9" s="1"/>
  <c r="M326" i="9"/>
  <c r="J326" i="9"/>
  <c r="N326" i="9" s="1"/>
  <c r="I326" i="9"/>
  <c r="F326" i="9"/>
  <c r="M325" i="9"/>
  <c r="I325" i="9"/>
  <c r="F325" i="9"/>
  <c r="J325" i="9" s="1"/>
  <c r="N325" i="9" s="1"/>
  <c r="M324" i="9"/>
  <c r="I324" i="9"/>
  <c r="F324" i="9"/>
  <c r="J324" i="9" s="1"/>
  <c r="N324" i="9" s="1"/>
  <c r="O323" i="9"/>
  <c r="M323" i="9"/>
  <c r="I323" i="9"/>
  <c r="J323" i="9" s="1"/>
  <c r="N323" i="9" s="1"/>
  <c r="P323" i="9" s="1"/>
  <c r="F323" i="9"/>
  <c r="M322" i="9"/>
  <c r="I322" i="9"/>
  <c r="F322" i="9"/>
  <c r="J322" i="9" s="1"/>
  <c r="N322" i="9" s="1"/>
  <c r="O322" i="9" s="1"/>
  <c r="M321" i="9"/>
  <c r="I321" i="9"/>
  <c r="F321" i="9"/>
  <c r="J321" i="9" s="1"/>
  <c r="N321" i="9" s="1"/>
  <c r="M320" i="9"/>
  <c r="J320" i="9"/>
  <c r="N320" i="9" s="1"/>
  <c r="I320" i="9"/>
  <c r="F320" i="9"/>
  <c r="M319" i="9"/>
  <c r="I319" i="9"/>
  <c r="F319" i="9"/>
  <c r="J319" i="9" s="1"/>
  <c r="N319" i="9" s="1"/>
  <c r="N318" i="9"/>
  <c r="M318" i="9"/>
  <c r="I318" i="9"/>
  <c r="F318" i="9"/>
  <c r="J318" i="9" s="1"/>
  <c r="M317" i="9"/>
  <c r="I317" i="9"/>
  <c r="J317" i="9" s="1"/>
  <c r="N317" i="9" s="1"/>
  <c r="P317" i="9" s="1"/>
  <c r="F317" i="9"/>
  <c r="M316" i="9"/>
  <c r="I316" i="9"/>
  <c r="F316" i="9"/>
  <c r="J316" i="9" s="1"/>
  <c r="N316" i="9" s="1"/>
  <c r="O316" i="9" s="1"/>
  <c r="M315" i="9"/>
  <c r="I315" i="9"/>
  <c r="F315" i="9"/>
  <c r="M314" i="9"/>
  <c r="J314" i="9"/>
  <c r="N314" i="9" s="1"/>
  <c r="I314" i="9"/>
  <c r="F314" i="9"/>
  <c r="M313" i="9"/>
  <c r="I313" i="9"/>
  <c r="F313" i="9"/>
  <c r="J313" i="9" s="1"/>
  <c r="M312" i="9"/>
  <c r="I312" i="9"/>
  <c r="F312" i="9"/>
  <c r="J312" i="9" s="1"/>
  <c r="N312" i="9" s="1"/>
  <c r="M311" i="9"/>
  <c r="I311" i="9"/>
  <c r="I517" i="9" s="1"/>
  <c r="AE71" i="9" s="1"/>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AB307" i="9" s="1"/>
  <c r="K517" i="8"/>
  <c r="D517" i="8"/>
  <c r="M516" i="8"/>
  <c r="I516" i="8"/>
  <c r="F516" i="8"/>
  <c r="J516" i="8" s="1"/>
  <c r="N516" i="8" s="1"/>
  <c r="M515" i="8"/>
  <c r="I515" i="8"/>
  <c r="F515" i="8"/>
  <c r="J515" i="8" s="1"/>
  <c r="N515" i="8" s="1"/>
  <c r="M514" i="8"/>
  <c r="I514" i="8"/>
  <c r="J514" i="8" s="1"/>
  <c r="N514" i="8" s="1"/>
  <c r="P514" i="8" s="1"/>
  <c r="F514" i="8"/>
  <c r="M513" i="8"/>
  <c r="I513" i="8"/>
  <c r="F513" i="8"/>
  <c r="J513" i="8" s="1"/>
  <c r="N513" i="8" s="1"/>
  <c r="M512" i="8"/>
  <c r="I512" i="8"/>
  <c r="F512" i="8"/>
  <c r="J512" i="8" s="1"/>
  <c r="N512" i="8" s="1"/>
  <c r="M511" i="8"/>
  <c r="J511" i="8"/>
  <c r="N511" i="8" s="1"/>
  <c r="I511" i="8"/>
  <c r="F511" i="8"/>
  <c r="M510" i="8"/>
  <c r="I510" i="8"/>
  <c r="F510" i="8"/>
  <c r="J510" i="8" s="1"/>
  <c r="N510" i="8" s="1"/>
  <c r="P509" i="8"/>
  <c r="N509" i="8"/>
  <c r="O509" i="8" s="1"/>
  <c r="M509" i="8"/>
  <c r="I509" i="8"/>
  <c r="F509" i="8"/>
  <c r="J509" i="8" s="1"/>
  <c r="O508" i="8"/>
  <c r="M508" i="8"/>
  <c r="I508" i="8"/>
  <c r="J508" i="8" s="1"/>
  <c r="N508" i="8" s="1"/>
  <c r="P508" i="8" s="1"/>
  <c r="F508" i="8"/>
  <c r="M507" i="8"/>
  <c r="J507" i="8"/>
  <c r="N507" i="8" s="1"/>
  <c r="I507" i="8"/>
  <c r="F507" i="8"/>
  <c r="M506" i="8"/>
  <c r="I506" i="8"/>
  <c r="F506" i="8"/>
  <c r="N505" i="8"/>
  <c r="M505" i="8"/>
  <c r="J505" i="8"/>
  <c r="I505" i="8"/>
  <c r="F505" i="8"/>
  <c r="M504" i="8"/>
  <c r="I504" i="8"/>
  <c r="F504" i="8"/>
  <c r="J504" i="8" s="1"/>
  <c r="M503" i="8"/>
  <c r="I503" i="8"/>
  <c r="F503" i="8"/>
  <c r="J503" i="8" s="1"/>
  <c r="N503" i="8" s="1"/>
  <c r="M502" i="8"/>
  <c r="I502" i="8"/>
  <c r="J502" i="8" s="1"/>
  <c r="N502" i="8" s="1"/>
  <c r="F502" i="8"/>
  <c r="P501" i="8"/>
  <c r="M501" i="8"/>
  <c r="I501" i="8"/>
  <c r="F501" i="8"/>
  <c r="J501" i="8" s="1"/>
  <c r="N501" i="8" s="1"/>
  <c r="O501" i="8" s="1"/>
  <c r="M500" i="8"/>
  <c r="I500" i="8"/>
  <c r="F500" i="8"/>
  <c r="J500" i="8" s="1"/>
  <c r="N500" i="8" s="1"/>
  <c r="M499" i="8"/>
  <c r="J499" i="8"/>
  <c r="N499" i="8" s="1"/>
  <c r="I499" i="8"/>
  <c r="F499" i="8"/>
  <c r="M498" i="8"/>
  <c r="I498" i="8"/>
  <c r="F498" i="8"/>
  <c r="J498" i="8" s="1"/>
  <c r="N498" i="8" s="1"/>
  <c r="M497" i="8"/>
  <c r="I497" i="8"/>
  <c r="F497" i="8"/>
  <c r="J497" i="8" s="1"/>
  <c r="N497" i="8" s="1"/>
  <c r="M496" i="8"/>
  <c r="I496" i="8"/>
  <c r="J496" i="8" s="1"/>
  <c r="N496" i="8" s="1"/>
  <c r="P496" i="8" s="1"/>
  <c r="F496" i="8"/>
  <c r="M495" i="8"/>
  <c r="I495" i="8"/>
  <c r="F495" i="8"/>
  <c r="J495" i="8" s="1"/>
  <c r="N495" i="8" s="1"/>
  <c r="M494" i="8"/>
  <c r="I494" i="8"/>
  <c r="F494" i="8"/>
  <c r="J494" i="8" s="1"/>
  <c r="N494" i="8" s="1"/>
  <c r="N493" i="8"/>
  <c r="M493" i="8"/>
  <c r="J493" i="8"/>
  <c r="I493" i="8"/>
  <c r="F493" i="8"/>
  <c r="O492" i="8"/>
  <c r="M492" i="8"/>
  <c r="I492" i="8"/>
  <c r="F492" i="8"/>
  <c r="J492" i="8" s="1"/>
  <c r="N492" i="8" s="1"/>
  <c r="P492" i="8" s="1"/>
  <c r="M491" i="8"/>
  <c r="I491" i="8"/>
  <c r="F491" i="8"/>
  <c r="O490" i="8"/>
  <c r="M490" i="8"/>
  <c r="I490" i="8"/>
  <c r="J490" i="8" s="1"/>
  <c r="N490" i="8" s="1"/>
  <c r="P490" i="8" s="1"/>
  <c r="F490" i="8"/>
  <c r="M489" i="8"/>
  <c r="I489" i="8"/>
  <c r="F489" i="8"/>
  <c r="J489" i="8" s="1"/>
  <c r="N489" i="8" s="1"/>
  <c r="M488" i="8"/>
  <c r="I488" i="8"/>
  <c r="F488" i="8"/>
  <c r="N487" i="8"/>
  <c r="M487" i="8"/>
  <c r="J487" i="8"/>
  <c r="I487" i="8"/>
  <c r="F487" i="8"/>
  <c r="M486" i="8"/>
  <c r="I486" i="8"/>
  <c r="F486" i="8"/>
  <c r="J486" i="8" s="1"/>
  <c r="M485" i="8"/>
  <c r="I485" i="8"/>
  <c r="F485" i="8"/>
  <c r="M484" i="8"/>
  <c r="I484" i="8"/>
  <c r="J484" i="8" s="1"/>
  <c r="N484" i="8" s="1"/>
  <c r="P484" i="8" s="1"/>
  <c r="F484" i="8"/>
  <c r="M483" i="8"/>
  <c r="J483" i="8"/>
  <c r="N483" i="8" s="1"/>
  <c r="I483" i="8"/>
  <c r="F483" i="8"/>
  <c r="M482" i="8"/>
  <c r="I482" i="8"/>
  <c r="F482" i="8"/>
  <c r="J482" i="8" s="1"/>
  <c r="N482" i="8" s="1"/>
  <c r="N481" i="8"/>
  <c r="M481" i="8"/>
  <c r="J481" i="8"/>
  <c r="I481" i="8"/>
  <c r="F481" i="8"/>
  <c r="O480" i="8"/>
  <c r="M480" i="8"/>
  <c r="I480" i="8"/>
  <c r="F480" i="8"/>
  <c r="J480" i="8" s="1"/>
  <c r="N480" i="8" s="1"/>
  <c r="P480" i="8" s="1"/>
  <c r="M479" i="8"/>
  <c r="I479" i="8"/>
  <c r="F479" i="8"/>
  <c r="M478" i="8"/>
  <c r="I478" i="8"/>
  <c r="J478" i="8" s="1"/>
  <c r="N478" i="8" s="1"/>
  <c r="P478" i="8" s="1"/>
  <c r="F478" i="8"/>
  <c r="M477" i="8"/>
  <c r="I477" i="8"/>
  <c r="F477" i="8"/>
  <c r="J477" i="8" s="1"/>
  <c r="N477" i="8" s="1"/>
  <c r="M476" i="8"/>
  <c r="I476" i="8"/>
  <c r="F476" i="8"/>
  <c r="N475" i="8"/>
  <c r="P475" i="8" s="1"/>
  <c r="M475" i="8"/>
  <c r="J475" i="8"/>
  <c r="I475" i="8"/>
  <c r="F475" i="8"/>
  <c r="M474" i="8"/>
  <c r="I474" i="8"/>
  <c r="F474" i="8"/>
  <c r="J474" i="8" s="1"/>
  <c r="N474" i="8" s="1"/>
  <c r="M473" i="8"/>
  <c r="I473" i="8"/>
  <c r="J473" i="8" s="1"/>
  <c r="N473" i="8" s="1"/>
  <c r="F473" i="8"/>
  <c r="M472" i="8"/>
  <c r="J472" i="8"/>
  <c r="I472" i="8"/>
  <c r="F472" i="8"/>
  <c r="M471" i="8"/>
  <c r="J471" i="8"/>
  <c r="N471" i="8" s="1"/>
  <c r="I471" i="8"/>
  <c r="F471" i="8"/>
  <c r="M470" i="8"/>
  <c r="I470" i="8"/>
  <c r="F470" i="8"/>
  <c r="J470" i="8" s="1"/>
  <c r="N470" i="8" s="1"/>
  <c r="M469" i="8"/>
  <c r="I469" i="8"/>
  <c r="F469" i="8"/>
  <c r="J469" i="8" s="1"/>
  <c r="N469" i="8" s="1"/>
  <c r="M468" i="8"/>
  <c r="I468" i="8"/>
  <c r="F468" i="8"/>
  <c r="J468" i="8" s="1"/>
  <c r="N468" i="8" s="1"/>
  <c r="O468" i="8" s="1"/>
  <c r="N467" i="8"/>
  <c r="M467" i="8"/>
  <c r="I467" i="8"/>
  <c r="F467" i="8"/>
  <c r="J467" i="8" s="1"/>
  <c r="M466" i="8"/>
  <c r="I466" i="8"/>
  <c r="J466" i="8" s="1"/>
  <c r="F466" i="8"/>
  <c r="N465" i="8"/>
  <c r="O465" i="8" s="1"/>
  <c r="M465" i="8"/>
  <c r="I465" i="8"/>
  <c r="F465" i="8"/>
  <c r="J465" i="8" s="1"/>
  <c r="M464" i="8"/>
  <c r="I464" i="8"/>
  <c r="F464" i="8"/>
  <c r="J464" i="8" s="1"/>
  <c r="N464" i="8" s="1"/>
  <c r="M463" i="8"/>
  <c r="I463" i="8"/>
  <c r="F463" i="8"/>
  <c r="J463" i="8" s="1"/>
  <c r="N463" i="8" s="1"/>
  <c r="M462" i="8"/>
  <c r="I462" i="8"/>
  <c r="F462" i="8"/>
  <c r="M461" i="8"/>
  <c r="I461" i="8"/>
  <c r="F461" i="8"/>
  <c r="J461" i="8" s="1"/>
  <c r="N461" i="8" s="1"/>
  <c r="O461" i="8" s="1"/>
  <c r="N460" i="8"/>
  <c r="M460" i="8"/>
  <c r="I460" i="8"/>
  <c r="J460" i="8" s="1"/>
  <c r="F460" i="8"/>
  <c r="M459" i="8"/>
  <c r="I459" i="8"/>
  <c r="F459" i="8"/>
  <c r="J459" i="8" s="1"/>
  <c r="N459" i="8" s="1"/>
  <c r="O458" i="8"/>
  <c r="M458" i="8"/>
  <c r="I458" i="8"/>
  <c r="F458" i="8"/>
  <c r="J458" i="8" s="1"/>
  <c r="N458" i="8" s="1"/>
  <c r="P458" i="8" s="1"/>
  <c r="M457" i="8"/>
  <c r="I457" i="8"/>
  <c r="F457" i="8"/>
  <c r="J457" i="8" s="1"/>
  <c r="N457" i="8" s="1"/>
  <c r="M456" i="8"/>
  <c r="J456" i="8"/>
  <c r="N456" i="8" s="1"/>
  <c r="I456" i="8"/>
  <c r="F456" i="8"/>
  <c r="M455" i="8"/>
  <c r="I455" i="8"/>
  <c r="F455" i="8"/>
  <c r="M454" i="8"/>
  <c r="J454" i="8"/>
  <c r="N454" i="8" s="1"/>
  <c r="P454" i="8" s="1"/>
  <c r="I454" i="8"/>
  <c r="F454" i="8"/>
  <c r="M453" i="8"/>
  <c r="I453" i="8"/>
  <c r="F453" i="8"/>
  <c r="J453" i="8" s="1"/>
  <c r="N453" i="8" s="1"/>
  <c r="M452" i="8"/>
  <c r="I452" i="8"/>
  <c r="F452" i="8"/>
  <c r="M451" i="8"/>
  <c r="I451" i="8"/>
  <c r="J451" i="8" s="1"/>
  <c r="N451" i="8" s="1"/>
  <c r="P451" i="8" s="1"/>
  <c r="F451" i="8"/>
  <c r="M450" i="8"/>
  <c r="I450" i="8"/>
  <c r="J450" i="8" s="1"/>
  <c r="N450" i="8" s="1"/>
  <c r="O450" i="8" s="1"/>
  <c r="F450" i="8"/>
  <c r="P449" i="8"/>
  <c r="M449" i="8"/>
  <c r="I449" i="8"/>
  <c r="J449" i="8" s="1"/>
  <c r="N449" i="8" s="1"/>
  <c r="O449" i="8" s="1"/>
  <c r="F449" i="8"/>
  <c r="M448" i="8"/>
  <c r="I448" i="8"/>
  <c r="J448" i="8" s="1"/>
  <c r="N448" i="8" s="1"/>
  <c r="P448" i="8" s="1"/>
  <c r="F448" i="8"/>
  <c r="P447" i="8"/>
  <c r="M447" i="8"/>
  <c r="I447" i="8"/>
  <c r="F447" i="8"/>
  <c r="J447" i="8" s="1"/>
  <c r="N447" i="8" s="1"/>
  <c r="O447" i="8" s="1"/>
  <c r="M446" i="8"/>
  <c r="I446" i="8"/>
  <c r="F446" i="8"/>
  <c r="J446" i="8" s="1"/>
  <c r="N446" i="8" s="1"/>
  <c r="M445" i="8"/>
  <c r="I445" i="8"/>
  <c r="F445" i="8"/>
  <c r="J445" i="8" s="1"/>
  <c r="N445" i="8" s="1"/>
  <c r="M444" i="8"/>
  <c r="I444" i="8"/>
  <c r="F444" i="8"/>
  <c r="P443" i="8"/>
  <c r="M443" i="8"/>
  <c r="I443" i="8"/>
  <c r="F443" i="8"/>
  <c r="J443" i="8" s="1"/>
  <c r="N443" i="8" s="1"/>
  <c r="O443" i="8" s="1"/>
  <c r="N442" i="8"/>
  <c r="M442" i="8"/>
  <c r="I442" i="8"/>
  <c r="J442" i="8" s="1"/>
  <c r="F442" i="8"/>
  <c r="M441" i="8"/>
  <c r="I441" i="8"/>
  <c r="F441" i="8"/>
  <c r="J441" i="8" s="1"/>
  <c r="N441" i="8" s="1"/>
  <c r="O440" i="8"/>
  <c r="M440" i="8"/>
  <c r="I440" i="8"/>
  <c r="F440" i="8"/>
  <c r="J440" i="8" s="1"/>
  <c r="N440" i="8" s="1"/>
  <c r="P440" i="8" s="1"/>
  <c r="M439" i="8"/>
  <c r="I439" i="8"/>
  <c r="F439" i="8"/>
  <c r="J439" i="8" s="1"/>
  <c r="N439" i="8" s="1"/>
  <c r="M438" i="8"/>
  <c r="J438" i="8"/>
  <c r="N438" i="8" s="1"/>
  <c r="I438" i="8"/>
  <c r="F438" i="8"/>
  <c r="M437" i="8"/>
  <c r="I437" i="8"/>
  <c r="F437" i="8"/>
  <c r="M436" i="8"/>
  <c r="J436" i="8"/>
  <c r="N436" i="8" s="1"/>
  <c r="P436" i="8" s="1"/>
  <c r="I436" i="8"/>
  <c r="F436" i="8"/>
  <c r="M435" i="8"/>
  <c r="I435" i="8"/>
  <c r="F435" i="8"/>
  <c r="J435" i="8" s="1"/>
  <c r="N435" i="8" s="1"/>
  <c r="M434" i="8"/>
  <c r="I434" i="8"/>
  <c r="F434" i="8"/>
  <c r="O433" i="8"/>
  <c r="M433" i="8"/>
  <c r="I433" i="8"/>
  <c r="J433" i="8" s="1"/>
  <c r="N433" i="8" s="1"/>
  <c r="P433" i="8" s="1"/>
  <c r="F433" i="8"/>
  <c r="M432" i="8"/>
  <c r="I432" i="8"/>
  <c r="J432" i="8" s="1"/>
  <c r="N432" i="8" s="1"/>
  <c r="O432" i="8" s="1"/>
  <c r="F432" i="8"/>
  <c r="M431" i="8"/>
  <c r="I431" i="8"/>
  <c r="J431" i="8" s="1"/>
  <c r="N431" i="8" s="1"/>
  <c r="O431" i="8" s="1"/>
  <c r="F431" i="8"/>
  <c r="O430" i="8"/>
  <c r="M430" i="8"/>
  <c r="I430" i="8"/>
  <c r="J430" i="8" s="1"/>
  <c r="N430" i="8" s="1"/>
  <c r="P430" i="8" s="1"/>
  <c r="F430" i="8"/>
  <c r="P429" i="8"/>
  <c r="M429" i="8"/>
  <c r="I429" i="8"/>
  <c r="F429" i="8"/>
  <c r="J429" i="8" s="1"/>
  <c r="N429" i="8" s="1"/>
  <c r="O429" i="8" s="1"/>
  <c r="M428" i="8"/>
  <c r="I428" i="8"/>
  <c r="F428" i="8"/>
  <c r="J428" i="8" s="1"/>
  <c r="N428" i="8" s="1"/>
  <c r="M427" i="8"/>
  <c r="I427" i="8"/>
  <c r="F427" i="8"/>
  <c r="J427" i="8" s="1"/>
  <c r="N427" i="8" s="1"/>
  <c r="M426" i="8"/>
  <c r="I426" i="8"/>
  <c r="F426" i="8"/>
  <c r="P425" i="8"/>
  <c r="M425" i="8"/>
  <c r="I425" i="8"/>
  <c r="F425" i="8"/>
  <c r="J425" i="8" s="1"/>
  <c r="N425" i="8" s="1"/>
  <c r="O425" i="8" s="1"/>
  <c r="N424" i="8"/>
  <c r="M424" i="8"/>
  <c r="I424" i="8"/>
  <c r="J424" i="8" s="1"/>
  <c r="F424" i="8"/>
  <c r="M423" i="8"/>
  <c r="I423" i="8"/>
  <c r="F423" i="8"/>
  <c r="J423" i="8" s="1"/>
  <c r="N423" i="8" s="1"/>
  <c r="M422" i="8"/>
  <c r="I422" i="8"/>
  <c r="F422" i="8"/>
  <c r="J422" i="8" s="1"/>
  <c r="P421" i="8"/>
  <c r="M421" i="8"/>
  <c r="J421" i="8"/>
  <c r="N421" i="8" s="1"/>
  <c r="O421" i="8" s="1"/>
  <c r="I421" i="8"/>
  <c r="F421" i="8"/>
  <c r="M420" i="8"/>
  <c r="J420" i="8"/>
  <c r="N420" i="8" s="1"/>
  <c r="I420" i="8"/>
  <c r="F420" i="8"/>
  <c r="M419" i="8"/>
  <c r="I419" i="8"/>
  <c r="F419" i="8"/>
  <c r="M418" i="8"/>
  <c r="J418" i="8"/>
  <c r="N418" i="8" s="1"/>
  <c r="P418" i="8" s="1"/>
  <c r="I418" i="8"/>
  <c r="F418" i="8"/>
  <c r="M417" i="8"/>
  <c r="I417" i="8"/>
  <c r="F417" i="8"/>
  <c r="J417" i="8" s="1"/>
  <c r="N417" i="8" s="1"/>
  <c r="M416" i="8"/>
  <c r="I416" i="8"/>
  <c r="F416" i="8"/>
  <c r="M415" i="8"/>
  <c r="I415" i="8"/>
  <c r="J415" i="8" s="1"/>
  <c r="N415" i="8" s="1"/>
  <c r="P415" i="8" s="1"/>
  <c r="F415" i="8"/>
  <c r="M414" i="8"/>
  <c r="I414" i="8"/>
  <c r="J414" i="8" s="1"/>
  <c r="N414" i="8" s="1"/>
  <c r="O414" i="8" s="1"/>
  <c r="F414" i="8"/>
  <c r="P413" i="8"/>
  <c r="M413" i="8"/>
  <c r="I413" i="8"/>
  <c r="J413" i="8" s="1"/>
  <c r="N413" i="8" s="1"/>
  <c r="O413" i="8" s="1"/>
  <c r="F413" i="8"/>
  <c r="M412" i="8"/>
  <c r="I412" i="8"/>
  <c r="J412" i="8" s="1"/>
  <c r="N412" i="8" s="1"/>
  <c r="P412" i="8" s="1"/>
  <c r="F412" i="8"/>
  <c r="P411" i="8"/>
  <c r="M411" i="8"/>
  <c r="I411" i="8"/>
  <c r="F411" i="8"/>
  <c r="J411" i="8" s="1"/>
  <c r="N411" i="8" s="1"/>
  <c r="O411" i="8" s="1"/>
  <c r="M410" i="8"/>
  <c r="I410" i="8"/>
  <c r="F410" i="8"/>
  <c r="J410" i="8" s="1"/>
  <c r="N410" i="8" s="1"/>
  <c r="M409" i="8"/>
  <c r="I409" i="8"/>
  <c r="F409" i="8"/>
  <c r="J409" i="8" s="1"/>
  <c r="N409" i="8" s="1"/>
  <c r="M408" i="8"/>
  <c r="I408" i="8"/>
  <c r="F408" i="8"/>
  <c r="P407" i="8"/>
  <c r="M407" i="8"/>
  <c r="I407" i="8"/>
  <c r="F407" i="8"/>
  <c r="J407" i="8" s="1"/>
  <c r="N407" i="8" s="1"/>
  <c r="O407" i="8" s="1"/>
  <c r="N406" i="8"/>
  <c r="M406" i="8"/>
  <c r="I406" i="8"/>
  <c r="J406" i="8" s="1"/>
  <c r="F406" i="8"/>
  <c r="M405" i="8"/>
  <c r="I405" i="8"/>
  <c r="F405" i="8"/>
  <c r="J405" i="8" s="1"/>
  <c r="N405" i="8" s="1"/>
  <c r="M404" i="8"/>
  <c r="I404" i="8"/>
  <c r="F404" i="8"/>
  <c r="J404" i="8" s="1"/>
  <c r="P403" i="8"/>
  <c r="M403" i="8"/>
  <c r="J403" i="8"/>
  <c r="N403" i="8" s="1"/>
  <c r="O403" i="8" s="1"/>
  <c r="I403" i="8"/>
  <c r="F403" i="8"/>
  <c r="M402" i="8"/>
  <c r="J402" i="8"/>
  <c r="N402" i="8" s="1"/>
  <c r="I402" i="8"/>
  <c r="F402" i="8"/>
  <c r="M401" i="8"/>
  <c r="I401" i="8"/>
  <c r="F401" i="8"/>
  <c r="J401" i="8" s="1"/>
  <c r="N401" i="8" s="1"/>
  <c r="M400" i="8"/>
  <c r="J400" i="8"/>
  <c r="N400" i="8" s="1"/>
  <c r="P400" i="8" s="1"/>
  <c r="I400" i="8"/>
  <c r="F400" i="8"/>
  <c r="M399" i="8"/>
  <c r="I399" i="8"/>
  <c r="F399" i="8"/>
  <c r="J399" i="8" s="1"/>
  <c r="N399" i="8" s="1"/>
  <c r="M398" i="8"/>
  <c r="I398" i="8"/>
  <c r="F398" i="8"/>
  <c r="M397" i="8"/>
  <c r="I397" i="8"/>
  <c r="J397" i="8" s="1"/>
  <c r="N397" i="8" s="1"/>
  <c r="P397" i="8" s="1"/>
  <c r="F397" i="8"/>
  <c r="P396" i="8"/>
  <c r="M396" i="8"/>
  <c r="I396" i="8"/>
  <c r="J396" i="8" s="1"/>
  <c r="N396" i="8" s="1"/>
  <c r="O396" i="8" s="1"/>
  <c r="F396" i="8"/>
  <c r="M395" i="8"/>
  <c r="I395" i="8"/>
  <c r="J395" i="8" s="1"/>
  <c r="N395" i="8" s="1"/>
  <c r="O395" i="8" s="1"/>
  <c r="F395" i="8"/>
  <c r="M394" i="8"/>
  <c r="I394" i="8"/>
  <c r="J394" i="8" s="1"/>
  <c r="N394" i="8" s="1"/>
  <c r="P394" i="8" s="1"/>
  <c r="F394" i="8"/>
  <c r="P393" i="8"/>
  <c r="M393" i="8"/>
  <c r="I393" i="8"/>
  <c r="F393" i="8"/>
  <c r="J393" i="8" s="1"/>
  <c r="N393" i="8" s="1"/>
  <c r="O393" i="8" s="1"/>
  <c r="M392" i="8"/>
  <c r="I392" i="8"/>
  <c r="F392" i="8"/>
  <c r="J392" i="8" s="1"/>
  <c r="N392" i="8" s="1"/>
  <c r="M391" i="8"/>
  <c r="I391" i="8"/>
  <c r="F391" i="8"/>
  <c r="J391" i="8" s="1"/>
  <c r="N391" i="8" s="1"/>
  <c r="M390" i="8"/>
  <c r="I390" i="8"/>
  <c r="F390" i="8"/>
  <c r="J390" i="8" s="1"/>
  <c r="N390" i="8" s="1"/>
  <c r="M389" i="8"/>
  <c r="I389" i="8"/>
  <c r="F389" i="8"/>
  <c r="J389" i="8" s="1"/>
  <c r="N389" i="8" s="1"/>
  <c r="M388" i="8"/>
  <c r="I388" i="8"/>
  <c r="F388" i="8"/>
  <c r="J388" i="8" s="1"/>
  <c r="N388" i="8" s="1"/>
  <c r="M387" i="8"/>
  <c r="I387" i="8"/>
  <c r="J387" i="8" s="1"/>
  <c r="N387" i="8" s="1"/>
  <c r="F387" i="8"/>
  <c r="M386" i="8"/>
  <c r="J386" i="8"/>
  <c r="N386" i="8" s="1"/>
  <c r="I386" i="8"/>
  <c r="F386" i="8"/>
  <c r="M385" i="8"/>
  <c r="I385" i="8"/>
  <c r="F385" i="8"/>
  <c r="M384" i="8"/>
  <c r="J384" i="8"/>
  <c r="N384" i="8" s="1"/>
  <c r="I384" i="8"/>
  <c r="F384" i="8"/>
  <c r="M383" i="8"/>
  <c r="J383" i="8"/>
  <c r="I383" i="8"/>
  <c r="F383" i="8"/>
  <c r="M382" i="8"/>
  <c r="J382" i="8"/>
  <c r="I382" i="8"/>
  <c r="F382" i="8"/>
  <c r="M381" i="8"/>
  <c r="J381" i="8"/>
  <c r="N381" i="8" s="1"/>
  <c r="I381" i="8"/>
  <c r="F381" i="8"/>
  <c r="M380" i="8"/>
  <c r="I380" i="8"/>
  <c r="F380" i="8"/>
  <c r="J380" i="8" s="1"/>
  <c r="N380" i="8" s="1"/>
  <c r="M379" i="8"/>
  <c r="I379" i="8"/>
  <c r="F379" i="8"/>
  <c r="J379" i="8" s="1"/>
  <c r="N379" i="8" s="1"/>
  <c r="P379" i="8" s="1"/>
  <c r="M378" i="8"/>
  <c r="I378" i="8"/>
  <c r="J378" i="8" s="1"/>
  <c r="N378" i="8" s="1"/>
  <c r="P378" i="8" s="1"/>
  <c r="F378" i="8"/>
  <c r="P377" i="8"/>
  <c r="M377" i="8"/>
  <c r="I377" i="8"/>
  <c r="J377" i="8" s="1"/>
  <c r="N377" i="8" s="1"/>
  <c r="O377" i="8" s="1"/>
  <c r="F377" i="8"/>
  <c r="M376" i="8"/>
  <c r="I376" i="8"/>
  <c r="J376" i="8" s="1"/>
  <c r="N376" i="8" s="1"/>
  <c r="O376" i="8" s="1"/>
  <c r="F376" i="8"/>
  <c r="P375" i="8"/>
  <c r="M375" i="8"/>
  <c r="I375" i="8"/>
  <c r="F375" i="8"/>
  <c r="J375" i="8" s="1"/>
  <c r="N375" i="8" s="1"/>
  <c r="O375" i="8" s="1"/>
  <c r="M374" i="8"/>
  <c r="I374" i="8"/>
  <c r="F374" i="8"/>
  <c r="M373" i="8"/>
  <c r="J373" i="8"/>
  <c r="N373" i="8" s="1"/>
  <c r="I373" i="8"/>
  <c r="F373" i="8"/>
  <c r="M372" i="8"/>
  <c r="J372" i="8"/>
  <c r="I372" i="8"/>
  <c r="F372" i="8"/>
  <c r="M371" i="8"/>
  <c r="I371" i="8"/>
  <c r="F371" i="8"/>
  <c r="J371" i="8" s="1"/>
  <c r="N371" i="8" s="1"/>
  <c r="O370" i="8"/>
  <c r="M370" i="8"/>
  <c r="I370" i="8"/>
  <c r="J370" i="8" s="1"/>
  <c r="N370" i="8" s="1"/>
  <c r="P370" i="8" s="1"/>
  <c r="F370" i="8"/>
  <c r="P369" i="8"/>
  <c r="M369" i="8"/>
  <c r="I369" i="8"/>
  <c r="F369" i="8"/>
  <c r="J369" i="8" s="1"/>
  <c r="N369" i="8" s="1"/>
  <c r="O369" i="8" s="1"/>
  <c r="M368" i="8"/>
  <c r="I368" i="8"/>
  <c r="F368" i="8"/>
  <c r="M367" i="8"/>
  <c r="J367" i="8"/>
  <c r="N367" i="8" s="1"/>
  <c r="I367" i="8"/>
  <c r="F367" i="8"/>
  <c r="M366" i="8"/>
  <c r="J366" i="8"/>
  <c r="I366" i="8"/>
  <c r="F366" i="8"/>
  <c r="M365" i="8"/>
  <c r="I365" i="8"/>
  <c r="F365" i="8"/>
  <c r="J365" i="8" s="1"/>
  <c r="N365" i="8" s="1"/>
  <c r="M364" i="8"/>
  <c r="I364" i="8"/>
  <c r="J364" i="8" s="1"/>
  <c r="N364" i="8" s="1"/>
  <c r="P364" i="8" s="1"/>
  <c r="F364" i="8"/>
  <c r="M363" i="8"/>
  <c r="I363" i="8"/>
  <c r="F363" i="8"/>
  <c r="J363" i="8" s="1"/>
  <c r="N363" i="8" s="1"/>
  <c r="O363" i="8" s="1"/>
  <c r="M362" i="8"/>
  <c r="I362" i="8"/>
  <c r="F362" i="8"/>
  <c r="J362" i="8" s="1"/>
  <c r="N362" i="8" s="1"/>
  <c r="M361" i="8"/>
  <c r="J361" i="8"/>
  <c r="N361" i="8" s="1"/>
  <c r="I361" i="8"/>
  <c r="F361" i="8"/>
  <c r="M360" i="8"/>
  <c r="J360" i="8"/>
  <c r="N360" i="8" s="1"/>
  <c r="I360" i="8"/>
  <c r="F360" i="8"/>
  <c r="N359" i="8"/>
  <c r="M359" i="8"/>
  <c r="I359" i="8"/>
  <c r="F359" i="8"/>
  <c r="J359" i="8" s="1"/>
  <c r="M358" i="8"/>
  <c r="I358" i="8"/>
  <c r="J358" i="8" s="1"/>
  <c r="N358" i="8" s="1"/>
  <c r="P358" i="8" s="1"/>
  <c r="F358" i="8"/>
  <c r="M357" i="8"/>
  <c r="I357" i="8"/>
  <c r="F357" i="8"/>
  <c r="J357" i="8" s="1"/>
  <c r="N357" i="8" s="1"/>
  <c r="O357" i="8" s="1"/>
  <c r="M356" i="8"/>
  <c r="I356" i="8"/>
  <c r="F356" i="8"/>
  <c r="M355" i="8"/>
  <c r="J355" i="8"/>
  <c r="N355" i="8" s="1"/>
  <c r="I355" i="8"/>
  <c r="F355" i="8"/>
  <c r="M354" i="8"/>
  <c r="J354" i="8"/>
  <c r="I354" i="8"/>
  <c r="F354" i="8"/>
  <c r="N353" i="8"/>
  <c r="M353" i="8"/>
  <c r="I353" i="8"/>
  <c r="F353" i="8"/>
  <c r="J353" i="8" s="1"/>
  <c r="O352" i="8"/>
  <c r="M352" i="8"/>
  <c r="I352" i="8"/>
  <c r="J352" i="8" s="1"/>
  <c r="N352" i="8" s="1"/>
  <c r="P352" i="8" s="1"/>
  <c r="F352" i="8"/>
  <c r="M351" i="8"/>
  <c r="I351" i="8"/>
  <c r="F351" i="8"/>
  <c r="J351" i="8" s="1"/>
  <c r="N351" i="8" s="1"/>
  <c r="O351" i="8" s="1"/>
  <c r="M350" i="8"/>
  <c r="I350" i="8"/>
  <c r="F350" i="8"/>
  <c r="M349" i="8"/>
  <c r="J349" i="8"/>
  <c r="N349" i="8" s="1"/>
  <c r="I349" i="8"/>
  <c r="F349" i="8"/>
  <c r="M348" i="8"/>
  <c r="J348" i="8"/>
  <c r="I348" i="8"/>
  <c r="F348" i="8"/>
  <c r="N347" i="8"/>
  <c r="O347" i="8" s="1"/>
  <c r="M347" i="8"/>
  <c r="I347" i="8"/>
  <c r="F347" i="8"/>
  <c r="J347" i="8" s="1"/>
  <c r="M346" i="8"/>
  <c r="I346" i="8"/>
  <c r="J346" i="8" s="1"/>
  <c r="N346" i="8" s="1"/>
  <c r="P346" i="8" s="1"/>
  <c r="F346" i="8"/>
  <c r="M345" i="8"/>
  <c r="I345" i="8"/>
  <c r="F345" i="8"/>
  <c r="J345" i="8" s="1"/>
  <c r="N345" i="8" s="1"/>
  <c r="M344" i="8"/>
  <c r="I344" i="8"/>
  <c r="F344" i="8"/>
  <c r="J344" i="8" s="1"/>
  <c r="N344" i="8" s="1"/>
  <c r="M343" i="8"/>
  <c r="J343" i="8"/>
  <c r="N343" i="8" s="1"/>
  <c r="I343" i="8"/>
  <c r="F343" i="8"/>
  <c r="M342" i="8"/>
  <c r="J342" i="8"/>
  <c r="I342" i="8"/>
  <c r="F342" i="8"/>
  <c r="M341" i="8"/>
  <c r="I341" i="8"/>
  <c r="F341" i="8"/>
  <c r="J341" i="8" s="1"/>
  <c r="N341" i="8" s="1"/>
  <c r="M340" i="8"/>
  <c r="I340" i="8"/>
  <c r="J340" i="8" s="1"/>
  <c r="N340" i="8" s="1"/>
  <c r="P340" i="8" s="1"/>
  <c r="F340" i="8"/>
  <c r="M339" i="8"/>
  <c r="I339" i="8"/>
  <c r="F339" i="8"/>
  <c r="J339" i="8" s="1"/>
  <c r="N339" i="8" s="1"/>
  <c r="M338" i="8"/>
  <c r="I338" i="8"/>
  <c r="F338" i="8"/>
  <c r="J338" i="8" s="1"/>
  <c r="N338" i="8" s="1"/>
  <c r="M337" i="8"/>
  <c r="J337" i="8"/>
  <c r="N337" i="8" s="1"/>
  <c r="I337" i="8"/>
  <c r="F337" i="8"/>
  <c r="M336" i="8"/>
  <c r="J336" i="8"/>
  <c r="I336" i="8"/>
  <c r="F336" i="8"/>
  <c r="N335" i="8"/>
  <c r="O335" i="8" s="1"/>
  <c r="M335" i="8"/>
  <c r="I335" i="8"/>
  <c r="F335" i="8"/>
  <c r="J335" i="8" s="1"/>
  <c r="M334" i="8"/>
  <c r="I334" i="8"/>
  <c r="J334" i="8" s="1"/>
  <c r="N334" i="8" s="1"/>
  <c r="P334" i="8" s="1"/>
  <c r="F334" i="8"/>
  <c r="M333" i="8"/>
  <c r="I333" i="8"/>
  <c r="F333" i="8"/>
  <c r="J333" i="8" s="1"/>
  <c r="N333" i="8" s="1"/>
  <c r="M332" i="8"/>
  <c r="I332" i="8"/>
  <c r="F332" i="8"/>
  <c r="M331" i="8"/>
  <c r="I331" i="8"/>
  <c r="J331" i="8" s="1"/>
  <c r="N331" i="8" s="1"/>
  <c r="F331" i="8"/>
  <c r="M330" i="8"/>
  <c r="J330" i="8"/>
  <c r="I330" i="8"/>
  <c r="F330" i="8"/>
  <c r="M329" i="8"/>
  <c r="N329" i="8" s="1"/>
  <c r="I329" i="8"/>
  <c r="F329" i="8"/>
  <c r="J329" i="8" s="1"/>
  <c r="M328" i="8"/>
  <c r="I328" i="8"/>
  <c r="J328" i="8" s="1"/>
  <c r="N328" i="8" s="1"/>
  <c r="F328" i="8"/>
  <c r="M327" i="8"/>
  <c r="I327" i="8"/>
  <c r="F327" i="8"/>
  <c r="J327" i="8" s="1"/>
  <c r="N327" i="8" s="1"/>
  <c r="M326" i="8"/>
  <c r="I326" i="8"/>
  <c r="F326" i="8"/>
  <c r="M325" i="8"/>
  <c r="J325" i="8"/>
  <c r="N325" i="8" s="1"/>
  <c r="I325" i="8"/>
  <c r="F325" i="8"/>
  <c r="P324" i="8"/>
  <c r="M324" i="8"/>
  <c r="J324" i="8"/>
  <c r="N324" i="8" s="1"/>
  <c r="O324" i="8" s="1"/>
  <c r="I324" i="8"/>
  <c r="F324" i="8"/>
  <c r="M323" i="8"/>
  <c r="I323" i="8"/>
  <c r="F323" i="8"/>
  <c r="M322" i="8"/>
  <c r="I322" i="8"/>
  <c r="J322" i="8" s="1"/>
  <c r="N322" i="8" s="1"/>
  <c r="F322" i="8"/>
  <c r="M321" i="8"/>
  <c r="I321" i="8"/>
  <c r="F321" i="8"/>
  <c r="J321" i="8" s="1"/>
  <c r="N321" i="8" s="1"/>
  <c r="N320" i="8"/>
  <c r="O320" i="8" s="1"/>
  <c r="M320" i="8"/>
  <c r="I320" i="8"/>
  <c r="F320" i="8"/>
  <c r="J320" i="8" s="1"/>
  <c r="M319" i="8"/>
  <c r="J319" i="8"/>
  <c r="N319" i="8" s="1"/>
  <c r="I319" i="8"/>
  <c r="F319" i="8"/>
  <c r="M318" i="8"/>
  <c r="I318" i="8"/>
  <c r="F318" i="8"/>
  <c r="J318" i="8" s="1"/>
  <c r="N318" i="8" s="1"/>
  <c r="M317" i="8"/>
  <c r="I317" i="8"/>
  <c r="F317" i="8"/>
  <c r="M316" i="8"/>
  <c r="J316" i="8"/>
  <c r="N316" i="8" s="1"/>
  <c r="I316" i="8"/>
  <c r="F316" i="8"/>
  <c r="M315" i="8"/>
  <c r="J315" i="8"/>
  <c r="N315" i="8" s="1"/>
  <c r="P315" i="8" s="1"/>
  <c r="I315" i="8"/>
  <c r="F315" i="8"/>
  <c r="M314" i="8"/>
  <c r="I314" i="8"/>
  <c r="F314" i="8"/>
  <c r="M313" i="8"/>
  <c r="I313" i="8"/>
  <c r="J313" i="8" s="1"/>
  <c r="N313" i="8" s="1"/>
  <c r="F313" i="8"/>
  <c r="M312" i="8"/>
  <c r="I312" i="8"/>
  <c r="F312" i="8"/>
  <c r="J312" i="8" s="1"/>
  <c r="N312" i="8" s="1"/>
  <c r="M311" i="8"/>
  <c r="I311" i="8"/>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J516" i="7" s="1"/>
  <c r="F516" i="7"/>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J510" i="7" s="1"/>
  <c r="F510" i="7"/>
  <c r="N509" i="7"/>
  <c r="M509" i="7"/>
  <c r="J509" i="7"/>
  <c r="I509" i="7"/>
  <c r="F509" i="7"/>
  <c r="M508" i="7"/>
  <c r="I508" i="7"/>
  <c r="J508" i="7" s="1"/>
  <c r="N508" i="7" s="1"/>
  <c r="P508" i="7" s="1"/>
  <c r="F508" i="7"/>
  <c r="M507" i="7"/>
  <c r="I507" i="7"/>
  <c r="F507" i="7"/>
  <c r="J507" i="7" s="1"/>
  <c r="N507" i="7" s="1"/>
  <c r="M506" i="7"/>
  <c r="I506" i="7"/>
  <c r="F506" i="7"/>
  <c r="J506" i="7" s="1"/>
  <c r="N506" i="7" s="1"/>
  <c r="M505" i="7"/>
  <c r="J505" i="7"/>
  <c r="N505" i="7" s="1"/>
  <c r="I505" i="7"/>
  <c r="F505" i="7"/>
  <c r="M504" i="7"/>
  <c r="I504" i="7"/>
  <c r="J504" i="7" s="1"/>
  <c r="N504" i="7" s="1"/>
  <c r="F504" i="7"/>
  <c r="N503" i="7"/>
  <c r="M503" i="7"/>
  <c r="J503" i="7"/>
  <c r="I503" i="7"/>
  <c r="F503" i="7"/>
  <c r="M502" i="7"/>
  <c r="I502" i="7"/>
  <c r="J502" i="7" s="1"/>
  <c r="N502" i="7" s="1"/>
  <c r="P502" i="7" s="1"/>
  <c r="F502" i="7"/>
  <c r="M501" i="7"/>
  <c r="I501" i="7"/>
  <c r="F501" i="7"/>
  <c r="J501" i="7" s="1"/>
  <c r="N501" i="7" s="1"/>
  <c r="O501" i="7" s="1"/>
  <c r="M500" i="7"/>
  <c r="I500" i="7"/>
  <c r="F500" i="7"/>
  <c r="M499" i="7"/>
  <c r="J499" i="7"/>
  <c r="N499" i="7" s="1"/>
  <c r="I499" i="7"/>
  <c r="F499" i="7"/>
  <c r="M498" i="7"/>
  <c r="I498" i="7"/>
  <c r="J498" i="7" s="1"/>
  <c r="F498" i="7"/>
  <c r="N497" i="7"/>
  <c r="M497" i="7"/>
  <c r="J497" i="7"/>
  <c r="I497" i="7"/>
  <c r="F497" i="7"/>
  <c r="O496" i="7"/>
  <c r="M496" i="7"/>
  <c r="I496" i="7"/>
  <c r="J496" i="7" s="1"/>
  <c r="N496" i="7" s="1"/>
  <c r="P496" i="7" s="1"/>
  <c r="F496" i="7"/>
  <c r="P495" i="7"/>
  <c r="M495" i="7"/>
  <c r="I495" i="7"/>
  <c r="F495" i="7"/>
  <c r="J495" i="7" s="1"/>
  <c r="N495" i="7" s="1"/>
  <c r="O495" i="7" s="1"/>
  <c r="M494" i="7"/>
  <c r="I494" i="7"/>
  <c r="F494" i="7"/>
  <c r="J494" i="7" s="1"/>
  <c r="N494" i="7" s="1"/>
  <c r="M493" i="7"/>
  <c r="J493" i="7"/>
  <c r="N493" i="7" s="1"/>
  <c r="I493" i="7"/>
  <c r="F493" i="7"/>
  <c r="M492" i="7"/>
  <c r="I492" i="7"/>
  <c r="J492" i="7" s="1"/>
  <c r="N492" i="7" s="1"/>
  <c r="F492" i="7"/>
  <c r="N491" i="7"/>
  <c r="M491" i="7"/>
  <c r="J491" i="7"/>
  <c r="I491" i="7"/>
  <c r="F491" i="7"/>
  <c r="M490" i="7"/>
  <c r="I490" i="7"/>
  <c r="J490" i="7" s="1"/>
  <c r="N490" i="7" s="1"/>
  <c r="F490" i="7"/>
  <c r="M489" i="7"/>
  <c r="I489" i="7"/>
  <c r="F489" i="7"/>
  <c r="J489" i="7" s="1"/>
  <c r="N489" i="7" s="1"/>
  <c r="O489" i="7" s="1"/>
  <c r="M488" i="7"/>
  <c r="I488" i="7"/>
  <c r="F488" i="7"/>
  <c r="M487" i="7"/>
  <c r="J487" i="7"/>
  <c r="N487" i="7" s="1"/>
  <c r="I487" i="7"/>
  <c r="F487" i="7"/>
  <c r="M486" i="7"/>
  <c r="I486" i="7"/>
  <c r="J486" i="7" s="1"/>
  <c r="F486" i="7"/>
  <c r="N485" i="7"/>
  <c r="M485" i="7"/>
  <c r="J485" i="7"/>
  <c r="I485" i="7"/>
  <c r="F485" i="7"/>
  <c r="M484" i="7"/>
  <c r="I484" i="7"/>
  <c r="J484" i="7" s="1"/>
  <c r="F484" i="7"/>
  <c r="M483" i="7"/>
  <c r="I483" i="7"/>
  <c r="F483" i="7"/>
  <c r="J483" i="7" s="1"/>
  <c r="N483" i="7" s="1"/>
  <c r="O483" i="7" s="1"/>
  <c r="O482" i="7"/>
  <c r="M482" i="7"/>
  <c r="I482" i="7"/>
  <c r="F482" i="7"/>
  <c r="J482" i="7" s="1"/>
  <c r="N482" i="7" s="1"/>
  <c r="P482" i="7" s="1"/>
  <c r="P481" i="7"/>
  <c r="M481" i="7"/>
  <c r="J481" i="7"/>
  <c r="N481" i="7" s="1"/>
  <c r="O481" i="7" s="1"/>
  <c r="I481" i="7"/>
  <c r="F481" i="7"/>
  <c r="M480" i="7"/>
  <c r="I480" i="7"/>
  <c r="J480" i="7" s="1"/>
  <c r="N480" i="7" s="1"/>
  <c r="F480" i="7"/>
  <c r="N479" i="7"/>
  <c r="M479" i="7"/>
  <c r="J479" i="7"/>
  <c r="I479" i="7"/>
  <c r="F479" i="7"/>
  <c r="M478" i="7"/>
  <c r="I478" i="7"/>
  <c r="J478" i="7" s="1"/>
  <c r="N478" i="7" s="1"/>
  <c r="F478" i="7"/>
  <c r="M477" i="7"/>
  <c r="I477" i="7"/>
  <c r="F477" i="7"/>
  <c r="J477" i="7" s="1"/>
  <c r="N477" i="7" s="1"/>
  <c r="O477" i="7" s="1"/>
  <c r="M476" i="7"/>
  <c r="I476" i="7"/>
  <c r="F476" i="7"/>
  <c r="P475" i="7"/>
  <c r="M475" i="7"/>
  <c r="I475" i="7"/>
  <c r="F475" i="7"/>
  <c r="J475" i="7" s="1"/>
  <c r="N475" i="7" s="1"/>
  <c r="O475" i="7" s="1"/>
  <c r="M474" i="7"/>
  <c r="I474" i="7"/>
  <c r="J474" i="7" s="1"/>
  <c r="N474" i="7" s="1"/>
  <c r="F474" i="7"/>
  <c r="M473" i="7"/>
  <c r="J473" i="7"/>
  <c r="N473" i="7" s="1"/>
  <c r="I473" i="7"/>
  <c r="F473" i="7"/>
  <c r="M472" i="7"/>
  <c r="I472" i="7"/>
  <c r="J472" i="7" s="1"/>
  <c r="N472" i="7" s="1"/>
  <c r="F472" i="7"/>
  <c r="M471" i="7"/>
  <c r="I471" i="7"/>
  <c r="F471" i="7"/>
  <c r="J471" i="7" s="1"/>
  <c r="N471" i="7" s="1"/>
  <c r="M470" i="7"/>
  <c r="I470" i="7"/>
  <c r="F470" i="7"/>
  <c r="J470" i="7" s="1"/>
  <c r="N470" i="7" s="1"/>
  <c r="P470" i="7" s="1"/>
  <c r="M469" i="7"/>
  <c r="J469" i="7"/>
  <c r="N469" i="7" s="1"/>
  <c r="I469" i="7"/>
  <c r="F469" i="7"/>
  <c r="M468" i="7"/>
  <c r="I468" i="7"/>
  <c r="J468" i="7" s="1"/>
  <c r="F468" i="7"/>
  <c r="N467" i="7"/>
  <c r="M467" i="7"/>
  <c r="J467" i="7"/>
  <c r="I467" i="7"/>
  <c r="F467" i="7"/>
  <c r="M466" i="7"/>
  <c r="I466" i="7"/>
  <c r="J466" i="7" s="1"/>
  <c r="F466" i="7"/>
  <c r="M465" i="7"/>
  <c r="I465" i="7"/>
  <c r="F465" i="7"/>
  <c r="J465" i="7" s="1"/>
  <c r="N465" i="7" s="1"/>
  <c r="M464" i="7"/>
  <c r="I464" i="7"/>
  <c r="F464" i="7"/>
  <c r="N463" i="7"/>
  <c r="M463" i="7"/>
  <c r="I463" i="7"/>
  <c r="F463" i="7"/>
  <c r="J463" i="7" s="1"/>
  <c r="M462" i="7"/>
  <c r="I462" i="7"/>
  <c r="J462" i="7" s="1"/>
  <c r="F462" i="7"/>
  <c r="N461" i="7"/>
  <c r="O461" i="7" s="1"/>
  <c r="M461" i="7"/>
  <c r="J461" i="7"/>
  <c r="I461" i="7"/>
  <c r="F461" i="7"/>
  <c r="M460" i="7"/>
  <c r="I460" i="7"/>
  <c r="J460" i="7" s="1"/>
  <c r="F460" i="7"/>
  <c r="M459" i="7"/>
  <c r="J459" i="7"/>
  <c r="N459" i="7" s="1"/>
  <c r="I459" i="7"/>
  <c r="F459" i="7"/>
  <c r="O458" i="7"/>
  <c r="M458" i="7"/>
  <c r="I458" i="7"/>
  <c r="F458" i="7"/>
  <c r="J458" i="7" s="1"/>
  <c r="N458" i="7" s="1"/>
  <c r="P458" i="7" s="1"/>
  <c r="N457" i="7"/>
  <c r="M457" i="7"/>
  <c r="I457" i="7"/>
  <c r="F457" i="7"/>
  <c r="J457" i="7" s="1"/>
  <c r="M456" i="7"/>
  <c r="J456" i="7"/>
  <c r="N456" i="7" s="1"/>
  <c r="I456" i="7"/>
  <c r="F456" i="7"/>
  <c r="M455" i="7"/>
  <c r="I455" i="7"/>
  <c r="F455" i="7"/>
  <c r="J455" i="7" s="1"/>
  <c r="N455" i="7" s="1"/>
  <c r="M454" i="7"/>
  <c r="I454" i="7"/>
  <c r="J454" i="7" s="1"/>
  <c r="F454" i="7"/>
  <c r="O453" i="7"/>
  <c r="M453" i="7"/>
  <c r="J453" i="7"/>
  <c r="N453" i="7" s="1"/>
  <c r="P453" i="7" s="1"/>
  <c r="I453" i="7"/>
  <c r="F453" i="7"/>
  <c r="M452" i="7"/>
  <c r="I452" i="7"/>
  <c r="F452" i="7"/>
  <c r="N451" i="7"/>
  <c r="M451" i="7"/>
  <c r="J451" i="7"/>
  <c r="I451" i="7"/>
  <c r="F451" i="7"/>
  <c r="M450" i="7"/>
  <c r="I450" i="7"/>
  <c r="J450" i="7" s="1"/>
  <c r="N450" i="7" s="1"/>
  <c r="F450" i="7"/>
  <c r="M449" i="7"/>
  <c r="I449" i="7"/>
  <c r="F449" i="7"/>
  <c r="J449" i="7" s="1"/>
  <c r="N449" i="7" s="1"/>
  <c r="M448" i="7"/>
  <c r="N448" i="7" s="1"/>
  <c r="I448" i="7"/>
  <c r="J448" i="7" s="1"/>
  <c r="F448" i="7"/>
  <c r="N447" i="7"/>
  <c r="M447" i="7"/>
  <c r="I447" i="7"/>
  <c r="F447" i="7"/>
  <c r="J447" i="7" s="1"/>
  <c r="M446" i="7"/>
  <c r="I446" i="7"/>
  <c r="F446" i="7"/>
  <c r="J446" i="7" s="1"/>
  <c r="N446" i="7" s="1"/>
  <c r="P446" i="7" s="1"/>
  <c r="M445" i="7"/>
  <c r="I445" i="7"/>
  <c r="F445" i="7"/>
  <c r="J445" i="7" s="1"/>
  <c r="N445" i="7" s="1"/>
  <c r="M444" i="7"/>
  <c r="I444" i="7"/>
  <c r="J444" i="7" s="1"/>
  <c r="N444" i="7" s="1"/>
  <c r="P444" i="7" s="1"/>
  <c r="F444" i="7"/>
  <c r="N443" i="7"/>
  <c r="O443" i="7" s="1"/>
  <c r="M443" i="7"/>
  <c r="J443" i="7"/>
  <c r="I443" i="7"/>
  <c r="F443" i="7"/>
  <c r="N442" i="7"/>
  <c r="P442" i="7" s="1"/>
  <c r="M442" i="7"/>
  <c r="I442" i="7"/>
  <c r="J442" i="7" s="1"/>
  <c r="F442" i="7"/>
  <c r="M441" i="7"/>
  <c r="J441" i="7"/>
  <c r="I441" i="7"/>
  <c r="F441" i="7"/>
  <c r="M440" i="7"/>
  <c r="I440" i="7"/>
  <c r="F440" i="7"/>
  <c r="J440" i="7" s="1"/>
  <c r="N440" i="7" s="1"/>
  <c r="M439" i="7"/>
  <c r="I439" i="7"/>
  <c r="F439" i="7"/>
  <c r="M438" i="7"/>
  <c r="I438" i="7"/>
  <c r="F438" i="7"/>
  <c r="M437" i="7"/>
  <c r="I437" i="7"/>
  <c r="F437" i="7"/>
  <c r="N436" i="7"/>
  <c r="M436" i="7"/>
  <c r="I436" i="7"/>
  <c r="J436" i="7" s="1"/>
  <c r="F436" i="7"/>
  <c r="M435" i="7"/>
  <c r="J435" i="7"/>
  <c r="N435" i="7" s="1"/>
  <c r="P435" i="7" s="1"/>
  <c r="I435" i="7"/>
  <c r="F435" i="7"/>
  <c r="M434" i="7"/>
  <c r="I434" i="7"/>
  <c r="F434" i="7"/>
  <c r="M433" i="7"/>
  <c r="J433" i="7"/>
  <c r="N433" i="7" s="1"/>
  <c r="P433" i="7" s="1"/>
  <c r="I433" i="7"/>
  <c r="F433" i="7"/>
  <c r="M432" i="7"/>
  <c r="I432" i="7"/>
  <c r="F432" i="7"/>
  <c r="J432" i="7" s="1"/>
  <c r="P431" i="7"/>
  <c r="M431" i="7"/>
  <c r="J431" i="7"/>
  <c r="N431" i="7" s="1"/>
  <c r="O431" i="7" s="1"/>
  <c r="I431" i="7"/>
  <c r="F431" i="7"/>
  <c r="M430" i="7"/>
  <c r="J430" i="7"/>
  <c r="I430" i="7"/>
  <c r="F430" i="7"/>
  <c r="M429" i="7"/>
  <c r="I429" i="7"/>
  <c r="F429" i="7"/>
  <c r="J429" i="7" s="1"/>
  <c r="N429" i="7" s="1"/>
  <c r="M428" i="7"/>
  <c r="I428" i="7"/>
  <c r="F428" i="7"/>
  <c r="M427" i="7"/>
  <c r="J427" i="7"/>
  <c r="N427" i="7" s="1"/>
  <c r="P427" i="7" s="1"/>
  <c r="I427" i="7"/>
  <c r="F427" i="7"/>
  <c r="M426" i="7"/>
  <c r="I426" i="7"/>
  <c r="J426" i="7" s="1"/>
  <c r="N426" i="7" s="1"/>
  <c r="F426" i="7"/>
  <c r="M425" i="7"/>
  <c r="I425" i="7"/>
  <c r="J425" i="7" s="1"/>
  <c r="N425" i="7" s="1"/>
  <c r="F425" i="7"/>
  <c r="M424" i="7"/>
  <c r="J424" i="7"/>
  <c r="N424" i="7" s="1"/>
  <c r="P424" i="7" s="1"/>
  <c r="I424" i="7"/>
  <c r="F424" i="7"/>
  <c r="P423" i="7"/>
  <c r="M423" i="7"/>
  <c r="J423" i="7"/>
  <c r="N423" i="7" s="1"/>
  <c r="O423" i="7" s="1"/>
  <c r="I423" i="7"/>
  <c r="F423" i="7"/>
  <c r="M422" i="7"/>
  <c r="I422" i="7"/>
  <c r="F422" i="7"/>
  <c r="J422" i="7" s="1"/>
  <c r="M421" i="7"/>
  <c r="I421" i="7"/>
  <c r="F421" i="7"/>
  <c r="J421" i="7" s="1"/>
  <c r="N421" i="7" s="1"/>
  <c r="M420" i="7"/>
  <c r="I420" i="7"/>
  <c r="F420" i="7"/>
  <c r="M419" i="7"/>
  <c r="I419" i="7"/>
  <c r="F419" i="7"/>
  <c r="N418" i="7"/>
  <c r="M418" i="7"/>
  <c r="I418" i="7"/>
  <c r="J418" i="7" s="1"/>
  <c r="F418" i="7"/>
  <c r="O417" i="7"/>
  <c r="N417" i="7"/>
  <c r="P417" i="7" s="1"/>
  <c r="M417" i="7"/>
  <c r="J417" i="7"/>
  <c r="I417" i="7"/>
  <c r="F417" i="7"/>
  <c r="M416" i="7"/>
  <c r="I416" i="7"/>
  <c r="F416" i="7"/>
  <c r="M415" i="7"/>
  <c r="I415" i="7"/>
  <c r="F415" i="7"/>
  <c r="J415" i="7" s="1"/>
  <c r="N415" i="7" s="1"/>
  <c r="M414" i="7"/>
  <c r="J414" i="7"/>
  <c r="I414" i="7"/>
  <c r="F414" i="7"/>
  <c r="M413" i="7"/>
  <c r="J413" i="7"/>
  <c r="N413" i="7" s="1"/>
  <c r="O413" i="7" s="1"/>
  <c r="I413" i="7"/>
  <c r="F413" i="7"/>
  <c r="M412" i="7"/>
  <c r="J412" i="7"/>
  <c r="I412" i="7"/>
  <c r="F412" i="7"/>
  <c r="M411" i="7"/>
  <c r="I411" i="7"/>
  <c r="F411" i="7"/>
  <c r="J411" i="7" s="1"/>
  <c r="N411" i="7" s="1"/>
  <c r="O411" i="7" s="1"/>
  <c r="N410" i="7"/>
  <c r="M410" i="7"/>
  <c r="I410" i="7"/>
  <c r="F410" i="7"/>
  <c r="J410" i="7" s="1"/>
  <c r="O409" i="7"/>
  <c r="M409" i="7"/>
  <c r="I409" i="7"/>
  <c r="J409" i="7" s="1"/>
  <c r="N409" i="7" s="1"/>
  <c r="P409" i="7" s="1"/>
  <c r="F409" i="7"/>
  <c r="M408" i="7"/>
  <c r="I408" i="7"/>
  <c r="J408" i="7" s="1"/>
  <c r="N408" i="7" s="1"/>
  <c r="O408" i="7" s="1"/>
  <c r="F408" i="7"/>
  <c r="P407" i="7"/>
  <c r="M407" i="7"/>
  <c r="I407" i="7"/>
  <c r="J407" i="7" s="1"/>
  <c r="N407" i="7" s="1"/>
  <c r="O407" i="7" s="1"/>
  <c r="F407" i="7"/>
  <c r="O406" i="7"/>
  <c r="M406" i="7"/>
  <c r="I406" i="7"/>
  <c r="J406" i="7" s="1"/>
  <c r="N406" i="7" s="1"/>
  <c r="P406" i="7" s="1"/>
  <c r="F406" i="7"/>
  <c r="M405" i="7"/>
  <c r="I405" i="7"/>
  <c r="F405" i="7"/>
  <c r="J405" i="7" s="1"/>
  <c r="N405" i="7" s="1"/>
  <c r="O405" i="7" s="1"/>
  <c r="M404" i="7"/>
  <c r="I404" i="7"/>
  <c r="F404" i="7"/>
  <c r="J404" i="7" s="1"/>
  <c r="M403" i="7"/>
  <c r="I403" i="7"/>
  <c r="F403" i="7"/>
  <c r="M402" i="7"/>
  <c r="I402" i="7"/>
  <c r="F402" i="7"/>
  <c r="N401" i="7"/>
  <c r="M401" i="7"/>
  <c r="I401" i="7"/>
  <c r="F401" i="7"/>
  <c r="J401" i="7" s="1"/>
  <c r="M400" i="7"/>
  <c r="I400" i="7"/>
  <c r="J400" i="7" s="1"/>
  <c r="N400" i="7" s="1"/>
  <c r="F400" i="7"/>
  <c r="N399" i="7"/>
  <c r="P399" i="7" s="1"/>
  <c r="M399" i="7"/>
  <c r="J399" i="7"/>
  <c r="I399" i="7"/>
  <c r="F399" i="7"/>
  <c r="M398" i="7"/>
  <c r="I398" i="7"/>
  <c r="F398" i="7"/>
  <c r="M397" i="7"/>
  <c r="J397" i="7"/>
  <c r="N397" i="7" s="1"/>
  <c r="P397" i="7" s="1"/>
  <c r="I397" i="7"/>
  <c r="F397" i="7"/>
  <c r="M396" i="7"/>
  <c r="J396" i="7"/>
  <c r="I396" i="7"/>
  <c r="F396" i="7"/>
  <c r="M395" i="7"/>
  <c r="J395" i="7"/>
  <c r="N395" i="7" s="1"/>
  <c r="O395" i="7" s="1"/>
  <c r="I395" i="7"/>
  <c r="F395" i="7"/>
  <c r="M394" i="7"/>
  <c r="J394" i="7"/>
  <c r="I394" i="7"/>
  <c r="F394" i="7"/>
  <c r="M393" i="7"/>
  <c r="I393" i="7"/>
  <c r="F393" i="7"/>
  <c r="J393" i="7" s="1"/>
  <c r="N393" i="7" s="1"/>
  <c r="O393" i="7" s="1"/>
  <c r="M392" i="7"/>
  <c r="I392" i="7"/>
  <c r="F392" i="7"/>
  <c r="N391" i="7"/>
  <c r="P391" i="7" s="1"/>
  <c r="M391" i="7"/>
  <c r="I391" i="7"/>
  <c r="J391" i="7" s="1"/>
  <c r="F391" i="7"/>
  <c r="M390" i="7"/>
  <c r="J390" i="7"/>
  <c r="I390" i="7"/>
  <c r="F390" i="7"/>
  <c r="M389" i="7"/>
  <c r="N389" i="7" s="1"/>
  <c r="I389" i="7"/>
  <c r="F389" i="7"/>
  <c r="J389" i="7" s="1"/>
  <c r="M388" i="7"/>
  <c r="J388" i="7"/>
  <c r="N388" i="7" s="1"/>
  <c r="I388" i="7"/>
  <c r="F388" i="7"/>
  <c r="M387" i="7"/>
  <c r="J387" i="7"/>
  <c r="N387" i="7" s="1"/>
  <c r="P387" i="7" s="1"/>
  <c r="I387" i="7"/>
  <c r="F387" i="7"/>
  <c r="M386" i="7"/>
  <c r="I386" i="7"/>
  <c r="F386" i="7"/>
  <c r="M385" i="7"/>
  <c r="J385" i="7"/>
  <c r="N385" i="7" s="1"/>
  <c r="P385" i="7" s="1"/>
  <c r="I385" i="7"/>
  <c r="F385" i="7"/>
  <c r="P384" i="7"/>
  <c r="M384" i="7"/>
  <c r="J384" i="7"/>
  <c r="N384" i="7" s="1"/>
  <c r="O384" i="7" s="1"/>
  <c r="I384" i="7"/>
  <c r="F384" i="7"/>
  <c r="M383" i="7"/>
  <c r="I383" i="7"/>
  <c r="F383" i="7"/>
  <c r="J383" i="7" s="1"/>
  <c r="M382" i="7"/>
  <c r="I382" i="7"/>
  <c r="J382" i="7" s="1"/>
  <c r="N382" i="7" s="1"/>
  <c r="F382" i="7"/>
  <c r="M381" i="7"/>
  <c r="I381" i="7"/>
  <c r="F381" i="7"/>
  <c r="J381" i="7" s="1"/>
  <c r="N381" i="7" s="1"/>
  <c r="M380" i="7"/>
  <c r="I380" i="7"/>
  <c r="F380" i="7"/>
  <c r="M379" i="7"/>
  <c r="I379" i="7"/>
  <c r="J379" i="7" s="1"/>
  <c r="N379" i="7" s="1"/>
  <c r="P379" i="7" s="1"/>
  <c r="F379" i="7"/>
  <c r="P378" i="7"/>
  <c r="M378" i="7"/>
  <c r="I378" i="7"/>
  <c r="F378" i="7"/>
  <c r="J378" i="7" s="1"/>
  <c r="N378" i="7" s="1"/>
  <c r="O378" i="7" s="1"/>
  <c r="M377" i="7"/>
  <c r="I377" i="7"/>
  <c r="F377" i="7"/>
  <c r="J377" i="7" s="1"/>
  <c r="N376" i="7"/>
  <c r="P376" i="7" s="1"/>
  <c r="M376" i="7"/>
  <c r="J376" i="7"/>
  <c r="I376" i="7"/>
  <c r="F376" i="7"/>
  <c r="O375" i="7"/>
  <c r="M375" i="7"/>
  <c r="J375" i="7"/>
  <c r="N375" i="7" s="1"/>
  <c r="P375" i="7" s="1"/>
  <c r="I375" i="7"/>
  <c r="F375" i="7"/>
  <c r="M374" i="7"/>
  <c r="I374" i="7"/>
  <c r="F374" i="7"/>
  <c r="M373" i="7"/>
  <c r="I373" i="7"/>
  <c r="J373" i="7" s="1"/>
  <c r="N373" i="7" s="1"/>
  <c r="F373" i="7"/>
  <c r="M372" i="7"/>
  <c r="J372" i="7"/>
  <c r="I372" i="7"/>
  <c r="F372" i="7"/>
  <c r="M371" i="7"/>
  <c r="I371" i="7"/>
  <c r="F371" i="7"/>
  <c r="J371" i="7" s="1"/>
  <c r="N371" i="7" s="1"/>
  <c r="N370" i="7"/>
  <c r="M370" i="7"/>
  <c r="J370" i="7"/>
  <c r="I370" i="7"/>
  <c r="F370" i="7"/>
  <c r="M369" i="7"/>
  <c r="J369" i="7"/>
  <c r="N369" i="7" s="1"/>
  <c r="P369" i="7" s="1"/>
  <c r="I369" i="7"/>
  <c r="F369" i="7"/>
  <c r="M368" i="7"/>
  <c r="I368" i="7"/>
  <c r="F368" i="7"/>
  <c r="M367" i="7"/>
  <c r="J367" i="7"/>
  <c r="N367" i="7" s="1"/>
  <c r="P367" i="7" s="1"/>
  <c r="I367" i="7"/>
  <c r="F367" i="7"/>
  <c r="P366" i="7"/>
  <c r="M366" i="7"/>
  <c r="J366" i="7"/>
  <c r="N366" i="7" s="1"/>
  <c r="O366" i="7" s="1"/>
  <c r="I366" i="7"/>
  <c r="F366" i="7"/>
  <c r="M365" i="7"/>
  <c r="I365" i="7"/>
  <c r="J365" i="7" s="1"/>
  <c r="N365" i="7" s="1"/>
  <c r="F365" i="7"/>
  <c r="M364" i="7"/>
  <c r="J364" i="7"/>
  <c r="N364" i="7" s="1"/>
  <c r="P364" i="7" s="1"/>
  <c r="I364" i="7"/>
  <c r="F364" i="7"/>
  <c r="M363" i="7"/>
  <c r="J363" i="7"/>
  <c r="N363" i="7" s="1"/>
  <c r="I363" i="7"/>
  <c r="F363" i="7"/>
  <c r="M362" i="7"/>
  <c r="N362" i="7" s="1"/>
  <c r="I362" i="7"/>
  <c r="F362" i="7"/>
  <c r="J362" i="7" s="1"/>
  <c r="N361" i="7"/>
  <c r="P361" i="7" s="1"/>
  <c r="M361" i="7"/>
  <c r="I361" i="7"/>
  <c r="J361" i="7" s="1"/>
  <c r="F361" i="7"/>
  <c r="M360" i="7"/>
  <c r="I360" i="7"/>
  <c r="J360" i="7" s="1"/>
  <c r="F360" i="7"/>
  <c r="M359" i="7"/>
  <c r="I359" i="7"/>
  <c r="J359" i="7" s="1"/>
  <c r="N359" i="7" s="1"/>
  <c r="F359" i="7"/>
  <c r="N358" i="7"/>
  <c r="P358" i="7" s="1"/>
  <c r="M358" i="7"/>
  <c r="I358" i="7"/>
  <c r="J358" i="7" s="1"/>
  <c r="F358" i="7"/>
  <c r="M357" i="7"/>
  <c r="I357" i="7"/>
  <c r="F357" i="7"/>
  <c r="J357" i="7" s="1"/>
  <c r="N357" i="7" s="1"/>
  <c r="O356" i="7"/>
  <c r="M356" i="7"/>
  <c r="I356" i="7"/>
  <c r="F356" i="7"/>
  <c r="J356" i="7" s="1"/>
  <c r="N356" i="7" s="1"/>
  <c r="P356" i="7" s="1"/>
  <c r="P355" i="7"/>
  <c r="O355" i="7"/>
  <c r="M355" i="7"/>
  <c r="I355" i="7"/>
  <c r="F355" i="7"/>
  <c r="J355" i="7" s="1"/>
  <c r="N355" i="7" s="1"/>
  <c r="M354" i="7"/>
  <c r="I354" i="7"/>
  <c r="F354" i="7"/>
  <c r="J354" i="7" s="1"/>
  <c r="N354" i="7" s="1"/>
  <c r="O354" i="7" s="1"/>
  <c r="M353" i="7"/>
  <c r="I353" i="7"/>
  <c r="F353" i="7"/>
  <c r="M352" i="7"/>
  <c r="I352" i="7"/>
  <c r="J352" i="7" s="1"/>
  <c r="F352" i="7"/>
  <c r="M351" i="7"/>
  <c r="J351" i="7"/>
  <c r="N351" i="7" s="1"/>
  <c r="I351" i="7"/>
  <c r="F351" i="7"/>
  <c r="M350" i="7"/>
  <c r="I350" i="7"/>
  <c r="F350" i="7"/>
  <c r="J350" i="7" s="1"/>
  <c r="N350" i="7" s="1"/>
  <c r="P350" i="7" s="1"/>
  <c r="M349" i="7"/>
  <c r="J349" i="7"/>
  <c r="N349" i="7" s="1"/>
  <c r="P349" i="7" s="1"/>
  <c r="I349" i="7"/>
  <c r="F349" i="7"/>
  <c r="M348" i="7"/>
  <c r="I348" i="7"/>
  <c r="F348" i="7"/>
  <c r="J348" i="7" s="1"/>
  <c r="N348" i="7" s="1"/>
  <c r="M347" i="7"/>
  <c r="I347" i="7"/>
  <c r="F347" i="7"/>
  <c r="J347" i="7" s="1"/>
  <c r="N347" i="7" s="1"/>
  <c r="M346" i="7"/>
  <c r="J346" i="7"/>
  <c r="N346" i="7" s="1"/>
  <c r="P346" i="7" s="1"/>
  <c r="I346" i="7"/>
  <c r="F346" i="7"/>
  <c r="M345" i="7"/>
  <c r="J345" i="7"/>
  <c r="N345" i="7" s="1"/>
  <c r="I345" i="7"/>
  <c r="F345" i="7"/>
  <c r="M344" i="7"/>
  <c r="I344" i="7"/>
  <c r="F344" i="7"/>
  <c r="M343" i="7"/>
  <c r="I343" i="7"/>
  <c r="J343" i="7" s="1"/>
  <c r="N343" i="7" s="1"/>
  <c r="F343" i="7"/>
  <c r="M342" i="7"/>
  <c r="I342" i="7"/>
  <c r="J342" i="7" s="1"/>
  <c r="N342" i="7" s="1"/>
  <c r="F342" i="7"/>
  <c r="M341" i="7"/>
  <c r="I341" i="7"/>
  <c r="J341" i="7" s="1"/>
  <c r="N341" i="7" s="1"/>
  <c r="F341" i="7"/>
  <c r="M340" i="7"/>
  <c r="I340" i="7"/>
  <c r="J340" i="7" s="1"/>
  <c r="N340" i="7" s="1"/>
  <c r="F340" i="7"/>
  <c r="M339" i="7"/>
  <c r="J339" i="7"/>
  <c r="N339" i="7" s="1"/>
  <c r="I339" i="7"/>
  <c r="F339" i="7"/>
  <c r="M338" i="7"/>
  <c r="N338" i="7" s="1"/>
  <c r="I338" i="7"/>
  <c r="F338" i="7"/>
  <c r="J338" i="7" s="1"/>
  <c r="M337" i="7"/>
  <c r="I337" i="7"/>
  <c r="F337" i="7"/>
  <c r="J337" i="7" s="1"/>
  <c r="N337" i="7" s="1"/>
  <c r="M336" i="7"/>
  <c r="I336" i="7"/>
  <c r="F336" i="7"/>
  <c r="J336" i="7" s="1"/>
  <c r="N336" i="7" s="1"/>
  <c r="M335" i="7"/>
  <c r="I335" i="7"/>
  <c r="F335" i="7"/>
  <c r="J335" i="7" s="1"/>
  <c r="N335" i="7" s="1"/>
  <c r="M334" i="7"/>
  <c r="I334" i="7"/>
  <c r="J334" i="7" s="1"/>
  <c r="N334" i="7" s="1"/>
  <c r="F334" i="7"/>
  <c r="M333" i="7"/>
  <c r="I333" i="7"/>
  <c r="F333" i="7"/>
  <c r="J333" i="7" s="1"/>
  <c r="N333" i="7" s="1"/>
  <c r="M332" i="7"/>
  <c r="I332" i="7"/>
  <c r="F332" i="7"/>
  <c r="M331" i="7"/>
  <c r="J331" i="7"/>
  <c r="N331" i="7" s="1"/>
  <c r="I331" i="7"/>
  <c r="F331" i="7"/>
  <c r="P330" i="7"/>
  <c r="M330" i="7"/>
  <c r="J330" i="7"/>
  <c r="N330" i="7" s="1"/>
  <c r="O330" i="7" s="1"/>
  <c r="I330" i="7"/>
  <c r="F330" i="7"/>
  <c r="M329" i="7"/>
  <c r="J329" i="7"/>
  <c r="N329" i="7" s="1"/>
  <c r="I329" i="7"/>
  <c r="F329" i="7"/>
  <c r="M328" i="7"/>
  <c r="J328" i="7"/>
  <c r="N328" i="7" s="1"/>
  <c r="I328" i="7"/>
  <c r="F328" i="7"/>
  <c r="M327" i="7"/>
  <c r="I327" i="7"/>
  <c r="F327" i="7"/>
  <c r="J327" i="7" s="1"/>
  <c r="N327" i="7" s="1"/>
  <c r="M326" i="7"/>
  <c r="I326" i="7"/>
  <c r="F326" i="7"/>
  <c r="J326" i="7" s="1"/>
  <c r="N326" i="7" s="1"/>
  <c r="M325" i="7"/>
  <c r="I325" i="7"/>
  <c r="J325" i="7" s="1"/>
  <c r="N325" i="7" s="1"/>
  <c r="F325" i="7"/>
  <c r="M324" i="7"/>
  <c r="I324" i="7"/>
  <c r="J324" i="7" s="1"/>
  <c r="N324" i="7" s="1"/>
  <c r="F324" i="7"/>
  <c r="M323" i="7"/>
  <c r="I323" i="7"/>
  <c r="J323" i="7" s="1"/>
  <c r="N323" i="7" s="1"/>
  <c r="F323" i="7"/>
  <c r="M322" i="7"/>
  <c r="I322" i="7"/>
  <c r="J322" i="7" s="1"/>
  <c r="N322" i="7" s="1"/>
  <c r="F322" i="7"/>
  <c r="M321" i="7"/>
  <c r="J321" i="7"/>
  <c r="N321" i="7" s="1"/>
  <c r="I321" i="7"/>
  <c r="F321" i="7"/>
  <c r="M320" i="7"/>
  <c r="N320" i="7" s="1"/>
  <c r="I320" i="7"/>
  <c r="F320" i="7"/>
  <c r="J320" i="7" s="1"/>
  <c r="M319" i="7"/>
  <c r="I319" i="7"/>
  <c r="F319" i="7"/>
  <c r="J319" i="7" s="1"/>
  <c r="N319" i="7" s="1"/>
  <c r="M318" i="7"/>
  <c r="I318" i="7"/>
  <c r="F318" i="7"/>
  <c r="J318" i="7" s="1"/>
  <c r="N318" i="7" s="1"/>
  <c r="M317" i="7"/>
  <c r="I317" i="7"/>
  <c r="F317" i="7"/>
  <c r="J317" i="7" s="1"/>
  <c r="N317" i="7" s="1"/>
  <c r="M316" i="7"/>
  <c r="I316" i="7"/>
  <c r="F316" i="7"/>
  <c r="J316" i="7" s="1"/>
  <c r="N316" i="7" s="1"/>
  <c r="M315" i="7"/>
  <c r="J315" i="7"/>
  <c r="N315" i="7" s="1"/>
  <c r="I315" i="7"/>
  <c r="F315" i="7"/>
  <c r="M314" i="7"/>
  <c r="I314" i="7"/>
  <c r="F314" i="7"/>
  <c r="J314" i="7" s="1"/>
  <c r="N314" i="7" s="1"/>
  <c r="M313" i="7"/>
  <c r="I313" i="7"/>
  <c r="J313" i="7" s="1"/>
  <c r="N313" i="7" s="1"/>
  <c r="F313" i="7"/>
  <c r="M312" i="7"/>
  <c r="J312" i="7"/>
  <c r="N312" i="7" s="1"/>
  <c r="I312" i="7"/>
  <c r="F312" i="7"/>
  <c r="M311" i="7"/>
  <c r="M517" i="7" s="1"/>
  <c r="AE72" i="7" s="1"/>
  <c r="I311" i="7"/>
  <c r="F311" i="7"/>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J515" i="27" s="1"/>
  <c r="N515" i="27" s="1"/>
  <c r="M514" i="27"/>
  <c r="J514" i="27"/>
  <c r="N514" i="27" s="1"/>
  <c r="I514" i="27"/>
  <c r="F514" i="27"/>
  <c r="M513" i="27"/>
  <c r="J513" i="27"/>
  <c r="N513" i="27" s="1"/>
  <c r="I513" i="27"/>
  <c r="F513" i="27"/>
  <c r="M512" i="27"/>
  <c r="I512" i="27"/>
  <c r="F512" i="27"/>
  <c r="J512" i="27" s="1"/>
  <c r="N512" i="27" s="1"/>
  <c r="M511" i="27"/>
  <c r="J511" i="27"/>
  <c r="N511" i="27" s="1"/>
  <c r="P511" i="27" s="1"/>
  <c r="I511" i="27"/>
  <c r="F511" i="27"/>
  <c r="P510" i="27"/>
  <c r="M510" i="27"/>
  <c r="I510" i="27"/>
  <c r="F510" i="27"/>
  <c r="J510" i="27" s="1"/>
  <c r="N510" i="27" s="1"/>
  <c r="O510" i="27" s="1"/>
  <c r="M509" i="27"/>
  <c r="I509" i="27"/>
  <c r="F509" i="27"/>
  <c r="M508" i="27"/>
  <c r="J508" i="27"/>
  <c r="N508" i="27" s="1"/>
  <c r="I508" i="27"/>
  <c r="F508" i="27"/>
  <c r="M507" i="27"/>
  <c r="J507" i="27"/>
  <c r="N507" i="27" s="1"/>
  <c r="I507" i="27"/>
  <c r="F507" i="27"/>
  <c r="M506" i="27"/>
  <c r="I506" i="27"/>
  <c r="F506" i="27"/>
  <c r="M505" i="27"/>
  <c r="I505" i="27"/>
  <c r="J505" i="27" s="1"/>
  <c r="N505" i="27" s="1"/>
  <c r="F505" i="27"/>
  <c r="O504" i="27"/>
  <c r="M504" i="27"/>
  <c r="I504" i="27"/>
  <c r="F504" i="27"/>
  <c r="J504" i="27" s="1"/>
  <c r="N504" i="27" s="1"/>
  <c r="P504" i="27" s="1"/>
  <c r="M503" i="27"/>
  <c r="N503" i="27" s="1"/>
  <c r="I503" i="27"/>
  <c r="F503" i="27"/>
  <c r="J503" i="27" s="1"/>
  <c r="M502" i="27"/>
  <c r="J502" i="27"/>
  <c r="N502" i="27" s="1"/>
  <c r="P502" i="27" s="1"/>
  <c r="I502" i="27"/>
  <c r="F502" i="27"/>
  <c r="M501" i="27"/>
  <c r="I501" i="27"/>
  <c r="F501" i="27"/>
  <c r="J501" i="27" s="1"/>
  <c r="N501" i="27" s="1"/>
  <c r="M500" i="27"/>
  <c r="I500" i="27"/>
  <c r="F500" i="27"/>
  <c r="M499" i="27"/>
  <c r="I499" i="27"/>
  <c r="J499" i="27" s="1"/>
  <c r="N499" i="27" s="1"/>
  <c r="F499" i="27"/>
  <c r="P498" i="27"/>
  <c r="O498" i="27"/>
  <c r="M498" i="27"/>
  <c r="J498" i="27"/>
  <c r="N498" i="27" s="1"/>
  <c r="I498" i="27"/>
  <c r="F498" i="27"/>
  <c r="N497" i="27"/>
  <c r="M497" i="27"/>
  <c r="I497" i="27"/>
  <c r="F497" i="27"/>
  <c r="J497" i="27" s="1"/>
  <c r="M496" i="27"/>
  <c r="I496" i="27"/>
  <c r="J496" i="27" s="1"/>
  <c r="N496" i="27" s="1"/>
  <c r="F496" i="27"/>
  <c r="M495" i="27"/>
  <c r="I495" i="27"/>
  <c r="F495" i="27"/>
  <c r="J495" i="27" s="1"/>
  <c r="N495" i="27" s="1"/>
  <c r="P495" i="27" s="1"/>
  <c r="N494" i="27"/>
  <c r="M494" i="27"/>
  <c r="I494" i="27"/>
  <c r="F494" i="27"/>
  <c r="J494" i="27" s="1"/>
  <c r="M493" i="27"/>
  <c r="J493" i="27"/>
  <c r="N493" i="27" s="1"/>
  <c r="I493" i="27"/>
  <c r="F493" i="27"/>
  <c r="M492" i="27"/>
  <c r="I492" i="27"/>
  <c r="F492" i="27"/>
  <c r="J492" i="27" s="1"/>
  <c r="N492" i="27" s="1"/>
  <c r="M491" i="27"/>
  <c r="I491" i="27"/>
  <c r="F491" i="27"/>
  <c r="O490" i="27"/>
  <c r="N490" i="27"/>
  <c r="P490" i="27" s="1"/>
  <c r="M490" i="27"/>
  <c r="J490" i="27"/>
  <c r="I490" i="27"/>
  <c r="F490" i="27"/>
  <c r="P489" i="27"/>
  <c r="O489" i="27"/>
  <c r="M489" i="27"/>
  <c r="J489" i="27"/>
  <c r="N489" i="27" s="1"/>
  <c r="I489" i="27"/>
  <c r="F489" i="27"/>
  <c r="M488" i="27"/>
  <c r="I488" i="27"/>
  <c r="F488" i="27"/>
  <c r="M487" i="27"/>
  <c r="I487" i="27"/>
  <c r="J487" i="27" s="1"/>
  <c r="N487" i="27" s="1"/>
  <c r="F487" i="27"/>
  <c r="M486" i="27"/>
  <c r="I486" i="27"/>
  <c r="F486" i="27"/>
  <c r="J486" i="27" s="1"/>
  <c r="N486" i="27" s="1"/>
  <c r="N485" i="27"/>
  <c r="M485" i="27"/>
  <c r="I485" i="27"/>
  <c r="F485" i="27"/>
  <c r="J485" i="27" s="1"/>
  <c r="M484" i="27"/>
  <c r="J484" i="27"/>
  <c r="N484" i="27" s="1"/>
  <c r="I484" i="27"/>
  <c r="F484" i="27"/>
  <c r="M483" i="27"/>
  <c r="J483" i="27"/>
  <c r="N483" i="27" s="1"/>
  <c r="I483" i="27"/>
  <c r="F483" i="27"/>
  <c r="M482" i="27"/>
  <c r="I482" i="27"/>
  <c r="F482" i="27"/>
  <c r="M481" i="27"/>
  <c r="I481" i="27"/>
  <c r="J481" i="27" s="1"/>
  <c r="N481" i="27" s="1"/>
  <c r="P481" i="27" s="1"/>
  <c r="F481" i="27"/>
  <c r="P480" i="27"/>
  <c r="M480" i="27"/>
  <c r="J480" i="27"/>
  <c r="N480" i="27" s="1"/>
  <c r="O480" i="27" s="1"/>
  <c r="I480" i="27"/>
  <c r="F480" i="27"/>
  <c r="M479" i="27"/>
  <c r="I479" i="27"/>
  <c r="F479" i="27"/>
  <c r="J479" i="27" s="1"/>
  <c r="N479" i="27" s="1"/>
  <c r="O479" i="27" s="1"/>
  <c r="N478" i="27"/>
  <c r="M478" i="27"/>
  <c r="I478" i="27"/>
  <c r="J478" i="27" s="1"/>
  <c r="F478" i="27"/>
  <c r="M477" i="27"/>
  <c r="I477" i="27"/>
  <c r="F477" i="27"/>
  <c r="J477" i="27" s="1"/>
  <c r="N477" i="27" s="1"/>
  <c r="M476" i="27"/>
  <c r="I476" i="27"/>
  <c r="F476" i="27"/>
  <c r="J476" i="27" s="1"/>
  <c r="N476" i="27" s="1"/>
  <c r="O475" i="27"/>
  <c r="M475" i="27"/>
  <c r="J475" i="27"/>
  <c r="N475" i="27" s="1"/>
  <c r="P475" i="27" s="1"/>
  <c r="I475" i="27"/>
  <c r="F475" i="27"/>
  <c r="M474" i="27"/>
  <c r="J474" i="27"/>
  <c r="I474" i="27"/>
  <c r="F474" i="27"/>
  <c r="M473" i="27"/>
  <c r="I473" i="27"/>
  <c r="F473" i="27"/>
  <c r="M472" i="27"/>
  <c r="I472" i="27"/>
  <c r="J472" i="27" s="1"/>
  <c r="N472" i="27" s="1"/>
  <c r="F472" i="27"/>
  <c r="M471" i="27"/>
  <c r="J471" i="27"/>
  <c r="N471" i="27" s="1"/>
  <c r="P471" i="27" s="1"/>
  <c r="I471" i="27"/>
  <c r="F471" i="27"/>
  <c r="M470" i="27"/>
  <c r="I470" i="27"/>
  <c r="F470" i="27"/>
  <c r="J470" i="27" s="1"/>
  <c r="N470" i="27" s="1"/>
  <c r="M469" i="27"/>
  <c r="I469" i="27"/>
  <c r="J469" i="27" s="1"/>
  <c r="N469" i="27" s="1"/>
  <c r="P469" i="27" s="1"/>
  <c r="F469" i="27"/>
  <c r="P468" i="27"/>
  <c r="M468" i="27"/>
  <c r="I468" i="27"/>
  <c r="J468" i="27" s="1"/>
  <c r="N468" i="27" s="1"/>
  <c r="O468" i="27" s="1"/>
  <c r="F468" i="27"/>
  <c r="P467" i="27"/>
  <c r="M467" i="27"/>
  <c r="I467" i="27"/>
  <c r="J467" i="27" s="1"/>
  <c r="N467" i="27" s="1"/>
  <c r="O467" i="27" s="1"/>
  <c r="F467" i="27"/>
  <c r="M466" i="27"/>
  <c r="I466" i="27"/>
  <c r="J466" i="27" s="1"/>
  <c r="N466" i="27" s="1"/>
  <c r="P466" i="27" s="1"/>
  <c r="F466" i="27"/>
  <c r="M465" i="27"/>
  <c r="I465" i="27"/>
  <c r="F465" i="27"/>
  <c r="J465" i="27" s="1"/>
  <c r="N465" i="27" s="1"/>
  <c r="O465" i="27" s="1"/>
  <c r="M464" i="27"/>
  <c r="I464" i="27"/>
  <c r="F464" i="27"/>
  <c r="J464" i="27" s="1"/>
  <c r="N464" i="27" s="1"/>
  <c r="O464" i="27" s="1"/>
  <c r="M463" i="27"/>
  <c r="I463" i="27"/>
  <c r="F463" i="27"/>
  <c r="M462" i="27"/>
  <c r="I462" i="27"/>
  <c r="F462" i="27"/>
  <c r="M461" i="27"/>
  <c r="I461" i="27"/>
  <c r="F461" i="27"/>
  <c r="J461" i="27" s="1"/>
  <c r="N461" i="27" s="1"/>
  <c r="N460" i="27"/>
  <c r="M460" i="27"/>
  <c r="I460" i="27"/>
  <c r="J460" i="27" s="1"/>
  <c r="F460" i="27"/>
  <c r="N459" i="27"/>
  <c r="M459" i="27"/>
  <c r="J459" i="27"/>
  <c r="I459" i="27"/>
  <c r="F459" i="27"/>
  <c r="M458" i="27"/>
  <c r="I458" i="27"/>
  <c r="F458" i="27"/>
  <c r="M457" i="27"/>
  <c r="J457" i="27"/>
  <c r="N457" i="27" s="1"/>
  <c r="I457" i="27"/>
  <c r="F457" i="27"/>
  <c r="M456" i="27"/>
  <c r="J456" i="27"/>
  <c r="N456" i="27" s="1"/>
  <c r="I456" i="27"/>
  <c r="F456" i="27"/>
  <c r="M455" i="27"/>
  <c r="I455" i="27"/>
  <c r="F455" i="27"/>
  <c r="J455" i="27" s="1"/>
  <c r="N455" i="27" s="1"/>
  <c r="M454" i="27"/>
  <c r="J454" i="27"/>
  <c r="I454" i="27"/>
  <c r="F454" i="27"/>
  <c r="P453" i="27"/>
  <c r="M453" i="27"/>
  <c r="I453" i="27"/>
  <c r="F453" i="27"/>
  <c r="J453" i="27" s="1"/>
  <c r="N453" i="27" s="1"/>
  <c r="O453" i="27" s="1"/>
  <c r="O452" i="27"/>
  <c r="N452" i="27"/>
  <c r="P452" i="27" s="1"/>
  <c r="M452" i="27"/>
  <c r="I452" i="27"/>
  <c r="F452" i="27"/>
  <c r="J452" i="27" s="1"/>
  <c r="M451" i="27"/>
  <c r="I451" i="27"/>
  <c r="J451" i="27" s="1"/>
  <c r="N451" i="27" s="1"/>
  <c r="F451" i="27"/>
  <c r="O450" i="27"/>
  <c r="M450" i="27"/>
  <c r="I450" i="27"/>
  <c r="J450" i="27" s="1"/>
  <c r="N450" i="27" s="1"/>
  <c r="P450" i="27" s="1"/>
  <c r="F450" i="27"/>
  <c r="N449" i="27"/>
  <c r="M449" i="27"/>
  <c r="I449" i="27"/>
  <c r="J449" i="27" s="1"/>
  <c r="F449" i="27"/>
  <c r="M448" i="27"/>
  <c r="I448" i="27"/>
  <c r="J448" i="27" s="1"/>
  <c r="N448" i="27" s="1"/>
  <c r="F448" i="27"/>
  <c r="M447" i="27"/>
  <c r="I447" i="27"/>
  <c r="F447" i="27"/>
  <c r="J447" i="27" s="1"/>
  <c r="M446" i="27"/>
  <c r="N446" i="27" s="1"/>
  <c r="I446" i="27"/>
  <c r="F446" i="27"/>
  <c r="J446" i="27" s="1"/>
  <c r="M445" i="27"/>
  <c r="I445" i="27"/>
  <c r="F445" i="27"/>
  <c r="M444" i="27"/>
  <c r="I444" i="27"/>
  <c r="F444" i="27"/>
  <c r="J444" i="27" s="1"/>
  <c r="N444" i="27" s="1"/>
  <c r="N443" i="27"/>
  <c r="M443" i="27"/>
  <c r="I443" i="27"/>
  <c r="F443" i="27"/>
  <c r="J443" i="27" s="1"/>
  <c r="M442" i="27"/>
  <c r="I442" i="27"/>
  <c r="J442" i="27" s="1"/>
  <c r="N442" i="27" s="1"/>
  <c r="F442" i="27"/>
  <c r="M441" i="27"/>
  <c r="J441" i="27"/>
  <c r="N441" i="27" s="1"/>
  <c r="I441" i="27"/>
  <c r="F441" i="27"/>
  <c r="M440" i="27"/>
  <c r="I440" i="27"/>
  <c r="F440" i="27"/>
  <c r="M439" i="27"/>
  <c r="I439" i="27"/>
  <c r="F439" i="27"/>
  <c r="J439" i="27" s="1"/>
  <c r="N439" i="27" s="1"/>
  <c r="M438" i="27"/>
  <c r="I438" i="27"/>
  <c r="F438" i="27"/>
  <c r="J438" i="27" s="1"/>
  <c r="N438" i="27" s="1"/>
  <c r="M437" i="27"/>
  <c r="I437" i="27"/>
  <c r="F437" i="27"/>
  <c r="J437" i="27" s="1"/>
  <c r="N437" i="27" s="1"/>
  <c r="O437" i="27" s="1"/>
  <c r="M436" i="27"/>
  <c r="J436" i="27"/>
  <c r="I436" i="27"/>
  <c r="F436" i="27"/>
  <c r="N435" i="27"/>
  <c r="M435" i="27"/>
  <c r="I435" i="27"/>
  <c r="F435" i="27"/>
  <c r="J435" i="27" s="1"/>
  <c r="M434" i="27"/>
  <c r="I434" i="27"/>
  <c r="F434" i="27"/>
  <c r="M433" i="27"/>
  <c r="J433" i="27"/>
  <c r="N433" i="27" s="1"/>
  <c r="I433" i="27"/>
  <c r="F433" i="27"/>
  <c r="M432" i="27"/>
  <c r="J432" i="27"/>
  <c r="N432" i="27" s="1"/>
  <c r="I432" i="27"/>
  <c r="F432" i="27"/>
  <c r="M431" i="27"/>
  <c r="J431" i="27"/>
  <c r="N431" i="27" s="1"/>
  <c r="I431" i="27"/>
  <c r="F431" i="27"/>
  <c r="M430" i="27"/>
  <c r="J430" i="27"/>
  <c r="N430" i="27" s="1"/>
  <c r="I430" i="27"/>
  <c r="F430" i="27"/>
  <c r="M429" i="27"/>
  <c r="J429" i="27"/>
  <c r="N429" i="27" s="1"/>
  <c r="I429" i="27"/>
  <c r="F429" i="27"/>
  <c r="M428" i="27"/>
  <c r="I428" i="27"/>
  <c r="F428" i="27"/>
  <c r="J428" i="27" s="1"/>
  <c r="N428" i="27" s="1"/>
  <c r="M427" i="27"/>
  <c r="I427" i="27"/>
  <c r="F427" i="27"/>
  <c r="J427" i="27" s="1"/>
  <c r="N427" i="27" s="1"/>
  <c r="M426" i="27"/>
  <c r="I426" i="27"/>
  <c r="F426" i="27"/>
  <c r="M425" i="27"/>
  <c r="I425" i="27"/>
  <c r="F425" i="27"/>
  <c r="M424" i="27"/>
  <c r="I424" i="27"/>
  <c r="J424" i="27" s="1"/>
  <c r="N424" i="27" s="1"/>
  <c r="F424" i="27"/>
  <c r="M423" i="27"/>
  <c r="J423" i="27"/>
  <c r="N423" i="27" s="1"/>
  <c r="P423" i="27" s="1"/>
  <c r="I423" i="27"/>
  <c r="F423" i="27"/>
  <c r="M422" i="27"/>
  <c r="I422" i="27"/>
  <c r="F422" i="27"/>
  <c r="P421" i="27"/>
  <c r="M421" i="27"/>
  <c r="I421" i="27"/>
  <c r="F421" i="27"/>
  <c r="J421" i="27" s="1"/>
  <c r="N421" i="27" s="1"/>
  <c r="O421" i="27" s="1"/>
  <c r="M420" i="27"/>
  <c r="I420" i="27"/>
  <c r="F420" i="27"/>
  <c r="J420" i="27" s="1"/>
  <c r="N420" i="27" s="1"/>
  <c r="O420" i="27" s="1"/>
  <c r="M419" i="27"/>
  <c r="J419" i="27"/>
  <c r="N419" i="27" s="1"/>
  <c r="I419" i="27"/>
  <c r="F419" i="27"/>
  <c r="M418" i="27"/>
  <c r="J418" i="27"/>
  <c r="N418" i="27" s="1"/>
  <c r="I418" i="27"/>
  <c r="F418" i="27"/>
  <c r="M417" i="27"/>
  <c r="I417" i="27"/>
  <c r="F417" i="27"/>
  <c r="J417" i="27" s="1"/>
  <c r="N417" i="27" s="1"/>
  <c r="M416" i="27"/>
  <c r="I416" i="27"/>
  <c r="F416" i="27"/>
  <c r="J416" i="27" s="1"/>
  <c r="N416" i="27" s="1"/>
  <c r="O415" i="27"/>
  <c r="M415" i="27"/>
  <c r="I415" i="27"/>
  <c r="J415" i="27" s="1"/>
  <c r="N415" i="27" s="1"/>
  <c r="P415" i="27" s="1"/>
  <c r="F415" i="27"/>
  <c r="M414" i="27"/>
  <c r="I414" i="27"/>
  <c r="J414" i="27" s="1"/>
  <c r="N414" i="27" s="1"/>
  <c r="O414" i="27" s="1"/>
  <c r="F414" i="27"/>
  <c r="P413" i="27"/>
  <c r="M413" i="27"/>
  <c r="I413" i="27"/>
  <c r="J413" i="27" s="1"/>
  <c r="N413" i="27" s="1"/>
  <c r="O413" i="27" s="1"/>
  <c r="F413" i="27"/>
  <c r="O412" i="27"/>
  <c r="M412" i="27"/>
  <c r="I412" i="27"/>
  <c r="J412" i="27" s="1"/>
  <c r="N412" i="27" s="1"/>
  <c r="P412" i="27" s="1"/>
  <c r="F412" i="27"/>
  <c r="M411" i="27"/>
  <c r="I411" i="27"/>
  <c r="F411" i="27"/>
  <c r="J411" i="27" s="1"/>
  <c r="N411" i="27" s="1"/>
  <c r="O411" i="27" s="1"/>
  <c r="M410" i="27"/>
  <c r="I410" i="27"/>
  <c r="F410" i="27"/>
  <c r="J410" i="27" s="1"/>
  <c r="N410" i="27" s="1"/>
  <c r="O410" i="27" s="1"/>
  <c r="N409" i="27"/>
  <c r="O409" i="27" s="1"/>
  <c r="M409" i="27"/>
  <c r="I409" i="27"/>
  <c r="F409" i="27"/>
  <c r="J409" i="27" s="1"/>
  <c r="M408" i="27"/>
  <c r="I408" i="27"/>
  <c r="F408" i="27"/>
  <c r="M407" i="27"/>
  <c r="I407" i="27"/>
  <c r="F407" i="27"/>
  <c r="J407" i="27" s="1"/>
  <c r="N407" i="27" s="1"/>
  <c r="N406" i="27"/>
  <c r="M406" i="27"/>
  <c r="I406" i="27"/>
  <c r="J406" i="27" s="1"/>
  <c r="F406" i="27"/>
  <c r="N405" i="27"/>
  <c r="M405" i="27"/>
  <c r="J405" i="27"/>
  <c r="I405" i="27"/>
  <c r="F405" i="27"/>
  <c r="M404" i="27"/>
  <c r="I404" i="27"/>
  <c r="F404" i="27"/>
  <c r="M403" i="27"/>
  <c r="J403" i="27"/>
  <c r="N403" i="27" s="1"/>
  <c r="I403" i="27"/>
  <c r="F403" i="27"/>
  <c r="M402" i="27"/>
  <c r="J402" i="27"/>
  <c r="N402" i="27" s="1"/>
  <c r="I402" i="27"/>
  <c r="F402" i="27"/>
  <c r="M401" i="27"/>
  <c r="I401" i="27"/>
  <c r="F401" i="27"/>
  <c r="J401" i="27" s="1"/>
  <c r="N401" i="27" s="1"/>
  <c r="M400" i="27"/>
  <c r="J400" i="27"/>
  <c r="N400" i="27" s="1"/>
  <c r="P400" i="27" s="1"/>
  <c r="I400" i="27"/>
  <c r="F400" i="27"/>
  <c r="P399" i="27"/>
  <c r="M399" i="27"/>
  <c r="I399" i="27"/>
  <c r="F399" i="27"/>
  <c r="J399" i="27" s="1"/>
  <c r="N399" i="27" s="1"/>
  <c r="O399" i="27" s="1"/>
  <c r="O398" i="27"/>
  <c r="N398" i="27"/>
  <c r="P398" i="27" s="1"/>
  <c r="M398" i="27"/>
  <c r="I398" i="27"/>
  <c r="F398" i="27"/>
  <c r="J398" i="27" s="1"/>
  <c r="N397" i="27"/>
  <c r="M397" i="27"/>
  <c r="I397" i="27"/>
  <c r="J397" i="27" s="1"/>
  <c r="F397" i="27"/>
  <c r="M396" i="27"/>
  <c r="I396" i="27"/>
  <c r="J396" i="27" s="1"/>
  <c r="N396" i="27" s="1"/>
  <c r="P396" i="27" s="1"/>
  <c r="F396" i="27"/>
  <c r="N395" i="27"/>
  <c r="M395" i="27"/>
  <c r="I395" i="27"/>
  <c r="J395" i="27" s="1"/>
  <c r="F395" i="27"/>
  <c r="N394" i="27"/>
  <c r="M394" i="27"/>
  <c r="I394" i="27"/>
  <c r="J394" i="27" s="1"/>
  <c r="F394" i="27"/>
  <c r="M393" i="27"/>
  <c r="I393" i="27"/>
  <c r="F393" i="27"/>
  <c r="J393" i="27" s="1"/>
  <c r="N393" i="27" s="1"/>
  <c r="P393" i="27" s="1"/>
  <c r="M392" i="27"/>
  <c r="N392" i="27" s="1"/>
  <c r="I392" i="27"/>
  <c r="F392" i="27"/>
  <c r="J392" i="27" s="1"/>
  <c r="M391" i="27"/>
  <c r="I391" i="27"/>
  <c r="F391" i="27"/>
  <c r="M390" i="27"/>
  <c r="J390" i="27"/>
  <c r="N390" i="27" s="1"/>
  <c r="I390" i="27"/>
  <c r="F390" i="27"/>
  <c r="M389" i="27"/>
  <c r="J389" i="27"/>
  <c r="I389" i="27"/>
  <c r="F389" i="27"/>
  <c r="M388" i="27"/>
  <c r="J388" i="27"/>
  <c r="I388" i="27"/>
  <c r="F388" i="27"/>
  <c r="M387" i="27"/>
  <c r="J387" i="27"/>
  <c r="I387" i="27"/>
  <c r="F387" i="27"/>
  <c r="N386" i="27"/>
  <c r="M386" i="27"/>
  <c r="I386" i="27"/>
  <c r="F386" i="27"/>
  <c r="J386" i="27" s="1"/>
  <c r="O385" i="27"/>
  <c r="N385" i="27"/>
  <c r="P385" i="27" s="1"/>
  <c r="M385" i="27"/>
  <c r="I385" i="27"/>
  <c r="F385" i="27"/>
  <c r="J385" i="27" s="1"/>
  <c r="N384" i="27"/>
  <c r="P384" i="27" s="1"/>
  <c r="M384" i="27"/>
  <c r="I384" i="27"/>
  <c r="F384" i="27"/>
  <c r="J384" i="27" s="1"/>
  <c r="P383" i="27"/>
  <c r="M383" i="27"/>
  <c r="I383" i="27"/>
  <c r="F383" i="27"/>
  <c r="J383" i="27" s="1"/>
  <c r="N383" i="27" s="1"/>
  <c r="O383" i="27" s="1"/>
  <c r="N382" i="27"/>
  <c r="O382" i="27" s="1"/>
  <c r="M382" i="27"/>
  <c r="I382" i="27"/>
  <c r="F382" i="27"/>
  <c r="J382" i="27" s="1"/>
  <c r="O381" i="27"/>
  <c r="N381" i="27"/>
  <c r="P381" i="27" s="1"/>
  <c r="M381" i="27"/>
  <c r="I381" i="27"/>
  <c r="J381" i="27" s="1"/>
  <c r="F381" i="27"/>
  <c r="P380" i="27"/>
  <c r="O380" i="27"/>
  <c r="M380" i="27"/>
  <c r="I380" i="27"/>
  <c r="F380" i="27"/>
  <c r="J380" i="27" s="1"/>
  <c r="N380" i="27" s="1"/>
  <c r="P379" i="27"/>
  <c r="M379" i="27"/>
  <c r="I379" i="27"/>
  <c r="F379" i="27"/>
  <c r="J379" i="27" s="1"/>
  <c r="N379" i="27" s="1"/>
  <c r="O379" i="27" s="1"/>
  <c r="M378" i="27"/>
  <c r="I378" i="27"/>
  <c r="F378" i="27"/>
  <c r="M377" i="27"/>
  <c r="I377" i="27"/>
  <c r="F377" i="27"/>
  <c r="J377" i="27" s="1"/>
  <c r="N377" i="27" s="1"/>
  <c r="M376" i="27"/>
  <c r="I376" i="27"/>
  <c r="F376" i="27"/>
  <c r="M375" i="27"/>
  <c r="I375" i="27"/>
  <c r="J375" i="27" s="1"/>
  <c r="N375" i="27" s="1"/>
  <c r="F375" i="27"/>
  <c r="M374" i="27"/>
  <c r="J374" i="27"/>
  <c r="N374" i="27" s="1"/>
  <c r="I374" i="27"/>
  <c r="F374" i="27"/>
  <c r="M373" i="27"/>
  <c r="I373" i="27"/>
  <c r="F373" i="27"/>
  <c r="M372" i="27"/>
  <c r="J372" i="27"/>
  <c r="N372" i="27" s="1"/>
  <c r="I372" i="27"/>
  <c r="F372" i="27"/>
  <c r="M371" i="27"/>
  <c r="J371" i="27"/>
  <c r="I371" i="27"/>
  <c r="F371" i="27"/>
  <c r="N370" i="27"/>
  <c r="M370" i="27"/>
  <c r="I370" i="27"/>
  <c r="F370" i="27"/>
  <c r="J370" i="27" s="1"/>
  <c r="M369" i="27"/>
  <c r="I369" i="27"/>
  <c r="F369" i="27"/>
  <c r="J369" i="27" s="1"/>
  <c r="N369" i="27" s="1"/>
  <c r="O368" i="27"/>
  <c r="M368" i="27"/>
  <c r="I368" i="27"/>
  <c r="F368" i="27"/>
  <c r="J368" i="27" s="1"/>
  <c r="N368" i="27" s="1"/>
  <c r="P368" i="27" s="1"/>
  <c r="M367" i="27"/>
  <c r="I367" i="27"/>
  <c r="F367" i="27"/>
  <c r="M366" i="27"/>
  <c r="I366" i="27"/>
  <c r="J366" i="27" s="1"/>
  <c r="N366" i="27" s="1"/>
  <c r="F366" i="27"/>
  <c r="M365" i="27"/>
  <c r="J365" i="27"/>
  <c r="I365" i="27"/>
  <c r="F365" i="27"/>
  <c r="M364" i="27"/>
  <c r="I364" i="27"/>
  <c r="F364" i="27"/>
  <c r="J364" i="27" s="1"/>
  <c r="N364" i="27" s="1"/>
  <c r="M363" i="27"/>
  <c r="I363" i="27"/>
  <c r="F363" i="27"/>
  <c r="J363" i="27" s="1"/>
  <c r="N363" i="27" s="1"/>
  <c r="M362" i="27"/>
  <c r="I362" i="27"/>
  <c r="F362" i="27"/>
  <c r="M361" i="27"/>
  <c r="J361" i="27"/>
  <c r="N361" i="27" s="1"/>
  <c r="O361" i="27" s="1"/>
  <c r="I361" i="27"/>
  <c r="F361" i="27"/>
  <c r="M360" i="27"/>
  <c r="J360" i="27"/>
  <c r="N360" i="27" s="1"/>
  <c r="I360" i="27"/>
  <c r="F360" i="27"/>
  <c r="M359" i="27"/>
  <c r="J359" i="27"/>
  <c r="N359" i="27" s="1"/>
  <c r="I359" i="27"/>
  <c r="F359" i="27"/>
  <c r="M358" i="27"/>
  <c r="I358" i="27"/>
  <c r="F358" i="27"/>
  <c r="J358" i="27" s="1"/>
  <c r="N358" i="27" s="1"/>
  <c r="M357" i="27"/>
  <c r="I357" i="27"/>
  <c r="F357" i="27"/>
  <c r="J357" i="27" s="1"/>
  <c r="N357" i="27" s="1"/>
  <c r="M356" i="27"/>
  <c r="I356" i="27"/>
  <c r="F356" i="27"/>
  <c r="M355" i="27"/>
  <c r="J355" i="27"/>
  <c r="N355" i="27" s="1"/>
  <c r="O355" i="27" s="1"/>
  <c r="I355" i="27"/>
  <c r="F355" i="27"/>
  <c r="M354" i="27"/>
  <c r="J354" i="27"/>
  <c r="N354" i="27" s="1"/>
  <c r="I354" i="27"/>
  <c r="F354" i="27"/>
  <c r="M353" i="27"/>
  <c r="J353" i="27"/>
  <c r="N353" i="27" s="1"/>
  <c r="I353" i="27"/>
  <c r="F353" i="27"/>
  <c r="M352" i="27"/>
  <c r="I352" i="27"/>
  <c r="F352" i="27"/>
  <c r="M351" i="27"/>
  <c r="I351" i="27"/>
  <c r="F351" i="27"/>
  <c r="J351" i="27" s="1"/>
  <c r="N351" i="27" s="1"/>
  <c r="M350" i="27"/>
  <c r="I350" i="27"/>
  <c r="F350" i="27"/>
  <c r="J350" i="27" s="1"/>
  <c r="N350" i="27" s="1"/>
  <c r="M349" i="27"/>
  <c r="I349" i="27"/>
  <c r="F349" i="27"/>
  <c r="J349" i="27" s="1"/>
  <c r="N349" i="27" s="1"/>
  <c r="M348" i="27"/>
  <c r="J348" i="27"/>
  <c r="N348" i="27" s="1"/>
  <c r="I348" i="27"/>
  <c r="F348" i="27"/>
  <c r="M347" i="27"/>
  <c r="N347" i="27" s="1"/>
  <c r="J347" i="27"/>
  <c r="I347" i="27"/>
  <c r="F347" i="27"/>
  <c r="M346" i="27"/>
  <c r="I346" i="27"/>
  <c r="F346" i="27"/>
  <c r="M345" i="27"/>
  <c r="J345" i="27"/>
  <c r="N345" i="27" s="1"/>
  <c r="I345" i="27"/>
  <c r="F345" i="27"/>
  <c r="M344" i="27"/>
  <c r="J344" i="27"/>
  <c r="N344" i="27" s="1"/>
  <c r="P344" i="27" s="1"/>
  <c r="I344" i="27"/>
  <c r="F344" i="27"/>
  <c r="M343" i="27"/>
  <c r="J343" i="27"/>
  <c r="N343" i="27" s="1"/>
  <c r="I343" i="27"/>
  <c r="F343" i="27"/>
  <c r="M342" i="27"/>
  <c r="J342" i="27"/>
  <c r="N342" i="27" s="1"/>
  <c r="I342" i="27"/>
  <c r="F342" i="27"/>
  <c r="M341" i="27"/>
  <c r="I341" i="27"/>
  <c r="F341" i="27"/>
  <c r="J341" i="27" s="1"/>
  <c r="N341" i="27" s="1"/>
  <c r="M340" i="27"/>
  <c r="I340" i="27"/>
  <c r="F340" i="27"/>
  <c r="M339" i="27"/>
  <c r="I339" i="27"/>
  <c r="F339" i="27"/>
  <c r="J339" i="27" s="1"/>
  <c r="N339" i="27" s="1"/>
  <c r="M338" i="27"/>
  <c r="I338" i="27"/>
  <c r="F338" i="27"/>
  <c r="J338" i="27" s="1"/>
  <c r="N338" i="27" s="1"/>
  <c r="M337" i="27"/>
  <c r="I337" i="27"/>
  <c r="J337" i="27" s="1"/>
  <c r="N337" i="27" s="1"/>
  <c r="F337" i="27"/>
  <c r="M336" i="27"/>
  <c r="I336" i="27"/>
  <c r="F336" i="27"/>
  <c r="J336" i="27" s="1"/>
  <c r="N336" i="27" s="1"/>
  <c r="M335" i="27"/>
  <c r="I335" i="27"/>
  <c r="J335" i="27" s="1"/>
  <c r="N335" i="27" s="1"/>
  <c r="F335" i="27"/>
  <c r="M334" i="27"/>
  <c r="J334" i="27"/>
  <c r="N334" i="27" s="1"/>
  <c r="I334" i="27"/>
  <c r="F334" i="27"/>
  <c r="M333" i="27"/>
  <c r="I333" i="27"/>
  <c r="F333" i="27"/>
  <c r="J333" i="27" s="1"/>
  <c r="N333" i="27" s="1"/>
  <c r="M332" i="27"/>
  <c r="I332" i="27"/>
  <c r="F332" i="27"/>
  <c r="J332" i="27" s="1"/>
  <c r="N332" i="27" s="1"/>
  <c r="M331" i="27"/>
  <c r="I331" i="27"/>
  <c r="J331" i="27" s="1"/>
  <c r="N331" i="27" s="1"/>
  <c r="F331" i="27"/>
  <c r="M330" i="27"/>
  <c r="I330" i="27"/>
  <c r="F330" i="27"/>
  <c r="J330" i="27" s="1"/>
  <c r="N330" i="27" s="1"/>
  <c r="M329" i="27"/>
  <c r="I329" i="27"/>
  <c r="J329" i="27" s="1"/>
  <c r="N329" i="27" s="1"/>
  <c r="F329" i="27"/>
  <c r="M328" i="27"/>
  <c r="J328" i="27"/>
  <c r="N328" i="27" s="1"/>
  <c r="I328" i="27"/>
  <c r="F328" i="27"/>
  <c r="M327" i="27"/>
  <c r="I327" i="27"/>
  <c r="F327" i="27"/>
  <c r="J327" i="27" s="1"/>
  <c r="N327" i="27" s="1"/>
  <c r="M326" i="27"/>
  <c r="I326" i="27"/>
  <c r="F326" i="27"/>
  <c r="J326" i="27" s="1"/>
  <c r="N326" i="27" s="1"/>
  <c r="M325" i="27"/>
  <c r="I325" i="27"/>
  <c r="J325" i="27" s="1"/>
  <c r="N325" i="27" s="1"/>
  <c r="F325" i="27"/>
  <c r="M324" i="27"/>
  <c r="I324" i="27"/>
  <c r="F324" i="27"/>
  <c r="J324" i="27" s="1"/>
  <c r="N324" i="27" s="1"/>
  <c r="M323" i="27"/>
  <c r="I323" i="27"/>
  <c r="J323" i="27" s="1"/>
  <c r="N323" i="27" s="1"/>
  <c r="F323" i="27"/>
  <c r="M322" i="27"/>
  <c r="J322" i="27"/>
  <c r="N322" i="27" s="1"/>
  <c r="I322" i="27"/>
  <c r="F322" i="27"/>
  <c r="M321" i="27"/>
  <c r="I321" i="27"/>
  <c r="F321" i="27"/>
  <c r="J321" i="27" s="1"/>
  <c r="N321" i="27" s="1"/>
  <c r="M320" i="27"/>
  <c r="I320" i="27"/>
  <c r="F320" i="27"/>
  <c r="J320" i="27" s="1"/>
  <c r="N320" i="27" s="1"/>
  <c r="M319" i="27"/>
  <c r="I319" i="27"/>
  <c r="J319" i="27" s="1"/>
  <c r="N319" i="27" s="1"/>
  <c r="F319" i="27"/>
  <c r="M318" i="27"/>
  <c r="I318" i="27"/>
  <c r="F318" i="27"/>
  <c r="J318" i="27" s="1"/>
  <c r="N318" i="27" s="1"/>
  <c r="M317" i="27"/>
  <c r="I317" i="27"/>
  <c r="J317" i="27" s="1"/>
  <c r="N317" i="27" s="1"/>
  <c r="F317" i="27"/>
  <c r="M316" i="27"/>
  <c r="J316" i="27"/>
  <c r="N316" i="27" s="1"/>
  <c r="I316" i="27"/>
  <c r="F316" i="27"/>
  <c r="M315" i="27"/>
  <c r="I315" i="27"/>
  <c r="F315" i="27"/>
  <c r="J315" i="27" s="1"/>
  <c r="N315" i="27" s="1"/>
  <c r="M314" i="27"/>
  <c r="I314" i="27"/>
  <c r="F314" i="27"/>
  <c r="J314" i="27" s="1"/>
  <c r="N314" i="27" s="1"/>
  <c r="M313" i="27"/>
  <c r="I313" i="27"/>
  <c r="J313" i="27" s="1"/>
  <c r="N313" i="27" s="1"/>
  <c r="F313" i="27"/>
  <c r="M312" i="27"/>
  <c r="I312" i="27"/>
  <c r="F312" i="27"/>
  <c r="J312" i="27" s="1"/>
  <c r="N312" i="27" s="1"/>
  <c r="M311" i="27"/>
  <c r="I311" i="27"/>
  <c r="I517" i="27" s="1"/>
  <c r="AE71" i="27" s="1"/>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F515" i="26"/>
  <c r="J515" i="26" s="1"/>
  <c r="N515" i="26" s="1"/>
  <c r="M514" i="26"/>
  <c r="I514" i="26"/>
  <c r="J514" i="26" s="1"/>
  <c r="N514" i="26" s="1"/>
  <c r="P514" i="26" s="1"/>
  <c r="F514" i="26"/>
  <c r="M513" i="26"/>
  <c r="I513" i="26"/>
  <c r="F513" i="26"/>
  <c r="J513" i="26" s="1"/>
  <c r="N513" i="26" s="1"/>
  <c r="M512" i="26"/>
  <c r="I512" i="26"/>
  <c r="F512" i="26"/>
  <c r="J512" i="26" s="1"/>
  <c r="N512" i="26" s="1"/>
  <c r="M511" i="26"/>
  <c r="J511" i="26"/>
  <c r="N511" i="26" s="1"/>
  <c r="I511" i="26"/>
  <c r="F511" i="26"/>
  <c r="M510" i="26"/>
  <c r="I510" i="26"/>
  <c r="F510" i="26"/>
  <c r="J510" i="26" s="1"/>
  <c r="N510" i="26" s="1"/>
  <c r="N509" i="26"/>
  <c r="M509" i="26"/>
  <c r="I509" i="26"/>
  <c r="F509" i="26"/>
  <c r="J509" i="26" s="1"/>
  <c r="O508" i="26"/>
  <c r="M508" i="26"/>
  <c r="I508" i="26"/>
  <c r="J508" i="26" s="1"/>
  <c r="N508" i="26" s="1"/>
  <c r="P508" i="26" s="1"/>
  <c r="F508" i="26"/>
  <c r="M507" i="26"/>
  <c r="I507" i="26"/>
  <c r="F507" i="26"/>
  <c r="J507" i="26" s="1"/>
  <c r="N507" i="26" s="1"/>
  <c r="M506" i="26"/>
  <c r="I506" i="26"/>
  <c r="F506" i="26"/>
  <c r="M505" i="26"/>
  <c r="J505" i="26"/>
  <c r="N505" i="26" s="1"/>
  <c r="I505" i="26"/>
  <c r="F505" i="26"/>
  <c r="M504" i="26"/>
  <c r="I504" i="26"/>
  <c r="F504" i="26"/>
  <c r="J504" i="26" s="1"/>
  <c r="N503" i="26"/>
  <c r="M503" i="26"/>
  <c r="I503" i="26"/>
  <c r="F503" i="26"/>
  <c r="J503" i="26" s="1"/>
  <c r="M502" i="26"/>
  <c r="I502" i="26"/>
  <c r="J502" i="26" s="1"/>
  <c r="N502" i="26" s="1"/>
  <c r="F502" i="26"/>
  <c r="M501" i="26"/>
  <c r="I501" i="26"/>
  <c r="F501" i="26"/>
  <c r="J501" i="26" s="1"/>
  <c r="N501" i="26" s="1"/>
  <c r="O501" i="26" s="1"/>
  <c r="M500" i="26"/>
  <c r="I500" i="26"/>
  <c r="F500" i="26"/>
  <c r="M499" i="26"/>
  <c r="J499" i="26"/>
  <c r="N499" i="26" s="1"/>
  <c r="I499" i="26"/>
  <c r="F499" i="26"/>
  <c r="M498" i="26"/>
  <c r="J498" i="26"/>
  <c r="I498" i="26"/>
  <c r="F498" i="26"/>
  <c r="M497" i="26"/>
  <c r="N497" i="26" s="1"/>
  <c r="I497" i="26"/>
  <c r="F497" i="26"/>
  <c r="J497" i="26" s="1"/>
  <c r="N496" i="26"/>
  <c r="P496" i="26" s="1"/>
  <c r="M496" i="26"/>
  <c r="I496" i="26"/>
  <c r="J496" i="26" s="1"/>
  <c r="F496" i="26"/>
  <c r="O495" i="26"/>
  <c r="M495" i="26"/>
  <c r="I495" i="26"/>
  <c r="F495" i="26"/>
  <c r="J495" i="26" s="1"/>
  <c r="N495" i="26" s="1"/>
  <c r="P495" i="26" s="1"/>
  <c r="M494" i="26"/>
  <c r="I494" i="26"/>
  <c r="F494" i="26"/>
  <c r="J494" i="26" s="1"/>
  <c r="N494" i="26" s="1"/>
  <c r="M493" i="26"/>
  <c r="J493" i="26"/>
  <c r="N493" i="26" s="1"/>
  <c r="I493" i="26"/>
  <c r="F493" i="26"/>
  <c r="M492" i="26"/>
  <c r="J492" i="26"/>
  <c r="N492" i="26" s="1"/>
  <c r="I492" i="26"/>
  <c r="F492" i="26"/>
  <c r="M491" i="26"/>
  <c r="I491" i="26"/>
  <c r="F491" i="26"/>
  <c r="J491" i="26" s="1"/>
  <c r="N491" i="26" s="1"/>
  <c r="N490" i="26"/>
  <c r="M490" i="26"/>
  <c r="I490" i="26"/>
  <c r="J490" i="26" s="1"/>
  <c r="F490" i="26"/>
  <c r="P489" i="26"/>
  <c r="M489" i="26"/>
  <c r="I489" i="26"/>
  <c r="F489" i="26"/>
  <c r="J489" i="26" s="1"/>
  <c r="N489" i="26" s="1"/>
  <c r="O489" i="26" s="1"/>
  <c r="P488" i="26"/>
  <c r="M488" i="26"/>
  <c r="I488" i="26"/>
  <c r="F488" i="26"/>
  <c r="J488" i="26" s="1"/>
  <c r="N488" i="26" s="1"/>
  <c r="O488" i="26" s="1"/>
  <c r="M487" i="26"/>
  <c r="I487" i="26"/>
  <c r="J487" i="26" s="1"/>
  <c r="N487" i="26" s="1"/>
  <c r="F487" i="26"/>
  <c r="M486" i="26"/>
  <c r="J486" i="26"/>
  <c r="N486" i="26" s="1"/>
  <c r="I486" i="26"/>
  <c r="F486" i="26"/>
  <c r="M485" i="26"/>
  <c r="I485" i="26"/>
  <c r="F485" i="26"/>
  <c r="J485" i="26" s="1"/>
  <c r="N485" i="26" s="1"/>
  <c r="M484" i="26"/>
  <c r="I484" i="26"/>
  <c r="J484" i="26" s="1"/>
  <c r="N484" i="26" s="1"/>
  <c r="F484" i="26"/>
  <c r="P483" i="26"/>
  <c r="M483" i="26"/>
  <c r="I483" i="26"/>
  <c r="F483" i="26"/>
  <c r="J483" i="26" s="1"/>
  <c r="N483" i="26" s="1"/>
  <c r="O483" i="26" s="1"/>
  <c r="M482" i="26"/>
  <c r="I482" i="26"/>
  <c r="F482" i="26"/>
  <c r="M481" i="26"/>
  <c r="J481" i="26"/>
  <c r="N481" i="26" s="1"/>
  <c r="I481" i="26"/>
  <c r="F481" i="26"/>
  <c r="M480" i="26"/>
  <c r="J480" i="26"/>
  <c r="I480" i="26"/>
  <c r="F480" i="26"/>
  <c r="M479" i="26"/>
  <c r="I479" i="26"/>
  <c r="F479" i="26"/>
  <c r="J479" i="26" s="1"/>
  <c r="M478" i="26"/>
  <c r="I478" i="26"/>
  <c r="J478" i="26" s="1"/>
  <c r="N478" i="26" s="1"/>
  <c r="F478" i="26"/>
  <c r="M477" i="26"/>
  <c r="I477" i="26"/>
  <c r="F477" i="26"/>
  <c r="J477" i="26" s="1"/>
  <c r="N477" i="26" s="1"/>
  <c r="P477" i="26" s="1"/>
  <c r="M476" i="26"/>
  <c r="I476" i="26"/>
  <c r="F476" i="26"/>
  <c r="M475" i="26"/>
  <c r="J475" i="26"/>
  <c r="N475" i="26" s="1"/>
  <c r="I475" i="26"/>
  <c r="F475" i="26"/>
  <c r="M474" i="26"/>
  <c r="J474" i="26"/>
  <c r="I474" i="26"/>
  <c r="F474" i="26"/>
  <c r="M473" i="26"/>
  <c r="I473" i="26"/>
  <c r="F473" i="26"/>
  <c r="J473" i="26" s="1"/>
  <c r="N473" i="26" s="1"/>
  <c r="N472" i="26"/>
  <c r="M472" i="26"/>
  <c r="I472" i="26"/>
  <c r="J472" i="26" s="1"/>
  <c r="F472" i="26"/>
  <c r="P471" i="26"/>
  <c r="M471" i="26"/>
  <c r="I471" i="26"/>
  <c r="F471" i="26"/>
  <c r="J471" i="26" s="1"/>
  <c r="N471" i="26" s="1"/>
  <c r="O471" i="26" s="1"/>
  <c r="M470" i="26"/>
  <c r="I470" i="26"/>
  <c r="F470" i="26"/>
  <c r="J470" i="26" s="1"/>
  <c r="N470" i="26" s="1"/>
  <c r="O470" i="26" s="1"/>
  <c r="M469" i="26"/>
  <c r="I469" i="26"/>
  <c r="J469" i="26" s="1"/>
  <c r="N469" i="26" s="1"/>
  <c r="F469" i="26"/>
  <c r="M468" i="26"/>
  <c r="J468" i="26"/>
  <c r="I468" i="26"/>
  <c r="F468" i="26"/>
  <c r="P467" i="26"/>
  <c r="M467" i="26"/>
  <c r="I467" i="26"/>
  <c r="F467" i="26"/>
  <c r="J467" i="26" s="1"/>
  <c r="N467" i="26" s="1"/>
  <c r="O467" i="26" s="1"/>
  <c r="M466" i="26"/>
  <c r="I466" i="26"/>
  <c r="J466" i="26" s="1"/>
  <c r="N466" i="26" s="1"/>
  <c r="F466" i="26"/>
  <c r="M465" i="26"/>
  <c r="I465" i="26"/>
  <c r="F465" i="26"/>
  <c r="J465" i="26" s="1"/>
  <c r="N465" i="26" s="1"/>
  <c r="P465" i="26" s="1"/>
  <c r="M464" i="26"/>
  <c r="I464" i="26"/>
  <c r="F464" i="26"/>
  <c r="M463" i="26"/>
  <c r="I463" i="26"/>
  <c r="F463" i="26"/>
  <c r="M462" i="26"/>
  <c r="J462" i="26"/>
  <c r="I462" i="26"/>
  <c r="F462" i="26"/>
  <c r="P461" i="26"/>
  <c r="M461" i="26"/>
  <c r="I461" i="26"/>
  <c r="F461" i="26"/>
  <c r="J461" i="26" s="1"/>
  <c r="N461" i="26" s="1"/>
  <c r="O461" i="26" s="1"/>
  <c r="M460" i="26"/>
  <c r="I460" i="26"/>
  <c r="J460" i="26" s="1"/>
  <c r="N460" i="26" s="1"/>
  <c r="P460" i="26" s="1"/>
  <c r="F460" i="26"/>
  <c r="M459" i="26"/>
  <c r="I459" i="26"/>
  <c r="F459" i="26"/>
  <c r="J459" i="26" s="1"/>
  <c r="N459" i="26" s="1"/>
  <c r="P459" i="26" s="1"/>
  <c r="M458" i="26"/>
  <c r="I458" i="26"/>
  <c r="F458" i="26"/>
  <c r="N457" i="26"/>
  <c r="O457" i="26" s="1"/>
  <c r="M457" i="26"/>
  <c r="J457" i="26"/>
  <c r="I457" i="26"/>
  <c r="F457" i="26"/>
  <c r="M456" i="26"/>
  <c r="I456" i="26"/>
  <c r="J456" i="26" s="1"/>
  <c r="F456" i="26"/>
  <c r="M455" i="26"/>
  <c r="I455" i="26"/>
  <c r="F455" i="26"/>
  <c r="J455" i="26" s="1"/>
  <c r="N455" i="26" s="1"/>
  <c r="M454" i="26"/>
  <c r="I454" i="26"/>
  <c r="J454" i="26" s="1"/>
  <c r="N454" i="26" s="1"/>
  <c r="F454" i="26"/>
  <c r="N453" i="26"/>
  <c r="P453" i="26" s="1"/>
  <c r="M453" i="26"/>
  <c r="J453" i="26"/>
  <c r="I453" i="26"/>
  <c r="F453" i="26"/>
  <c r="M452" i="26"/>
  <c r="I452" i="26"/>
  <c r="F452" i="26"/>
  <c r="M451" i="26"/>
  <c r="I451" i="26"/>
  <c r="F451" i="26"/>
  <c r="J451" i="26" s="1"/>
  <c r="N451" i="26" s="1"/>
  <c r="M450" i="26"/>
  <c r="J450" i="26"/>
  <c r="N450" i="26" s="1"/>
  <c r="O450" i="26" s="1"/>
  <c r="I450" i="26"/>
  <c r="F450" i="26"/>
  <c r="M449" i="26"/>
  <c r="I449" i="26"/>
  <c r="F449" i="26"/>
  <c r="J449" i="26" s="1"/>
  <c r="N449" i="26" s="1"/>
  <c r="M448" i="26"/>
  <c r="J448" i="26"/>
  <c r="N448" i="26" s="1"/>
  <c r="P448" i="26" s="1"/>
  <c r="I448" i="26"/>
  <c r="F448" i="26"/>
  <c r="M447" i="26"/>
  <c r="N447" i="26" s="1"/>
  <c r="I447" i="26"/>
  <c r="F447" i="26"/>
  <c r="J447" i="26" s="1"/>
  <c r="M446" i="26"/>
  <c r="I446" i="26"/>
  <c r="F446" i="26"/>
  <c r="J446" i="26" s="1"/>
  <c r="N446" i="26" s="1"/>
  <c r="M445" i="26"/>
  <c r="I445" i="26"/>
  <c r="J445" i="26" s="1"/>
  <c r="N445" i="26" s="1"/>
  <c r="F445" i="26"/>
  <c r="M444" i="26"/>
  <c r="I444" i="26"/>
  <c r="J444" i="26" s="1"/>
  <c r="N444" i="26" s="1"/>
  <c r="F444" i="26"/>
  <c r="M443" i="26"/>
  <c r="I443" i="26"/>
  <c r="J443" i="26" s="1"/>
  <c r="N443" i="26" s="1"/>
  <c r="F443" i="26"/>
  <c r="M442" i="26"/>
  <c r="I442" i="26"/>
  <c r="J442" i="26" s="1"/>
  <c r="N442" i="26" s="1"/>
  <c r="F442" i="26"/>
  <c r="M441" i="26"/>
  <c r="I441" i="26"/>
  <c r="F441" i="26"/>
  <c r="J441" i="26" s="1"/>
  <c r="N441" i="26" s="1"/>
  <c r="N440" i="26"/>
  <c r="O440" i="26" s="1"/>
  <c r="M440" i="26"/>
  <c r="I440" i="26"/>
  <c r="F440" i="26"/>
  <c r="J440" i="26" s="1"/>
  <c r="M439" i="26"/>
  <c r="I439" i="26"/>
  <c r="F439" i="26"/>
  <c r="J439" i="26" s="1"/>
  <c r="N439" i="26" s="1"/>
  <c r="M438" i="26"/>
  <c r="I438" i="26"/>
  <c r="F438" i="26"/>
  <c r="J438" i="26" s="1"/>
  <c r="N438" i="26" s="1"/>
  <c r="P438" i="26" s="1"/>
  <c r="M437" i="26"/>
  <c r="I437" i="26"/>
  <c r="F437" i="26"/>
  <c r="J437" i="26" s="1"/>
  <c r="N437" i="26" s="1"/>
  <c r="M436" i="26"/>
  <c r="I436" i="26"/>
  <c r="J436" i="26" s="1"/>
  <c r="N436" i="26" s="1"/>
  <c r="F436" i="26"/>
  <c r="M435" i="26"/>
  <c r="J435" i="26"/>
  <c r="N435" i="26" s="1"/>
  <c r="I435" i="26"/>
  <c r="F435" i="26"/>
  <c r="M434" i="26"/>
  <c r="I434" i="26"/>
  <c r="F434" i="26"/>
  <c r="M433" i="26"/>
  <c r="I433" i="26"/>
  <c r="F433" i="26"/>
  <c r="J433" i="26" s="1"/>
  <c r="N433" i="26" s="1"/>
  <c r="M432" i="26"/>
  <c r="I432" i="26"/>
  <c r="F432" i="26"/>
  <c r="J432" i="26" s="1"/>
  <c r="N432" i="26" s="1"/>
  <c r="M431" i="26"/>
  <c r="J431" i="26"/>
  <c r="N431" i="26" s="1"/>
  <c r="O431" i="26" s="1"/>
  <c r="I431" i="26"/>
  <c r="F431" i="26"/>
  <c r="O430" i="26"/>
  <c r="M430" i="26"/>
  <c r="J430" i="26"/>
  <c r="N430" i="26" s="1"/>
  <c r="P430" i="26" s="1"/>
  <c r="I430" i="26"/>
  <c r="F430" i="26"/>
  <c r="N429" i="26"/>
  <c r="O429" i="26" s="1"/>
  <c r="M429" i="26"/>
  <c r="I429" i="26"/>
  <c r="F429" i="26"/>
  <c r="J429" i="26" s="1"/>
  <c r="M428" i="26"/>
  <c r="I428" i="26"/>
  <c r="F428" i="26"/>
  <c r="J428" i="26" s="1"/>
  <c r="N428" i="26" s="1"/>
  <c r="M427" i="26"/>
  <c r="J427" i="26"/>
  <c r="N427" i="26" s="1"/>
  <c r="I427" i="26"/>
  <c r="F427" i="26"/>
  <c r="M426" i="26"/>
  <c r="J426" i="26"/>
  <c r="N426" i="26" s="1"/>
  <c r="P426" i="26" s="1"/>
  <c r="I426" i="26"/>
  <c r="F426" i="26"/>
  <c r="M425" i="26"/>
  <c r="J425" i="26"/>
  <c r="N425" i="26" s="1"/>
  <c r="I425" i="26"/>
  <c r="F425" i="26"/>
  <c r="M424" i="26"/>
  <c r="J424" i="26"/>
  <c r="N424" i="26" s="1"/>
  <c r="I424" i="26"/>
  <c r="F424" i="26"/>
  <c r="M423" i="26"/>
  <c r="J423" i="26"/>
  <c r="N423" i="26" s="1"/>
  <c r="P423" i="26" s="1"/>
  <c r="I423" i="26"/>
  <c r="F423" i="26"/>
  <c r="N422" i="26"/>
  <c r="O422" i="26" s="1"/>
  <c r="M422" i="26"/>
  <c r="I422" i="26"/>
  <c r="F422" i="26"/>
  <c r="J422" i="26" s="1"/>
  <c r="M421" i="26"/>
  <c r="I421" i="26"/>
  <c r="F421" i="26"/>
  <c r="J421" i="26" s="1"/>
  <c r="N421" i="26" s="1"/>
  <c r="M420" i="26"/>
  <c r="I420" i="26"/>
  <c r="F420" i="26"/>
  <c r="J420" i="26" s="1"/>
  <c r="N420" i="26" s="1"/>
  <c r="P420" i="26" s="1"/>
  <c r="M419" i="26"/>
  <c r="I419" i="26"/>
  <c r="F419" i="26"/>
  <c r="J419" i="26" s="1"/>
  <c r="N419" i="26" s="1"/>
  <c r="M418" i="26"/>
  <c r="N418" i="26" s="1"/>
  <c r="I418" i="26"/>
  <c r="J418" i="26" s="1"/>
  <c r="F418" i="26"/>
  <c r="M417" i="26"/>
  <c r="J417" i="26"/>
  <c r="N417" i="26" s="1"/>
  <c r="I417" i="26"/>
  <c r="F417" i="26"/>
  <c r="M416" i="26"/>
  <c r="I416" i="26"/>
  <c r="F416" i="26"/>
  <c r="P415" i="26"/>
  <c r="M415" i="26"/>
  <c r="J415" i="26"/>
  <c r="N415" i="26" s="1"/>
  <c r="O415" i="26" s="1"/>
  <c r="I415" i="26"/>
  <c r="F415" i="26"/>
  <c r="M414" i="26"/>
  <c r="I414" i="26"/>
  <c r="F414" i="26"/>
  <c r="J414" i="26" s="1"/>
  <c r="N414" i="26" s="1"/>
  <c r="M413" i="26"/>
  <c r="I413" i="26"/>
  <c r="F413" i="26"/>
  <c r="J413" i="26" s="1"/>
  <c r="N413" i="26" s="1"/>
  <c r="M412" i="26"/>
  <c r="J412" i="26"/>
  <c r="N412" i="26" s="1"/>
  <c r="P412" i="26" s="1"/>
  <c r="I412" i="26"/>
  <c r="F412" i="26"/>
  <c r="N411" i="26"/>
  <c r="O411" i="26" s="1"/>
  <c r="M411" i="26"/>
  <c r="I411" i="26"/>
  <c r="F411" i="26"/>
  <c r="J411" i="26" s="1"/>
  <c r="M410" i="26"/>
  <c r="I410" i="26"/>
  <c r="F410" i="26"/>
  <c r="J410" i="26" s="1"/>
  <c r="N410" i="26" s="1"/>
  <c r="M409" i="26"/>
  <c r="J409" i="26"/>
  <c r="N409" i="26" s="1"/>
  <c r="I409" i="26"/>
  <c r="F409" i="26"/>
  <c r="M408" i="26"/>
  <c r="J408" i="26"/>
  <c r="N408" i="26" s="1"/>
  <c r="P408" i="26" s="1"/>
  <c r="I408" i="26"/>
  <c r="F408" i="26"/>
  <c r="M407" i="26"/>
  <c r="J407" i="26"/>
  <c r="N407" i="26" s="1"/>
  <c r="I407" i="26"/>
  <c r="F407" i="26"/>
  <c r="M406" i="26"/>
  <c r="J406" i="26"/>
  <c r="N406" i="26" s="1"/>
  <c r="I406" i="26"/>
  <c r="F406" i="26"/>
  <c r="M405" i="26"/>
  <c r="I405" i="26"/>
  <c r="F405" i="26"/>
  <c r="J405" i="26" s="1"/>
  <c r="N405" i="26" s="1"/>
  <c r="M404" i="26"/>
  <c r="N404" i="26" s="1"/>
  <c r="I404" i="26"/>
  <c r="F404" i="26"/>
  <c r="J404" i="26" s="1"/>
  <c r="M403" i="26"/>
  <c r="I403" i="26"/>
  <c r="F403" i="26"/>
  <c r="J403" i="26" s="1"/>
  <c r="N403" i="26" s="1"/>
  <c r="M402" i="26"/>
  <c r="I402" i="26"/>
  <c r="F402" i="26"/>
  <c r="J402" i="26" s="1"/>
  <c r="M401" i="26"/>
  <c r="I401" i="26"/>
  <c r="F401" i="26"/>
  <c r="J401" i="26" s="1"/>
  <c r="N401" i="26" s="1"/>
  <c r="M400" i="26"/>
  <c r="I400" i="26"/>
  <c r="J400" i="26" s="1"/>
  <c r="N400" i="26" s="1"/>
  <c r="F400" i="26"/>
  <c r="N399" i="26"/>
  <c r="P399" i="26" s="1"/>
  <c r="M399" i="26"/>
  <c r="J399" i="26"/>
  <c r="I399" i="26"/>
  <c r="F399" i="26"/>
  <c r="M398" i="26"/>
  <c r="I398" i="26"/>
  <c r="F398" i="26"/>
  <c r="M397" i="26"/>
  <c r="I397" i="26"/>
  <c r="F397" i="26"/>
  <c r="J397" i="26" s="1"/>
  <c r="N397" i="26" s="1"/>
  <c r="M396" i="26"/>
  <c r="J396" i="26"/>
  <c r="N396" i="26" s="1"/>
  <c r="O396" i="26" s="1"/>
  <c r="I396" i="26"/>
  <c r="F396" i="26"/>
  <c r="M395" i="26"/>
  <c r="I395" i="26"/>
  <c r="F395" i="26"/>
  <c r="J395" i="26" s="1"/>
  <c r="N395" i="26" s="1"/>
  <c r="M394" i="26"/>
  <c r="J394" i="26"/>
  <c r="N394" i="26" s="1"/>
  <c r="P394" i="26" s="1"/>
  <c r="I394" i="26"/>
  <c r="F394" i="26"/>
  <c r="M393" i="26"/>
  <c r="N393" i="26" s="1"/>
  <c r="I393" i="26"/>
  <c r="F393" i="26"/>
  <c r="J393" i="26" s="1"/>
  <c r="M392" i="26"/>
  <c r="I392" i="26"/>
  <c r="F392" i="26"/>
  <c r="J392" i="26" s="1"/>
  <c r="N392" i="26" s="1"/>
  <c r="M391" i="26"/>
  <c r="I391" i="26"/>
  <c r="J391" i="26" s="1"/>
  <c r="N391" i="26" s="1"/>
  <c r="F391" i="26"/>
  <c r="M390" i="26"/>
  <c r="I390" i="26"/>
  <c r="F390" i="26"/>
  <c r="J390" i="26" s="1"/>
  <c r="N390" i="26" s="1"/>
  <c r="N389" i="26"/>
  <c r="O389" i="26" s="1"/>
  <c r="M389" i="26"/>
  <c r="I389" i="26"/>
  <c r="F389" i="26"/>
  <c r="J389" i="26" s="1"/>
  <c r="M388" i="26"/>
  <c r="I388" i="26"/>
  <c r="J388" i="26" s="1"/>
  <c r="N388" i="26" s="1"/>
  <c r="F388" i="26"/>
  <c r="M387" i="26"/>
  <c r="I387" i="26"/>
  <c r="F387" i="26"/>
  <c r="J387" i="26" s="1"/>
  <c r="N387" i="26" s="1"/>
  <c r="M386" i="26"/>
  <c r="I386" i="26"/>
  <c r="F386" i="26"/>
  <c r="J386" i="26" s="1"/>
  <c r="N386" i="26" s="1"/>
  <c r="M385" i="26"/>
  <c r="J385" i="26"/>
  <c r="N385" i="26" s="1"/>
  <c r="I385" i="26"/>
  <c r="F385" i="26"/>
  <c r="M384" i="26"/>
  <c r="J384" i="26"/>
  <c r="N384" i="26" s="1"/>
  <c r="P384" i="26" s="1"/>
  <c r="I384" i="26"/>
  <c r="F384" i="26"/>
  <c r="M383" i="26"/>
  <c r="I383" i="26"/>
  <c r="F383" i="26"/>
  <c r="M382" i="26"/>
  <c r="I382" i="26"/>
  <c r="J382" i="26" s="1"/>
  <c r="N382" i="26" s="1"/>
  <c r="F382" i="26"/>
  <c r="M381" i="26"/>
  <c r="I381" i="26"/>
  <c r="F381" i="26"/>
  <c r="J381" i="26" s="1"/>
  <c r="N381" i="26" s="1"/>
  <c r="M380" i="26"/>
  <c r="I380" i="26"/>
  <c r="F380" i="26"/>
  <c r="J380" i="26" s="1"/>
  <c r="N380" i="26" s="1"/>
  <c r="M379" i="26"/>
  <c r="J379" i="26"/>
  <c r="N379" i="26" s="1"/>
  <c r="I379" i="26"/>
  <c r="F379" i="26"/>
  <c r="M378" i="26"/>
  <c r="I378" i="26"/>
  <c r="F378" i="26"/>
  <c r="J378" i="26" s="1"/>
  <c r="N378" i="26" s="1"/>
  <c r="M377" i="26"/>
  <c r="I377" i="26"/>
  <c r="F377" i="26"/>
  <c r="M376" i="26"/>
  <c r="I376" i="26"/>
  <c r="J376" i="26" s="1"/>
  <c r="N376" i="26" s="1"/>
  <c r="F376" i="26"/>
  <c r="P375" i="26"/>
  <c r="M375" i="26"/>
  <c r="J375" i="26"/>
  <c r="N375" i="26" s="1"/>
  <c r="O375" i="26" s="1"/>
  <c r="I375" i="26"/>
  <c r="F375" i="26"/>
  <c r="M374" i="26"/>
  <c r="I374" i="26"/>
  <c r="F374" i="26"/>
  <c r="J374" i="26" s="1"/>
  <c r="N374" i="26" s="1"/>
  <c r="M373" i="26"/>
  <c r="I373" i="26"/>
  <c r="J373" i="26" s="1"/>
  <c r="N373" i="26" s="1"/>
  <c r="F373" i="26"/>
  <c r="M372" i="26"/>
  <c r="I372" i="26"/>
  <c r="F372" i="26"/>
  <c r="J372" i="26" s="1"/>
  <c r="N372" i="26" s="1"/>
  <c r="N371" i="26"/>
  <c r="O371" i="26" s="1"/>
  <c r="M371" i="26"/>
  <c r="I371" i="26"/>
  <c r="F371" i="26"/>
  <c r="J371" i="26" s="1"/>
  <c r="M370" i="26"/>
  <c r="I370" i="26"/>
  <c r="J370" i="26" s="1"/>
  <c r="N370" i="26" s="1"/>
  <c r="F370" i="26"/>
  <c r="M369" i="26"/>
  <c r="I369" i="26"/>
  <c r="F369" i="26"/>
  <c r="J369" i="26" s="1"/>
  <c r="N369" i="26" s="1"/>
  <c r="M368" i="26"/>
  <c r="I368" i="26"/>
  <c r="F368" i="26"/>
  <c r="J368" i="26" s="1"/>
  <c r="N368" i="26" s="1"/>
  <c r="M367" i="26"/>
  <c r="J367" i="26"/>
  <c r="N367" i="26" s="1"/>
  <c r="I367" i="26"/>
  <c r="F367" i="26"/>
  <c r="M366" i="26"/>
  <c r="J366" i="26"/>
  <c r="N366" i="26" s="1"/>
  <c r="P366" i="26" s="1"/>
  <c r="I366" i="26"/>
  <c r="F366" i="26"/>
  <c r="M365" i="26"/>
  <c r="I365" i="26"/>
  <c r="F365" i="26"/>
  <c r="M364" i="26"/>
  <c r="I364" i="26"/>
  <c r="J364" i="26" s="1"/>
  <c r="N364" i="26" s="1"/>
  <c r="F364" i="26"/>
  <c r="M363" i="26"/>
  <c r="I363" i="26"/>
  <c r="F363" i="26"/>
  <c r="J363" i="26" s="1"/>
  <c r="N363" i="26" s="1"/>
  <c r="M362" i="26"/>
  <c r="I362" i="26"/>
  <c r="F362" i="26"/>
  <c r="J362" i="26" s="1"/>
  <c r="N362" i="26" s="1"/>
  <c r="M361" i="26"/>
  <c r="J361" i="26"/>
  <c r="N361" i="26" s="1"/>
  <c r="I361" i="26"/>
  <c r="F361" i="26"/>
  <c r="M360" i="26"/>
  <c r="I360" i="26"/>
  <c r="F360" i="26"/>
  <c r="J360" i="26" s="1"/>
  <c r="N360" i="26" s="1"/>
  <c r="M359" i="26"/>
  <c r="I359" i="26"/>
  <c r="F359" i="26"/>
  <c r="M358" i="26"/>
  <c r="I358" i="26"/>
  <c r="J358" i="26" s="1"/>
  <c r="N358" i="26" s="1"/>
  <c r="F358" i="26"/>
  <c r="P357" i="26"/>
  <c r="M357" i="26"/>
  <c r="J357" i="26"/>
  <c r="N357" i="26" s="1"/>
  <c r="O357" i="26" s="1"/>
  <c r="I357" i="26"/>
  <c r="F357" i="26"/>
  <c r="M356" i="26"/>
  <c r="I356" i="26"/>
  <c r="F356" i="26"/>
  <c r="J356" i="26" s="1"/>
  <c r="N356" i="26" s="1"/>
  <c r="M355" i="26"/>
  <c r="I355" i="26"/>
  <c r="J355" i="26" s="1"/>
  <c r="N355" i="26" s="1"/>
  <c r="F355" i="26"/>
  <c r="M354" i="26"/>
  <c r="I354" i="26"/>
  <c r="F354" i="26"/>
  <c r="J354" i="26" s="1"/>
  <c r="N354" i="26" s="1"/>
  <c r="N353" i="26"/>
  <c r="O353" i="26" s="1"/>
  <c r="M353" i="26"/>
  <c r="I353" i="26"/>
  <c r="F353" i="26"/>
  <c r="J353" i="26" s="1"/>
  <c r="M352" i="26"/>
  <c r="I352" i="26"/>
  <c r="J352" i="26" s="1"/>
  <c r="N352" i="26" s="1"/>
  <c r="F352" i="26"/>
  <c r="M351" i="26"/>
  <c r="I351" i="26"/>
  <c r="F351" i="26"/>
  <c r="J351" i="26" s="1"/>
  <c r="N351" i="26" s="1"/>
  <c r="M350" i="26"/>
  <c r="I350" i="26"/>
  <c r="F350" i="26"/>
  <c r="J350" i="26" s="1"/>
  <c r="N350" i="26" s="1"/>
  <c r="M349" i="26"/>
  <c r="J349" i="26"/>
  <c r="N349" i="26" s="1"/>
  <c r="I349" i="26"/>
  <c r="F349" i="26"/>
  <c r="M348" i="26"/>
  <c r="J348" i="26"/>
  <c r="N348" i="26" s="1"/>
  <c r="P348" i="26" s="1"/>
  <c r="I348" i="26"/>
  <c r="F348" i="26"/>
  <c r="M347" i="26"/>
  <c r="I347" i="26"/>
  <c r="F347" i="26"/>
  <c r="M346" i="26"/>
  <c r="I346" i="26"/>
  <c r="J346" i="26" s="1"/>
  <c r="N346" i="26" s="1"/>
  <c r="F346" i="26"/>
  <c r="M345" i="26"/>
  <c r="I345" i="26"/>
  <c r="F345" i="26"/>
  <c r="J345" i="26" s="1"/>
  <c r="N345" i="26" s="1"/>
  <c r="M344" i="26"/>
  <c r="I344" i="26"/>
  <c r="F344" i="26"/>
  <c r="J344" i="26" s="1"/>
  <c r="N344" i="26" s="1"/>
  <c r="M343" i="26"/>
  <c r="J343" i="26"/>
  <c r="N343" i="26" s="1"/>
  <c r="I343" i="26"/>
  <c r="F343" i="26"/>
  <c r="M342" i="26"/>
  <c r="I342" i="26"/>
  <c r="F342" i="26"/>
  <c r="J342" i="26" s="1"/>
  <c r="N342" i="26" s="1"/>
  <c r="M341" i="26"/>
  <c r="I341" i="26"/>
  <c r="F341" i="26"/>
  <c r="M340" i="26"/>
  <c r="I340" i="26"/>
  <c r="J340" i="26" s="1"/>
  <c r="N340" i="26" s="1"/>
  <c r="F340" i="26"/>
  <c r="P339" i="26"/>
  <c r="M339" i="26"/>
  <c r="J339" i="26"/>
  <c r="N339" i="26" s="1"/>
  <c r="O339" i="26" s="1"/>
  <c r="I339" i="26"/>
  <c r="F339" i="26"/>
  <c r="M338" i="26"/>
  <c r="I338" i="26"/>
  <c r="F338" i="26"/>
  <c r="J338" i="26" s="1"/>
  <c r="N338" i="26" s="1"/>
  <c r="M337" i="26"/>
  <c r="I337" i="26"/>
  <c r="J337" i="26" s="1"/>
  <c r="N337" i="26" s="1"/>
  <c r="F337" i="26"/>
  <c r="O336" i="26"/>
  <c r="M336" i="26"/>
  <c r="J336" i="26"/>
  <c r="N336" i="26" s="1"/>
  <c r="P336" i="26" s="1"/>
  <c r="I336" i="26"/>
  <c r="F336" i="26"/>
  <c r="M335" i="26"/>
  <c r="I335" i="26"/>
  <c r="J335" i="26" s="1"/>
  <c r="N335" i="26" s="1"/>
  <c r="F335" i="26"/>
  <c r="M334" i="26"/>
  <c r="I334" i="26"/>
  <c r="F334" i="26"/>
  <c r="J334" i="26" s="1"/>
  <c r="N334" i="26" s="1"/>
  <c r="M333" i="26"/>
  <c r="I333" i="26"/>
  <c r="F333" i="26"/>
  <c r="J333" i="26" s="1"/>
  <c r="N333" i="26" s="1"/>
  <c r="M332" i="26"/>
  <c r="J332" i="26"/>
  <c r="N332" i="26" s="1"/>
  <c r="I332" i="26"/>
  <c r="F332" i="26"/>
  <c r="M331" i="26"/>
  <c r="I331" i="26"/>
  <c r="F331" i="26"/>
  <c r="J331" i="26" s="1"/>
  <c r="N331" i="26" s="1"/>
  <c r="N330" i="26"/>
  <c r="P330" i="26" s="1"/>
  <c r="M330" i="26"/>
  <c r="J330" i="26"/>
  <c r="I330" i="26"/>
  <c r="F330" i="26"/>
  <c r="M329" i="26"/>
  <c r="I329" i="26"/>
  <c r="J329" i="26" s="1"/>
  <c r="N329" i="26" s="1"/>
  <c r="F329" i="26"/>
  <c r="M328" i="26"/>
  <c r="I328" i="26"/>
  <c r="F328" i="26"/>
  <c r="J328" i="26" s="1"/>
  <c r="N328" i="26" s="1"/>
  <c r="M327" i="26"/>
  <c r="I327" i="26"/>
  <c r="F327" i="26"/>
  <c r="J327" i="26" s="1"/>
  <c r="N327" i="26" s="1"/>
  <c r="M326" i="26"/>
  <c r="J326" i="26"/>
  <c r="N326" i="26" s="1"/>
  <c r="I326" i="26"/>
  <c r="F326" i="26"/>
  <c r="M325" i="26"/>
  <c r="I325" i="26"/>
  <c r="F325" i="26"/>
  <c r="J325" i="26" s="1"/>
  <c r="N325" i="26" s="1"/>
  <c r="N324" i="26"/>
  <c r="P324" i="26" s="1"/>
  <c r="M324" i="26"/>
  <c r="J324" i="26"/>
  <c r="I324" i="26"/>
  <c r="F324" i="26"/>
  <c r="M323" i="26"/>
  <c r="I323" i="26"/>
  <c r="J323" i="26" s="1"/>
  <c r="N323" i="26" s="1"/>
  <c r="F323" i="26"/>
  <c r="M322" i="26"/>
  <c r="I322" i="26"/>
  <c r="F322" i="26"/>
  <c r="J322" i="26" s="1"/>
  <c r="N322" i="26" s="1"/>
  <c r="M321" i="26"/>
  <c r="I321" i="26"/>
  <c r="F321" i="26"/>
  <c r="J321" i="26" s="1"/>
  <c r="N321" i="26" s="1"/>
  <c r="M320" i="26"/>
  <c r="J320" i="26"/>
  <c r="N320" i="26" s="1"/>
  <c r="I320" i="26"/>
  <c r="F320" i="26"/>
  <c r="M319" i="26"/>
  <c r="I319" i="26"/>
  <c r="F319" i="26"/>
  <c r="J319" i="26" s="1"/>
  <c r="N319" i="26" s="1"/>
  <c r="N318" i="26"/>
  <c r="P318" i="26" s="1"/>
  <c r="M318" i="26"/>
  <c r="J318" i="26"/>
  <c r="I318" i="26"/>
  <c r="F318" i="26"/>
  <c r="M317" i="26"/>
  <c r="I317" i="26"/>
  <c r="J317" i="26" s="1"/>
  <c r="N317" i="26" s="1"/>
  <c r="F317" i="26"/>
  <c r="M316" i="26"/>
  <c r="I316" i="26"/>
  <c r="F316" i="26"/>
  <c r="J316" i="26" s="1"/>
  <c r="N316" i="26" s="1"/>
  <c r="M315" i="26"/>
  <c r="I315" i="26"/>
  <c r="F315" i="26"/>
  <c r="J315" i="26" s="1"/>
  <c r="N315" i="26" s="1"/>
  <c r="M314" i="26"/>
  <c r="J314" i="26"/>
  <c r="N314" i="26" s="1"/>
  <c r="I314" i="26"/>
  <c r="F314" i="26"/>
  <c r="M313" i="26"/>
  <c r="I313" i="26"/>
  <c r="F313" i="26"/>
  <c r="J313" i="26" s="1"/>
  <c r="N313" i="26" s="1"/>
  <c r="N312" i="26"/>
  <c r="P312" i="26" s="1"/>
  <c r="M312" i="26"/>
  <c r="J312" i="26"/>
  <c r="I312" i="26"/>
  <c r="F312" i="26"/>
  <c r="M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N515" i="6"/>
  <c r="M515" i="6"/>
  <c r="J515" i="6"/>
  <c r="I515" i="6"/>
  <c r="F515" i="6"/>
  <c r="O514" i="6"/>
  <c r="M514" i="6"/>
  <c r="I514" i="6"/>
  <c r="J514" i="6" s="1"/>
  <c r="N514" i="6" s="1"/>
  <c r="P514" i="6" s="1"/>
  <c r="F514" i="6"/>
  <c r="P513" i="6"/>
  <c r="M513" i="6"/>
  <c r="I513" i="6"/>
  <c r="F513" i="6"/>
  <c r="J513" i="6" s="1"/>
  <c r="N513" i="6" s="1"/>
  <c r="O513" i="6" s="1"/>
  <c r="M512" i="6"/>
  <c r="I512" i="6"/>
  <c r="F512" i="6"/>
  <c r="J512" i="6" s="1"/>
  <c r="N512" i="6" s="1"/>
  <c r="M511" i="6"/>
  <c r="J511" i="6"/>
  <c r="N511" i="6" s="1"/>
  <c r="I511" i="6"/>
  <c r="F511" i="6"/>
  <c r="M510" i="6"/>
  <c r="I510" i="6"/>
  <c r="F510" i="6"/>
  <c r="J510" i="6" s="1"/>
  <c r="N509" i="6"/>
  <c r="M509" i="6"/>
  <c r="J509" i="6"/>
  <c r="I509" i="6"/>
  <c r="F509" i="6"/>
  <c r="M508" i="6"/>
  <c r="I508" i="6"/>
  <c r="J508" i="6" s="1"/>
  <c r="N508" i="6" s="1"/>
  <c r="P508" i="6" s="1"/>
  <c r="F508" i="6"/>
  <c r="M507" i="6"/>
  <c r="I507" i="6"/>
  <c r="F507" i="6"/>
  <c r="J507" i="6" s="1"/>
  <c r="N507" i="6" s="1"/>
  <c r="O507" i="6" s="1"/>
  <c r="M506" i="6"/>
  <c r="I506" i="6"/>
  <c r="F506" i="6"/>
  <c r="J506" i="6" s="1"/>
  <c r="N506" i="6" s="1"/>
  <c r="P506" i="6" s="1"/>
  <c r="M505" i="6"/>
  <c r="I505" i="6"/>
  <c r="F505" i="6"/>
  <c r="J505" i="6" s="1"/>
  <c r="N505" i="6" s="1"/>
  <c r="M504" i="6"/>
  <c r="I504" i="6"/>
  <c r="F504" i="6"/>
  <c r="J504" i="6" s="1"/>
  <c r="N504" i="6" s="1"/>
  <c r="M503" i="6"/>
  <c r="J503" i="6"/>
  <c r="N503" i="6" s="1"/>
  <c r="I503" i="6"/>
  <c r="F503" i="6"/>
  <c r="M502" i="6"/>
  <c r="I502" i="6"/>
  <c r="J502" i="6" s="1"/>
  <c r="F502" i="6"/>
  <c r="M501" i="6"/>
  <c r="J501" i="6"/>
  <c r="N501" i="6" s="1"/>
  <c r="O501" i="6" s="1"/>
  <c r="I501" i="6"/>
  <c r="F501" i="6"/>
  <c r="O500" i="6"/>
  <c r="M500" i="6"/>
  <c r="I500" i="6"/>
  <c r="F500" i="6"/>
  <c r="J500" i="6" s="1"/>
  <c r="N500" i="6" s="1"/>
  <c r="P500" i="6" s="1"/>
  <c r="N499" i="6"/>
  <c r="M499" i="6"/>
  <c r="I499" i="6"/>
  <c r="F499" i="6"/>
  <c r="J499" i="6" s="1"/>
  <c r="M498" i="6"/>
  <c r="I498" i="6"/>
  <c r="F498" i="6"/>
  <c r="N497" i="6"/>
  <c r="M497" i="6"/>
  <c r="J497" i="6"/>
  <c r="I497" i="6"/>
  <c r="F497" i="6"/>
  <c r="M496" i="6"/>
  <c r="I496" i="6"/>
  <c r="J496" i="6" s="1"/>
  <c r="F496" i="6"/>
  <c r="M495" i="6"/>
  <c r="I495" i="6"/>
  <c r="F495" i="6"/>
  <c r="J495" i="6" s="1"/>
  <c r="N495" i="6" s="1"/>
  <c r="M494" i="6"/>
  <c r="I494" i="6"/>
  <c r="F494" i="6"/>
  <c r="N493" i="6"/>
  <c r="M493" i="6"/>
  <c r="I493" i="6"/>
  <c r="F493" i="6"/>
  <c r="J493" i="6" s="1"/>
  <c r="M492" i="6"/>
  <c r="I492" i="6"/>
  <c r="F492" i="6"/>
  <c r="M491" i="6"/>
  <c r="J491" i="6"/>
  <c r="N491" i="6" s="1"/>
  <c r="I491" i="6"/>
  <c r="F491" i="6"/>
  <c r="M490" i="6"/>
  <c r="I490" i="6"/>
  <c r="J490" i="6" s="1"/>
  <c r="F490" i="6"/>
  <c r="M489" i="6"/>
  <c r="I489" i="6"/>
  <c r="F489" i="6"/>
  <c r="J489" i="6" s="1"/>
  <c r="N489" i="6" s="1"/>
  <c r="M488" i="6"/>
  <c r="I488" i="6"/>
  <c r="F488" i="6"/>
  <c r="N487" i="6"/>
  <c r="P487" i="6" s="1"/>
  <c r="M487" i="6"/>
  <c r="J487" i="6"/>
  <c r="I487" i="6"/>
  <c r="F487" i="6"/>
  <c r="M486" i="6"/>
  <c r="I486" i="6"/>
  <c r="F486" i="6"/>
  <c r="J486" i="6" s="1"/>
  <c r="N486" i="6" s="1"/>
  <c r="M485" i="6"/>
  <c r="I485" i="6"/>
  <c r="F485" i="6"/>
  <c r="M484" i="6"/>
  <c r="J484" i="6"/>
  <c r="N484" i="6" s="1"/>
  <c r="I484" i="6"/>
  <c r="F484" i="6"/>
  <c r="M483" i="6"/>
  <c r="I483" i="6"/>
  <c r="F483" i="6"/>
  <c r="J483" i="6" s="1"/>
  <c r="N483" i="6" s="1"/>
  <c r="M482" i="6"/>
  <c r="I482" i="6"/>
  <c r="F482" i="6"/>
  <c r="P481" i="6"/>
  <c r="M481" i="6"/>
  <c r="J481" i="6"/>
  <c r="N481" i="6" s="1"/>
  <c r="O481" i="6" s="1"/>
  <c r="I481" i="6"/>
  <c r="F481" i="6"/>
  <c r="M480" i="6"/>
  <c r="I480" i="6"/>
  <c r="F480" i="6"/>
  <c r="M479" i="6"/>
  <c r="I479" i="6"/>
  <c r="J479" i="6" s="1"/>
  <c r="N479" i="6" s="1"/>
  <c r="F479" i="6"/>
  <c r="M478" i="6"/>
  <c r="I478" i="6"/>
  <c r="J478" i="6" s="1"/>
  <c r="N478" i="6" s="1"/>
  <c r="F478" i="6"/>
  <c r="M477" i="6"/>
  <c r="N477" i="6" s="1"/>
  <c r="I477" i="6"/>
  <c r="F477" i="6"/>
  <c r="J477" i="6" s="1"/>
  <c r="N476" i="6"/>
  <c r="M476" i="6"/>
  <c r="I476" i="6"/>
  <c r="F476" i="6"/>
  <c r="J476" i="6" s="1"/>
  <c r="M475" i="6"/>
  <c r="I475" i="6"/>
  <c r="F475" i="6"/>
  <c r="J475" i="6" s="1"/>
  <c r="N475" i="6" s="1"/>
  <c r="M474" i="6"/>
  <c r="I474" i="6"/>
  <c r="F474" i="6"/>
  <c r="J474" i="6" s="1"/>
  <c r="N474" i="6" s="1"/>
  <c r="M473" i="6"/>
  <c r="J473" i="6"/>
  <c r="N473" i="6" s="1"/>
  <c r="O473" i="6" s="1"/>
  <c r="I473" i="6"/>
  <c r="F473" i="6"/>
  <c r="M472" i="6"/>
  <c r="I472" i="6"/>
  <c r="J472" i="6" s="1"/>
  <c r="N472" i="6" s="1"/>
  <c r="P472" i="6" s="1"/>
  <c r="F472" i="6"/>
  <c r="N471" i="6"/>
  <c r="M471" i="6"/>
  <c r="J471" i="6"/>
  <c r="I471" i="6"/>
  <c r="F471" i="6"/>
  <c r="N470" i="6"/>
  <c r="M470" i="6"/>
  <c r="I470" i="6"/>
  <c r="F470" i="6"/>
  <c r="J470" i="6" s="1"/>
  <c r="M469" i="6"/>
  <c r="J469" i="6"/>
  <c r="N469" i="6" s="1"/>
  <c r="I469" i="6"/>
  <c r="F469" i="6"/>
  <c r="P468" i="6"/>
  <c r="M468" i="6"/>
  <c r="I468" i="6"/>
  <c r="F468" i="6"/>
  <c r="J468" i="6" s="1"/>
  <c r="N468" i="6" s="1"/>
  <c r="O468" i="6" s="1"/>
  <c r="M467" i="6"/>
  <c r="I467" i="6"/>
  <c r="F467" i="6"/>
  <c r="J467" i="6" s="1"/>
  <c r="N467" i="6" s="1"/>
  <c r="M466" i="6"/>
  <c r="J466" i="6"/>
  <c r="N466" i="6" s="1"/>
  <c r="I466" i="6"/>
  <c r="F466" i="6"/>
  <c r="M465" i="6"/>
  <c r="I465" i="6"/>
  <c r="F465" i="6"/>
  <c r="J465" i="6" s="1"/>
  <c r="M464" i="6"/>
  <c r="I464" i="6"/>
  <c r="F464" i="6"/>
  <c r="M463" i="6"/>
  <c r="I463" i="6"/>
  <c r="F463" i="6"/>
  <c r="J463" i="6" s="1"/>
  <c r="N463" i="6" s="1"/>
  <c r="M462" i="6"/>
  <c r="I462" i="6"/>
  <c r="F462" i="6"/>
  <c r="P461" i="6"/>
  <c r="M461" i="6"/>
  <c r="J461" i="6"/>
  <c r="N461" i="6" s="1"/>
  <c r="O461" i="6" s="1"/>
  <c r="I461" i="6"/>
  <c r="F461" i="6"/>
  <c r="O460" i="6"/>
  <c r="M460" i="6"/>
  <c r="I460" i="6"/>
  <c r="J460" i="6" s="1"/>
  <c r="N460" i="6" s="1"/>
  <c r="P460" i="6" s="1"/>
  <c r="F460" i="6"/>
  <c r="N459" i="6"/>
  <c r="M459" i="6"/>
  <c r="I459" i="6"/>
  <c r="F459" i="6"/>
  <c r="J459" i="6" s="1"/>
  <c r="M458" i="6"/>
  <c r="N458" i="6" s="1"/>
  <c r="I458" i="6"/>
  <c r="F458" i="6"/>
  <c r="J458" i="6" s="1"/>
  <c r="P457" i="6"/>
  <c r="M457" i="6"/>
  <c r="I457" i="6"/>
  <c r="F457" i="6"/>
  <c r="J457" i="6" s="1"/>
  <c r="N457" i="6" s="1"/>
  <c r="O457" i="6" s="1"/>
  <c r="M456" i="6"/>
  <c r="I456" i="6"/>
  <c r="F456" i="6"/>
  <c r="J456" i="6" s="1"/>
  <c r="M455" i="6"/>
  <c r="I455" i="6"/>
  <c r="F455" i="6"/>
  <c r="J455" i="6" s="1"/>
  <c r="N455" i="6" s="1"/>
  <c r="O454" i="6"/>
  <c r="M454" i="6"/>
  <c r="J454" i="6"/>
  <c r="N454" i="6" s="1"/>
  <c r="P454" i="6" s="1"/>
  <c r="I454" i="6"/>
  <c r="F454" i="6"/>
  <c r="M453" i="6"/>
  <c r="J453" i="6"/>
  <c r="N453" i="6" s="1"/>
  <c r="I453" i="6"/>
  <c r="F453" i="6"/>
  <c r="M452" i="6"/>
  <c r="I452" i="6"/>
  <c r="F452" i="6"/>
  <c r="M451" i="6"/>
  <c r="J451" i="6"/>
  <c r="N451" i="6" s="1"/>
  <c r="P451" i="6" s="1"/>
  <c r="I451" i="6"/>
  <c r="F451" i="6"/>
  <c r="P450" i="6"/>
  <c r="M450" i="6"/>
  <c r="I450" i="6"/>
  <c r="F450" i="6"/>
  <c r="J450" i="6" s="1"/>
  <c r="N450" i="6" s="1"/>
  <c r="O450" i="6" s="1"/>
  <c r="M449" i="6"/>
  <c r="I449" i="6"/>
  <c r="F449" i="6"/>
  <c r="J449" i="6" s="1"/>
  <c r="N449" i="6" s="1"/>
  <c r="M448" i="6"/>
  <c r="N448" i="6" s="1"/>
  <c r="I448" i="6"/>
  <c r="J448" i="6" s="1"/>
  <c r="F448" i="6"/>
  <c r="M447" i="6"/>
  <c r="J447" i="6"/>
  <c r="N447" i="6" s="1"/>
  <c r="I447" i="6"/>
  <c r="F447" i="6"/>
  <c r="M446" i="6"/>
  <c r="I446" i="6"/>
  <c r="F446" i="6"/>
  <c r="P445" i="6"/>
  <c r="M445" i="6"/>
  <c r="J445" i="6"/>
  <c r="N445" i="6" s="1"/>
  <c r="O445" i="6" s="1"/>
  <c r="I445" i="6"/>
  <c r="F445" i="6"/>
  <c r="M444" i="6"/>
  <c r="I444" i="6"/>
  <c r="F444" i="6"/>
  <c r="J444" i="6" s="1"/>
  <c r="N444" i="6" s="1"/>
  <c r="O444" i="6" s="1"/>
  <c r="M443" i="6"/>
  <c r="I443" i="6"/>
  <c r="F443" i="6"/>
  <c r="J443" i="6" s="1"/>
  <c r="M442" i="6"/>
  <c r="J442" i="6"/>
  <c r="N442" i="6" s="1"/>
  <c r="I442" i="6"/>
  <c r="F442" i="6"/>
  <c r="N441" i="6"/>
  <c r="O441" i="6" s="1"/>
  <c r="M441" i="6"/>
  <c r="I441" i="6"/>
  <c r="F441" i="6"/>
  <c r="J441" i="6" s="1"/>
  <c r="M440" i="6"/>
  <c r="I440" i="6"/>
  <c r="F440" i="6"/>
  <c r="J440" i="6" s="1"/>
  <c r="N440" i="6" s="1"/>
  <c r="M439" i="6"/>
  <c r="J439" i="6"/>
  <c r="N439" i="6" s="1"/>
  <c r="I439" i="6"/>
  <c r="F439" i="6"/>
  <c r="M438" i="6"/>
  <c r="J438" i="6"/>
  <c r="N438" i="6" s="1"/>
  <c r="P438" i="6" s="1"/>
  <c r="I438" i="6"/>
  <c r="F438" i="6"/>
  <c r="M437" i="6"/>
  <c r="J437" i="6"/>
  <c r="N437" i="6" s="1"/>
  <c r="I437" i="6"/>
  <c r="F437" i="6"/>
  <c r="M436" i="6"/>
  <c r="J436" i="6"/>
  <c r="N436" i="6" s="1"/>
  <c r="I436" i="6"/>
  <c r="F436" i="6"/>
  <c r="M435" i="6"/>
  <c r="I435" i="6"/>
  <c r="F435" i="6"/>
  <c r="J435" i="6" s="1"/>
  <c r="N435" i="6" s="1"/>
  <c r="N434" i="6"/>
  <c r="O434" i="6" s="1"/>
  <c r="M434" i="6"/>
  <c r="I434" i="6"/>
  <c r="F434" i="6"/>
  <c r="J434" i="6" s="1"/>
  <c r="P433" i="6"/>
  <c r="M433" i="6"/>
  <c r="I433" i="6"/>
  <c r="F433" i="6"/>
  <c r="J433" i="6" s="1"/>
  <c r="N433" i="6" s="1"/>
  <c r="O433" i="6" s="1"/>
  <c r="M432" i="6"/>
  <c r="I432" i="6"/>
  <c r="F432" i="6"/>
  <c r="J432" i="6" s="1"/>
  <c r="M431" i="6"/>
  <c r="I431" i="6"/>
  <c r="F431" i="6"/>
  <c r="J431" i="6" s="1"/>
  <c r="N431" i="6" s="1"/>
  <c r="M430" i="6"/>
  <c r="I430" i="6"/>
  <c r="J430" i="6" s="1"/>
  <c r="N430" i="6" s="1"/>
  <c r="F430" i="6"/>
  <c r="N429" i="6"/>
  <c r="M429" i="6"/>
  <c r="J429" i="6"/>
  <c r="I429" i="6"/>
  <c r="F429" i="6"/>
  <c r="M428" i="6"/>
  <c r="I428" i="6"/>
  <c r="F428" i="6"/>
  <c r="M427" i="6"/>
  <c r="I427" i="6"/>
  <c r="F427" i="6"/>
  <c r="J427" i="6" s="1"/>
  <c r="N427" i="6" s="1"/>
  <c r="M426" i="6"/>
  <c r="J426" i="6"/>
  <c r="N426" i="6" s="1"/>
  <c r="I426" i="6"/>
  <c r="F426" i="6"/>
  <c r="M425" i="6"/>
  <c r="I425" i="6"/>
  <c r="F425" i="6"/>
  <c r="J425" i="6" s="1"/>
  <c r="N425" i="6" s="1"/>
  <c r="M424" i="6"/>
  <c r="J424" i="6"/>
  <c r="N424" i="6" s="1"/>
  <c r="P424" i="6" s="1"/>
  <c r="I424" i="6"/>
  <c r="F424" i="6"/>
  <c r="N423" i="6"/>
  <c r="O423" i="6" s="1"/>
  <c r="M423" i="6"/>
  <c r="I423" i="6"/>
  <c r="F423" i="6"/>
  <c r="J423" i="6" s="1"/>
  <c r="O422" i="6"/>
  <c r="M422" i="6"/>
  <c r="I422" i="6"/>
  <c r="F422" i="6"/>
  <c r="J422" i="6" s="1"/>
  <c r="N422" i="6" s="1"/>
  <c r="P422" i="6" s="1"/>
  <c r="N421" i="6"/>
  <c r="M421" i="6"/>
  <c r="J421" i="6"/>
  <c r="I421" i="6"/>
  <c r="F421" i="6"/>
  <c r="O420" i="6"/>
  <c r="M420" i="6"/>
  <c r="J420" i="6"/>
  <c r="N420" i="6" s="1"/>
  <c r="P420" i="6" s="1"/>
  <c r="I420" i="6"/>
  <c r="F420" i="6"/>
  <c r="N419" i="6"/>
  <c r="M419" i="6"/>
  <c r="J419" i="6"/>
  <c r="I419" i="6"/>
  <c r="F419" i="6"/>
  <c r="N418" i="6"/>
  <c r="M418" i="6"/>
  <c r="J418" i="6"/>
  <c r="I418" i="6"/>
  <c r="F418" i="6"/>
  <c r="O417" i="6"/>
  <c r="M417" i="6"/>
  <c r="I417" i="6"/>
  <c r="F417" i="6"/>
  <c r="J417" i="6" s="1"/>
  <c r="N417" i="6" s="1"/>
  <c r="P417" i="6" s="1"/>
  <c r="N416" i="6"/>
  <c r="M416" i="6"/>
  <c r="I416" i="6"/>
  <c r="F416" i="6"/>
  <c r="J416" i="6" s="1"/>
  <c r="M415" i="6"/>
  <c r="I415" i="6"/>
  <c r="F415" i="6"/>
  <c r="J415" i="6" s="1"/>
  <c r="N415" i="6" s="1"/>
  <c r="M414" i="6"/>
  <c r="I414" i="6"/>
  <c r="F414" i="6"/>
  <c r="J414" i="6" s="1"/>
  <c r="N414" i="6" s="1"/>
  <c r="M413" i="6"/>
  <c r="I413" i="6"/>
  <c r="F413" i="6"/>
  <c r="J413" i="6" s="1"/>
  <c r="N413" i="6" s="1"/>
  <c r="M412" i="6"/>
  <c r="I412" i="6"/>
  <c r="J412" i="6" s="1"/>
  <c r="N412" i="6" s="1"/>
  <c r="F412" i="6"/>
  <c r="M411" i="6"/>
  <c r="J411" i="6"/>
  <c r="N411" i="6" s="1"/>
  <c r="I411" i="6"/>
  <c r="F411" i="6"/>
  <c r="M410" i="6"/>
  <c r="I410" i="6"/>
  <c r="F410" i="6"/>
  <c r="M409" i="6"/>
  <c r="I409" i="6"/>
  <c r="F409" i="6"/>
  <c r="J409" i="6" s="1"/>
  <c r="N409" i="6" s="1"/>
  <c r="M408" i="6"/>
  <c r="I408" i="6"/>
  <c r="F408" i="6"/>
  <c r="J408" i="6" s="1"/>
  <c r="N408" i="6" s="1"/>
  <c r="M407" i="6"/>
  <c r="J407" i="6"/>
  <c r="I407" i="6"/>
  <c r="F407" i="6"/>
  <c r="O406" i="6"/>
  <c r="M406" i="6"/>
  <c r="J406" i="6"/>
  <c r="N406" i="6" s="1"/>
  <c r="P406" i="6" s="1"/>
  <c r="I406" i="6"/>
  <c r="F406" i="6"/>
  <c r="N405" i="6"/>
  <c r="M405" i="6"/>
  <c r="I405" i="6"/>
  <c r="F405" i="6"/>
  <c r="J405" i="6" s="1"/>
  <c r="M404" i="6"/>
  <c r="I404" i="6"/>
  <c r="F404" i="6"/>
  <c r="J404" i="6" s="1"/>
  <c r="N404" i="6" s="1"/>
  <c r="M403" i="6"/>
  <c r="J403" i="6"/>
  <c r="N403" i="6" s="1"/>
  <c r="I403" i="6"/>
  <c r="F403" i="6"/>
  <c r="M402" i="6"/>
  <c r="J402" i="6"/>
  <c r="N402" i="6" s="1"/>
  <c r="I402" i="6"/>
  <c r="F402" i="6"/>
  <c r="M401" i="6"/>
  <c r="J401" i="6"/>
  <c r="N401" i="6" s="1"/>
  <c r="I401" i="6"/>
  <c r="F401" i="6"/>
  <c r="M400" i="6"/>
  <c r="J400" i="6"/>
  <c r="N400" i="6" s="1"/>
  <c r="I400" i="6"/>
  <c r="F400" i="6"/>
  <c r="M399" i="6"/>
  <c r="I399" i="6"/>
  <c r="F399" i="6"/>
  <c r="J399" i="6" s="1"/>
  <c r="N399" i="6" s="1"/>
  <c r="N398" i="6"/>
  <c r="M398" i="6"/>
  <c r="I398" i="6"/>
  <c r="F398" i="6"/>
  <c r="J398" i="6" s="1"/>
  <c r="P397" i="6"/>
  <c r="M397" i="6"/>
  <c r="I397" i="6"/>
  <c r="F397" i="6"/>
  <c r="J397" i="6" s="1"/>
  <c r="N397" i="6" s="1"/>
  <c r="O397" i="6" s="1"/>
  <c r="M396" i="6"/>
  <c r="I396" i="6"/>
  <c r="F396" i="6"/>
  <c r="J396" i="6" s="1"/>
  <c r="N396" i="6" s="1"/>
  <c r="M395" i="6"/>
  <c r="I395" i="6"/>
  <c r="F395" i="6"/>
  <c r="J395" i="6" s="1"/>
  <c r="N395" i="6" s="1"/>
  <c r="M394" i="6"/>
  <c r="N394" i="6" s="1"/>
  <c r="I394" i="6"/>
  <c r="J394" i="6" s="1"/>
  <c r="F394" i="6"/>
  <c r="M393" i="6"/>
  <c r="J393" i="6"/>
  <c r="N393" i="6" s="1"/>
  <c r="I393" i="6"/>
  <c r="F393" i="6"/>
  <c r="M392" i="6"/>
  <c r="I392" i="6"/>
  <c r="F392" i="6"/>
  <c r="M391" i="6"/>
  <c r="J391" i="6"/>
  <c r="N391" i="6" s="1"/>
  <c r="O391" i="6" s="1"/>
  <c r="I391" i="6"/>
  <c r="F391" i="6"/>
  <c r="M390" i="6"/>
  <c r="I390" i="6"/>
  <c r="F390" i="6"/>
  <c r="J390" i="6" s="1"/>
  <c r="N390" i="6" s="1"/>
  <c r="O390" i="6" s="1"/>
  <c r="M389" i="6"/>
  <c r="I389" i="6"/>
  <c r="J389" i="6" s="1"/>
  <c r="N389" i="6" s="1"/>
  <c r="F389" i="6"/>
  <c r="M388" i="6"/>
  <c r="I388" i="6"/>
  <c r="F388" i="6"/>
  <c r="J388" i="6" s="1"/>
  <c r="N388" i="6" s="1"/>
  <c r="M387" i="6"/>
  <c r="I387" i="6"/>
  <c r="F387" i="6"/>
  <c r="J387" i="6" s="1"/>
  <c r="N387" i="6" s="1"/>
  <c r="O386" i="6"/>
  <c r="M386" i="6"/>
  <c r="I386" i="6"/>
  <c r="J386" i="6" s="1"/>
  <c r="N386" i="6" s="1"/>
  <c r="P386" i="6" s="1"/>
  <c r="F386" i="6"/>
  <c r="M385" i="6"/>
  <c r="I385" i="6"/>
  <c r="F385" i="6"/>
  <c r="J385" i="6" s="1"/>
  <c r="N385" i="6" s="1"/>
  <c r="O385" i="6" s="1"/>
  <c r="M384" i="6"/>
  <c r="I384" i="6"/>
  <c r="F384" i="6"/>
  <c r="J384" i="6" s="1"/>
  <c r="M383" i="6"/>
  <c r="J383" i="6"/>
  <c r="N383" i="6" s="1"/>
  <c r="I383" i="6"/>
  <c r="F383" i="6"/>
  <c r="M382" i="6"/>
  <c r="J382" i="6"/>
  <c r="N382" i="6" s="1"/>
  <c r="P382" i="6" s="1"/>
  <c r="I382" i="6"/>
  <c r="F382" i="6"/>
  <c r="M381" i="6"/>
  <c r="I381" i="6"/>
  <c r="F381" i="6"/>
  <c r="O380" i="6"/>
  <c r="N380" i="6"/>
  <c r="P380" i="6" s="1"/>
  <c r="M380" i="6"/>
  <c r="I380" i="6"/>
  <c r="J380" i="6" s="1"/>
  <c r="F380" i="6"/>
  <c r="M379" i="6"/>
  <c r="I379" i="6"/>
  <c r="F379" i="6"/>
  <c r="J379" i="6" s="1"/>
  <c r="M378" i="6"/>
  <c r="I378" i="6"/>
  <c r="F378" i="6"/>
  <c r="J378" i="6" s="1"/>
  <c r="N378" i="6" s="1"/>
  <c r="M377" i="6"/>
  <c r="J377" i="6"/>
  <c r="N377" i="6" s="1"/>
  <c r="I377" i="6"/>
  <c r="F377" i="6"/>
  <c r="M376" i="6"/>
  <c r="J376" i="6"/>
  <c r="N376" i="6" s="1"/>
  <c r="P376" i="6" s="1"/>
  <c r="I376" i="6"/>
  <c r="F376" i="6"/>
  <c r="M375" i="6"/>
  <c r="I375" i="6"/>
  <c r="F375" i="6"/>
  <c r="M374" i="6"/>
  <c r="I374" i="6"/>
  <c r="J374" i="6" s="1"/>
  <c r="N374" i="6" s="1"/>
  <c r="F374" i="6"/>
  <c r="P373" i="6"/>
  <c r="M373" i="6"/>
  <c r="J373" i="6"/>
  <c r="N373" i="6" s="1"/>
  <c r="O373" i="6" s="1"/>
  <c r="I373" i="6"/>
  <c r="F373" i="6"/>
  <c r="M372" i="6"/>
  <c r="I372" i="6"/>
  <c r="F372" i="6"/>
  <c r="J372" i="6" s="1"/>
  <c r="M371" i="6"/>
  <c r="I371" i="6"/>
  <c r="J371" i="6" s="1"/>
  <c r="N371" i="6" s="1"/>
  <c r="F371" i="6"/>
  <c r="M370" i="6"/>
  <c r="I370" i="6"/>
  <c r="F370" i="6"/>
  <c r="J370" i="6" s="1"/>
  <c r="N370" i="6" s="1"/>
  <c r="M369" i="6"/>
  <c r="I369" i="6"/>
  <c r="F369" i="6"/>
  <c r="J369" i="6" s="1"/>
  <c r="N369" i="6" s="1"/>
  <c r="M368" i="6"/>
  <c r="I368" i="6"/>
  <c r="J368" i="6" s="1"/>
  <c r="N368" i="6" s="1"/>
  <c r="P368" i="6" s="1"/>
  <c r="F368" i="6"/>
  <c r="M367" i="6"/>
  <c r="I367" i="6"/>
  <c r="F367" i="6"/>
  <c r="J367" i="6" s="1"/>
  <c r="N367" i="6" s="1"/>
  <c r="O367" i="6" s="1"/>
  <c r="M366" i="6"/>
  <c r="I366" i="6"/>
  <c r="F366" i="6"/>
  <c r="J366" i="6" s="1"/>
  <c r="N366" i="6" s="1"/>
  <c r="O366" i="6" s="1"/>
  <c r="N365" i="6"/>
  <c r="P365" i="6" s="1"/>
  <c r="M365" i="6"/>
  <c r="J365" i="6"/>
  <c r="I365" i="6"/>
  <c r="F365" i="6"/>
  <c r="M364" i="6"/>
  <c r="I364" i="6"/>
  <c r="F364" i="6"/>
  <c r="J364" i="6" s="1"/>
  <c r="N364" i="6" s="1"/>
  <c r="M363" i="6"/>
  <c r="I363" i="6"/>
  <c r="F363" i="6"/>
  <c r="M362" i="6"/>
  <c r="I362" i="6"/>
  <c r="J362" i="6" s="1"/>
  <c r="N362" i="6" s="1"/>
  <c r="F362" i="6"/>
  <c r="P361" i="6"/>
  <c r="O361" i="6"/>
  <c r="M361" i="6"/>
  <c r="I361" i="6"/>
  <c r="F361" i="6"/>
  <c r="J361" i="6" s="1"/>
  <c r="N361" i="6" s="1"/>
  <c r="M360" i="6"/>
  <c r="I360" i="6"/>
  <c r="F360" i="6"/>
  <c r="J360" i="6" s="1"/>
  <c r="N360" i="6" s="1"/>
  <c r="M359" i="6"/>
  <c r="J359" i="6"/>
  <c r="N359" i="6" s="1"/>
  <c r="I359" i="6"/>
  <c r="F359" i="6"/>
  <c r="M358" i="6"/>
  <c r="I358" i="6"/>
  <c r="F358" i="6"/>
  <c r="J358" i="6" s="1"/>
  <c r="N358" i="6" s="1"/>
  <c r="M357" i="6"/>
  <c r="I357" i="6"/>
  <c r="F357" i="6"/>
  <c r="J357" i="6" s="1"/>
  <c r="N357" i="6" s="1"/>
  <c r="M356" i="6"/>
  <c r="J356" i="6"/>
  <c r="N356" i="6" s="1"/>
  <c r="I356" i="6"/>
  <c r="F356" i="6"/>
  <c r="N355" i="6"/>
  <c r="P355" i="6" s="1"/>
  <c r="M355" i="6"/>
  <c r="I355" i="6"/>
  <c r="F355" i="6"/>
  <c r="J355" i="6" s="1"/>
  <c r="M354" i="6"/>
  <c r="I354" i="6"/>
  <c r="F354" i="6"/>
  <c r="M353" i="6"/>
  <c r="J353" i="6"/>
  <c r="N353" i="6" s="1"/>
  <c r="I353" i="6"/>
  <c r="F353" i="6"/>
  <c r="M352" i="6"/>
  <c r="I352" i="6"/>
  <c r="F352" i="6"/>
  <c r="M351" i="6"/>
  <c r="I351" i="6"/>
  <c r="F351" i="6"/>
  <c r="J351" i="6" s="1"/>
  <c r="N351" i="6" s="1"/>
  <c r="M350" i="6"/>
  <c r="J350" i="6"/>
  <c r="N350" i="6" s="1"/>
  <c r="P350" i="6" s="1"/>
  <c r="I350" i="6"/>
  <c r="F350" i="6"/>
  <c r="M349" i="6"/>
  <c r="I349" i="6"/>
  <c r="F349" i="6"/>
  <c r="J349" i="6" s="1"/>
  <c r="N349" i="6" s="1"/>
  <c r="M348" i="6"/>
  <c r="I348" i="6"/>
  <c r="F348" i="6"/>
  <c r="M347" i="6"/>
  <c r="I347" i="6"/>
  <c r="F347" i="6"/>
  <c r="J347" i="6" s="1"/>
  <c r="N347" i="6" s="1"/>
  <c r="M346" i="6"/>
  <c r="I346" i="6"/>
  <c r="F346" i="6"/>
  <c r="M345" i="6"/>
  <c r="I345" i="6"/>
  <c r="J345" i="6" s="1"/>
  <c r="N345" i="6" s="1"/>
  <c r="F345" i="6"/>
  <c r="O344" i="6"/>
  <c r="M344" i="6"/>
  <c r="J344" i="6"/>
  <c r="N344" i="6" s="1"/>
  <c r="P344" i="6" s="1"/>
  <c r="I344" i="6"/>
  <c r="F344" i="6"/>
  <c r="M343" i="6"/>
  <c r="I343" i="6"/>
  <c r="F343" i="6"/>
  <c r="J343" i="6" s="1"/>
  <c r="N343" i="6" s="1"/>
  <c r="M342" i="6"/>
  <c r="I342" i="6"/>
  <c r="F342" i="6"/>
  <c r="M341" i="6"/>
  <c r="I341" i="6"/>
  <c r="F341" i="6"/>
  <c r="J341" i="6" s="1"/>
  <c r="N341" i="6" s="1"/>
  <c r="M340" i="6"/>
  <c r="I340" i="6"/>
  <c r="F340" i="6"/>
  <c r="M339" i="6"/>
  <c r="I339" i="6"/>
  <c r="F339" i="6"/>
  <c r="J339" i="6" s="1"/>
  <c r="N339" i="6" s="1"/>
  <c r="M338" i="6"/>
  <c r="J338" i="6"/>
  <c r="N338" i="6" s="1"/>
  <c r="P338" i="6" s="1"/>
  <c r="I338" i="6"/>
  <c r="F338" i="6"/>
  <c r="M337" i="6"/>
  <c r="J337" i="6"/>
  <c r="N337" i="6" s="1"/>
  <c r="I337" i="6"/>
  <c r="F337" i="6"/>
  <c r="M336" i="6"/>
  <c r="I336" i="6"/>
  <c r="F336" i="6"/>
  <c r="M335" i="6"/>
  <c r="J335" i="6"/>
  <c r="N335" i="6" s="1"/>
  <c r="I335" i="6"/>
  <c r="F335" i="6"/>
  <c r="M334" i="6"/>
  <c r="I334" i="6"/>
  <c r="F334" i="6"/>
  <c r="M333" i="6"/>
  <c r="I333" i="6"/>
  <c r="F333" i="6"/>
  <c r="J333" i="6" s="1"/>
  <c r="N333" i="6" s="1"/>
  <c r="M332" i="6"/>
  <c r="J332" i="6"/>
  <c r="N332" i="6" s="1"/>
  <c r="P332" i="6" s="1"/>
  <c r="I332" i="6"/>
  <c r="F332" i="6"/>
  <c r="M331" i="6"/>
  <c r="I331" i="6"/>
  <c r="F331" i="6"/>
  <c r="J331" i="6" s="1"/>
  <c r="N331" i="6" s="1"/>
  <c r="M330" i="6"/>
  <c r="I330" i="6"/>
  <c r="F330" i="6"/>
  <c r="M329" i="6"/>
  <c r="I329" i="6"/>
  <c r="F329" i="6"/>
  <c r="J329" i="6" s="1"/>
  <c r="N329" i="6" s="1"/>
  <c r="M328" i="6"/>
  <c r="I328" i="6"/>
  <c r="F328" i="6"/>
  <c r="M327" i="6"/>
  <c r="I327" i="6"/>
  <c r="J327" i="6" s="1"/>
  <c r="N327" i="6" s="1"/>
  <c r="F327" i="6"/>
  <c r="O326" i="6"/>
  <c r="M326" i="6"/>
  <c r="J326" i="6"/>
  <c r="N326" i="6" s="1"/>
  <c r="P326" i="6" s="1"/>
  <c r="I326" i="6"/>
  <c r="F326" i="6"/>
  <c r="M325" i="6"/>
  <c r="I325" i="6"/>
  <c r="F325" i="6"/>
  <c r="J325" i="6" s="1"/>
  <c r="N325" i="6" s="1"/>
  <c r="M324" i="6"/>
  <c r="I324" i="6"/>
  <c r="F324" i="6"/>
  <c r="M323" i="6"/>
  <c r="I323" i="6"/>
  <c r="F323" i="6"/>
  <c r="J323" i="6" s="1"/>
  <c r="N323" i="6" s="1"/>
  <c r="M322" i="6"/>
  <c r="I322" i="6"/>
  <c r="F322" i="6"/>
  <c r="M321" i="6"/>
  <c r="I321" i="6"/>
  <c r="F321" i="6"/>
  <c r="J321" i="6" s="1"/>
  <c r="N321" i="6" s="1"/>
  <c r="M320" i="6"/>
  <c r="J320" i="6"/>
  <c r="N320" i="6" s="1"/>
  <c r="P320" i="6" s="1"/>
  <c r="I320" i="6"/>
  <c r="F320" i="6"/>
  <c r="M319" i="6"/>
  <c r="J319" i="6"/>
  <c r="N319" i="6" s="1"/>
  <c r="I319" i="6"/>
  <c r="F319" i="6"/>
  <c r="M318" i="6"/>
  <c r="I318" i="6"/>
  <c r="F318" i="6"/>
  <c r="M317" i="6"/>
  <c r="J317" i="6"/>
  <c r="N317" i="6" s="1"/>
  <c r="I317" i="6"/>
  <c r="F317" i="6"/>
  <c r="M316" i="6"/>
  <c r="I316" i="6"/>
  <c r="F316" i="6"/>
  <c r="M315" i="6"/>
  <c r="I315" i="6"/>
  <c r="F315" i="6"/>
  <c r="J315" i="6" s="1"/>
  <c r="N315" i="6" s="1"/>
  <c r="M314" i="6"/>
  <c r="J314" i="6"/>
  <c r="N314" i="6" s="1"/>
  <c r="P314" i="6" s="1"/>
  <c r="I314" i="6"/>
  <c r="F314" i="6"/>
  <c r="M313" i="6"/>
  <c r="I313" i="6"/>
  <c r="F313" i="6"/>
  <c r="J313" i="6" s="1"/>
  <c r="N313" i="6" s="1"/>
  <c r="M312" i="6"/>
  <c r="I312" i="6"/>
  <c r="F312" i="6"/>
  <c r="M311" i="6"/>
  <c r="I311" i="6"/>
  <c r="F311" i="6"/>
  <c r="F517" i="6" s="1"/>
  <c r="AE70" i="6" s="1"/>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6" i="5" s="1"/>
  <c r="N515" i="5"/>
  <c r="M515" i="5"/>
  <c r="I515" i="5"/>
  <c r="F515" i="5"/>
  <c r="J515" i="5" s="1"/>
  <c r="M514" i="5"/>
  <c r="I514" i="5"/>
  <c r="J514" i="5" s="1"/>
  <c r="N514" i="5" s="1"/>
  <c r="F514" i="5"/>
  <c r="P513" i="5"/>
  <c r="M513" i="5"/>
  <c r="I513" i="5"/>
  <c r="F513" i="5"/>
  <c r="J513" i="5" s="1"/>
  <c r="N513" i="5" s="1"/>
  <c r="O513" i="5" s="1"/>
  <c r="M512" i="5"/>
  <c r="I512" i="5"/>
  <c r="F512" i="5"/>
  <c r="J512" i="5" s="1"/>
  <c r="N512" i="5" s="1"/>
  <c r="M511" i="5"/>
  <c r="J511" i="5"/>
  <c r="N511" i="5" s="1"/>
  <c r="I511" i="5"/>
  <c r="F511" i="5"/>
  <c r="M510" i="5"/>
  <c r="I510" i="5"/>
  <c r="F510" i="5"/>
  <c r="J510" i="5" s="1"/>
  <c r="N510" i="5" s="1"/>
  <c r="N509" i="5"/>
  <c r="M509" i="5"/>
  <c r="I509" i="5"/>
  <c r="F509" i="5"/>
  <c r="J509" i="5" s="1"/>
  <c r="O508" i="5"/>
  <c r="M508" i="5"/>
  <c r="I508" i="5"/>
  <c r="J508" i="5" s="1"/>
  <c r="N508" i="5" s="1"/>
  <c r="P508" i="5" s="1"/>
  <c r="F508" i="5"/>
  <c r="P507" i="5"/>
  <c r="M507" i="5"/>
  <c r="I507" i="5"/>
  <c r="F507" i="5"/>
  <c r="J507" i="5" s="1"/>
  <c r="N507" i="5" s="1"/>
  <c r="O507" i="5" s="1"/>
  <c r="M506" i="5"/>
  <c r="I506" i="5"/>
  <c r="F506" i="5"/>
  <c r="J506" i="5" s="1"/>
  <c r="N506" i="5" s="1"/>
  <c r="M505" i="5"/>
  <c r="J505" i="5"/>
  <c r="N505" i="5" s="1"/>
  <c r="I505" i="5"/>
  <c r="F505" i="5"/>
  <c r="M504" i="5"/>
  <c r="I504" i="5"/>
  <c r="F504" i="5"/>
  <c r="J504" i="5" s="1"/>
  <c r="N503" i="5"/>
  <c r="M503" i="5"/>
  <c r="I503" i="5"/>
  <c r="F503" i="5"/>
  <c r="J503" i="5" s="1"/>
  <c r="M502" i="5"/>
  <c r="I502" i="5"/>
  <c r="J502" i="5" s="1"/>
  <c r="N502" i="5" s="1"/>
  <c r="P502" i="5" s="1"/>
  <c r="F502" i="5"/>
  <c r="P501" i="5"/>
  <c r="M501" i="5"/>
  <c r="I501" i="5"/>
  <c r="F501" i="5"/>
  <c r="J501" i="5" s="1"/>
  <c r="N501" i="5" s="1"/>
  <c r="O501" i="5" s="1"/>
  <c r="M500" i="5"/>
  <c r="I500" i="5"/>
  <c r="F500" i="5"/>
  <c r="M499" i="5"/>
  <c r="J499" i="5"/>
  <c r="N499" i="5" s="1"/>
  <c r="I499" i="5"/>
  <c r="F499" i="5"/>
  <c r="M498" i="5"/>
  <c r="I498" i="5"/>
  <c r="F498" i="5"/>
  <c r="J498" i="5" s="1"/>
  <c r="N498" i="5" s="1"/>
  <c r="N497" i="5"/>
  <c r="M497" i="5"/>
  <c r="I497" i="5"/>
  <c r="F497" i="5"/>
  <c r="J497" i="5" s="1"/>
  <c r="M496" i="5"/>
  <c r="I496" i="5"/>
  <c r="J496" i="5" s="1"/>
  <c r="N496" i="5" s="1"/>
  <c r="F496" i="5"/>
  <c r="P495" i="5"/>
  <c r="M495" i="5"/>
  <c r="I495" i="5"/>
  <c r="F495" i="5"/>
  <c r="J495" i="5" s="1"/>
  <c r="N495" i="5" s="1"/>
  <c r="O495" i="5" s="1"/>
  <c r="M494" i="5"/>
  <c r="I494" i="5"/>
  <c r="F494" i="5"/>
  <c r="J494" i="5" s="1"/>
  <c r="N494" i="5" s="1"/>
  <c r="M493" i="5"/>
  <c r="J493" i="5"/>
  <c r="N493" i="5" s="1"/>
  <c r="I493" i="5"/>
  <c r="F493" i="5"/>
  <c r="M492" i="5"/>
  <c r="I492" i="5"/>
  <c r="F492" i="5"/>
  <c r="J492" i="5" s="1"/>
  <c r="N492" i="5" s="1"/>
  <c r="N491" i="5"/>
  <c r="M491" i="5"/>
  <c r="I491" i="5"/>
  <c r="F491" i="5"/>
  <c r="J491" i="5" s="1"/>
  <c r="O490" i="5"/>
  <c r="M490" i="5"/>
  <c r="I490" i="5"/>
  <c r="J490" i="5" s="1"/>
  <c r="N490" i="5" s="1"/>
  <c r="P490" i="5" s="1"/>
  <c r="F490" i="5"/>
  <c r="P489" i="5"/>
  <c r="M489" i="5"/>
  <c r="I489" i="5"/>
  <c r="F489" i="5"/>
  <c r="J489" i="5" s="1"/>
  <c r="N489" i="5" s="1"/>
  <c r="O489" i="5" s="1"/>
  <c r="M488" i="5"/>
  <c r="I488" i="5"/>
  <c r="F488" i="5"/>
  <c r="M487" i="5"/>
  <c r="J487" i="5"/>
  <c r="N487" i="5" s="1"/>
  <c r="I487" i="5"/>
  <c r="F487" i="5"/>
  <c r="M486" i="5"/>
  <c r="I486" i="5"/>
  <c r="F486" i="5"/>
  <c r="J486" i="5" s="1"/>
  <c r="N485" i="5"/>
  <c r="M485" i="5"/>
  <c r="I485" i="5"/>
  <c r="F485" i="5"/>
  <c r="J485" i="5" s="1"/>
  <c r="M484" i="5"/>
  <c r="I484" i="5"/>
  <c r="J484" i="5" s="1"/>
  <c r="N484" i="5" s="1"/>
  <c r="P484" i="5" s="1"/>
  <c r="F484" i="5"/>
  <c r="P483" i="5"/>
  <c r="M483" i="5"/>
  <c r="I483" i="5"/>
  <c r="F483" i="5"/>
  <c r="J483" i="5" s="1"/>
  <c r="N483" i="5" s="1"/>
  <c r="O483" i="5" s="1"/>
  <c r="M482" i="5"/>
  <c r="I482" i="5"/>
  <c r="F482" i="5"/>
  <c r="M481" i="5"/>
  <c r="J481" i="5"/>
  <c r="N481" i="5" s="1"/>
  <c r="I481" i="5"/>
  <c r="F481" i="5"/>
  <c r="M480" i="5"/>
  <c r="I480" i="5"/>
  <c r="F480" i="5"/>
  <c r="J480" i="5" s="1"/>
  <c r="N480" i="5" s="1"/>
  <c r="M479" i="5"/>
  <c r="I479" i="5"/>
  <c r="F479" i="5"/>
  <c r="O478" i="5"/>
  <c r="M478" i="5"/>
  <c r="I478" i="5"/>
  <c r="J478" i="5" s="1"/>
  <c r="N478" i="5" s="1"/>
  <c r="P478" i="5" s="1"/>
  <c r="F478" i="5"/>
  <c r="M477" i="5"/>
  <c r="I477" i="5"/>
  <c r="F477" i="5"/>
  <c r="J477" i="5" s="1"/>
  <c r="N477" i="5" s="1"/>
  <c r="M476" i="5"/>
  <c r="I476" i="5"/>
  <c r="F476" i="5"/>
  <c r="J476" i="5" s="1"/>
  <c r="N476" i="5" s="1"/>
  <c r="N475" i="5"/>
  <c r="M475" i="5"/>
  <c r="J475" i="5"/>
  <c r="I475" i="5"/>
  <c r="F475" i="5"/>
  <c r="O474" i="5"/>
  <c r="M474" i="5"/>
  <c r="I474" i="5"/>
  <c r="F474" i="5"/>
  <c r="J474" i="5" s="1"/>
  <c r="N474" i="5" s="1"/>
  <c r="P474" i="5" s="1"/>
  <c r="M473" i="5"/>
  <c r="I473" i="5"/>
  <c r="F473" i="5"/>
  <c r="O472" i="5"/>
  <c r="M472" i="5"/>
  <c r="I472" i="5"/>
  <c r="J472" i="5" s="1"/>
  <c r="N472" i="5" s="1"/>
  <c r="P472" i="5" s="1"/>
  <c r="F472" i="5"/>
  <c r="M471" i="5"/>
  <c r="I471" i="5"/>
  <c r="F471" i="5"/>
  <c r="J471" i="5" s="1"/>
  <c r="N471" i="5" s="1"/>
  <c r="M470" i="5"/>
  <c r="I470" i="5"/>
  <c r="F470" i="5"/>
  <c r="J470" i="5" s="1"/>
  <c r="N470" i="5" s="1"/>
  <c r="N469" i="5"/>
  <c r="M469" i="5"/>
  <c r="J469" i="5"/>
  <c r="I469" i="5"/>
  <c r="F469" i="5"/>
  <c r="O468" i="5"/>
  <c r="M468" i="5"/>
  <c r="I468" i="5"/>
  <c r="F468" i="5"/>
  <c r="J468" i="5" s="1"/>
  <c r="N468" i="5" s="1"/>
  <c r="P468" i="5" s="1"/>
  <c r="M467" i="5"/>
  <c r="I467" i="5"/>
  <c r="F467" i="5"/>
  <c r="O466" i="5"/>
  <c r="M466" i="5"/>
  <c r="I466" i="5"/>
  <c r="J466" i="5" s="1"/>
  <c r="N466" i="5" s="1"/>
  <c r="P466" i="5" s="1"/>
  <c r="F466" i="5"/>
  <c r="O465" i="5"/>
  <c r="M465" i="5"/>
  <c r="I465" i="5"/>
  <c r="F465" i="5"/>
  <c r="J465" i="5" s="1"/>
  <c r="N465" i="5" s="1"/>
  <c r="P465" i="5" s="1"/>
  <c r="M464" i="5"/>
  <c r="I464" i="5"/>
  <c r="F464" i="5"/>
  <c r="J464" i="5" s="1"/>
  <c r="N464" i="5" s="1"/>
  <c r="M463" i="5"/>
  <c r="I463" i="5"/>
  <c r="F463" i="5"/>
  <c r="M462" i="5"/>
  <c r="I462" i="5"/>
  <c r="F462" i="5"/>
  <c r="M461" i="5"/>
  <c r="I461" i="5"/>
  <c r="F461" i="5"/>
  <c r="N460" i="5"/>
  <c r="M460" i="5"/>
  <c r="I460" i="5"/>
  <c r="J460" i="5" s="1"/>
  <c r="F460" i="5"/>
  <c r="M459" i="5"/>
  <c r="J459" i="5"/>
  <c r="N459" i="5" s="1"/>
  <c r="I459" i="5"/>
  <c r="F459" i="5"/>
  <c r="M458" i="5"/>
  <c r="I458" i="5"/>
  <c r="F458" i="5"/>
  <c r="O457" i="5"/>
  <c r="M457" i="5"/>
  <c r="I457" i="5"/>
  <c r="F457" i="5"/>
  <c r="J457" i="5" s="1"/>
  <c r="N457" i="5" s="1"/>
  <c r="P457" i="5" s="1"/>
  <c r="M456" i="5"/>
  <c r="I456" i="5"/>
  <c r="F456" i="5"/>
  <c r="J456" i="5" s="1"/>
  <c r="N456" i="5" s="1"/>
  <c r="O456" i="5" s="1"/>
  <c r="M455" i="5"/>
  <c r="I455" i="5"/>
  <c r="F455" i="5"/>
  <c r="J455" i="5" s="1"/>
  <c r="O454" i="5"/>
  <c r="M454" i="5"/>
  <c r="J454" i="5"/>
  <c r="N454" i="5" s="1"/>
  <c r="P454" i="5" s="1"/>
  <c r="I454" i="5"/>
  <c r="F454" i="5"/>
  <c r="N453" i="5"/>
  <c r="O453" i="5" s="1"/>
  <c r="M453" i="5"/>
  <c r="I453" i="5"/>
  <c r="F453" i="5"/>
  <c r="J453" i="5" s="1"/>
  <c r="M452" i="5"/>
  <c r="I452" i="5"/>
  <c r="F452" i="5"/>
  <c r="M451" i="5"/>
  <c r="I451" i="5"/>
  <c r="J451" i="5" s="1"/>
  <c r="N451" i="5" s="1"/>
  <c r="F451" i="5"/>
  <c r="M450" i="5"/>
  <c r="J450" i="5"/>
  <c r="N450" i="5" s="1"/>
  <c r="O450" i="5" s="1"/>
  <c r="I450" i="5"/>
  <c r="F450" i="5"/>
  <c r="P449" i="5"/>
  <c r="M449" i="5"/>
  <c r="J449" i="5"/>
  <c r="N449" i="5" s="1"/>
  <c r="O449" i="5" s="1"/>
  <c r="I449" i="5"/>
  <c r="F449" i="5"/>
  <c r="M448" i="5"/>
  <c r="I448" i="5"/>
  <c r="J448" i="5" s="1"/>
  <c r="N448" i="5" s="1"/>
  <c r="F448" i="5"/>
  <c r="M447" i="5"/>
  <c r="J447" i="5"/>
  <c r="N447" i="5" s="1"/>
  <c r="O447" i="5" s="1"/>
  <c r="I447" i="5"/>
  <c r="F447" i="5"/>
  <c r="M446" i="5"/>
  <c r="I446" i="5"/>
  <c r="F446" i="5"/>
  <c r="J446" i="5" s="1"/>
  <c r="N446" i="5" s="1"/>
  <c r="M445" i="5"/>
  <c r="I445" i="5"/>
  <c r="F445" i="5"/>
  <c r="M444" i="5"/>
  <c r="I444" i="5"/>
  <c r="F444" i="5"/>
  <c r="J444" i="5" s="1"/>
  <c r="M443" i="5"/>
  <c r="I443" i="5"/>
  <c r="F443" i="5"/>
  <c r="J443" i="5" s="1"/>
  <c r="N443" i="5" s="1"/>
  <c r="M442" i="5"/>
  <c r="I442" i="5"/>
  <c r="J442" i="5" s="1"/>
  <c r="N442" i="5" s="1"/>
  <c r="F442" i="5"/>
  <c r="N441" i="5"/>
  <c r="P441" i="5" s="1"/>
  <c r="M441" i="5"/>
  <c r="J441" i="5"/>
  <c r="I441" i="5"/>
  <c r="F441" i="5"/>
  <c r="M440" i="5"/>
  <c r="I440" i="5"/>
  <c r="F440" i="5"/>
  <c r="M439" i="5"/>
  <c r="I439" i="5"/>
  <c r="F439" i="5"/>
  <c r="J439" i="5" s="1"/>
  <c r="N439" i="5" s="1"/>
  <c r="P439" i="5" s="1"/>
  <c r="M438" i="5"/>
  <c r="I438" i="5"/>
  <c r="F438" i="5"/>
  <c r="J438" i="5" s="1"/>
  <c r="N438" i="5" s="1"/>
  <c r="O438" i="5" s="1"/>
  <c r="M437" i="5"/>
  <c r="I437" i="5"/>
  <c r="F437" i="5"/>
  <c r="J437" i="5" s="1"/>
  <c r="M436" i="5"/>
  <c r="J436" i="5"/>
  <c r="I436" i="5"/>
  <c r="F436" i="5"/>
  <c r="M435" i="5"/>
  <c r="I435" i="5"/>
  <c r="F435" i="5"/>
  <c r="J435" i="5" s="1"/>
  <c r="N435" i="5" s="1"/>
  <c r="M434" i="5"/>
  <c r="I434" i="5"/>
  <c r="F434" i="5"/>
  <c r="J434" i="5" s="1"/>
  <c r="N434" i="5" s="1"/>
  <c r="P434" i="5" s="1"/>
  <c r="M433" i="5"/>
  <c r="J433" i="5"/>
  <c r="N433" i="5" s="1"/>
  <c r="P433" i="5" s="1"/>
  <c r="I433" i="5"/>
  <c r="F433" i="5"/>
  <c r="P432" i="5"/>
  <c r="M432" i="5"/>
  <c r="J432" i="5"/>
  <c r="N432" i="5" s="1"/>
  <c r="O432" i="5" s="1"/>
  <c r="I432" i="5"/>
  <c r="F432" i="5"/>
  <c r="M431" i="5"/>
  <c r="I431" i="5"/>
  <c r="J431" i="5" s="1"/>
  <c r="N431" i="5" s="1"/>
  <c r="F431" i="5"/>
  <c r="M430" i="5"/>
  <c r="J430" i="5"/>
  <c r="N430" i="5" s="1"/>
  <c r="P430" i="5" s="1"/>
  <c r="I430" i="5"/>
  <c r="F430" i="5"/>
  <c r="M429" i="5"/>
  <c r="I429" i="5"/>
  <c r="F429" i="5"/>
  <c r="J429" i="5" s="1"/>
  <c r="N429" i="5" s="1"/>
  <c r="N428" i="5"/>
  <c r="M428" i="5"/>
  <c r="I428" i="5"/>
  <c r="F428" i="5"/>
  <c r="J428" i="5" s="1"/>
  <c r="M427" i="5"/>
  <c r="I427" i="5"/>
  <c r="F427" i="5"/>
  <c r="M426" i="5"/>
  <c r="I426" i="5"/>
  <c r="F426" i="5"/>
  <c r="M425" i="5"/>
  <c r="I425" i="5"/>
  <c r="F425" i="5"/>
  <c r="N424" i="5"/>
  <c r="M424" i="5"/>
  <c r="I424" i="5"/>
  <c r="J424" i="5" s="1"/>
  <c r="F424" i="5"/>
  <c r="M423" i="5"/>
  <c r="J423" i="5"/>
  <c r="N423" i="5" s="1"/>
  <c r="I423" i="5"/>
  <c r="F423" i="5"/>
  <c r="M422" i="5"/>
  <c r="I422" i="5"/>
  <c r="F422" i="5"/>
  <c r="P421" i="5"/>
  <c r="M421" i="5"/>
  <c r="I421" i="5"/>
  <c r="F421" i="5"/>
  <c r="J421" i="5" s="1"/>
  <c r="N421" i="5" s="1"/>
  <c r="O421" i="5" s="1"/>
  <c r="M420" i="5"/>
  <c r="I420" i="5"/>
  <c r="F420" i="5"/>
  <c r="J420" i="5" s="1"/>
  <c r="P419" i="5"/>
  <c r="M419" i="5"/>
  <c r="I419" i="5"/>
  <c r="F419" i="5"/>
  <c r="J419" i="5" s="1"/>
  <c r="N419" i="5" s="1"/>
  <c r="O419" i="5" s="1"/>
  <c r="M418" i="5"/>
  <c r="J418" i="5"/>
  <c r="N418" i="5" s="1"/>
  <c r="P418" i="5" s="1"/>
  <c r="I418" i="5"/>
  <c r="F418" i="5"/>
  <c r="M417" i="5"/>
  <c r="I417" i="5"/>
  <c r="F417" i="5"/>
  <c r="J417" i="5" s="1"/>
  <c r="N417" i="5" s="1"/>
  <c r="O416" i="5"/>
  <c r="M416" i="5"/>
  <c r="I416" i="5"/>
  <c r="F416" i="5"/>
  <c r="J416" i="5" s="1"/>
  <c r="N416" i="5" s="1"/>
  <c r="P416" i="5" s="1"/>
  <c r="O415" i="5"/>
  <c r="M415" i="5"/>
  <c r="J415" i="5"/>
  <c r="N415" i="5" s="1"/>
  <c r="P415" i="5" s="1"/>
  <c r="I415" i="5"/>
  <c r="F415" i="5"/>
  <c r="M414" i="5"/>
  <c r="I414" i="5"/>
  <c r="J414" i="5" s="1"/>
  <c r="N414" i="5" s="1"/>
  <c r="F414" i="5"/>
  <c r="M413" i="5"/>
  <c r="J413" i="5"/>
  <c r="N413" i="5" s="1"/>
  <c r="O413" i="5" s="1"/>
  <c r="I413" i="5"/>
  <c r="F413" i="5"/>
  <c r="M412" i="5"/>
  <c r="I412" i="5"/>
  <c r="J412" i="5" s="1"/>
  <c r="N412" i="5" s="1"/>
  <c r="F412" i="5"/>
  <c r="M411" i="5"/>
  <c r="I411" i="5"/>
  <c r="F411" i="5"/>
  <c r="J411" i="5" s="1"/>
  <c r="N411" i="5" s="1"/>
  <c r="M410" i="5"/>
  <c r="N410" i="5" s="1"/>
  <c r="I410" i="5"/>
  <c r="F410" i="5"/>
  <c r="J410" i="5" s="1"/>
  <c r="M409" i="5"/>
  <c r="I409" i="5"/>
  <c r="F409" i="5"/>
  <c r="J409" i="5" s="1"/>
  <c r="N409" i="5" s="1"/>
  <c r="M408" i="5"/>
  <c r="I408" i="5"/>
  <c r="F408" i="5"/>
  <c r="J408" i="5" s="1"/>
  <c r="N408" i="5" s="1"/>
  <c r="P408" i="5" s="1"/>
  <c r="M407" i="5"/>
  <c r="I407" i="5"/>
  <c r="F407" i="5"/>
  <c r="M406" i="5"/>
  <c r="I406" i="5"/>
  <c r="J406" i="5" s="1"/>
  <c r="N406" i="5" s="1"/>
  <c r="F406" i="5"/>
  <c r="M405" i="5"/>
  <c r="J405" i="5"/>
  <c r="N405" i="5" s="1"/>
  <c r="I405" i="5"/>
  <c r="F405" i="5"/>
  <c r="M404" i="5"/>
  <c r="I404" i="5"/>
  <c r="F404" i="5"/>
  <c r="M403" i="5"/>
  <c r="I403" i="5"/>
  <c r="F403" i="5"/>
  <c r="J403" i="5" s="1"/>
  <c r="N403" i="5" s="1"/>
  <c r="P403" i="5" s="1"/>
  <c r="M402" i="5"/>
  <c r="I402" i="5"/>
  <c r="F402" i="5"/>
  <c r="J402" i="5" s="1"/>
  <c r="M401" i="5"/>
  <c r="I401" i="5"/>
  <c r="F401" i="5"/>
  <c r="J401" i="5" s="1"/>
  <c r="O400" i="5"/>
  <c r="M400" i="5"/>
  <c r="J400" i="5"/>
  <c r="N400" i="5" s="1"/>
  <c r="P400" i="5" s="1"/>
  <c r="I400" i="5"/>
  <c r="F400" i="5"/>
  <c r="M399" i="5"/>
  <c r="I399" i="5"/>
  <c r="F399" i="5"/>
  <c r="J399" i="5" s="1"/>
  <c r="N399" i="5" s="1"/>
  <c r="M398" i="5"/>
  <c r="I398" i="5"/>
  <c r="F398" i="5"/>
  <c r="M397" i="5"/>
  <c r="I397" i="5"/>
  <c r="J397" i="5" s="1"/>
  <c r="N397" i="5" s="1"/>
  <c r="F397" i="5"/>
  <c r="M396" i="5"/>
  <c r="J396" i="5"/>
  <c r="N396" i="5" s="1"/>
  <c r="O396" i="5" s="1"/>
  <c r="I396" i="5"/>
  <c r="F396" i="5"/>
  <c r="M395" i="5"/>
  <c r="I395" i="5"/>
  <c r="J395" i="5" s="1"/>
  <c r="N395" i="5" s="1"/>
  <c r="F395" i="5"/>
  <c r="M394" i="5"/>
  <c r="I394" i="5"/>
  <c r="J394" i="5" s="1"/>
  <c r="N394" i="5" s="1"/>
  <c r="F394" i="5"/>
  <c r="M393" i="5"/>
  <c r="J393" i="5"/>
  <c r="I393" i="5"/>
  <c r="F393" i="5"/>
  <c r="N392" i="5"/>
  <c r="M392" i="5"/>
  <c r="I392" i="5"/>
  <c r="F392" i="5"/>
  <c r="J392" i="5" s="1"/>
  <c r="M391" i="5"/>
  <c r="I391" i="5"/>
  <c r="F391" i="5"/>
  <c r="O390" i="5"/>
  <c r="N390" i="5"/>
  <c r="P390" i="5" s="1"/>
  <c r="M390" i="5"/>
  <c r="J390" i="5"/>
  <c r="I390" i="5"/>
  <c r="F390" i="5"/>
  <c r="M389" i="5"/>
  <c r="I389" i="5"/>
  <c r="F389" i="5"/>
  <c r="J389" i="5" s="1"/>
  <c r="N389" i="5" s="1"/>
  <c r="P389" i="5" s="1"/>
  <c r="N388" i="5"/>
  <c r="O388" i="5" s="1"/>
  <c r="M388" i="5"/>
  <c r="I388" i="5"/>
  <c r="F388" i="5"/>
  <c r="J388" i="5" s="1"/>
  <c r="O387" i="5"/>
  <c r="M387" i="5"/>
  <c r="J387" i="5"/>
  <c r="N387" i="5" s="1"/>
  <c r="P387" i="5" s="1"/>
  <c r="I387" i="5"/>
  <c r="F387" i="5"/>
  <c r="M386" i="5"/>
  <c r="I386" i="5"/>
  <c r="F386" i="5"/>
  <c r="J386" i="5" s="1"/>
  <c r="N386" i="5" s="1"/>
  <c r="M385" i="5"/>
  <c r="I385" i="5"/>
  <c r="F385" i="5"/>
  <c r="O384" i="5"/>
  <c r="N384" i="5"/>
  <c r="P384" i="5" s="1"/>
  <c r="M384" i="5"/>
  <c r="J384" i="5"/>
  <c r="I384" i="5"/>
  <c r="F384" i="5"/>
  <c r="M383" i="5"/>
  <c r="I383" i="5"/>
  <c r="F383" i="5"/>
  <c r="J383" i="5" s="1"/>
  <c r="N383" i="5" s="1"/>
  <c r="P383" i="5" s="1"/>
  <c r="N382" i="5"/>
  <c r="O382" i="5" s="1"/>
  <c r="M382" i="5"/>
  <c r="I382" i="5"/>
  <c r="F382" i="5"/>
  <c r="J382" i="5" s="1"/>
  <c r="O381" i="5"/>
  <c r="M381" i="5"/>
  <c r="J381" i="5"/>
  <c r="N381" i="5" s="1"/>
  <c r="P381" i="5" s="1"/>
  <c r="I381" i="5"/>
  <c r="F381" i="5"/>
  <c r="M380" i="5"/>
  <c r="I380" i="5"/>
  <c r="F380" i="5"/>
  <c r="J380" i="5" s="1"/>
  <c r="N380" i="5" s="1"/>
  <c r="M379" i="5"/>
  <c r="I379" i="5"/>
  <c r="F379" i="5"/>
  <c r="J379" i="5" s="1"/>
  <c r="N379" i="5" s="1"/>
  <c r="M378" i="5"/>
  <c r="J378" i="5"/>
  <c r="N378" i="5" s="1"/>
  <c r="I378" i="5"/>
  <c r="F378" i="5"/>
  <c r="M377" i="5"/>
  <c r="J377" i="5"/>
  <c r="N377" i="5" s="1"/>
  <c r="P377" i="5" s="1"/>
  <c r="I377" i="5"/>
  <c r="F377" i="5"/>
  <c r="M376" i="5"/>
  <c r="I376" i="5"/>
  <c r="F376" i="5"/>
  <c r="M375" i="5"/>
  <c r="I375" i="5"/>
  <c r="J375" i="5" s="1"/>
  <c r="N375" i="5" s="1"/>
  <c r="F375" i="5"/>
  <c r="M374" i="5"/>
  <c r="J374" i="5"/>
  <c r="N374" i="5" s="1"/>
  <c r="I374" i="5"/>
  <c r="F374" i="5"/>
  <c r="M373" i="5"/>
  <c r="I373" i="5"/>
  <c r="F373" i="5"/>
  <c r="J373" i="5" s="1"/>
  <c r="N373" i="5" s="1"/>
  <c r="M372" i="5"/>
  <c r="I372" i="5"/>
  <c r="F372" i="5"/>
  <c r="J372" i="5" s="1"/>
  <c r="N372" i="5" s="1"/>
  <c r="M371" i="5"/>
  <c r="I371" i="5"/>
  <c r="F371" i="5"/>
  <c r="J371" i="5" s="1"/>
  <c r="N371" i="5" s="1"/>
  <c r="M370" i="5"/>
  <c r="I370" i="5"/>
  <c r="F370" i="5"/>
  <c r="J370" i="5" s="1"/>
  <c r="N370" i="5" s="1"/>
  <c r="M369" i="5"/>
  <c r="I369" i="5"/>
  <c r="J369" i="5" s="1"/>
  <c r="N369" i="5" s="1"/>
  <c r="F369" i="5"/>
  <c r="N368" i="5"/>
  <c r="P368" i="5" s="1"/>
  <c r="M368" i="5"/>
  <c r="J368" i="5"/>
  <c r="I368" i="5"/>
  <c r="F368" i="5"/>
  <c r="M367" i="5"/>
  <c r="I367" i="5"/>
  <c r="F367" i="5"/>
  <c r="M366" i="5"/>
  <c r="J366" i="5"/>
  <c r="N366" i="5" s="1"/>
  <c r="I366" i="5"/>
  <c r="F366" i="5"/>
  <c r="M365" i="5"/>
  <c r="J365" i="5"/>
  <c r="I365" i="5"/>
  <c r="F365" i="5"/>
  <c r="M364" i="5"/>
  <c r="J364" i="5"/>
  <c r="N364" i="5" s="1"/>
  <c r="I364" i="5"/>
  <c r="F364" i="5"/>
  <c r="M363" i="5"/>
  <c r="J363" i="5"/>
  <c r="N363" i="5" s="1"/>
  <c r="I363" i="5"/>
  <c r="F363" i="5"/>
  <c r="M362" i="5"/>
  <c r="I362" i="5"/>
  <c r="F362" i="5"/>
  <c r="J362" i="5" s="1"/>
  <c r="N362" i="5" s="1"/>
  <c r="M361" i="5"/>
  <c r="I361" i="5"/>
  <c r="F361" i="5"/>
  <c r="J361" i="5" s="1"/>
  <c r="N361" i="5" s="1"/>
  <c r="M360" i="5"/>
  <c r="I360" i="5"/>
  <c r="F360" i="5"/>
  <c r="J360" i="5" s="1"/>
  <c r="N360" i="5" s="1"/>
  <c r="M359" i="5"/>
  <c r="I359" i="5"/>
  <c r="F359" i="5"/>
  <c r="J359" i="5" s="1"/>
  <c r="N359" i="5" s="1"/>
  <c r="M358" i="5"/>
  <c r="I358" i="5"/>
  <c r="F358" i="5"/>
  <c r="J358" i="5" s="1"/>
  <c r="N358" i="5" s="1"/>
  <c r="M357" i="5"/>
  <c r="J357" i="5"/>
  <c r="N357" i="5" s="1"/>
  <c r="I357" i="5"/>
  <c r="F357" i="5"/>
  <c r="M356" i="5"/>
  <c r="I356" i="5"/>
  <c r="F356" i="5"/>
  <c r="J356" i="5" s="1"/>
  <c r="N356" i="5" s="1"/>
  <c r="N355" i="5"/>
  <c r="P355" i="5" s="1"/>
  <c r="M355" i="5"/>
  <c r="J355" i="5"/>
  <c r="I355" i="5"/>
  <c r="F355" i="5"/>
  <c r="M354" i="5"/>
  <c r="J354" i="5"/>
  <c r="N354" i="5" s="1"/>
  <c r="I354" i="5"/>
  <c r="F354" i="5"/>
  <c r="M353" i="5"/>
  <c r="I353" i="5"/>
  <c r="F353" i="5"/>
  <c r="J353" i="5" s="1"/>
  <c r="N353" i="5" s="1"/>
  <c r="M352" i="5"/>
  <c r="I352" i="5"/>
  <c r="F352" i="5"/>
  <c r="J352" i="5" s="1"/>
  <c r="N352" i="5" s="1"/>
  <c r="M351" i="5"/>
  <c r="J351" i="5"/>
  <c r="N351" i="5" s="1"/>
  <c r="I351" i="5"/>
  <c r="F351" i="5"/>
  <c r="M350" i="5"/>
  <c r="I350" i="5"/>
  <c r="F350" i="5"/>
  <c r="J350" i="5" s="1"/>
  <c r="N350" i="5" s="1"/>
  <c r="N349" i="5"/>
  <c r="P349" i="5" s="1"/>
  <c r="M349" i="5"/>
  <c r="J349" i="5"/>
  <c r="I349" i="5"/>
  <c r="F349" i="5"/>
  <c r="M348" i="5"/>
  <c r="J348" i="5"/>
  <c r="N348" i="5" s="1"/>
  <c r="I348" i="5"/>
  <c r="F348" i="5"/>
  <c r="M347" i="5"/>
  <c r="I347" i="5"/>
  <c r="F347" i="5"/>
  <c r="J347" i="5" s="1"/>
  <c r="N347" i="5" s="1"/>
  <c r="M346" i="5"/>
  <c r="I346" i="5"/>
  <c r="F346" i="5"/>
  <c r="J346" i="5" s="1"/>
  <c r="N346" i="5" s="1"/>
  <c r="M345" i="5"/>
  <c r="J345" i="5"/>
  <c r="N345" i="5" s="1"/>
  <c r="I345" i="5"/>
  <c r="F345" i="5"/>
  <c r="M344" i="5"/>
  <c r="I344" i="5"/>
  <c r="F344" i="5"/>
  <c r="J344" i="5" s="1"/>
  <c r="N344" i="5" s="1"/>
  <c r="N343" i="5"/>
  <c r="P343" i="5" s="1"/>
  <c r="M343" i="5"/>
  <c r="J343" i="5"/>
  <c r="I343" i="5"/>
  <c r="F343" i="5"/>
  <c r="M342" i="5"/>
  <c r="J342" i="5"/>
  <c r="N342" i="5" s="1"/>
  <c r="I342" i="5"/>
  <c r="F342" i="5"/>
  <c r="M341" i="5"/>
  <c r="I341" i="5"/>
  <c r="F341" i="5"/>
  <c r="J341" i="5" s="1"/>
  <c r="N341" i="5" s="1"/>
  <c r="M340" i="5"/>
  <c r="I340" i="5"/>
  <c r="F340" i="5"/>
  <c r="J340" i="5" s="1"/>
  <c r="N340" i="5" s="1"/>
  <c r="M339" i="5"/>
  <c r="J339" i="5"/>
  <c r="N339" i="5" s="1"/>
  <c r="I339" i="5"/>
  <c r="F339" i="5"/>
  <c r="M338" i="5"/>
  <c r="I338" i="5"/>
  <c r="F338" i="5"/>
  <c r="J338" i="5" s="1"/>
  <c r="N338" i="5" s="1"/>
  <c r="N337" i="5"/>
  <c r="P337" i="5" s="1"/>
  <c r="M337" i="5"/>
  <c r="J337" i="5"/>
  <c r="I337" i="5"/>
  <c r="F337" i="5"/>
  <c r="M336" i="5"/>
  <c r="J336" i="5"/>
  <c r="N336" i="5" s="1"/>
  <c r="I336" i="5"/>
  <c r="F336" i="5"/>
  <c r="M335" i="5"/>
  <c r="I335" i="5"/>
  <c r="F335" i="5"/>
  <c r="J335" i="5" s="1"/>
  <c r="N335" i="5" s="1"/>
  <c r="M334" i="5"/>
  <c r="I334" i="5"/>
  <c r="F334" i="5"/>
  <c r="J334" i="5" s="1"/>
  <c r="N334" i="5" s="1"/>
  <c r="M333" i="5"/>
  <c r="J333" i="5"/>
  <c r="N333" i="5" s="1"/>
  <c r="I333" i="5"/>
  <c r="F333" i="5"/>
  <c r="M332" i="5"/>
  <c r="I332" i="5"/>
  <c r="F332" i="5"/>
  <c r="J332" i="5" s="1"/>
  <c r="N332" i="5" s="1"/>
  <c r="N331" i="5"/>
  <c r="P331" i="5" s="1"/>
  <c r="M331" i="5"/>
  <c r="J331" i="5"/>
  <c r="I331" i="5"/>
  <c r="F331" i="5"/>
  <c r="M330" i="5"/>
  <c r="J330" i="5"/>
  <c r="N330" i="5" s="1"/>
  <c r="I330" i="5"/>
  <c r="F330" i="5"/>
  <c r="M329" i="5"/>
  <c r="I329" i="5"/>
  <c r="F329" i="5"/>
  <c r="J329" i="5" s="1"/>
  <c r="N329" i="5" s="1"/>
  <c r="M328" i="5"/>
  <c r="I328" i="5"/>
  <c r="F328" i="5"/>
  <c r="J328" i="5" s="1"/>
  <c r="N328" i="5" s="1"/>
  <c r="M327" i="5"/>
  <c r="J327" i="5"/>
  <c r="N327" i="5" s="1"/>
  <c r="I327" i="5"/>
  <c r="F327" i="5"/>
  <c r="M326" i="5"/>
  <c r="I326" i="5"/>
  <c r="F326" i="5"/>
  <c r="J326" i="5" s="1"/>
  <c r="N326" i="5" s="1"/>
  <c r="N325" i="5"/>
  <c r="P325" i="5" s="1"/>
  <c r="M325" i="5"/>
  <c r="J325" i="5"/>
  <c r="I325" i="5"/>
  <c r="F325" i="5"/>
  <c r="M324" i="5"/>
  <c r="J324" i="5"/>
  <c r="N324" i="5" s="1"/>
  <c r="I324" i="5"/>
  <c r="F324" i="5"/>
  <c r="M323" i="5"/>
  <c r="I323" i="5"/>
  <c r="F323" i="5"/>
  <c r="J323" i="5" s="1"/>
  <c r="N323" i="5" s="1"/>
  <c r="M322" i="5"/>
  <c r="I322" i="5"/>
  <c r="F322" i="5"/>
  <c r="J322" i="5" s="1"/>
  <c r="N322" i="5" s="1"/>
  <c r="M321" i="5"/>
  <c r="J321" i="5"/>
  <c r="N321" i="5" s="1"/>
  <c r="I321" i="5"/>
  <c r="F321" i="5"/>
  <c r="M320" i="5"/>
  <c r="I320" i="5"/>
  <c r="F320" i="5"/>
  <c r="J320" i="5" s="1"/>
  <c r="N320" i="5" s="1"/>
  <c r="N319" i="5"/>
  <c r="P319" i="5" s="1"/>
  <c r="M319" i="5"/>
  <c r="J319" i="5"/>
  <c r="I319" i="5"/>
  <c r="F319" i="5"/>
  <c r="M318" i="5"/>
  <c r="J318" i="5"/>
  <c r="N318" i="5" s="1"/>
  <c r="I318" i="5"/>
  <c r="F318" i="5"/>
  <c r="M317" i="5"/>
  <c r="I317" i="5"/>
  <c r="F317" i="5"/>
  <c r="J317" i="5" s="1"/>
  <c r="N317" i="5" s="1"/>
  <c r="M316" i="5"/>
  <c r="I316" i="5"/>
  <c r="F316" i="5"/>
  <c r="J316" i="5" s="1"/>
  <c r="N316" i="5" s="1"/>
  <c r="M315" i="5"/>
  <c r="J315" i="5"/>
  <c r="N315" i="5" s="1"/>
  <c r="I315" i="5"/>
  <c r="F315" i="5"/>
  <c r="M314" i="5"/>
  <c r="I314" i="5"/>
  <c r="F314" i="5"/>
  <c r="J314" i="5" s="1"/>
  <c r="N314" i="5" s="1"/>
  <c r="N313" i="5"/>
  <c r="P313" i="5" s="1"/>
  <c r="M313" i="5"/>
  <c r="J313" i="5"/>
  <c r="I313" i="5"/>
  <c r="F313" i="5"/>
  <c r="M312" i="5"/>
  <c r="J312" i="5"/>
  <c r="N312" i="5" s="1"/>
  <c r="I312" i="5"/>
  <c r="F312" i="5"/>
  <c r="M311" i="5"/>
  <c r="I311" i="5"/>
  <c r="F311" i="5"/>
  <c r="F517" i="5" s="1"/>
  <c r="AE70"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F516" i="4"/>
  <c r="J516" i="4" s="1"/>
  <c r="N516" i="4" s="1"/>
  <c r="N515" i="4"/>
  <c r="M515" i="4"/>
  <c r="J515" i="4"/>
  <c r="I515" i="4"/>
  <c r="F515" i="4"/>
  <c r="M514" i="4"/>
  <c r="I514" i="4"/>
  <c r="F514" i="4"/>
  <c r="J514" i="4" s="1"/>
  <c r="N514" i="4" s="1"/>
  <c r="P514" i="4" s="1"/>
  <c r="M513" i="4"/>
  <c r="I513" i="4"/>
  <c r="F513" i="4"/>
  <c r="J513" i="4" s="1"/>
  <c r="N513" i="4" s="1"/>
  <c r="O513" i="4" s="1"/>
  <c r="M512" i="4"/>
  <c r="I512" i="4"/>
  <c r="F512" i="4"/>
  <c r="M511" i="4"/>
  <c r="J511" i="4"/>
  <c r="N511" i="4" s="1"/>
  <c r="I511" i="4"/>
  <c r="F511" i="4"/>
  <c r="M510" i="4"/>
  <c r="I510" i="4"/>
  <c r="J510" i="4" s="1"/>
  <c r="F510" i="4"/>
  <c r="N509" i="4"/>
  <c r="M509" i="4"/>
  <c r="J509" i="4"/>
  <c r="I509" i="4"/>
  <c r="F509" i="4"/>
  <c r="O508" i="4"/>
  <c r="M508" i="4"/>
  <c r="I508" i="4"/>
  <c r="F508" i="4"/>
  <c r="J508" i="4" s="1"/>
  <c r="N508" i="4" s="1"/>
  <c r="P508" i="4" s="1"/>
  <c r="P507" i="4"/>
  <c r="M507" i="4"/>
  <c r="I507" i="4"/>
  <c r="F507" i="4"/>
  <c r="J507" i="4" s="1"/>
  <c r="N507" i="4" s="1"/>
  <c r="O507" i="4" s="1"/>
  <c r="M506" i="4"/>
  <c r="I506" i="4"/>
  <c r="F506" i="4"/>
  <c r="J506" i="4" s="1"/>
  <c r="N506" i="4" s="1"/>
  <c r="M505" i="4"/>
  <c r="J505" i="4"/>
  <c r="N505" i="4" s="1"/>
  <c r="I505" i="4"/>
  <c r="F505" i="4"/>
  <c r="M504" i="4"/>
  <c r="I504" i="4"/>
  <c r="J504" i="4" s="1"/>
  <c r="N504" i="4" s="1"/>
  <c r="F504" i="4"/>
  <c r="N503" i="4"/>
  <c r="M503" i="4"/>
  <c r="J503" i="4"/>
  <c r="I503" i="4"/>
  <c r="F503" i="4"/>
  <c r="M502" i="4"/>
  <c r="I502" i="4"/>
  <c r="F502" i="4"/>
  <c r="J502" i="4" s="1"/>
  <c r="N502" i="4" s="1"/>
  <c r="P502" i="4" s="1"/>
  <c r="M501" i="4"/>
  <c r="I501" i="4"/>
  <c r="F501" i="4"/>
  <c r="J501" i="4" s="1"/>
  <c r="N501" i="4" s="1"/>
  <c r="O501" i="4" s="1"/>
  <c r="M500" i="4"/>
  <c r="I500" i="4"/>
  <c r="F500" i="4"/>
  <c r="M499" i="4"/>
  <c r="J499" i="4"/>
  <c r="N499" i="4" s="1"/>
  <c r="I499" i="4"/>
  <c r="F499" i="4"/>
  <c r="M498" i="4"/>
  <c r="I498" i="4"/>
  <c r="J498" i="4" s="1"/>
  <c r="F498" i="4"/>
  <c r="N497" i="4"/>
  <c r="M497" i="4"/>
  <c r="J497" i="4"/>
  <c r="I497" i="4"/>
  <c r="F497" i="4"/>
  <c r="O496" i="4"/>
  <c r="M496" i="4"/>
  <c r="I496" i="4"/>
  <c r="F496" i="4"/>
  <c r="J496" i="4" s="1"/>
  <c r="N496" i="4" s="1"/>
  <c r="P496" i="4" s="1"/>
  <c r="P495" i="4"/>
  <c r="M495" i="4"/>
  <c r="I495" i="4"/>
  <c r="F495" i="4"/>
  <c r="J495" i="4" s="1"/>
  <c r="N495" i="4" s="1"/>
  <c r="O495" i="4" s="1"/>
  <c r="M494" i="4"/>
  <c r="I494" i="4"/>
  <c r="F494" i="4"/>
  <c r="J494" i="4" s="1"/>
  <c r="N494" i="4" s="1"/>
  <c r="M493" i="4"/>
  <c r="J493" i="4"/>
  <c r="N493" i="4" s="1"/>
  <c r="I493" i="4"/>
  <c r="F493" i="4"/>
  <c r="M492" i="4"/>
  <c r="I492" i="4"/>
  <c r="J492" i="4" s="1"/>
  <c r="N492" i="4" s="1"/>
  <c r="F492" i="4"/>
  <c r="N491" i="4"/>
  <c r="M491" i="4"/>
  <c r="J491" i="4"/>
  <c r="I491" i="4"/>
  <c r="F491" i="4"/>
  <c r="M490" i="4"/>
  <c r="I490" i="4"/>
  <c r="F490" i="4"/>
  <c r="J490" i="4" s="1"/>
  <c r="N490" i="4" s="1"/>
  <c r="P490" i="4" s="1"/>
  <c r="M489" i="4"/>
  <c r="I489" i="4"/>
  <c r="F489" i="4"/>
  <c r="J489" i="4" s="1"/>
  <c r="N489" i="4" s="1"/>
  <c r="O489" i="4" s="1"/>
  <c r="M488" i="4"/>
  <c r="I488" i="4"/>
  <c r="F488" i="4"/>
  <c r="M487" i="4"/>
  <c r="J487" i="4"/>
  <c r="N487" i="4" s="1"/>
  <c r="I487" i="4"/>
  <c r="F487" i="4"/>
  <c r="M486" i="4"/>
  <c r="I486" i="4"/>
  <c r="J486" i="4" s="1"/>
  <c r="F486" i="4"/>
  <c r="N485" i="4"/>
  <c r="M485" i="4"/>
  <c r="J485" i="4"/>
  <c r="I485" i="4"/>
  <c r="F485" i="4"/>
  <c r="O484" i="4"/>
  <c r="M484" i="4"/>
  <c r="I484" i="4"/>
  <c r="F484" i="4"/>
  <c r="J484" i="4" s="1"/>
  <c r="N484" i="4" s="1"/>
  <c r="P484" i="4" s="1"/>
  <c r="P483" i="4"/>
  <c r="M483" i="4"/>
  <c r="I483" i="4"/>
  <c r="F483" i="4"/>
  <c r="J483" i="4" s="1"/>
  <c r="N483" i="4" s="1"/>
  <c r="O483" i="4" s="1"/>
  <c r="M482" i="4"/>
  <c r="I482" i="4"/>
  <c r="F482" i="4"/>
  <c r="J482" i="4" s="1"/>
  <c r="N482" i="4" s="1"/>
  <c r="M481" i="4"/>
  <c r="J481" i="4"/>
  <c r="N481" i="4" s="1"/>
  <c r="I481" i="4"/>
  <c r="F481" i="4"/>
  <c r="M480" i="4"/>
  <c r="I480" i="4"/>
  <c r="J480" i="4" s="1"/>
  <c r="N480" i="4" s="1"/>
  <c r="F480" i="4"/>
  <c r="N479" i="4"/>
  <c r="M479" i="4"/>
  <c r="J479" i="4"/>
  <c r="I479" i="4"/>
  <c r="F479" i="4"/>
  <c r="M478" i="4"/>
  <c r="I478" i="4"/>
  <c r="F478" i="4"/>
  <c r="J478" i="4" s="1"/>
  <c r="N478" i="4" s="1"/>
  <c r="P478" i="4" s="1"/>
  <c r="M477" i="4"/>
  <c r="I477" i="4"/>
  <c r="F477" i="4"/>
  <c r="J477" i="4" s="1"/>
  <c r="N477" i="4" s="1"/>
  <c r="O477" i="4" s="1"/>
  <c r="M476" i="4"/>
  <c r="I476" i="4"/>
  <c r="F476" i="4"/>
  <c r="M475" i="4"/>
  <c r="J475" i="4"/>
  <c r="N475" i="4" s="1"/>
  <c r="I475" i="4"/>
  <c r="F475" i="4"/>
  <c r="M474" i="4"/>
  <c r="I474" i="4"/>
  <c r="J474" i="4" s="1"/>
  <c r="F474" i="4"/>
  <c r="N473" i="4"/>
  <c r="M473" i="4"/>
  <c r="J473" i="4"/>
  <c r="I473" i="4"/>
  <c r="F473" i="4"/>
  <c r="O472" i="4"/>
  <c r="M472" i="4"/>
  <c r="I472" i="4"/>
  <c r="F472" i="4"/>
  <c r="J472" i="4" s="1"/>
  <c r="N472" i="4" s="1"/>
  <c r="P472" i="4" s="1"/>
  <c r="P471" i="4"/>
  <c r="M471" i="4"/>
  <c r="I471" i="4"/>
  <c r="F471" i="4"/>
  <c r="J471" i="4" s="1"/>
  <c r="N471" i="4" s="1"/>
  <c r="O471" i="4" s="1"/>
  <c r="M470" i="4"/>
  <c r="I470" i="4"/>
  <c r="F470" i="4"/>
  <c r="J470" i="4" s="1"/>
  <c r="N470" i="4" s="1"/>
  <c r="M469" i="4"/>
  <c r="J469" i="4"/>
  <c r="N469" i="4" s="1"/>
  <c r="I469" i="4"/>
  <c r="F469" i="4"/>
  <c r="M468" i="4"/>
  <c r="I468" i="4"/>
  <c r="J468" i="4" s="1"/>
  <c r="N468" i="4" s="1"/>
  <c r="F468" i="4"/>
  <c r="N467" i="4"/>
  <c r="M467" i="4"/>
  <c r="J467" i="4"/>
  <c r="I467" i="4"/>
  <c r="F467" i="4"/>
  <c r="M466" i="4"/>
  <c r="I466" i="4"/>
  <c r="F466" i="4"/>
  <c r="J466" i="4" s="1"/>
  <c r="N466" i="4" s="1"/>
  <c r="P466" i="4" s="1"/>
  <c r="M465" i="4"/>
  <c r="I465" i="4"/>
  <c r="F465" i="4"/>
  <c r="J465" i="4" s="1"/>
  <c r="N465" i="4" s="1"/>
  <c r="O465" i="4" s="1"/>
  <c r="M464" i="4"/>
  <c r="I464" i="4"/>
  <c r="F464" i="4"/>
  <c r="M463" i="4"/>
  <c r="J463" i="4"/>
  <c r="N463" i="4" s="1"/>
  <c r="I463" i="4"/>
  <c r="F463" i="4"/>
  <c r="M462" i="4"/>
  <c r="I462" i="4"/>
  <c r="J462" i="4" s="1"/>
  <c r="F462" i="4"/>
  <c r="N461" i="4"/>
  <c r="M461" i="4"/>
  <c r="J461" i="4"/>
  <c r="I461" i="4"/>
  <c r="F461" i="4"/>
  <c r="O460" i="4"/>
  <c r="M460" i="4"/>
  <c r="I460" i="4"/>
  <c r="F460" i="4"/>
  <c r="J460" i="4" s="1"/>
  <c r="N460" i="4" s="1"/>
  <c r="P460" i="4" s="1"/>
  <c r="P459" i="4"/>
  <c r="M459" i="4"/>
  <c r="I459" i="4"/>
  <c r="F459" i="4"/>
  <c r="J459" i="4" s="1"/>
  <c r="N459" i="4" s="1"/>
  <c r="O459" i="4" s="1"/>
  <c r="M458" i="4"/>
  <c r="I458" i="4"/>
  <c r="F458" i="4"/>
  <c r="J458" i="4" s="1"/>
  <c r="N458" i="4" s="1"/>
  <c r="M457" i="4"/>
  <c r="J457" i="4"/>
  <c r="N457" i="4" s="1"/>
  <c r="I457" i="4"/>
  <c r="F457" i="4"/>
  <c r="M456" i="4"/>
  <c r="I456" i="4"/>
  <c r="J456" i="4" s="1"/>
  <c r="N456" i="4" s="1"/>
  <c r="F456" i="4"/>
  <c r="N455" i="4"/>
  <c r="M455" i="4"/>
  <c r="J455" i="4"/>
  <c r="I455" i="4"/>
  <c r="F455" i="4"/>
  <c r="M454" i="4"/>
  <c r="I454" i="4"/>
  <c r="F454" i="4"/>
  <c r="J454" i="4" s="1"/>
  <c r="N454" i="4" s="1"/>
  <c r="P454" i="4" s="1"/>
  <c r="M453" i="4"/>
  <c r="I453" i="4"/>
  <c r="F453" i="4"/>
  <c r="J453" i="4" s="1"/>
  <c r="N453" i="4" s="1"/>
  <c r="O453" i="4" s="1"/>
  <c r="M452" i="4"/>
  <c r="I452" i="4"/>
  <c r="F452" i="4"/>
  <c r="M451" i="4"/>
  <c r="J451" i="4"/>
  <c r="N451" i="4" s="1"/>
  <c r="I451" i="4"/>
  <c r="F451" i="4"/>
  <c r="M450" i="4"/>
  <c r="I450" i="4"/>
  <c r="J450" i="4" s="1"/>
  <c r="F450" i="4"/>
  <c r="N449" i="4"/>
  <c r="M449" i="4"/>
  <c r="J449" i="4"/>
  <c r="I449" i="4"/>
  <c r="F449" i="4"/>
  <c r="O448" i="4"/>
  <c r="M448" i="4"/>
  <c r="I448" i="4"/>
  <c r="F448" i="4"/>
  <c r="J448" i="4" s="1"/>
  <c r="N448" i="4" s="1"/>
  <c r="P448" i="4" s="1"/>
  <c r="P447" i="4"/>
  <c r="M447" i="4"/>
  <c r="I447" i="4"/>
  <c r="F447" i="4"/>
  <c r="J447" i="4" s="1"/>
  <c r="N447" i="4" s="1"/>
  <c r="O447" i="4" s="1"/>
  <c r="M446" i="4"/>
  <c r="I446" i="4"/>
  <c r="F446" i="4"/>
  <c r="M445" i="4"/>
  <c r="J445" i="4"/>
  <c r="N445" i="4" s="1"/>
  <c r="I445" i="4"/>
  <c r="F445" i="4"/>
  <c r="M444" i="4"/>
  <c r="I444" i="4"/>
  <c r="J444" i="4" s="1"/>
  <c r="F444" i="4"/>
  <c r="N443" i="4"/>
  <c r="M443" i="4"/>
  <c r="J443" i="4"/>
  <c r="I443" i="4"/>
  <c r="F443" i="4"/>
  <c r="M442" i="4"/>
  <c r="I442" i="4"/>
  <c r="F442" i="4"/>
  <c r="J442" i="4" s="1"/>
  <c r="N442" i="4" s="1"/>
  <c r="P442" i="4" s="1"/>
  <c r="M441" i="4"/>
  <c r="I441" i="4"/>
  <c r="F441" i="4"/>
  <c r="J441" i="4" s="1"/>
  <c r="N441" i="4" s="1"/>
  <c r="O441" i="4" s="1"/>
  <c r="M440" i="4"/>
  <c r="I440" i="4"/>
  <c r="F440" i="4"/>
  <c r="J440" i="4" s="1"/>
  <c r="N440" i="4" s="1"/>
  <c r="M439" i="4"/>
  <c r="J439" i="4"/>
  <c r="N439" i="4" s="1"/>
  <c r="I439" i="4"/>
  <c r="F439" i="4"/>
  <c r="M438" i="4"/>
  <c r="I438" i="4"/>
  <c r="J438" i="4" s="1"/>
  <c r="N438" i="4" s="1"/>
  <c r="F438" i="4"/>
  <c r="N437" i="4"/>
  <c r="M437" i="4"/>
  <c r="J437" i="4"/>
  <c r="I437" i="4"/>
  <c r="F437" i="4"/>
  <c r="O436" i="4"/>
  <c r="M436" i="4"/>
  <c r="I436" i="4"/>
  <c r="F436" i="4"/>
  <c r="J436" i="4" s="1"/>
  <c r="N436" i="4" s="1"/>
  <c r="P436" i="4" s="1"/>
  <c r="P435" i="4"/>
  <c r="M435" i="4"/>
  <c r="I435" i="4"/>
  <c r="F435" i="4"/>
  <c r="J435" i="4" s="1"/>
  <c r="N435" i="4" s="1"/>
  <c r="O435" i="4" s="1"/>
  <c r="M434" i="4"/>
  <c r="I434" i="4"/>
  <c r="J434" i="4" s="1"/>
  <c r="N434" i="4" s="1"/>
  <c r="F434" i="4"/>
  <c r="M433" i="4"/>
  <c r="J433" i="4"/>
  <c r="N433" i="4" s="1"/>
  <c r="I433" i="4"/>
  <c r="F433" i="4"/>
  <c r="M432" i="4"/>
  <c r="I432" i="4"/>
  <c r="J432" i="4" s="1"/>
  <c r="N432" i="4" s="1"/>
  <c r="F432" i="4"/>
  <c r="N431" i="4"/>
  <c r="M431" i="4"/>
  <c r="J431" i="4"/>
  <c r="I431" i="4"/>
  <c r="F431" i="4"/>
  <c r="M430" i="4"/>
  <c r="I430" i="4"/>
  <c r="F430" i="4"/>
  <c r="J430" i="4" s="1"/>
  <c r="N430" i="4" s="1"/>
  <c r="P430" i="4" s="1"/>
  <c r="M429" i="4"/>
  <c r="I429" i="4"/>
  <c r="F429" i="4"/>
  <c r="J429" i="4" s="1"/>
  <c r="N429" i="4" s="1"/>
  <c r="O429" i="4" s="1"/>
  <c r="M428" i="4"/>
  <c r="I428" i="4"/>
  <c r="J428" i="4" s="1"/>
  <c r="N428" i="4" s="1"/>
  <c r="F428" i="4"/>
  <c r="M427" i="4"/>
  <c r="J427" i="4"/>
  <c r="N427" i="4" s="1"/>
  <c r="I427" i="4"/>
  <c r="F427" i="4"/>
  <c r="M426" i="4"/>
  <c r="I426" i="4"/>
  <c r="J426" i="4" s="1"/>
  <c r="F426" i="4"/>
  <c r="N425" i="4"/>
  <c r="M425" i="4"/>
  <c r="J425" i="4"/>
  <c r="I425" i="4"/>
  <c r="F425" i="4"/>
  <c r="O424" i="4"/>
  <c r="M424" i="4"/>
  <c r="I424" i="4"/>
  <c r="F424" i="4"/>
  <c r="J424" i="4" s="1"/>
  <c r="N424" i="4" s="1"/>
  <c r="P424" i="4" s="1"/>
  <c r="P423" i="4"/>
  <c r="M423" i="4"/>
  <c r="I423" i="4"/>
  <c r="F423" i="4"/>
  <c r="J423" i="4" s="1"/>
  <c r="N423" i="4" s="1"/>
  <c r="O423" i="4" s="1"/>
  <c r="M422" i="4"/>
  <c r="I422" i="4"/>
  <c r="J422" i="4" s="1"/>
  <c r="N422" i="4" s="1"/>
  <c r="F422" i="4"/>
  <c r="M421" i="4"/>
  <c r="J421" i="4"/>
  <c r="N421" i="4" s="1"/>
  <c r="I421" i="4"/>
  <c r="F421" i="4"/>
  <c r="M420" i="4"/>
  <c r="I420" i="4"/>
  <c r="J420" i="4" s="1"/>
  <c r="N420" i="4" s="1"/>
  <c r="F420" i="4"/>
  <c r="N419" i="4"/>
  <c r="M419" i="4"/>
  <c r="I419" i="4"/>
  <c r="F419" i="4"/>
  <c r="J419" i="4" s="1"/>
  <c r="O418" i="4"/>
  <c r="M418" i="4"/>
  <c r="I418" i="4"/>
  <c r="F418" i="4"/>
  <c r="J418" i="4" s="1"/>
  <c r="N418" i="4" s="1"/>
  <c r="P418" i="4" s="1"/>
  <c r="P417" i="4"/>
  <c r="M417" i="4"/>
  <c r="I417" i="4"/>
  <c r="F417" i="4"/>
  <c r="J417" i="4" s="1"/>
  <c r="N417" i="4" s="1"/>
  <c r="O417" i="4" s="1"/>
  <c r="M416" i="4"/>
  <c r="I416" i="4"/>
  <c r="J416" i="4" s="1"/>
  <c r="N416" i="4" s="1"/>
  <c r="F416" i="4"/>
  <c r="M415" i="4"/>
  <c r="J415" i="4"/>
  <c r="N415" i="4" s="1"/>
  <c r="I415" i="4"/>
  <c r="F415" i="4"/>
  <c r="M414" i="4"/>
  <c r="I414" i="4"/>
  <c r="J414" i="4" s="1"/>
  <c r="F414" i="4"/>
  <c r="N413" i="4"/>
  <c r="M413" i="4"/>
  <c r="I413" i="4"/>
  <c r="F413" i="4"/>
  <c r="J413" i="4" s="1"/>
  <c r="O412" i="4"/>
  <c r="M412" i="4"/>
  <c r="I412" i="4"/>
  <c r="F412" i="4"/>
  <c r="J412" i="4" s="1"/>
  <c r="N412" i="4" s="1"/>
  <c r="P412" i="4" s="1"/>
  <c r="P411" i="4"/>
  <c r="M411" i="4"/>
  <c r="I411" i="4"/>
  <c r="F411" i="4"/>
  <c r="J411" i="4" s="1"/>
  <c r="N411" i="4" s="1"/>
  <c r="O411" i="4" s="1"/>
  <c r="M410" i="4"/>
  <c r="I410" i="4"/>
  <c r="J410" i="4" s="1"/>
  <c r="N410" i="4" s="1"/>
  <c r="F410" i="4"/>
  <c r="M409" i="4"/>
  <c r="J409" i="4"/>
  <c r="N409" i="4" s="1"/>
  <c r="I409" i="4"/>
  <c r="F409" i="4"/>
  <c r="M408" i="4"/>
  <c r="I408" i="4"/>
  <c r="J408" i="4" s="1"/>
  <c r="N408" i="4" s="1"/>
  <c r="F408" i="4"/>
  <c r="N407" i="4"/>
  <c r="M407" i="4"/>
  <c r="I407" i="4"/>
  <c r="F407" i="4"/>
  <c r="J407" i="4" s="1"/>
  <c r="O406" i="4"/>
  <c r="M406" i="4"/>
  <c r="I406" i="4"/>
  <c r="F406" i="4"/>
  <c r="J406" i="4" s="1"/>
  <c r="N406" i="4" s="1"/>
  <c r="P406" i="4" s="1"/>
  <c r="P405" i="4"/>
  <c r="M405" i="4"/>
  <c r="I405" i="4"/>
  <c r="F405" i="4"/>
  <c r="J405" i="4" s="1"/>
  <c r="N405" i="4" s="1"/>
  <c r="O405" i="4" s="1"/>
  <c r="M404" i="4"/>
  <c r="I404" i="4"/>
  <c r="J404" i="4" s="1"/>
  <c r="N404" i="4" s="1"/>
  <c r="F404" i="4"/>
  <c r="M403" i="4"/>
  <c r="J403" i="4"/>
  <c r="N403" i="4" s="1"/>
  <c r="I403" i="4"/>
  <c r="F403" i="4"/>
  <c r="M402" i="4"/>
  <c r="I402" i="4"/>
  <c r="J402" i="4" s="1"/>
  <c r="N402" i="4" s="1"/>
  <c r="F402" i="4"/>
  <c r="N401" i="4"/>
  <c r="M401" i="4"/>
  <c r="I401" i="4"/>
  <c r="F401" i="4"/>
  <c r="J401" i="4" s="1"/>
  <c r="O400" i="4"/>
  <c r="M400" i="4"/>
  <c r="I400" i="4"/>
  <c r="F400" i="4"/>
  <c r="J400" i="4" s="1"/>
  <c r="N400" i="4" s="1"/>
  <c r="P400" i="4" s="1"/>
  <c r="P399" i="4"/>
  <c r="M399" i="4"/>
  <c r="I399" i="4"/>
  <c r="F399" i="4"/>
  <c r="J399" i="4" s="1"/>
  <c r="N399" i="4" s="1"/>
  <c r="O399" i="4" s="1"/>
  <c r="M398" i="4"/>
  <c r="I398" i="4"/>
  <c r="J398" i="4" s="1"/>
  <c r="N398" i="4" s="1"/>
  <c r="F398" i="4"/>
  <c r="M397" i="4"/>
  <c r="J397" i="4"/>
  <c r="N397" i="4" s="1"/>
  <c r="I397" i="4"/>
  <c r="F397" i="4"/>
  <c r="M396" i="4"/>
  <c r="I396" i="4"/>
  <c r="J396" i="4" s="1"/>
  <c r="F396" i="4"/>
  <c r="N395" i="4"/>
  <c r="M395" i="4"/>
  <c r="I395" i="4"/>
  <c r="F395" i="4"/>
  <c r="J395" i="4" s="1"/>
  <c r="O394" i="4"/>
  <c r="M394" i="4"/>
  <c r="I394" i="4"/>
  <c r="F394" i="4"/>
  <c r="J394" i="4" s="1"/>
  <c r="N394" i="4" s="1"/>
  <c r="P394" i="4" s="1"/>
  <c r="P393" i="4"/>
  <c r="M393" i="4"/>
  <c r="I393" i="4"/>
  <c r="F393" i="4"/>
  <c r="J393" i="4" s="1"/>
  <c r="N393" i="4" s="1"/>
  <c r="O393" i="4" s="1"/>
  <c r="P392" i="4"/>
  <c r="M392" i="4"/>
  <c r="I392" i="4"/>
  <c r="F392" i="4"/>
  <c r="J392" i="4" s="1"/>
  <c r="N392" i="4" s="1"/>
  <c r="O392" i="4" s="1"/>
  <c r="M391" i="4"/>
  <c r="I391" i="4"/>
  <c r="J391" i="4" s="1"/>
  <c r="N391" i="4" s="1"/>
  <c r="F391" i="4"/>
  <c r="M390" i="4"/>
  <c r="I390" i="4"/>
  <c r="F390" i="4"/>
  <c r="J390" i="4" s="1"/>
  <c r="N390" i="4" s="1"/>
  <c r="M389" i="4"/>
  <c r="I389" i="4"/>
  <c r="F389" i="4"/>
  <c r="M388" i="4"/>
  <c r="J388" i="4"/>
  <c r="N388" i="4" s="1"/>
  <c r="I388" i="4"/>
  <c r="F388" i="4"/>
  <c r="M387" i="4"/>
  <c r="J387" i="4"/>
  <c r="N387" i="4" s="1"/>
  <c r="P387" i="4" s="1"/>
  <c r="I387" i="4"/>
  <c r="F387" i="4"/>
  <c r="M386" i="4"/>
  <c r="J386" i="4"/>
  <c r="N386" i="4" s="1"/>
  <c r="I386" i="4"/>
  <c r="F386" i="4"/>
  <c r="M385" i="4"/>
  <c r="J385" i="4"/>
  <c r="N385" i="4" s="1"/>
  <c r="I385" i="4"/>
  <c r="F385" i="4"/>
  <c r="M384" i="4"/>
  <c r="I384" i="4"/>
  <c r="F384" i="4"/>
  <c r="J384" i="4" s="1"/>
  <c r="N384" i="4" s="1"/>
  <c r="N383" i="4"/>
  <c r="P383" i="4" s="1"/>
  <c r="M383" i="4"/>
  <c r="I383" i="4"/>
  <c r="F383" i="4"/>
  <c r="J383" i="4" s="1"/>
  <c r="M382" i="4"/>
  <c r="I382" i="4"/>
  <c r="J382" i="4" s="1"/>
  <c r="N382" i="4" s="1"/>
  <c r="F382" i="4"/>
  <c r="M381" i="4"/>
  <c r="I381" i="4"/>
  <c r="J381" i="4" s="1"/>
  <c r="N381" i="4" s="1"/>
  <c r="F381" i="4"/>
  <c r="M380" i="4"/>
  <c r="I380" i="4"/>
  <c r="J380" i="4" s="1"/>
  <c r="N380" i="4" s="1"/>
  <c r="F380" i="4"/>
  <c r="M379" i="4"/>
  <c r="I379" i="4"/>
  <c r="J379" i="4" s="1"/>
  <c r="N379" i="4" s="1"/>
  <c r="F379" i="4"/>
  <c r="M378" i="4"/>
  <c r="J378" i="4"/>
  <c r="N378" i="4" s="1"/>
  <c r="I378" i="4"/>
  <c r="F378" i="4"/>
  <c r="M377" i="4"/>
  <c r="I377" i="4"/>
  <c r="F377" i="4"/>
  <c r="M376" i="4"/>
  <c r="I376" i="4"/>
  <c r="F376" i="4"/>
  <c r="J376" i="4" s="1"/>
  <c r="N376" i="4" s="1"/>
  <c r="M375" i="4"/>
  <c r="I375" i="4"/>
  <c r="F375" i="4"/>
  <c r="J375" i="4" s="1"/>
  <c r="N375" i="4" s="1"/>
  <c r="M374" i="4"/>
  <c r="I374" i="4"/>
  <c r="F374" i="4"/>
  <c r="J374" i="4" s="1"/>
  <c r="N374" i="4" s="1"/>
  <c r="M373" i="4"/>
  <c r="N373" i="4" s="1"/>
  <c r="J373" i="4"/>
  <c r="I373" i="4"/>
  <c r="F373" i="4"/>
  <c r="M372" i="4"/>
  <c r="I372" i="4"/>
  <c r="F372" i="4"/>
  <c r="J372" i="4" s="1"/>
  <c r="N372" i="4" s="1"/>
  <c r="M371" i="4"/>
  <c r="I371" i="4"/>
  <c r="F371" i="4"/>
  <c r="M370" i="4"/>
  <c r="J370" i="4"/>
  <c r="N370" i="4" s="1"/>
  <c r="I370" i="4"/>
  <c r="F370" i="4"/>
  <c r="M369" i="4"/>
  <c r="J369" i="4"/>
  <c r="N369" i="4" s="1"/>
  <c r="P369" i="4" s="1"/>
  <c r="I369" i="4"/>
  <c r="F369" i="4"/>
  <c r="M368" i="4"/>
  <c r="J368" i="4"/>
  <c r="N368" i="4" s="1"/>
  <c r="I368" i="4"/>
  <c r="F368" i="4"/>
  <c r="M367" i="4"/>
  <c r="I367" i="4"/>
  <c r="F367" i="4"/>
  <c r="J367" i="4" s="1"/>
  <c r="N367" i="4" s="1"/>
  <c r="M366" i="4"/>
  <c r="I366" i="4"/>
  <c r="J366" i="4" s="1"/>
  <c r="N366" i="4" s="1"/>
  <c r="F366" i="4"/>
  <c r="M365" i="4"/>
  <c r="J365" i="4"/>
  <c r="N365" i="4" s="1"/>
  <c r="I365" i="4"/>
  <c r="F365" i="4"/>
  <c r="M364" i="4"/>
  <c r="I364" i="4"/>
  <c r="F364" i="4"/>
  <c r="J364" i="4" s="1"/>
  <c r="N364" i="4" s="1"/>
  <c r="M363" i="4"/>
  <c r="I363" i="4"/>
  <c r="F363" i="4"/>
  <c r="J363" i="4" s="1"/>
  <c r="N363" i="4" s="1"/>
  <c r="M362" i="4"/>
  <c r="J362" i="4"/>
  <c r="N362" i="4" s="1"/>
  <c r="I362" i="4"/>
  <c r="F362" i="4"/>
  <c r="M361" i="4"/>
  <c r="I361" i="4"/>
  <c r="F361" i="4"/>
  <c r="J361" i="4" s="1"/>
  <c r="N361" i="4" s="1"/>
  <c r="M360" i="4"/>
  <c r="I360" i="4"/>
  <c r="J360" i="4" s="1"/>
  <c r="N360" i="4" s="1"/>
  <c r="F360" i="4"/>
  <c r="M359" i="4"/>
  <c r="J359" i="4"/>
  <c r="N359" i="4" s="1"/>
  <c r="I359" i="4"/>
  <c r="F359" i="4"/>
  <c r="M358" i="4"/>
  <c r="I358" i="4"/>
  <c r="F358" i="4"/>
  <c r="J358" i="4" s="1"/>
  <c r="N358" i="4" s="1"/>
  <c r="M357" i="4"/>
  <c r="I357" i="4"/>
  <c r="F357" i="4"/>
  <c r="J357" i="4" s="1"/>
  <c r="N357" i="4" s="1"/>
  <c r="M356" i="4"/>
  <c r="J356" i="4"/>
  <c r="N356" i="4" s="1"/>
  <c r="I356" i="4"/>
  <c r="F356" i="4"/>
  <c r="M355" i="4"/>
  <c r="I355" i="4"/>
  <c r="F355" i="4"/>
  <c r="J355" i="4" s="1"/>
  <c r="N355" i="4" s="1"/>
  <c r="M354" i="4"/>
  <c r="I354" i="4"/>
  <c r="J354" i="4" s="1"/>
  <c r="N354" i="4" s="1"/>
  <c r="F354" i="4"/>
  <c r="M353" i="4"/>
  <c r="J353" i="4"/>
  <c r="N353" i="4" s="1"/>
  <c r="I353" i="4"/>
  <c r="F353" i="4"/>
  <c r="M352" i="4"/>
  <c r="I352" i="4"/>
  <c r="F352" i="4"/>
  <c r="J352" i="4" s="1"/>
  <c r="N352" i="4" s="1"/>
  <c r="M351" i="4"/>
  <c r="I351" i="4"/>
  <c r="F351" i="4"/>
  <c r="J351" i="4" s="1"/>
  <c r="N351" i="4" s="1"/>
  <c r="M350" i="4"/>
  <c r="J350" i="4"/>
  <c r="N350" i="4" s="1"/>
  <c r="I350" i="4"/>
  <c r="F350" i="4"/>
  <c r="M349" i="4"/>
  <c r="I349" i="4"/>
  <c r="F349" i="4"/>
  <c r="J349" i="4" s="1"/>
  <c r="N349" i="4" s="1"/>
  <c r="M348" i="4"/>
  <c r="I348" i="4"/>
  <c r="J348" i="4" s="1"/>
  <c r="N348" i="4" s="1"/>
  <c r="F348" i="4"/>
  <c r="M347" i="4"/>
  <c r="J347" i="4"/>
  <c r="N347" i="4" s="1"/>
  <c r="I347" i="4"/>
  <c r="F347" i="4"/>
  <c r="M346" i="4"/>
  <c r="I346" i="4"/>
  <c r="F346" i="4"/>
  <c r="J346" i="4" s="1"/>
  <c r="N346" i="4" s="1"/>
  <c r="M345" i="4"/>
  <c r="I345" i="4"/>
  <c r="F345" i="4"/>
  <c r="J345" i="4" s="1"/>
  <c r="N345" i="4" s="1"/>
  <c r="M344" i="4"/>
  <c r="J344" i="4"/>
  <c r="N344" i="4" s="1"/>
  <c r="I344" i="4"/>
  <c r="F344" i="4"/>
  <c r="M343" i="4"/>
  <c r="I343" i="4"/>
  <c r="F343" i="4"/>
  <c r="J343" i="4" s="1"/>
  <c r="N343" i="4" s="1"/>
  <c r="M342" i="4"/>
  <c r="I342" i="4"/>
  <c r="J342" i="4" s="1"/>
  <c r="N342" i="4" s="1"/>
  <c r="F342" i="4"/>
  <c r="M341" i="4"/>
  <c r="J341" i="4"/>
  <c r="N341" i="4" s="1"/>
  <c r="I341" i="4"/>
  <c r="F341" i="4"/>
  <c r="M340" i="4"/>
  <c r="I340" i="4"/>
  <c r="F340" i="4"/>
  <c r="J340" i="4" s="1"/>
  <c r="N340" i="4" s="1"/>
  <c r="M339" i="4"/>
  <c r="I339" i="4"/>
  <c r="F339" i="4"/>
  <c r="J339" i="4" s="1"/>
  <c r="N339" i="4" s="1"/>
  <c r="M338" i="4"/>
  <c r="J338" i="4"/>
  <c r="N338" i="4" s="1"/>
  <c r="I338" i="4"/>
  <c r="F338" i="4"/>
  <c r="M337" i="4"/>
  <c r="I337" i="4"/>
  <c r="F337" i="4"/>
  <c r="J337" i="4" s="1"/>
  <c r="N337" i="4" s="1"/>
  <c r="M336" i="4"/>
  <c r="I336" i="4"/>
  <c r="J336" i="4" s="1"/>
  <c r="N336" i="4" s="1"/>
  <c r="F336" i="4"/>
  <c r="M335" i="4"/>
  <c r="J335" i="4"/>
  <c r="N335" i="4" s="1"/>
  <c r="I335" i="4"/>
  <c r="F335" i="4"/>
  <c r="M334" i="4"/>
  <c r="I334" i="4"/>
  <c r="F334" i="4"/>
  <c r="J334" i="4" s="1"/>
  <c r="N334" i="4" s="1"/>
  <c r="M333" i="4"/>
  <c r="I333" i="4"/>
  <c r="F333" i="4"/>
  <c r="J333" i="4" s="1"/>
  <c r="N333" i="4" s="1"/>
  <c r="M332" i="4"/>
  <c r="J332" i="4"/>
  <c r="N332" i="4" s="1"/>
  <c r="I332" i="4"/>
  <c r="F332" i="4"/>
  <c r="M331" i="4"/>
  <c r="I331" i="4"/>
  <c r="F331" i="4"/>
  <c r="J331" i="4" s="1"/>
  <c r="N331" i="4" s="1"/>
  <c r="M330" i="4"/>
  <c r="I330" i="4"/>
  <c r="J330" i="4" s="1"/>
  <c r="N330" i="4" s="1"/>
  <c r="F330" i="4"/>
  <c r="M329" i="4"/>
  <c r="J329" i="4"/>
  <c r="N329" i="4" s="1"/>
  <c r="I329" i="4"/>
  <c r="F329" i="4"/>
  <c r="M328" i="4"/>
  <c r="I328" i="4"/>
  <c r="F328" i="4"/>
  <c r="J328" i="4" s="1"/>
  <c r="N328" i="4" s="1"/>
  <c r="M327" i="4"/>
  <c r="I327" i="4"/>
  <c r="F327" i="4"/>
  <c r="J327" i="4" s="1"/>
  <c r="N327" i="4" s="1"/>
  <c r="M326" i="4"/>
  <c r="J326" i="4"/>
  <c r="N326" i="4" s="1"/>
  <c r="I326" i="4"/>
  <c r="F326" i="4"/>
  <c r="M325" i="4"/>
  <c r="I325" i="4"/>
  <c r="F325" i="4"/>
  <c r="J325" i="4" s="1"/>
  <c r="N325" i="4" s="1"/>
  <c r="M324" i="4"/>
  <c r="I324" i="4"/>
  <c r="J324" i="4" s="1"/>
  <c r="N324" i="4" s="1"/>
  <c r="F324" i="4"/>
  <c r="M323" i="4"/>
  <c r="J323" i="4"/>
  <c r="N323" i="4" s="1"/>
  <c r="I323" i="4"/>
  <c r="F323" i="4"/>
  <c r="M322" i="4"/>
  <c r="I322" i="4"/>
  <c r="F322" i="4"/>
  <c r="J322" i="4" s="1"/>
  <c r="N322" i="4" s="1"/>
  <c r="M321" i="4"/>
  <c r="I321" i="4"/>
  <c r="F321" i="4"/>
  <c r="J321" i="4" s="1"/>
  <c r="N321" i="4" s="1"/>
  <c r="M320" i="4"/>
  <c r="J320" i="4"/>
  <c r="N320" i="4" s="1"/>
  <c r="I320" i="4"/>
  <c r="F320" i="4"/>
  <c r="M319" i="4"/>
  <c r="I319" i="4"/>
  <c r="F319" i="4"/>
  <c r="J319" i="4" s="1"/>
  <c r="N319" i="4" s="1"/>
  <c r="M318" i="4"/>
  <c r="I318" i="4"/>
  <c r="J318" i="4" s="1"/>
  <c r="N318" i="4" s="1"/>
  <c r="F318" i="4"/>
  <c r="M317" i="4"/>
  <c r="J317" i="4"/>
  <c r="N317" i="4" s="1"/>
  <c r="I317" i="4"/>
  <c r="F317" i="4"/>
  <c r="M316" i="4"/>
  <c r="I316" i="4"/>
  <c r="F316" i="4"/>
  <c r="J316" i="4" s="1"/>
  <c r="N316" i="4" s="1"/>
  <c r="M315" i="4"/>
  <c r="I315" i="4"/>
  <c r="F315" i="4"/>
  <c r="J315" i="4" s="1"/>
  <c r="N315" i="4" s="1"/>
  <c r="M314" i="4"/>
  <c r="J314" i="4"/>
  <c r="N314" i="4" s="1"/>
  <c r="I314" i="4"/>
  <c r="F314" i="4"/>
  <c r="M313" i="4"/>
  <c r="I313" i="4"/>
  <c r="F313" i="4"/>
  <c r="J313" i="4" s="1"/>
  <c r="N313" i="4" s="1"/>
  <c r="M312" i="4"/>
  <c r="I312" i="4"/>
  <c r="J312" i="4" s="1"/>
  <c r="N312" i="4" s="1"/>
  <c r="F312" i="4"/>
  <c r="M311" i="4"/>
  <c r="J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E72" i="37"/>
  <c r="E71" i="37"/>
  <c r="H646"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AB276" i="2"/>
  <c r="B75" i="34"/>
  <c r="B73" i="34"/>
  <c r="B72" i="34"/>
  <c r="B71" i="34"/>
  <c r="B70" i="34"/>
  <c r="B69" i="34"/>
  <c r="B68" i="34"/>
  <c r="B67" i="34"/>
  <c r="B66" i="34"/>
  <c r="B65" i="34"/>
  <c r="B64" i="34"/>
  <c r="B63" i="34"/>
  <c r="B62" i="34"/>
  <c r="B61" i="34"/>
  <c r="B60" i="34"/>
  <c r="B59" i="34"/>
  <c r="B58" i="34"/>
  <c r="B57" i="34"/>
  <c r="B56" i="34"/>
  <c r="B55" i="3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D720" i="37" l="1"/>
  <c r="K677" i="37"/>
  <c r="H1282" i="37" s="1"/>
  <c r="H1290" i="37" s="1"/>
  <c r="O325" i="25"/>
  <c r="P325" i="25"/>
  <c r="P327" i="25"/>
  <c r="O327" i="25"/>
  <c r="P336" i="25"/>
  <c r="O336" i="25"/>
  <c r="P339" i="25"/>
  <c r="O339" i="25"/>
  <c r="P348" i="25"/>
  <c r="O348" i="25"/>
  <c r="P360" i="25"/>
  <c r="O360" i="25"/>
  <c r="P368" i="25"/>
  <c r="O368" i="25"/>
  <c r="P370" i="25"/>
  <c r="O370" i="25"/>
  <c r="O373" i="25"/>
  <c r="P373" i="25"/>
  <c r="P380" i="25"/>
  <c r="O380" i="25"/>
  <c r="P382" i="25"/>
  <c r="O382" i="25"/>
  <c r="P416" i="25"/>
  <c r="O416" i="25"/>
  <c r="P422" i="25"/>
  <c r="O422" i="25"/>
  <c r="O426" i="25"/>
  <c r="P426" i="25"/>
  <c r="P433" i="25"/>
  <c r="O433" i="25"/>
  <c r="P312" i="25"/>
  <c r="O312" i="25"/>
  <c r="O331" i="25"/>
  <c r="P331" i="25"/>
  <c r="P333" i="25"/>
  <c r="O333" i="25"/>
  <c r="O335" i="25"/>
  <c r="P335" i="25"/>
  <c r="O343" i="25"/>
  <c r="P343" i="25"/>
  <c r="P345" i="25"/>
  <c r="O345" i="25"/>
  <c r="P354" i="25"/>
  <c r="O354" i="25"/>
  <c r="P357" i="25"/>
  <c r="O357" i="25"/>
  <c r="P366" i="25"/>
  <c r="O366" i="25"/>
  <c r="P378" i="25"/>
  <c r="O378" i="25"/>
  <c r="P386" i="25"/>
  <c r="O386" i="25"/>
  <c r="P388" i="25"/>
  <c r="O388" i="25"/>
  <c r="O391" i="25"/>
  <c r="P391" i="25"/>
  <c r="P404" i="25"/>
  <c r="O404" i="25"/>
  <c r="P415" i="25"/>
  <c r="O415" i="25"/>
  <c r="P428" i="25"/>
  <c r="O428" i="25"/>
  <c r="P456" i="25"/>
  <c r="O456" i="25"/>
  <c r="O319" i="25"/>
  <c r="P319" i="25"/>
  <c r="P329" i="25"/>
  <c r="O329" i="25"/>
  <c r="O349" i="25"/>
  <c r="P349" i="25"/>
  <c r="P351" i="25"/>
  <c r="O351" i="25"/>
  <c r="O353" i="25"/>
  <c r="P353" i="25"/>
  <c r="O361" i="25"/>
  <c r="P361" i="25"/>
  <c r="P363" i="25"/>
  <c r="O363" i="25"/>
  <c r="P372" i="25"/>
  <c r="O372" i="25"/>
  <c r="P375" i="25"/>
  <c r="O375" i="25"/>
  <c r="P384" i="25"/>
  <c r="O384" i="25"/>
  <c r="P403" i="25"/>
  <c r="O403" i="25"/>
  <c r="O408" i="25"/>
  <c r="P408" i="25"/>
  <c r="O412" i="25"/>
  <c r="P412" i="25"/>
  <c r="O441" i="25"/>
  <c r="P441" i="25"/>
  <c r="P468" i="25"/>
  <c r="O468" i="25"/>
  <c r="P314" i="25"/>
  <c r="O314" i="25"/>
  <c r="P317" i="25"/>
  <c r="O317" i="25"/>
  <c r="P326" i="25"/>
  <c r="O326" i="25"/>
  <c r="P328" i="25"/>
  <c r="O328" i="25"/>
  <c r="P347" i="25"/>
  <c r="O347" i="25"/>
  <c r="O367" i="25"/>
  <c r="P367" i="25"/>
  <c r="P369" i="25"/>
  <c r="O369" i="25"/>
  <c r="O371" i="25"/>
  <c r="P371" i="25"/>
  <c r="O379" i="25"/>
  <c r="P379" i="25"/>
  <c r="P381" i="25"/>
  <c r="O381" i="25"/>
  <c r="P390" i="25"/>
  <c r="O390" i="25"/>
  <c r="P401" i="25"/>
  <c r="O401" i="25"/>
  <c r="P410" i="25"/>
  <c r="O410" i="25"/>
  <c r="P427" i="25"/>
  <c r="O427" i="25"/>
  <c r="P462" i="25"/>
  <c r="O462" i="25"/>
  <c r="P476" i="25"/>
  <c r="O476" i="25"/>
  <c r="O313" i="25"/>
  <c r="P313" i="25"/>
  <c r="P316" i="25"/>
  <c r="O316" i="25"/>
  <c r="P324" i="25"/>
  <c r="O324" i="25"/>
  <c r="P332" i="25"/>
  <c r="O332" i="25"/>
  <c r="P334" i="25"/>
  <c r="O334" i="25"/>
  <c r="O337" i="25"/>
  <c r="P337" i="25"/>
  <c r="P344" i="25"/>
  <c r="O344" i="25"/>
  <c r="P346" i="25"/>
  <c r="O346" i="25"/>
  <c r="P365" i="25"/>
  <c r="O365" i="25"/>
  <c r="O385" i="25"/>
  <c r="P385" i="25"/>
  <c r="P387" i="25"/>
  <c r="O387" i="25"/>
  <c r="O389" i="25"/>
  <c r="P389" i="25"/>
  <c r="P425" i="25"/>
  <c r="O425" i="25"/>
  <c r="P452" i="25"/>
  <c r="O452" i="25"/>
  <c r="P470" i="25"/>
  <c r="O470" i="25"/>
  <c r="P318" i="25"/>
  <c r="O318" i="25"/>
  <c r="P321" i="25"/>
  <c r="O321" i="25"/>
  <c r="P330" i="25"/>
  <c r="O330" i="25"/>
  <c r="P342" i="25"/>
  <c r="O342" i="25"/>
  <c r="P350" i="25"/>
  <c r="O350" i="25"/>
  <c r="P352" i="25"/>
  <c r="O352" i="25"/>
  <c r="O355" i="25"/>
  <c r="P355" i="25"/>
  <c r="P362" i="25"/>
  <c r="O362" i="25"/>
  <c r="P364" i="25"/>
  <c r="O364" i="25"/>
  <c r="P383" i="25"/>
  <c r="O383" i="25"/>
  <c r="O394" i="25"/>
  <c r="P394" i="25"/>
  <c r="P409" i="25"/>
  <c r="O409" i="25"/>
  <c r="P439" i="25"/>
  <c r="O439" i="25"/>
  <c r="P434" i="25"/>
  <c r="O434" i="25"/>
  <c r="P458" i="25"/>
  <c r="O458" i="25"/>
  <c r="P469" i="25"/>
  <c r="O469" i="25"/>
  <c r="P474" i="25"/>
  <c r="O474" i="25"/>
  <c r="P482" i="25"/>
  <c r="O482" i="25"/>
  <c r="P485" i="25"/>
  <c r="O485" i="25"/>
  <c r="P487" i="25"/>
  <c r="O487" i="25"/>
  <c r="P492" i="25"/>
  <c r="O492" i="25"/>
  <c r="P509" i="25"/>
  <c r="O509" i="25"/>
  <c r="P511" i="25"/>
  <c r="O511" i="25"/>
  <c r="P516" i="25"/>
  <c r="O516" i="25"/>
  <c r="M517" i="25"/>
  <c r="AE72" i="25" s="1"/>
  <c r="O315" i="25"/>
  <c r="O323" i="25"/>
  <c r="O341" i="25"/>
  <c r="O359" i="25"/>
  <c r="O377" i="25"/>
  <c r="J393" i="25"/>
  <c r="N393" i="25" s="1"/>
  <c r="P405" i="25"/>
  <c r="J414" i="25"/>
  <c r="N414" i="25" s="1"/>
  <c r="O419" i="25"/>
  <c r="J435" i="25"/>
  <c r="N435" i="25" s="1"/>
  <c r="O443" i="25"/>
  <c r="N451" i="25"/>
  <c r="J453" i="25"/>
  <c r="N453" i="25" s="1"/>
  <c r="P455" i="25"/>
  <c r="O455" i="25"/>
  <c r="O472" i="25"/>
  <c r="N311" i="25"/>
  <c r="J322" i="25"/>
  <c r="N322" i="25" s="1"/>
  <c r="J340" i="25"/>
  <c r="N340" i="25" s="1"/>
  <c r="J358" i="25"/>
  <c r="N358" i="25" s="1"/>
  <c r="J376" i="25"/>
  <c r="N376" i="25" s="1"/>
  <c r="O395" i="25"/>
  <c r="O400" i="25"/>
  <c r="N406" i="25"/>
  <c r="N436" i="25"/>
  <c r="J444" i="25"/>
  <c r="N444" i="25" s="1"/>
  <c r="P446" i="25"/>
  <c r="O446" i="25"/>
  <c r="O454" i="25"/>
  <c r="N457" i="25"/>
  <c r="J459" i="25"/>
  <c r="N459" i="25" s="1"/>
  <c r="O483" i="25"/>
  <c r="P483" i="25"/>
  <c r="P489" i="25"/>
  <c r="P494" i="25"/>
  <c r="O494" i="25"/>
  <c r="N320" i="25"/>
  <c r="N338" i="25"/>
  <c r="N356" i="25"/>
  <c r="N374" i="25"/>
  <c r="J396" i="25"/>
  <c r="N396" i="25" s="1"/>
  <c r="N397" i="25"/>
  <c r="J417" i="25"/>
  <c r="N417" i="25" s="1"/>
  <c r="N421" i="25"/>
  <c r="O424" i="25"/>
  <c r="J429" i="25"/>
  <c r="N429" i="25" s="1"/>
  <c r="N430" i="25"/>
  <c r="O460" i="25"/>
  <c r="P464" i="25"/>
  <c r="O464" i="25"/>
  <c r="P471" i="25"/>
  <c r="P475" i="25"/>
  <c r="O475" i="25"/>
  <c r="P479" i="25"/>
  <c r="O479" i="25"/>
  <c r="P481" i="25"/>
  <c r="O481" i="25"/>
  <c r="P497" i="25"/>
  <c r="O497" i="25"/>
  <c r="P499" i="25"/>
  <c r="O499" i="25"/>
  <c r="P504" i="25"/>
  <c r="O504" i="25"/>
  <c r="P512" i="25"/>
  <c r="O512" i="25"/>
  <c r="F517" i="25"/>
  <c r="AE70" i="25" s="1"/>
  <c r="P398" i="25"/>
  <c r="O398" i="25"/>
  <c r="N442" i="25"/>
  <c r="N447" i="25"/>
  <c r="P450" i="25"/>
  <c r="O450" i="25"/>
  <c r="O461" i="25"/>
  <c r="N480" i="25"/>
  <c r="O495" i="25"/>
  <c r="P495" i="25"/>
  <c r="P498" i="25"/>
  <c r="O498" i="25"/>
  <c r="J399" i="25"/>
  <c r="N399" i="25" s="1"/>
  <c r="O407" i="25"/>
  <c r="J411" i="25"/>
  <c r="N411" i="25" s="1"/>
  <c r="P423" i="25"/>
  <c r="J432" i="25"/>
  <c r="N432" i="25" s="1"/>
  <c r="O437" i="25"/>
  <c r="O445" i="25"/>
  <c r="N463" i="25"/>
  <c r="J465" i="25"/>
  <c r="N465" i="25" s="1"/>
  <c r="P467" i="25"/>
  <c r="O467" i="25"/>
  <c r="P484" i="25"/>
  <c r="O484" i="25"/>
  <c r="P491" i="25"/>
  <c r="O491" i="25"/>
  <c r="P493" i="25"/>
  <c r="O493" i="25"/>
  <c r="P506" i="25"/>
  <c r="O506" i="25"/>
  <c r="P508" i="25"/>
  <c r="O508" i="25"/>
  <c r="J402" i="25"/>
  <c r="N402" i="25" s="1"/>
  <c r="J420" i="25"/>
  <c r="N420" i="25" s="1"/>
  <c r="J438" i="25"/>
  <c r="N438" i="25" s="1"/>
  <c r="P488" i="25"/>
  <c r="O488" i="25"/>
  <c r="P503" i="25"/>
  <c r="O503" i="25"/>
  <c r="P505" i="25"/>
  <c r="O505" i="25"/>
  <c r="N510" i="25"/>
  <c r="P486" i="25"/>
  <c r="O486" i="25"/>
  <c r="P500" i="25"/>
  <c r="O500" i="25"/>
  <c r="P515" i="25"/>
  <c r="O515" i="25"/>
  <c r="O322" i="24"/>
  <c r="P322" i="24"/>
  <c r="P341" i="24"/>
  <c r="O341" i="24"/>
  <c r="P348" i="24"/>
  <c r="O348" i="24"/>
  <c r="P354" i="24"/>
  <c r="O354" i="24"/>
  <c r="P356" i="24"/>
  <c r="O356" i="24"/>
  <c r="O358" i="24"/>
  <c r="P358" i="24"/>
  <c r="P363" i="24"/>
  <c r="O363" i="24"/>
  <c r="P377" i="24"/>
  <c r="O377" i="24"/>
  <c r="P418" i="24"/>
  <c r="O418" i="24"/>
  <c r="P421" i="24"/>
  <c r="O421" i="24"/>
  <c r="P447" i="24"/>
  <c r="O447" i="24"/>
  <c r="P326" i="24"/>
  <c r="O326" i="24"/>
  <c r="O328" i="24"/>
  <c r="P328" i="24"/>
  <c r="O330" i="24"/>
  <c r="P330" i="24"/>
  <c r="P339" i="24"/>
  <c r="O339" i="24"/>
  <c r="P360" i="24"/>
  <c r="O360" i="24"/>
  <c r="P375" i="24"/>
  <c r="O375" i="24"/>
  <c r="O384" i="24"/>
  <c r="P384" i="24"/>
  <c r="O462" i="24"/>
  <c r="P462" i="24"/>
  <c r="P490" i="24"/>
  <c r="O490" i="24"/>
  <c r="P314" i="24"/>
  <c r="O314" i="24"/>
  <c r="P321" i="24"/>
  <c r="O321" i="24"/>
  <c r="P324" i="24"/>
  <c r="O324" i="24"/>
  <c r="P347" i="24"/>
  <c r="O347" i="24"/>
  <c r="O364" i="24"/>
  <c r="P364" i="24"/>
  <c r="O381" i="24"/>
  <c r="P381" i="24"/>
  <c r="O455" i="24"/>
  <c r="P455" i="24"/>
  <c r="O473" i="24"/>
  <c r="P473" i="24"/>
  <c r="P320" i="24"/>
  <c r="O320" i="24"/>
  <c r="P336" i="24"/>
  <c r="O336" i="24"/>
  <c r="P338" i="24"/>
  <c r="O338" i="24"/>
  <c r="O340" i="24"/>
  <c r="P340" i="24"/>
  <c r="P345" i="24"/>
  <c r="O345" i="24"/>
  <c r="P359" i="24"/>
  <c r="O359" i="24"/>
  <c r="P366" i="24"/>
  <c r="O366" i="24"/>
  <c r="P372" i="24"/>
  <c r="O372" i="24"/>
  <c r="P374" i="24"/>
  <c r="O374" i="24"/>
  <c r="O376" i="24"/>
  <c r="P376" i="24"/>
  <c r="P383" i="24"/>
  <c r="O383" i="24"/>
  <c r="P394" i="24"/>
  <c r="O394" i="24"/>
  <c r="P430" i="24"/>
  <c r="O430" i="24"/>
  <c r="O444" i="24"/>
  <c r="P444" i="24"/>
  <c r="P475" i="24"/>
  <c r="O475" i="24"/>
  <c r="O312" i="24"/>
  <c r="P312" i="24"/>
  <c r="P329" i="24"/>
  <c r="O329" i="24"/>
  <c r="P342" i="24"/>
  <c r="O342" i="24"/>
  <c r="P357" i="24"/>
  <c r="O357" i="24"/>
  <c r="P378" i="24"/>
  <c r="O378" i="24"/>
  <c r="P386" i="24"/>
  <c r="O386" i="24"/>
  <c r="O388" i="24"/>
  <c r="P388" i="24"/>
  <c r="O391" i="24"/>
  <c r="P391" i="24"/>
  <c r="O393" i="24"/>
  <c r="P393" i="24"/>
  <c r="P439" i="24"/>
  <c r="O439" i="24"/>
  <c r="P465" i="24"/>
  <c r="O465" i="24"/>
  <c r="P484" i="24"/>
  <c r="O484" i="24"/>
  <c r="P327" i="24"/>
  <c r="O327" i="24"/>
  <c r="P332" i="24"/>
  <c r="O332" i="24"/>
  <c r="O346" i="24"/>
  <c r="P346" i="24"/>
  <c r="P365" i="24"/>
  <c r="O365" i="24"/>
  <c r="P400" i="24"/>
  <c r="O400" i="24"/>
  <c r="P403" i="24"/>
  <c r="O403" i="24"/>
  <c r="P448" i="24"/>
  <c r="O448" i="24"/>
  <c r="P472" i="24"/>
  <c r="O472" i="24"/>
  <c r="P483" i="24"/>
  <c r="O483" i="24"/>
  <c r="P445" i="24"/>
  <c r="O445" i="24"/>
  <c r="P466" i="24"/>
  <c r="O466" i="24"/>
  <c r="O480" i="24"/>
  <c r="P480" i="24"/>
  <c r="I517" i="24"/>
  <c r="AE71" i="24" s="1"/>
  <c r="O315" i="24"/>
  <c r="P316" i="24"/>
  <c r="O318" i="24"/>
  <c r="O333" i="24"/>
  <c r="O351" i="24"/>
  <c r="O369" i="24"/>
  <c r="P395" i="24"/>
  <c r="P427" i="24"/>
  <c r="O427" i="24"/>
  <c r="P431" i="24"/>
  <c r="P434" i="24"/>
  <c r="O456" i="24"/>
  <c r="O457" i="24"/>
  <c r="P469" i="24"/>
  <c r="O479" i="24"/>
  <c r="P479" i="24"/>
  <c r="P491" i="24"/>
  <c r="O497" i="24"/>
  <c r="P497" i="24"/>
  <c r="P516" i="24"/>
  <c r="O516" i="24"/>
  <c r="J311" i="24"/>
  <c r="O323" i="24"/>
  <c r="J334" i="24"/>
  <c r="N334" i="24" s="1"/>
  <c r="O344" i="24"/>
  <c r="J352" i="24"/>
  <c r="N352" i="24" s="1"/>
  <c r="O362" i="24"/>
  <c r="J370" i="24"/>
  <c r="N370" i="24" s="1"/>
  <c r="P390" i="24"/>
  <c r="N392" i="24"/>
  <c r="P409" i="24"/>
  <c r="O409" i="24"/>
  <c r="P413" i="24"/>
  <c r="P416" i="24"/>
  <c r="O438" i="24"/>
  <c r="P451" i="24"/>
  <c r="J461" i="24"/>
  <c r="N461" i="24" s="1"/>
  <c r="P477" i="24"/>
  <c r="O503" i="24"/>
  <c r="P503" i="24"/>
  <c r="O513" i="24"/>
  <c r="P513" i="24"/>
  <c r="M517" i="24"/>
  <c r="AE72" i="24" s="1"/>
  <c r="J319" i="24"/>
  <c r="N319" i="24" s="1"/>
  <c r="N335" i="24"/>
  <c r="J349" i="24"/>
  <c r="N349" i="24" s="1"/>
  <c r="N353" i="24"/>
  <c r="J367" i="24"/>
  <c r="N367" i="24" s="1"/>
  <c r="N371" i="24"/>
  <c r="J380" i="24"/>
  <c r="N380" i="24" s="1"/>
  <c r="N382" i="24"/>
  <c r="P397" i="24"/>
  <c r="P406" i="24"/>
  <c r="O406" i="24"/>
  <c r="P412" i="24"/>
  <c r="O412" i="24"/>
  <c r="O426" i="24"/>
  <c r="P426" i="24"/>
  <c r="P433" i="24"/>
  <c r="J443" i="24"/>
  <c r="N443" i="24" s="1"/>
  <c r="P459" i="24"/>
  <c r="O471" i="24"/>
  <c r="P511" i="24"/>
  <c r="O511" i="24"/>
  <c r="N398" i="24"/>
  <c r="O408" i="24"/>
  <c r="P408" i="24"/>
  <c r="O425" i="24"/>
  <c r="P425" i="24"/>
  <c r="P429" i="24"/>
  <c r="O429" i="24"/>
  <c r="P437" i="24"/>
  <c r="P481" i="24"/>
  <c r="O481" i="24"/>
  <c r="P485" i="24"/>
  <c r="O495" i="24"/>
  <c r="P495" i="24"/>
  <c r="P510" i="24"/>
  <c r="O510" i="24"/>
  <c r="J325" i="24"/>
  <c r="N325" i="24" s="1"/>
  <c r="P337" i="24"/>
  <c r="J343" i="24"/>
  <c r="N343" i="24" s="1"/>
  <c r="P355" i="24"/>
  <c r="J361" i="24"/>
  <c r="N361" i="24" s="1"/>
  <c r="P373" i="24"/>
  <c r="J379" i="24"/>
  <c r="N379" i="24" s="1"/>
  <c r="O387" i="24"/>
  <c r="P401" i="24"/>
  <c r="J407" i="24"/>
  <c r="N407" i="24" s="1"/>
  <c r="P411" i="24"/>
  <c r="O411" i="24"/>
  <c r="P419" i="24"/>
  <c r="O436" i="24"/>
  <c r="P463" i="24"/>
  <c r="O463" i="24"/>
  <c r="P467" i="24"/>
  <c r="O493" i="24"/>
  <c r="N498" i="24"/>
  <c r="P505" i="24"/>
  <c r="O505" i="24"/>
  <c r="O507" i="24"/>
  <c r="P507" i="24"/>
  <c r="J396" i="24"/>
  <c r="N396" i="24" s="1"/>
  <c r="J404" i="24"/>
  <c r="N404" i="24" s="1"/>
  <c r="J414" i="24"/>
  <c r="N414" i="24" s="1"/>
  <c r="J422" i="24"/>
  <c r="N422" i="24" s="1"/>
  <c r="J432" i="24"/>
  <c r="N432" i="24" s="1"/>
  <c r="J440" i="24"/>
  <c r="N440" i="24" s="1"/>
  <c r="J450" i="24"/>
  <c r="N450" i="24" s="1"/>
  <c r="J458" i="24"/>
  <c r="N458" i="24" s="1"/>
  <c r="J468" i="24"/>
  <c r="N468" i="24" s="1"/>
  <c r="J476" i="24"/>
  <c r="N476" i="24" s="1"/>
  <c r="J486" i="24"/>
  <c r="N486" i="24" s="1"/>
  <c r="J494" i="24"/>
  <c r="N494" i="24" s="1"/>
  <c r="N496" i="24"/>
  <c r="J512" i="24"/>
  <c r="N512" i="24" s="1"/>
  <c r="N410" i="24"/>
  <c r="N428" i="24"/>
  <c r="N446" i="24"/>
  <c r="N464" i="24"/>
  <c r="N482" i="24"/>
  <c r="O424" i="24"/>
  <c r="O442" i="24"/>
  <c r="O460" i="24"/>
  <c r="O478" i="24"/>
  <c r="O502" i="24"/>
  <c r="J506" i="24"/>
  <c r="N506" i="24" s="1"/>
  <c r="J500" i="24"/>
  <c r="N500" i="24" s="1"/>
  <c r="J504" i="24"/>
  <c r="N504" i="24" s="1"/>
  <c r="P515" i="24"/>
  <c r="O515" i="24"/>
  <c r="O322" i="23"/>
  <c r="P322" i="23"/>
  <c r="P324" i="23"/>
  <c r="O324" i="23"/>
  <c r="O326" i="23"/>
  <c r="P326" i="23"/>
  <c r="O330" i="23"/>
  <c r="P330" i="23"/>
  <c r="P354" i="23"/>
  <c r="O354" i="23"/>
  <c r="P378" i="23"/>
  <c r="O378" i="23"/>
  <c r="P320" i="23"/>
  <c r="O320" i="23"/>
  <c r="O332" i="23"/>
  <c r="P332" i="23"/>
  <c r="O334" i="23"/>
  <c r="P334" i="23"/>
  <c r="O336" i="23"/>
  <c r="P336" i="23"/>
  <c r="O338" i="23"/>
  <c r="P338" i="23"/>
  <c r="O362" i="23"/>
  <c r="P362" i="23"/>
  <c r="O364" i="23"/>
  <c r="P364" i="23"/>
  <c r="P317" i="23"/>
  <c r="O317" i="23"/>
  <c r="O342" i="23"/>
  <c r="P342" i="23"/>
  <c r="O344" i="23"/>
  <c r="P344" i="23"/>
  <c r="P360" i="23"/>
  <c r="O360" i="23"/>
  <c r="P390" i="23"/>
  <c r="O390" i="23"/>
  <c r="P315" i="23"/>
  <c r="O315" i="23"/>
  <c r="P323" i="23"/>
  <c r="O323" i="23"/>
  <c r="P325" i="23"/>
  <c r="O325" i="23"/>
  <c r="O328" i="23"/>
  <c r="P328" i="23"/>
  <c r="O340" i="23"/>
  <c r="P340" i="23"/>
  <c r="O374" i="23"/>
  <c r="P374" i="23"/>
  <c r="O376" i="23"/>
  <c r="P376" i="23"/>
  <c r="P314" i="23"/>
  <c r="O314" i="23"/>
  <c r="P321" i="23"/>
  <c r="O321" i="23"/>
  <c r="O346" i="23"/>
  <c r="P346" i="23"/>
  <c r="P372" i="23"/>
  <c r="O372" i="23"/>
  <c r="P394" i="23"/>
  <c r="O394" i="23"/>
  <c r="O312" i="23"/>
  <c r="P312" i="23"/>
  <c r="O316" i="23"/>
  <c r="P316" i="23"/>
  <c r="P318" i="23"/>
  <c r="O318" i="23"/>
  <c r="P327" i="23"/>
  <c r="O327" i="23"/>
  <c r="O356" i="23"/>
  <c r="P356" i="23"/>
  <c r="O358" i="23"/>
  <c r="P358" i="23"/>
  <c r="O380" i="23"/>
  <c r="P380" i="23"/>
  <c r="O382" i="23"/>
  <c r="P382" i="23"/>
  <c r="F517" i="23"/>
  <c r="AE70" i="23" s="1"/>
  <c r="J341" i="23"/>
  <c r="N341" i="23" s="1"/>
  <c r="J347" i="23"/>
  <c r="N347" i="23" s="1"/>
  <c r="O363" i="23"/>
  <c r="N365" i="23"/>
  <c r="O381" i="23"/>
  <c r="N383" i="23"/>
  <c r="P438" i="23"/>
  <c r="O438" i="23"/>
  <c r="N441" i="23"/>
  <c r="P469" i="23"/>
  <c r="O469" i="23"/>
  <c r="O491" i="23"/>
  <c r="P491" i="23"/>
  <c r="P503" i="23"/>
  <c r="O503" i="23"/>
  <c r="P516" i="23"/>
  <c r="O516" i="23"/>
  <c r="O447" i="23"/>
  <c r="P447" i="23"/>
  <c r="O471" i="23"/>
  <c r="P471" i="23"/>
  <c r="P486" i="23"/>
  <c r="O486" i="23"/>
  <c r="O495" i="23"/>
  <c r="P495" i="23"/>
  <c r="I517" i="23"/>
  <c r="AE71" i="23" s="1"/>
  <c r="J313" i="23"/>
  <c r="N313" i="23" s="1"/>
  <c r="J331" i="23"/>
  <c r="N331" i="23" s="1"/>
  <c r="J361" i="23"/>
  <c r="N361" i="23" s="1"/>
  <c r="J379" i="23"/>
  <c r="N379" i="23" s="1"/>
  <c r="P432" i="23"/>
  <c r="O432" i="23"/>
  <c r="O435" i="23"/>
  <c r="P435" i="23"/>
  <c r="P468" i="23"/>
  <c r="O468" i="23"/>
  <c r="P481" i="23"/>
  <c r="O481" i="23"/>
  <c r="O483" i="23"/>
  <c r="P483" i="23"/>
  <c r="P490" i="23"/>
  <c r="O490" i="23"/>
  <c r="P373" i="23"/>
  <c r="O373" i="23"/>
  <c r="N311" i="23"/>
  <c r="O335" i="23"/>
  <c r="P348" i="23"/>
  <c r="O348" i="23"/>
  <c r="P366" i="23"/>
  <c r="O366" i="23"/>
  <c r="P384" i="23"/>
  <c r="O384" i="23"/>
  <c r="P402" i="23"/>
  <c r="O402" i="23"/>
  <c r="P408" i="23"/>
  <c r="O408" i="23"/>
  <c r="P414" i="23"/>
  <c r="O414" i="23"/>
  <c r="P420" i="23"/>
  <c r="O420" i="23"/>
  <c r="P426" i="23"/>
  <c r="O426" i="23"/>
  <c r="O429" i="23"/>
  <c r="P429" i="23"/>
  <c r="P462" i="23"/>
  <c r="O462" i="23"/>
  <c r="O465" i="23"/>
  <c r="P465" i="23"/>
  <c r="O473" i="23"/>
  <c r="P473" i="23"/>
  <c r="P475" i="23"/>
  <c r="O475" i="23"/>
  <c r="P498" i="23"/>
  <c r="O498" i="23"/>
  <c r="P509" i="23"/>
  <c r="O509" i="23"/>
  <c r="P355" i="23"/>
  <c r="O355" i="23"/>
  <c r="P391" i="23"/>
  <c r="O391" i="23"/>
  <c r="P444" i="23"/>
  <c r="O444" i="23"/>
  <c r="P497" i="23"/>
  <c r="O497" i="23"/>
  <c r="M517" i="23"/>
  <c r="AE72" i="23" s="1"/>
  <c r="J319" i="23"/>
  <c r="N319" i="23" s="1"/>
  <c r="N339" i="23"/>
  <c r="N345" i="23"/>
  <c r="J349" i="23"/>
  <c r="N349" i="23" s="1"/>
  <c r="J367" i="23"/>
  <c r="N367" i="23" s="1"/>
  <c r="J385" i="23"/>
  <c r="N385" i="23" s="1"/>
  <c r="O397" i="23"/>
  <c r="N405" i="23"/>
  <c r="N411" i="23"/>
  <c r="N417" i="23"/>
  <c r="N423" i="23"/>
  <c r="P456" i="23"/>
  <c r="O456" i="23"/>
  <c r="N459" i="23"/>
  <c r="P472" i="23"/>
  <c r="O472" i="23"/>
  <c r="O489" i="23"/>
  <c r="P489" i="23"/>
  <c r="O513" i="23"/>
  <c r="P513" i="23"/>
  <c r="P515" i="23"/>
  <c r="O515" i="23"/>
  <c r="O333" i="23"/>
  <c r="J337" i="23"/>
  <c r="N337" i="23" s="1"/>
  <c r="J343" i="23"/>
  <c r="N343" i="23" s="1"/>
  <c r="P350" i="23"/>
  <c r="O357" i="23"/>
  <c r="P368" i="23"/>
  <c r="O375" i="23"/>
  <c r="P386" i="23"/>
  <c r="O393" i="23"/>
  <c r="P450" i="23"/>
  <c r="O450" i="23"/>
  <c r="O453" i="23"/>
  <c r="P453" i="23"/>
  <c r="P477" i="23"/>
  <c r="P487" i="23"/>
  <c r="O487" i="23"/>
  <c r="J401" i="23"/>
  <c r="N401" i="23" s="1"/>
  <c r="J407" i="23"/>
  <c r="N407" i="23" s="1"/>
  <c r="J413" i="23"/>
  <c r="N413" i="23" s="1"/>
  <c r="J419" i="23"/>
  <c r="N419" i="23" s="1"/>
  <c r="J425" i="23"/>
  <c r="N425" i="23" s="1"/>
  <c r="J431" i="23"/>
  <c r="N431" i="23" s="1"/>
  <c r="J437" i="23"/>
  <c r="N437" i="23" s="1"/>
  <c r="J443" i="23"/>
  <c r="N443" i="23" s="1"/>
  <c r="J449" i="23"/>
  <c r="N449" i="23" s="1"/>
  <c r="J455" i="23"/>
  <c r="N455" i="23" s="1"/>
  <c r="J461" i="23"/>
  <c r="N461" i="23" s="1"/>
  <c r="J467" i="23"/>
  <c r="N467" i="23" s="1"/>
  <c r="J482" i="23"/>
  <c r="N482" i="23" s="1"/>
  <c r="P493" i="23"/>
  <c r="O493" i="23"/>
  <c r="O496" i="23"/>
  <c r="J500" i="23"/>
  <c r="N500" i="23" s="1"/>
  <c r="P501" i="23"/>
  <c r="P511" i="23"/>
  <c r="O511" i="23"/>
  <c r="O514" i="23"/>
  <c r="P492" i="23"/>
  <c r="O492" i="23"/>
  <c r="P510" i="23"/>
  <c r="O510" i="23"/>
  <c r="J398" i="23"/>
  <c r="N398" i="23" s="1"/>
  <c r="J470" i="23"/>
  <c r="N470" i="23" s="1"/>
  <c r="P479" i="23"/>
  <c r="P488" i="23"/>
  <c r="O488" i="23"/>
  <c r="P494" i="23"/>
  <c r="O494" i="23"/>
  <c r="P505" i="23"/>
  <c r="O505" i="23"/>
  <c r="J512" i="23"/>
  <c r="N512" i="23" s="1"/>
  <c r="O478" i="23"/>
  <c r="N480" i="23"/>
  <c r="N504" i="23"/>
  <c r="J392" i="23"/>
  <c r="N392" i="23" s="1"/>
  <c r="J404" i="23"/>
  <c r="N404" i="23" s="1"/>
  <c r="J410" i="23"/>
  <c r="N410" i="23" s="1"/>
  <c r="J416" i="23"/>
  <c r="N416" i="23" s="1"/>
  <c r="J422" i="23"/>
  <c r="N422" i="23" s="1"/>
  <c r="J428" i="23"/>
  <c r="N428" i="23" s="1"/>
  <c r="J434" i="23"/>
  <c r="N434" i="23" s="1"/>
  <c r="J440" i="23"/>
  <c r="N440" i="23" s="1"/>
  <c r="J446" i="23"/>
  <c r="N446" i="23" s="1"/>
  <c r="J452" i="23"/>
  <c r="N452" i="23" s="1"/>
  <c r="J458" i="23"/>
  <c r="N458" i="23" s="1"/>
  <c r="J464" i="23"/>
  <c r="N464" i="23" s="1"/>
  <c r="O474" i="23"/>
  <c r="J476" i="23"/>
  <c r="N476" i="23" s="1"/>
  <c r="P485" i="23"/>
  <c r="P499" i="23"/>
  <c r="O499" i="23"/>
  <c r="O502" i="23"/>
  <c r="J506" i="23"/>
  <c r="N506" i="23" s="1"/>
  <c r="P507" i="23"/>
  <c r="O312" i="22"/>
  <c r="P312" i="22"/>
  <c r="P314" i="22"/>
  <c r="O314" i="22"/>
  <c r="O316" i="22"/>
  <c r="P316" i="22"/>
  <c r="P323" i="22"/>
  <c r="O323" i="22"/>
  <c r="P331" i="22"/>
  <c r="O331" i="22"/>
  <c r="P333" i="22"/>
  <c r="O333" i="22"/>
  <c r="O339" i="22"/>
  <c r="P339" i="22"/>
  <c r="O348" i="22"/>
  <c r="P348" i="22"/>
  <c r="P386" i="22"/>
  <c r="O386" i="22"/>
  <c r="O393" i="22"/>
  <c r="P393" i="22"/>
  <c r="O402" i="22"/>
  <c r="P402" i="22"/>
  <c r="O318" i="22"/>
  <c r="P318" i="22"/>
  <c r="P320" i="22"/>
  <c r="O320" i="22"/>
  <c r="P329" i="22"/>
  <c r="O329" i="22"/>
  <c r="P335" i="22"/>
  <c r="O335" i="22"/>
  <c r="O337" i="22"/>
  <c r="P337" i="22"/>
  <c r="P346" i="22"/>
  <c r="O346" i="22"/>
  <c r="P368" i="22"/>
  <c r="O368" i="22"/>
  <c r="O388" i="22"/>
  <c r="P388" i="22"/>
  <c r="O390" i="22"/>
  <c r="P390" i="22"/>
  <c r="O399" i="22"/>
  <c r="P399" i="22"/>
  <c r="O324" i="22"/>
  <c r="P324" i="22"/>
  <c r="P326" i="22"/>
  <c r="O326" i="22"/>
  <c r="P343" i="22"/>
  <c r="O343" i="22"/>
  <c r="P345" i="22"/>
  <c r="O345" i="22"/>
  <c r="P350" i="22"/>
  <c r="O350" i="22"/>
  <c r="O370" i="22"/>
  <c r="P370" i="22"/>
  <c r="O372" i="22"/>
  <c r="P372" i="22"/>
  <c r="O380" i="22"/>
  <c r="P380" i="22"/>
  <c r="O382" i="22"/>
  <c r="P382" i="22"/>
  <c r="P398" i="22"/>
  <c r="O398" i="22"/>
  <c r="P313" i="22"/>
  <c r="O313" i="22"/>
  <c r="P315" i="22"/>
  <c r="O315" i="22"/>
  <c r="O321" i="22"/>
  <c r="P321" i="22"/>
  <c r="O330" i="22"/>
  <c r="P330" i="22"/>
  <c r="P332" i="22"/>
  <c r="O332" i="22"/>
  <c r="O334" i="22"/>
  <c r="P334" i="22"/>
  <c r="P341" i="22"/>
  <c r="O341" i="22"/>
  <c r="O352" i="22"/>
  <c r="P352" i="22"/>
  <c r="O354" i="22"/>
  <c r="P354" i="22"/>
  <c r="O362" i="22"/>
  <c r="P362" i="22"/>
  <c r="O364" i="22"/>
  <c r="P364" i="22"/>
  <c r="O378" i="22"/>
  <c r="P378" i="22"/>
  <c r="P394" i="22"/>
  <c r="O394" i="22"/>
  <c r="P411" i="22"/>
  <c r="O411" i="22"/>
  <c r="P317" i="22"/>
  <c r="O317" i="22"/>
  <c r="O319" i="22"/>
  <c r="P319" i="22"/>
  <c r="P328" i="22"/>
  <c r="O328" i="22"/>
  <c r="O336" i="22"/>
  <c r="P336" i="22"/>
  <c r="O338" i="22"/>
  <c r="P338" i="22"/>
  <c r="P347" i="22"/>
  <c r="O347" i="22"/>
  <c r="O360" i="22"/>
  <c r="P360" i="22"/>
  <c r="O384" i="22"/>
  <c r="P384" i="22"/>
  <c r="P400" i="22"/>
  <c r="O400" i="22"/>
  <c r="O437" i="22"/>
  <c r="P437" i="22"/>
  <c r="P325" i="22"/>
  <c r="O325" i="22"/>
  <c r="P327" i="22"/>
  <c r="O327" i="22"/>
  <c r="O342" i="22"/>
  <c r="P342" i="22"/>
  <c r="P344" i="22"/>
  <c r="O344" i="22"/>
  <c r="O366" i="22"/>
  <c r="P366" i="22"/>
  <c r="O501" i="22"/>
  <c r="P501" i="22"/>
  <c r="P445" i="22"/>
  <c r="O445" i="22"/>
  <c r="O471" i="22"/>
  <c r="P471" i="22"/>
  <c r="O483" i="22"/>
  <c r="P483" i="22"/>
  <c r="O487" i="22"/>
  <c r="P487" i="22"/>
  <c r="J311" i="22"/>
  <c r="O322" i="22"/>
  <c r="O340" i="22"/>
  <c r="O356" i="22"/>
  <c r="P358" i="22"/>
  <c r="J361" i="22"/>
  <c r="N361" i="22" s="1"/>
  <c r="J363" i="22"/>
  <c r="N363" i="22" s="1"/>
  <c r="O374" i="22"/>
  <c r="P376" i="22"/>
  <c r="J379" i="22"/>
  <c r="N379" i="22" s="1"/>
  <c r="J381" i="22"/>
  <c r="N381" i="22" s="1"/>
  <c r="J395" i="22"/>
  <c r="N395" i="22" s="1"/>
  <c r="P405" i="22"/>
  <c r="N410" i="22"/>
  <c r="O418" i="22"/>
  <c r="P430" i="22"/>
  <c r="O430" i="22"/>
  <c r="N434" i="22"/>
  <c r="P441" i="22"/>
  <c r="P451" i="22"/>
  <c r="O451" i="22"/>
  <c r="N453" i="22"/>
  <c r="O457" i="22"/>
  <c r="P466" i="22"/>
  <c r="O466" i="22"/>
  <c r="P478" i="22"/>
  <c r="O478" i="22"/>
  <c r="P494" i="22"/>
  <c r="O494" i="22"/>
  <c r="P497" i="22"/>
  <c r="O497" i="22"/>
  <c r="P509" i="22"/>
  <c r="O509" i="22"/>
  <c r="P511" i="22"/>
  <c r="O511" i="22"/>
  <c r="P516" i="22"/>
  <c r="O516" i="22"/>
  <c r="P424" i="22"/>
  <c r="O424" i="22"/>
  <c r="M517" i="22"/>
  <c r="AE72" i="22" s="1"/>
  <c r="O353" i="22"/>
  <c r="O371" i="22"/>
  <c r="O389" i="22"/>
  <c r="N392" i="22"/>
  <c r="J414" i="22"/>
  <c r="N414" i="22" s="1"/>
  <c r="P416" i="22"/>
  <c r="O416" i="22"/>
  <c r="P417" i="22"/>
  <c r="O421" i="22"/>
  <c r="N425" i="22"/>
  <c r="P427" i="22"/>
  <c r="O427" i="22"/>
  <c r="N436" i="22"/>
  <c r="O449" i="22"/>
  <c r="P449" i="22"/>
  <c r="P469" i="22"/>
  <c r="P481" i="22"/>
  <c r="O447" i="22"/>
  <c r="P447" i="22"/>
  <c r="P464" i="22"/>
  <c r="O464" i="22"/>
  <c r="O473" i="22"/>
  <c r="P473" i="22"/>
  <c r="O499" i="22"/>
  <c r="P499" i="22"/>
  <c r="J355" i="22"/>
  <c r="N355" i="22" s="1"/>
  <c r="J357" i="22"/>
  <c r="N357" i="22" s="1"/>
  <c r="J373" i="22"/>
  <c r="N373" i="22" s="1"/>
  <c r="J375" i="22"/>
  <c r="N375" i="22" s="1"/>
  <c r="J391" i="22"/>
  <c r="N391" i="22" s="1"/>
  <c r="O396" i="22"/>
  <c r="N406" i="22"/>
  <c r="P407" i="22"/>
  <c r="P412" i="22"/>
  <c r="O412" i="22"/>
  <c r="P444" i="22"/>
  <c r="O444" i="22"/>
  <c r="P446" i="22"/>
  <c r="O446" i="22"/>
  <c r="O461" i="22"/>
  <c r="P461" i="22"/>
  <c r="P463" i="22"/>
  <c r="O463" i="22"/>
  <c r="O465" i="22"/>
  <c r="P465" i="22"/>
  <c r="O467" i="22"/>
  <c r="P467" i="22"/>
  <c r="O477" i="22"/>
  <c r="P477" i="22"/>
  <c r="O479" i="22"/>
  <c r="P479" i="22"/>
  <c r="P489" i="22"/>
  <c r="P498" i="22"/>
  <c r="O498" i="22"/>
  <c r="O507" i="22"/>
  <c r="P507" i="22"/>
  <c r="O443" i="22"/>
  <c r="P443" i="22"/>
  <c r="P462" i="22"/>
  <c r="O462" i="22"/>
  <c r="P485" i="22"/>
  <c r="O485" i="22"/>
  <c r="N408" i="22"/>
  <c r="J413" i="22"/>
  <c r="N413" i="22" s="1"/>
  <c r="P423" i="22"/>
  <c r="O423" i="22"/>
  <c r="P429" i="22"/>
  <c r="O429" i="22"/>
  <c r="P433" i="22"/>
  <c r="O433" i="22"/>
  <c r="N435" i="22"/>
  <c r="P448" i="22"/>
  <c r="O448" i="22"/>
  <c r="N452" i="22"/>
  <c r="O455" i="22"/>
  <c r="P455" i="22"/>
  <c r="P459" i="22"/>
  <c r="P472" i="22"/>
  <c r="O472" i="22"/>
  <c r="P484" i="22"/>
  <c r="O484" i="22"/>
  <c r="O495" i="22"/>
  <c r="P495" i="22"/>
  <c r="P502" i="22"/>
  <c r="O502" i="22"/>
  <c r="J349" i="22"/>
  <c r="N349" i="22" s="1"/>
  <c r="J351" i="22"/>
  <c r="N351" i="22" s="1"/>
  <c r="J367" i="22"/>
  <c r="N367" i="22" s="1"/>
  <c r="J369" i="22"/>
  <c r="N369" i="22" s="1"/>
  <c r="J385" i="22"/>
  <c r="N385" i="22" s="1"/>
  <c r="J387" i="22"/>
  <c r="N387" i="22" s="1"/>
  <c r="J397" i="22"/>
  <c r="N397" i="22" s="1"/>
  <c r="J404" i="22"/>
  <c r="N404" i="22" s="1"/>
  <c r="J415" i="22"/>
  <c r="N415" i="22" s="1"/>
  <c r="P426" i="22"/>
  <c r="O426" i="22"/>
  <c r="P428" i="22"/>
  <c r="O428" i="22"/>
  <c r="O431" i="22"/>
  <c r="P431" i="22"/>
  <c r="N454" i="22"/>
  <c r="P475" i="22"/>
  <c r="F517" i="22"/>
  <c r="AE70" i="22" s="1"/>
  <c r="J470" i="22"/>
  <c r="N470" i="22" s="1"/>
  <c r="J476" i="22"/>
  <c r="N476" i="22" s="1"/>
  <c r="J482" i="22"/>
  <c r="N482" i="22" s="1"/>
  <c r="O488" i="22"/>
  <c r="P503" i="22"/>
  <c r="O503" i="22"/>
  <c r="P505" i="22"/>
  <c r="O505" i="22"/>
  <c r="O508" i="22"/>
  <c r="N510" i="22"/>
  <c r="J422" i="22"/>
  <c r="N422" i="22" s="1"/>
  <c r="J438" i="22"/>
  <c r="N438" i="22" s="1"/>
  <c r="J440" i="22"/>
  <c r="N440" i="22" s="1"/>
  <c r="J456" i="22"/>
  <c r="N456" i="22" s="1"/>
  <c r="J458" i="22"/>
  <c r="N458" i="22" s="1"/>
  <c r="P486" i="22"/>
  <c r="O486" i="22"/>
  <c r="P504" i="22"/>
  <c r="O504" i="22"/>
  <c r="P512" i="22"/>
  <c r="O512" i="22"/>
  <c r="P491" i="22"/>
  <c r="O491" i="22"/>
  <c r="P506" i="22"/>
  <c r="O506" i="22"/>
  <c r="N432" i="22"/>
  <c r="N450" i="22"/>
  <c r="O490" i="22"/>
  <c r="N492" i="22"/>
  <c r="O442" i="22"/>
  <c r="O460" i="22"/>
  <c r="P493" i="22"/>
  <c r="O500" i="22"/>
  <c r="P515" i="22"/>
  <c r="O515" i="22"/>
  <c r="O317" i="33"/>
  <c r="P317" i="33"/>
  <c r="O323" i="33"/>
  <c r="P323" i="33"/>
  <c r="O335" i="33"/>
  <c r="P335" i="33"/>
  <c r="O341" i="33"/>
  <c r="P341" i="33"/>
  <c r="O353" i="33"/>
  <c r="P353" i="33"/>
  <c r="O359" i="33"/>
  <c r="P359" i="33"/>
  <c r="O362" i="33"/>
  <c r="P362" i="33"/>
  <c r="P369" i="33"/>
  <c r="O369" i="33"/>
  <c r="O312" i="33"/>
  <c r="P312" i="33"/>
  <c r="P367" i="33"/>
  <c r="O367" i="33"/>
  <c r="P325" i="33"/>
  <c r="O325" i="33"/>
  <c r="P343" i="33"/>
  <c r="O343" i="33"/>
  <c r="P361" i="33"/>
  <c r="O361" i="33"/>
  <c r="P364" i="33"/>
  <c r="O364" i="33"/>
  <c r="P381" i="33"/>
  <c r="O381" i="33"/>
  <c r="O449" i="33"/>
  <c r="P449" i="33"/>
  <c r="P316" i="33"/>
  <c r="O316" i="33"/>
  <c r="O327" i="33"/>
  <c r="P327" i="33"/>
  <c r="O329" i="33"/>
  <c r="P329" i="33"/>
  <c r="P334" i="33"/>
  <c r="O334" i="33"/>
  <c r="O345" i="33"/>
  <c r="P345" i="33"/>
  <c r="O347" i="33"/>
  <c r="P347" i="33"/>
  <c r="P352" i="33"/>
  <c r="O352" i="33"/>
  <c r="O368" i="33"/>
  <c r="P368" i="33"/>
  <c r="O383" i="33"/>
  <c r="P383" i="33"/>
  <c r="P313" i="33"/>
  <c r="O313" i="33"/>
  <c r="P331" i="33"/>
  <c r="O331" i="33"/>
  <c r="P349" i="33"/>
  <c r="O349" i="33"/>
  <c r="P385" i="33"/>
  <c r="O385" i="33"/>
  <c r="P388" i="33"/>
  <c r="O388" i="33"/>
  <c r="O315" i="33"/>
  <c r="P315" i="33"/>
  <c r="O319" i="33"/>
  <c r="P319" i="33"/>
  <c r="O321" i="33"/>
  <c r="P321" i="33"/>
  <c r="O333" i="33"/>
  <c r="P333" i="33"/>
  <c r="O337" i="33"/>
  <c r="P337" i="33"/>
  <c r="O339" i="33"/>
  <c r="P339" i="33"/>
  <c r="O351" i="33"/>
  <c r="P351" i="33"/>
  <c r="O355" i="33"/>
  <c r="P355" i="33"/>
  <c r="O357" i="33"/>
  <c r="P357" i="33"/>
  <c r="P392" i="33"/>
  <c r="O392" i="33"/>
  <c r="P382" i="33"/>
  <c r="O382" i="33"/>
  <c r="P451" i="33"/>
  <c r="O451" i="33"/>
  <c r="O465" i="33"/>
  <c r="P465" i="33"/>
  <c r="P475" i="33"/>
  <c r="O475" i="33"/>
  <c r="O479" i="33"/>
  <c r="P479" i="33"/>
  <c r="P505" i="33"/>
  <c r="O505" i="33"/>
  <c r="O314" i="33"/>
  <c r="J318" i="33"/>
  <c r="N318" i="33" s="1"/>
  <c r="J320" i="33"/>
  <c r="N320" i="33" s="1"/>
  <c r="O332" i="33"/>
  <c r="J336" i="33"/>
  <c r="N336" i="33" s="1"/>
  <c r="J338" i="33"/>
  <c r="N338" i="33" s="1"/>
  <c r="O350" i="33"/>
  <c r="J354" i="33"/>
  <c r="N354" i="33" s="1"/>
  <c r="J356" i="33"/>
  <c r="N356" i="33" s="1"/>
  <c r="J374" i="33"/>
  <c r="N374" i="33" s="1"/>
  <c r="J377" i="33"/>
  <c r="N377" i="33" s="1"/>
  <c r="N389" i="33"/>
  <c r="O395" i="33"/>
  <c r="P395" i="33"/>
  <c r="O403" i="33"/>
  <c r="P403" i="33"/>
  <c r="O419" i="33"/>
  <c r="P419" i="33"/>
  <c r="P421" i="33"/>
  <c r="O421" i="33"/>
  <c r="O431" i="33"/>
  <c r="P431" i="33"/>
  <c r="P442" i="33"/>
  <c r="O442" i="33"/>
  <c r="O445" i="33"/>
  <c r="P445" i="33"/>
  <c r="P502" i="33"/>
  <c r="O502" i="33"/>
  <c r="P376" i="33"/>
  <c r="O376" i="33"/>
  <c r="O411" i="33"/>
  <c r="P411" i="33"/>
  <c r="AB307" i="33"/>
  <c r="F517" i="33"/>
  <c r="AE70" i="33" s="1"/>
  <c r="O328" i="33"/>
  <c r="O346" i="33"/>
  <c r="O363" i="33"/>
  <c r="O372" i="33"/>
  <c r="O379" i="33"/>
  <c r="O406" i="33"/>
  <c r="O409" i="33"/>
  <c r="P428" i="33"/>
  <c r="O428" i="33"/>
  <c r="P433" i="33"/>
  <c r="O433" i="33"/>
  <c r="P439" i="33"/>
  <c r="O439" i="33"/>
  <c r="P446" i="33"/>
  <c r="O446" i="33"/>
  <c r="O453" i="33"/>
  <c r="P453" i="33"/>
  <c r="P460" i="33"/>
  <c r="O460" i="33"/>
  <c r="O467" i="33"/>
  <c r="P467" i="33"/>
  <c r="O471" i="33"/>
  <c r="P471" i="33"/>
  <c r="P476" i="33"/>
  <c r="O476" i="33"/>
  <c r="O489" i="33"/>
  <c r="P489" i="33"/>
  <c r="O497" i="33"/>
  <c r="P497" i="33"/>
  <c r="P373" i="33"/>
  <c r="O373" i="33"/>
  <c r="P512" i="33"/>
  <c r="O512" i="33"/>
  <c r="I517" i="33"/>
  <c r="AE71" i="33" s="1"/>
  <c r="O366" i="33"/>
  <c r="O384" i="33"/>
  <c r="P397" i="33"/>
  <c r="O397" i="33"/>
  <c r="P400" i="33"/>
  <c r="O400" i="33"/>
  <c r="O413" i="33"/>
  <c r="P413" i="33"/>
  <c r="O417" i="33"/>
  <c r="P417" i="33"/>
  <c r="P422" i="33"/>
  <c r="O422" i="33"/>
  <c r="O443" i="33"/>
  <c r="P443" i="33"/>
  <c r="P464" i="33"/>
  <c r="O464" i="33"/>
  <c r="P487" i="33"/>
  <c r="O487" i="33"/>
  <c r="P424" i="33"/>
  <c r="O424" i="33"/>
  <c r="P458" i="33"/>
  <c r="O458" i="33"/>
  <c r="O473" i="33"/>
  <c r="P473" i="33"/>
  <c r="P503" i="33"/>
  <c r="O503" i="33"/>
  <c r="J311" i="33"/>
  <c r="O322" i="33"/>
  <c r="O340" i="33"/>
  <c r="O358" i="33"/>
  <c r="O396" i="33"/>
  <c r="P396" i="33"/>
  <c r="P399" i="33"/>
  <c r="O399" i="33"/>
  <c r="P408" i="33"/>
  <c r="O425" i="33"/>
  <c r="P425" i="33"/>
  <c r="P435" i="33"/>
  <c r="P457" i="33"/>
  <c r="O457" i="33"/>
  <c r="O469" i="33"/>
  <c r="M517" i="33"/>
  <c r="AE72" i="33" s="1"/>
  <c r="J324" i="33"/>
  <c r="N324" i="33" s="1"/>
  <c r="J326" i="33"/>
  <c r="N326" i="33" s="1"/>
  <c r="J342" i="33"/>
  <c r="N342" i="33" s="1"/>
  <c r="J344" i="33"/>
  <c r="N344" i="33" s="1"/>
  <c r="J360" i="33"/>
  <c r="N360" i="33" s="1"/>
  <c r="P370" i="33"/>
  <c r="P404" i="33"/>
  <c r="O414" i="33"/>
  <c r="P414" i="33"/>
  <c r="O415" i="33"/>
  <c r="O429" i="33"/>
  <c r="P429" i="33"/>
  <c r="P441" i="33"/>
  <c r="O447" i="33"/>
  <c r="P447" i="33"/>
  <c r="O459" i="33"/>
  <c r="P459" i="33"/>
  <c r="P488" i="33"/>
  <c r="O488" i="33"/>
  <c r="J371" i="33"/>
  <c r="N371" i="33" s="1"/>
  <c r="J380" i="33"/>
  <c r="N380" i="33" s="1"/>
  <c r="J401" i="33"/>
  <c r="N401" i="33" s="1"/>
  <c r="J410" i="33"/>
  <c r="N410" i="33" s="1"/>
  <c r="N412" i="33"/>
  <c r="N418" i="33"/>
  <c r="J420" i="33"/>
  <c r="N420" i="33" s="1"/>
  <c r="J455" i="33"/>
  <c r="N455" i="33" s="1"/>
  <c r="N462" i="33"/>
  <c r="N466" i="33"/>
  <c r="N472" i="33"/>
  <c r="J474" i="33"/>
  <c r="N474" i="33" s="1"/>
  <c r="P496" i="33"/>
  <c r="O496" i="33"/>
  <c r="N516" i="33"/>
  <c r="P478" i="33"/>
  <c r="O478" i="33"/>
  <c r="O491" i="33"/>
  <c r="P491" i="33"/>
  <c r="J506" i="33"/>
  <c r="N506" i="33" s="1"/>
  <c r="P436" i="33"/>
  <c r="O436" i="33"/>
  <c r="P463" i="33"/>
  <c r="P493" i="33"/>
  <c r="O493" i="33"/>
  <c r="P499" i="33"/>
  <c r="O499" i="33"/>
  <c r="P423" i="33"/>
  <c r="P481" i="33"/>
  <c r="O481" i="33"/>
  <c r="O490" i="33"/>
  <c r="P515" i="33"/>
  <c r="O515" i="33"/>
  <c r="J365" i="33"/>
  <c r="N365" i="33" s="1"/>
  <c r="J386" i="33"/>
  <c r="N386" i="33" s="1"/>
  <c r="O394" i="33"/>
  <c r="J402" i="33"/>
  <c r="N402" i="33" s="1"/>
  <c r="P427" i="33"/>
  <c r="O430" i="33"/>
  <c r="J437" i="33"/>
  <c r="N437" i="33" s="1"/>
  <c r="N448" i="33"/>
  <c r="N454" i="33"/>
  <c r="J456" i="33"/>
  <c r="N456" i="33" s="1"/>
  <c r="J494" i="33"/>
  <c r="N494" i="33" s="1"/>
  <c r="P495" i="33"/>
  <c r="P510" i="33"/>
  <c r="O510" i="33"/>
  <c r="J398" i="33"/>
  <c r="N398" i="33" s="1"/>
  <c r="J416" i="33"/>
  <c r="N416" i="33" s="1"/>
  <c r="J432" i="33"/>
  <c r="N432" i="33" s="1"/>
  <c r="J434" i="33"/>
  <c r="N434" i="33" s="1"/>
  <c r="J450" i="33"/>
  <c r="N450" i="33" s="1"/>
  <c r="J452" i="33"/>
  <c r="N452" i="33" s="1"/>
  <c r="J468" i="33"/>
  <c r="N468" i="33" s="1"/>
  <c r="J470" i="33"/>
  <c r="N470" i="33" s="1"/>
  <c r="J482" i="33"/>
  <c r="N482" i="33" s="1"/>
  <c r="J500" i="33"/>
  <c r="N500" i="33" s="1"/>
  <c r="P509" i="33"/>
  <c r="O509" i="33"/>
  <c r="P511" i="33"/>
  <c r="O511" i="33"/>
  <c r="O514" i="33"/>
  <c r="N480" i="33"/>
  <c r="N498" i="33"/>
  <c r="N504" i="33"/>
  <c r="O318" i="32"/>
  <c r="P318" i="32"/>
  <c r="P332" i="32"/>
  <c r="O332" i="32"/>
  <c r="P350" i="32"/>
  <c r="O350" i="32"/>
  <c r="P368" i="32"/>
  <c r="O368" i="32"/>
  <c r="P406" i="32"/>
  <c r="O406" i="32"/>
  <c r="P417" i="32"/>
  <c r="O417" i="32"/>
  <c r="P322" i="32"/>
  <c r="O322" i="32"/>
  <c r="O334" i="32"/>
  <c r="P334" i="32"/>
  <c r="O338" i="32"/>
  <c r="P338" i="32"/>
  <c r="O340" i="32"/>
  <c r="P340" i="32"/>
  <c r="O352" i="32"/>
  <c r="P352" i="32"/>
  <c r="O356" i="32"/>
  <c r="P356" i="32"/>
  <c r="O358" i="32"/>
  <c r="P358" i="32"/>
  <c r="O370" i="32"/>
  <c r="P370" i="32"/>
  <c r="O374" i="32"/>
  <c r="P374" i="32"/>
  <c r="O376" i="32"/>
  <c r="P376" i="32"/>
  <c r="P393" i="32"/>
  <c r="O393" i="32"/>
  <c r="P405" i="32"/>
  <c r="O405" i="32"/>
  <c r="O312" i="32"/>
  <c r="P312" i="32"/>
  <c r="P314" i="32"/>
  <c r="O314" i="32"/>
  <c r="P317" i="32"/>
  <c r="O317" i="32"/>
  <c r="P320" i="32"/>
  <c r="O320" i="32"/>
  <c r="O324" i="32"/>
  <c r="P324" i="32"/>
  <c r="O336" i="32"/>
  <c r="P336" i="32"/>
  <c r="O342" i="32"/>
  <c r="P342" i="32"/>
  <c r="O354" i="32"/>
  <c r="P354" i="32"/>
  <c r="O360" i="32"/>
  <c r="P360" i="32"/>
  <c r="O372" i="32"/>
  <c r="P372" i="32"/>
  <c r="O380" i="32"/>
  <c r="P380" i="32"/>
  <c r="O382" i="32"/>
  <c r="P382" i="32"/>
  <c r="P316" i="32"/>
  <c r="O316" i="32"/>
  <c r="O378" i="32"/>
  <c r="P378" i="32"/>
  <c r="O386" i="32"/>
  <c r="P386" i="32"/>
  <c r="O388" i="32"/>
  <c r="P388" i="32"/>
  <c r="P326" i="32"/>
  <c r="O326" i="32"/>
  <c r="P344" i="32"/>
  <c r="O344" i="32"/>
  <c r="P362" i="32"/>
  <c r="O362" i="32"/>
  <c r="O384" i="32"/>
  <c r="P384" i="32"/>
  <c r="P399" i="32"/>
  <c r="O399" i="32"/>
  <c r="P313" i="32"/>
  <c r="O313" i="32"/>
  <c r="O328" i="32"/>
  <c r="P328" i="32"/>
  <c r="O330" i="32"/>
  <c r="P330" i="32"/>
  <c r="P335" i="32"/>
  <c r="O335" i="32"/>
  <c r="O346" i="32"/>
  <c r="P346" i="32"/>
  <c r="O348" i="32"/>
  <c r="P348" i="32"/>
  <c r="P353" i="32"/>
  <c r="O353" i="32"/>
  <c r="O364" i="32"/>
  <c r="P364" i="32"/>
  <c r="O366" i="32"/>
  <c r="P366" i="32"/>
  <c r="P371" i="32"/>
  <c r="O371" i="32"/>
  <c r="O390" i="32"/>
  <c r="P390" i="32"/>
  <c r="P394" i="32"/>
  <c r="O394" i="32"/>
  <c r="P412" i="32"/>
  <c r="O412" i="32"/>
  <c r="P424" i="32"/>
  <c r="O424" i="32"/>
  <c r="P475" i="32"/>
  <c r="O475" i="32"/>
  <c r="O477" i="32"/>
  <c r="P477" i="32"/>
  <c r="P484" i="32"/>
  <c r="O484" i="32"/>
  <c r="O315" i="32"/>
  <c r="O333" i="32"/>
  <c r="J337" i="32"/>
  <c r="N337" i="32" s="1"/>
  <c r="J339" i="32"/>
  <c r="N339" i="32" s="1"/>
  <c r="O351" i="32"/>
  <c r="J355" i="32"/>
  <c r="N355" i="32" s="1"/>
  <c r="J357" i="32"/>
  <c r="N357" i="32" s="1"/>
  <c r="O369" i="32"/>
  <c r="J373" i="32"/>
  <c r="N373" i="32" s="1"/>
  <c r="J379" i="32"/>
  <c r="N379" i="32" s="1"/>
  <c r="J385" i="32"/>
  <c r="N385" i="32" s="1"/>
  <c r="J391" i="32"/>
  <c r="N391" i="32" s="1"/>
  <c r="N395" i="32"/>
  <c r="O397" i="32"/>
  <c r="O415" i="32"/>
  <c r="O421" i="32"/>
  <c r="P439" i="32"/>
  <c r="O439" i="32"/>
  <c r="P457" i="32"/>
  <c r="O457" i="32"/>
  <c r="O467" i="32"/>
  <c r="P467" i="32"/>
  <c r="P469" i="32"/>
  <c r="O469" i="32"/>
  <c r="P503" i="32"/>
  <c r="O503" i="32"/>
  <c r="P516" i="32"/>
  <c r="O516" i="32"/>
  <c r="O319" i="32"/>
  <c r="O329" i="32"/>
  <c r="O347" i="32"/>
  <c r="O365" i="32"/>
  <c r="P466" i="32"/>
  <c r="O466" i="32"/>
  <c r="O483" i="32"/>
  <c r="P483" i="32"/>
  <c r="I517" i="32"/>
  <c r="AE71" i="32" s="1"/>
  <c r="P400" i="32"/>
  <c r="O400" i="32"/>
  <c r="P407" i="32"/>
  <c r="P433" i="32"/>
  <c r="O433" i="32"/>
  <c r="P451" i="32"/>
  <c r="O451" i="32"/>
  <c r="P471" i="32"/>
  <c r="P481" i="32"/>
  <c r="O481" i="32"/>
  <c r="P498" i="32"/>
  <c r="O498" i="32"/>
  <c r="P509" i="32"/>
  <c r="O509" i="32"/>
  <c r="J311" i="32"/>
  <c r="O323" i="32"/>
  <c r="O341" i="32"/>
  <c r="O359" i="32"/>
  <c r="N377" i="32"/>
  <c r="N383" i="32"/>
  <c r="N389" i="32"/>
  <c r="N401" i="32"/>
  <c r="N408" i="32"/>
  <c r="P413" i="32"/>
  <c r="O465" i="32"/>
  <c r="P465" i="32"/>
  <c r="P480" i="32"/>
  <c r="O480" i="32"/>
  <c r="O513" i="32"/>
  <c r="P513" i="32"/>
  <c r="P515" i="32"/>
  <c r="O515" i="32"/>
  <c r="M517" i="32"/>
  <c r="AE72" i="32" s="1"/>
  <c r="J321" i="32"/>
  <c r="N321" i="32" s="1"/>
  <c r="J325" i="32"/>
  <c r="N325" i="32" s="1"/>
  <c r="J327" i="32"/>
  <c r="N327" i="32" s="1"/>
  <c r="J343" i="32"/>
  <c r="N343" i="32" s="1"/>
  <c r="J345" i="32"/>
  <c r="N345" i="32" s="1"/>
  <c r="J361" i="32"/>
  <c r="N361" i="32" s="1"/>
  <c r="J363" i="32"/>
  <c r="N363" i="32" s="1"/>
  <c r="J375" i="32"/>
  <c r="N375" i="32" s="1"/>
  <c r="J381" i="32"/>
  <c r="N381" i="32" s="1"/>
  <c r="J387" i="32"/>
  <c r="N387" i="32" s="1"/>
  <c r="P402" i="32"/>
  <c r="O409" i="32"/>
  <c r="P418" i="32"/>
  <c r="O418" i="32"/>
  <c r="P427" i="32"/>
  <c r="O427" i="32"/>
  <c r="P445" i="32"/>
  <c r="O445" i="32"/>
  <c r="P463" i="32"/>
  <c r="O463" i="32"/>
  <c r="O485" i="32"/>
  <c r="P485" i="32"/>
  <c r="P487" i="32"/>
  <c r="O487" i="32"/>
  <c r="P493" i="32"/>
  <c r="O493" i="32"/>
  <c r="O495" i="32"/>
  <c r="P495" i="32"/>
  <c r="F517" i="32"/>
  <c r="AE70" i="32" s="1"/>
  <c r="J398" i="32"/>
  <c r="N398" i="32" s="1"/>
  <c r="J416" i="32"/>
  <c r="N416" i="32" s="1"/>
  <c r="J476" i="32"/>
  <c r="N476" i="32" s="1"/>
  <c r="J494" i="32"/>
  <c r="N494" i="32" s="1"/>
  <c r="J500" i="32"/>
  <c r="N500" i="32" s="1"/>
  <c r="P501" i="32"/>
  <c r="P511" i="32"/>
  <c r="O511" i="32"/>
  <c r="O514" i="32"/>
  <c r="P510" i="32"/>
  <c r="O510" i="32"/>
  <c r="J392" i="32"/>
  <c r="N392" i="32" s="1"/>
  <c r="N396" i="32"/>
  <c r="J410" i="32"/>
  <c r="N410" i="32" s="1"/>
  <c r="N414" i="32"/>
  <c r="J422" i="32"/>
  <c r="N422" i="32" s="1"/>
  <c r="N423" i="32"/>
  <c r="J428" i="32"/>
  <c r="N428" i="32" s="1"/>
  <c r="N429" i="32"/>
  <c r="J434" i="32"/>
  <c r="N434" i="32" s="1"/>
  <c r="N435" i="32"/>
  <c r="J440" i="32"/>
  <c r="N440" i="32" s="1"/>
  <c r="N441" i="32"/>
  <c r="J446" i="32"/>
  <c r="N446" i="32" s="1"/>
  <c r="N447" i="32"/>
  <c r="J452" i="32"/>
  <c r="N452" i="32" s="1"/>
  <c r="N453" i="32"/>
  <c r="J458" i="32"/>
  <c r="N458" i="32" s="1"/>
  <c r="N459" i="32"/>
  <c r="J464" i="32"/>
  <c r="N464" i="32" s="1"/>
  <c r="P473" i="32"/>
  <c r="J482" i="32"/>
  <c r="N482" i="32" s="1"/>
  <c r="P491" i="32"/>
  <c r="P505" i="32"/>
  <c r="O505" i="32"/>
  <c r="J512" i="32"/>
  <c r="N512" i="32" s="1"/>
  <c r="N420" i="32"/>
  <c r="N426" i="32"/>
  <c r="O430" i="32"/>
  <c r="N432" i="32"/>
  <c r="O436" i="32"/>
  <c r="N438" i="32"/>
  <c r="O442" i="32"/>
  <c r="N444" i="32"/>
  <c r="O448" i="32"/>
  <c r="N450" i="32"/>
  <c r="O454" i="32"/>
  <c r="N456" i="32"/>
  <c r="O460" i="32"/>
  <c r="N462" i="32"/>
  <c r="O472" i="32"/>
  <c r="N474" i="32"/>
  <c r="N492" i="32"/>
  <c r="N504" i="32"/>
  <c r="J404" i="32"/>
  <c r="N404" i="32" s="1"/>
  <c r="J419" i="32"/>
  <c r="N419" i="32" s="1"/>
  <c r="J425" i="32"/>
  <c r="N425" i="32" s="1"/>
  <c r="J431" i="32"/>
  <c r="N431" i="32" s="1"/>
  <c r="J437" i="32"/>
  <c r="N437" i="32" s="1"/>
  <c r="J443" i="32"/>
  <c r="N443" i="32" s="1"/>
  <c r="J449" i="32"/>
  <c r="N449" i="32" s="1"/>
  <c r="J455" i="32"/>
  <c r="N455" i="32" s="1"/>
  <c r="J461" i="32"/>
  <c r="N461" i="32" s="1"/>
  <c r="O468" i="32"/>
  <c r="J470" i="32"/>
  <c r="N470" i="32" s="1"/>
  <c r="P479" i="32"/>
  <c r="O486" i="32"/>
  <c r="J488" i="32"/>
  <c r="N488" i="32" s="1"/>
  <c r="P497" i="32"/>
  <c r="P499" i="32"/>
  <c r="O499" i="32"/>
  <c r="O502" i="32"/>
  <c r="J506" i="32"/>
  <c r="N506" i="32" s="1"/>
  <c r="P507" i="32"/>
  <c r="P314" i="21"/>
  <c r="O314" i="21"/>
  <c r="O323" i="21"/>
  <c r="P323" i="21"/>
  <c r="P327" i="21"/>
  <c r="O327" i="21"/>
  <c r="O344" i="21"/>
  <c r="P344" i="21"/>
  <c r="O346" i="21"/>
  <c r="P346" i="21"/>
  <c r="P348" i="21"/>
  <c r="O348" i="21"/>
  <c r="P351" i="21"/>
  <c r="O351" i="21"/>
  <c r="P362" i="21"/>
  <c r="O362" i="21"/>
  <c r="P375" i="21"/>
  <c r="O375" i="21"/>
  <c r="P415" i="21"/>
  <c r="O415" i="21"/>
  <c r="P422" i="21"/>
  <c r="O422" i="21"/>
  <c r="P440" i="21"/>
  <c r="O440" i="21"/>
  <c r="P464" i="21"/>
  <c r="O464" i="21"/>
  <c r="P313" i="21"/>
  <c r="O313" i="21"/>
  <c r="P318" i="21"/>
  <c r="O318" i="21"/>
  <c r="O322" i="21"/>
  <c r="P322" i="21"/>
  <c r="P341" i="21"/>
  <c r="O341" i="21"/>
  <c r="O355" i="21"/>
  <c r="P355" i="21"/>
  <c r="P360" i="21"/>
  <c r="O360" i="21"/>
  <c r="O379" i="21"/>
  <c r="P379" i="21"/>
  <c r="P389" i="21"/>
  <c r="O389" i="21"/>
  <c r="P398" i="21"/>
  <c r="O398" i="21"/>
  <c r="P406" i="21"/>
  <c r="O406" i="21"/>
  <c r="O413" i="21"/>
  <c r="P413" i="21"/>
  <c r="O459" i="21"/>
  <c r="P459" i="21"/>
  <c r="O461" i="21"/>
  <c r="P461" i="21"/>
  <c r="P475" i="21"/>
  <c r="O475" i="21"/>
  <c r="P315" i="21"/>
  <c r="O315" i="21"/>
  <c r="P320" i="21"/>
  <c r="O320" i="21"/>
  <c r="O329" i="21"/>
  <c r="P329" i="21"/>
  <c r="O334" i="21"/>
  <c r="P334" i="21"/>
  <c r="P357" i="21"/>
  <c r="O357" i="21"/>
  <c r="P374" i="21"/>
  <c r="O374" i="21"/>
  <c r="P381" i="21"/>
  <c r="O381" i="21"/>
  <c r="P384" i="21"/>
  <c r="O384" i="21"/>
  <c r="P387" i="21"/>
  <c r="O387" i="21"/>
  <c r="P403" i="21"/>
  <c r="O403" i="21"/>
  <c r="P424" i="21"/>
  <c r="O424" i="21"/>
  <c r="O429" i="21"/>
  <c r="P429" i="21"/>
  <c r="O447" i="21"/>
  <c r="P447" i="21"/>
  <c r="O477" i="21"/>
  <c r="P477" i="21"/>
  <c r="P319" i="21"/>
  <c r="O319" i="21"/>
  <c r="P324" i="21"/>
  <c r="O324" i="21"/>
  <c r="O328" i="21"/>
  <c r="P328" i="21"/>
  <c r="P338" i="21"/>
  <c r="O338" i="21"/>
  <c r="P339" i="21"/>
  <c r="O339" i="21"/>
  <c r="P345" i="21"/>
  <c r="O345" i="21"/>
  <c r="O347" i="21"/>
  <c r="P347" i="21"/>
  <c r="O361" i="21"/>
  <c r="P361" i="21"/>
  <c r="P371" i="21"/>
  <c r="O371" i="21"/>
  <c r="O391" i="21"/>
  <c r="P391" i="21"/>
  <c r="O395" i="21"/>
  <c r="P395" i="21"/>
  <c r="O409" i="21"/>
  <c r="P409" i="21"/>
  <c r="P442" i="21"/>
  <c r="O442" i="21"/>
  <c r="O465" i="21"/>
  <c r="P465" i="21"/>
  <c r="P469" i="21"/>
  <c r="O469" i="21"/>
  <c r="P476" i="21"/>
  <c r="O476" i="21"/>
  <c r="P317" i="21"/>
  <c r="O317" i="21"/>
  <c r="P321" i="21"/>
  <c r="O321" i="21"/>
  <c r="P326" i="21"/>
  <c r="O326" i="21"/>
  <c r="P333" i="21"/>
  <c r="O333" i="21"/>
  <c r="P336" i="21"/>
  <c r="O336" i="21"/>
  <c r="O340" i="21"/>
  <c r="P340" i="21"/>
  <c r="O342" i="21"/>
  <c r="P342" i="21"/>
  <c r="P356" i="21"/>
  <c r="O356" i="21"/>
  <c r="P363" i="21"/>
  <c r="O363" i="21"/>
  <c r="P366" i="21"/>
  <c r="O366" i="21"/>
  <c r="P369" i="21"/>
  <c r="O369" i="21"/>
  <c r="P380" i="21"/>
  <c r="O380" i="21"/>
  <c r="P405" i="21"/>
  <c r="O405" i="21"/>
  <c r="P412" i="21"/>
  <c r="O412" i="21"/>
  <c r="P421" i="21"/>
  <c r="O421" i="21"/>
  <c r="O431" i="21"/>
  <c r="P431" i="21"/>
  <c r="O467" i="21"/>
  <c r="P467" i="21"/>
  <c r="P312" i="21"/>
  <c r="O312" i="21"/>
  <c r="O316" i="21"/>
  <c r="P316" i="21"/>
  <c r="P325" i="21"/>
  <c r="O325" i="21"/>
  <c r="P330" i="21"/>
  <c r="O330" i="21"/>
  <c r="P332" i="21"/>
  <c r="O332" i="21"/>
  <c r="P353" i="21"/>
  <c r="O353" i="21"/>
  <c r="O373" i="21"/>
  <c r="P373" i="21"/>
  <c r="P378" i="21"/>
  <c r="O378" i="21"/>
  <c r="P394" i="21"/>
  <c r="O394" i="21"/>
  <c r="P397" i="21"/>
  <c r="O397" i="21"/>
  <c r="O402" i="21"/>
  <c r="P402" i="21"/>
  <c r="O423" i="21"/>
  <c r="P423" i="21"/>
  <c r="P428" i="21"/>
  <c r="O428" i="21"/>
  <c r="O435" i="21"/>
  <c r="P435" i="21"/>
  <c r="P446" i="21"/>
  <c r="O446" i="21"/>
  <c r="P478" i="21"/>
  <c r="O478" i="21"/>
  <c r="O437" i="21"/>
  <c r="P437" i="21"/>
  <c r="P512" i="21"/>
  <c r="O512" i="21"/>
  <c r="F517" i="21"/>
  <c r="AE70" i="21" s="1"/>
  <c r="O331" i="21"/>
  <c r="J343" i="21"/>
  <c r="N343" i="21" s="1"/>
  <c r="J352" i="21"/>
  <c r="N352" i="21" s="1"/>
  <c r="P364" i="21"/>
  <c r="J370" i="21"/>
  <c r="N370" i="21" s="1"/>
  <c r="P382" i="21"/>
  <c r="J388" i="21"/>
  <c r="N388" i="21" s="1"/>
  <c r="P399" i="21"/>
  <c r="P410" i="21"/>
  <c r="J419" i="21"/>
  <c r="N419" i="21" s="1"/>
  <c r="N426" i="21"/>
  <c r="N430" i="21"/>
  <c r="N436" i="21"/>
  <c r="J438" i="21"/>
  <c r="N438" i="21" s="1"/>
  <c r="O457" i="21"/>
  <c r="P463" i="21"/>
  <c r="J473" i="21"/>
  <c r="N473" i="21" s="1"/>
  <c r="N480" i="21"/>
  <c r="P487" i="21"/>
  <c r="O487" i="21"/>
  <c r="P494" i="21"/>
  <c r="O494" i="21"/>
  <c r="P495" i="21"/>
  <c r="N516" i="21"/>
  <c r="P505" i="21"/>
  <c r="O505" i="21"/>
  <c r="I517" i="21"/>
  <c r="AE71" i="21" s="1"/>
  <c r="O335" i="21"/>
  <c r="J349" i="21"/>
  <c r="N349" i="21" s="1"/>
  <c r="O359" i="21"/>
  <c r="J367" i="21"/>
  <c r="N367" i="21" s="1"/>
  <c r="O377" i="21"/>
  <c r="J385" i="21"/>
  <c r="N385" i="21" s="1"/>
  <c r="O393" i="21"/>
  <c r="O396" i="21"/>
  <c r="J407" i="21"/>
  <c r="N407" i="21" s="1"/>
  <c r="P417" i="21"/>
  <c r="P443" i="21"/>
  <c r="O451" i="21"/>
  <c r="J458" i="21"/>
  <c r="N458" i="21" s="1"/>
  <c r="P471" i="21"/>
  <c r="O484" i="21"/>
  <c r="P497" i="21"/>
  <c r="O497" i="21"/>
  <c r="P499" i="21"/>
  <c r="O499" i="21"/>
  <c r="O502" i="21"/>
  <c r="J506" i="21"/>
  <c r="N506" i="21" s="1"/>
  <c r="P514" i="21"/>
  <c r="O514" i="21"/>
  <c r="P492" i="21"/>
  <c r="O492" i="21"/>
  <c r="P503" i="21"/>
  <c r="O503" i="21"/>
  <c r="O408" i="21"/>
  <c r="P454" i="21"/>
  <c r="O454" i="21"/>
  <c r="P481" i="21"/>
  <c r="O481" i="21"/>
  <c r="O483" i="21"/>
  <c r="P483" i="21"/>
  <c r="P488" i="21"/>
  <c r="O488" i="21"/>
  <c r="P489" i="21"/>
  <c r="P496" i="21"/>
  <c r="O496" i="21"/>
  <c r="P498" i="21"/>
  <c r="O498" i="21"/>
  <c r="O485" i="21"/>
  <c r="P485" i="21"/>
  <c r="M517" i="21"/>
  <c r="AE72" i="21" s="1"/>
  <c r="P441" i="21"/>
  <c r="N482" i="21"/>
  <c r="P515" i="21"/>
  <c r="O515" i="21"/>
  <c r="N311" i="21"/>
  <c r="J337" i="21"/>
  <c r="N337" i="21" s="1"/>
  <c r="O354" i="21"/>
  <c r="J358" i="21"/>
  <c r="N358" i="21" s="1"/>
  <c r="O372" i="21"/>
  <c r="J376" i="21"/>
  <c r="N376" i="21" s="1"/>
  <c r="O390" i="21"/>
  <c r="P401" i="21"/>
  <c r="N418" i="21"/>
  <c r="J420" i="21"/>
  <c r="N420" i="21" s="1"/>
  <c r="O439" i="21"/>
  <c r="P445" i="21"/>
  <c r="O448" i="21"/>
  <c r="P449" i="21"/>
  <c r="J455" i="21"/>
  <c r="N455" i="21" s="1"/>
  <c r="O460" i="21"/>
  <c r="N466" i="21"/>
  <c r="N472" i="21"/>
  <c r="J474" i="21"/>
  <c r="N474" i="21" s="1"/>
  <c r="P510" i="21"/>
  <c r="O510" i="21"/>
  <c r="J404" i="21"/>
  <c r="N404" i="21" s="1"/>
  <c r="P491" i="21"/>
  <c r="O491" i="21"/>
  <c r="P493" i="21"/>
  <c r="O493" i="21"/>
  <c r="J500" i="21"/>
  <c r="N500" i="21" s="1"/>
  <c r="P509" i="21"/>
  <c r="O509" i="21"/>
  <c r="P511" i="21"/>
  <c r="O511" i="21"/>
  <c r="J414" i="21"/>
  <c r="N414" i="21" s="1"/>
  <c r="J416" i="21"/>
  <c r="N416" i="21" s="1"/>
  <c r="J432" i="21"/>
  <c r="N432" i="21" s="1"/>
  <c r="J434" i="21"/>
  <c r="N434" i="21" s="1"/>
  <c r="J450" i="21"/>
  <c r="N450" i="21" s="1"/>
  <c r="J452" i="21"/>
  <c r="N452" i="21" s="1"/>
  <c r="J468" i="21"/>
  <c r="N468" i="21" s="1"/>
  <c r="J470" i="21"/>
  <c r="N470" i="21" s="1"/>
  <c r="N504" i="21"/>
  <c r="P332" i="20"/>
  <c r="O332" i="20"/>
  <c r="P380" i="20"/>
  <c r="O380" i="20"/>
  <c r="P419" i="20"/>
  <c r="O419" i="20"/>
  <c r="O462" i="20"/>
  <c r="P462" i="20"/>
  <c r="O339" i="20"/>
  <c r="P339" i="20"/>
  <c r="P348" i="20"/>
  <c r="O348" i="20"/>
  <c r="P353" i="20"/>
  <c r="O353" i="20"/>
  <c r="P368" i="20"/>
  <c r="O368" i="20"/>
  <c r="O370" i="20"/>
  <c r="P370" i="20"/>
  <c r="O382" i="20"/>
  <c r="P382" i="20"/>
  <c r="O410" i="20"/>
  <c r="P410" i="20"/>
  <c r="P314" i="20"/>
  <c r="O314" i="20"/>
  <c r="P320" i="20"/>
  <c r="O320" i="20"/>
  <c r="P326" i="20"/>
  <c r="O326" i="20"/>
  <c r="P350" i="20"/>
  <c r="O350" i="20"/>
  <c r="P362" i="20"/>
  <c r="O362" i="20"/>
  <c r="O390" i="20"/>
  <c r="P390" i="20"/>
  <c r="P418" i="20"/>
  <c r="O418" i="20"/>
  <c r="O444" i="20"/>
  <c r="P444" i="20"/>
  <c r="O456" i="20"/>
  <c r="P456" i="20"/>
  <c r="O458" i="20"/>
  <c r="P458" i="20"/>
  <c r="O333" i="20"/>
  <c r="P333" i="20"/>
  <c r="P367" i="20"/>
  <c r="O367" i="20"/>
  <c r="P387" i="20"/>
  <c r="O387" i="20"/>
  <c r="P409" i="20"/>
  <c r="O409" i="20"/>
  <c r="P425" i="20"/>
  <c r="O425" i="20"/>
  <c r="P474" i="20"/>
  <c r="O474" i="20"/>
  <c r="P313" i="20"/>
  <c r="O313" i="20"/>
  <c r="P338" i="20"/>
  <c r="O338" i="20"/>
  <c r="P345" i="20"/>
  <c r="O345" i="20"/>
  <c r="P381" i="20"/>
  <c r="O381" i="20"/>
  <c r="O414" i="20"/>
  <c r="P414" i="20"/>
  <c r="P452" i="20"/>
  <c r="O452" i="20"/>
  <c r="O315" i="20"/>
  <c r="P315" i="20"/>
  <c r="O321" i="20"/>
  <c r="P321" i="20"/>
  <c r="O327" i="20"/>
  <c r="P327" i="20"/>
  <c r="P349" i="20"/>
  <c r="O349" i="20"/>
  <c r="O364" i="20"/>
  <c r="P364" i="20"/>
  <c r="P366" i="20"/>
  <c r="O366" i="20"/>
  <c r="O408" i="20"/>
  <c r="P408" i="20"/>
  <c r="P445" i="20"/>
  <c r="O445" i="20"/>
  <c r="P319" i="20"/>
  <c r="O319" i="20"/>
  <c r="P325" i="20"/>
  <c r="O325" i="20"/>
  <c r="P331" i="20"/>
  <c r="O331" i="20"/>
  <c r="P337" i="20"/>
  <c r="O337" i="20"/>
  <c r="P351" i="20"/>
  <c r="O351" i="20"/>
  <c r="P354" i="20"/>
  <c r="O354" i="20"/>
  <c r="P371" i="20"/>
  <c r="O371" i="20"/>
  <c r="P373" i="20"/>
  <c r="O373" i="20"/>
  <c r="O388" i="20"/>
  <c r="P388" i="20"/>
  <c r="P391" i="20"/>
  <c r="O391" i="20"/>
  <c r="P393" i="20"/>
  <c r="O393" i="20"/>
  <c r="O396" i="20"/>
  <c r="P396" i="20"/>
  <c r="O402" i="20"/>
  <c r="P402" i="20"/>
  <c r="P407" i="20"/>
  <c r="O407" i="20"/>
  <c r="O426" i="20"/>
  <c r="P426" i="20"/>
  <c r="P430" i="20"/>
  <c r="O430" i="20"/>
  <c r="P455" i="20"/>
  <c r="O455" i="20"/>
  <c r="O465" i="20"/>
  <c r="P465" i="20"/>
  <c r="O468" i="20"/>
  <c r="P468" i="20"/>
  <c r="O312" i="20"/>
  <c r="O317" i="20"/>
  <c r="O318" i="20"/>
  <c r="O323" i="20"/>
  <c r="O324" i="20"/>
  <c r="O329" i="20"/>
  <c r="O330" i="20"/>
  <c r="O335" i="20"/>
  <c r="O336" i="20"/>
  <c r="P346" i="20"/>
  <c r="O384" i="20"/>
  <c r="P411" i="20"/>
  <c r="O420" i="20"/>
  <c r="P420" i="20"/>
  <c r="O422" i="20"/>
  <c r="P422" i="20"/>
  <c r="P433" i="20"/>
  <c r="O433" i="20"/>
  <c r="O454" i="20"/>
  <c r="O513" i="20"/>
  <c r="P513" i="20"/>
  <c r="F517" i="20"/>
  <c r="AE70" i="20" s="1"/>
  <c r="O344" i="20"/>
  <c r="P355" i="20"/>
  <c r="O355" i="20"/>
  <c r="P395" i="20"/>
  <c r="O395" i="20"/>
  <c r="P398" i="20"/>
  <c r="O398" i="20"/>
  <c r="P401" i="20"/>
  <c r="O401" i="20"/>
  <c r="P421" i="20"/>
  <c r="O421" i="20"/>
  <c r="P424" i="20"/>
  <c r="O424" i="20"/>
  <c r="P450" i="20"/>
  <c r="P467" i="20"/>
  <c r="O467" i="20"/>
  <c r="P470" i="20"/>
  <c r="O470" i="20"/>
  <c r="P473" i="20"/>
  <c r="O473" i="20"/>
  <c r="O501" i="20"/>
  <c r="P501" i="20"/>
  <c r="P511" i="20"/>
  <c r="O511" i="20"/>
  <c r="O342" i="20"/>
  <c r="N347" i="20"/>
  <c r="P356" i="20"/>
  <c r="P359" i="20"/>
  <c r="O365" i="20"/>
  <c r="P376" i="20"/>
  <c r="N394" i="20"/>
  <c r="O415" i="20"/>
  <c r="O416" i="20"/>
  <c r="J429" i="20"/>
  <c r="N429" i="20" s="1"/>
  <c r="O432" i="20"/>
  <c r="P432" i="20"/>
  <c r="N438" i="20"/>
  <c r="O439" i="20"/>
  <c r="P440" i="20"/>
  <c r="P443" i="20"/>
  <c r="O443" i="20"/>
  <c r="O449" i="20"/>
  <c r="N466" i="20"/>
  <c r="J489" i="20"/>
  <c r="N489" i="20" s="1"/>
  <c r="N499" i="20"/>
  <c r="P510" i="20"/>
  <c r="O510" i="20"/>
  <c r="P516" i="20"/>
  <c r="O516" i="20"/>
  <c r="J311" i="20"/>
  <c r="J328" i="20"/>
  <c r="N328" i="20" s="1"/>
  <c r="J334" i="20"/>
  <c r="N334" i="20" s="1"/>
  <c r="J340" i="20"/>
  <c r="N340" i="20" s="1"/>
  <c r="N352" i="20"/>
  <c r="J360" i="20"/>
  <c r="N360" i="20" s="1"/>
  <c r="N369" i="20"/>
  <c r="P372" i="20"/>
  <c r="O372" i="20"/>
  <c r="J377" i="20"/>
  <c r="N377" i="20" s="1"/>
  <c r="O379" i="20"/>
  <c r="P389" i="20"/>
  <c r="O389" i="20"/>
  <c r="P392" i="20"/>
  <c r="O392" i="20"/>
  <c r="P397" i="20"/>
  <c r="O397" i="20"/>
  <c r="N403" i="20"/>
  <c r="O427" i="20"/>
  <c r="P469" i="20"/>
  <c r="O469" i="20"/>
  <c r="P481" i="20"/>
  <c r="O481" i="20"/>
  <c r="O483" i="20"/>
  <c r="P483" i="20"/>
  <c r="P487" i="20"/>
  <c r="O487" i="20"/>
  <c r="P498" i="20"/>
  <c r="O498" i="20"/>
  <c r="P504" i="20"/>
  <c r="O504" i="20"/>
  <c r="P341" i="20"/>
  <c r="P358" i="20"/>
  <c r="N383" i="20"/>
  <c r="P386" i="20"/>
  <c r="O386" i="20"/>
  <c r="J428" i="20"/>
  <c r="N428" i="20" s="1"/>
  <c r="P431" i="20"/>
  <c r="O431" i="20"/>
  <c r="P434" i="20"/>
  <c r="O434" i="20"/>
  <c r="P437" i="20"/>
  <c r="O437" i="20"/>
  <c r="O446" i="20"/>
  <c r="P446" i="20"/>
  <c r="P457" i="20"/>
  <c r="O457" i="20"/>
  <c r="N460" i="20"/>
  <c r="P461" i="20"/>
  <c r="O461" i="20"/>
  <c r="P464" i="20"/>
  <c r="N480" i="20"/>
  <c r="P486" i="20"/>
  <c r="O486" i="20"/>
  <c r="P492" i="20"/>
  <c r="O492" i="20"/>
  <c r="I517" i="20"/>
  <c r="AE71" i="20" s="1"/>
  <c r="N412" i="20"/>
  <c r="N448" i="20"/>
  <c r="P476" i="20"/>
  <c r="O476" i="20"/>
  <c r="P482" i="20"/>
  <c r="O482" i="20"/>
  <c r="P488" i="20"/>
  <c r="O488" i="20"/>
  <c r="P494" i="20"/>
  <c r="O494" i="20"/>
  <c r="P500" i="20"/>
  <c r="O500" i="20"/>
  <c r="P506" i="20"/>
  <c r="O506" i="20"/>
  <c r="P512" i="20"/>
  <c r="O512" i="20"/>
  <c r="M517" i="20"/>
  <c r="AE72" i="20" s="1"/>
  <c r="O400" i="20"/>
  <c r="O436" i="20"/>
  <c r="O472" i="20"/>
  <c r="J477" i="20"/>
  <c r="N477" i="20" s="1"/>
  <c r="P479" i="20"/>
  <c r="O479" i="20"/>
  <c r="P491" i="20"/>
  <c r="O491" i="20"/>
  <c r="P503" i="20"/>
  <c r="O503" i="20"/>
  <c r="P515" i="20"/>
  <c r="O515" i="20"/>
  <c r="J399" i="20"/>
  <c r="N399" i="20" s="1"/>
  <c r="J417" i="20"/>
  <c r="N417" i="20" s="1"/>
  <c r="J435" i="20"/>
  <c r="N435" i="20" s="1"/>
  <c r="J453" i="20"/>
  <c r="N453" i="20" s="1"/>
  <c r="J471" i="20"/>
  <c r="N471" i="20" s="1"/>
  <c r="P493" i="20"/>
  <c r="O493" i="20"/>
  <c r="P505" i="20"/>
  <c r="O505" i="20"/>
  <c r="J405" i="20"/>
  <c r="N405" i="20" s="1"/>
  <c r="J423" i="20"/>
  <c r="N423" i="20" s="1"/>
  <c r="J441" i="20"/>
  <c r="N441" i="20" s="1"/>
  <c r="J459" i="20"/>
  <c r="N459" i="20" s="1"/>
  <c r="N478" i="20"/>
  <c r="O318" i="19"/>
  <c r="P318" i="19"/>
  <c r="P320" i="19"/>
  <c r="O320" i="19"/>
  <c r="P328" i="19"/>
  <c r="O328" i="19"/>
  <c r="P329" i="19"/>
  <c r="O329" i="19"/>
  <c r="P339" i="19"/>
  <c r="O339" i="19"/>
  <c r="P359" i="19"/>
  <c r="O359" i="19"/>
  <c r="O361" i="19"/>
  <c r="P361" i="19"/>
  <c r="O383" i="19"/>
  <c r="P383" i="19"/>
  <c r="P398" i="19"/>
  <c r="O398" i="19"/>
  <c r="P415" i="19"/>
  <c r="O415" i="19"/>
  <c r="O425" i="19"/>
  <c r="P425" i="19"/>
  <c r="O440" i="19"/>
  <c r="P440" i="19"/>
  <c r="O451" i="19"/>
  <c r="P451" i="19"/>
  <c r="O461" i="19"/>
  <c r="P461" i="19"/>
  <c r="O466" i="19"/>
  <c r="P466" i="19"/>
  <c r="P488" i="19"/>
  <c r="O488" i="19"/>
  <c r="O501" i="19"/>
  <c r="P501" i="19"/>
  <c r="P505" i="19"/>
  <c r="O505" i="19"/>
  <c r="O322" i="19"/>
  <c r="P322" i="19"/>
  <c r="O324" i="19"/>
  <c r="P324" i="19"/>
  <c r="P326" i="19"/>
  <c r="O326" i="19"/>
  <c r="O330" i="19"/>
  <c r="P330" i="19"/>
  <c r="P332" i="19"/>
  <c r="O332" i="19"/>
  <c r="P335" i="19"/>
  <c r="O335" i="19"/>
  <c r="P337" i="19"/>
  <c r="O337" i="19"/>
  <c r="P345" i="19"/>
  <c r="O345" i="19"/>
  <c r="O365" i="19"/>
  <c r="P365" i="19"/>
  <c r="O378" i="19"/>
  <c r="P378" i="19"/>
  <c r="P385" i="19"/>
  <c r="O385" i="19"/>
  <c r="P388" i="19"/>
  <c r="O388" i="19"/>
  <c r="O453" i="19"/>
  <c r="P453" i="19"/>
  <c r="O459" i="19"/>
  <c r="P459" i="19"/>
  <c r="O481" i="19"/>
  <c r="P481" i="19"/>
  <c r="O484" i="19"/>
  <c r="P484" i="19"/>
  <c r="O496" i="19"/>
  <c r="P496" i="19"/>
  <c r="P321" i="19"/>
  <c r="O321" i="19"/>
  <c r="P341" i="19"/>
  <c r="O341" i="19"/>
  <c r="O343" i="19"/>
  <c r="P343" i="19"/>
  <c r="P349" i="19"/>
  <c r="O349" i="19"/>
  <c r="O354" i="19"/>
  <c r="P354" i="19"/>
  <c r="P356" i="19"/>
  <c r="O356" i="19"/>
  <c r="P367" i="19"/>
  <c r="O367" i="19"/>
  <c r="P370" i="19"/>
  <c r="O370" i="19"/>
  <c r="P393" i="19"/>
  <c r="O393" i="19"/>
  <c r="O422" i="19"/>
  <c r="P422" i="19"/>
  <c r="P433" i="19"/>
  <c r="O433" i="19"/>
  <c r="O436" i="19"/>
  <c r="P436" i="19"/>
  <c r="O478" i="19"/>
  <c r="P478" i="19"/>
  <c r="O312" i="19"/>
  <c r="P312" i="19"/>
  <c r="P314" i="19"/>
  <c r="O314" i="19"/>
  <c r="P317" i="19"/>
  <c r="O317" i="19"/>
  <c r="P319" i="19"/>
  <c r="O319" i="19"/>
  <c r="P327" i="19"/>
  <c r="O327" i="19"/>
  <c r="O358" i="19"/>
  <c r="P358" i="19"/>
  <c r="O360" i="19"/>
  <c r="P360" i="19"/>
  <c r="P376" i="19"/>
  <c r="O376" i="19"/>
  <c r="P382" i="19"/>
  <c r="O382" i="19"/>
  <c r="O389" i="19"/>
  <c r="P389" i="19"/>
  <c r="O404" i="19"/>
  <c r="P404" i="19"/>
  <c r="O408" i="19"/>
  <c r="P408" i="19"/>
  <c r="P414" i="19"/>
  <c r="O414" i="19"/>
  <c r="P416" i="19"/>
  <c r="O416" i="19"/>
  <c r="P452" i="19"/>
  <c r="O452" i="19"/>
  <c r="O465" i="19"/>
  <c r="P465" i="19"/>
  <c r="P469" i="19"/>
  <c r="O469" i="19"/>
  <c r="O487" i="19"/>
  <c r="P487" i="19"/>
  <c r="O497" i="19"/>
  <c r="P497" i="19"/>
  <c r="O502" i="19"/>
  <c r="P502" i="19"/>
  <c r="P323" i="19"/>
  <c r="O323" i="19"/>
  <c r="O325" i="19"/>
  <c r="P325" i="19"/>
  <c r="P331" i="19"/>
  <c r="O331" i="19"/>
  <c r="O336" i="19"/>
  <c r="P336" i="19"/>
  <c r="P338" i="19"/>
  <c r="O338" i="19"/>
  <c r="P346" i="19"/>
  <c r="O346" i="19"/>
  <c r="P347" i="19"/>
  <c r="O347" i="19"/>
  <c r="P357" i="19"/>
  <c r="O357" i="19"/>
  <c r="P364" i="19"/>
  <c r="O364" i="19"/>
  <c r="O371" i="19"/>
  <c r="P371" i="19"/>
  <c r="O381" i="19"/>
  <c r="P381" i="19"/>
  <c r="O394" i="19"/>
  <c r="P394" i="19"/>
  <c r="P428" i="19"/>
  <c r="O428" i="19"/>
  <c r="P435" i="19"/>
  <c r="O435" i="19"/>
  <c r="P438" i="19"/>
  <c r="O438" i="19"/>
  <c r="O445" i="19"/>
  <c r="P445" i="19"/>
  <c r="O448" i="19"/>
  <c r="P448" i="19"/>
  <c r="O460" i="19"/>
  <c r="P460" i="19"/>
  <c r="O489" i="19"/>
  <c r="P489" i="19"/>
  <c r="O495" i="19"/>
  <c r="P495" i="19"/>
  <c r="O340" i="19"/>
  <c r="P340" i="19"/>
  <c r="O342" i="19"/>
  <c r="P342" i="19"/>
  <c r="P344" i="19"/>
  <c r="O344" i="19"/>
  <c r="O348" i="19"/>
  <c r="P348" i="19"/>
  <c r="P350" i="19"/>
  <c r="O350" i="19"/>
  <c r="P353" i="19"/>
  <c r="O353" i="19"/>
  <c r="P355" i="19"/>
  <c r="O355" i="19"/>
  <c r="O363" i="19"/>
  <c r="P363" i="19"/>
  <c r="P373" i="19"/>
  <c r="O373" i="19"/>
  <c r="O377" i="19"/>
  <c r="P377" i="19"/>
  <c r="O379" i="19"/>
  <c r="P379" i="19"/>
  <c r="P405" i="19"/>
  <c r="O405" i="19"/>
  <c r="O430" i="19"/>
  <c r="P430" i="19"/>
  <c r="P432" i="19"/>
  <c r="O432" i="19"/>
  <c r="P434" i="19"/>
  <c r="O434" i="19"/>
  <c r="O442" i="19"/>
  <c r="P442" i="19"/>
  <c r="O514" i="19"/>
  <c r="P514" i="19"/>
  <c r="O407" i="19"/>
  <c r="P407" i="19"/>
  <c r="O424" i="19"/>
  <c r="P424" i="19"/>
  <c r="P441" i="19"/>
  <c r="O441" i="19"/>
  <c r="O447" i="19"/>
  <c r="P447" i="19"/>
  <c r="N454" i="19"/>
  <c r="P457" i="19"/>
  <c r="O483" i="19"/>
  <c r="P483" i="19"/>
  <c r="N490" i="19"/>
  <c r="P493" i="19"/>
  <c r="N311" i="19"/>
  <c r="O313" i="19"/>
  <c r="J362" i="19"/>
  <c r="N362" i="19" s="1"/>
  <c r="J380" i="19"/>
  <c r="N380" i="19" s="1"/>
  <c r="J409" i="19"/>
  <c r="N409" i="19" s="1"/>
  <c r="O417" i="19"/>
  <c r="P418" i="19"/>
  <c r="O420" i="19"/>
  <c r="O429" i="19"/>
  <c r="J431" i="19"/>
  <c r="N431" i="19" s="1"/>
  <c r="O444" i="19"/>
  <c r="P444" i="19"/>
  <c r="J462" i="19"/>
  <c r="N462" i="19" s="1"/>
  <c r="J473" i="19"/>
  <c r="N473" i="19" s="1"/>
  <c r="O477" i="19"/>
  <c r="P477" i="19"/>
  <c r="O480" i="19"/>
  <c r="P480" i="19"/>
  <c r="J498" i="19"/>
  <c r="N498" i="19" s="1"/>
  <c r="J509" i="19"/>
  <c r="N509" i="19" s="1"/>
  <c r="O513" i="19"/>
  <c r="P513" i="19"/>
  <c r="O516" i="19"/>
  <c r="P516" i="19"/>
  <c r="O406" i="19"/>
  <c r="P406" i="19"/>
  <c r="P423" i="19"/>
  <c r="O423" i="19"/>
  <c r="O443" i="19"/>
  <c r="P443" i="19"/>
  <c r="P446" i="19"/>
  <c r="O446" i="19"/>
  <c r="O463" i="19"/>
  <c r="P463" i="19"/>
  <c r="O471" i="19"/>
  <c r="P471" i="19"/>
  <c r="O479" i="19"/>
  <c r="P479" i="19"/>
  <c r="P482" i="19"/>
  <c r="O482" i="19"/>
  <c r="O499" i="19"/>
  <c r="P499" i="19"/>
  <c r="O507" i="19"/>
  <c r="P507" i="19"/>
  <c r="O515" i="19"/>
  <c r="P515" i="19"/>
  <c r="O316" i="19"/>
  <c r="O334" i="19"/>
  <c r="O352" i="19"/>
  <c r="O369" i="19"/>
  <c r="O387" i="19"/>
  <c r="O399" i="19"/>
  <c r="P400" i="19"/>
  <c r="O402" i="19"/>
  <c r="O411" i="19"/>
  <c r="O470" i="19"/>
  <c r="O474" i="19"/>
  <c r="O476" i="19"/>
  <c r="O506" i="19"/>
  <c r="O510" i="19"/>
  <c r="O512" i="19"/>
  <c r="I517" i="19"/>
  <c r="AE71" i="19" s="1"/>
  <c r="J315" i="19"/>
  <c r="N315" i="19" s="1"/>
  <c r="J333" i="19"/>
  <c r="N333" i="19" s="1"/>
  <c r="J351" i="19"/>
  <c r="N351" i="19" s="1"/>
  <c r="P366" i="19"/>
  <c r="P384" i="19"/>
  <c r="P426" i="19"/>
  <c r="O437" i="19"/>
  <c r="J368" i="19"/>
  <c r="N368" i="19" s="1"/>
  <c r="J386" i="19"/>
  <c r="N386" i="19" s="1"/>
  <c r="J395" i="19"/>
  <c r="N395" i="19" s="1"/>
  <c r="J427" i="19"/>
  <c r="N427" i="19" s="1"/>
  <c r="N464" i="19"/>
  <c r="N500" i="19"/>
  <c r="F517" i="19"/>
  <c r="AE70" i="19" s="1"/>
  <c r="J403" i="19"/>
  <c r="N403" i="19" s="1"/>
  <c r="J421" i="19"/>
  <c r="N421" i="19" s="1"/>
  <c r="J439" i="19"/>
  <c r="N439" i="19" s="1"/>
  <c r="P349" i="18"/>
  <c r="O349" i="18"/>
  <c r="P368" i="18"/>
  <c r="O368" i="18"/>
  <c r="P446" i="18"/>
  <c r="O446" i="18"/>
  <c r="P316" i="18"/>
  <c r="O316" i="18"/>
  <c r="O324" i="18"/>
  <c r="P324" i="18"/>
  <c r="O341" i="18"/>
  <c r="P341" i="18"/>
  <c r="O353" i="18"/>
  <c r="P353" i="18"/>
  <c r="P356" i="18"/>
  <c r="O356" i="18"/>
  <c r="P375" i="18"/>
  <c r="O375" i="18"/>
  <c r="O377" i="18"/>
  <c r="P377" i="18"/>
  <c r="O389" i="18"/>
  <c r="P389" i="18"/>
  <c r="P411" i="18"/>
  <c r="O411" i="18"/>
  <c r="O364" i="18"/>
  <c r="P364" i="18"/>
  <c r="P385" i="18"/>
  <c r="O385" i="18"/>
  <c r="P313" i="18"/>
  <c r="O313" i="18"/>
  <c r="P315" i="18"/>
  <c r="O315" i="18"/>
  <c r="P319" i="18"/>
  <c r="O319" i="18"/>
  <c r="P322" i="18"/>
  <c r="O322" i="18"/>
  <c r="P330" i="18"/>
  <c r="O330" i="18"/>
  <c r="P332" i="18"/>
  <c r="O332" i="18"/>
  <c r="O335" i="18"/>
  <c r="P335" i="18"/>
  <c r="O358" i="18"/>
  <c r="P358" i="18"/>
  <c r="P360" i="18"/>
  <c r="O360" i="18"/>
  <c r="O370" i="18"/>
  <c r="P370" i="18"/>
  <c r="O397" i="18"/>
  <c r="P397" i="18"/>
  <c r="P399" i="18"/>
  <c r="O399" i="18"/>
  <c r="P327" i="18"/>
  <c r="O327" i="18"/>
  <c r="O402" i="18"/>
  <c r="P402" i="18"/>
  <c r="P328" i="18"/>
  <c r="O328" i="18"/>
  <c r="O346" i="18"/>
  <c r="P346" i="18"/>
  <c r="P348" i="18"/>
  <c r="O348" i="18"/>
  <c r="P350" i="18"/>
  <c r="O350" i="18"/>
  <c r="P351" i="18"/>
  <c r="O351" i="18"/>
  <c r="P367" i="18"/>
  <c r="O367" i="18"/>
  <c r="O382" i="18"/>
  <c r="P382" i="18"/>
  <c r="P384" i="18"/>
  <c r="O384" i="18"/>
  <c r="P386" i="18"/>
  <c r="O386" i="18"/>
  <c r="P387" i="18"/>
  <c r="O387" i="18"/>
  <c r="O396" i="18"/>
  <c r="P396" i="18"/>
  <c r="P401" i="18"/>
  <c r="O401" i="18"/>
  <c r="P410" i="18"/>
  <c r="O410" i="18"/>
  <c r="P366" i="18"/>
  <c r="O366" i="18"/>
  <c r="O323" i="18"/>
  <c r="P323" i="18"/>
  <c r="P325" i="18"/>
  <c r="O325" i="18"/>
  <c r="P334" i="18"/>
  <c r="O334" i="18"/>
  <c r="P357" i="18"/>
  <c r="O357" i="18"/>
  <c r="O359" i="18"/>
  <c r="P359" i="18"/>
  <c r="O371" i="18"/>
  <c r="P371" i="18"/>
  <c r="P374" i="18"/>
  <c r="O374" i="18"/>
  <c r="P369" i="18"/>
  <c r="O369" i="18"/>
  <c r="O400" i="18"/>
  <c r="P400" i="18"/>
  <c r="P312" i="18"/>
  <c r="O312" i="18"/>
  <c r="P314" i="18"/>
  <c r="O314" i="18"/>
  <c r="O317" i="18"/>
  <c r="P317" i="18"/>
  <c r="O329" i="18"/>
  <c r="P329" i="18"/>
  <c r="P331" i="18"/>
  <c r="O331" i="18"/>
  <c r="P333" i="18"/>
  <c r="O333" i="18"/>
  <c r="P337" i="18"/>
  <c r="O337" i="18"/>
  <c r="P340" i="18"/>
  <c r="O340" i="18"/>
  <c r="P342" i="18"/>
  <c r="O342" i="18"/>
  <c r="O352" i="18"/>
  <c r="P352" i="18"/>
  <c r="O376" i="18"/>
  <c r="P376" i="18"/>
  <c r="P378" i="18"/>
  <c r="O378" i="18"/>
  <c r="O388" i="18"/>
  <c r="P388" i="18"/>
  <c r="M517" i="18"/>
  <c r="AE72" i="18" s="1"/>
  <c r="J320" i="18"/>
  <c r="N320" i="18" s="1"/>
  <c r="P321" i="18"/>
  <c r="J338" i="18"/>
  <c r="N338" i="18" s="1"/>
  <c r="P339" i="18"/>
  <c r="J343" i="18"/>
  <c r="N343" i="18" s="1"/>
  <c r="O354" i="18"/>
  <c r="J361" i="18"/>
  <c r="N361" i="18" s="1"/>
  <c r="O372" i="18"/>
  <c r="J379" i="18"/>
  <c r="N379" i="18" s="1"/>
  <c r="O390" i="18"/>
  <c r="P392" i="18"/>
  <c r="N404" i="18"/>
  <c r="P406" i="18"/>
  <c r="N412" i="18"/>
  <c r="P414" i="18"/>
  <c r="O414" i="18"/>
  <c r="N431" i="18"/>
  <c r="O441" i="18"/>
  <c r="O444" i="18"/>
  <c r="N448" i="18"/>
  <c r="P450" i="18"/>
  <c r="O450" i="18"/>
  <c r="P459" i="18"/>
  <c r="O459" i="18"/>
  <c r="P465" i="18"/>
  <c r="O465" i="18"/>
  <c r="O489" i="18"/>
  <c r="P489" i="18"/>
  <c r="P491" i="18"/>
  <c r="O491" i="18"/>
  <c r="O502" i="18"/>
  <c r="P502" i="18"/>
  <c r="P424" i="18"/>
  <c r="P429" i="18"/>
  <c r="O429" i="18"/>
  <c r="O439" i="18"/>
  <c r="P439" i="18"/>
  <c r="P440" i="18"/>
  <c r="P458" i="18"/>
  <c r="O458" i="18"/>
  <c r="P469" i="18"/>
  <c r="O469" i="18"/>
  <c r="P471" i="18"/>
  <c r="O471" i="18"/>
  <c r="P473" i="18"/>
  <c r="O473" i="18"/>
  <c r="O484" i="18"/>
  <c r="P484" i="18"/>
  <c r="P486" i="18"/>
  <c r="O486" i="18"/>
  <c r="P500" i="18"/>
  <c r="O500" i="18"/>
  <c r="P505" i="18"/>
  <c r="O505" i="18"/>
  <c r="O507" i="18"/>
  <c r="P507" i="18"/>
  <c r="J326" i="18"/>
  <c r="N326" i="18" s="1"/>
  <c r="J355" i="18"/>
  <c r="N355" i="18" s="1"/>
  <c r="J373" i="18"/>
  <c r="N373" i="18" s="1"/>
  <c r="J391" i="18"/>
  <c r="N391" i="18" s="1"/>
  <c r="J403" i="18"/>
  <c r="N403" i="18" s="1"/>
  <c r="P416" i="18"/>
  <c r="O416" i="18"/>
  <c r="O418" i="18"/>
  <c r="P418" i="18"/>
  <c r="O420" i="18"/>
  <c r="P420" i="18"/>
  <c r="P433" i="18"/>
  <c r="O433" i="18"/>
  <c r="P435" i="18"/>
  <c r="O435" i="18"/>
  <c r="P437" i="18"/>
  <c r="O437" i="18"/>
  <c r="P443" i="18"/>
  <c r="P452" i="18"/>
  <c r="O452" i="18"/>
  <c r="O454" i="18"/>
  <c r="P454" i="18"/>
  <c r="O456" i="18"/>
  <c r="P456" i="18"/>
  <c r="O460" i="18"/>
  <c r="P460" i="18"/>
  <c r="P462" i="18"/>
  <c r="O462" i="18"/>
  <c r="P464" i="18"/>
  <c r="O464" i="18"/>
  <c r="O466" i="18"/>
  <c r="P466" i="18"/>
  <c r="P468" i="18"/>
  <c r="O468" i="18"/>
  <c r="P475" i="18"/>
  <c r="O475" i="18"/>
  <c r="O477" i="18"/>
  <c r="P477" i="18"/>
  <c r="P479" i="18"/>
  <c r="O479" i="18"/>
  <c r="O490" i="18"/>
  <c r="P490" i="18"/>
  <c r="P493" i="18"/>
  <c r="O493" i="18"/>
  <c r="O495" i="18"/>
  <c r="P495" i="18"/>
  <c r="AB307" i="18"/>
  <c r="F517" i="18"/>
  <c r="AE70" i="18" s="1"/>
  <c r="P347" i="18"/>
  <c r="P365" i="18"/>
  <c r="P383" i="18"/>
  <c r="N398" i="18"/>
  <c r="P413" i="18"/>
  <c r="O413" i="18"/>
  <c r="O423" i="18"/>
  <c r="O430" i="18"/>
  <c r="P430" i="18"/>
  <c r="P432" i="18"/>
  <c r="O432" i="18"/>
  <c r="P449" i="18"/>
  <c r="O449" i="18"/>
  <c r="P482" i="18"/>
  <c r="O482" i="18"/>
  <c r="P488" i="18"/>
  <c r="O488" i="18"/>
  <c r="O508" i="18"/>
  <c r="P508" i="18"/>
  <c r="O421" i="18"/>
  <c r="P421" i="18"/>
  <c r="P447" i="18"/>
  <c r="O447" i="18"/>
  <c r="O457" i="18"/>
  <c r="P457" i="18"/>
  <c r="P470" i="18"/>
  <c r="O470" i="18"/>
  <c r="O472" i="18"/>
  <c r="P472" i="18"/>
  <c r="P485" i="18"/>
  <c r="O485" i="18"/>
  <c r="P487" i="18"/>
  <c r="O487" i="18"/>
  <c r="O496" i="18"/>
  <c r="P496" i="18"/>
  <c r="P499" i="18"/>
  <c r="O499" i="18"/>
  <c r="O501" i="18"/>
  <c r="P501" i="18"/>
  <c r="P506" i="18"/>
  <c r="O506" i="18"/>
  <c r="P511" i="18"/>
  <c r="O511" i="18"/>
  <c r="J311" i="18"/>
  <c r="O345" i="18"/>
  <c r="O363" i="18"/>
  <c r="O381" i="18"/>
  <c r="O393" i="18"/>
  <c r="N395" i="18"/>
  <c r="P415" i="18"/>
  <c r="O415" i="18"/>
  <c r="P417" i="18"/>
  <c r="O417" i="18"/>
  <c r="P419" i="18"/>
  <c r="O419" i="18"/>
  <c r="P428" i="18"/>
  <c r="O428" i="18"/>
  <c r="P434" i="18"/>
  <c r="O434" i="18"/>
  <c r="O436" i="18"/>
  <c r="P436" i="18"/>
  <c r="O438" i="18"/>
  <c r="P438" i="18"/>
  <c r="P451" i="18"/>
  <c r="O451" i="18"/>
  <c r="P453" i="18"/>
  <c r="O453" i="18"/>
  <c r="P455" i="18"/>
  <c r="O455" i="18"/>
  <c r="P461" i="18"/>
  <c r="O461" i="18"/>
  <c r="P467" i="18"/>
  <c r="O467" i="18"/>
  <c r="P476" i="18"/>
  <c r="O476" i="18"/>
  <c r="P480" i="18"/>
  <c r="O480" i="18"/>
  <c r="O483" i="18"/>
  <c r="P483" i="18"/>
  <c r="P494" i="18"/>
  <c r="O494" i="18"/>
  <c r="J474" i="18"/>
  <c r="N474" i="18" s="1"/>
  <c r="P514" i="18"/>
  <c r="O481" i="18"/>
  <c r="O513" i="18"/>
  <c r="P513" i="18"/>
  <c r="J409" i="18"/>
  <c r="N409" i="18" s="1"/>
  <c r="J427" i="18"/>
  <c r="N427" i="18" s="1"/>
  <c r="J445" i="18"/>
  <c r="N445" i="18" s="1"/>
  <c r="J463" i="18"/>
  <c r="N463" i="18" s="1"/>
  <c r="P478" i="18"/>
  <c r="P516" i="18"/>
  <c r="O516" i="18"/>
  <c r="O492" i="18"/>
  <c r="O497" i="18"/>
  <c r="O498" i="18"/>
  <c r="O503" i="18"/>
  <c r="O509" i="18"/>
  <c r="P512" i="18"/>
  <c r="O512" i="18"/>
  <c r="O515" i="18"/>
  <c r="P315" i="17"/>
  <c r="O315" i="17"/>
  <c r="P321" i="17"/>
  <c r="O321" i="17"/>
  <c r="P323" i="17"/>
  <c r="O323" i="17"/>
  <c r="O328" i="17"/>
  <c r="P328" i="17"/>
  <c r="P333" i="17"/>
  <c r="O333" i="17"/>
  <c r="P339" i="17"/>
  <c r="O339" i="17"/>
  <c r="P341" i="17"/>
  <c r="O341" i="17"/>
  <c r="O346" i="17"/>
  <c r="P346" i="17"/>
  <c r="P351" i="17"/>
  <c r="O351" i="17"/>
  <c r="O365" i="17"/>
  <c r="P365" i="17"/>
  <c r="P372" i="17"/>
  <c r="O372" i="17"/>
  <c r="P386" i="17"/>
  <c r="O386" i="17"/>
  <c r="O388" i="17"/>
  <c r="P388" i="17"/>
  <c r="O411" i="17"/>
  <c r="P411" i="17"/>
  <c r="P415" i="17"/>
  <c r="O415" i="17"/>
  <c r="P423" i="17"/>
  <c r="O423" i="17"/>
  <c r="O427" i="17"/>
  <c r="P427" i="17"/>
  <c r="O438" i="17"/>
  <c r="P438" i="17"/>
  <c r="P460" i="17"/>
  <c r="O460" i="17"/>
  <c r="O464" i="17"/>
  <c r="P464" i="17"/>
  <c r="O497" i="17"/>
  <c r="P497" i="17"/>
  <c r="P363" i="17"/>
  <c r="O363" i="17"/>
  <c r="O367" i="17"/>
  <c r="P367" i="17"/>
  <c r="P384" i="17"/>
  <c r="O384" i="17"/>
  <c r="P312" i="17"/>
  <c r="O312" i="17"/>
  <c r="O316" i="17"/>
  <c r="P316" i="17"/>
  <c r="O318" i="17"/>
  <c r="P318" i="17"/>
  <c r="P320" i="17"/>
  <c r="O320" i="17"/>
  <c r="P327" i="17"/>
  <c r="O327" i="17"/>
  <c r="P330" i="17"/>
  <c r="O330" i="17"/>
  <c r="O334" i="17"/>
  <c r="P334" i="17"/>
  <c r="O336" i="17"/>
  <c r="P336" i="17"/>
  <c r="P338" i="17"/>
  <c r="O338" i="17"/>
  <c r="P345" i="17"/>
  <c r="O345" i="17"/>
  <c r="P348" i="17"/>
  <c r="O348" i="17"/>
  <c r="O352" i="17"/>
  <c r="P352" i="17"/>
  <c r="P359" i="17"/>
  <c r="O359" i="17"/>
  <c r="P369" i="17"/>
  <c r="O369" i="17"/>
  <c r="O383" i="17"/>
  <c r="P383" i="17"/>
  <c r="P390" i="17"/>
  <c r="O390" i="17"/>
  <c r="P416" i="17"/>
  <c r="O416" i="17"/>
  <c r="O431" i="17"/>
  <c r="P431" i="17"/>
  <c r="P433" i="17"/>
  <c r="O433" i="17"/>
  <c r="P442" i="17"/>
  <c r="O442" i="17"/>
  <c r="P456" i="17"/>
  <c r="O456" i="17"/>
  <c r="O509" i="17"/>
  <c r="P509" i="17"/>
  <c r="P314" i="17"/>
  <c r="O314" i="17"/>
  <c r="O322" i="17"/>
  <c r="P322" i="17"/>
  <c r="P324" i="17"/>
  <c r="O324" i="17"/>
  <c r="P326" i="17"/>
  <c r="O326" i="17"/>
  <c r="P332" i="17"/>
  <c r="O332" i="17"/>
  <c r="O340" i="17"/>
  <c r="P340" i="17"/>
  <c r="P342" i="17"/>
  <c r="O342" i="17"/>
  <c r="P344" i="17"/>
  <c r="O344" i="17"/>
  <c r="P350" i="17"/>
  <c r="O350" i="17"/>
  <c r="P357" i="17"/>
  <c r="O357" i="17"/>
  <c r="P381" i="17"/>
  <c r="O381" i="17"/>
  <c r="O385" i="17"/>
  <c r="P385" i="17"/>
  <c r="O392" i="17"/>
  <c r="P392" i="17"/>
  <c r="O407" i="17"/>
  <c r="P407" i="17"/>
  <c r="O413" i="17"/>
  <c r="P413" i="17"/>
  <c r="O428" i="17"/>
  <c r="P428" i="17"/>
  <c r="O435" i="17"/>
  <c r="P435" i="17"/>
  <c r="P439" i="17"/>
  <c r="O439" i="17"/>
  <c r="O463" i="17"/>
  <c r="P463" i="17"/>
  <c r="P354" i="17"/>
  <c r="O354" i="17"/>
  <c r="P368" i="17"/>
  <c r="O368" i="17"/>
  <c r="O370" i="17"/>
  <c r="P370" i="17"/>
  <c r="P377" i="17"/>
  <c r="O377" i="17"/>
  <c r="P387" i="17"/>
  <c r="O387" i="17"/>
  <c r="P393" i="17"/>
  <c r="O393" i="17"/>
  <c r="O401" i="17"/>
  <c r="P401" i="17"/>
  <c r="O420" i="17"/>
  <c r="P420" i="17"/>
  <c r="P424" i="17"/>
  <c r="O424" i="17"/>
  <c r="O446" i="17"/>
  <c r="P446" i="17"/>
  <c r="P453" i="17"/>
  <c r="O453" i="17"/>
  <c r="O515" i="17"/>
  <c r="P515" i="17"/>
  <c r="P317" i="17"/>
  <c r="O317" i="17"/>
  <c r="O319" i="17"/>
  <c r="P319" i="17"/>
  <c r="P335" i="17"/>
  <c r="O335" i="17"/>
  <c r="O337" i="17"/>
  <c r="P337" i="17"/>
  <c r="P366" i="17"/>
  <c r="O366" i="17"/>
  <c r="P375" i="17"/>
  <c r="O375" i="17"/>
  <c r="P412" i="17"/>
  <c r="O412" i="17"/>
  <c r="O417" i="17"/>
  <c r="P417" i="17"/>
  <c r="P430" i="17"/>
  <c r="O430" i="17"/>
  <c r="P432" i="17"/>
  <c r="O432" i="17"/>
  <c r="P441" i="17"/>
  <c r="O441" i="17"/>
  <c r="O455" i="17"/>
  <c r="P455" i="17"/>
  <c r="N311" i="17"/>
  <c r="P406" i="17"/>
  <c r="O406" i="17"/>
  <c r="O443" i="17"/>
  <c r="P443" i="17"/>
  <c r="P471" i="17"/>
  <c r="O471" i="17"/>
  <c r="P508" i="17"/>
  <c r="O508" i="17"/>
  <c r="O513" i="17"/>
  <c r="P513" i="17"/>
  <c r="M517" i="17"/>
  <c r="AE72" i="17" s="1"/>
  <c r="O325" i="17"/>
  <c r="O343" i="17"/>
  <c r="P361" i="17"/>
  <c r="P379" i="17"/>
  <c r="O398" i="17"/>
  <c r="P409" i="17"/>
  <c r="O448" i="17"/>
  <c r="P449" i="17"/>
  <c r="O451" i="17"/>
  <c r="P454" i="17"/>
  <c r="O454" i="17"/>
  <c r="O473" i="17"/>
  <c r="P473" i="17"/>
  <c r="O479" i="17"/>
  <c r="P479" i="17"/>
  <c r="O489" i="17"/>
  <c r="P489" i="17"/>
  <c r="O499" i="17"/>
  <c r="O329" i="17"/>
  <c r="O347" i="17"/>
  <c r="O356" i="17"/>
  <c r="O360" i="17"/>
  <c r="J364" i="17"/>
  <c r="N364" i="17" s="1"/>
  <c r="O374" i="17"/>
  <c r="O378" i="17"/>
  <c r="J382" i="17"/>
  <c r="N382" i="17" s="1"/>
  <c r="O394" i="17"/>
  <c r="P395" i="17"/>
  <c r="O397" i="17"/>
  <c r="O403" i="17"/>
  <c r="O405" i="17"/>
  <c r="P419" i="17"/>
  <c r="N478" i="17"/>
  <c r="P485" i="17"/>
  <c r="O507" i="17"/>
  <c r="P507" i="17"/>
  <c r="O353" i="17"/>
  <c r="O371" i="17"/>
  <c r="O389" i="17"/>
  <c r="P402" i="17"/>
  <c r="O418" i="17"/>
  <c r="O429" i="17"/>
  <c r="P457" i="17"/>
  <c r="P472" i="17"/>
  <c r="O472" i="17"/>
  <c r="P475" i="17"/>
  <c r="O475" i="17"/>
  <c r="P486" i="17"/>
  <c r="O486" i="17"/>
  <c r="P487" i="17"/>
  <c r="O491" i="17"/>
  <c r="P491" i="17"/>
  <c r="P496" i="17"/>
  <c r="O496" i="17"/>
  <c r="P503" i="17"/>
  <c r="F517" i="17"/>
  <c r="AE70" i="17" s="1"/>
  <c r="J358" i="17"/>
  <c r="N358" i="17" s="1"/>
  <c r="N362" i="17"/>
  <c r="J376" i="17"/>
  <c r="N376" i="17" s="1"/>
  <c r="N380" i="17"/>
  <c r="N437" i="17"/>
  <c r="O444" i="17"/>
  <c r="N477" i="17"/>
  <c r="P488" i="17"/>
  <c r="O488" i="17"/>
  <c r="P493" i="17"/>
  <c r="O493" i="17"/>
  <c r="P504" i="17"/>
  <c r="O504" i="17"/>
  <c r="P505" i="17"/>
  <c r="N514" i="17"/>
  <c r="I517" i="17"/>
  <c r="AE71" i="17" s="1"/>
  <c r="J313" i="17"/>
  <c r="N313" i="17" s="1"/>
  <c r="J331" i="17"/>
  <c r="N331" i="17" s="1"/>
  <c r="J349" i="17"/>
  <c r="N349" i="17" s="1"/>
  <c r="J355" i="17"/>
  <c r="N355" i="17" s="1"/>
  <c r="J373" i="17"/>
  <c r="N373" i="17" s="1"/>
  <c r="J391" i="17"/>
  <c r="N391" i="17" s="1"/>
  <c r="O400" i="17"/>
  <c r="J408" i="17"/>
  <c r="N408" i="17" s="1"/>
  <c r="J425" i="17"/>
  <c r="N425" i="17" s="1"/>
  <c r="J434" i="17"/>
  <c r="N434" i="17" s="1"/>
  <c r="N436" i="17"/>
  <c r="J445" i="17"/>
  <c r="N445" i="17" s="1"/>
  <c r="J461" i="17"/>
  <c r="N461" i="17" s="1"/>
  <c r="N474" i="17"/>
  <c r="P490" i="17"/>
  <c r="O490" i="17"/>
  <c r="N495" i="17"/>
  <c r="P506" i="17"/>
  <c r="O506" i="17"/>
  <c r="P511" i="17"/>
  <c r="O511" i="17"/>
  <c r="J452" i="17"/>
  <c r="N452" i="17" s="1"/>
  <c r="J470" i="17"/>
  <c r="N470" i="17" s="1"/>
  <c r="J480" i="17"/>
  <c r="N480" i="17" s="1"/>
  <c r="J482" i="17"/>
  <c r="N482" i="17" s="1"/>
  <c r="J498" i="17"/>
  <c r="N498" i="17" s="1"/>
  <c r="J500" i="17"/>
  <c r="N500" i="17" s="1"/>
  <c r="J516" i="17"/>
  <c r="N516" i="17" s="1"/>
  <c r="J404" i="17"/>
  <c r="N404" i="17" s="1"/>
  <c r="J422" i="17"/>
  <c r="N422" i="17" s="1"/>
  <c r="J440" i="17"/>
  <c r="N440" i="17" s="1"/>
  <c r="J458" i="17"/>
  <c r="N458" i="17" s="1"/>
  <c r="J476" i="17"/>
  <c r="N476" i="17" s="1"/>
  <c r="J492" i="17"/>
  <c r="N492" i="17" s="1"/>
  <c r="J494" i="17"/>
  <c r="N494" i="17" s="1"/>
  <c r="J510" i="17"/>
  <c r="N510" i="17" s="1"/>
  <c r="J512" i="17"/>
  <c r="N512" i="17" s="1"/>
  <c r="P326" i="31"/>
  <c r="O326" i="31"/>
  <c r="P332" i="31"/>
  <c r="O332" i="31"/>
  <c r="O346" i="31"/>
  <c r="P346" i="31"/>
  <c r="O358" i="31"/>
  <c r="P358" i="31"/>
  <c r="O364" i="31"/>
  <c r="P364" i="31"/>
  <c r="O376" i="31"/>
  <c r="P376" i="31"/>
  <c r="P391" i="31"/>
  <c r="O391" i="31"/>
  <c r="O395" i="31"/>
  <c r="P395" i="31"/>
  <c r="P397" i="31"/>
  <c r="O397" i="31"/>
  <c r="P400" i="31"/>
  <c r="O400" i="31"/>
  <c r="P410" i="31"/>
  <c r="O410" i="31"/>
  <c r="P323" i="31"/>
  <c r="O323" i="31"/>
  <c r="O382" i="31"/>
  <c r="P382" i="31"/>
  <c r="O388" i="31"/>
  <c r="P388" i="31"/>
  <c r="O316" i="31"/>
  <c r="P316" i="31"/>
  <c r="P321" i="31"/>
  <c r="O321" i="31"/>
  <c r="P329" i="31"/>
  <c r="O329" i="31"/>
  <c r="P341" i="31"/>
  <c r="O341" i="31"/>
  <c r="P348" i="31"/>
  <c r="O348" i="31"/>
  <c r="P366" i="31"/>
  <c r="O366" i="31"/>
  <c r="P381" i="31"/>
  <c r="O381" i="31"/>
  <c r="O386" i="31"/>
  <c r="P386" i="31"/>
  <c r="O401" i="31"/>
  <c r="P401" i="31"/>
  <c r="P320" i="31"/>
  <c r="O320" i="31"/>
  <c r="P327" i="31"/>
  <c r="O327" i="31"/>
  <c r="O334" i="31"/>
  <c r="P334" i="31"/>
  <c r="P339" i="31"/>
  <c r="O339" i="31"/>
  <c r="O350" i="31"/>
  <c r="P350" i="31"/>
  <c r="O352" i="31"/>
  <c r="P352" i="31"/>
  <c r="P357" i="31"/>
  <c r="O357" i="31"/>
  <c r="O368" i="31"/>
  <c r="P368" i="31"/>
  <c r="O370" i="31"/>
  <c r="P370" i="31"/>
  <c r="P375" i="31"/>
  <c r="O375" i="31"/>
  <c r="P427" i="31"/>
  <c r="O427" i="31"/>
  <c r="P312" i="31"/>
  <c r="O312" i="31"/>
  <c r="P315" i="31"/>
  <c r="O315" i="31"/>
  <c r="P318" i="31"/>
  <c r="O318" i="31"/>
  <c r="O322" i="31"/>
  <c r="P322" i="31"/>
  <c r="O324" i="31"/>
  <c r="P324" i="31"/>
  <c r="P338" i="31"/>
  <c r="O338" i="31"/>
  <c r="P354" i="31"/>
  <c r="O354" i="31"/>
  <c r="P372" i="31"/>
  <c r="O372" i="31"/>
  <c r="P387" i="31"/>
  <c r="O387" i="31"/>
  <c r="O396" i="31"/>
  <c r="P396" i="31"/>
  <c r="P424" i="31"/>
  <c r="O424" i="31"/>
  <c r="O429" i="31"/>
  <c r="P429" i="31"/>
  <c r="P314" i="31"/>
  <c r="O314" i="31"/>
  <c r="O328" i="31"/>
  <c r="P328" i="31"/>
  <c r="P330" i="31"/>
  <c r="O330" i="31"/>
  <c r="P333" i="31"/>
  <c r="O333" i="31"/>
  <c r="P336" i="31"/>
  <c r="O336" i="31"/>
  <c r="O340" i="31"/>
  <c r="P340" i="31"/>
  <c r="O342" i="31"/>
  <c r="P342" i="31"/>
  <c r="O344" i="31"/>
  <c r="P344" i="31"/>
  <c r="O356" i="31"/>
  <c r="P356" i="31"/>
  <c r="O360" i="31"/>
  <c r="P360" i="31"/>
  <c r="O362" i="31"/>
  <c r="P362" i="31"/>
  <c r="O374" i="31"/>
  <c r="P374" i="31"/>
  <c r="O378" i="31"/>
  <c r="P378" i="31"/>
  <c r="O380" i="31"/>
  <c r="P380" i="31"/>
  <c r="P385" i="31"/>
  <c r="O385" i="31"/>
  <c r="O413" i="31"/>
  <c r="P413" i="31"/>
  <c r="P394" i="31"/>
  <c r="O394" i="31"/>
  <c r="P469" i="31"/>
  <c r="O469" i="31"/>
  <c r="P475" i="31"/>
  <c r="O475" i="31"/>
  <c r="P482" i="31"/>
  <c r="O482" i="31"/>
  <c r="O485" i="31"/>
  <c r="P485" i="31"/>
  <c r="O489" i="31"/>
  <c r="P489" i="31"/>
  <c r="O509" i="31"/>
  <c r="P509" i="31"/>
  <c r="O313" i="31"/>
  <c r="J325" i="31"/>
  <c r="N325" i="31" s="1"/>
  <c r="O331" i="31"/>
  <c r="J343" i="31"/>
  <c r="N343" i="31" s="1"/>
  <c r="O355" i="31"/>
  <c r="J359" i="31"/>
  <c r="N359" i="31" s="1"/>
  <c r="J361" i="31"/>
  <c r="N361" i="31" s="1"/>
  <c r="O373" i="31"/>
  <c r="J377" i="31"/>
  <c r="N377" i="31" s="1"/>
  <c r="J379" i="31"/>
  <c r="N379" i="31" s="1"/>
  <c r="N393" i="31"/>
  <c r="P399" i="31"/>
  <c r="O399" i="31"/>
  <c r="P408" i="31"/>
  <c r="O421" i="31"/>
  <c r="P421" i="31"/>
  <c r="P426" i="31"/>
  <c r="P441" i="31"/>
  <c r="O441" i="31"/>
  <c r="N447" i="31"/>
  <c r="N459" i="31"/>
  <c r="P464" i="31"/>
  <c r="O464" i="31"/>
  <c r="O468" i="31"/>
  <c r="P468" i="31"/>
  <c r="O479" i="31"/>
  <c r="P479" i="31"/>
  <c r="P494" i="31"/>
  <c r="O494" i="31"/>
  <c r="F517" i="31"/>
  <c r="AE70" i="31" s="1"/>
  <c r="O317" i="31"/>
  <c r="O335" i="31"/>
  <c r="N345" i="31"/>
  <c r="O351" i="31"/>
  <c r="O369" i="31"/>
  <c r="P418" i="31"/>
  <c r="O418" i="31"/>
  <c r="P425" i="31"/>
  <c r="O435" i="31"/>
  <c r="O443" i="31"/>
  <c r="P443" i="31"/>
  <c r="P445" i="31"/>
  <c r="O445" i="31"/>
  <c r="O461" i="31"/>
  <c r="P461" i="31"/>
  <c r="P463" i="31"/>
  <c r="O463" i="31"/>
  <c r="P493" i="31"/>
  <c r="O493" i="31"/>
  <c r="O501" i="31"/>
  <c r="P501" i="31"/>
  <c r="I517" i="31"/>
  <c r="AE71" i="31" s="1"/>
  <c r="P404" i="31"/>
  <c r="O431" i="31"/>
  <c r="P431" i="31"/>
  <c r="O455" i="31"/>
  <c r="P455" i="31"/>
  <c r="O483" i="31"/>
  <c r="P483" i="31"/>
  <c r="P500" i="31"/>
  <c r="O500" i="31"/>
  <c r="P506" i="31"/>
  <c r="O506" i="31"/>
  <c r="J311" i="31"/>
  <c r="O363" i="31"/>
  <c r="N390" i="31"/>
  <c r="N398" i="31"/>
  <c r="N405" i="31"/>
  <c r="P412" i="31"/>
  <c r="O412" i="31"/>
  <c r="N414" i="31"/>
  <c r="O417" i="31"/>
  <c r="P423" i="31"/>
  <c r="N436" i="31"/>
  <c r="O440" i="31"/>
  <c r="P440" i="31"/>
  <c r="P451" i="31"/>
  <c r="O451" i="31"/>
  <c r="P454" i="31"/>
  <c r="O454" i="31"/>
  <c r="N458" i="31"/>
  <c r="O467" i="31"/>
  <c r="P467" i="31"/>
  <c r="P487" i="31"/>
  <c r="O487" i="31"/>
  <c r="O497" i="31"/>
  <c r="P497" i="31"/>
  <c r="P505" i="31"/>
  <c r="O505" i="31"/>
  <c r="O513" i="31"/>
  <c r="P513" i="31"/>
  <c r="M517" i="31"/>
  <c r="AE72" i="31" s="1"/>
  <c r="J319" i="31"/>
  <c r="N319" i="31" s="1"/>
  <c r="J337" i="31"/>
  <c r="N337" i="31" s="1"/>
  <c r="J347" i="31"/>
  <c r="N347" i="31" s="1"/>
  <c r="J349" i="31"/>
  <c r="N349" i="31" s="1"/>
  <c r="J365" i="31"/>
  <c r="N365" i="31" s="1"/>
  <c r="J367" i="31"/>
  <c r="N367" i="31" s="1"/>
  <c r="N384" i="31"/>
  <c r="J389" i="31"/>
  <c r="N389" i="31" s="1"/>
  <c r="O406" i="31"/>
  <c r="O409" i="31"/>
  <c r="P422" i="31"/>
  <c r="O432" i="31"/>
  <c r="P432" i="31"/>
  <c r="O433" i="31"/>
  <c r="P442" i="31"/>
  <c r="O442" i="31"/>
  <c r="P444" i="31"/>
  <c r="O444" i="31"/>
  <c r="P449" i="31"/>
  <c r="P460" i="31"/>
  <c r="O460" i="31"/>
  <c r="P462" i="31"/>
  <c r="O462" i="31"/>
  <c r="P465" i="31"/>
  <c r="P478" i="31"/>
  <c r="O478" i="31"/>
  <c r="O481" i="31"/>
  <c r="P481" i="31"/>
  <c r="P512" i="31"/>
  <c r="O512" i="31"/>
  <c r="J383" i="31"/>
  <c r="N383" i="31" s="1"/>
  <c r="J402" i="31"/>
  <c r="N402" i="31" s="1"/>
  <c r="J419" i="31"/>
  <c r="N419" i="31" s="1"/>
  <c r="J428" i="31"/>
  <c r="N428" i="31" s="1"/>
  <c r="N430" i="31"/>
  <c r="J439" i="31"/>
  <c r="N439" i="31" s="1"/>
  <c r="J456" i="31"/>
  <c r="N456" i="31" s="1"/>
  <c r="J491" i="31"/>
  <c r="N491" i="31" s="1"/>
  <c r="J503" i="31"/>
  <c r="N503" i="31" s="1"/>
  <c r="J515" i="31"/>
  <c r="N515" i="31" s="1"/>
  <c r="J476" i="31"/>
  <c r="N476" i="31" s="1"/>
  <c r="P496" i="31"/>
  <c r="O496" i="31"/>
  <c r="P508" i="31"/>
  <c r="O508" i="31"/>
  <c r="P472" i="31"/>
  <c r="O472" i="31"/>
  <c r="O453" i="31"/>
  <c r="J403" i="31"/>
  <c r="N403" i="31" s="1"/>
  <c r="J420" i="31"/>
  <c r="N420" i="31" s="1"/>
  <c r="J437" i="31"/>
  <c r="N437" i="31" s="1"/>
  <c r="J446" i="31"/>
  <c r="N446" i="31" s="1"/>
  <c r="N448" i="31"/>
  <c r="P450" i="31"/>
  <c r="J457" i="31"/>
  <c r="N457" i="31" s="1"/>
  <c r="O466" i="31"/>
  <c r="J473" i="31"/>
  <c r="N473" i="31" s="1"/>
  <c r="N484" i="31"/>
  <c r="N490" i="31"/>
  <c r="P495" i="31"/>
  <c r="O499" i="31"/>
  <c r="P502" i="31"/>
  <c r="O502" i="31"/>
  <c r="P507" i="31"/>
  <c r="O511" i="31"/>
  <c r="P514" i="31"/>
  <c r="O514" i="31"/>
  <c r="J416" i="31"/>
  <c r="N416" i="31" s="1"/>
  <c r="J434" i="31"/>
  <c r="N434" i="31" s="1"/>
  <c r="J452" i="31"/>
  <c r="N452" i="31" s="1"/>
  <c r="J470" i="31"/>
  <c r="N470" i="31" s="1"/>
  <c r="J486" i="31"/>
  <c r="N486" i="31" s="1"/>
  <c r="J488" i="31"/>
  <c r="N488" i="31" s="1"/>
  <c r="N492" i="31"/>
  <c r="N498" i="31"/>
  <c r="N504" i="31"/>
  <c r="N510" i="31"/>
  <c r="N516" i="31"/>
  <c r="P315" i="30"/>
  <c r="O315" i="30"/>
  <c r="P327" i="30"/>
  <c r="O327" i="30"/>
  <c r="P329" i="30"/>
  <c r="O329" i="30"/>
  <c r="O332" i="30"/>
  <c r="P332" i="30"/>
  <c r="P334" i="30"/>
  <c r="O334" i="30"/>
  <c r="O343" i="30"/>
  <c r="P343" i="30"/>
  <c r="P353" i="30"/>
  <c r="O353" i="30"/>
  <c r="P371" i="30"/>
  <c r="O371" i="30"/>
  <c r="P313" i="30"/>
  <c r="O313" i="30"/>
  <c r="O338" i="30"/>
  <c r="P338" i="30"/>
  <c r="P340" i="30"/>
  <c r="O340" i="30"/>
  <c r="O349" i="30"/>
  <c r="P349" i="30"/>
  <c r="P358" i="30"/>
  <c r="O358" i="30"/>
  <c r="P370" i="30"/>
  <c r="O370" i="30"/>
  <c r="P336" i="30"/>
  <c r="O336" i="30"/>
  <c r="O344" i="30"/>
  <c r="P344" i="30"/>
  <c r="P346" i="30"/>
  <c r="O346" i="30"/>
  <c r="O355" i="30"/>
  <c r="P355" i="30"/>
  <c r="O314" i="30"/>
  <c r="P314" i="30"/>
  <c r="P316" i="30"/>
  <c r="O316" i="30"/>
  <c r="O326" i="30"/>
  <c r="P326" i="30"/>
  <c r="P328" i="30"/>
  <c r="O328" i="30"/>
  <c r="O331" i="30"/>
  <c r="P331" i="30"/>
  <c r="P342" i="30"/>
  <c r="O342" i="30"/>
  <c r="O350" i="30"/>
  <c r="P350" i="30"/>
  <c r="P352" i="30"/>
  <c r="O352" i="30"/>
  <c r="P312" i="30"/>
  <c r="O312" i="30"/>
  <c r="P323" i="30"/>
  <c r="O323" i="30"/>
  <c r="P341" i="30"/>
  <c r="O341" i="30"/>
  <c r="P348" i="30"/>
  <c r="O348" i="30"/>
  <c r="P359" i="30"/>
  <c r="O359" i="30"/>
  <c r="P365" i="30"/>
  <c r="O365" i="30"/>
  <c r="P318" i="30"/>
  <c r="O318" i="30"/>
  <c r="P335" i="30"/>
  <c r="O335" i="30"/>
  <c r="O337" i="30"/>
  <c r="P337" i="30"/>
  <c r="P347" i="30"/>
  <c r="O347" i="30"/>
  <c r="J322" i="30"/>
  <c r="N322" i="30" s="1"/>
  <c r="O333" i="30"/>
  <c r="N366" i="30"/>
  <c r="J368" i="30"/>
  <c r="N368" i="30" s="1"/>
  <c r="P377" i="30"/>
  <c r="O377" i="30"/>
  <c r="P384" i="30"/>
  <c r="O384" i="30"/>
  <c r="O411" i="30"/>
  <c r="P411" i="30"/>
  <c r="P422" i="30"/>
  <c r="O422" i="30"/>
  <c r="O424" i="30"/>
  <c r="P424" i="30"/>
  <c r="P427" i="30"/>
  <c r="O427" i="30"/>
  <c r="P431" i="30"/>
  <c r="O431" i="30"/>
  <c r="P433" i="30"/>
  <c r="O433" i="30"/>
  <c r="P446" i="30"/>
  <c r="O446" i="30"/>
  <c r="O448" i="30"/>
  <c r="P448" i="30"/>
  <c r="P450" i="30"/>
  <c r="O450" i="30"/>
  <c r="O453" i="30"/>
  <c r="P453" i="30"/>
  <c r="O465" i="30"/>
  <c r="P465" i="30"/>
  <c r="O339" i="30"/>
  <c r="O345" i="30"/>
  <c r="O351" i="30"/>
  <c r="P362" i="30"/>
  <c r="O369" i="30"/>
  <c r="P381" i="30"/>
  <c r="O381" i="30"/>
  <c r="P383" i="30"/>
  <c r="O383" i="30"/>
  <c r="P390" i="30"/>
  <c r="O390" i="30"/>
  <c r="O394" i="30"/>
  <c r="P394" i="30"/>
  <c r="P396" i="30"/>
  <c r="O396" i="30"/>
  <c r="P398" i="30"/>
  <c r="O398" i="30"/>
  <c r="O400" i="30"/>
  <c r="P400" i="30"/>
  <c r="P402" i="30"/>
  <c r="O402" i="30"/>
  <c r="P405" i="30"/>
  <c r="O405" i="30"/>
  <c r="O419" i="30"/>
  <c r="P419" i="30"/>
  <c r="O421" i="30"/>
  <c r="P421" i="30"/>
  <c r="O429" i="30"/>
  <c r="P429" i="30"/>
  <c r="P440" i="30"/>
  <c r="O440" i="30"/>
  <c r="O459" i="30"/>
  <c r="P459" i="30"/>
  <c r="P354" i="30"/>
  <c r="O354" i="30"/>
  <c r="O361" i="30"/>
  <c r="P361" i="30"/>
  <c r="P372" i="30"/>
  <c r="O372" i="30"/>
  <c r="O375" i="30"/>
  <c r="O379" i="30"/>
  <c r="P379" i="30"/>
  <c r="P387" i="30"/>
  <c r="O387" i="30"/>
  <c r="P389" i="30"/>
  <c r="O389" i="30"/>
  <c r="O392" i="30"/>
  <c r="P392" i="30"/>
  <c r="P404" i="30"/>
  <c r="O404" i="30"/>
  <c r="P410" i="30"/>
  <c r="O410" i="30"/>
  <c r="O412" i="30"/>
  <c r="P412" i="30"/>
  <c r="P414" i="30"/>
  <c r="O414" i="30"/>
  <c r="O417" i="30"/>
  <c r="P417" i="30"/>
  <c r="O437" i="30"/>
  <c r="P437" i="30"/>
  <c r="O439" i="30"/>
  <c r="P439" i="30"/>
  <c r="O454" i="30"/>
  <c r="P454" i="30"/>
  <c r="O456" i="30"/>
  <c r="P456" i="30"/>
  <c r="F517" i="30"/>
  <c r="AE70" i="30" s="1"/>
  <c r="J311" i="30"/>
  <c r="O330" i="30"/>
  <c r="P376" i="30"/>
  <c r="O376" i="30"/>
  <c r="O385" i="30"/>
  <c r="P385" i="30"/>
  <c r="O423" i="30"/>
  <c r="P423" i="30"/>
  <c r="P428" i="30"/>
  <c r="O428" i="30"/>
  <c r="O430" i="30"/>
  <c r="P430" i="30"/>
  <c r="P432" i="30"/>
  <c r="O432" i="30"/>
  <c r="O435" i="30"/>
  <c r="P435" i="30"/>
  <c r="P449" i="30"/>
  <c r="O449" i="30"/>
  <c r="P451" i="30"/>
  <c r="O451" i="30"/>
  <c r="O463" i="30"/>
  <c r="P463" i="30"/>
  <c r="P481" i="30"/>
  <c r="O481" i="30"/>
  <c r="O325" i="30"/>
  <c r="P325" i="30"/>
  <c r="P360" i="30"/>
  <c r="O360" i="30"/>
  <c r="O367" i="30"/>
  <c r="P367" i="30"/>
  <c r="P380" i="30"/>
  <c r="O380" i="30"/>
  <c r="P382" i="30"/>
  <c r="O382" i="30"/>
  <c r="O395" i="30"/>
  <c r="P395" i="30"/>
  <c r="P397" i="30"/>
  <c r="O397" i="30"/>
  <c r="P401" i="30"/>
  <c r="O401" i="30"/>
  <c r="O418" i="30"/>
  <c r="P418" i="30"/>
  <c r="O420" i="30"/>
  <c r="P420" i="30"/>
  <c r="O441" i="30"/>
  <c r="P441" i="30"/>
  <c r="O447" i="30"/>
  <c r="P447" i="30"/>
  <c r="P458" i="30"/>
  <c r="O458" i="30"/>
  <c r="M517" i="30"/>
  <c r="AE72" i="30" s="1"/>
  <c r="O319" i="30"/>
  <c r="P320" i="30"/>
  <c r="O324" i="30"/>
  <c r="O364" i="30"/>
  <c r="O373" i="30"/>
  <c r="P373" i="30"/>
  <c r="P378" i="30"/>
  <c r="O378" i="30"/>
  <c r="P386" i="30"/>
  <c r="O386" i="30"/>
  <c r="P388" i="30"/>
  <c r="O388" i="30"/>
  <c r="P393" i="30"/>
  <c r="O393" i="30"/>
  <c r="P399" i="30"/>
  <c r="O399" i="30"/>
  <c r="O406" i="30"/>
  <c r="P406" i="30"/>
  <c r="P409" i="30"/>
  <c r="O409" i="30"/>
  <c r="P413" i="30"/>
  <c r="O413" i="30"/>
  <c r="P415" i="30"/>
  <c r="O415" i="30"/>
  <c r="O436" i="30"/>
  <c r="P436" i="30"/>
  <c r="O455" i="30"/>
  <c r="P455" i="30"/>
  <c r="O457" i="30"/>
  <c r="P457" i="30"/>
  <c r="O467" i="30"/>
  <c r="P467" i="30"/>
  <c r="P475" i="30"/>
  <c r="O475" i="30"/>
  <c r="J391" i="30"/>
  <c r="N391" i="30" s="1"/>
  <c r="O464" i="30"/>
  <c r="J466" i="30"/>
  <c r="N466" i="30" s="1"/>
  <c r="O483" i="30"/>
  <c r="P483" i="30"/>
  <c r="P487" i="30"/>
  <c r="O487" i="30"/>
  <c r="P503" i="30"/>
  <c r="O503" i="30"/>
  <c r="P505" i="30"/>
  <c r="O505" i="30"/>
  <c r="J438" i="30"/>
  <c r="N438" i="30" s="1"/>
  <c r="N470" i="30"/>
  <c r="O477" i="30"/>
  <c r="P477" i="30"/>
  <c r="P494" i="30"/>
  <c r="O494" i="30"/>
  <c r="P496" i="30"/>
  <c r="O496" i="30"/>
  <c r="P498" i="30"/>
  <c r="O498" i="30"/>
  <c r="O501" i="30"/>
  <c r="P501" i="30"/>
  <c r="P512" i="30"/>
  <c r="O512" i="30"/>
  <c r="P516" i="30"/>
  <c r="O516" i="30"/>
  <c r="O403" i="30"/>
  <c r="O416" i="30"/>
  <c r="O434" i="30"/>
  <c r="O452" i="30"/>
  <c r="O471" i="30"/>
  <c r="P471" i="30"/>
  <c r="P482" i="30"/>
  <c r="O482" i="30"/>
  <c r="P484" i="30"/>
  <c r="O484" i="30"/>
  <c r="P491" i="30"/>
  <c r="O491" i="30"/>
  <c r="P493" i="30"/>
  <c r="O493" i="30"/>
  <c r="P509" i="30"/>
  <c r="O509" i="30"/>
  <c r="P511" i="30"/>
  <c r="O511" i="30"/>
  <c r="P514" i="30"/>
  <c r="O514" i="30"/>
  <c r="O407" i="30"/>
  <c r="O408" i="30"/>
  <c r="O425" i="30"/>
  <c r="O426" i="30"/>
  <c r="O443" i="30"/>
  <c r="O444" i="30"/>
  <c r="O445" i="30"/>
  <c r="O461" i="30"/>
  <c r="J472" i="30"/>
  <c r="N472" i="30" s="1"/>
  <c r="P476" i="30"/>
  <c r="O476" i="30"/>
  <c r="P478" i="30"/>
  <c r="O478" i="30"/>
  <c r="P486" i="30"/>
  <c r="O486" i="30"/>
  <c r="O489" i="30"/>
  <c r="P489" i="30"/>
  <c r="P500" i="30"/>
  <c r="O500" i="30"/>
  <c r="P502" i="30"/>
  <c r="O502" i="30"/>
  <c r="P504" i="30"/>
  <c r="O504" i="30"/>
  <c r="O507" i="30"/>
  <c r="P507" i="30"/>
  <c r="P442" i="30"/>
  <c r="P460" i="30"/>
  <c r="P469" i="30"/>
  <c r="P473" i="30"/>
  <c r="P497" i="30"/>
  <c r="O497" i="30"/>
  <c r="P499" i="30"/>
  <c r="O499" i="30"/>
  <c r="P515" i="30"/>
  <c r="O515" i="30"/>
  <c r="O468" i="30"/>
  <c r="P488" i="30"/>
  <c r="O488" i="30"/>
  <c r="P490" i="30"/>
  <c r="O490" i="30"/>
  <c r="P492" i="30"/>
  <c r="O492" i="30"/>
  <c r="O495" i="30"/>
  <c r="P495" i="30"/>
  <c r="P506" i="30"/>
  <c r="O506" i="30"/>
  <c r="P508" i="30"/>
  <c r="O508" i="30"/>
  <c r="P510" i="30"/>
  <c r="O510" i="30"/>
  <c r="O513" i="30"/>
  <c r="P513" i="30"/>
  <c r="P336" i="16"/>
  <c r="O336" i="16"/>
  <c r="P370" i="16"/>
  <c r="O370" i="16"/>
  <c r="P385" i="16"/>
  <c r="O385" i="16"/>
  <c r="P322" i="16"/>
  <c r="O322" i="16"/>
  <c r="P328" i="16"/>
  <c r="O328" i="16"/>
  <c r="O330" i="16"/>
  <c r="P330" i="16"/>
  <c r="P334" i="16"/>
  <c r="O334" i="16"/>
  <c r="P342" i="16"/>
  <c r="O342" i="16"/>
  <c r="P344" i="16"/>
  <c r="O344" i="16"/>
  <c r="P350" i="16"/>
  <c r="O350" i="16"/>
  <c r="P355" i="16"/>
  <c r="O355" i="16"/>
  <c r="O359" i="16"/>
  <c r="P359" i="16"/>
  <c r="P361" i="16"/>
  <c r="O361" i="16"/>
  <c r="O363" i="16"/>
  <c r="P363" i="16"/>
  <c r="P374" i="16"/>
  <c r="O374" i="16"/>
  <c r="O383" i="16"/>
  <c r="P383" i="16"/>
  <c r="P394" i="16"/>
  <c r="O394" i="16"/>
  <c r="P406" i="16"/>
  <c r="O406" i="16"/>
  <c r="O455" i="16"/>
  <c r="P455" i="16"/>
  <c r="P457" i="16"/>
  <c r="O457" i="16"/>
  <c r="P316" i="16"/>
  <c r="O316" i="16"/>
  <c r="P338" i="16"/>
  <c r="O338" i="16"/>
  <c r="O403" i="16"/>
  <c r="P403" i="16"/>
  <c r="P315" i="16"/>
  <c r="O315" i="16"/>
  <c r="O317" i="16"/>
  <c r="P317" i="16"/>
  <c r="P319" i="16"/>
  <c r="O319" i="16"/>
  <c r="P340" i="16"/>
  <c r="O340" i="16"/>
  <c r="P346" i="16"/>
  <c r="O346" i="16"/>
  <c r="O348" i="16"/>
  <c r="P348" i="16"/>
  <c r="P352" i="16"/>
  <c r="O352" i="16"/>
  <c r="O357" i="16"/>
  <c r="P357" i="16"/>
  <c r="P367" i="16"/>
  <c r="O367" i="16"/>
  <c r="O369" i="16"/>
  <c r="P369" i="16"/>
  <c r="O371" i="16"/>
  <c r="P371" i="16"/>
  <c r="P380" i="16"/>
  <c r="O380" i="16"/>
  <c r="P393" i="16"/>
  <c r="O393" i="16"/>
  <c r="P409" i="16"/>
  <c r="O409" i="16"/>
  <c r="O413" i="16"/>
  <c r="P413" i="16"/>
  <c r="P436" i="16"/>
  <c r="O436" i="16"/>
  <c r="O459" i="16"/>
  <c r="P459" i="16"/>
  <c r="P326" i="16"/>
  <c r="O326" i="16"/>
  <c r="O389" i="16"/>
  <c r="P389" i="16"/>
  <c r="P313" i="16"/>
  <c r="O313" i="16"/>
  <c r="O323" i="16"/>
  <c r="P323" i="16"/>
  <c r="P325" i="16"/>
  <c r="O325" i="16"/>
  <c r="O327" i="16"/>
  <c r="P327" i="16"/>
  <c r="P333" i="16"/>
  <c r="O333" i="16"/>
  <c r="O335" i="16"/>
  <c r="P335" i="16"/>
  <c r="P337" i="16"/>
  <c r="O337" i="16"/>
  <c r="P356" i="16"/>
  <c r="O356" i="16"/>
  <c r="O365" i="16"/>
  <c r="P365" i="16"/>
  <c r="P376" i="16"/>
  <c r="O376" i="16"/>
  <c r="P382" i="16"/>
  <c r="O382" i="16"/>
  <c r="P386" i="16"/>
  <c r="O386" i="16"/>
  <c r="P391" i="16"/>
  <c r="O391" i="16"/>
  <c r="O395" i="16"/>
  <c r="P395" i="16"/>
  <c r="P324" i="16"/>
  <c r="O324" i="16"/>
  <c r="O387" i="16"/>
  <c r="P387" i="16"/>
  <c r="P321" i="16"/>
  <c r="O321" i="16"/>
  <c r="O329" i="16"/>
  <c r="P329" i="16"/>
  <c r="P331" i="16"/>
  <c r="O331" i="16"/>
  <c r="O341" i="16"/>
  <c r="P341" i="16"/>
  <c r="P343" i="16"/>
  <c r="O343" i="16"/>
  <c r="O345" i="16"/>
  <c r="P345" i="16"/>
  <c r="P351" i="16"/>
  <c r="O351" i="16"/>
  <c r="O353" i="16"/>
  <c r="P353" i="16"/>
  <c r="P362" i="16"/>
  <c r="O362" i="16"/>
  <c r="P388" i="16"/>
  <c r="O388" i="16"/>
  <c r="O397" i="16"/>
  <c r="P397" i="16"/>
  <c r="P400" i="16"/>
  <c r="O400" i="16"/>
  <c r="O425" i="16"/>
  <c r="P425" i="16"/>
  <c r="O437" i="16"/>
  <c r="P437" i="16"/>
  <c r="P439" i="16"/>
  <c r="O439" i="16"/>
  <c r="O312" i="16"/>
  <c r="P312" i="16"/>
  <c r="P332" i="16"/>
  <c r="O332" i="16"/>
  <c r="O375" i="16"/>
  <c r="P375" i="16"/>
  <c r="O401" i="16"/>
  <c r="P401" i="16"/>
  <c r="P314" i="16"/>
  <c r="O314" i="16"/>
  <c r="P318" i="16"/>
  <c r="O318" i="16"/>
  <c r="P320" i="16"/>
  <c r="O320" i="16"/>
  <c r="P339" i="16"/>
  <c r="O339" i="16"/>
  <c r="O347" i="16"/>
  <c r="P347" i="16"/>
  <c r="P349" i="16"/>
  <c r="O349" i="16"/>
  <c r="P358" i="16"/>
  <c r="O358" i="16"/>
  <c r="P364" i="16"/>
  <c r="O364" i="16"/>
  <c r="P368" i="16"/>
  <c r="O368" i="16"/>
  <c r="P373" i="16"/>
  <c r="O373" i="16"/>
  <c r="O377" i="16"/>
  <c r="P377" i="16"/>
  <c r="P379" i="16"/>
  <c r="O379" i="16"/>
  <c r="O381" i="16"/>
  <c r="P381" i="16"/>
  <c r="O407" i="16"/>
  <c r="P407" i="16"/>
  <c r="P414" i="16"/>
  <c r="O414" i="16"/>
  <c r="O419" i="16"/>
  <c r="P419" i="16"/>
  <c r="O421" i="16"/>
  <c r="P421" i="16"/>
  <c r="P396" i="16"/>
  <c r="O396" i="16"/>
  <c r="P412" i="16"/>
  <c r="O412" i="16"/>
  <c r="P424" i="16"/>
  <c r="O424" i="16"/>
  <c r="P432" i="16"/>
  <c r="O432" i="16"/>
  <c r="P441" i="16"/>
  <c r="O441" i="16"/>
  <c r="O465" i="16"/>
  <c r="P465" i="16"/>
  <c r="P476" i="16"/>
  <c r="O476" i="16"/>
  <c r="O485" i="16"/>
  <c r="P485" i="16"/>
  <c r="O491" i="16"/>
  <c r="P491" i="16"/>
  <c r="P496" i="16"/>
  <c r="O496" i="16"/>
  <c r="O501" i="16"/>
  <c r="P501" i="16"/>
  <c r="AB307" i="16"/>
  <c r="F517" i="16"/>
  <c r="AE70" i="16" s="1"/>
  <c r="P404" i="16"/>
  <c r="N411" i="16"/>
  <c r="P430" i="16"/>
  <c r="O430" i="16"/>
  <c r="P444" i="16"/>
  <c r="O444" i="16"/>
  <c r="P458" i="16"/>
  <c r="O458" i="16"/>
  <c r="P461" i="16"/>
  <c r="J467" i="16"/>
  <c r="N467" i="16" s="1"/>
  <c r="P481" i="16"/>
  <c r="P490" i="16"/>
  <c r="O490" i="16"/>
  <c r="O495" i="16"/>
  <c r="P495" i="16"/>
  <c r="O505" i="16"/>
  <c r="P516" i="16"/>
  <c r="O516" i="16"/>
  <c r="I517" i="16"/>
  <c r="AE71" i="16" s="1"/>
  <c r="P415" i="16"/>
  <c r="N429" i="16"/>
  <c r="P450" i="16"/>
  <c r="O450" i="16"/>
  <c r="P472" i="16"/>
  <c r="O472" i="16"/>
  <c r="P475" i="16"/>
  <c r="O475" i="16"/>
  <c r="O478" i="16"/>
  <c r="P487" i="16"/>
  <c r="O487" i="16"/>
  <c r="O499" i="16"/>
  <c r="J311" i="16"/>
  <c r="O360" i="16"/>
  <c r="O378" i="16"/>
  <c r="O402" i="16"/>
  <c r="P418" i="16"/>
  <c r="O418" i="16"/>
  <c r="P422" i="16"/>
  <c r="P427" i="16"/>
  <c r="O427" i="16"/>
  <c r="O431" i="16"/>
  <c r="P431" i="16"/>
  <c r="O438" i="16"/>
  <c r="O443" i="16"/>
  <c r="P443" i="16"/>
  <c r="P448" i="16"/>
  <c r="O448" i="16"/>
  <c r="P454" i="16"/>
  <c r="O454" i="16"/>
  <c r="P469" i="16"/>
  <c r="O469" i="16"/>
  <c r="O489" i="16"/>
  <c r="P489" i="16"/>
  <c r="O509" i="16"/>
  <c r="P509" i="16"/>
  <c r="M517" i="16"/>
  <c r="AE72" i="16" s="1"/>
  <c r="N366" i="16"/>
  <c r="N384" i="16"/>
  <c r="N423" i="16"/>
  <c r="O426" i="16"/>
  <c r="P447" i="16"/>
  <c r="O447" i="16"/>
  <c r="O471" i="16"/>
  <c r="P471" i="16"/>
  <c r="O473" i="16"/>
  <c r="P473" i="16"/>
  <c r="O477" i="16"/>
  <c r="P477" i="16"/>
  <c r="O503" i="16"/>
  <c r="P503" i="16"/>
  <c r="P508" i="16"/>
  <c r="O508" i="16"/>
  <c r="O513" i="16"/>
  <c r="P513" i="16"/>
  <c r="P515" i="16"/>
  <c r="O515" i="16"/>
  <c r="O417" i="16"/>
  <c r="O420" i="16"/>
  <c r="P440" i="16"/>
  <c r="O440" i="16"/>
  <c r="P442" i="16"/>
  <c r="O442" i="16"/>
  <c r="P445" i="16"/>
  <c r="O445" i="16"/>
  <c r="O449" i="16"/>
  <c r="P449" i="16"/>
  <c r="O453" i="16"/>
  <c r="O456" i="16"/>
  <c r="O483" i="16"/>
  <c r="P483" i="16"/>
  <c r="O497" i="16"/>
  <c r="P497" i="16"/>
  <c r="P502" i="16"/>
  <c r="O502" i="16"/>
  <c r="O507" i="16"/>
  <c r="P507" i="16"/>
  <c r="J398" i="16"/>
  <c r="N398" i="16" s="1"/>
  <c r="J416" i="16"/>
  <c r="N416" i="16" s="1"/>
  <c r="J434" i="16"/>
  <c r="N434" i="16" s="1"/>
  <c r="J452" i="16"/>
  <c r="N452" i="16" s="1"/>
  <c r="J462" i="16"/>
  <c r="N462" i="16" s="1"/>
  <c r="J464" i="16"/>
  <c r="N464" i="16" s="1"/>
  <c r="J480" i="16"/>
  <c r="N480" i="16" s="1"/>
  <c r="J482" i="16"/>
  <c r="N482" i="16" s="1"/>
  <c r="J494" i="16"/>
  <c r="N494" i="16" s="1"/>
  <c r="J500" i="16"/>
  <c r="N500" i="16" s="1"/>
  <c r="J506" i="16"/>
  <c r="N506" i="16" s="1"/>
  <c r="J512" i="16"/>
  <c r="N512" i="16" s="1"/>
  <c r="O514" i="16"/>
  <c r="O466" i="16"/>
  <c r="O484" i="16"/>
  <c r="J392" i="16"/>
  <c r="N392" i="16" s="1"/>
  <c r="J410" i="16"/>
  <c r="N410" i="16" s="1"/>
  <c r="J428" i="16"/>
  <c r="N428" i="16" s="1"/>
  <c r="J446" i="16"/>
  <c r="N446" i="16" s="1"/>
  <c r="J468" i="16"/>
  <c r="N468" i="16" s="1"/>
  <c r="J470" i="16"/>
  <c r="N470" i="16" s="1"/>
  <c r="J486" i="16"/>
  <c r="N486" i="16" s="1"/>
  <c r="J488" i="16"/>
  <c r="N488" i="16" s="1"/>
  <c r="P322" i="15"/>
  <c r="O322" i="15"/>
  <c r="P328" i="15"/>
  <c r="O328" i="15"/>
  <c r="O336" i="15"/>
  <c r="P336" i="15"/>
  <c r="O338" i="15"/>
  <c r="P338" i="15"/>
  <c r="O340" i="15"/>
  <c r="P340" i="15"/>
  <c r="O342" i="15"/>
  <c r="P342" i="15"/>
  <c r="P347" i="15"/>
  <c r="O347" i="15"/>
  <c r="O354" i="15"/>
  <c r="P354" i="15"/>
  <c r="O358" i="15"/>
  <c r="P358" i="15"/>
  <c r="O360" i="15"/>
  <c r="P360" i="15"/>
  <c r="P365" i="15"/>
  <c r="O365" i="15"/>
  <c r="O372" i="15"/>
  <c r="P372" i="15"/>
  <c r="P388" i="15"/>
  <c r="O388" i="15"/>
  <c r="O407" i="15"/>
  <c r="P407" i="15"/>
  <c r="P436" i="15"/>
  <c r="O436" i="15"/>
  <c r="O449" i="15"/>
  <c r="P449" i="15"/>
  <c r="O467" i="15"/>
  <c r="P467" i="15"/>
  <c r="O485" i="15"/>
  <c r="P485" i="15"/>
  <c r="O312" i="15"/>
  <c r="P312" i="15"/>
  <c r="P319" i="15"/>
  <c r="O319" i="15"/>
  <c r="P334" i="15"/>
  <c r="O334" i="15"/>
  <c r="O356" i="15"/>
  <c r="P356" i="15"/>
  <c r="O376" i="15"/>
  <c r="P376" i="15"/>
  <c r="O378" i="15"/>
  <c r="P378" i="15"/>
  <c r="P383" i="15"/>
  <c r="O383" i="15"/>
  <c r="O390" i="15"/>
  <c r="P390" i="15"/>
  <c r="P317" i="15"/>
  <c r="O317" i="15"/>
  <c r="P325" i="15"/>
  <c r="O325" i="15"/>
  <c r="O344" i="15"/>
  <c r="P344" i="15"/>
  <c r="O362" i="15"/>
  <c r="P362" i="15"/>
  <c r="O374" i="15"/>
  <c r="P374" i="15"/>
  <c r="O413" i="15"/>
  <c r="P413" i="15"/>
  <c r="O425" i="15"/>
  <c r="P425" i="15"/>
  <c r="P314" i="15"/>
  <c r="O314" i="15"/>
  <c r="P323" i="15"/>
  <c r="O323" i="15"/>
  <c r="O330" i="15"/>
  <c r="P330" i="15"/>
  <c r="P337" i="15"/>
  <c r="O337" i="15"/>
  <c r="P346" i="15"/>
  <c r="O346" i="15"/>
  <c r="P364" i="15"/>
  <c r="O364" i="15"/>
  <c r="O380" i="15"/>
  <c r="P380" i="15"/>
  <c r="O392" i="15"/>
  <c r="P392" i="15"/>
  <c r="O318" i="15"/>
  <c r="P318" i="15"/>
  <c r="O320" i="15"/>
  <c r="P320" i="15"/>
  <c r="P335" i="15"/>
  <c r="O335" i="15"/>
  <c r="P341" i="15"/>
  <c r="O341" i="15"/>
  <c r="O348" i="15"/>
  <c r="P348" i="15"/>
  <c r="O350" i="15"/>
  <c r="P350" i="15"/>
  <c r="P355" i="15"/>
  <c r="O355" i="15"/>
  <c r="P359" i="15"/>
  <c r="O359" i="15"/>
  <c r="O366" i="15"/>
  <c r="P366" i="15"/>
  <c r="O368" i="15"/>
  <c r="P368" i="15"/>
  <c r="P373" i="15"/>
  <c r="O373" i="15"/>
  <c r="P382" i="15"/>
  <c r="O382" i="15"/>
  <c r="P418" i="15"/>
  <c r="O418" i="15"/>
  <c r="O431" i="15"/>
  <c r="P431" i="15"/>
  <c r="O443" i="15"/>
  <c r="P443" i="15"/>
  <c r="P316" i="15"/>
  <c r="O316" i="15"/>
  <c r="O324" i="15"/>
  <c r="P324" i="15"/>
  <c r="P326" i="15"/>
  <c r="O326" i="15"/>
  <c r="P329" i="15"/>
  <c r="O329" i="15"/>
  <c r="P332" i="15"/>
  <c r="O332" i="15"/>
  <c r="P352" i="15"/>
  <c r="O352" i="15"/>
  <c r="P370" i="15"/>
  <c r="O370" i="15"/>
  <c r="P377" i="15"/>
  <c r="O377" i="15"/>
  <c r="O384" i="15"/>
  <c r="P384" i="15"/>
  <c r="O386" i="15"/>
  <c r="P386" i="15"/>
  <c r="P391" i="15"/>
  <c r="O391" i="15"/>
  <c r="O395" i="15"/>
  <c r="P395" i="15"/>
  <c r="O459" i="15"/>
  <c r="P459" i="15"/>
  <c r="O461" i="15"/>
  <c r="P461" i="15"/>
  <c r="O477" i="15"/>
  <c r="P477" i="15"/>
  <c r="O479" i="15"/>
  <c r="P479" i="15"/>
  <c r="P412" i="15"/>
  <c r="O412" i="15"/>
  <c r="P430" i="15"/>
  <c r="O430" i="15"/>
  <c r="P448" i="15"/>
  <c r="O448" i="15"/>
  <c r="O455" i="15"/>
  <c r="P455" i="15"/>
  <c r="P466" i="15"/>
  <c r="O466" i="15"/>
  <c r="O473" i="15"/>
  <c r="P473" i="15"/>
  <c r="P484" i="15"/>
  <c r="O484" i="15"/>
  <c r="O491" i="15"/>
  <c r="P491" i="15"/>
  <c r="P508" i="15"/>
  <c r="O508" i="15"/>
  <c r="M517" i="15"/>
  <c r="AE72" i="15" s="1"/>
  <c r="J321" i="15"/>
  <c r="N321" i="15" s="1"/>
  <c r="O327" i="15"/>
  <c r="J339" i="15"/>
  <c r="N339" i="15" s="1"/>
  <c r="O353" i="15"/>
  <c r="J357" i="15"/>
  <c r="N357" i="15" s="1"/>
  <c r="O371" i="15"/>
  <c r="J375" i="15"/>
  <c r="N375" i="15" s="1"/>
  <c r="O389" i="15"/>
  <c r="J393" i="15"/>
  <c r="N393" i="15" s="1"/>
  <c r="J396" i="15"/>
  <c r="N396" i="15" s="1"/>
  <c r="O404" i="15"/>
  <c r="P405" i="15"/>
  <c r="N411" i="15"/>
  <c r="J414" i="15"/>
  <c r="N414" i="15" s="1"/>
  <c r="O422" i="15"/>
  <c r="P423" i="15"/>
  <c r="N429" i="15"/>
  <c r="J432" i="15"/>
  <c r="N432" i="15" s="1"/>
  <c r="O440" i="15"/>
  <c r="P441" i="15"/>
  <c r="N447" i="15"/>
  <c r="N465" i="15"/>
  <c r="N483" i="15"/>
  <c r="P494" i="15"/>
  <c r="O494" i="15"/>
  <c r="N496" i="15"/>
  <c r="O497" i="15"/>
  <c r="P497" i="15"/>
  <c r="P512" i="15"/>
  <c r="O512" i="15"/>
  <c r="N311" i="15"/>
  <c r="O313" i="15"/>
  <c r="O331" i="15"/>
  <c r="O349" i="15"/>
  <c r="N361" i="15"/>
  <c r="O367" i="15"/>
  <c r="N379" i="15"/>
  <c r="O385" i="15"/>
  <c r="O451" i="15"/>
  <c r="P454" i="15"/>
  <c r="O454" i="15"/>
  <c r="P458" i="15"/>
  <c r="O458" i="15"/>
  <c r="O469" i="15"/>
  <c r="P472" i="15"/>
  <c r="O472" i="15"/>
  <c r="P476" i="15"/>
  <c r="O476" i="15"/>
  <c r="O487" i="15"/>
  <c r="P490" i="15"/>
  <c r="O490" i="15"/>
  <c r="P514" i="15"/>
  <c r="O514" i="15"/>
  <c r="P400" i="15"/>
  <c r="O400" i="15"/>
  <c r="O401" i="15"/>
  <c r="P401" i="15"/>
  <c r="P408" i="15"/>
  <c r="O419" i="15"/>
  <c r="P419" i="15"/>
  <c r="P426" i="15"/>
  <c r="O437" i="15"/>
  <c r="P437" i="15"/>
  <c r="P450" i="15"/>
  <c r="P468" i="15"/>
  <c r="P486" i="15"/>
  <c r="P500" i="15"/>
  <c r="O500" i="15"/>
  <c r="O343" i="15"/>
  <c r="N402" i="15"/>
  <c r="N416" i="15"/>
  <c r="N420" i="15"/>
  <c r="N438" i="15"/>
  <c r="P457" i="15"/>
  <c r="O457" i="15"/>
  <c r="P475" i="15"/>
  <c r="O475" i="15"/>
  <c r="P493" i="15"/>
  <c r="O493" i="15"/>
  <c r="P502" i="15"/>
  <c r="O502" i="15"/>
  <c r="I517" i="15"/>
  <c r="AE71" i="15" s="1"/>
  <c r="J315" i="15"/>
  <c r="N315" i="15" s="1"/>
  <c r="J333" i="15"/>
  <c r="N333" i="15" s="1"/>
  <c r="J345" i="15"/>
  <c r="N345" i="15" s="1"/>
  <c r="J363" i="15"/>
  <c r="N363" i="15" s="1"/>
  <c r="J381" i="15"/>
  <c r="N381" i="15" s="1"/>
  <c r="J394" i="15"/>
  <c r="N394" i="15" s="1"/>
  <c r="N398" i="15"/>
  <c r="O406" i="15"/>
  <c r="O424" i="15"/>
  <c r="N434" i="15"/>
  <c r="O442" i="15"/>
  <c r="P453" i="15"/>
  <c r="O456" i="15"/>
  <c r="O460" i="15"/>
  <c r="P471" i="15"/>
  <c r="O474" i="15"/>
  <c r="O478" i="15"/>
  <c r="P489" i="15"/>
  <c r="O492" i="15"/>
  <c r="O495" i="15"/>
  <c r="P495" i="15"/>
  <c r="P506" i="15"/>
  <c r="O506" i="15"/>
  <c r="N444" i="15"/>
  <c r="N462" i="15"/>
  <c r="N480" i="15"/>
  <c r="N498" i="15"/>
  <c r="N504" i="15"/>
  <c r="N510" i="15"/>
  <c r="N516" i="15"/>
  <c r="F517" i="15"/>
  <c r="AE70" i="15" s="1"/>
  <c r="P501" i="15"/>
  <c r="J503" i="15"/>
  <c r="N503" i="15" s="1"/>
  <c r="P507" i="15"/>
  <c r="J509" i="15"/>
  <c r="N509" i="15" s="1"/>
  <c r="P513" i="15"/>
  <c r="J515" i="15"/>
  <c r="N515" i="15" s="1"/>
  <c r="P322" i="14"/>
  <c r="O322" i="14"/>
  <c r="O326" i="14"/>
  <c r="P326" i="14"/>
  <c r="P329" i="14"/>
  <c r="O329" i="14"/>
  <c r="P351" i="14"/>
  <c r="O351" i="14"/>
  <c r="O355" i="14"/>
  <c r="P355" i="14"/>
  <c r="P361" i="14"/>
  <c r="O361" i="14"/>
  <c r="O369" i="14"/>
  <c r="P369" i="14"/>
  <c r="O320" i="14"/>
  <c r="P320" i="14"/>
  <c r="P333" i="14"/>
  <c r="O333" i="14"/>
  <c r="O337" i="14"/>
  <c r="P337" i="14"/>
  <c r="O352" i="14"/>
  <c r="P352" i="14"/>
  <c r="O378" i="14"/>
  <c r="P378" i="14"/>
  <c r="P385" i="14"/>
  <c r="O385" i="14"/>
  <c r="O397" i="14"/>
  <c r="P397" i="14"/>
  <c r="O405" i="14"/>
  <c r="P405" i="14"/>
  <c r="P315" i="14"/>
  <c r="O315" i="14"/>
  <c r="P317" i="14"/>
  <c r="O317" i="14"/>
  <c r="P323" i="14"/>
  <c r="O323" i="14"/>
  <c r="O334" i="14"/>
  <c r="P334" i="14"/>
  <c r="P346" i="14"/>
  <c r="O346" i="14"/>
  <c r="P374" i="14"/>
  <c r="O374" i="14"/>
  <c r="O387" i="14"/>
  <c r="P387" i="14"/>
  <c r="P313" i="14"/>
  <c r="O313" i="14"/>
  <c r="P319" i="14"/>
  <c r="O319" i="14"/>
  <c r="O321" i="14"/>
  <c r="P321" i="14"/>
  <c r="P328" i="14"/>
  <c r="O328" i="14"/>
  <c r="O354" i="14"/>
  <c r="P354" i="14"/>
  <c r="O358" i="14"/>
  <c r="P358" i="14"/>
  <c r="P380" i="14"/>
  <c r="O380" i="14"/>
  <c r="O336" i="14"/>
  <c r="P336" i="14"/>
  <c r="O340" i="14"/>
  <c r="P340" i="14"/>
  <c r="P367" i="14"/>
  <c r="O367" i="14"/>
  <c r="P312" i="14"/>
  <c r="O312" i="14"/>
  <c r="O314" i="14"/>
  <c r="P314" i="14"/>
  <c r="P316" i="14"/>
  <c r="O316" i="14"/>
  <c r="O318" i="14"/>
  <c r="P318" i="14"/>
  <c r="P324" i="14"/>
  <c r="O324" i="14"/>
  <c r="P347" i="14"/>
  <c r="O347" i="14"/>
  <c r="P362" i="14"/>
  <c r="O362" i="14"/>
  <c r="P368" i="14"/>
  <c r="O368" i="14"/>
  <c r="P371" i="14"/>
  <c r="O371" i="14"/>
  <c r="P389" i="14"/>
  <c r="O389" i="14"/>
  <c r="P394" i="14"/>
  <c r="O394" i="14"/>
  <c r="O407" i="14"/>
  <c r="P407" i="14"/>
  <c r="O431" i="14"/>
  <c r="P431" i="14"/>
  <c r="O459" i="14"/>
  <c r="P459" i="14"/>
  <c r="P488" i="14"/>
  <c r="O488" i="14"/>
  <c r="O497" i="14"/>
  <c r="P497" i="14"/>
  <c r="P502" i="14"/>
  <c r="O502" i="14"/>
  <c r="J330" i="14"/>
  <c r="N330" i="14" s="1"/>
  <c r="J342" i="14"/>
  <c r="N342" i="14" s="1"/>
  <c r="J348" i="14"/>
  <c r="N348" i="14" s="1"/>
  <c r="J360" i="14"/>
  <c r="N360" i="14" s="1"/>
  <c r="O383" i="14"/>
  <c r="O400" i="14"/>
  <c r="P412" i="14"/>
  <c r="O412" i="14"/>
  <c r="O416" i="14"/>
  <c r="P416" i="14"/>
  <c r="P427" i="14"/>
  <c r="O427" i="14"/>
  <c r="P430" i="14"/>
  <c r="O430" i="14"/>
  <c r="N434" i="14"/>
  <c r="O443" i="14"/>
  <c r="P443" i="14"/>
  <c r="O451" i="14"/>
  <c r="P451" i="14"/>
  <c r="P471" i="14"/>
  <c r="O471" i="14"/>
  <c r="P500" i="14"/>
  <c r="O500" i="14"/>
  <c r="O507" i="14"/>
  <c r="P507" i="14"/>
  <c r="P382" i="14"/>
  <c r="O393" i="14"/>
  <c r="P399" i="14"/>
  <c r="O408" i="14"/>
  <c r="P408" i="14"/>
  <c r="P418" i="14"/>
  <c r="O418" i="14"/>
  <c r="P420" i="14"/>
  <c r="O420" i="14"/>
  <c r="P436" i="14"/>
  <c r="O436" i="14"/>
  <c r="P438" i="14"/>
  <c r="O438" i="14"/>
  <c r="O454" i="14"/>
  <c r="O457" i="14"/>
  <c r="O465" i="14"/>
  <c r="O473" i="14"/>
  <c r="P473" i="14"/>
  <c r="O485" i="14"/>
  <c r="P485" i="14"/>
  <c r="O492" i="14"/>
  <c r="P492" i="14"/>
  <c r="P506" i="14"/>
  <c r="O506" i="14"/>
  <c r="P514" i="14"/>
  <c r="O514" i="14"/>
  <c r="O331" i="14"/>
  <c r="O349" i="14"/>
  <c r="P375" i="14"/>
  <c r="P381" i="14"/>
  <c r="P398" i="14"/>
  <c r="P445" i="14"/>
  <c r="O445" i="14"/>
  <c r="P448" i="14"/>
  <c r="O448" i="14"/>
  <c r="O461" i="14"/>
  <c r="P461" i="14"/>
  <c r="P475" i="14"/>
  <c r="O475" i="14"/>
  <c r="P484" i="14"/>
  <c r="O484" i="14"/>
  <c r="F517" i="14"/>
  <c r="AE70" i="14" s="1"/>
  <c r="J311" i="14"/>
  <c r="O338" i="14"/>
  <c r="N341" i="14"/>
  <c r="O356" i="14"/>
  <c r="N359" i="14"/>
  <c r="O365" i="14"/>
  <c r="O373" i="14"/>
  <c r="N376" i="14"/>
  <c r="O391" i="14"/>
  <c r="O403" i="14"/>
  <c r="P417" i="14"/>
  <c r="O417" i="14"/>
  <c r="N423" i="14"/>
  <c r="N435" i="14"/>
  <c r="P440" i="14"/>
  <c r="O440" i="14"/>
  <c r="O444" i="14"/>
  <c r="P444" i="14"/>
  <c r="P447" i="14"/>
  <c r="O447" i="14"/>
  <c r="P456" i="14"/>
  <c r="P466" i="14"/>
  <c r="O466" i="14"/>
  <c r="O470" i="14"/>
  <c r="P470" i="14"/>
  <c r="O491" i="14"/>
  <c r="P491" i="14"/>
  <c r="P496" i="14"/>
  <c r="O496" i="14"/>
  <c r="O501" i="14"/>
  <c r="P501" i="14"/>
  <c r="O503" i="14"/>
  <c r="P503" i="14"/>
  <c r="I517" i="14"/>
  <c r="AE71" i="14" s="1"/>
  <c r="N325" i="14"/>
  <c r="J332" i="14"/>
  <c r="N332" i="14" s="1"/>
  <c r="N335" i="14"/>
  <c r="J339" i="14"/>
  <c r="N339" i="14" s="1"/>
  <c r="J343" i="14"/>
  <c r="N343" i="14" s="1"/>
  <c r="J350" i="14"/>
  <c r="N350" i="14" s="1"/>
  <c r="N353" i="14"/>
  <c r="J357" i="14"/>
  <c r="N357" i="14" s="1"/>
  <c r="P364" i="14"/>
  <c r="O377" i="14"/>
  <c r="P386" i="14"/>
  <c r="O386" i="14"/>
  <c r="P402" i="14"/>
  <c r="O411" i="14"/>
  <c r="O419" i="14"/>
  <c r="P419" i="14"/>
  <c r="P421" i="14"/>
  <c r="O421" i="14"/>
  <c r="O437" i="14"/>
  <c r="P437" i="14"/>
  <c r="P439" i="14"/>
  <c r="O439" i="14"/>
  <c r="P452" i="14"/>
  <c r="O462" i="14"/>
  <c r="P462" i="14"/>
  <c r="O463" i="14"/>
  <c r="P472" i="14"/>
  <c r="O472" i="14"/>
  <c r="O474" i="14"/>
  <c r="P474" i="14"/>
  <c r="P512" i="14"/>
  <c r="O512" i="14"/>
  <c r="J366" i="14"/>
  <c r="N366" i="14" s="1"/>
  <c r="J384" i="14"/>
  <c r="N384" i="14" s="1"/>
  <c r="J395" i="14"/>
  <c r="N395" i="14" s="1"/>
  <c r="J404" i="14"/>
  <c r="N404" i="14" s="1"/>
  <c r="N406" i="14"/>
  <c r="J415" i="14"/>
  <c r="N415" i="14" s="1"/>
  <c r="J432" i="14"/>
  <c r="N432" i="14" s="1"/>
  <c r="J449" i="14"/>
  <c r="N449" i="14" s="1"/>
  <c r="J458" i="14"/>
  <c r="N458" i="14" s="1"/>
  <c r="N460" i="14"/>
  <c r="J469" i="14"/>
  <c r="N469" i="14" s="1"/>
  <c r="J486" i="14"/>
  <c r="N486" i="14" s="1"/>
  <c r="O493" i="14"/>
  <c r="N498" i="14"/>
  <c r="O511" i="14"/>
  <c r="P499" i="14"/>
  <c r="O499" i="14"/>
  <c r="O513" i="14"/>
  <c r="P513" i="14"/>
  <c r="O429" i="14"/>
  <c r="O478" i="14"/>
  <c r="O483" i="14"/>
  <c r="O490" i="14"/>
  <c r="P495" i="14"/>
  <c r="P508" i="14"/>
  <c r="O508" i="14"/>
  <c r="J372" i="14"/>
  <c r="N372" i="14" s="1"/>
  <c r="J390" i="14"/>
  <c r="N390" i="14" s="1"/>
  <c r="J396" i="14"/>
  <c r="N396" i="14" s="1"/>
  <c r="J413" i="14"/>
  <c r="N413" i="14" s="1"/>
  <c r="J422" i="14"/>
  <c r="N422" i="14" s="1"/>
  <c r="N424" i="14"/>
  <c r="P426" i="14"/>
  <c r="J433" i="14"/>
  <c r="N433" i="14" s="1"/>
  <c r="O442" i="14"/>
  <c r="J450" i="14"/>
  <c r="N450" i="14" s="1"/>
  <c r="J467" i="14"/>
  <c r="N467" i="14" s="1"/>
  <c r="P477" i="14"/>
  <c r="J487" i="14"/>
  <c r="N487" i="14" s="1"/>
  <c r="P489" i="14"/>
  <c r="O494" i="14"/>
  <c r="O505" i="14"/>
  <c r="J392" i="14"/>
  <c r="N392" i="14" s="1"/>
  <c r="J410" i="14"/>
  <c r="N410" i="14" s="1"/>
  <c r="J428" i="14"/>
  <c r="N428" i="14" s="1"/>
  <c r="J446" i="14"/>
  <c r="N446" i="14" s="1"/>
  <c r="J464" i="14"/>
  <c r="N464" i="14" s="1"/>
  <c r="J482" i="14"/>
  <c r="N482" i="14" s="1"/>
  <c r="N504" i="14"/>
  <c r="N510" i="14"/>
  <c r="N516" i="14"/>
  <c r="J509" i="14"/>
  <c r="N509" i="14" s="1"/>
  <c r="J515" i="14"/>
  <c r="N515" i="14" s="1"/>
  <c r="P395" i="13"/>
  <c r="O395" i="13"/>
  <c r="P401" i="13"/>
  <c r="O401" i="13"/>
  <c r="P329" i="13"/>
  <c r="O329" i="13"/>
  <c r="P347" i="13"/>
  <c r="O347" i="13"/>
  <c r="P365" i="13"/>
  <c r="O365" i="13"/>
  <c r="P383" i="13"/>
  <c r="O383" i="13"/>
  <c r="P323" i="13"/>
  <c r="O323" i="13"/>
  <c r="P326" i="13"/>
  <c r="O326" i="13"/>
  <c r="P341" i="13"/>
  <c r="O341" i="13"/>
  <c r="P344" i="13"/>
  <c r="O344" i="13"/>
  <c r="P359" i="13"/>
  <c r="O359" i="13"/>
  <c r="P362" i="13"/>
  <c r="O362" i="13"/>
  <c r="P377" i="13"/>
  <c r="O377" i="13"/>
  <c r="P380" i="13"/>
  <c r="O380" i="13"/>
  <c r="P320" i="13"/>
  <c r="O320" i="13"/>
  <c r="P338" i="13"/>
  <c r="O338" i="13"/>
  <c r="P356" i="13"/>
  <c r="O356" i="13"/>
  <c r="P374" i="13"/>
  <c r="O374" i="13"/>
  <c r="P392" i="13"/>
  <c r="O392" i="13"/>
  <c r="P413" i="13"/>
  <c r="O413" i="13"/>
  <c r="P419" i="13"/>
  <c r="O419" i="13"/>
  <c r="P445" i="13"/>
  <c r="O445" i="13"/>
  <c r="P458" i="13"/>
  <c r="O458" i="13"/>
  <c r="P464" i="13"/>
  <c r="O464" i="13"/>
  <c r="P480" i="13"/>
  <c r="O480" i="13"/>
  <c r="P503" i="13"/>
  <c r="O503" i="13"/>
  <c r="O507" i="13"/>
  <c r="P507" i="13"/>
  <c r="I517" i="13"/>
  <c r="AE71" i="13" s="1"/>
  <c r="O316" i="13"/>
  <c r="N321" i="13"/>
  <c r="O334" i="13"/>
  <c r="N339" i="13"/>
  <c r="O352" i="13"/>
  <c r="N357" i="13"/>
  <c r="O370" i="13"/>
  <c r="N375" i="13"/>
  <c r="O388" i="13"/>
  <c r="O405" i="13"/>
  <c r="P405" i="13"/>
  <c r="P407" i="13"/>
  <c r="O407" i="13"/>
  <c r="P418" i="13"/>
  <c r="O418" i="13"/>
  <c r="P434" i="13"/>
  <c r="O434" i="13"/>
  <c r="P453" i="13"/>
  <c r="P463" i="13"/>
  <c r="O463" i="13"/>
  <c r="P470" i="13"/>
  <c r="O470" i="13"/>
  <c r="P471" i="13"/>
  <c r="P516" i="13"/>
  <c r="O516" i="13"/>
  <c r="P315" i="13"/>
  <c r="J317" i="13"/>
  <c r="N317" i="13" s="1"/>
  <c r="O319" i="13"/>
  <c r="N324" i="13"/>
  <c r="P333" i="13"/>
  <c r="J335" i="13"/>
  <c r="N335" i="13" s="1"/>
  <c r="O337" i="13"/>
  <c r="N342" i="13"/>
  <c r="P351" i="13"/>
  <c r="J353" i="13"/>
  <c r="N353" i="13" s="1"/>
  <c r="O355" i="13"/>
  <c r="N360" i="13"/>
  <c r="P369" i="13"/>
  <c r="J371" i="13"/>
  <c r="N371" i="13" s="1"/>
  <c r="O373" i="13"/>
  <c r="N378" i="13"/>
  <c r="P387" i="13"/>
  <c r="J389" i="13"/>
  <c r="N389" i="13" s="1"/>
  <c r="O391" i="13"/>
  <c r="O397" i="13"/>
  <c r="P410" i="13"/>
  <c r="O410" i="13"/>
  <c r="P426" i="13"/>
  <c r="P431" i="13"/>
  <c r="O431" i="13"/>
  <c r="P437" i="13"/>
  <c r="O437" i="13"/>
  <c r="P485" i="13"/>
  <c r="O485" i="13"/>
  <c r="N311" i="13"/>
  <c r="P318" i="13"/>
  <c r="P336" i="13"/>
  <c r="P354" i="13"/>
  <c r="P372" i="13"/>
  <c r="P390" i="13"/>
  <c r="O399" i="13"/>
  <c r="P399" i="13"/>
  <c r="P409" i="13"/>
  <c r="O409" i="13"/>
  <c r="P425" i="13"/>
  <c r="O425" i="13"/>
  <c r="P436" i="13"/>
  <c r="O436" i="13"/>
  <c r="P444" i="13"/>
  <c r="P449" i="13"/>
  <c r="O449" i="13"/>
  <c r="P455" i="13"/>
  <c r="O455" i="13"/>
  <c r="P473" i="13"/>
  <c r="O473" i="13"/>
  <c r="P475" i="13"/>
  <c r="O475" i="13"/>
  <c r="P497" i="13"/>
  <c r="O497" i="13"/>
  <c r="N312" i="13"/>
  <c r="P314" i="13"/>
  <c r="O314" i="13"/>
  <c r="N330" i="13"/>
  <c r="P332" i="13"/>
  <c r="O332" i="13"/>
  <c r="N348" i="13"/>
  <c r="P350" i="13"/>
  <c r="O350" i="13"/>
  <c r="N366" i="13"/>
  <c r="P368" i="13"/>
  <c r="O368" i="13"/>
  <c r="N384" i="13"/>
  <c r="P386" i="13"/>
  <c r="O386" i="13"/>
  <c r="O393" i="13"/>
  <c r="P393" i="13"/>
  <c r="P428" i="13"/>
  <c r="O428" i="13"/>
  <c r="P443" i="13"/>
  <c r="O443" i="13"/>
  <c r="P454" i="13"/>
  <c r="O454" i="13"/>
  <c r="P467" i="13"/>
  <c r="O467" i="13"/>
  <c r="P472" i="13"/>
  <c r="O472" i="13"/>
  <c r="P479" i="13"/>
  <c r="O479" i="13"/>
  <c r="P509" i="13"/>
  <c r="O509" i="13"/>
  <c r="P511" i="13"/>
  <c r="O511" i="13"/>
  <c r="O328" i="13"/>
  <c r="O346" i="13"/>
  <c r="O364" i="13"/>
  <c r="O382" i="13"/>
  <c r="P416" i="13"/>
  <c r="O416" i="13"/>
  <c r="P427" i="13"/>
  <c r="O427" i="13"/>
  <c r="P440" i="13"/>
  <c r="O440" i="13"/>
  <c r="P446" i="13"/>
  <c r="O446" i="13"/>
  <c r="P461" i="13"/>
  <c r="O461" i="13"/>
  <c r="P488" i="13"/>
  <c r="O488" i="13"/>
  <c r="P508" i="13"/>
  <c r="O508" i="13"/>
  <c r="P515" i="13"/>
  <c r="O515" i="13"/>
  <c r="N396" i="13"/>
  <c r="N402" i="13"/>
  <c r="N411" i="13"/>
  <c r="O424" i="13"/>
  <c r="N429" i="13"/>
  <c r="O442" i="13"/>
  <c r="N447" i="13"/>
  <c r="O460" i="13"/>
  <c r="N465" i="13"/>
  <c r="P469" i="13"/>
  <c r="O469" i="13"/>
  <c r="N474" i="13"/>
  <c r="O478" i="13"/>
  <c r="P482" i="13"/>
  <c r="O482" i="13"/>
  <c r="P505" i="13"/>
  <c r="O505" i="13"/>
  <c r="N510" i="13"/>
  <c r="O514" i="13"/>
  <c r="M517" i="13"/>
  <c r="AE72" i="13" s="1"/>
  <c r="N414" i="13"/>
  <c r="P423" i="13"/>
  <c r="N432" i="13"/>
  <c r="P441" i="13"/>
  <c r="N450" i="13"/>
  <c r="P459" i="13"/>
  <c r="N468" i="13"/>
  <c r="J476" i="13"/>
  <c r="N476" i="13" s="1"/>
  <c r="P477" i="13"/>
  <c r="P499" i="13"/>
  <c r="O499" i="13"/>
  <c r="N504" i="13"/>
  <c r="J512" i="13"/>
  <c r="N512" i="13" s="1"/>
  <c r="P513" i="13"/>
  <c r="P491" i="13"/>
  <c r="O491" i="13"/>
  <c r="P493" i="13"/>
  <c r="O493" i="13"/>
  <c r="P498" i="13"/>
  <c r="O498" i="13"/>
  <c r="P506" i="13"/>
  <c r="O506" i="13"/>
  <c r="N394" i="13"/>
  <c r="N420" i="13"/>
  <c r="P422" i="13"/>
  <c r="O422" i="13"/>
  <c r="N438" i="13"/>
  <c r="N456" i="13"/>
  <c r="P487" i="13"/>
  <c r="O487" i="13"/>
  <c r="N492" i="13"/>
  <c r="O496" i="13"/>
  <c r="J500" i="13"/>
  <c r="N500" i="13" s="1"/>
  <c r="P501" i="13"/>
  <c r="F517" i="13"/>
  <c r="AE70" i="13" s="1"/>
  <c r="N400" i="13"/>
  <c r="N406" i="13"/>
  <c r="J452" i="13"/>
  <c r="N452" i="13" s="1"/>
  <c r="P481" i="13"/>
  <c r="O481" i="13"/>
  <c r="P486" i="13"/>
  <c r="O486" i="13"/>
  <c r="O490" i="13"/>
  <c r="J494" i="13"/>
  <c r="N494" i="13" s="1"/>
  <c r="P314" i="12"/>
  <c r="O314" i="12"/>
  <c r="O316" i="12"/>
  <c r="P316" i="12"/>
  <c r="P318" i="12"/>
  <c r="O318" i="12"/>
  <c r="P320" i="12"/>
  <c r="O320" i="12"/>
  <c r="P339" i="12"/>
  <c r="O339" i="12"/>
  <c r="P342" i="12"/>
  <c r="O342" i="12"/>
  <c r="O346" i="12"/>
  <c r="P346" i="12"/>
  <c r="P348" i="12"/>
  <c r="O348" i="12"/>
  <c r="O350" i="12"/>
  <c r="P350" i="12"/>
  <c r="O370" i="12"/>
  <c r="P370" i="12"/>
  <c r="O376" i="12"/>
  <c r="P376" i="12"/>
  <c r="P387" i="12"/>
  <c r="O387" i="12"/>
  <c r="P332" i="12"/>
  <c r="O332" i="12"/>
  <c r="O334" i="12"/>
  <c r="P334" i="12"/>
  <c r="P336" i="12"/>
  <c r="O336" i="12"/>
  <c r="P338" i="12"/>
  <c r="O338" i="12"/>
  <c r="P354" i="12"/>
  <c r="O354" i="12"/>
  <c r="O356" i="12"/>
  <c r="P356" i="12"/>
  <c r="P367" i="12"/>
  <c r="O367" i="12"/>
  <c r="P378" i="12"/>
  <c r="O378" i="12"/>
  <c r="P392" i="12"/>
  <c r="O392" i="12"/>
  <c r="O396" i="12"/>
  <c r="P396" i="12"/>
  <c r="P406" i="12"/>
  <c r="O406" i="12"/>
  <c r="P329" i="12"/>
  <c r="O329" i="12"/>
  <c r="O352" i="12"/>
  <c r="P352" i="12"/>
  <c r="O358" i="12"/>
  <c r="P358" i="12"/>
  <c r="P369" i="12"/>
  <c r="O369" i="12"/>
  <c r="P373" i="12"/>
  <c r="O373" i="12"/>
  <c r="O380" i="12"/>
  <c r="P380" i="12"/>
  <c r="O382" i="12"/>
  <c r="P382" i="12"/>
  <c r="P384" i="12"/>
  <c r="O384" i="12"/>
  <c r="O386" i="12"/>
  <c r="P386" i="12"/>
  <c r="O393" i="12"/>
  <c r="P393" i="12"/>
  <c r="P412" i="12"/>
  <c r="O412" i="12"/>
  <c r="P315" i="12"/>
  <c r="O315" i="12"/>
  <c r="P317" i="12"/>
  <c r="O317" i="12"/>
  <c r="O322" i="12"/>
  <c r="P322" i="12"/>
  <c r="P349" i="12"/>
  <c r="O349" i="12"/>
  <c r="P360" i="12"/>
  <c r="O360" i="12"/>
  <c r="P375" i="12"/>
  <c r="O375" i="12"/>
  <c r="P405" i="12"/>
  <c r="O405" i="12"/>
  <c r="O312" i="12"/>
  <c r="P312" i="12"/>
  <c r="P326" i="12"/>
  <c r="O326" i="12"/>
  <c r="P327" i="12"/>
  <c r="O327" i="12"/>
  <c r="P333" i="12"/>
  <c r="O333" i="12"/>
  <c r="P335" i="12"/>
  <c r="O335" i="12"/>
  <c r="O340" i="12"/>
  <c r="P340" i="12"/>
  <c r="P351" i="12"/>
  <c r="O351" i="12"/>
  <c r="P355" i="12"/>
  <c r="O355" i="12"/>
  <c r="O362" i="12"/>
  <c r="P362" i="12"/>
  <c r="O364" i="12"/>
  <c r="P364" i="12"/>
  <c r="P366" i="12"/>
  <c r="O366" i="12"/>
  <c r="O368" i="12"/>
  <c r="P368" i="12"/>
  <c r="O388" i="12"/>
  <c r="P388" i="12"/>
  <c r="O395" i="12"/>
  <c r="P395" i="12"/>
  <c r="O399" i="12"/>
  <c r="P399" i="12"/>
  <c r="O411" i="12"/>
  <c r="P411" i="12"/>
  <c r="P321" i="12"/>
  <c r="O321" i="12"/>
  <c r="P324" i="12"/>
  <c r="O324" i="12"/>
  <c r="O328" i="12"/>
  <c r="P328" i="12"/>
  <c r="O330" i="12"/>
  <c r="P330" i="12"/>
  <c r="P344" i="12"/>
  <c r="O344" i="12"/>
  <c r="P345" i="12"/>
  <c r="O345" i="12"/>
  <c r="P357" i="12"/>
  <c r="O357" i="12"/>
  <c r="P372" i="12"/>
  <c r="O372" i="12"/>
  <c r="O374" i="12"/>
  <c r="P374" i="12"/>
  <c r="P385" i="12"/>
  <c r="O385" i="12"/>
  <c r="P390" i="12"/>
  <c r="O390" i="12"/>
  <c r="P391" i="12"/>
  <c r="O391" i="12"/>
  <c r="O425" i="12"/>
  <c r="P425" i="12"/>
  <c r="O437" i="12"/>
  <c r="P437" i="12"/>
  <c r="O449" i="12"/>
  <c r="P449" i="12"/>
  <c r="P451" i="12"/>
  <c r="O451" i="12"/>
  <c r="O453" i="12"/>
  <c r="P453" i="12"/>
  <c r="I517" i="12"/>
  <c r="AE71" i="12" s="1"/>
  <c r="J313" i="12"/>
  <c r="N313" i="12" s="1"/>
  <c r="O319" i="12"/>
  <c r="J331" i="12"/>
  <c r="N331" i="12" s="1"/>
  <c r="O337" i="12"/>
  <c r="N401" i="12"/>
  <c r="J409" i="12"/>
  <c r="N409" i="12" s="1"/>
  <c r="N418" i="12"/>
  <c r="N424" i="12"/>
  <c r="O428" i="12"/>
  <c r="P432" i="12"/>
  <c r="O432" i="12"/>
  <c r="P434" i="12"/>
  <c r="O434" i="12"/>
  <c r="O457" i="12"/>
  <c r="P473" i="12"/>
  <c r="O473" i="12"/>
  <c r="P482" i="12"/>
  <c r="O482" i="12"/>
  <c r="P516" i="12"/>
  <c r="O516" i="12"/>
  <c r="J311" i="12"/>
  <c r="O323" i="12"/>
  <c r="O341" i="12"/>
  <c r="J359" i="12"/>
  <c r="N359" i="12" s="1"/>
  <c r="J361" i="12"/>
  <c r="N361" i="12" s="1"/>
  <c r="J377" i="12"/>
  <c r="N377" i="12" s="1"/>
  <c r="J379" i="12"/>
  <c r="N379" i="12" s="1"/>
  <c r="O394" i="12"/>
  <c r="N404" i="12"/>
  <c r="P410" i="12"/>
  <c r="O410" i="12"/>
  <c r="O415" i="12"/>
  <c r="N420" i="12"/>
  <c r="N423" i="12"/>
  <c r="P430" i="12"/>
  <c r="O430" i="12"/>
  <c r="P436" i="12"/>
  <c r="O436" i="12"/>
  <c r="N440" i="12"/>
  <c r="O443" i="12"/>
  <c r="P443" i="12"/>
  <c r="P447" i="12"/>
  <c r="O467" i="12"/>
  <c r="P467" i="12"/>
  <c r="P472" i="12"/>
  <c r="O472" i="12"/>
  <c r="M517" i="12"/>
  <c r="AE72" i="12" s="1"/>
  <c r="O347" i="12"/>
  <c r="O365" i="12"/>
  <c r="O383" i="12"/>
  <c r="O398" i="12"/>
  <c r="O421" i="12"/>
  <c r="P442" i="12"/>
  <c r="O442" i="12"/>
  <c r="O446" i="12"/>
  <c r="P450" i="12"/>
  <c r="O450" i="12"/>
  <c r="P452" i="12"/>
  <c r="O452" i="12"/>
  <c r="O461" i="12"/>
  <c r="P461" i="12"/>
  <c r="P466" i="12"/>
  <c r="O466" i="12"/>
  <c r="O471" i="12"/>
  <c r="P471" i="12"/>
  <c r="P491" i="12"/>
  <c r="O491" i="12"/>
  <c r="P509" i="12"/>
  <c r="O509" i="12"/>
  <c r="P511" i="12"/>
  <c r="O511" i="12"/>
  <c r="N353" i="12"/>
  <c r="N371" i="12"/>
  <c r="N389" i="12"/>
  <c r="N419" i="12"/>
  <c r="N422" i="12"/>
  <c r="O431" i="12"/>
  <c r="P431" i="12"/>
  <c r="P433" i="12"/>
  <c r="O433" i="12"/>
  <c r="O435" i="12"/>
  <c r="P435" i="12"/>
  <c r="P448" i="12"/>
  <c r="O448" i="12"/>
  <c r="O455" i="12"/>
  <c r="P455" i="12"/>
  <c r="P460" i="12"/>
  <c r="O460" i="12"/>
  <c r="O465" i="12"/>
  <c r="P465" i="12"/>
  <c r="P476" i="12"/>
  <c r="O476" i="12"/>
  <c r="P488" i="12"/>
  <c r="O488" i="12"/>
  <c r="P503" i="12"/>
  <c r="O503" i="12"/>
  <c r="P508" i="12"/>
  <c r="O508" i="12"/>
  <c r="P515" i="12"/>
  <c r="O515" i="12"/>
  <c r="J325" i="12"/>
  <c r="N325" i="12" s="1"/>
  <c r="J343" i="12"/>
  <c r="N343" i="12" s="1"/>
  <c r="O363" i="12"/>
  <c r="O381" i="12"/>
  <c r="O397" i="12"/>
  <c r="J407" i="12"/>
  <c r="N407" i="12" s="1"/>
  <c r="P413" i="12"/>
  <c r="P417" i="12"/>
  <c r="P439" i="12"/>
  <c r="O439" i="12"/>
  <c r="O441" i="12"/>
  <c r="P441" i="12"/>
  <c r="O445" i="12"/>
  <c r="P454" i="12"/>
  <c r="O454" i="12"/>
  <c r="O459" i="12"/>
  <c r="P459" i="12"/>
  <c r="O469" i="12"/>
  <c r="O507" i="12"/>
  <c r="P507" i="12"/>
  <c r="J458" i="12"/>
  <c r="N458" i="12" s="1"/>
  <c r="J464" i="12"/>
  <c r="N464" i="12" s="1"/>
  <c r="J470" i="12"/>
  <c r="N470" i="12" s="1"/>
  <c r="N474" i="12"/>
  <c r="J485" i="12"/>
  <c r="N485" i="12" s="1"/>
  <c r="P505" i="12"/>
  <c r="O505" i="12"/>
  <c r="N510" i="12"/>
  <c r="O514" i="12"/>
  <c r="P497" i="12"/>
  <c r="O497" i="12"/>
  <c r="P499" i="12"/>
  <c r="O499" i="12"/>
  <c r="P504" i="12"/>
  <c r="O504" i="12"/>
  <c r="P512" i="12"/>
  <c r="O512" i="12"/>
  <c r="P493" i="12"/>
  <c r="O493" i="12"/>
  <c r="P498" i="12"/>
  <c r="O498" i="12"/>
  <c r="P506" i="12"/>
  <c r="O506" i="12"/>
  <c r="N438" i="12"/>
  <c r="O478" i="12"/>
  <c r="N483" i="12"/>
  <c r="P487" i="12"/>
  <c r="O487" i="12"/>
  <c r="N492" i="12"/>
  <c r="O496" i="12"/>
  <c r="P500" i="12"/>
  <c r="O500" i="12"/>
  <c r="P477" i="12"/>
  <c r="J479" i="12"/>
  <c r="N479" i="12" s="1"/>
  <c r="O481" i="12"/>
  <c r="P486" i="12"/>
  <c r="O486" i="12"/>
  <c r="O490" i="12"/>
  <c r="J494" i="12"/>
  <c r="N494" i="12" s="1"/>
  <c r="P495" i="12"/>
  <c r="P316" i="29"/>
  <c r="O316" i="29"/>
  <c r="P323" i="29"/>
  <c r="O323" i="29"/>
  <c r="O342" i="29"/>
  <c r="P342" i="29"/>
  <c r="P347" i="29"/>
  <c r="O347" i="29"/>
  <c r="O351" i="29"/>
  <c r="P351" i="29"/>
  <c r="P320" i="29"/>
  <c r="O320" i="29"/>
  <c r="P334" i="29"/>
  <c r="O334" i="29"/>
  <c r="O336" i="29"/>
  <c r="P336" i="29"/>
  <c r="P343" i="29"/>
  <c r="O343" i="29"/>
  <c r="P353" i="29"/>
  <c r="O353" i="29"/>
  <c r="P362" i="29"/>
  <c r="O362" i="29"/>
  <c r="O369" i="29"/>
  <c r="P369" i="29"/>
  <c r="P371" i="29"/>
  <c r="O371" i="29"/>
  <c r="P380" i="29"/>
  <c r="O380" i="29"/>
  <c r="O387" i="29"/>
  <c r="P387" i="29"/>
  <c r="P389" i="29"/>
  <c r="O389" i="29"/>
  <c r="O399" i="29"/>
  <c r="P399" i="29"/>
  <c r="O411" i="29"/>
  <c r="P411" i="29"/>
  <c r="O423" i="29"/>
  <c r="P423" i="29"/>
  <c r="O435" i="29"/>
  <c r="P435" i="29"/>
  <c r="O447" i="29"/>
  <c r="P447" i="29"/>
  <c r="P332" i="29"/>
  <c r="O332" i="29"/>
  <c r="P341" i="29"/>
  <c r="O341" i="29"/>
  <c r="O312" i="29"/>
  <c r="P312" i="29"/>
  <c r="P317" i="29"/>
  <c r="O317" i="29"/>
  <c r="P326" i="29"/>
  <c r="O326" i="29"/>
  <c r="O331" i="29"/>
  <c r="P331" i="29"/>
  <c r="P338" i="29"/>
  <c r="O338" i="29"/>
  <c r="P352" i="29"/>
  <c r="O352" i="29"/>
  <c r="O354" i="29"/>
  <c r="P354" i="29"/>
  <c r="O357" i="29"/>
  <c r="P357" i="29"/>
  <c r="P359" i="29"/>
  <c r="O359" i="29"/>
  <c r="P368" i="29"/>
  <c r="O368" i="29"/>
  <c r="O375" i="29"/>
  <c r="P375" i="29"/>
  <c r="P377" i="29"/>
  <c r="O377" i="29"/>
  <c r="P386" i="29"/>
  <c r="O386" i="29"/>
  <c r="O324" i="29"/>
  <c r="P324" i="29"/>
  <c r="P329" i="29"/>
  <c r="O329" i="29"/>
  <c r="O333" i="29"/>
  <c r="P333" i="29"/>
  <c r="P350" i="29"/>
  <c r="O350" i="29"/>
  <c r="P314" i="29"/>
  <c r="O314" i="29"/>
  <c r="O318" i="29"/>
  <c r="P318" i="29"/>
  <c r="P325" i="29"/>
  <c r="O325" i="29"/>
  <c r="P335" i="29"/>
  <c r="O335" i="29"/>
  <c r="P344" i="29"/>
  <c r="O344" i="29"/>
  <c r="O349" i="29"/>
  <c r="P349" i="29"/>
  <c r="P356" i="29"/>
  <c r="O356" i="29"/>
  <c r="O363" i="29"/>
  <c r="P363" i="29"/>
  <c r="P365" i="29"/>
  <c r="O365" i="29"/>
  <c r="P374" i="29"/>
  <c r="O374" i="29"/>
  <c r="O381" i="29"/>
  <c r="P381" i="29"/>
  <c r="P383" i="29"/>
  <c r="O383" i="29"/>
  <c r="P392" i="29"/>
  <c r="O392" i="29"/>
  <c r="P398" i="29"/>
  <c r="O398" i="29"/>
  <c r="P410" i="29"/>
  <c r="O410" i="29"/>
  <c r="P422" i="29"/>
  <c r="O422" i="29"/>
  <c r="P434" i="29"/>
  <c r="O434" i="29"/>
  <c r="P446" i="29"/>
  <c r="O446" i="29"/>
  <c r="O456" i="29"/>
  <c r="P456" i="29"/>
  <c r="P463" i="29"/>
  <c r="O463" i="29"/>
  <c r="P467" i="29"/>
  <c r="O467" i="29"/>
  <c r="P470" i="29"/>
  <c r="O470" i="29"/>
  <c r="P502" i="29"/>
  <c r="O502" i="29"/>
  <c r="M517" i="29"/>
  <c r="AE72" i="29" s="1"/>
  <c r="P327" i="29"/>
  <c r="P345" i="29"/>
  <c r="P401" i="29"/>
  <c r="O401" i="29"/>
  <c r="P413" i="29"/>
  <c r="O413" i="29"/>
  <c r="P425" i="29"/>
  <c r="O425" i="29"/>
  <c r="P437" i="29"/>
  <c r="O437" i="29"/>
  <c r="P449" i="29"/>
  <c r="O449" i="29"/>
  <c r="O462" i="29"/>
  <c r="P462" i="29"/>
  <c r="P469" i="29"/>
  <c r="O469" i="29"/>
  <c r="P473" i="29"/>
  <c r="O473" i="29"/>
  <c r="P476" i="29"/>
  <c r="O476" i="29"/>
  <c r="P485" i="29"/>
  <c r="O485" i="29"/>
  <c r="P497" i="29"/>
  <c r="O497" i="29"/>
  <c r="O501" i="29"/>
  <c r="P501" i="29"/>
  <c r="N311" i="29"/>
  <c r="O313" i="29"/>
  <c r="O322" i="29"/>
  <c r="J330" i="29"/>
  <c r="N330" i="29" s="1"/>
  <c r="O340" i="29"/>
  <c r="J348" i="29"/>
  <c r="N348" i="29" s="1"/>
  <c r="P393" i="29"/>
  <c r="P397" i="29"/>
  <c r="P405" i="29"/>
  <c r="P409" i="29"/>
  <c r="P417" i="29"/>
  <c r="P421" i="29"/>
  <c r="P429" i="29"/>
  <c r="P433" i="29"/>
  <c r="P441" i="29"/>
  <c r="P445" i="29"/>
  <c r="P453" i="29"/>
  <c r="J468" i="29"/>
  <c r="N468" i="29" s="1"/>
  <c r="P475" i="29"/>
  <c r="O475" i="29"/>
  <c r="P479" i="29"/>
  <c r="O479" i="29"/>
  <c r="P482" i="29"/>
  <c r="O482" i="29"/>
  <c r="P484" i="29"/>
  <c r="O484" i="29"/>
  <c r="P509" i="29"/>
  <c r="O509" i="29"/>
  <c r="P511" i="29"/>
  <c r="O511" i="29"/>
  <c r="P516" i="29"/>
  <c r="O516" i="29"/>
  <c r="O319" i="29"/>
  <c r="O337" i="29"/>
  <c r="O355" i="29"/>
  <c r="O361" i="29"/>
  <c r="O367" i="29"/>
  <c r="O373" i="29"/>
  <c r="O379" i="29"/>
  <c r="O385" i="29"/>
  <c r="O391" i="29"/>
  <c r="P396" i="29"/>
  <c r="P404" i="29"/>
  <c r="O404" i="29"/>
  <c r="P408" i="29"/>
  <c r="P416" i="29"/>
  <c r="O416" i="29"/>
  <c r="P420" i="29"/>
  <c r="P428" i="29"/>
  <c r="O428" i="29"/>
  <c r="P432" i="29"/>
  <c r="P440" i="29"/>
  <c r="O440" i="29"/>
  <c r="P444" i="29"/>
  <c r="P452" i="29"/>
  <c r="O452" i="29"/>
  <c r="O474" i="29"/>
  <c r="P474" i="29"/>
  <c r="P481" i="29"/>
  <c r="O481" i="29"/>
  <c r="O483" i="29"/>
  <c r="P483" i="29"/>
  <c r="P508" i="29"/>
  <c r="O508" i="29"/>
  <c r="P510" i="29"/>
  <c r="O510" i="29"/>
  <c r="P360" i="29"/>
  <c r="P366" i="29"/>
  <c r="P372" i="29"/>
  <c r="P378" i="29"/>
  <c r="P384" i="29"/>
  <c r="P390" i="29"/>
  <c r="P395" i="29"/>
  <c r="O395" i="29"/>
  <c r="P407" i="29"/>
  <c r="O407" i="29"/>
  <c r="P419" i="29"/>
  <c r="O419" i="29"/>
  <c r="P431" i="29"/>
  <c r="O431" i="29"/>
  <c r="P443" i="29"/>
  <c r="O443" i="29"/>
  <c r="P455" i="29"/>
  <c r="O455" i="29"/>
  <c r="P458" i="29"/>
  <c r="O458" i="29"/>
  <c r="P465" i="29"/>
  <c r="O480" i="29"/>
  <c r="P480" i="29"/>
  <c r="P491" i="29"/>
  <c r="O491" i="29"/>
  <c r="O507" i="29"/>
  <c r="P507" i="29"/>
  <c r="I517" i="29"/>
  <c r="AE71" i="29" s="1"/>
  <c r="J315" i="29"/>
  <c r="N315" i="29" s="1"/>
  <c r="J321" i="29"/>
  <c r="N321" i="29" s="1"/>
  <c r="J339" i="29"/>
  <c r="N339" i="29" s="1"/>
  <c r="N358" i="29"/>
  <c r="N364" i="29"/>
  <c r="N370" i="29"/>
  <c r="N376" i="29"/>
  <c r="N382" i="29"/>
  <c r="N388" i="29"/>
  <c r="P403" i="29"/>
  <c r="P415" i="29"/>
  <c r="P427" i="29"/>
  <c r="P439" i="29"/>
  <c r="P451" i="29"/>
  <c r="P457" i="29"/>
  <c r="O457" i="29"/>
  <c r="P461" i="29"/>
  <c r="O461" i="29"/>
  <c r="P464" i="29"/>
  <c r="O464" i="29"/>
  <c r="P471" i="29"/>
  <c r="P503" i="29"/>
  <c r="O503" i="29"/>
  <c r="P505" i="29"/>
  <c r="O505" i="29"/>
  <c r="P515" i="29"/>
  <c r="O515" i="29"/>
  <c r="N486" i="29"/>
  <c r="P499" i="29"/>
  <c r="O499" i="29"/>
  <c r="N504" i="29"/>
  <c r="J512" i="29"/>
  <c r="N512" i="29" s="1"/>
  <c r="P493" i="29"/>
  <c r="O493" i="29"/>
  <c r="P498" i="29"/>
  <c r="O498" i="29"/>
  <c r="P506" i="29"/>
  <c r="O506" i="29"/>
  <c r="N492" i="29"/>
  <c r="P500" i="29"/>
  <c r="O500" i="29"/>
  <c r="F517" i="29"/>
  <c r="AE70" i="29" s="1"/>
  <c r="J488" i="29"/>
  <c r="N488" i="29" s="1"/>
  <c r="O490" i="29"/>
  <c r="J494" i="29"/>
  <c r="N494" i="29" s="1"/>
  <c r="P495" i="29"/>
  <c r="P312" i="28"/>
  <c r="O312" i="28"/>
  <c r="P316" i="28"/>
  <c r="O316" i="28"/>
  <c r="P320" i="28"/>
  <c r="O320" i="28"/>
  <c r="P327" i="28"/>
  <c r="O327" i="28"/>
  <c r="O335" i="28"/>
  <c r="P335" i="28"/>
  <c r="P337" i="28"/>
  <c r="O337" i="28"/>
  <c r="P348" i="28"/>
  <c r="O348" i="28"/>
  <c r="P352" i="28"/>
  <c r="O352" i="28"/>
  <c r="P356" i="28"/>
  <c r="O356" i="28"/>
  <c r="P363" i="28"/>
  <c r="O363" i="28"/>
  <c r="O371" i="28"/>
  <c r="P371" i="28"/>
  <c r="P373" i="28"/>
  <c r="O373" i="28"/>
  <c r="P384" i="28"/>
  <c r="O384" i="28"/>
  <c r="P388" i="28"/>
  <c r="O388" i="28"/>
  <c r="P419" i="28"/>
  <c r="O419" i="28"/>
  <c r="P443" i="28"/>
  <c r="O443" i="28"/>
  <c r="P318" i="28"/>
  <c r="O318" i="28"/>
  <c r="P322" i="28"/>
  <c r="O322" i="28"/>
  <c r="P326" i="28"/>
  <c r="O326" i="28"/>
  <c r="P333" i="28"/>
  <c r="O333" i="28"/>
  <c r="O341" i="28"/>
  <c r="P341" i="28"/>
  <c r="P343" i="28"/>
  <c r="O343" i="28"/>
  <c r="P354" i="28"/>
  <c r="O354" i="28"/>
  <c r="P358" i="28"/>
  <c r="O358" i="28"/>
  <c r="P362" i="28"/>
  <c r="O362" i="28"/>
  <c r="P369" i="28"/>
  <c r="O369" i="28"/>
  <c r="O377" i="28"/>
  <c r="P377" i="28"/>
  <c r="P379" i="28"/>
  <c r="O379" i="28"/>
  <c r="O390" i="28"/>
  <c r="P390" i="28"/>
  <c r="P425" i="28"/>
  <c r="O425" i="28"/>
  <c r="P467" i="28"/>
  <c r="O467" i="28"/>
  <c r="P485" i="28"/>
  <c r="O485" i="28"/>
  <c r="P503" i="28"/>
  <c r="O503" i="28"/>
  <c r="P313" i="28"/>
  <c r="O313" i="28"/>
  <c r="P324" i="28"/>
  <c r="O324" i="28"/>
  <c r="P328" i="28"/>
  <c r="O328" i="28"/>
  <c r="P332" i="28"/>
  <c r="O332" i="28"/>
  <c r="P339" i="28"/>
  <c r="O339" i="28"/>
  <c r="O347" i="28"/>
  <c r="P347" i="28"/>
  <c r="P349" i="28"/>
  <c r="O349" i="28"/>
  <c r="P360" i="28"/>
  <c r="O360" i="28"/>
  <c r="P364" i="28"/>
  <c r="O364" i="28"/>
  <c r="P368" i="28"/>
  <c r="O368" i="28"/>
  <c r="P375" i="28"/>
  <c r="O375" i="28"/>
  <c r="O383" i="28"/>
  <c r="P383" i="28"/>
  <c r="P385" i="28"/>
  <c r="O385" i="28"/>
  <c r="P401" i="28"/>
  <c r="O401" i="28"/>
  <c r="P431" i="28"/>
  <c r="O431" i="28"/>
  <c r="P449" i="28"/>
  <c r="O449" i="28"/>
  <c r="O317" i="28"/>
  <c r="P317" i="28"/>
  <c r="P319" i="28"/>
  <c r="O319" i="28"/>
  <c r="P330" i="28"/>
  <c r="O330" i="28"/>
  <c r="P334" i="28"/>
  <c r="O334" i="28"/>
  <c r="P338" i="28"/>
  <c r="O338" i="28"/>
  <c r="P345" i="28"/>
  <c r="O345" i="28"/>
  <c r="O353" i="28"/>
  <c r="P353" i="28"/>
  <c r="P355" i="28"/>
  <c r="O355" i="28"/>
  <c r="P366" i="28"/>
  <c r="O366" i="28"/>
  <c r="P370" i="28"/>
  <c r="O370" i="28"/>
  <c r="P374" i="28"/>
  <c r="O374" i="28"/>
  <c r="P381" i="28"/>
  <c r="O381" i="28"/>
  <c r="O389" i="28"/>
  <c r="P389" i="28"/>
  <c r="P407" i="28"/>
  <c r="O407" i="28"/>
  <c r="P315" i="28"/>
  <c r="O315" i="28"/>
  <c r="O323" i="28"/>
  <c r="P323" i="28"/>
  <c r="P325" i="28"/>
  <c r="O325" i="28"/>
  <c r="P336" i="28"/>
  <c r="O336" i="28"/>
  <c r="P340" i="28"/>
  <c r="O340" i="28"/>
  <c r="P344" i="28"/>
  <c r="O344" i="28"/>
  <c r="P351" i="28"/>
  <c r="O351" i="28"/>
  <c r="O359" i="28"/>
  <c r="P359" i="28"/>
  <c r="P361" i="28"/>
  <c r="O361" i="28"/>
  <c r="P372" i="28"/>
  <c r="O372" i="28"/>
  <c r="P376" i="28"/>
  <c r="O376" i="28"/>
  <c r="P380" i="28"/>
  <c r="O380" i="28"/>
  <c r="P387" i="28"/>
  <c r="O387" i="28"/>
  <c r="P391" i="28"/>
  <c r="O391" i="28"/>
  <c r="P413" i="28"/>
  <c r="O413" i="28"/>
  <c r="P515" i="28"/>
  <c r="O515" i="28"/>
  <c r="P314" i="28"/>
  <c r="O314" i="28"/>
  <c r="P321" i="28"/>
  <c r="O321" i="28"/>
  <c r="O329" i="28"/>
  <c r="P329" i="28"/>
  <c r="P331" i="28"/>
  <c r="O331" i="28"/>
  <c r="P342" i="28"/>
  <c r="O342" i="28"/>
  <c r="P346" i="28"/>
  <c r="O346" i="28"/>
  <c r="P350" i="28"/>
  <c r="O350" i="28"/>
  <c r="P357" i="28"/>
  <c r="O357" i="28"/>
  <c r="O365" i="28"/>
  <c r="P365" i="28"/>
  <c r="P367" i="28"/>
  <c r="O367" i="28"/>
  <c r="P378" i="28"/>
  <c r="O378" i="28"/>
  <c r="P382" i="28"/>
  <c r="O382" i="28"/>
  <c r="P386" i="28"/>
  <c r="O386" i="28"/>
  <c r="P461" i="28"/>
  <c r="O461" i="28"/>
  <c r="P479" i="28"/>
  <c r="O479" i="28"/>
  <c r="P497" i="28"/>
  <c r="O497" i="28"/>
  <c r="P398" i="28"/>
  <c r="O398" i="28"/>
  <c r="P416" i="28"/>
  <c r="O416" i="28"/>
  <c r="P426" i="28"/>
  <c r="O426" i="28"/>
  <c r="P434" i="28"/>
  <c r="O434" i="28"/>
  <c r="P444" i="28"/>
  <c r="O444" i="28"/>
  <c r="P462" i="28"/>
  <c r="O462" i="28"/>
  <c r="P516" i="28"/>
  <c r="O516" i="28"/>
  <c r="P403" i="28"/>
  <c r="O403" i="28"/>
  <c r="O406" i="28"/>
  <c r="N408" i="28"/>
  <c r="J410" i="28"/>
  <c r="N410" i="28" s="1"/>
  <c r="P411" i="28"/>
  <c r="P421" i="28"/>
  <c r="O421" i="28"/>
  <c r="O424" i="28"/>
  <c r="P429" i="28"/>
  <c r="P437" i="28"/>
  <c r="O437" i="28"/>
  <c r="P439" i="28"/>
  <c r="O439" i="28"/>
  <c r="P455" i="28"/>
  <c r="O455" i="28"/>
  <c r="P457" i="28"/>
  <c r="O457" i="28"/>
  <c r="O460" i="28"/>
  <c r="J464" i="28"/>
  <c r="N464" i="28" s="1"/>
  <c r="P473" i="28"/>
  <c r="O473" i="28"/>
  <c r="P475" i="28"/>
  <c r="O475" i="28"/>
  <c r="N480" i="28"/>
  <c r="J482" i="28"/>
  <c r="N482" i="28" s="1"/>
  <c r="P491" i="28"/>
  <c r="O491" i="28"/>
  <c r="P493" i="28"/>
  <c r="O493" i="28"/>
  <c r="N498" i="28"/>
  <c r="J500" i="28"/>
  <c r="N500" i="28" s="1"/>
  <c r="P509" i="28"/>
  <c r="O509" i="28"/>
  <c r="P511" i="28"/>
  <c r="O511" i="28"/>
  <c r="O514" i="28"/>
  <c r="J311" i="28"/>
  <c r="P402" i="28"/>
  <c r="O402" i="28"/>
  <c r="P420" i="28"/>
  <c r="O420" i="28"/>
  <c r="P428" i="28"/>
  <c r="O428" i="28"/>
  <c r="P438" i="28"/>
  <c r="O438" i="28"/>
  <c r="P446" i="28"/>
  <c r="O446" i="28"/>
  <c r="P456" i="28"/>
  <c r="O456" i="28"/>
  <c r="M517" i="28"/>
  <c r="AE72" i="28" s="1"/>
  <c r="P395" i="28"/>
  <c r="O395" i="28"/>
  <c r="P397" i="28"/>
  <c r="O397" i="28"/>
  <c r="O400" i="28"/>
  <c r="P405" i="28"/>
  <c r="P415" i="28"/>
  <c r="O415" i="28"/>
  <c r="P423" i="28"/>
  <c r="P433" i="28"/>
  <c r="O433" i="28"/>
  <c r="O436" i="28"/>
  <c r="P441" i="28"/>
  <c r="P451" i="28"/>
  <c r="O451" i="28"/>
  <c r="O454" i="28"/>
  <c r="P459" i="28"/>
  <c r="P469" i="28"/>
  <c r="O469" i="28"/>
  <c r="O472" i="28"/>
  <c r="P474" i="28"/>
  <c r="O474" i="28"/>
  <c r="P476" i="28"/>
  <c r="O476" i="28"/>
  <c r="P477" i="28"/>
  <c r="P487" i="28"/>
  <c r="O487" i="28"/>
  <c r="O490" i="28"/>
  <c r="P492" i="28"/>
  <c r="O492" i="28"/>
  <c r="P494" i="28"/>
  <c r="O494" i="28"/>
  <c r="P495" i="28"/>
  <c r="P505" i="28"/>
  <c r="O505" i="28"/>
  <c r="O508" i="28"/>
  <c r="P510" i="28"/>
  <c r="O510" i="28"/>
  <c r="P512" i="28"/>
  <c r="O512" i="28"/>
  <c r="P513" i="28"/>
  <c r="P404" i="28"/>
  <c r="O404" i="28"/>
  <c r="N414" i="28"/>
  <c r="P422" i="28"/>
  <c r="O422" i="28"/>
  <c r="N432" i="28"/>
  <c r="P440" i="28"/>
  <c r="O440" i="28"/>
  <c r="N450" i="28"/>
  <c r="P458" i="28"/>
  <c r="O458" i="28"/>
  <c r="N468" i="28"/>
  <c r="J392" i="28"/>
  <c r="N392" i="28" s="1"/>
  <c r="N396" i="28"/>
  <c r="P399" i="28"/>
  <c r="P409" i="28"/>
  <c r="O409" i="28"/>
  <c r="O412" i="28"/>
  <c r="P417" i="28"/>
  <c r="P427" i="28"/>
  <c r="O427" i="28"/>
  <c r="O430" i="28"/>
  <c r="P435" i="28"/>
  <c r="P445" i="28"/>
  <c r="O445" i="28"/>
  <c r="O448" i="28"/>
  <c r="J452" i="28"/>
  <c r="N452" i="28" s="1"/>
  <c r="P453" i="28"/>
  <c r="P463" i="28"/>
  <c r="O463" i="28"/>
  <c r="O466" i="28"/>
  <c r="J470" i="28"/>
  <c r="N470" i="28" s="1"/>
  <c r="P471" i="28"/>
  <c r="P481" i="28"/>
  <c r="O481" i="28"/>
  <c r="O484" i="28"/>
  <c r="N486" i="28"/>
  <c r="J488" i="28"/>
  <c r="N488" i="28" s="1"/>
  <c r="P489" i="28"/>
  <c r="P499" i="28"/>
  <c r="O499" i="28"/>
  <c r="O502" i="28"/>
  <c r="N504" i="28"/>
  <c r="J506" i="28"/>
  <c r="N506" i="28" s="1"/>
  <c r="P507" i="28"/>
  <c r="P318" i="11"/>
  <c r="O318" i="11"/>
  <c r="P321" i="11"/>
  <c r="O321" i="11"/>
  <c r="P337" i="11"/>
  <c r="O337" i="11"/>
  <c r="O354" i="11"/>
  <c r="P354" i="11"/>
  <c r="P362" i="11"/>
  <c r="O362" i="11"/>
  <c r="P373" i="11"/>
  <c r="O373" i="11"/>
  <c r="O390" i="11"/>
  <c r="P390" i="11"/>
  <c r="O399" i="11"/>
  <c r="P399" i="11"/>
  <c r="O449" i="11"/>
  <c r="P449" i="11"/>
  <c r="O451" i="11"/>
  <c r="P451" i="11"/>
  <c r="O459" i="11"/>
  <c r="P459" i="11"/>
  <c r="O317" i="11"/>
  <c r="P317" i="11"/>
  <c r="P320" i="11"/>
  <c r="O320" i="11"/>
  <c r="P325" i="11"/>
  <c r="O325" i="11"/>
  <c r="P332" i="11"/>
  <c r="O332" i="11"/>
  <c r="P335" i="11"/>
  <c r="O335" i="11"/>
  <c r="P356" i="11"/>
  <c r="O356" i="11"/>
  <c r="O366" i="11"/>
  <c r="P366" i="11"/>
  <c r="P371" i="11"/>
  <c r="O371" i="11"/>
  <c r="O378" i="11"/>
  <c r="P378" i="11"/>
  <c r="P385" i="11"/>
  <c r="O385" i="11"/>
  <c r="O437" i="11"/>
  <c r="P437" i="11"/>
  <c r="O447" i="11"/>
  <c r="P447" i="11"/>
  <c r="P312" i="11"/>
  <c r="O312" i="11"/>
  <c r="P315" i="11"/>
  <c r="O315" i="11"/>
  <c r="P322" i="11"/>
  <c r="O322" i="11"/>
  <c r="P331" i="11"/>
  <c r="O331" i="11"/>
  <c r="O339" i="11"/>
  <c r="P339" i="11"/>
  <c r="O341" i="11"/>
  <c r="P341" i="11"/>
  <c r="O351" i="11"/>
  <c r="P351" i="11"/>
  <c r="P368" i="11"/>
  <c r="O368" i="11"/>
  <c r="P382" i="11"/>
  <c r="O382" i="11"/>
  <c r="O411" i="11"/>
  <c r="P411" i="11"/>
  <c r="O425" i="11"/>
  <c r="P425" i="11"/>
  <c r="O427" i="11"/>
  <c r="P427" i="11"/>
  <c r="O455" i="11"/>
  <c r="P455" i="11"/>
  <c r="O465" i="11"/>
  <c r="P465" i="11"/>
  <c r="P314" i="11"/>
  <c r="O314" i="11"/>
  <c r="P355" i="11"/>
  <c r="O355" i="11"/>
  <c r="O372" i="11"/>
  <c r="P372" i="11"/>
  <c r="P380" i="11"/>
  <c r="O380" i="11"/>
  <c r="P391" i="11"/>
  <c r="O391" i="11"/>
  <c r="P394" i="11"/>
  <c r="O394" i="11"/>
  <c r="P403" i="11"/>
  <c r="O403" i="11"/>
  <c r="P406" i="11"/>
  <c r="O406" i="11"/>
  <c r="O423" i="11"/>
  <c r="P423" i="11"/>
  <c r="P316" i="11"/>
  <c r="O316" i="11"/>
  <c r="P343" i="11"/>
  <c r="O343" i="11"/>
  <c r="P350" i="11"/>
  <c r="O350" i="11"/>
  <c r="P353" i="11"/>
  <c r="O353" i="11"/>
  <c r="O360" i="11"/>
  <c r="P360" i="11"/>
  <c r="P367" i="11"/>
  <c r="O367" i="11"/>
  <c r="P374" i="11"/>
  <c r="O374" i="11"/>
  <c r="O384" i="11"/>
  <c r="P384" i="11"/>
  <c r="P389" i="11"/>
  <c r="O389" i="11"/>
  <c r="O413" i="11"/>
  <c r="P413" i="11"/>
  <c r="O417" i="11"/>
  <c r="P417" i="11"/>
  <c r="P422" i="11"/>
  <c r="O422" i="11"/>
  <c r="O431" i="11"/>
  <c r="P431" i="11"/>
  <c r="O433" i="11"/>
  <c r="P433" i="11"/>
  <c r="O443" i="11"/>
  <c r="P443" i="11"/>
  <c r="O445" i="11"/>
  <c r="P445" i="11"/>
  <c r="P485" i="11"/>
  <c r="O485" i="11"/>
  <c r="O323" i="11"/>
  <c r="P323" i="11"/>
  <c r="O333" i="11"/>
  <c r="P333" i="11"/>
  <c r="P340" i="11"/>
  <c r="O340" i="11"/>
  <c r="P349" i="11"/>
  <c r="O349" i="11"/>
  <c r="P364" i="11"/>
  <c r="O364" i="11"/>
  <c r="P386" i="11"/>
  <c r="O386" i="11"/>
  <c r="O395" i="11"/>
  <c r="P395" i="11"/>
  <c r="O397" i="11"/>
  <c r="P397" i="11"/>
  <c r="P404" i="11"/>
  <c r="O404" i="11"/>
  <c r="P410" i="11"/>
  <c r="O410" i="11"/>
  <c r="O429" i="11"/>
  <c r="P429" i="11"/>
  <c r="O441" i="11"/>
  <c r="P441" i="11"/>
  <c r="O461" i="11"/>
  <c r="P461" i="11"/>
  <c r="O463" i="11"/>
  <c r="P463" i="11"/>
  <c r="P503" i="11"/>
  <c r="O503" i="11"/>
  <c r="P436" i="11"/>
  <c r="O436" i="11"/>
  <c r="P454" i="11"/>
  <c r="O454" i="11"/>
  <c r="P479" i="11"/>
  <c r="O479" i="11"/>
  <c r="P484" i="11"/>
  <c r="O484" i="11"/>
  <c r="O507" i="11"/>
  <c r="P507" i="11"/>
  <c r="P512" i="11"/>
  <c r="O512" i="11"/>
  <c r="I517" i="11"/>
  <c r="AE71" i="11" s="1"/>
  <c r="O313" i="11"/>
  <c r="O319" i="11"/>
  <c r="J324" i="11"/>
  <c r="N324" i="11" s="1"/>
  <c r="O326" i="11"/>
  <c r="P327" i="11"/>
  <c r="O329" i="11"/>
  <c r="J342" i="11"/>
  <c r="N342" i="11" s="1"/>
  <c r="O344" i="11"/>
  <c r="P345" i="11"/>
  <c r="O347" i="11"/>
  <c r="O359" i="11"/>
  <c r="J363" i="11"/>
  <c r="N363" i="11" s="1"/>
  <c r="O377" i="11"/>
  <c r="J381" i="11"/>
  <c r="N381" i="11" s="1"/>
  <c r="O393" i="11"/>
  <c r="N400" i="11"/>
  <c r="J402" i="11"/>
  <c r="N402" i="11" s="1"/>
  <c r="O421" i="11"/>
  <c r="O432" i="11"/>
  <c r="N434" i="11"/>
  <c r="O450" i="11"/>
  <c r="N452" i="11"/>
  <c r="P467" i="11"/>
  <c r="P474" i="11"/>
  <c r="O474" i="11"/>
  <c r="P505" i="11"/>
  <c r="O505" i="11"/>
  <c r="N516" i="11"/>
  <c r="J311" i="11"/>
  <c r="O334" i="11"/>
  <c r="O352" i="11"/>
  <c r="O370" i="11"/>
  <c r="O388" i="11"/>
  <c r="P407" i="11"/>
  <c r="O415" i="11"/>
  <c r="P424" i="11"/>
  <c r="O424" i="11"/>
  <c r="P439" i="11"/>
  <c r="P442" i="11"/>
  <c r="O442" i="11"/>
  <c r="P457" i="11"/>
  <c r="P462" i="11"/>
  <c r="O462" i="11"/>
  <c r="P476" i="11"/>
  <c r="O476" i="11"/>
  <c r="P497" i="11"/>
  <c r="O497" i="11"/>
  <c r="P502" i="11"/>
  <c r="O502" i="11"/>
  <c r="M517" i="11"/>
  <c r="AE72" i="11" s="1"/>
  <c r="J330" i="11"/>
  <c r="N330" i="11" s="1"/>
  <c r="J348" i="11"/>
  <c r="N348" i="11" s="1"/>
  <c r="J357" i="11"/>
  <c r="N357" i="11" s="1"/>
  <c r="N361" i="11"/>
  <c r="J375" i="11"/>
  <c r="N375" i="11" s="1"/>
  <c r="N379" i="11"/>
  <c r="J401" i="11"/>
  <c r="N401" i="11" s="1"/>
  <c r="N412" i="11"/>
  <c r="N418" i="11"/>
  <c r="J420" i="11"/>
  <c r="N420" i="11" s="1"/>
  <c r="O438" i="11"/>
  <c r="O456" i="11"/>
  <c r="P469" i="11"/>
  <c r="O469" i="11"/>
  <c r="O471" i="11"/>
  <c r="P471" i="11"/>
  <c r="P480" i="11"/>
  <c r="O480" i="11"/>
  <c r="P492" i="11"/>
  <c r="O492" i="11"/>
  <c r="N396" i="11"/>
  <c r="P430" i="11"/>
  <c r="O430" i="11"/>
  <c r="P448" i="11"/>
  <c r="O448" i="11"/>
  <c r="P453" i="11"/>
  <c r="O489" i="11"/>
  <c r="P489" i="11"/>
  <c r="P494" i="11"/>
  <c r="O494" i="11"/>
  <c r="P515" i="11"/>
  <c r="O515" i="11"/>
  <c r="J336" i="11"/>
  <c r="N336" i="11" s="1"/>
  <c r="O338" i="11"/>
  <c r="O365" i="11"/>
  <c r="J369" i="11"/>
  <c r="N369" i="11" s="1"/>
  <c r="O383" i="11"/>
  <c r="J387" i="11"/>
  <c r="N387" i="11" s="1"/>
  <c r="P398" i="11"/>
  <c r="P409" i="11"/>
  <c r="J419" i="11"/>
  <c r="N419" i="11" s="1"/>
  <c r="O426" i="11"/>
  <c r="O444" i="11"/>
  <c r="P487" i="11"/>
  <c r="O487" i="11"/>
  <c r="P498" i="11"/>
  <c r="O498" i="11"/>
  <c r="P510" i="11"/>
  <c r="O510" i="11"/>
  <c r="J414" i="11"/>
  <c r="N414" i="11" s="1"/>
  <c r="J416" i="11"/>
  <c r="N416" i="11" s="1"/>
  <c r="N468" i="11"/>
  <c r="P473" i="11"/>
  <c r="O473" i="11"/>
  <c r="P475" i="11"/>
  <c r="O475" i="11"/>
  <c r="O478" i="11"/>
  <c r="J482" i="11"/>
  <c r="N482" i="11" s="1"/>
  <c r="P491" i="11"/>
  <c r="O491" i="11"/>
  <c r="P493" i="11"/>
  <c r="O493" i="11"/>
  <c r="O496" i="11"/>
  <c r="J500" i="11"/>
  <c r="N500" i="11" s="1"/>
  <c r="P509" i="11"/>
  <c r="O509" i="11"/>
  <c r="P511" i="11"/>
  <c r="O511" i="11"/>
  <c r="O514" i="11"/>
  <c r="J392" i="11"/>
  <c r="N392" i="11" s="1"/>
  <c r="J470" i="11"/>
  <c r="N470" i="11" s="1"/>
  <c r="N486" i="11"/>
  <c r="N504" i="11"/>
  <c r="N460" i="11"/>
  <c r="N466" i="11"/>
  <c r="P481" i="11"/>
  <c r="O481" i="11"/>
  <c r="J488" i="11"/>
  <c r="N488" i="11" s="1"/>
  <c r="P499" i="11"/>
  <c r="O499" i="11"/>
  <c r="J506" i="11"/>
  <c r="N506" i="11" s="1"/>
  <c r="P319" i="10"/>
  <c r="O319" i="10"/>
  <c r="P321" i="10"/>
  <c r="O321" i="10"/>
  <c r="P342" i="10"/>
  <c r="O342" i="10"/>
  <c r="P344" i="10"/>
  <c r="O344" i="10"/>
  <c r="P355" i="10"/>
  <c r="O355" i="10"/>
  <c r="P357" i="10"/>
  <c r="O357" i="10"/>
  <c r="P378" i="10"/>
  <c r="O378" i="10"/>
  <c r="P380" i="10"/>
  <c r="O380" i="10"/>
  <c r="P391" i="10"/>
  <c r="O391" i="10"/>
  <c r="O407" i="10"/>
  <c r="P407" i="10"/>
  <c r="P408" i="10"/>
  <c r="O408" i="10"/>
  <c r="P442" i="10"/>
  <c r="O442" i="10"/>
  <c r="P463" i="10"/>
  <c r="O463" i="10"/>
  <c r="P491" i="10"/>
  <c r="O491" i="10"/>
  <c r="O495" i="10"/>
  <c r="P495" i="10"/>
  <c r="P497" i="10"/>
  <c r="O497" i="10"/>
  <c r="N313" i="10"/>
  <c r="J315" i="10"/>
  <c r="N315" i="10" s="1"/>
  <c r="P336" i="10"/>
  <c r="O336" i="10"/>
  <c r="P338" i="10"/>
  <c r="O338" i="10"/>
  <c r="N349" i="10"/>
  <c r="J351" i="10"/>
  <c r="N351" i="10" s="1"/>
  <c r="P372" i="10"/>
  <c r="O372" i="10"/>
  <c r="P374" i="10"/>
  <c r="O374" i="10"/>
  <c r="N385" i="10"/>
  <c r="J387" i="10"/>
  <c r="N387" i="10" s="1"/>
  <c r="J399" i="10"/>
  <c r="N399" i="10" s="1"/>
  <c r="P401" i="10"/>
  <c r="O401" i="10"/>
  <c r="P402" i="10"/>
  <c r="O402" i="10"/>
  <c r="P430" i="10"/>
  <c r="O430" i="10"/>
  <c r="P503" i="10"/>
  <c r="O503" i="10"/>
  <c r="P330" i="10"/>
  <c r="O330" i="10"/>
  <c r="P332" i="10"/>
  <c r="O332" i="10"/>
  <c r="O335" i="10"/>
  <c r="P343" i="10"/>
  <c r="O343" i="10"/>
  <c r="P345" i="10"/>
  <c r="O345" i="10"/>
  <c r="P366" i="10"/>
  <c r="O366" i="10"/>
  <c r="P368" i="10"/>
  <c r="O368" i="10"/>
  <c r="O371" i="10"/>
  <c r="P379" i="10"/>
  <c r="O379" i="10"/>
  <c r="P381" i="10"/>
  <c r="O381" i="10"/>
  <c r="P397" i="10"/>
  <c r="O397" i="10"/>
  <c r="P418" i="10"/>
  <c r="O418" i="10"/>
  <c r="P445" i="10"/>
  <c r="O445" i="10"/>
  <c r="O447" i="10"/>
  <c r="P447" i="10"/>
  <c r="P455" i="10"/>
  <c r="O455" i="10"/>
  <c r="P484" i="10"/>
  <c r="O484" i="10"/>
  <c r="P324" i="10"/>
  <c r="O324" i="10"/>
  <c r="P326" i="10"/>
  <c r="O326" i="10"/>
  <c r="O329" i="10"/>
  <c r="P337" i="10"/>
  <c r="O337" i="10"/>
  <c r="P339" i="10"/>
  <c r="O339" i="10"/>
  <c r="P340" i="10"/>
  <c r="P360" i="10"/>
  <c r="O360" i="10"/>
  <c r="P362" i="10"/>
  <c r="O362" i="10"/>
  <c r="O365" i="10"/>
  <c r="P373" i="10"/>
  <c r="O373" i="10"/>
  <c r="P375" i="10"/>
  <c r="O375" i="10"/>
  <c r="P376" i="10"/>
  <c r="P406" i="10"/>
  <c r="O406" i="10"/>
  <c r="P433" i="10"/>
  <c r="O433" i="10"/>
  <c r="O435" i="10"/>
  <c r="P435" i="10"/>
  <c r="O443" i="10"/>
  <c r="P443" i="10"/>
  <c r="O459" i="10"/>
  <c r="P459" i="10"/>
  <c r="P461" i="10"/>
  <c r="O461" i="10"/>
  <c r="P474" i="10"/>
  <c r="O474" i="10"/>
  <c r="P476" i="10"/>
  <c r="O476" i="10"/>
  <c r="P509" i="10"/>
  <c r="O509" i="10"/>
  <c r="I517" i="10"/>
  <c r="AE71" i="10" s="1"/>
  <c r="P318" i="10"/>
  <c r="O318" i="10"/>
  <c r="P320" i="10"/>
  <c r="O320" i="10"/>
  <c r="O323" i="10"/>
  <c r="N331" i="10"/>
  <c r="J333" i="10"/>
  <c r="N333" i="10" s="1"/>
  <c r="P334" i="10"/>
  <c r="P354" i="10"/>
  <c r="O354" i="10"/>
  <c r="P356" i="10"/>
  <c r="O356" i="10"/>
  <c r="O359" i="10"/>
  <c r="N367" i="10"/>
  <c r="J369" i="10"/>
  <c r="N369" i="10" s="1"/>
  <c r="P370" i="10"/>
  <c r="P390" i="10"/>
  <c r="O390" i="10"/>
  <c r="P393" i="10"/>
  <c r="O398" i="10"/>
  <c r="P398" i="10"/>
  <c r="P421" i="10"/>
  <c r="O421" i="10"/>
  <c r="O423" i="10"/>
  <c r="P423" i="10"/>
  <c r="O431" i="10"/>
  <c r="P431" i="10"/>
  <c r="P432" i="10"/>
  <c r="O432" i="10"/>
  <c r="P473" i="10"/>
  <c r="O473" i="10"/>
  <c r="O513" i="10"/>
  <c r="P513" i="10"/>
  <c r="P515" i="10"/>
  <c r="O515" i="10"/>
  <c r="P312" i="10"/>
  <c r="O312" i="10"/>
  <c r="P314" i="10"/>
  <c r="O314" i="10"/>
  <c r="N325" i="10"/>
  <c r="J327" i="10"/>
  <c r="N327" i="10" s="1"/>
  <c r="P328" i="10"/>
  <c r="P348" i="10"/>
  <c r="O348" i="10"/>
  <c r="P350" i="10"/>
  <c r="O350" i="10"/>
  <c r="N361" i="10"/>
  <c r="J363" i="10"/>
  <c r="N363" i="10" s="1"/>
  <c r="P364" i="10"/>
  <c r="P384" i="10"/>
  <c r="O384" i="10"/>
  <c r="P386" i="10"/>
  <c r="O386" i="10"/>
  <c r="P409" i="10"/>
  <c r="O409" i="10"/>
  <c r="O411" i="10"/>
  <c r="P411" i="10"/>
  <c r="O419" i="10"/>
  <c r="P419" i="10"/>
  <c r="P420" i="10"/>
  <c r="O420" i="10"/>
  <c r="P454" i="10"/>
  <c r="O454" i="10"/>
  <c r="P485" i="10"/>
  <c r="O485" i="10"/>
  <c r="F517" i="10"/>
  <c r="AE70" i="10" s="1"/>
  <c r="J394" i="10"/>
  <c r="N394" i="10" s="1"/>
  <c r="J446" i="10"/>
  <c r="N446" i="10" s="1"/>
  <c r="P457" i="10"/>
  <c r="O457" i="10"/>
  <c r="O460" i="10"/>
  <c r="N468" i="10"/>
  <c r="J470" i="10"/>
  <c r="N470" i="10" s="1"/>
  <c r="P471" i="10"/>
  <c r="P493" i="10"/>
  <c r="O493" i="10"/>
  <c r="O496" i="10"/>
  <c r="N498" i="10"/>
  <c r="J500" i="10"/>
  <c r="N500" i="10" s="1"/>
  <c r="P501" i="10"/>
  <c r="P511" i="10"/>
  <c r="O511" i="10"/>
  <c r="O514" i="10"/>
  <c r="N516" i="10"/>
  <c r="P410" i="10"/>
  <c r="O410" i="10"/>
  <c r="P422" i="10"/>
  <c r="O422" i="10"/>
  <c r="P434" i="10"/>
  <c r="O434" i="10"/>
  <c r="P462" i="10"/>
  <c r="O462" i="10"/>
  <c r="P464" i="10"/>
  <c r="O464" i="10"/>
  <c r="P479" i="10"/>
  <c r="O479" i="10"/>
  <c r="P487" i="10"/>
  <c r="O487" i="10"/>
  <c r="J311" i="10"/>
  <c r="P403" i="10"/>
  <c r="O403" i="10"/>
  <c r="J412" i="10"/>
  <c r="N412" i="10" s="1"/>
  <c r="P415" i="10"/>
  <c r="O415" i="10"/>
  <c r="J424" i="10"/>
  <c r="N424" i="10" s="1"/>
  <c r="P427" i="10"/>
  <c r="O427" i="10"/>
  <c r="J436" i="10"/>
  <c r="N436" i="10" s="1"/>
  <c r="P439" i="10"/>
  <c r="O439" i="10"/>
  <c r="J448" i="10"/>
  <c r="N448" i="10" s="1"/>
  <c r="P451" i="10"/>
  <c r="O451" i="10"/>
  <c r="N456" i="10"/>
  <c r="J458" i="10"/>
  <c r="N458" i="10" s="1"/>
  <c r="P481" i="10"/>
  <c r="O481" i="10"/>
  <c r="N492" i="10"/>
  <c r="J494" i="10"/>
  <c r="N494" i="10" s="1"/>
  <c r="P505" i="10"/>
  <c r="O505" i="10"/>
  <c r="N510" i="10"/>
  <c r="J512" i="10"/>
  <c r="N512" i="10" s="1"/>
  <c r="M517" i="10"/>
  <c r="AE72" i="10" s="1"/>
  <c r="N440" i="10"/>
  <c r="N452" i="10"/>
  <c r="P467" i="10"/>
  <c r="O467" i="10"/>
  <c r="P475" i="10"/>
  <c r="O475" i="10"/>
  <c r="P486" i="10"/>
  <c r="O486" i="10"/>
  <c r="P488" i="10"/>
  <c r="O488" i="10"/>
  <c r="J400" i="10"/>
  <c r="N400" i="10" s="1"/>
  <c r="N404" i="10"/>
  <c r="P413" i="10"/>
  <c r="N416" i="10"/>
  <c r="P417" i="10"/>
  <c r="P425" i="10"/>
  <c r="N428" i="10"/>
  <c r="P429" i="10"/>
  <c r="P437" i="10"/>
  <c r="P441" i="10"/>
  <c r="N444" i="10"/>
  <c r="P449" i="10"/>
  <c r="P453" i="10"/>
  <c r="P469" i="10"/>
  <c r="O469" i="10"/>
  <c r="O472" i="10"/>
  <c r="N480" i="10"/>
  <c r="J482" i="10"/>
  <c r="N482" i="10" s="1"/>
  <c r="P483" i="10"/>
  <c r="P499" i="10"/>
  <c r="O499" i="10"/>
  <c r="O502" i="10"/>
  <c r="N504" i="10"/>
  <c r="J506" i="10"/>
  <c r="N506" i="10" s="1"/>
  <c r="P507" i="10"/>
  <c r="P324" i="9"/>
  <c r="O324" i="9"/>
  <c r="P312" i="9"/>
  <c r="O312" i="9"/>
  <c r="P330" i="9"/>
  <c r="O330" i="9"/>
  <c r="J315" i="9"/>
  <c r="N315" i="9" s="1"/>
  <c r="P316" i="9"/>
  <c r="P326" i="9"/>
  <c r="O326" i="9"/>
  <c r="O329" i="9"/>
  <c r="J333" i="9"/>
  <c r="N333" i="9" s="1"/>
  <c r="P334" i="9"/>
  <c r="O347" i="9"/>
  <c r="P347" i="9"/>
  <c r="P351" i="9"/>
  <c r="O351" i="9"/>
  <c r="P355" i="9"/>
  <c r="O355" i="9"/>
  <c r="P362" i="9"/>
  <c r="O362" i="9"/>
  <c r="O370" i="9"/>
  <c r="P370" i="9"/>
  <c r="P372" i="9"/>
  <c r="O372" i="9"/>
  <c r="O383" i="9"/>
  <c r="P383" i="9"/>
  <c r="P387" i="9"/>
  <c r="O387" i="9"/>
  <c r="P391" i="9"/>
  <c r="O391" i="9"/>
  <c r="P407" i="9"/>
  <c r="O407" i="9"/>
  <c r="P425" i="9"/>
  <c r="O425" i="9"/>
  <c r="P443" i="9"/>
  <c r="O443" i="9"/>
  <c r="P461" i="9"/>
  <c r="O461" i="9"/>
  <c r="P325" i="9"/>
  <c r="O325" i="9"/>
  <c r="O340" i="9"/>
  <c r="P340" i="9"/>
  <c r="P342" i="9"/>
  <c r="O342" i="9"/>
  <c r="O353" i="9"/>
  <c r="P353" i="9"/>
  <c r="P357" i="9"/>
  <c r="O357" i="9"/>
  <c r="P361" i="9"/>
  <c r="O361" i="9"/>
  <c r="P368" i="9"/>
  <c r="O368" i="9"/>
  <c r="O376" i="9"/>
  <c r="P376" i="9"/>
  <c r="P378" i="9"/>
  <c r="O378" i="9"/>
  <c r="O389" i="9"/>
  <c r="P389" i="9"/>
  <c r="P318" i="9"/>
  <c r="O318" i="9"/>
  <c r="P320" i="9"/>
  <c r="O320" i="9"/>
  <c r="P327" i="9"/>
  <c r="O327" i="9"/>
  <c r="P336" i="9"/>
  <c r="O336" i="9"/>
  <c r="P338" i="9"/>
  <c r="O338" i="9"/>
  <c r="O346" i="9"/>
  <c r="P346" i="9"/>
  <c r="P348" i="9"/>
  <c r="O348" i="9"/>
  <c r="O359" i="9"/>
  <c r="P359" i="9"/>
  <c r="P363" i="9"/>
  <c r="O363" i="9"/>
  <c r="P367" i="9"/>
  <c r="O367" i="9"/>
  <c r="P374" i="9"/>
  <c r="O374" i="9"/>
  <c r="O382" i="9"/>
  <c r="P382" i="9"/>
  <c r="P384" i="9"/>
  <c r="O384" i="9"/>
  <c r="O393" i="9"/>
  <c r="P393" i="9"/>
  <c r="P485" i="9"/>
  <c r="O485" i="9"/>
  <c r="P497" i="9"/>
  <c r="O497" i="9"/>
  <c r="P319" i="9"/>
  <c r="O319" i="9"/>
  <c r="P337" i="9"/>
  <c r="O337" i="9"/>
  <c r="P344" i="9"/>
  <c r="O344" i="9"/>
  <c r="O352" i="9"/>
  <c r="P352" i="9"/>
  <c r="P354" i="9"/>
  <c r="O354" i="9"/>
  <c r="O365" i="9"/>
  <c r="P365" i="9"/>
  <c r="P369" i="9"/>
  <c r="O369" i="9"/>
  <c r="P373" i="9"/>
  <c r="O373" i="9"/>
  <c r="P380" i="9"/>
  <c r="O380" i="9"/>
  <c r="O388" i="9"/>
  <c r="P388" i="9"/>
  <c r="P390" i="9"/>
  <c r="O390" i="9"/>
  <c r="P509" i="9"/>
  <c r="O509" i="9"/>
  <c r="P314" i="9"/>
  <c r="O314" i="9"/>
  <c r="O317" i="9"/>
  <c r="P321" i="9"/>
  <c r="O321" i="9"/>
  <c r="P322" i="9"/>
  <c r="P332" i="9"/>
  <c r="O332" i="9"/>
  <c r="O335" i="9"/>
  <c r="P339" i="9"/>
  <c r="O339" i="9"/>
  <c r="P343" i="9"/>
  <c r="O343" i="9"/>
  <c r="P350" i="9"/>
  <c r="O350" i="9"/>
  <c r="O358" i="9"/>
  <c r="P358" i="9"/>
  <c r="P360" i="9"/>
  <c r="O360" i="9"/>
  <c r="O371" i="9"/>
  <c r="P371" i="9"/>
  <c r="P375" i="9"/>
  <c r="O375" i="9"/>
  <c r="P379" i="9"/>
  <c r="O379" i="9"/>
  <c r="P386" i="9"/>
  <c r="O386" i="9"/>
  <c r="P395" i="9"/>
  <c r="O395" i="9"/>
  <c r="P413" i="9"/>
  <c r="O413" i="9"/>
  <c r="P431" i="9"/>
  <c r="O431" i="9"/>
  <c r="P449" i="9"/>
  <c r="O449" i="9"/>
  <c r="P467" i="9"/>
  <c r="O467" i="9"/>
  <c r="P479" i="9"/>
  <c r="O479" i="9"/>
  <c r="N313" i="9"/>
  <c r="N331" i="9"/>
  <c r="P341" i="9"/>
  <c r="O341" i="9"/>
  <c r="P345" i="9"/>
  <c r="O345" i="9"/>
  <c r="P349" i="9"/>
  <c r="O349" i="9"/>
  <c r="P356" i="9"/>
  <c r="O356" i="9"/>
  <c r="O364" i="9"/>
  <c r="P364" i="9"/>
  <c r="P366" i="9"/>
  <c r="O366" i="9"/>
  <c r="O377" i="9"/>
  <c r="P377" i="9"/>
  <c r="P381" i="9"/>
  <c r="O381" i="9"/>
  <c r="P385" i="9"/>
  <c r="O385" i="9"/>
  <c r="P503" i="9"/>
  <c r="O503" i="9"/>
  <c r="P515" i="9"/>
  <c r="O515" i="9"/>
  <c r="P480" i="9"/>
  <c r="O480" i="9"/>
  <c r="P516" i="9"/>
  <c r="O516" i="9"/>
  <c r="F517" i="9"/>
  <c r="AE70" i="9" s="1"/>
  <c r="J404" i="9"/>
  <c r="N404" i="9" s="1"/>
  <c r="O406" i="9"/>
  <c r="N411" i="9"/>
  <c r="J422" i="9"/>
  <c r="N422" i="9" s="1"/>
  <c r="O424" i="9"/>
  <c r="N429" i="9"/>
  <c r="J440" i="9"/>
  <c r="N440" i="9" s="1"/>
  <c r="O442" i="9"/>
  <c r="N447" i="9"/>
  <c r="J458" i="9"/>
  <c r="N458" i="9" s="1"/>
  <c r="O460" i="9"/>
  <c r="N465" i="9"/>
  <c r="P469" i="9"/>
  <c r="O469" i="9"/>
  <c r="N474" i="9"/>
  <c r="O478" i="9"/>
  <c r="J482" i="9"/>
  <c r="N482" i="9" s="1"/>
  <c r="P505" i="9"/>
  <c r="O505" i="9"/>
  <c r="N510" i="9"/>
  <c r="O514" i="9"/>
  <c r="O394" i="9"/>
  <c r="O409" i="9"/>
  <c r="O427" i="9"/>
  <c r="O445" i="9"/>
  <c r="O463" i="9"/>
  <c r="P468" i="9"/>
  <c r="O468" i="9"/>
  <c r="O472" i="9"/>
  <c r="P476" i="9"/>
  <c r="O476" i="9"/>
  <c r="P499" i="9"/>
  <c r="O499" i="9"/>
  <c r="P504" i="9"/>
  <c r="O504" i="9"/>
  <c r="O508" i="9"/>
  <c r="P512" i="9"/>
  <c r="O512" i="9"/>
  <c r="P410" i="9"/>
  <c r="O410" i="9"/>
  <c r="P428" i="9"/>
  <c r="O428" i="9"/>
  <c r="P473" i="9"/>
  <c r="O473" i="9"/>
  <c r="P488" i="9"/>
  <c r="O488" i="9"/>
  <c r="P511" i="9"/>
  <c r="O511" i="9"/>
  <c r="J311" i="9"/>
  <c r="P401" i="9"/>
  <c r="O401" i="9"/>
  <c r="P408" i="9"/>
  <c r="P419" i="9"/>
  <c r="O419" i="9"/>
  <c r="P426" i="9"/>
  <c r="P437" i="9"/>
  <c r="O437" i="9"/>
  <c r="P444" i="9"/>
  <c r="P455" i="9"/>
  <c r="O455" i="9"/>
  <c r="P462" i="9"/>
  <c r="P470" i="9"/>
  <c r="O470" i="9"/>
  <c r="P471" i="9"/>
  <c r="P491" i="9"/>
  <c r="O491" i="9"/>
  <c r="P493" i="9"/>
  <c r="O493" i="9"/>
  <c r="P498" i="9"/>
  <c r="O498" i="9"/>
  <c r="P506" i="9"/>
  <c r="O506" i="9"/>
  <c r="P507" i="9"/>
  <c r="P446" i="9"/>
  <c r="O446" i="9"/>
  <c r="P464" i="9"/>
  <c r="O464" i="9"/>
  <c r="P475" i="9"/>
  <c r="O475" i="9"/>
  <c r="M517" i="9"/>
  <c r="AE72" i="9" s="1"/>
  <c r="J392" i="9"/>
  <c r="N392" i="9" s="1"/>
  <c r="O397" i="9"/>
  <c r="N402" i="9"/>
  <c r="O415" i="9"/>
  <c r="N420" i="9"/>
  <c r="O433" i="9"/>
  <c r="N438" i="9"/>
  <c r="O451" i="9"/>
  <c r="N456" i="9"/>
  <c r="P487" i="9"/>
  <c r="O487" i="9"/>
  <c r="N492" i="9"/>
  <c r="O496" i="9"/>
  <c r="J500" i="9"/>
  <c r="N500" i="9" s="1"/>
  <c r="P501" i="9"/>
  <c r="P396" i="9"/>
  <c r="J398" i="9"/>
  <c r="N398" i="9" s="1"/>
  <c r="O400" i="9"/>
  <c r="P414" i="9"/>
  <c r="J416" i="9"/>
  <c r="N416" i="9" s="1"/>
  <c r="O418" i="9"/>
  <c r="P432" i="9"/>
  <c r="J434" i="9"/>
  <c r="N434" i="9" s="1"/>
  <c r="O436" i="9"/>
  <c r="P450" i="9"/>
  <c r="J452" i="9"/>
  <c r="N452" i="9" s="1"/>
  <c r="O454" i="9"/>
  <c r="P481" i="9"/>
  <c r="O481" i="9"/>
  <c r="P486" i="9"/>
  <c r="O486" i="9"/>
  <c r="O490" i="9"/>
  <c r="J494" i="9"/>
  <c r="N494" i="9" s="1"/>
  <c r="P495" i="9"/>
  <c r="P312" i="8"/>
  <c r="O312" i="8"/>
  <c r="O329" i="8"/>
  <c r="P329" i="8"/>
  <c r="P331" i="8"/>
  <c r="O331" i="8"/>
  <c r="P371" i="8"/>
  <c r="O371" i="8"/>
  <c r="P319" i="8"/>
  <c r="O319" i="8"/>
  <c r="O321" i="8"/>
  <c r="P321" i="8"/>
  <c r="P380" i="8"/>
  <c r="O380" i="8"/>
  <c r="P441" i="8"/>
  <c r="O441" i="8"/>
  <c r="P318" i="8"/>
  <c r="O318" i="8"/>
  <c r="P328" i="8"/>
  <c r="O328" i="8"/>
  <c r="O339" i="8"/>
  <c r="P339" i="8"/>
  <c r="O341" i="8"/>
  <c r="P341" i="8"/>
  <c r="P365" i="8"/>
  <c r="O365" i="8"/>
  <c r="P459" i="8"/>
  <c r="O459" i="8"/>
  <c r="P316" i="8"/>
  <c r="O316" i="8"/>
  <c r="P337" i="8"/>
  <c r="O337" i="8"/>
  <c r="P405" i="8"/>
  <c r="O405" i="8"/>
  <c r="P313" i="8"/>
  <c r="O313" i="8"/>
  <c r="P327" i="8"/>
  <c r="O327" i="8"/>
  <c r="O345" i="8"/>
  <c r="P345" i="8"/>
  <c r="P322" i="8"/>
  <c r="O322" i="8"/>
  <c r="P325" i="8"/>
  <c r="O325" i="8"/>
  <c r="P333" i="8"/>
  <c r="O333" i="8"/>
  <c r="P343" i="8"/>
  <c r="O343" i="8"/>
  <c r="P423" i="8"/>
  <c r="O423" i="8"/>
  <c r="P381" i="8"/>
  <c r="O381" i="8"/>
  <c r="P390" i="8"/>
  <c r="O390" i="8"/>
  <c r="P439" i="8"/>
  <c r="O439" i="8"/>
  <c r="I517" i="8"/>
  <c r="AE71" i="8" s="1"/>
  <c r="P320" i="8"/>
  <c r="J326" i="8"/>
  <c r="N326" i="8" s="1"/>
  <c r="J332" i="8"/>
  <c r="N332" i="8" s="1"/>
  <c r="P335" i="8"/>
  <c r="N342" i="8"/>
  <c r="P347" i="8"/>
  <c r="P353" i="8"/>
  <c r="O353" i="8"/>
  <c r="P361" i="8"/>
  <c r="O361" i="8"/>
  <c r="O364" i="8"/>
  <c r="N372" i="8"/>
  <c r="J374" i="8"/>
  <c r="N374" i="8" s="1"/>
  <c r="O378" i="8"/>
  <c r="P386" i="8"/>
  <c r="O386" i="8"/>
  <c r="P410" i="8"/>
  <c r="O410" i="8"/>
  <c r="P414" i="8"/>
  <c r="P446" i="8"/>
  <c r="O446" i="8"/>
  <c r="P450" i="8"/>
  <c r="P460" i="8"/>
  <c r="O460" i="8"/>
  <c r="O467" i="8"/>
  <c r="P467" i="8"/>
  <c r="O471" i="8"/>
  <c r="P471" i="8"/>
  <c r="O495" i="8"/>
  <c r="P495" i="8"/>
  <c r="O497" i="8"/>
  <c r="P497" i="8"/>
  <c r="P505" i="8"/>
  <c r="O505" i="8"/>
  <c r="O507" i="8"/>
  <c r="P507" i="8"/>
  <c r="P516" i="8"/>
  <c r="O516" i="8"/>
  <c r="P338" i="8"/>
  <c r="O338" i="8"/>
  <c r="P359" i="8"/>
  <c r="O359" i="8"/>
  <c r="P367" i="8"/>
  <c r="O367" i="8"/>
  <c r="P384" i="8"/>
  <c r="O384" i="8"/>
  <c r="M517" i="8"/>
  <c r="AE72" i="8" s="1"/>
  <c r="O315" i="8"/>
  <c r="J323" i="8"/>
  <c r="N323" i="8" s="1"/>
  <c r="O334" i="8"/>
  <c r="O346" i="8"/>
  <c r="P355" i="8"/>
  <c r="O355" i="8"/>
  <c r="O358" i="8"/>
  <c r="N366" i="8"/>
  <c r="J368" i="8"/>
  <c r="N368" i="8" s="1"/>
  <c r="P395" i="8"/>
  <c r="O399" i="8"/>
  <c r="P399" i="8"/>
  <c r="O402" i="8"/>
  <c r="P402" i="8"/>
  <c r="P406" i="8"/>
  <c r="O406" i="8"/>
  <c r="P428" i="8"/>
  <c r="O428" i="8"/>
  <c r="P432" i="8"/>
  <c r="P442" i="8"/>
  <c r="O442" i="8"/>
  <c r="P470" i="8"/>
  <c r="O470" i="8"/>
  <c r="O473" i="8"/>
  <c r="P473" i="8"/>
  <c r="O483" i="8"/>
  <c r="P483" i="8"/>
  <c r="O388" i="8"/>
  <c r="P388" i="8"/>
  <c r="P510" i="8"/>
  <c r="O510" i="8"/>
  <c r="P344" i="8"/>
  <c r="O344" i="8"/>
  <c r="P349" i="8"/>
  <c r="O349" i="8"/>
  <c r="P360" i="8"/>
  <c r="O360" i="8"/>
  <c r="P362" i="8"/>
  <c r="O362" i="8"/>
  <c r="P363" i="8"/>
  <c r="P389" i="8"/>
  <c r="O389" i="8"/>
  <c r="P391" i="8"/>
  <c r="O391" i="8"/>
  <c r="O401" i="8"/>
  <c r="P401" i="8"/>
  <c r="O417" i="8"/>
  <c r="P417" i="8"/>
  <c r="O420" i="8"/>
  <c r="P420" i="8"/>
  <c r="P424" i="8"/>
  <c r="O424" i="8"/>
  <c r="O453" i="8"/>
  <c r="P453" i="8"/>
  <c r="O456" i="8"/>
  <c r="P456" i="8"/>
  <c r="P463" i="8"/>
  <c r="O463" i="8"/>
  <c r="O477" i="8"/>
  <c r="P477" i="8"/>
  <c r="P482" i="8"/>
  <c r="O482" i="8"/>
  <c r="O489" i="8"/>
  <c r="P489" i="8"/>
  <c r="P499" i="8"/>
  <c r="O499" i="8"/>
  <c r="O503" i="8"/>
  <c r="P503" i="8"/>
  <c r="F517" i="8"/>
  <c r="AE70" i="8" s="1"/>
  <c r="J311" i="8"/>
  <c r="P392" i="8"/>
  <c r="O392" i="8"/>
  <c r="P464" i="8"/>
  <c r="O464" i="8"/>
  <c r="J317" i="8"/>
  <c r="N317" i="8" s="1"/>
  <c r="N336" i="8"/>
  <c r="N348" i="8"/>
  <c r="N354" i="8"/>
  <c r="J356" i="8"/>
  <c r="N356" i="8" s="1"/>
  <c r="P357" i="8"/>
  <c r="N382" i="8"/>
  <c r="P387" i="8"/>
  <c r="O387" i="8"/>
  <c r="O394" i="8"/>
  <c r="O397" i="8"/>
  <c r="P409" i="8"/>
  <c r="O409" i="8"/>
  <c r="J419" i="8"/>
  <c r="N419" i="8" s="1"/>
  <c r="P431" i="8"/>
  <c r="O435" i="8"/>
  <c r="P435" i="8"/>
  <c r="O438" i="8"/>
  <c r="P438" i="8"/>
  <c r="P445" i="8"/>
  <c r="O445" i="8"/>
  <c r="J455" i="8"/>
  <c r="N455" i="8" s="1"/>
  <c r="P474" i="8"/>
  <c r="O474" i="8"/>
  <c r="P494" i="8"/>
  <c r="O494" i="8"/>
  <c r="P498" i="8"/>
  <c r="O498" i="8"/>
  <c r="O513" i="8"/>
  <c r="P513" i="8"/>
  <c r="O515" i="8"/>
  <c r="P515" i="8"/>
  <c r="J314" i="8"/>
  <c r="N314" i="8" s="1"/>
  <c r="N330" i="8"/>
  <c r="O340" i="8"/>
  <c r="J350" i="8"/>
  <c r="N350" i="8" s="1"/>
  <c r="P351" i="8"/>
  <c r="P373" i="8"/>
  <c r="O373" i="8"/>
  <c r="P376" i="8"/>
  <c r="O379" i="8"/>
  <c r="O412" i="8"/>
  <c r="O415" i="8"/>
  <c r="P427" i="8"/>
  <c r="O427" i="8"/>
  <c r="J437" i="8"/>
  <c r="N437" i="8" s="1"/>
  <c r="O448" i="8"/>
  <c r="O451" i="8"/>
  <c r="P457" i="8"/>
  <c r="O457" i="8"/>
  <c r="P461" i="8"/>
  <c r="P469" i="8"/>
  <c r="O469" i="8"/>
  <c r="P487" i="8"/>
  <c r="O487" i="8"/>
  <c r="P511" i="8"/>
  <c r="O511" i="8"/>
  <c r="J398" i="8"/>
  <c r="N398" i="8" s="1"/>
  <c r="J408" i="8"/>
  <c r="N408" i="8" s="1"/>
  <c r="J416" i="8"/>
  <c r="N416" i="8" s="1"/>
  <c r="J426" i="8"/>
  <c r="N426" i="8" s="1"/>
  <c r="J434" i="8"/>
  <c r="N434" i="8" s="1"/>
  <c r="J444" i="8"/>
  <c r="N444" i="8" s="1"/>
  <c r="J452" i="8"/>
  <c r="N452" i="8" s="1"/>
  <c r="J462" i="8"/>
  <c r="N462" i="8" s="1"/>
  <c r="J488" i="8"/>
  <c r="N488" i="8" s="1"/>
  <c r="P493" i="8"/>
  <c r="O493" i="8"/>
  <c r="O496" i="8"/>
  <c r="O514" i="8"/>
  <c r="P500" i="8"/>
  <c r="O500" i="8"/>
  <c r="N404" i="8"/>
  <c r="N422" i="8"/>
  <c r="P465" i="8"/>
  <c r="P512" i="8"/>
  <c r="O512" i="8"/>
  <c r="J385" i="8"/>
  <c r="N385" i="8" s="1"/>
  <c r="O400" i="8"/>
  <c r="O418" i="8"/>
  <c r="O436" i="8"/>
  <c r="O454" i="8"/>
  <c r="O475" i="8"/>
  <c r="O478" i="8"/>
  <c r="N486" i="8"/>
  <c r="P502" i="8"/>
  <c r="O502" i="8"/>
  <c r="N383" i="8"/>
  <c r="N466" i="8"/>
  <c r="P468" i="8"/>
  <c r="N472" i="8"/>
  <c r="J476" i="8"/>
  <c r="N476" i="8" s="1"/>
  <c r="P481" i="8"/>
  <c r="O481" i="8"/>
  <c r="O484" i="8"/>
  <c r="J479" i="8"/>
  <c r="N479" i="8" s="1"/>
  <c r="J485" i="8"/>
  <c r="N485" i="8" s="1"/>
  <c r="J491" i="8"/>
  <c r="N491" i="8" s="1"/>
  <c r="N504" i="8"/>
  <c r="J506" i="8"/>
  <c r="N506" i="8" s="1"/>
  <c r="P313" i="7"/>
  <c r="O313" i="7"/>
  <c r="O317" i="7"/>
  <c r="P317" i="7"/>
  <c r="P319" i="7"/>
  <c r="O319" i="7"/>
  <c r="P328" i="7"/>
  <c r="O328" i="7"/>
  <c r="P333" i="7"/>
  <c r="O333" i="7"/>
  <c r="O335" i="7"/>
  <c r="P335" i="7"/>
  <c r="P337" i="7"/>
  <c r="O337" i="7"/>
  <c r="O348" i="7"/>
  <c r="P348" i="7"/>
  <c r="O351" i="7"/>
  <c r="P351" i="7"/>
  <c r="O363" i="7"/>
  <c r="P363" i="7"/>
  <c r="O371" i="7"/>
  <c r="P371" i="7"/>
  <c r="P381" i="7"/>
  <c r="O381" i="7"/>
  <c r="P315" i="7"/>
  <c r="O315" i="7"/>
  <c r="O327" i="7"/>
  <c r="P327" i="7"/>
  <c r="O331" i="7"/>
  <c r="P331" i="7"/>
  <c r="O365" i="7"/>
  <c r="P365" i="7"/>
  <c r="O389" i="7"/>
  <c r="P389" i="7"/>
  <c r="O421" i="7"/>
  <c r="P421" i="7"/>
  <c r="O314" i="7"/>
  <c r="P314" i="7"/>
  <c r="P321" i="7"/>
  <c r="O321" i="7"/>
  <c r="O323" i="7"/>
  <c r="P323" i="7"/>
  <c r="P325" i="7"/>
  <c r="O325" i="7"/>
  <c r="P339" i="7"/>
  <c r="O339" i="7"/>
  <c r="O341" i="7"/>
  <c r="P341" i="7"/>
  <c r="P343" i="7"/>
  <c r="O343" i="7"/>
  <c r="P357" i="7"/>
  <c r="O357" i="7"/>
  <c r="P373" i="7"/>
  <c r="O373" i="7"/>
  <c r="O426" i="7"/>
  <c r="P426" i="7"/>
  <c r="O440" i="7"/>
  <c r="P440" i="7"/>
  <c r="O455" i="7"/>
  <c r="P455" i="7"/>
  <c r="P312" i="7"/>
  <c r="O312" i="7"/>
  <c r="P316" i="7"/>
  <c r="O316" i="7"/>
  <c r="P318" i="7"/>
  <c r="O318" i="7"/>
  <c r="P336" i="7"/>
  <c r="O336" i="7"/>
  <c r="O345" i="7"/>
  <c r="P345" i="7"/>
  <c r="O347" i="7"/>
  <c r="P347" i="7"/>
  <c r="P362" i="7"/>
  <c r="O362" i="7"/>
  <c r="P388" i="7"/>
  <c r="O388" i="7"/>
  <c r="O415" i="7"/>
  <c r="P415" i="7"/>
  <c r="O445" i="7"/>
  <c r="P445" i="7"/>
  <c r="P448" i="7"/>
  <c r="O448" i="7"/>
  <c r="P326" i="7"/>
  <c r="O326" i="7"/>
  <c r="O329" i="7"/>
  <c r="P329" i="7"/>
  <c r="P334" i="7"/>
  <c r="O334" i="7"/>
  <c r="O359" i="7"/>
  <c r="P359" i="7"/>
  <c r="P382" i="7"/>
  <c r="O382" i="7"/>
  <c r="P320" i="7"/>
  <c r="O320" i="7"/>
  <c r="P322" i="7"/>
  <c r="O322" i="7"/>
  <c r="P324" i="7"/>
  <c r="O324" i="7"/>
  <c r="P338" i="7"/>
  <c r="O338" i="7"/>
  <c r="P340" i="7"/>
  <c r="O340" i="7"/>
  <c r="P342" i="7"/>
  <c r="O342" i="7"/>
  <c r="P400" i="7"/>
  <c r="O400" i="7"/>
  <c r="O425" i="7"/>
  <c r="P425" i="7"/>
  <c r="O429" i="7"/>
  <c r="P429" i="7"/>
  <c r="P467" i="7"/>
  <c r="O467" i="7"/>
  <c r="O358" i="7"/>
  <c r="P370" i="7"/>
  <c r="O370" i="7"/>
  <c r="N383" i="7"/>
  <c r="P410" i="7"/>
  <c r="O410" i="7"/>
  <c r="P478" i="7"/>
  <c r="O478" i="7"/>
  <c r="P479" i="7"/>
  <c r="O479" i="7"/>
  <c r="P490" i="7"/>
  <c r="O490" i="7"/>
  <c r="P491" i="7"/>
  <c r="O491" i="7"/>
  <c r="P493" i="7"/>
  <c r="O493" i="7"/>
  <c r="P509" i="7"/>
  <c r="O509" i="7"/>
  <c r="P511" i="7"/>
  <c r="O511" i="7"/>
  <c r="J332" i="7"/>
  <c r="N332" i="7" s="1"/>
  <c r="O346" i="7"/>
  <c r="J353" i="7"/>
  <c r="N353" i="7" s="1"/>
  <c r="N360" i="7"/>
  <c r="O364" i="7"/>
  <c r="O369" i="7"/>
  <c r="O385" i="7"/>
  <c r="O391" i="7"/>
  <c r="P395" i="7"/>
  <c r="N412" i="7"/>
  <c r="P413" i="7"/>
  <c r="O427" i="7"/>
  <c r="O435" i="7"/>
  <c r="O444" i="7"/>
  <c r="O449" i="7"/>
  <c r="P449" i="7"/>
  <c r="O457" i="7"/>
  <c r="P457" i="7"/>
  <c r="P461" i="7"/>
  <c r="O465" i="7"/>
  <c r="P465" i="7"/>
  <c r="P473" i="7"/>
  <c r="O473" i="7"/>
  <c r="P485" i="7"/>
  <c r="O485" i="7"/>
  <c r="O487" i="7"/>
  <c r="P487" i="7"/>
  <c r="O469" i="7"/>
  <c r="P469" i="7"/>
  <c r="F517" i="7"/>
  <c r="AE70" i="7" s="1"/>
  <c r="O350" i="7"/>
  <c r="P354" i="7"/>
  <c r="P418" i="7"/>
  <c r="O418" i="7"/>
  <c r="O447" i="7"/>
  <c r="P447" i="7"/>
  <c r="P456" i="7"/>
  <c r="O456" i="7"/>
  <c r="O459" i="7"/>
  <c r="P459" i="7"/>
  <c r="O463" i="7"/>
  <c r="P463" i="7"/>
  <c r="P480" i="7"/>
  <c r="O480" i="7"/>
  <c r="P492" i="7"/>
  <c r="O492" i="7"/>
  <c r="P494" i="7"/>
  <c r="O494" i="7"/>
  <c r="O507" i="7"/>
  <c r="P507" i="7"/>
  <c r="O401" i="7"/>
  <c r="P401" i="7"/>
  <c r="P436" i="7"/>
  <c r="O436" i="7"/>
  <c r="P450" i="7"/>
  <c r="O450" i="7"/>
  <c r="O451" i="7"/>
  <c r="P451" i="7"/>
  <c r="O471" i="7"/>
  <c r="P471" i="7"/>
  <c r="I517" i="7"/>
  <c r="AE71" i="7" s="1"/>
  <c r="O361" i="7"/>
  <c r="O376" i="7"/>
  <c r="O379" i="7"/>
  <c r="O399" i="7"/>
  <c r="N404" i="7"/>
  <c r="N422" i="7"/>
  <c r="N432" i="7"/>
  <c r="O442" i="7"/>
  <c r="P443" i="7"/>
  <c r="P472" i="7"/>
  <c r="O472" i="7"/>
  <c r="J311" i="7"/>
  <c r="J344" i="7"/>
  <c r="N344" i="7" s="1"/>
  <c r="O349" i="7"/>
  <c r="N352" i="7"/>
  <c r="O367" i="7"/>
  <c r="N377" i="7"/>
  <c r="J380" i="7"/>
  <c r="N380" i="7" s="1"/>
  <c r="O387" i="7"/>
  <c r="P393" i="7"/>
  <c r="N396" i="7"/>
  <c r="O397" i="7"/>
  <c r="P405" i="7"/>
  <c r="P408" i="7"/>
  <c r="P411" i="7"/>
  <c r="O424" i="7"/>
  <c r="O433" i="7"/>
  <c r="J438" i="7"/>
  <c r="N438" i="7" s="1"/>
  <c r="O446" i="7"/>
  <c r="O470" i="7"/>
  <c r="P477" i="7"/>
  <c r="P483" i="7"/>
  <c r="P489" i="7"/>
  <c r="O502" i="7"/>
  <c r="J374" i="7"/>
  <c r="N374" i="7" s="1"/>
  <c r="J392" i="7"/>
  <c r="N392" i="7" s="1"/>
  <c r="N394" i="7"/>
  <c r="J403" i="7"/>
  <c r="N403" i="7" s="1"/>
  <c r="J420" i="7"/>
  <c r="N420" i="7" s="1"/>
  <c r="J437" i="7"/>
  <c r="N437" i="7" s="1"/>
  <c r="N454" i="7"/>
  <c r="N462" i="7"/>
  <c r="J464" i="7"/>
  <c r="N464" i="7" s="1"/>
  <c r="P474" i="7"/>
  <c r="O474" i="7"/>
  <c r="J488" i="7"/>
  <c r="N488" i="7" s="1"/>
  <c r="N510" i="7"/>
  <c r="J512" i="7"/>
  <c r="N512" i="7" s="1"/>
  <c r="J368" i="7"/>
  <c r="N368" i="7" s="1"/>
  <c r="N372" i="7"/>
  <c r="J386" i="7"/>
  <c r="N386" i="7" s="1"/>
  <c r="N390" i="7"/>
  <c r="J402" i="7"/>
  <c r="N402" i="7" s="1"/>
  <c r="N414" i="7"/>
  <c r="J419" i="7"/>
  <c r="N419" i="7" s="1"/>
  <c r="J428" i="7"/>
  <c r="N428" i="7" s="1"/>
  <c r="N430" i="7"/>
  <c r="J439" i="7"/>
  <c r="N439" i="7" s="1"/>
  <c r="N441" i="7"/>
  <c r="P497" i="7"/>
  <c r="O497" i="7"/>
  <c r="P499" i="7"/>
  <c r="O499" i="7"/>
  <c r="P504" i="7"/>
  <c r="O504" i="7"/>
  <c r="P506" i="7"/>
  <c r="O506" i="7"/>
  <c r="N460" i="7"/>
  <c r="N466" i="7"/>
  <c r="J476" i="7"/>
  <c r="N476" i="7" s="1"/>
  <c r="N484" i="7"/>
  <c r="P503" i="7"/>
  <c r="O503" i="7"/>
  <c r="P505" i="7"/>
  <c r="O505" i="7"/>
  <c r="O508" i="7"/>
  <c r="N516" i="7"/>
  <c r="J398" i="7"/>
  <c r="N398" i="7" s="1"/>
  <c r="J416" i="7"/>
  <c r="N416" i="7" s="1"/>
  <c r="J434" i="7"/>
  <c r="N434" i="7" s="1"/>
  <c r="J452" i="7"/>
  <c r="N452" i="7" s="1"/>
  <c r="N468" i="7"/>
  <c r="N486" i="7"/>
  <c r="N498" i="7"/>
  <c r="J500" i="7"/>
  <c r="N500" i="7" s="1"/>
  <c r="P501" i="7"/>
  <c r="P515" i="7"/>
  <c r="O515" i="7"/>
  <c r="O312" i="27"/>
  <c r="P312" i="27"/>
  <c r="P314" i="27"/>
  <c r="O314" i="27"/>
  <c r="P323" i="27"/>
  <c r="O323" i="27"/>
  <c r="O325" i="27"/>
  <c r="P325" i="27"/>
  <c r="P333" i="27"/>
  <c r="O333" i="27"/>
  <c r="P342" i="27"/>
  <c r="O342" i="27"/>
  <c r="P345" i="27"/>
  <c r="O345" i="27"/>
  <c r="P359" i="27"/>
  <c r="O359" i="27"/>
  <c r="P366" i="27"/>
  <c r="O366" i="27"/>
  <c r="P451" i="27"/>
  <c r="O451" i="27"/>
  <c r="O318" i="27"/>
  <c r="P318" i="27"/>
  <c r="P320" i="27"/>
  <c r="O320" i="27"/>
  <c r="P329" i="27"/>
  <c r="O329" i="27"/>
  <c r="O331" i="27"/>
  <c r="P331" i="27"/>
  <c r="P339" i="27"/>
  <c r="O339" i="27"/>
  <c r="P341" i="27"/>
  <c r="O341" i="27"/>
  <c r="O349" i="27"/>
  <c r="P349" i="27"/>
  <c r="O351" i="27"/>
  <c r="P351" i="27"/>
  <c r="P358" i="27"/>
  <c r="O358" i="27"/>
  <c r="O363" i="27"/>
  <c r="P363" i="27"/>
  <c r="P448" i="27"/>
  <c r="O448" i="27"/>
  <c r="P316" i="27"/>
  <c r="O316" i="27"/>
  <c r="O324" i="27"/>
  <c r="P324" i="27"/>
  <c r="P326" i="27"/>
  <c r="O326" i="27"/>
  <c r="P335" i="27"/>
  <c r="O335" i="27"/>
  <c r="O337" i="27"/>
  <c r="P337" i="27"/>
  <c r="P347" i="27"/>
  <c r="O347" i="27"/>
  <c r="O446" i="27"/>
  <c r="P446" i="27"/>
  <c r="P315" i="27"/>
  <c r="O315" i="27"/>
  <c r="P322" i="27"/>
  <c r="O322" i="27"/>
  <c r="O330" i="27"/>
  <c r="P330" i="27"/>
  <c r="P332" i="27"/>
  <c r="O332" i="27"/>
  <c r="P353" i="27"/>
  <c r="O353" i="27"/>
  <c r="P369" i="27"/>
  <c r="O369" i="27"/>
  <c r="O392" i="27"/>
  <c r="P392" i="27"/>
  <c r="P499" i="27"/>
  <c r="O499" i="27"/>
  <c r="O313" i="27"/>
  <c r="P313" i="27"/>
  <c r="P321" i="27"/>
  <c r="O321" i="27"/>
  <c r="P328" i="27"/>
  <c r="O328" i="27"/>
  <c r="O336" i="27"/>
  <c r="P336" i="27"/>
  <c r="O338" i="27"/>
  <c r="P338" i="27"/>
  <c r="O343" i="27"/>
  <c r="P343" i="27"/>
  <c r="P350" i="27"/>
  <c r="O350" i="27"/>
  <c r="O357" i="27"/>
  <c r="P357" i="27"/>
  <c r="P364" i="27"/>
  <c r="O364" i="27"/>
  <c r="P317" i="27"/>
  <c r="O317" i="27"/>
  <c r="O319" i="27"/>
  <c r="P319" i="27"/>
  <c r="P327" i="27"/>
  <c r="O327" i="27"/>
  <c r="P334" i="27"/>
  <c r="O334" i="27"/>
  <c r="P348" i="27"/>
  <c r="O348" i="27"/>
  <c r="J311" i="27"/>
  <c r="J352" i="27"/>
  <c r="N352" i="27" s="1"/>
  <c r="P375" i="27"/>
  <c r="O375" i="27"/>
  <c r="P382" i="27"/>
  <c r="N389" i="27"/>
  <c r="O395" i="27"/>
  <c r="P395" i="27"/>
  <c r="P410" i="27"/>
  <c r="O417" i="27"/>
  <c r="P417" i="27"/>
  <c r="P424" i="27"/>
  <c r="O424" i="27"/>
  <c r="O428" i="27"/>
  <c r="P428" i="27"/>
  <c r="P439" i="27"/>
  <c r="O439" i="27"/>
  <c r="O455" i="27"/>
  <c r="P455" i="27"/>
  <c r="O461" i="27"/>
  <c r="P461" i="27"/>
  <c r="P465" i="27"/>
  <c r="P477" i="27"/>
  <c r="O477" i="27"/>
  <c r="P478" i="27"/>
  <c r="O478" i="27"/>
  <c r="P493" i="27"/>
  <c r="O493" i="27"/>
  <c r="O501" i="27"/>
  <c r="P501" i="27"/>
  <c r="P377" i="27"/>
  <c r="O377" i="27"/>
  <c r="M517" i="27"/>
  <c r="AE72" i="27" s="1"/>
  <c r="O344" i="27"/>
  <c r="P354" i="27"/>
  <c r="O354" i="27"/>
  <c r="P355" i="27"/>
  <c r="P360" i="27"/>
  <c r="O360" i="27"/>
  <c r="P361" i="27"/>
  <c r="P370" i="27"/>
  <c r="O370" i="27"/>
  <c r="P386" i="27"/>
  <c r="O386" i="27"/>
  <c r="P403" i="27"/>
  <c r="O403" i="27"/>
  <c r="O431" i="27"/>
  <c r="P431" i="27"/>
  <c r="P459" i="27"/>
  <c r="O459" i="27"/>
  <c r="P472" i="27"/>
  <c r="O472" i="27"/>
  <c r="O481" i="27"/>
  <c r="O483" i="27"/>
  <c r="P483" i="27"/>
  <c r="O492" i="27"/>
  <c r="P492" i="27"/>
  <c r="P405" i="27"/>
  <c r="O405" i="27"/>
  <c r="P432" i="27"/>
  <c r="O432" i="27"/>
  <c r="P442" i="27"/>
  <c r="O442" i="27"/>
  <c r="O470" i="27"/>
  <c r="P470" i="27"/>
  <c r="P484" i="27"/>
  <c r="O484" i="27"/>
  <c r="O494" i="27"/>
  <c r="P494" i="27"/>
  <c r="J340" i="27"/>
  <c r="N340" i="27" s="1"/>
  <c r="J356" i="27"/>
  <c r="N356" i="27" s="1"/>
  <c r="J362" i="27"/>
  <c r="N362" i="27" s="1"/>
  <c r="N365" i="27"/>
  <c r="J367" i="27"/>
  <c r="N367" i="27" s="1"/>
  <c r="P372" i="27"/>
  <c r="O372" i="27"/>
  <c r="J376" i="27"/>
  <c r="N376" i="27" s="1"/>
  <c r="J378" i="27"/>
  <c r="N378" i="27" s="1"/>
  <c r="N388" i="27"/>
  <c r="P394" i="27"/>
  <c r="O394" i="27"/>
  <c r="P397" i="27"/>
  <c r="O397" i="27"/>
  <c r="P409" i="27"/>
  <c r="P420" i="27"/>
  <c r="P437" i="27"/>
  <c r="P441" i="27"/>
  <c r="O441" i="27"/>
  <c r="O449" i="27"/>
  <c r="P449" i="27"/>
  <c r="P464" i="27"/>
  <c r="N474" i="27"/>
  <c r="P508" i="27"/>
  <c r="O508" i="27"/>
  <c r="P418" i="27"/>
  <c r="O418" i="27"/>
  <c r="P429" i="27"/>
  <c r="O429" i="27"/>
  <c r="O435" i="27"/>
  <c r="P435" i="27"/>
  <c r="P444" i="27"/>
  <c r="O444" i="27"/>
  <c r="O456" i="27"/>
  <c r="P456" i="27"/>
  <c r="P460" i="27"/>
  <c r="O460" i="27"/>
  <c r="P486" i="27"/>
  <c r="O486" i="27"/>
  <c r="P374" i="27"/>
  <c r="O374" i="27"/>
  <c r="O402" i="27"/>
  <c r="P402" i="27"/>
  <c r="P406" i="27"/>
  <c r="O406" i="27"/>
  <c r="P416" i="27"/>
  <c r="O416" i="27"/>
  <c r="O419" i="27"/>
  <c r="P419" i="27"/>
  <c r="O427" i="27"/>
  <c r="P427" i="27"/>
  <c r="P430" i="27"/>
  <c r="O430" i="27"/>
  <c r="P433" i="27"/>
  <c r="O433" i="27"/>
  <c r="O438" i="27"/>
  <c r="P438" i="27"/>
  <c r="N447" i="27"/>
  <c r="P457" i="27"/>
  <c r="O457" i="27"/>
  <c r="O476" i="27"/>
  <c r="P476" i="27"/>
  <c r="P487" i="27"/>
  <c r="O487" i="27"/>
  <c r="O497" i="27"/>
  <c r="P497" i="27"/>
  <c r="O503" i="27"/>
  <c r="P503" i="27"/>
  <c r="P505" i="27"/>
  <c r="O505" i="27"/>
  <c r="O513" i="27"/>
  <c r="P513" i="27"/>
  <c r="O515" i="27"/>
  <c r="P515" i="27"/>
  <c r="F517" i="27"/>
  <c r="AE70" i="27" s="1"/>
  <c r="J346" i="27"/>
  <c r="N346" i="27" s="1"/>
  <c r="N371" i="27"/>
  <c r="O384" i="27"/>
  <c r="N387" i="27"/>
  <c r="P390" i="27"/>
  <c r="O390" i="27"/>
  <c r="O393" i="27"/>
  <c r="O396" i="27"/>
  <c r="O401" i="27"/>
  <c r="P401" i="27"/>
  <c r="O407" i="27"/>
  <c r="P407" i="27"/>
  <c r="P411" i="27"/>
  <c r="P414" i="27"/>
  <c r="O423" i="27"/>
  <c r="O443" i="27"/>
  <c r="P443" i="27"/>
  <c r="O466" i="27"/>
  <c r="O469" i="27"/>
  <c r="P479" i="27"/>
  <c r="O485" i="27"/>
  <c r="P485" i="27"/>
  <c r="P496" i="27"/>
  <c r="O496" i="27"/>
  <c r="P507" i="27"/>
  <c r="O507" i="27"/>
  <c r="P512" i="27"/>
  <c r="O512" i="27"/>
  <c r="J426" i="27"/>
  <c r="N426" i="27" s="1"/>
  <c r="N454" i="27"/>
  <c r="J463" i="27"/>
  <c r="N463" i="27" s="1"/>
  <c r="J488" i="27"/>
  <c r="N488" i="27" s="1"/>
  <c r="O471" i="27"/>
  <c r="O502" i="27"/>
  <c r="J373" i="27"/>
  <c r="N373" i="27" s="1"/>
  <c r="J391" i="27"/>
  <c r="N391" i="27" s="1"/>
  <c r="O400" i="27"/>
  <c r="J408" i="27"/>
  <c r="N408" i="27" s="1"/>
  <c r="J425" i="27"/>
  <c r="N425" i="27" s="1"/>
  <c r="J434" i="27"/>
  <c r="N434" i="27" s="1"/>
  <c r="N436" i="27"/>
  <c r="J445" i="27"/>
  <c r="N445" i="27" s="1"/>
  <c r="J462" i="27"/>
  <c r="N462" i="27" s="1"/>
  <c r="O495" i="27"/>
  <c r="J506" i="27"/>
  <c r="N506" i="27" s="1"/>
  <c r="O511" i="27"/>
  <c r="P514" i="27"/>
  <c r="O514" i="27"/>
  <c r="J404" i="27"/>
  <c r="N404" i="27" s="1"/>
  <c r="J422" i="27"/>
  <c r="N422" i="27" s="1"/>
  <c r="J440" i="27"/>
  <c r="N440" i="27" s="1"/>
  <c r="J458" i="27"/>
  <c r="N458" i="27" s="1"/>
  <c r="J482" i="27"/>
  <c r="N482" i="27" s="1"/>
  <c r="J500" i="27"/>
  <c r="N500" i="27" s="1"/>
  <c r="J473" i="27"/>
  <c r="N473" i="27" s="1"/>
  <c r="J491" i="27"/>
  <c r="N491" i="27" s="1"/>
  <c r="J509" i="27"/>
  <c r="N509" i="27" s="1"/>
  <c r="N516" i="27"/>
  <c r="P314" i="26"/>
  <c r="O314" i="26"/>
  <c r="O323" i="26"/>
  <c r="P323" i="26"/>
  <c r="P326" i="26"/>
  <c r="O326" i="26"/>
  <c r="P335" i="26"/>
  <c r="O335" i="26"/>
  <c r="P342" i="26"/>
  <c r="O342" i="26"/>
  <c r="P351" i="26"/>
  <c r="O351" i="26"/>
  <c r="P360" i="26"/>
  <c r="O360" i="26"/>
  <c r="P369" i="26"/>
  <c r="O369" i="26"/>
  <c r="P378" i="26"/>
  <c r="O378" i="26"/>
  <c r="P387" i="26"/>
  <c r="O387" i="26"/>
  <c r="P410" i="26"/>
  <c r="O410" i="26"/>
  <c r="P433" i="26"/>
  <c r="O433" i="26"/>
  <c r="P442" i="26"/>
  <c r="O442" i="26"/>
  <c r="O444" i="26"/>
  <c r="P444" i="26"/>
  <c r="O455" i="26"/>
  <c r="P455" i="26"/>
  <c r="P313" i="26"/>
  <c r="O313" i="26"/>
  <c r="P325" i="26"/>
  <c r="O325" i="26"/>
  <c r="P340" i="26"/>
  <c r="O340" i="26"/>
  <c r="O344" i="26"/>
  <c r="P344" i="26"/>
  <c r="P349" i="26"/>
  <c r="O349" i="26"/>
  <c r="P358" i="26"/>
  <c r="O358" i="26"/>
  <c r="O362" i="26"/>
  <c r="P362" i="26"/>
  <c r="P367" i="26"/>
  <c r="O367" i="26"/>
  <c r="P376" i="26"/>
  <c r="O376" i="26"/>
  <c r="O380" i="26"/>
  <c r="P380" i="26"/>
  <c r="P385" i="26"/>
  <c r="O385" i="26"/>
  <c r="P418" i="26"/>
  <c r="O418" i="26"/>
  <c r="O425" i="26"/>
  <c r="P425" i="26"/>
  <c r="O437" i="26"/>
  <c r="P437" i="26"/>
  <c r="O439" i="26"/>
  <c r="P439" i="26"/>
  <c r="P485" i="26"/>
  <c r="O485" i="26"/>
  <c r="P315" i="26"/>
  <c r="O315" i="26"/>
  <c r="O322" i="26"/>
  <c r="P322" i="26"/>
  <c r="P327" i="26"/>
  <c r="O327" i="26"/>
  <c r="O334" i="26"/>
  <c r="P334" i="26"/>
  <c r="P337" i="26"/>
  <c r="O337" i="26"/>
  <c r="P346" i="26"/>
  <c r="O346" i="26"/>
  <c r="P355" i="26"/>
  <c r="O355" i="26"/>
  <c r="P364" i="26"/>
  <c r="O364" i="26"/>
  <c r="P373" i="26"/>
  <c r="O373" i="26"/>
  <c r="P382" i="26"/>
  <c r="O382" i="26"/>
  <c r="P391" i="26"/>
  <c r="O391" i="26"/>
  <c r="O395" i="26"/>
  <c r="P395" i="26"/>
  <c r="O407" i="26"/>
  <c r="P407" i="26"/>
  <c r="O414" i="26"/>
  <c r="P414" i="26"/>
  <c r="O419" i="26"/>
  <c r="P419" i="26"/>
  <c r="O421" i="26"/>
  <c r="P421" i="26"/>
  <c r="P435" i="26"/>
  <c r="O435" i="26"/>
  <c r="O441" i="26"/>
  <c r="P441" i="26"/>
  <c r="P466" i="26"/>
  <c r="O466" i="26"/>
  <c r="P478" i="26"/>
  <c r="O478" i="26"/>
  <c r="O317" i="26"/>
  <c r="P317" i="26"/>
  <c r="P320" i="26"/>
  <c r="O320" i="26"/>
  <c r="O329" i="26"/>
  <c r="P329" i="26"/>
  <c r="P332" i="26"/>
  <c r="O332" i="26"/>
  <c r="O350" i="26"/>
  <c r="P350" i="26"/>
  <c r="O368" i="26"/>
  <c r="P368" i="26"/>
  <c r="O386" i="26"/>
  <c r="P386" i="26"/>
  <c r="O393" i="26"/>
  <c r="P393" i="26"/>
  <c r="P397" i="26"/>
  <c r="O397" i="26"/>
  <c r="P400" i="26"/>
  <c r="O400" i="26"/>
  <c r="P417" i="26"/>
  <c r="O417" i="26"/>
  <c r="P424" i="26"/>
  <c r="O424" i="26"/>
  <c r="P427" i="26"/>
  <c r="O427" i="26"/>
  <c r="O432" i="26"/>
  <c r="P432" i="26"/>
  <c r="O443" i="26"/>
  <c r="P443" i="26"/>
  <c r="P445" i="26"/>
  <c r="O445" i="26"/>
  <c r="O449" i="26"/>
  <c r="P449" i="26"/>
  <c r="P319" i="26"/>
  <c r="O319" i="26"/>
  <c r="P331" i="26"/>
  <c r="O331" i="26"/>
  <c r="O338" i="26"/>
  <c r="P338" i="26"/>
  <c r="P345" i="26"/>
  <c r="O345" i="26"/>
  <c r="P352" i="26"/>
  <c r="O352" i="26"/>
  <c r="O354" i="26"/>
  <c r="P354" i="26"/>
  <c r="O356" i="26"/>
  <c r="P356" i="26"/>
  <c r="P363" i="26"/>
  <c r="O363" i="26"/>
  <c r="P370" i="26"/>
  <c r="O370" i="26"/>
  <c r="P372" i="26"/>
  <c r="O372" i="26"/>
  <c r="O374" i="26"/>
  <c r="P374" i="26"/>
  <c r="P381" i="26"/>
  <c r="O381" i="26"/>
  <c r="P388" i="26"/>
  <c r="O388" i="26"/>
  <c r="O390" i="26"/>
  <c r="P390" i="26"/>
  <c r="P392" i="26"/>
  <c r="O392" i="26"/>
  <c r="O404" i="26"/>
  <c r="P404" i="26"/>
  <c r="P406" i="26"/>
  <c r="O406" i="26"/>
  <c r="P409" i="26"/>
  <c r="O409" i="26"/>
  <c r="O447" i="26"/>
  <c r="P447" i="26"/>
  <c r="P451" i="26"/>
  <c r="O451" i="26"/>
  <c r="P454" i="26"/>
  <c r="O454" i="26"/>
  <c r="O316" i="26"/>
  <c r="P316" i="26"/>
  <c r="P321" i="26"/>
  <c r="O321" i="26"/>
  <c r="O328" i="26"/>
  <c r="P328" i="26"/>
  <c r="P333" i="26"/>
  <c r="O333" i="26"/>
  <c r="P343" i="26"/>
  <c r="O343" i="26"/>
  <c r="P361" i="26"/>
  <c r="O361" i="26"/>
  <c r="P379" i="26"/>
  <c r="O379" i="26"/>
  <c r="O401" i="26"/>
  <c r="P401" i="26"/>
  <c r="O403" i="26"/>
  <c r="P403" i="26"/>
  <c r="P405" i="26"/>
  <c r="O405" i="26"/>
  <c r="O413" i="26"/>
  <c r="P413" i="26"/>
  <c r="P428" i="26"/>
  <c r="O428" i="26"/>
  <c r="P436" i="26"/>
  <c r="O436" i="26"/>
  <c r="P446" i="26"/>
  <c r="O446" i="26"/>
  <c r="P493" i="26"/>
  <c r="O493" i="26"/>
  <c r="F517" i="26"/>
  <c r="AE70" i="26" s="1"/>
  <c r="O312" i="26"/>
  <c r="O318" i="26"/>
  <c r="O324" i="26"/>
  <c r="O330" i="26"/>
  <c r="J341" i="26"/>
  <c r="N341" i="26" s="1"/>
  <c r="P353" i="26"/>
  <c r="J359" i="26"/>
  <c r="N359" i="26" s="1"/>
  <c r="P371" i="26"/>
  <c r="J377" i="26"/>
  <c r="N377" i="26" s="1"/>
  <c r="P389" i="26"/>
  <c r="O399" i="26"/>
  <c r="P429" i="26"/>
  <c r="P440" i="26"/>
  <c r="O453" i="26"/>
  <c r="P457" i="26"/>
  <c r="P472" i="26"/>
  <c r="O472" i="26"/>
  <c r="N474" i="26"/>
  <c r="J476" i="26"/>
  <c r="N476" i="26" s="1"/>
  <c r="O477" i="26"/>
  <c r="N479" i="26"/>
  <c r="P487" i="26"/>
  <c r="O487" i="26"/>
  <c r="O496" i="26"/>
  <c r="P501" i="26"/>
  <c r="O507" i="26"/>
  <c r="P507" i="26"/>
  <c r="P512" i="26"/>
  <c r="O512" i="26"/>
  <c r="P516" i="26"/>
  <c r="O516" i="26"/>
  <c r="I517" i="26"/>
  <c r="AE71" i="26" s="1"/>
  <c r="O348" i="26"/>
  <c r="O366" i="26"/>
  <c r="O384" i="26"/>
  <c r="P396" i="26"/>
  <c r="O412" i="26"/>
  <c r="O423" i="26"/>
  <c r="O426" i="26"/>
  <c r="P450" i="26"/>
  <c r="O460" i="26"/>
  <c r="P473" i="26"/>
  <c r="O473" i="26"/>
  <c r="P484" i="26"/>
  <c r="O484" i="26"/>
  <c r="P490" i="26"/>
  <c r="O490" i="26"/>
  <c r="P492" i="26"/>
  <c r="O492" i="26"/>
  <c r="O494" i="26"/>
  <c r="P494" i="26"/>
  <c r="P503" i="26"/>
  <c r="O503" i="26"/>
  <c r="P505" i="26"/>
  <c r="O505" i="26"/>
  <c r="P510" i="26"/>
  <c r="O510" i="26"/>
  <c r="J311" i="26"/>
  <c r="P411" i="26"/>
  <c r="P422" i="26"/>
  <c r="O438" i="26"/>
  <c r="O459" i="26"/>
  <c r="O465" i="26"/>
  <c r="P491" i="26"/>
  <c r="O491" i="26"/>
  <c r="P502" i="26"/>
  <c r="O502" i="26"/>
  <c r="P469" i="26"/>
  <c r="O469" i="26"/>
  <c r="M517" i="26"/>
  <c r="AE72" i="26" s="1"/>
  <c r="O394" i="26"/>
  <c r="N402" i="26"/>
  <c r="O408" i="26"/>
  <c r="O448" i="26"/>
  <c r="P481" i="26"/>
  <c r="O481" i="26"/>
  <c r="P486" i="26"/>
  <c r="O486" i="26"/>
  <c r="P497" i="26"/>
  <c r="O497" i="26"/>
  <c r="O513" i="26"/>
  <c r="P513" i="26"/>
  <c r="P515" i="26"/>
  <c r="O515" i="26"/>
  <c r="J347" i="26"/>
  <c r="N347" i="26" s="1"/>
  <c r="J365" i="26"/>
  <c r="N365" i="26" s="1"/>
  <c r="J383" i="26"/>
  <c r="N383" i="26" s="1"/>
  <c r="O420" i="26"/>
  <c r="P431" i="26"/>
  <c r="N456" i="26"/>
  <c r="J463" i="26"/>
  <c r="N463" i="26" s="1"/>
  <c r="P470" i="26"/>
  <c r="P475" i="26"/>
  <c r="O475" i="26"/>
  <c r="P499" i="26"/>
  <c r="O499" i="26"/>
  <c r="J464" i="26"/>
  <c r="N464" i="26" s="1"/>
  <c r="P509" i="26"/>
  <c r="O509" i="26"/>
  <c r="P511" i="26"/>
  <c r="O511" i="26"/>
  <c r="O514" i="26"/>
  <c r="J398" i="26"/>
  <c r="N398" i="26" s="1"/>
  <c r="J416" i="26"/>
  <c r="N416" i="26" s="1"/>
  <c r="J434" i="26"/>
  <c r="N434" i="26" s="1"/>
  <c r="J452" i="26"/>
  <c r="N452" i="26" s="1"/>
  <c r="J458" i="26"/>
  <c r="N458" i="26" s="1"/>
  <c r="N480" i="26"/>
  <c r="J482" i="26"/>
  <c r="N482" i="26" s="1"/>
  <c r="N498" i="26"/>
  <c r="J500" i="26"/>
  <c r="N500" i="26" s="1"/>
  <c r="N504" i="26"/>
  <c r="N462" i="26"/>
  <c r="N468" i="26"/>
  <c r="J506" i="26"/>
  <c r="N506" i="26" s="1"/>
  <c r="P356" i="6"/>
  <c r="O356" i="6"/>
  <c r="O360" i="6"/>
  <c r="P360" i="6"/>
  <c r="P377" i="6"/>
  <c r="O377" i="6"/>
  <c r="P317" i="6"/>
  <c r="O317" i="6"/>
  <c r="P335" i="6"/>
  <c r="O335" i="6"/>
  <c r="P353" i="6"/>
  <c r="O353" i="6"/>
  <c r="O369" i="6"/>
  <c r="P369" i="6"/>
  <c r="P374" i="6"/>
  <c r="O374" i="6"/>
  <c r="P388" i="6"/>
  <c r="O388" i="6"/>
  <c r="P393" i="6"/>
  <c r="O393" i="6"/>
  <c r="P400" i="6"/>
  <c r="O400" i="6"/>
  <c r="O319" i="6"/>
  <c r="P319" i="6"/>
  <c r="O321" i="6"/>
  <c r="P321" i="6"/>
  <c r="P323" i="6"/>
  <c r="O323" i="6"/>
  <c r="O325" i="6"/>
  <c r="P325" i="6"/>
  <c r="O337" i="6"/>
  <c r="P337" i="6"/>
  <c r="O339" i="6"/>
  <c r="P339" i="6"/>
  <c r="P341" i="6"/>
  <c r="O341" i="6"/>
  <c r="O343" i="6"/>
  <c r="P343" i="6"/>
  <c r="O357" i="6"/>
  <c r="P357" i="6"/>
  <c r="P364" i="6"/>
  <c r="O364" i="6"/>
  <c r="P371" i="6"/>
  <c r="O371" i="6"/>
  <c r="O378" i="6"/>
  <c r="P378" i="6"/>
  <c r="P399" i="6"/>
  <c r="O399" i="6"/>
  <c r="P362" i="6"/>
  <c r="O362" i="6"/>
  <c r="O313" i="6"/>
  <c r="P313" i="6"/>
  <c r="O329" i="6"/>
  <c r="P329" i="6"/>
  <c r="O331" i="6"/>
  <c r="P331" i="6"/>
  <c r="O347" i="6"/>
  <c r="P347" i="6"/>
  <c r="O349" i="6"/>
  <c r="P349" i="6"/>
  <c r="P359" i="6"/>
  <c r="O359" i="6"/>
  <c r="P370" i="6"/>
  <c r="O370" i="6"/>
  <c r="P383" i="6"/>
  <c r="O383" i="6"/>
  <c r="O387" i="6"/>
  <c r="P387" i="6"/>
  <c r="O315" i="6"/>
  <c r="P315" i="6"/>
  <c r="O327" i="6"/>
  <c r="P327" i="6"/>
  <c r="O333" i="6"/>
  <c r="P333" i="6"/>
  <c r="O345" i="6"/>
  <c r="P345" i="6"/>
  <c r="O351" i="6"/>
  <c r="P351" i="6"/>
  <c r="P358" i="6"/>
  <c r="O358" i="6"/>
  <c r="P389" i="6"/>
  <c r="O389" i="6"/>
  <c r="O401" i="6"/>
  <c r="P401" i="6"/>
  <c r="P396" i="6"/>
  <c r="O396" i="6"/>
  <c r="O413" i="6"/>
  <c r="P413" i="6"/>
  <c r="O415" i="6"/>
  <c r="P415" i="6"/>
  <c r="O416" i="6"/>
  <c r="P416" i="6"/>
  <c r="P421" i="6"/>
  <c r="O421" i="6"/>
  <c r="O426" i="6"/>
  <c r="P426" i="6"/>
  <c r="P436" i="6"/>
  <c r="O436" i="6"/>
  <c r="P439" i="6"/>
  <c r="O439" i="6"/>
  <c r="P447" i="6"/>
  <c r="O447" i="6"/>
  <c r="O471" i="6"/>
  <c r="P471" i="6"/>
  <c r="O475" i="6"/>
  <c r="P475" i="6"/>
  <c r="P476" i="6"/>
  <c r="O476" i="6"/>
  <c r="I517" i="6"/>
  <c r="AE71" i="6" s="1"/>
  <c r="J312" i="6"/>
  <c r="N312" i="6" s="1"/>
  <c r="J328" i="6"/>
  <c r="N328" i="6" s="1"/>
  <c r="J330" i="6"/>
  <c r="N330" i="6" s="1"/>
  <c r="J346" i="6"/>
  <c r="N346" i="6" s="1"/>
  <c r="J348" i="6"/>
  <c r="N348" i="6" s="1"/>
  <c r="O365" i="6"/>
  <c r="O368" i="6"/>
  <c r="N379" i="6"/>
  <c r="P411" i="6"/>
  <c r="O411" i="6"/>
  <c r="O425" i="6"/>
  <c r="P425" i="6"/>
  <c r="P429" i="6"/>
  <c r="O429" i="6"/>
  <c r="P435" i="6"/>
  <c r="O435" i="6"/>
  <c r="N443" i="6"/>
  <c r="P444" i="6"/>
  <c r="P470" i="6"/>
  <c r="O470" i="6"/>
  <c r="O489" i="6"/>
  <c r="P489" i="6"/>
  <c r="O497" i="6"/>
  <c r="P497" i="6"/>
  <c r="J311" i="6"/>
  <c r="O320" i="6"/>
  <c r="O338" i="6"/>
  <c r="O376" i="6"/>
  <c r="O382" i="6"/>
  <c r="P391" i="6"/>
  <c r="P394" i="6"/>
  <c r="O394" i="6"/>
  <c r="P403" i="6"/>
  <c r="O403" i="6"/>
  <c r="O408" i="6"/>
  <c r="P408" i="6"/>
  <c r="O419" i="6"/>
  <c r="P419" i="6"/>
  <c r="P427" i="6"/>
  <c r="O427" i="6"/>
  <c r="P440" i="6"/>
  <c r="O440" i="6"/>
  <c r="P469" i="6"/>
  <c r="O469" i="6"/>
  <c r="O479" i="6"/>
  <c r="P479" i="6"/>
  <c r="P486" i="6"/>
  <c r="O486" i="6"/>
  <c r="J322" i="6"/>
  <c r="N322" i="6" s="1"/>
  <c r="J324" i="6"/>
  <c r="N324" i="6" s="1"/>
  <c r="J340" i="6"/>
  <c r="N340" i="6" s="1"/>
  <c r="J342" i="6"/>
  <c r="N342" i="6" s="1"/>
  <c r="O355" i="6"/>
  <c r="P367" i="6"/>
  <c r="P390" i="6"/>
  <c r="O395" i="6"/>
  <c r="P395" i="6"/>
  <c r="P414" i="6"/>
  <c r="O414" i="6"/>
  <c r="P418" i="6"/>
  <c r="O418" i="6"/>
  <c r="P430" i="6"/>
  <c r="O430" i="6"/>
  <c r="P474" i="6"/>
  <c r="O474" i="6"/>
  <c r="O477" i="6"/>
  <c r="P477" i="6"/>
  <c r="P484" i="6"/>
  <c r="O484" i="6"/>
  <c r="O491" i="6"/>
  <c r="P491" i="6"/>
  <c r="O495" i="6"/>
  <c r="P495" i="6"/>
  <c r="O505" i="6"/>
  <c r="P505" i="6"/>
  <c r="O314" i="6"/>
  <c r="O332" i="6"/>
  <c r="O350" i="6"/>
  <c r="N372" i="6"/>
  <c r="N384" i="6"/>
  <c r="O398" i="6"/>
  <c r="P398" i="6"/>
  <c r="P402" i="6"/>
  <c r="O402" i="6"/>
  <c r="P404" i="6"/>
  <c r="O404" i="6"/>
  <c r="O405" i="6"/>
  <c r="P405" i="6"/>
  <c r="P412" i="6"/>
  <c r="O412" i="6"/>
  <c r="O437" i="6"/>
  <c r="P437" i="6"/>
  <c r="P448" i="6"/>
  <c r="O448" i="6"/>
  <c r="O451" i="6"/>
  <c r="O453" i="6"/>
  <c r="P453" i="6"/>
  <c r="P463" i="6"/>
  <c r="O463" i="6"/>
  <c r="N465" i="6"/>
  <c r="O472" i="6"/>
  <c r="O483" i="6"/>
  <c r="P483" i="6"/>
  <c r="P503" i="6"/>
  <c r="O503" i="6"/>
  <c r="J316" i="6"/>
  <c r="N316" i="6" s="1"/>
  <c r="J318" i="6"/>
  <c r="N318" i="6" s="1"/>
  <c r="J334" i="6"/>
  <c r="N334" i="6" s="1"/>
  <c r="J336" i="6"/>
  <c r="N336" i="6" s="1"/>
  <c r="J352" i="6"/>
  <c r="N352" i="6" s="1"/>
  <c r="P366" i="6"/>
  <c r="P385" i="6"/>
  <c r="P409" i="6"/>
  <c r="O409" i="6"/>
  <c r="O431" i="6"/>
  <c r="P431" i="6"/>
  <c r="P442" i="6"/>
  <c r="O442" i="6"/>
  <c r="O449" i="6"/>
  <c r="P449" i="6"/>
  <c r="O455" i="6"/>
  <c r="P455" i="6"/>
  <c r="P458" i="6"/>
  <c r="O458" i="6"/>
  <c r="O467" i="6"/>
  <c r="P467" i="6"/>
  <c r="P478" i="6"/>
  <c r="O478" i="6"/>
  <c r="O493" i="6"/>
  <c r="P493" i="6"/>
  <c r="M517" i="6"/>
  <c r="AE72" i="6" s="1"/>
  <c r="J375" i="6"/>
  <c r="N375" i="6" s="1"/>
  <c r="J452" i="6"/>
  <c r="N452" i="6" s="1"/>
  <c r="J494" i="6"/>
  <c r="N494" i="6" s="1"/>
  <c r="O506" i="6"/>
  <c r="P509" i="6"/>
  <c r="O509" i="6"/>
  <c r="P511" i="6"/>
  <c r="O511" i="6"/>
  <c r="N516" i="6"/>
  <c r="O459" i="6"/>
  <c r="P459" i="6"/>
  <c r="J485" i="6"/>
  <c r="N485" i="6" s="1"/>
  <c r="O499" i="6"/>
  <c r="P499" i="6"/>
  <c r="N407" i="6"/>
  <c r="P441" i="6"/>
  <c r="P504" i="6"/>
  <c r="O504" i="6"/>
  <c r="P512" i="6"/>
  <c r="O512" i="6"/>
  <c r="O424" i="6"/>
  <c r="N432" i="6"/>
  <c r="O438" i="6"/>
  <c r="N456" i="6"/>
  <c r="P466" i="6"/>
  <c r="O466" i="6"/>
  <c r="O487" i="6"/>
  <c r="J354" i="6"/>
  <c r="N354" i="6" s="1"/>
  <c r="J363" i="6"/>
  <c r="N363" i="6" s="1"/>
  <c r="J381" i="6"/>
  <c r="N381" i="6" s="1"/>
  <c r="P423" i="6"/>
  <c r="P434" i="6"/>
  <c r="P473" i="6"/>
  <c r="J488" i="6"/>
  <c r="N488" i="6" s="1"/>
  <c r="P501" i="6"/>
  <c r="P507" i="6"/>
  <c r="J462" i="6"/>
  <c r="N462" i="6" s="1"/>
  <c r="J464" i="6"/>
  <c r="N464" i="6" s="1"/>
  <c r="J480" i="6"/>
  <c r="N480" i="6" s="1"/>
  <c r="J482" i="6"/>
  <c r="N482" i="6" s="1"/>
  <c r="J492" i="6"/>
  <c r="N492" i="6" s="1"/>
  <c r="J498" i="6"/>
  <c r="N498" i="6" s="1"/>
  <c r="O508" i="6"/>
  <c r="N510" i="6"/>
  <c r="J392" i="6"/>
  <c r="N392" i="6" s="1"/>
  <c r="J410" i="6"/>
  <c r="N410" i="6" s="1"/>
  <c r="J428" i="6"/>
  <c r="N428" i="6" s="1"/>
  <c r="J446" i="6"/>
  <c r="N446" i="6" s="1"/>
  <c r="N490" i="6"/>
  <c r="N496" i="6"/>
  <c r="N502" i="6"/>
  <c r="P515" i="6"/>
  <c r="O515" i="6"/>
  <c r="P363" i="5"/>
  <c r="O363" i="5"/>
  <c r="P375" i="5"/>
  <c r="O375" i="5"/>
  <c r="P312" i="5"/>
  <c r="O312" i="5"/>
  <c r="P315" i="5"/>
  <c r="O315" i="5"/>
  <c r="P322" i="5"/>
  <c r="O322" i="5"/>
  <c r="P330" i="5"/>
  <c r="O330" i="5"/>
  <c r="P333" i="5"/>
  <c r="O333" i="5"/>
  <c r="P340" i="5"/>
  <c r="O340" i="5"/>
  <c r="P348" i="5"/>
  <c r="O348" i="5"/>
  <c r="P351" i="5"/>
  <c r="O351" i="5"/>
  <c r="O358" i="5"/>
  <c r="P358" i="5"/>
  <c r="P360" i="5"/>
  <c r="O360" i="5"/>
  <c r="O362" i="5"/>
  <c r="P362" i="5"/>
  <c r="O370" i="5"/>
  <c r="P370" i="5"/>
  <c r="P372" i="5"/>
  <c r="O372" i="5"/>
  <c r="O379" i="5"/>
  <c r="P379" i="5"/>
  <c r="P394" i="5"/>
  <c r="O394" i="5"/>
  <c r="P409" i="5"/>
  <c r="O409" i="5"/>
  <c r="O411" i="5"/>
  <c r="P411" i="5"/>
  <c r="O431" i="5"/>
  <c r="P431" i="5"/>
  <c r="O464" i="5"/>
  <c r="P464" i="5"/>
  <c r="O477" i="5"/>
  <c r="P477" i="5"/>
  <c r="O317" i="5"/>
  <c r="P317" i="5"/>
  <c r="P410" i="5"/>
  <c r="O410" i="5"/>
  <c r="P314" i="5"/>
  <c r="O314" i="5"/>
  <c r="O329" i="5"/>
  <c r="P329" i="5"/>
  <c r="P332" i="5"/>
  <c r="O332" i="5"/>
  <c r="O347" i="5"/>
  <c r="P347" i="5"/>
  <c r="P350" i="5"/>
  <c r="O350" i="5"/>
  <c r="P405" i="5"/>
  <c r="O405" i="5"/>
  <c r="O335" i="5"/>
  <c r="P335" i="5"/>
  <c r="P356" i="5"/>
  <c r="O356" i="5"/>
  <c r="P366" i="5"/>
  <c r="O366" i="5"/>
  <c r="O414" i="5"/>
  <c r="P414" i="5"/>
  <c r="P316" i="5"/>
  <c r="O316" i="5"/>
  <c r="P324" i="5"/>
  <c r="O324" i="5"/>
  <c r="P327" i="5"/>
  <c r="O327" i="5"/>
  <c r="P334" i="5"/>
  <c r="O334" i="5"/>
  <c r="P342" i="5"/>
  <c r="O342" i="5"/>
  <c r="P345" i="5"/>
  <c r="O345" i="5"/>
  <c r="P352" i="5"/>
  <c r="O352" i="5"/>
  <c r="P374" i="5"/>
  <c r="O374" i="5"/>
  <c r="O435" i="5"/>
  <c r="P435" i="5"/>
  <c r="P446" i="5"/>
  <c r="O446" i="5"/>
  <c r="O471" i="5"/>
  <c r="P471" i="5"/>
  <c r="P338" i="5"/>
  <c r="O338" i="5"/>
  <c r="O353" i="5"/>
  <c r="P353" i="5"/>
  <c r="O443" i="5"/>
  <c r="P443" i="5"/>
  <c r="O323" i="5"/>
  <c r="P323" i="5"/>
  <c r="P326" i="5"/>
  <c r="O326" i="5"/>
  <c r="O341" i="5"/>
  <c r="P341" i="5"/>
  <c r="P344" i="5"/>
  <c r="O344" i="5"/>
  <c r="P359" i="5"/>
  <c r="O359" i="5"/>
  <c r="P361" i="5"/>
  <c r="O361" i="5"/>
  <c r="O364" i="5"/>
  <c r="P364" i="5"/>
  <c r="P371" i="5"/>
  <c r="O371" i="5"/>
  <c r="P373" i="5"/>
  <c r="O373" i="5"/>
  <c r="O380" i="5"/>
  <c r="P380" i="5"/>
  <c r="O386" i="5"/>
  <c r="P386" i="5"/>
  <c r="O395" i="5"/>
  <c r="P395" i="5"/>
  <c r="O399" i="5"/>
  <c r="P399" i="5"/>
  <c r="P423" i="5"/>
  <c r="O423" i="5"/>
  <c r="P442" i="5"/>
  <c r="O442" i="5"/>
  <c r="P459" i="5"/>
  <c r="O459" i="5"/>
  <c r="P320" i="5"/>
  <c r="O320" i="5"/>
  <c r="P318" i="5"/>
  <c r="O318" i="5"/>
  <c r="P321" i="5"/>
  <c r="O321" i="5"/>
  <c r="P328" i="5"/>
  <c r="O328" i="5"/>
  <c r="P336" i="5"/>
  <c r="O336" i="5"/>
  <c r="P339" i="5"/>
  <c r="O339" i="5"/>
  <c r="P346" i="5"/>
  <c r="O346" i="5"/>
  <c r="P354" i="5"/>
  <c r="O354" i="5"/>
  <c r="P357" i="5"/>
  <c r="O357" i="5"/>
  <c r="P369" i="5"/>
  <c r="O369" i="5"/>
  <c r="P378" i="5"/>
  <c r="O378" i="5"/>
  <c r="P397" i="5"/>
  <c r="O397" i="5"/>
  <c r="P406" i="5"/>
  <c r="O406" i="5"/>
  <c r="P412" i="5"/>
  <c r="O412" i="5"/>
  <c r="O417" i="5"/>
  <c r="P417" i="5"/>
  <c r="O429" i="5"/>
  <c r="P429" i="5"/>
  <c r="P448" i="5"/>
  <c r="O448" i="5"/>
  <c r="P451" i="5"/>
  <c r="O451" i="5"/>
  <c r="P392" i="5"/>
  <c r="O392" i="5"/>
  <c r="P424" i="5"/>
  <c r="O424" i="5"/>
  <c r="P470" i="5"/>
  <c r="O470" i="5"/>
  <c r="P476" i="5"/>
  <c r="O476" i="5"/>
  <c r="P485" i="5"/>
  <c r="O485" i="5"/>
  <c r="P487" i="5"/>
  <c r="O487" i="5"/>
  <c r="P494" i="5"/>
  <c r="O494" i="5"/>
  <c r="P515" i="5"/>
  <c r="O515" i="5"/>
  <c r="I517" i="5"/>
  <c r="AE71" i="5" s="1"/>
  <c r="O313" i="5"/>
  <c r="O319" i="5"/>
  <c r="O325" i="5"/>
  <c r="O331" i="5"/>
  <c r="O337" i="5"/>
  <c r="O343" i="5"/>
  <c r="O349" i="5"/>
  <c r="O355" i="5"/>
  <c r="O368" i="5"/>
  <c r="N420" i="5"/>
  <c r="J425" i="5"/>
  <c r="N425" i="5" s="1"/>
  <c r="O439" i="5"/>
  <c r="O441" i="5"/>
  <c r="P453" i="5"/>
  <c r="N455" i="5"/>
  <c r="J463" i="5"/>
  <c r="N463" i="5" s="1"/>
  <c r="P497" i="5"/>
  <c r="O497" i="5"/>
  <c r="P499" i="5"/>
  <c r="O499" i="5"/>
  <c r="O502" i="5"/>
  <c r="P506" i="5"/>
  <c r="O506" i="5"/>
  <c r="P514" i="5"/>
  <c r="O514" i="5"/>
  <c r="P516" i="5"/>
  <c r="O516" i="5"/>
  <c r="J311" i="5"/>
  <c r="J367" i="5"/>
  <c r="N367" i="5" s="1"/>
  <c r="O377" i="5"/>
  <c r="P396" i="5"/>
  <c r="J398" i="5"/>
  <c r="N398" i="5" s="1"/>
  <c r="N402" i="5"/>
  <c r="J407" i="5"/>
  <c r="N407" i="5" s="1"/>
  <c r="P413" i="5"/>
  <c r="O418" i="5"/>
  <c r="O430" i="5"/>
  <c r="N437" i="5"/>
  <c r="J445" i="5"/>
  <c r="N445" i="5" s="1"/>
  <c r="P447" i="5"/>
  <c r="P456" i="5"/>
  <c r="P481" i="5"/>
  <c r="O481" i="5"/>
  <c r="O484" i="5"/>
  <c r="J488" i="5"/>
  <c r="N488" i="5" s="1"/>
  <c r="P496" i="5"/>
  <c r="O496" i="5"/>
  <c r="P498" i="5"/>
  <c r="O498" i="5"/>
  <c r="M517" i="5"/>
  <c r="AE72" i="5" s="1"/>
  <c r="N365" i="5"/>
  <c r="O383" i="5"/>
  <c r="O389" i="5"/>
  <c r="N393" i="5"/>
  <c r="O403" i="5"/>
  <c r="O408" i="5"/>
  <c r="J427" i="5"/>
  <c r="N427" i="5" s="1"/>
  <c r="O434" i="5"/>
  <c r="P438" i="5"/>
  <c r="J462" i="5"/>
  <c r="N462" i="5" s="1"/>
  <c r="P480" i="5"/>
  <c r="O480" i="5"/>
  <c r="N401" i="5"/>
  <c r="P428" i="5"/>
  <c r="O428" i="5"/>
  <c r="N444" i="5"/>
  <c r="P460" i="5"/>
  <c r="O460" i="5"/>
  <c r="J376" i="5"/>
  <c r="N376" i="5" s="1"/>
  <c r="P382" i="5"/>
  <c r="J385" i="5"/>
  <c r="N385" i="5" s="1"/>
  <c r="P388" i="5"/>
  <c r="J391" i="5"/>
  <c r="N391" i="5" s="1"/>
  <c r="J426" i="5"/>
  <c r="N426" i="5" s="1"/>
  <c r="O433" i="5"/>
  <c r="N436" i="5"/>
  <c r="P450" i="5"/>
  <c r="J452" i="5"/>
  <c r="N452" i="5" s="1"/>
  <c r="J461" i="5"/>
  <c r="N461" i="5" s="1"/>
  <c r="P469" i="5"/>
  <c r="O469" i="5"/>
  <c r="P475" i="5"/>
  <c r="O475" i="5"/>
  <c r="P503" i="5"/>
  <c r="O503" i="5"/>
  <c r="P505" i="5"/>
  <c r="O505" i="5"/>
  <c r="P512" i="5"/>
  <c r="O512" i="5"/>
  <c r="J404" i="5"/>
  <c r="N404" i="5" s="1"/>
  <c r="J422" i="5"/>
  <c r="N422" i="5" s="1"/>
  <c r="J440" i="5"/>
  <c r="N440" i="5" s="1"/>
  <c r="J458" i="5"/>
  <c r="N458" i="5" s="1"/>
  <c r="J467" i="5"/>
  <c r="N467" i="5" s="1"/>
  <c r="J473" i="5"/>
  <c r="N473" i="5" s="1"/>
  <c r="J479" i="5"/>
  <c r="N479" i="5" s="1"/>
  <c r="J482" i="5"/>
  <c r="N482" i="5" s="1"/>
  <c r="P491" i="5"/>
  <c r="O491" i="5"/>
  <c r="P493" i="5"/>
  <c r="O493" i="5"/>
  <c r="J500" i="5"/>
  <c r="N500" i="5" s="1"/>
  <c r="P509" i="5"/>
  <c r="O509" i="5"/>
  <c r="P511" i="5"/>
  <c r="O511" i="5"/>
  <c r="P492" i="5"/>
  <c r="O492" i="5"/>
  <c r="P510" i="5"/>
  <c r="O510" i="5"/>
  <c r="N486" i="5"/>
  <c r="N504" i="5"/>
  <c r="P313" i="4"/>
  <c r="O313" i="4"/>
  <c r="P318" i="4"/>
  <c r="O318" i="4"/>
  <c r="O322" i="4"/>
  <c r="P322" i="4"/>
  <c r="P331" i="4"/>
  <c r="O331" i="4"/>
  <c r="P336" i="4"/>
  <c r="O336" i="4"/>
  <c r="O340" i="4"/>
  <c r="P340" i="4"/>
  <c r="P349" i="4"/>
  <c r="O349" i="4"/>
  <c r="P354" i="4"/>
  <c r="O354" i="4"/>
  <c r="O358" i="4"/>
  <c r="P358" i="4"/>
  <c r="P367" i="4"/>
  <c r="O367" i="4"/>
  <c r="P372" i="4"/>
  <c r="O372" i="4"/>
  <c r="P373" i="4"/>
  <c r="O373" i="4"/>
  <c r="P379" i="4"/>
  <c r="O379" i="4"/>
  <c r="P381" i="4"/>
  <c r="O381" i="4"/>
  <c r="O386" i="4"/>
  <c r="P386" i="4"/>
  <c r="P315" i="4"/>
  <c r="O315" i="4"/>
  <c r="P320" i="4"/>
  <c r="O320" i="4"/>
  <c r="P329" i="4"/>
  <c r="O329" i="4"/>
  <c r="P333" i="4"/>
  <c r="O333" i="4"/>
  <c r="P338" i="4"/>
  <c r="O338" i="4"/>
  <c r="P347" i="4"/>
  <c r="O347" i="4"/>
  <c r="P351" i="4"/>
  <c r="O351" i="4"/>
  <c r="P356" i="4"/>
  <c r="O356" i="4"/>
  <c r="P365" i="4"/>
  <c r="O365" i="4"/>
  <c r="P370" i="4"/>
  <c r="O370" i="4"/>
  <c r="O374" i="4"/>
  <c r="P374" i="4"/>
  <c r="O376" i="4"/>
  <c r="P376" i="4"/>
  <c r="O390" i="4"/>
  <c r="P390" i="4"/>
  <c r="P319" i="4"/>
  <c r="O319" i="4"/>
  <c r="P324" i="4"/>
  <c r="O324" i="4"/>
  <c r="O328" i="4"/>
  <c r="P328" i="4"/>
  <c r="P337" i="4"/>
  <c r="O337" i="4"/>
  <c r="P342" i="4"/>
  <c r="O342" i="4"/>
  <c r="O346" i="4"/>
  <c r="P346" i="4"/>
  <c r="P355" i="4"/>
  <c r="O355" i="4"/>
  <c r="P360" i="4"/>
  <c r="O360" i="4"/>
  <c r="O364" i="4"/>
  <c r="P364" i="4"/>
  <c r="P385" i="4"/>
  <c r="O385" i="4"/>
  <c r="P388" i="4"/>
  <c r="O388" i="4"/>
  <c r="P317" i="4"/>
  <c r="O317" i="4"/>
  <c r="P321" i="4"/>
  <c r="O321" i="4"/>
  <c r="P326" i="4"/>
  <c r="O326" i="4"/>
  <c r="P335" i="4"/>
  <c r="O335" i="4"/>
  <c r="P339" i="4"/>
  <c r="O339" i="4"/>
  <c r="P344" i="4"/>
  <c r="O344" i="4"/>
  <c r="P353" i="4"/>
  <c r="O353" i="4"/>
  <c r="P357" i="4"/>
  <c r="O357" i="4"/>
  <c r="P362" i="4"/>
  <c r="O362" i="4"/>
  <c r="P378" i="4"/>
  <c r="O378" i="4"/>
  <c r="O380" i="4"/>
  <c r="P380" i="4"/>
  <c r="P382" i="4"/>
  <c r="O382" i="4"/>
  <c r="P384" i="4"/>
  <c r="O384" i="4"/>
  <c r="P312" i="4"/>
  <c r="O312" i="4"/>
  <c r="O316" i="4"/>
  <c r="P316" i="4"/>
  <c r="P325" i="4"/>
  <c r="O325" i="4"/>
  <c r="P330" i="4"/>
  <c r="O330" i="4"/>
  <c r="O334" i="4"/>
  <c r="P334" i="4"/>
  <c r="P343" i="4"/>
  <c r="O343" i="4"/>
  <c r="P348" i="4"/>
  <c r="O348" i="4"/>
  <c r="O352" i="4"/>
  <c r="P352" i="4"/>
  <c r="P361" i="4"/>
  <c r="O361" i="4"/>
  <c r="P366" i="4"/>
  <c r="O366" i="4"/>
  <c r="P375" i="4"/>
  <c r="O375" i="4"/>
  <c r="P314" i="4"/>
  <c r="O314" i="4"/>
  <c r="P323" i="4"/>
  <c r="O323" i="4"/>
  <c r="P327" i="4"/>
  <c r="O327" i="4"/>
  <c r="P332" i="4"/>
  <c r="O332" i="4"/>
  <c r="P341" i="4"/>
  <c r="O341" i="4"/>
  <c r="P345" i="4"/>
  <c r="O345" i="4"/>
  <c r="P350" i="4"/>
  <c r="O350" i="4"/>
  <c r="P359" i="4"/>
  <c r="O359" i="4"/>
  <c r="P363" i="4"/>
  <c r="O363" i="4"/>
  <c r="O368" i="4"/>
  <c r="P368" i="4"/>
  <c r="P391" i="4"/>
  <c r="O391" i="4"/>
  <c r="P395" i="4"/>
  <c r="O395" i="4"/>
  <c r="P397" i="4"/>
  <c r="O397" i="4"/>
  <c r="P402" i="4"/>
  <c r="O402" i="4"/>
  <c r="P413" i="4"/>
  <c r="O413" i="4"/>
  <c r="P415" i="4"/>
  <c r="O415" i="4"/>
  <c r="P420" i="4"/>
  <c r="O420" i="4"/>
  <c r="P428" i="4"/>
  <c r="O428" i="4"/>
  <c r="P443" i="4"/>
  <c r="O443" i="4"/>
  <c r="P445" i="4"/>
  <c r="O445" i="4"/>
  <c r="P456" i="4"/>
  <c r="O456" i="4"/>
  <c r="P458" i="4"/>
  <c r="O458" i="4"/>
  <c r="P479" i="4"/>
  <c r="O479" i="4"/>
  <c r="P481" i="4"/>
  <c r="O481" i="4"/>
  <c r="P492" i="4"/>
  <c r="O492" i="4"/>
  <c r="P494" i="4"/>
  <c r="O494" i="4"/>
  <c r="P515" i="4"/>
  <c r="O515" i="4"/>
  <c r="F517" i="4"/>
  <c r="AE70" i="4" s="1"/>
  <c r="J377" i="4"/>
  <c r="N377" i="4" s="1"/>
  <c r="O383" i="4"/>
  <c r="P404" i="4"/>
  <c r="O404" i="4"/>
  <c r="P422" i="4"/>
  <c r="O422" i="4"/>
  <c r="P437" i="4"/>
  <c r="O437" i="4"/>
  <c r="P439" i="4"/>
  <c r="O439" i="4"/>
  <c r="O442" i="4"/>
  <c r="N450" i="4"/>
  <c r="J452" i="4"/>
  <c r="N452" i="4" s="1"/>
  <c r="P453" i="4"/>
  <c r="P473" i="4"/>
  <c r="O473" i="4"/>
  <c r="P475" i="4"/>
  <c r="O475" i="4"/>
  <c r="O478" i="4"/>
  <c r="N486" i="4"/>
  <c r="J488" i="4"/>
  <c r="N488" i="4" s="1"/>
  <c r="P489" i="4"/>
  <c r="P509" i="4"/>
  <c r="O509" i="4"/>
  <c r="P511" i="4"/>
  <c r="O511" i="4"/>
  <c r="O514" i="4"/>
  <c r="P516" i="4"/>
  <c r="O516" i="4"/>
  <c r="I517" i="4"/>
  <c r="AE71" i="4" s="1"/>
  <c r="O369" i="4"/>
  <c r="O387" i="4"/>
  <c r="N396" i="4"/>
  <c r="P407" i="4"/>
  <c r="O407" i="4"/>
  <c r="P409" i="4"/>
  <c r="O409" i="4"/>
  <c r="N414" i="4"/>
  <c r="P431" i="4"/>
  <c r="O431" i="4"/>
  <c r="P433" i="4"/>
  <c r="O433" i="4"/>
  <c r="N444" i="4"/>
  <c r="J446" i="4"/>
  <c r="N446" i="4" s="1"/>
  <c r="P467" i="4"/>
  <c r="O467" i="4"/>
  <c r="P469" i="4"/>
  <c r="O469" i="4"/>
  <c r="P480" i="4"/>
  <c r="O480" i="4"/>
  <c r="P482" i="4"/>
  <c r="O482" i="4"/>
  <c r="P503" i="4"/>
  <c r="O503" i="4"/>
  <c r="P505" i="4"/>
  <c r="O505" i="4"/>
  <c r="P398" i="4"/>
  <c r="O398" i="4"/>
  <c r="P416" i="4"/>
  <c r="O416" i="4"/>
  <c r="P425" i="4"/>
  <c r="O425" i="4"/>
  <c r="P427" i="4"/>
  <c r="O427" i="4"/>
  <c r="O430" i="4"/>
  <c r="P438" i="4"/>
  <c r="O438" i="4"/>
  <c r="P440" i="4"/>
  <c r="O440" i="4"/>
  <c r="P441" i="4"/>
  <c r="P461" i="4"/>
  <c r="O461" i="4"/>
  <c r="P463" i="4"/>
  <c r="O463" i="4"/>
  <c r="O466" i="4"/>
  <c r="N474" i="4"/>
  <c r="J476" i="4"/>
  <c r="N476" i="4" s="1"/>
  <c r="P477" i="4"/>
  <c r="P497" i="4"/>
  <c r="O497" i="4"/>
  <c r="P499" i="4"/>
  <c r="O499" i="4"/>
  <c r="O502" i="4"/>
  <c r="N510" i="4"/>
  <c r="J512" i="4"/>
  <c r="N512" i="4" s="1"/>
  <c r="P513" i="4"/>
  <c r="M517" i="4"/>
  <c r="AE72" i="4" s="1"/>
  <c r="P401" i="4"/>
  <c r="O401" i="4"/>
  <c r="P403" i="4"/>
  <c r="O403" i="4"/>
  <c r="P408" i="4"/>
  <c r="O408" i="4"/>
  <c r="P419" i="4"/>
  <c r="O419" i="4"/>
  <c r="P421" i="4"/>
  <c r="O421" i="4"/>
  <c r="P432" i="4"/>
  <c r="O432" i="4"/>
  <c r="P455" i="4"/>
  <c r="O455" i="4"/>
  <c r="P457" i="4"/>
  <c r="O457" i="4"/>
  <c r="P468" i="4"/>
  <c r="O468" i="4"/>
  <c r="P470" i="4"/>
  <c r="O470" i="4"/>
  <c r="P491" i="4"/>
  <c r="O491" i="4"/>
  <c r="P493" i="4"/>
  <c r="O493" i="4"/>
  <c r="P504" i="4"/>
  <c r="O504" i="4"/>
  <c r="P506" i="4"/>
  <c r="O506" i="4"/>
  <c r="N311" i="4"/>
  <c r="J371" i="4"/>
  <c r="N371" i="4" s="1"/>
  <c r="J389" i="4"/>
  <c r="N389" i="4" s="1"/>
  <c r="P410" i="4"/>
  <c r="O410" i="4"/>
  <c r="N426" i="4"/>
  <c r="P429" i="4"/>
  <c r="P434" i="4"/>
  <c r="O434" i="4"/>
  <c r="P449" i="4"/>
  <c r="O449" i="4"/>
  <c r="P451" i="4"/>
  <c r="O451" i="4"/>
  <c r="O454" i="4"/>
  <c r="N462" i="4"/>
  <c r="J464" i="4"/>
  <c r="N464" i="4" s="1"/>
  <c r="P465" i="4"/>
  <c r="P485" i="4"/>
  <c r="O485" i="4"/>
  <c r="P487" i="4"/>
  <c r="O487" i="4"/>
  <c r="O490" i="4"/>
  <c r="N498" i="4"/>
  <c r="J500" i="4"/>
  <c r="N500" i="4" s="1"/>
  <c r="P501" i="4"/>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1286" i="37"/>
  <c r="J1290" i="37" s="1"/>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N427" i="2"/>
  <c r="P427" i="2" s="1"/>
  <c r="N381" i="2"/>
  <c r="O381" i="2" s="1"/>
  <c r="N363" i="2"/>
  <c r="P363" i="2" s="1"/>
  <c r="N361" i="2"/>
  <c r="O361" i="2" s="1"/>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N369" i="2"/>
  <c r="N367" i="2"/>
  <c r="O367" i="2" s="1"/>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O364" i="2"/>
  <c r="P448" i="2"/>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F517" i="2"/>
  <c r="AE70" i="2" s="1"/>
  <c r="J513" i="2"/>
  <c r="N513" i="2" s="1"/>
  <c r="J495" i="2"/>
  <c r="N495" i="2" s="1"/>
  <c r="N481" i="2"/>
  <c r="N463" i="2"/>
  <c r="J453" i="2"/>
  <c r="N453" i="2" s="1"/>
  <c r="N408" i="2"/>
  <c r="N402" i="2"/>
  <c r="N395" i="2"/>
  <c r="N374" i="2"/>
  <c r="N372" i="2"/>
  <c r="N365" i="2"/>
  <c r="N353" i="2"/>
  <c r="O334" i="2"/>
  <c r="P514" i="2"/>
  <c r="O393" i="2"/>
  <c r="O342" i="2"/>
  <c r="J507" i="2"/>
  <c r="N507" i="2" s="1"/>
  <c r="J499" i="2"/>
  <c r="N499" i="2" s="1"/>
  <c r="O497" i="2"/>
  <c r="J489" i="2"/>
  <c r="N489" i="2" s="1"/>
  <c r="P458" i="2"/>
  <c r="P444" i="2"/>
  <c r="J441" i="2"/>
  <c r="N441" i="2" s="1"/>
  <c r="O385" i="2"/>
  <c r="P385" i="2"/>
  <c r="O368" i="2"/>
  <c r="P384" i="2"/>
  <c r="O384" i="2"/>
  <c r="O366" i="2"/>
  <c r="J465" i="2"/>
  <c r="N465" i="2" s="1"/>
  <c r="J447" i="2"/>
  <c r="N447" i="2" s="1"/>
  <c r="N443" i="2"/>
  <c r="P397" i="2"/>
  <c r="N371" i="2"/>
  <c r="N332" i="2"/>
  <c r="J477" i="2"/>
  <c r="N477" i="2" s="1"/>
  <c r="J459" i="2"/>
  <c r="N459" i="2" s="1"/>
  <c r="N360" i="2"/>
  <c r="AB307" i="2"/>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O429" i="25" l="1"/>
  <c r="P429" i="25"/>
  <c r="O465" i="25"/>
  <c r="P465" i="25"/>
  <c r="O411" i="25"/>
  <c r="P411" i="25"/>
  <c r="P442" i="25"/>
  <c r="O442" i="25"/>
  <c r="O356" i="25"/>
  <c r="P356" i="25"/>
  <c r="P376" i="25"/>
  <c r="O376" i="25"/>
  <c r="O402" i="25"/>
  <c r="P402" i="25"/>
  <c r="P463" i="25"/>
  <c r="O463" i="25"/>
  <c r="P480" i="25"/>
  <c r="O480" i="25"/>
  <c r="O421" i="25"/>
  <c r="P421" i="25"/>
  <c r="O338" i="25"/>
  <c r="P338" i="25"/>
  <c r="O444" i="25"/>
  <c r="P444" i="25"/>
  <c r="P358" i="25"/>
  <c r="O358" i="25"/>
  <c r="O414" i="25"/>
  <c r="P414" i="25"/>
  <c r="O435" i="25"/>
  <c r="P435" i="25"/>
  <c r="P510" i="25"/>
  <c r="O510" i="25"/>
  <c r="O399" i="25"/>
  <c r="P399" i="25"/>
  <c r="O417" i="25"/>
  <c r="P417" i="25"/>
  <c r="O320" i="25"/>
  <c r="P320" i="25"/>
  <c r="O459" i="25"/>
  <c r="P459" i="25"/>
  <c r="P436" i="25"/>
  <c r="O436" i="25"/>
  <c r="P340" i="25"/>
  <c r="O340" i="25"/>
  <c r="O453" i="25"/>
  <c r="P453" i="25"/>
  <c r="J517" i="25"/>
  <c r="O374" i="25"/>
  <c r="P374" i="25"/>
  <c r="O438" i="25"/>
  <c r="P438" i="25"/>
  <c r="P397" i="25"/>
  <c r="O397" i="25"/>
  <c r="P457" i="25"/>
  <c r="O457" i="25"/>
  <c r="O406" i="25"/>
  <c r="P406" i="25"/>
  <c r="P322" i="25"/>
  <c r="O322" i="25"/>
  <c r="P451" i="25"/>
  <c r="O451" i="25"/>
  <c r="O393" i="25"/>
  <c r="P393" i="25"/>
  <c r="O447" i="25"/>
  <c r="P447" i="25"/>
  <c r="O420" i="25"/>
  <c r="P420" i="25"/>
  <c r="O432" i="25"/>
  <c r="P432" i="25"/>
  <c r="O430" i="25"/>
  <c r="P430" i="25"/>
  <c r="O396" i="25"/>
  <c r="P396" i="25"/>
  <c r="N517" i="25"/>
  <c r="AF24" i="34" s="1"/>
  <c r="P311" i="25"/>
  <c r="O311" i="25"/>
  <c r="P504" i="24"/>
  <c r="O504" i="24"/>
  <c r="P410" i="24"/>
  <c r="O410" i="24"/>
  <c r="O468" i="24"/>
  <c r="P468" i="24"/>
  <c r="O414" i="24"/>
  <c r="P414" i="24"/>
  <c r="O382" i="24"/>
  <c r="P382" i="24"/>
  <c r="O335" i="24"/>
  <c r="P335" i="24"/>
  <c r="P500" i="24"/>
  <c r="O500" i="24"/>
  <c r="P512" i="24"/>
  <c r="O512" i="24"/>
  <c r="P458" i="24"/>
  <c r="O458" i="24"/>
  <c r="P404" i="24"/>
  <c r="O404" i="24"/>
  <c r="O498" i="24"/>
  <c r="P498" i="24"/>
  <c r="P379" i="24"/>
  <c r="O379" i="24"/>
  <c r="P325" i="24"/>
  <c r="O325" i="24"/>
  <c r="O380" i="24"/>
  <c r="P380" i="24"/>
  <c r="P319" i="24"/>
  <c r="O319" i="24"/>
  <c r="O352" i="24"/>
  <c r="P352" i="24"/>
  <c r="P506" i="24"/>
  <c r="O506" i="24"/>
  <c r="P482" i="24"/>
  <c r="O482" i="24"/>
  <c r="P496" i="24"/>
  <c r="O496" i="24"/>
  <c r="O450" i="24"/>
  <c r="P450" i="24"/>
  <c r="O396" i="24"/>
  <c r="P396" i="24"/>
  <c r="O371" i="24"/>
  <c r="P371" i="24"/>
  <c r="O461" i="24"/>
  <c r="P461" i="24"/>
  <c r="P464" i="24"/>
  <c r="O464" i="24"/>
  <c r="P494" i="24"/>
  <c r="O494" i="24"/>
  <c r="P440" i="24"/>
  <c r="O440" i="24"/>
  <c r="O361" i="24"/>
  <c r="P361" i="24"/>
  <c r="O443" i="24"/>
  <c r="P443" i="24"/>
  <c r="O367" i="24"/>
  <c r="P367" i="24"/>
  <c r="P392" i="24"/>
  <c r="O392" i="24"/>
  <c r="O334" i="24"/>
  <c r="P334" i="24"/>
  <c r="P446" i="24"/>
  <c r="O446" i="24"/>
  <c r="O486" i="24"/>
  <c r="P486" i="24"/>
  <c r="O432" i="24"/>
  <c r="P432" i="24"/>
  <c r="O407" i="24"/>
  <c r="P407" i="24"/>
  <c r="O398" i="24"/>
  <c r="P398" i="24"/>
  <c r="O353" i="24"/>
  <c r="P353" i="24"/>
  <c r="P428" i="24"/>
  <c r="O428" i="24"/>
  <c r="P476" i="24"/>
  <c r="O476" i="24"/>
  <c r="P422" i="24"/>
  <c r="O422" i="24"/>
  <c r="O343" i="24"/>
  <c r="P343" i="24"/>
  <c r="O349" i="24"/>
  <c r="P349" i="24"/>
  <c r="O370" i="24"/>
  <c r="P370" i="24"/>
  <c r="J517" i="24"/>
  <c r="N311" i="24"/>
  <c r="P506" i="23"/>
  <c r="O506" i="23"/>
  <c r="P434" i="23"/>
  <c r="O434" i="23"/>
  <c r="O392" i="23"/>
  <c r="P392" i="23"/>
  <c r="P470" i="23"/>
  <c r="O470" i="23"/>
  <c r="O449" i="23"/>
  <c r="P449" i="23"/>
  <c r="O413" i="23"/>
  <c r="P413" i="23"/>
  <c r="O423" i="23"/>
  <c r="P423" i="23"/>
  <c r="P367" i="23"/>
  <c r="O367" i="23"/>
  <c r="P341" i="23"/>
  <c r="O341" i="23"/>
  <c r="P464" i="23"/>
  <c r="O464" i="23"/>
  <c r="P428" i="23"/>
  <c r="O428" i="23"/>
  <c r="P504" i="23"/>
  <c r="O504" i="23"/>
  <c r="O398" i="23"/>
  <c r="P398" i="23"/>
  <c r="O443" i="23"/>
  <c r="P443" i="23"/>
  <c r="O407" i="23"/>
  <c r="P407" i="23"/>
  <c r="O417" i="23"/>
  <c r="P417" i="23"/>
  <c r="P349" i="23"/>
  <c r="O349" i="23"/>
  <c r="P379" i="23"/>
  <c r="O379" i="23"/>
  <c r="P383" i="23"/>
  <c r="O383" i="23"/>
  <c r="P458" i="23"/>
  <c r="O458" i="23"/>
  <c r="P422" i="23"/>
  <c r="O422" i="23"/>
  <c r="P480" i="23"/>
  <c r="O480" i="23"/>
  <c r="P482" i="23"/>
  <c r="O482" i="23"/>
  <c r="O437" i="23"/>
  <c r="P437" i="23"/>
  <c r="O401" i="23"/>
  <c r="P401" i="23"/>
  <c r="O411" i="23"/>
  <c r="P411" i="23"/>
  <c r="P345" i="23"/>
  <c r="O345" i="23"/>
  <c r="P361" i="23"/>
  <c r="O361" i="23"/>
  <c r="P452" i="23"/>
  <c r="O452" i="23"/>
  <c r="P416" i="23"/>
  <c r="O416" i="23"/>
  <c r="O467" i="23"/>
  <c r="P467" i="23"/>
  <c r="O431" i="23"/>
  <c r="P431" i="23"/>
  <c r="O459" i="23"/>
  <c r="P459" i="23"/>
  <c r="O405" i="23"/>
  <c r="P405" i="23"/>
  <c r="P339" i="23"/>
  <c r="O339" i="23"/>
  <c r="N517" i="23"/>
  <c r="AD24" i="34" s="1"/>
  <c r="O311" i="23"/>
  <c r="P311" i="23"/>
  <c r="P331" i="23"/>
  <c r="O331" i="23"/>
  <c r="P365" i="23"/>
  <c r="O365" i="23"/>
  <c r="P446" i="23"/>
  <c r="O446" i="23"/>
  <c r="P410" i="23"/>
  <c r="O410" i="23"/>
  <c r="P512" i="23"/>
  <c r="O512" i="23"/>
  <c r="P500" i="23"/>
  <c r="O500" i="23"/>
  <c r="O461" i="23"/>
  <c r="P461" i="23"/>
  <c r="O425" i="23"/>
  <c r="P425" i="23"/>
  <c r="P343" i="23"/>
  <c r="O343" i="23"/>
  <c r="P319" i="23"/>
  <c r="O319" i="23"/>
  <c r="J517" i="23"/>
  <c r="O313" i="23"/>
  <c r="P313" i="23"/>
  <c r="O441" i="23"/>
  <c r="P441" i="23"/>
  <c r="P476" i="23"/>
  <c r="O476" i="23"/>
  <c r="P440" i="23"/>
  <c r="O440" i="23"/>
  <c r="P404" i="23"/>
  <c r="O404" i="23"/>
  <c r="O455" i="23"/>
  <c r="P455" i="23"/>
  <c r="O419" i="23"/>
  <c r="P419" i="23"/>
  <c r="P337" i="23"/>
  <c r="O337" i="23"/>
  <c r="P385" i="23"/>
  <c r="O385" i="23"/>
  <c r="P347" i="23"/>
  <c r="O347" i="23"/>
  <c r="P450" i="22"/>
  <c r="O450" i="22"/>
  <c r="P458" i="22"/>
  <c r="O458" i="22"/>
  <c r="P482" i="22"/>
  <c r="O482" i="22"/>
  <c r="P415" i="22"/>
  <c r="O415" i="22"/>
  <c r="P367" i="22"/>
  <c r="O367" i="22"/>
  <c r="O413" i="22"/>
  <c r="P413" i="22"/>
  <c r="O373" i="22"/>
  <c r="P373" i="22"/>
  <c r="O425" i="22"/>
  <c r="P425" i="22"/>
  <c r="O392" i="22"/>
  <c r="P392" i="22"/>
  <c r="P410" i="22"/>
  <c r="O410" i="22"/>
  <c r="P432" i="22"/>
  <c r="O432" i="22"/>
  <c r="O456" i="22"/>
  <c r="P456" i="22"/>
  <c r="P476" i="22"/>
  <c r="O476" i="22"/>
  <c r="P404" i="22"/>
  <c r="O404" i="22"/>
  <c r="P351" i="22"/>
  <c r="O351" i="22"/>
  <c r="O408" i="22"/>
  <c r="P408" i="22"/>
  <c r="P357" i="22"/>
  <c r="O357" i="22"/>
  <c r="P363" i="22"/>
  <c r="O363" i="22"/>
  <c r="J517" i="22"/>
  <c r="N311" i="22"/>
  <c r="P440" i="22"/>
  <c r="O440" i="22"/>
  <c r="P470" i="22"/>
  <c r="O470" i="22"/>
  <c r="P397" i="22"/>
  <c r="O397" i="22"/>
  <c r="P349" i="22"/>
  <c r="O349" i="22"/>
  <c r="P452" i="22"/>
  <c r="O452" i="22"/>
  <c r="P406" i="22"/>
  <c r="O406" i="22"/>
  <c r="P355" i="22"/>
  <c r="O355" i="22"/>
  <c r="P434" i="22"/>
  <c r="O434" i="22"/>
  <c r="O395" i="22"/>
  <c r="P395" i="22"/>
  <c r="P361" i="22"/>
  <c r="O361" i="22"/>
  <c r="O438" i="22"/>
  <c r="P438" i="22"/>
  <c r="P387" i="22"/>
  <c r="O387" i="22"/>
  <c r="P436" i="22"/>
  <c r="O436" i="22"/>
  <c r="P381" i="22"/>
  <c r="O381" i="22"/>
  <c r="P492" i="22"/>
  <c r="O492" i="22"/>
  <c r="P422" i="22"/>
  <c r="O422" i="22"/>
  <c r="P385" i="22"/>
  <c r="O385" i="22"/>
  <c r="O391" i="22"/>
  <c r="P391" i="22"/>
  <c r="O453" i="22"/>
  <c r="P453" i="22"/>
  <c r="P379" i="22"/>
  <c r="O379" i="22"/>
  <c r="P510" i="22"/>
  <c r="O510" i="22"/>
  <c r="P454" i="22"/>
  <c r="O454" i="22"/>
  <c r="P369" i="22"/>
  <c r="O369" i="22"/>
  <c r="O435" i="22"/>
  <c r="P435" i="22"/>
  <c r="P375" i="22"/>
  <c r="O375" i="22"/>
  <c r="P414" i="22"/>
  <c r="O414" i="22"/>
  <c r="P470" i="33"/>
  <c r="O470" i="33"/>
  <c r="P416" i="33"/>
  <c r="O416" i="33"/>
  <c r="P456" i="33"/>
  <c r="O456" i="33"/>
  <c r="P402" i="33"/>
  <c r="O402" i="33"/>
  <c r="P420" i="33"/>
  <c r="O420" i="33"/>
  <c r="O371" i="33"/>
  <c r="P371" i="33"/>
  <c r="P326" i="33"/>
  <c r="O326" i="33"/>
  <c r="O374" i="33"/>
  <c r="P374" i="33"/>
  <c r="O468" i="33"/>
  <c r="P468" i="33"/>
  <c r="P398" i="33"/>
  <c r="O398" i="33"/>
  <c r="P454" i="33"/>
  <c r="O454" i="33"/>
  <c r="P474" i="33"/>
  <c r="O474" i="33"/>
  <c r="P418" i="33"/>
  <c r="O418" i="33"/>
  <c r="P324" i="33"/>
  <c r="O324" i="33"/>
  <c r="P356" i="33"/>
  <c r="O356" i="33"/>
  <c r="P320" i="33"/>
  <c r="O320" i="33"/>
  <c r="P504" i="33"/>
  <c r="O504" i="33"/>
  <c r="P452" i="33"/>
  <c r="O452" i="33"/>
  <c r="P448" i="33"/>
  <c r="O448" i="33"/>
  <c r="O386" i="33"/>
  <c r="P386" i="33"/>
  <c r="P472" i="33"/>
  <c r="O472" i="33"/>
  <c r="P412" i="33"/>
  <c r="O412" i="33"/>
  <c r="P354" i="33"/>
  <c r="O354" i="33"/>
  <c r="P318" i="33"/>
  <c r="O318" i="33"/>
  <c r="P498" i="33"/>
  <c r="O498" i="33"/>
  <c r="O450" i="33"/>
  <c r="P450" i="33"/>
  <c r="O437" i="33"/>
  <c r="P437" i="33"/>
  <c r="P365" i="33"/>
  <c r="O365" i="33"/>
  <c r="P466" i="33"/>
  <c r="O466" i="33"/>
  <c r="P410" i="33"/>
  <c r="O410" i="33"/>
  <c r="P360" i="33"/>
  <c r="O360" i="33"/>
  <c r="P480" i="33"/>
  <c r="O480" i="33"/>
  <c r="P500" i="33"/>
  <c r="O500" i="33"/>
  <c r="P434" i="33"/>
  <c r="O434" i="33"/>
  <c r="P516" i="33"/>
  <c r="O516" i="33"/>
  <c r="P462" i="33"/>
  <c r="O462" i="33"/>
  <c r="O401" i="33"/>
  <c r="P401" i="33"/>
  <c r="P344" i="33"/>
  <c r="O344" i="33"/>
  <c r="O389" i="33"/>
  <c r="P389" i="33"/>
  <c r="P338" i="33"/>
  <c r="O338" i="33"/>
  <c r="P482" i="33"/>
  <c r="O482" i="33"/>
  <c r="O432" i="33"/>
  <c r="P432" i="33"/>
  <c r="P494" i="33"/>
  <c r="O494" i="33"/>
  <c r="P506" i="33"/>
  <c r="O506" i="33"/>
  <c r="O455" i="33"/>
  <c r="P455" i="33"/>
  <c r="O380" i="33"/>
  <c r="P380" i="33"/>
  <c r="P342" i="33"/>
  <c r="O342" i="33"/>
  <c r="J517" i="33"/>
  <c r="N311" i="33"/>
  <c r="O377" i="33"/>
  <c r="P377" i="33"/>
  <c r="P336" i="33"/>
  <c r="O336" i="33"/>
  <c r="P470" i="32"/>
  <c r="O470" i="32"/>
  <c r="O437" i="32"/>
  <c r="P437" i="32"/>
  <c r="P492" i="32"/>
  <c r="O492" i="32"/>
  <c r="O459" i="32"/>
  <c r="P459" i="32"/>
  <c r="O441" i="32"/>
  <c r="P441" i="32"/>
  <c r="O423" i="32"/>
  <c r="P423" i="32"/>
  <c r="P500" i="32"/>
  <c r="O500" i="32"/>
  <c r="P387" i="32"/>
  <c r="O387" i="32"/>
  <c r="P343" i="32"/>
  <c r="O343" i="32"/>
  <c r="P377" i="32"/>
  <c r="O377" i="32"/>
  <c r="O431" i="32"/>
  <c r="P431" i="32"/>
  <c r="P474" i="32"/>
  <c r="O474" i="32"/>
  <c r="P450" i="32"/>
  <c r="O450" i="32"/>
  <c r="P432" i="32"/>
  <c r="O432" i="32"/>
  <c r="P458" i="32"/>
  <c r="O458" i="32"/>
  <c r="P440" i="32"/>
  <c r="O440" i="32"/>
  <c r="P422" i="32"/>
  <c r="O422" i="32"/>
  <c r="P494" i="32"/>
  <c r="O494" i="32"/>
  <c r="P381" i="32"/>
  <c r="O381" i="32"/>
  <c r="P327" i="32"/>
  <c r="O327" i="32"/>
  <c r="O395" i="32"/>
  <c r="P395" i="32"/>
  <c r="P357" i="32"/>
  <c r="O357" i="32"/>
  <c r="O461" i="32"/>
  <c r="P461" i="32"/>
  <c r="O425" i="32"/>
  <c r="P425" i="32"/>
  <c r="O453" i="32"/>
  <c r="P453" i="32"/>
  <c r="O435" i="32"/>
  <c r="P435" i="32"/>
  <c r="O414" i="32"/>
  <c r="P414" i="32"/>
  <c r="P476" i="32"/>
  <c r="O476" i="32"/>
  <c r="P375" i="32"/>
  <c r="O375" i="32"/>
  <c r="P325" i="32"/>
  <c r="O325" i="32"/>
  <c r="O408" i="32"/>
  <c r="P408" i="32"/>
  <c r="P391" i="32"/>
  <c r="O391" i="32"/>
  <c r="P355" i="32"/>
  <c r="O355" i="32"/>
  <c r="P488" i="32"/>
  <c r="O488" i="32"/>
  <c r="O455" i="32"/>
  <c r="P455" i="32"/>
  <c r="O419" i="32"/>
  <c r="P419" i="32"/>
  <c r="P462" i="32"/>
  <c r="O462" i="32"/>
  <c r="P444" i="32"/>
  <c r="O444" i="32"/>
  <c r="P426" i="32"/>
  <c r="O426" i="32"/>
  <c r="P482" i="32"/>
  <c r="O482" i="32"/>
  <c r="P452" i="32"/>
  <c r="O452" i="32"/>
  <c r="P434" i="32"/>
  <c r="O434" i="32"/>
  <c r="O410" i="32"/>
  <c r="P410" i="32"/>
  <c r="O416" i="32"/>
  <c r="P416" i="32"/>
  <c r="P363" i="32"/>
  <c r="O363" i="32"/>
  <c r="P321" i="32"/>
  <c r="O321" i="32"/>
  <c r="O401" i="32"/>
  <c r="P401" i="32"/>
  <c r="P385" i="32"/>
  <c r="O385" i="32"/>
  <c r="P506" i="32"/>
  <c r="O506" i="32"/>
  <c r="O449" i="32"/>
  <c r="P449" i="32"/>
  <c r="O404" i="32"/>
  <c r="P404" i="32"/>
  <c r="O420" i="32"/>
  <c r="P420" i="32"/>
  <c r="O447" i="32"/>
  <c r="P447" i="32"/>
  <c r="O429" i="32"/>
  <c r="P429" i="32"/>
  <c r="O396" i="32"/>
  <c r="P396" i="32"/>
  <c r="O398" i="32"/>
  <c r="P398" i="32"/>
  <c r="P361" i="32"/>
  <c r="O361" i="32"/>
  <c r="P389" i="32"/>
  <c r="O389" i="32"/>
  <c r="J517" i="32"/>
  <c r="N311" i="32"/>
  <c r="P379" i="32"/>
  <c r="O379" i="32"/>
  <c r="P339" i="32"/>
  <c r="O339" i="32"/>
  <c r="O443" i="32"/>
  <c r="P443" i="32"/>
  <c r="P504" i="32"/>
  <c r="O504" i="32"/>
  <c r="P456" i="32"/>
  <c r="O456" i="32"/>
  <c r="P438" i="32"/>
  <c r="O438" i="32"/>
  <c r="P512" i="32"/>
  <c r="O512" i="32"/>
  <c r="P464" i="32"/>
  <c r="O464" i="32"/>
  <c r="P446" i="32"/>
  <c r="O446" i="32"/>
  <c r="P428" i="32"/>
  <c r="O428" i="32"/>
  <c r="O392" i="32"/>
  <c r="P392" i="32"/>
  <c r="P345" i="32"/>
  <c r="O345" i="32"/>
  <c r="P383" i="32"/>
  <c r="O383" i="32"/>
  <c r="P373" i="32"/>
  <c r="O373" i="32"/>
  <c r="P337" i="32"/>
  <c r="O337" i="32"/>
  <c r="P470" i="21"/>
  <c r="O470" i="21"/>
  <c r="P416" i="21"/>
  <c r="O416" i="21"/>
  <c r="P500" i="21"/>
  <c r="O500" i="21"/>
  <c r="O455" i="21"/>
  <c r="P455" i="21"/>
  <c r="P418" i="21"/>
  <c r="O418" i="21"/>
  <c r="J517" i="21"/>
  <c r="O367" i="21"/>
  <c r="P367" i="21"/>
  <c r="P436" i="21"/>
  <c r="O436" i="21"/>
  <c r="O388" i="21"/>
  <c r="P388" i="21"/>
  <c r="O468" i="21"/>
  <c r="P468" i="21"/>
  <c r="O414" i="21"/>
  <c r="P414" i="21"/>
  <c r="P337" i="21"/>
  <c r="O337" i="21"/>
  <c r="P506" i="21"/>
  <c r="O506" i="21"/>
  <c r="O407" i="21"/>
  <c r="P407" i="21"/>
  <c r="P516" i="21"/>
  <c r="O516" i="21"/>
  <c r="P480" i="21"/>
  <c r="O480" i="21"/>
  <c r="P430" i="21"/>
  <c r="O430" i="21"/>
  <c r="P452" i="21"/>
  <c r="O452" i="21"/>
  <c r="P474" i="21"/>
  <c r="O474" i="21"/>
  <c r="N517" i="21"/>
  <c r="Z24" i="34" s="1"/>
  <c r="P311" i="21"/>
  <c r="O311" i="21"/>
  <c r="O349" i="21"/>
  <c r="P349" i="21"/>
  <c r="O473" i="21"/>
  <c r="P473" i="21"/>
  <c r="P426" i="21"/>
  <c r="O426" i="21"/>
  <c r="O370" i="21"/>
  <c r="P370" i="21"/>
  <c r="O450" i="21"/>
  <c r="P450" i="21"/>
  <c r="P472" i="21"/>
  <c r="O472" i="21"/>
  <c r="O376" i="21"/>
  <c r="P376" i="21"/>
  <c r="P458" i="21"/>
  <c r="O458" i="21"/>
  <c r="O419" i="21"/>
  <c r="P419" i="21"/>
  <c r="P434" i="21"/>
  <c r="O434" i="21"/>
  <c r="P466" i="21"/>
  <c r="O466" i="21"/>
  <c r="O385" i="21"/>
  <c r="P385" i="21"/>
  <c r="O352" i="21"/>
  <c r="P352" i="21"/>
  <c r="P504" i="21"/>
  <c r="O504" i="21"/>
  <c r="O432" i="21"/>
  <c r="P432" i="21"/>
  <c r="P404" i="21"/>
  <c r="O404" i="21"/>
  <c r="P420" i="21"/>
  <c r="O420" i="21"/>
  <c r="O358" i="21"/>
  <c r="P358" i="21"/>
  <c r="P482" i="21"/>
  <c r="O482" i="21"/>
  <c r="P438" i="21"/>
  <c r="O438" i="21"/>
  <c r="O343" i="21"/>
  <c r="P343" i="21"/>
  <c r="O423" i="20"/>
  <c r="P423" i="20"/>
  <c r="P471" i="20"/>
  <c r="O471" i="20"/>
  <c r="O428" i="20"/>
  <c r="P428" i="20"/>
  <c r="P369" i="20"/>
  <c r="O369" i="20"/>
  <c r="J517" i="20"/>
  <c r="N311" i="20"/>
  <c r="O489" i="20"/>
  <c r="P489" i="20"/>
  <c r="O347" i="20"/>
  <c r="P347" i="20"/>
  <c r="O405" i="20"/>
  <c r="P405" i="20"/>
  <c r="P453" i="20"/>
  <c r="O453" i="20"/>
  <c r="O477" i="20"/>
  <c r="P477" i="20"/>
  <c r="P460" i="20"/>
  <c r="O460" i="20"/>
  <c r="P403" i="20"/>
  <c r="O403" i="20"/>
  <c r="P360" i="20"/>
  <c r="O360" i="20"/>
  <c r="P466" i="20"/>
  <c r="O466" i="20"/>
  <c r="O438" i="20"/>
  <c r="P438" i="20"/>
  <c r="P394" i="20"/>
  <c r="O394" i="20"/>
  <c r="P435" i="20"/>
  <c r="O435" i="20"/>
  <c r="P448" i="20"/>
  <c r="O448" i="20"/>
  <c r="O352" i="20"/>
  <c r="P352" i="20"/>
  <c r="P478" i="20"/>
  <c r="O478" i="20"/>
  <c r="P417" i="20"/>
  <c r="O417" i="20"/>
  <c r="O412" i="20"/>
  <c r="P412" i="20"/>
  <c r="P480" i="20"/>
  <c r="O480" i="20"/>
  <c r="P383" i="20"/>
  <c r="O383" i="20"/>
  <c r="O377" i="20"/>
  <c r="P377" i="20"/>
  <c r="O340" i="20"/>
  <c r="P340" i="20"/>
  <c r="O459" i="20"/>
  <c r="P459" i="20"/>
  <c r="P399" i="20"/>
  <c r="O399" i="20"/>
  <c r="P334" i="20"/>
  <c r="O334" i="20"/>
  <c r="O429" i="20"/>
  <c r="P429" i="20"/>
  <c r="O441" i="20"/>
  <c r="P441" i="20"/>
  <c r="P328" i="20"/>
  <c r="O328" i="20"/>
  <c r="P499" i="20"/>
  <c r="O499" i="20"/>
  <c r="P500" i="19"/>
  <c r="O500" i="19"/>
  <c r="P315" i="19"/>
  <c r="O315" i="19"/>
  <c r="O362" i="19"/>
  <c r="P362" i="19"/>
  <c r="P464" i="19"/>
  <c r="O464" i="19"/>
  <c r="P509" i="19"/>
  <c r="O509" i="19"/>
  <c r="P473" i="19"/>
  <c r="O473" i="19"/>
  <c r="P439" i="19"/>
  <c r="O439" i="19"/>
  <c r="O427" i="19"/>
  <c r="P427" i="19"/>
  <c r="O498" i="19"/>
  <c r="P498" i="19"/>
  <c r="O462" i="19"/>
  <c r="P462" i="19"/>
  <c r="N517" i="19"/>
  <c r="X24" i="34" s="1"/>
  <c r="P311" i="19"/>
  <c r="O311" i="19"/>
  <c r="O454" i="19"/>
  <c r="P454" i="19"/>
  <c r="P421" i="19"/>
  <c r="O421" i="19"/>
  <c r="P395" i="19"/>
  <c r="O395" i="19"/>
  <c r="J517" i="19"/>
  <c r="P403" i="19"/>
  <c r="O403" i="19"/>
  <c r="P386" i="19"/>
  <c r="O386" i="19"/>
  <c r="P351" i="19"/>
  <c r="O351" i="19"/>
  <c r="O409" i="19"/>
  <c r="P409" i="19"/>
  <c r="O490" i="19"/>
  <c r="P490" i="19"/>
  <c r="P368" i="19"/>
  <c r="O368" i="19"/>
  <c r="P333" i="19"/>
  <c r="O333" i="19"/>
  <c r="P431" i="19"/>
  <c r="O431" i="19"/>
  <c r="O380" i="19"/>
  <c r="P380" i="19"/>
  <c r="P463" i="18"/>
  <c r="O463" i="18"/>
  <c r="O448" i="18"/>
  <c r="P448" i="18"/>
  <c r="O412" i="18"/>
  <c r="P412" i="18"/>
  <c r="P445" i="18"/>
  <c r="O445" i="18"/>
  <c r="O403" i="18"/>
  <c r="P403" i="18"/>
  <c r="P361" i="18"/>
  <c r="O361" i="18"/>
  <c r="P320" i="18"/>
  <c r="O320" i="18"/>
  <c r="P427" i="18"/>
  <c r="O427" i="18"/>
  <c r="P474" i="18"/>
  <c r="O474" i="18"/>
  <c r="P398" i="18"/>
  <c r="O398" i="18"/>
  <c r="O391" i="18"/>
  <c r="P391" i="18"/>
  <c r="O404" i="18"/>
  <c r="P404" i="18"/>
  <c r="P395" i="18"/>
  <c r="O395" i="18"/>
  <c r="P409" i="18"/>
  <c r="O409" i="18"/>
  <c r="P373" i="18"/>
  <c r="O373" i="18"/>
  <c r="P431" i="18"/>
  <c r="O431" i="18"/>
  <c r="P343" i="18"/>
  <c r="O343" i="18"/>
  <c r="P326" i="18"/>
  <c r="O326" i="18"/>
  <c r="P379" i="18"/>
  <c r="O379" i="18"/>
  <c r="P338" i="18"/>
  <c r="O338" i="18"/>
  <c r="J517" i="18"/>
  <c r="N311" i="18"/>
  <c r="P355" i="18"/>
  <c r="O355" i="18"/>
  <c r="P512" i="17"/>
  <c r="O512" i="17"/>
  <c r="P440" i="17"/>
  <c r="O440" i="17"/>
  <c r="P482" i="17"/>
  <c r="O482" i="17"/>
  <c r="O461" i="17"/>
  <c r="P461" i="17"/>
  <c r="P313" i="17"/>
  <c r="O313" i="17"/>
  <c r="O437" i="17"/>
  <c r="P437" i="17"/>
  <c r="N517" i="17"/>
  <c r="V24" i="34" s="1"/>
  <c r="P311" i="17"/>
  <c r="O311" i="17"/>
  <c r="P510" i="17"/>
  <c r="O510" i="17"/>
  <c r="O422" i="17"/>
  <c r="P422" i="17"/>
  <c r="O480" i="17"/>
  <c r="P480" i="17"/>
  <c r="O445" i="17"/>
  <c r="P445" i="17"/>
  <c r="O391" i="17"/>
  <c r="P391" i="17"/>
  <c r="P380" i="17"/>
  <c r="O380" i="17"/>
  <c r="J517" i="17"/>
  <c r="P494" i="17"/>
  <c r="O494" i="17"/>
  <c r="P404" i="17"/>
  <c r="O404" i="17"/>
  <c r="P470" i="17"/>
  <c r="O470" i="17"/>
  <c r="O495" i="17"/>
  <c r="P495" i="17"/>
  <c r="P436" i="17"/>
  <c r="O436" i="17"/>
  <c r="O373" i="17"/>
  <c r="P373" i="17"/>
  <c r="P514" i="17"/>
  <c r="O514" i="17"/>
  <c r="O376" i="17"/>
  <c r="P376" i="17"/>
  <c r="O364" i="17"/>
  <c r="P364" i="17"/>
  <c r="P492" i="17"/>
  <c r="O492" i="17"/>
  <c r="P516" i="17"/>
  <c r="O516" i="17"/>
  <c r="P452" i="17"/>
  <c r="O452" i="17"/>
  <c r="P434" i="17"/>
  <c r="O434" i="17"/>
  <c r="O355" i="17"/>
  <c r="P355" i="17"/>
  <c r="P362" i="17"/>
  <c r="O362" i="17"/>
  <c r="P476" i="17"/>
  <c r="O476" i="17"/>
  <c r="P500" i="17"/>
  <c r="O500" i="17"/>
  <c r="O425" i="17"/>
  <c r="P425" i="17"/>
  <c r="P349" i="17"/>
  <c r="O349" i="17"/>
  <c r="O477" i="17"/>
  <c r="P477" i="17"/>
  <c r="O358" i="17"/>
  <c r="P358" i="17"/>
  <c r="P478" i="17"/>
  <c r="O478" i="17"/>
  <c r="O458" i="17"/>
  <c r="P458" i="17"/>
  <c r="P498" i="17"/>
  <c r="O498" i="17"/>
  <c r="P474" i="17"/>
  <c r="O474" i="17"/>
  <c r="P408" i="17"/>
  <c r="O408" i="17"/>
  <c r="P331" i="17"/>
  <c r="O331" i="17"/>
  <c r="O382" i="17"/>
  <c r="P382" i="17"/>
  <c r="O504" i="31"/>
  <c r="P504" i="31"/>
  <c r="P452" i="31"/>
  <c r="O452" i="31"/>
  <c r="P484" i="31"/>
  <c r="O484" i="31"/>
  <c r="P446" i="31"/>
  <c r="O446" i="31"/>
  <c r="O515" i="31"/>
  <c r="P515" i="31"/>
  <c r="P428" i="31"/>
  <c r="O428" i="31"/>
  <c r="P349" i="31"/>
  <c r="O349" i="31"/>
  <c r="P390" i="31"/>
  <c r="O390" i="31"/>
  <c r="P359" i="31"/>
  <c r="O359" i="31"/>
  <c r="O498" i="31"/>
  <c r="P498" i="31"/>
  <c r="O434" i="31"/>
  <c r="P434" i="31"/>
  <c r="O473" i="31"/>
  <c r="P473" i="31"/>
  <c r="O437" i="31"/>
  <c r="P437" i="31"/>
  <c r="O503" i="31"/>
  <c r="P503" i="31"/>
  <c r="O419" i="31"/>
  <c r="P419" i="31"/>
  <c r="P347" i="31"/>
  <c r="O347" i="31"/>
  <c r="O414" i="31"/>
  <c r="P414" i="31"/>
  <c r="O393" i="31"/>
  <c r="P393" i="31"/>
  <c r="O492" i="31"/>
  <c r="P492" i="31"/>
  <c r="O416" i="31"/>
  <c r="P416" i="31"/>
  <c r="P420" i="31"/>
  <c r="O420" i="31"/>
  <c r="O491" i="31"/>
  <c r="P491" i="31"/>
  <c r="P402" i="31"/>
  <c r="O402" i="31"/>
  <c r="O389" i="31"/>
  <c r="P389" i="31"/>
  <c r="P337" i="31"/>
  <c r="O337" i="31"/>
  <c r="J517" i="31"/>
  <c r="N311" i="31"/>
  <c r="P379" i="31"/>
  <c r="O379" i="31"/>
  <c r="P343" i="31"/>
  <c r="O343" i="31"/>
  <c r="P488" i="31"/>
  <c r="O488" i="31"/>
  <c r="O457" i="31"/>
  <c r="P457" i="31"/>
  <c r="O403" i="31"/>
  <c r="P403" i="31"/>
  <c r="P456" i="31"/>
  <c r="O456" i="31"/>
  <c r="O383" i="31"/>
  <c r="P383" i="31"/>
  <c r="P384" i="31"/>
  <c r="O384" i="31"/>
  <c r="P319" i="31"/>
  <c r="O319" i="31"/>
  <c r="O458" i="31"/>
  <c r="P458" i="31"/>
  <c r="P345" i="31"/>
  <c r="O345" i="31"/>
  <c r="P459" i="31"/>
  <c r="O459" i="31"/>
  <c r="P377" i="31"/>
  <c r="O377" i="31"/>
  <c r="O516" i="31"/>
  <c r="P516" i="31"/>
  <c r="O486" i="31"/>
  <c r="P486" i="31"/>
  <c r="O439" i="31"/>
  <c r="P439" i="31"/>
  <c r="P367" i="31"/>
  <c r="O367" i="31"/>
  <c r="P436" i="31"/>
  <c r="O436" i="31"/>
  <c r="O405" i="31"/>
  <c r="P405" i="31"/>
  <c r="O447" i="31"/>
  <c r="P447" i="31"/>
  <c r="O325" i="31"/>
  <c r="P325" i="31"/>
  <c r="O510" i="31"/>
  <c r="P510" i="31"/>
  <c r="P470" i="31"/>
  <c r="O470" i="31"/>
  <c r="P490" i="31"/>
  <c r="O490" i="31"/>
  <c r="P448" i="31"/>
  <c r="O448" i="31"/>
  <c r="P476" i="31"/>
  <c r="O476" i="31"/>
  <c r="P430" i="31"/>
  <c r="O430" i="31"/>
  <c r="P365" i="31"/>
  <c r="O365" i="31"/>
  <c r="P398" i="31"/>
  <c r="O398" i="31"/>
  <c r="P361" i="31"/>
  <c r="O361" i="31"/>
  <c r="P466" i="30"/>
  <c r="O466" i="30"/>
  <c r="P472" i="30"/>
  <c r="O472" i="30"/>
  <c r="O368" i="30"/>
  <c r="P368" i="30"/>
  <c r="P470" i="30"/>
  <c r="O470" i="30"/>
  <c r="P391" i="30"/>
  <c r="O391" i="30"/>
  <c r="P366" i="30"/>
  <c r="O366" i="30"/>
  <c r="O438" i="30"/>
  <c r="P438" i="30"/>
  <c r="J517" i="30"/>
  <c r="N311" i="30"/>
  <c r="P322" i="30"/>
  <c r="O322" i="30"/>
  <c r="P486" i="16"/>
  <c r="O486" i="16"/>
  <c r="P392" i="16"/>
  <c r="O392" i="16"/>
  <c r="P500" i="16"/>
  <c r="O500" i="16"/>
  <c r="O452" i="16"/>
  <c r="P452" i="16"/>
  <c r="P384" i="16"/>
  <c r="O384" i="16"/>
  <c r="O467" i="16"/>
  <c r="P467" i="16"/>
  <c r="P470" i="16"/>
  <c r="O470" i="16"/>
  <c r="P494" i="16"/>
  <c r="O494" i="16"/>
  <c r="O434" i="16"/>
  <c r="P434" i="16"/>
  <c r="P366" i="16"/>
  <c r="O366" i="16"/>
  <c r="P429" i="16"/>
  <c r="O429" i="16"/>
  <c r="P468" i="16"/>
  <c r="O468" i="16"/>
  <c r="P482" i="16"/>
  <c r="O482" i="16"/>
  <c r="O416" i="16"/>
  <c r="P416" i="16"/>
  <c r="J517" i="16"/>
  <c r="N311" i="16"/>
  <c r="P411" i="16"/>
  <c r="O411" i="16"/>
  <c r="P446" i="16"/>
  <c r="O446" i="16"/>
  <c r="P480" i="16"/>
  <c r="O480" i="16"/>
  <c r="O398" i="16"/>
  <c r="P398" i="16"/>
  <c r="P428" i="16"/>
  <c r="O428" i="16"/>
  <c r="P512" i="16"/>
  <c r="O512" i="16"/>
  <c r="P464" i="16"/>
  <c r="O464" i="16"/>
  <c r="P488" i="16"/>
  <c r="O488" i="16"/>
  <c r="P410" i="16"/>
  <c r="O410" i="16"/>
  <c r="P506" i="16"/>
  <c r="O506" i="16"/>
  <c r="P462" i="16"/>
  <c r="O462" i="16"/>
  <c r="P423" i="16"/>
  <c r="O423" i="16"/>
  <c r="P516" i="15"/>
  <c r="O516" i="15"/>
  <c r="O444" i="15"/>
  <c r="P444" i="15"/>
  <c r="P394" i="15"/>
  <c r="O394" i="15"/>
  <c r="P402" i="15"/>
  <c r="O402" i="15"/>
  <c r="O465" i="15"/>
  <c r="P465" i="15"/>
  <c r="O396" i="15"/>
  <c r="P396" i="15"/>
  <c r="O509" i="15"/>
  <c r="P509" i="15"/>
  <c r="O510" i="15"/>
  <c r="P510" i="15"/>
  <c r="P381" i="15"/>
  <c r="O381" i="15"/>
  <c r="O447" i="15"/>
  <c r="P447" i="15"/>
  <c r="O393" i="15"/>
  <c r="P393" i="15"/>
  <c r="P339" i="15"/>
  <c r="O339" i="15"/>
  <c r="O504" i="15"/>
  <c r="P504" i="15"/>
  <c r="P434" i="15"/>
  <c r="O434" i="15"/>
  <c r="P363" i="15"/>
  <c r="O363" i="15"/>
  <c r="P496" i="15"/>
  <c r="O496" i="15"/>
  <c r="O414" i="15"/>
  <c r="P414" i="15"/>
  <c r="O503" i="15"/>
  <c r="P503" i="15"/>
  <c r="O498" i="15"/>
  <c r="P498" i="15"/>
  <c r="P345" i="15"/>
  <c r="O345" i="15"/>
  <c r="P438" i="15"/>
  <c r="O438" i="15"/>
  <c r="P379" i="15"/>
  <c r="O379" i="15"/>
  <c r="N517" i="15"/>
  <c r="R24" i="34" s="1"/>
  <c r="P311" i="15"/>
  <c r="O311" i="15"/>
  <c r="O411" i="15"/>
  <c r="P411" i="15"/>
  <c r="P375" i="15"/>
  <c r="O375" i="15"/>
  <c r="O321" i="15"/>
  <c r="P321" i="15"/>
  <c r="O480" i="15"/>
  <c r="P480" i="15"/>
  <c r="P333" i="15"/>
  <c r="O333" i="15"/>
  <c r="P420" i="15"/>
  <c r="O420" i="15"/>
  <c r="O432" i="15"/>
  <c r="P432" i="15"/>
  <c r="O515" i="15"/>
  <c r="P515" i="15"/>
  <c r="O462" i="15"/>
  <c r="P462" i="15"/>
  <c r="P398" i="15"/>
  <c r="O398" i="15"/>
  <c r="P315" i="15"/>
  <c r="O315" i="15"/>
  <c r="P416" i="15"/>
  <c r="O416" i="15"/>
  <c r="P361" i="15"/>
  <c r="O361" i="15"/>
  <c r="O483" i="15"/>
  <c r="P483" i="15"/>
  <c r="O429" i="15"/>
  <c r="P429" i="15"/>
  <c r="P357" i="15"/>
  <c r="O357" i="15"/>
  <c r="J517" i="15"/>
  <c r="O516" i="14"/>
  <c r="P516" i="14"/>
  <c r="P428" i="14"/>
  <c r="O428" i="14"/>
  <c r="P487" i="14"/>
  <c r="O487" i="14"/>
  <c r="O372" i="14"/>
  <c r="P372" i="14"/>
  <c r="P458" i="14"/>
  <c r="O458" i="14"/>
  <c r="O395" i="14"/>
  <c r="P395" i="14"/>
  <c r="O343" i="14"/>
  <c r="P343" i="14"/>
  <c r="P341" i="14"/>
  <c r="O341" i="14"/>
  <c r="O360" i="14"/>
  <c r="P360" i="14"/>
  <c r="O510" i="14"/>
  <c r="P510" i="14"/>
  <c r="O410" i="14"/>
  <c r="P410" i="14"/>
  <c r="P424" i="14"/>
  <c r="O424" i="14"/>
  <c r="P498" i="14"/>
  <c r="O498" i="14"/>
  <c r="O449" i="14"/>
  <c r="P449" i="14"/>
  <c r="O384" i="14"/>
  <c r="P384" i="14"/>
  <c r="P339" i="14"/>
  <c r="O339" i="14"/>
  <c r="P435" i="14"/>
  <c r="O435" i="14"/>
  <c r="O376" i="14"/>
  <c r="P376" i="14"/>
  <c r="O434" i="14"/>
  <c r="P434" i="14"/>
  <c r="O348" i="14"/>
  <c r="P348" i="14"/>
  <c r="O504" i="14"/>
  <c r="P504" i="14"/>
  <c r="O392" i="14"/>
  <c r="P392" i="14"/>
  <c r="O467" i="14"/>
  <c r="P467" i="14"/>
  <c r="P422" i="14"/>
  <c r="O422" i="14"/>
  <c r="P432" i="14"/>
  <c r="O432" i="14"/>
  <c r="O366" i="14"/>
  <c r="P366" i="14"/>
  <c r="P335" i="14"/>
  <c r="O335" i="14"/>
  <c r="O423" i="14"/>
  <c r="P423" i="14"/>
  <c r="J517" i="14"/>
  <c r="N311" i="14"/>
  <c r="O342" i="14"/>
  <c r="P342" i="14"/>
  <c r="P482" i="14"/>
  <c r="O482" i="14"/>
  <c r="P450" i="14"/>
  <c r="O450" i="14"/>
  <c r="O413" i="14"/>
  <c r="P413" i="14"/>
  <c r="P486" i="14"/>
  <c r="O486" i="14"/>
  <c r="O415" i="14"/>
  <c r="P415" i="14"/>
  <c r="P357" i="14"/>
  <c r="O357" i="14"/>
  <c r="P332" i="14"/>
  <c r="O332" i="14"/>
  <c r="O330" i="14"/>
  <c r="P330" i="14"/>
  <c r="O515" i="14"/>
  <c r="P515" i="14"/>
  <c r="O464" i="14"/>
  <c r="P464" i="14"/>
  <c r="P396" i="14"/>
  <c r="O396" i="14"/>
  <c r="O469" i="14"/>
  <c r="P469" i="14"/>
  <c r="P406" i="14"/>
  <c r="O406" i="14"/>
  <c r="P353" i="14"/>
  <c r="O353" i="14"/>
  <c r="P325" i="14"/>
  <c r="O325" i="14"/>
  <c r="P359" i="14"/>
  <c r="O359" i="14"/>
  <c r="O509" i="14"/>
  <c r="P509" i="14"/>
  <c r="P446" i="14"/>
  <c r="O446" i="14"/>
  <c r="O433" i="14"/>
  <c r="P433" i="14"/>
  <c r="O390" i="14"/>
  <c r="P390" i="14"/>
  <c r="P460" i="14"/>
  <c r="O460" i="14"/>
  <c r="P404" i="14"/>
  <c r="O404" i="14"/>
  <c r="P350" i="14"/>
  <c r="O350" i="14"/>
  <c r="P406" i="13"/>
  <c r="O406" i="13"/>
  <c r="P492" i="13"/>
  <c r="O492" i="13"/>
  <c r="P512" i="13"/>
  <c r="O512" i="13"/>
  <c r="P468" i="13"/>
  <c r="O468" i="13"/>
  <c r="O414" i="13"/>
  <c r="P414" i="13"/>
  <c r="O465" i="13"/>
  <c r="P465" i="13"/>
  <c r="O411" i="13"/>
  <c r="P411" i="13"/>
  <c r="P371" i="13"/>
  <c r="O371" i="13"/>
  <c r="O342" i="13"/>
  <c r="P342" i="13"/>
  <c r="P317" i="13"/>
  <c r="O317" i="13"/>
  <c r="J517" i="13"/>
  <c r="P494" i="13"/>
  <c r="O494" i="13"/>
  <c r="P400" i="13"/>
  <c r="O400" i="13"/>
  <c r="O420" i="13"/>
  <c r="P420" i="13"/>
  <c r="P504" i="13"/>
  <c r="O504" i="13"/>
  <c r="O402" i="13"/>
  <c r="P402" i="13"/>
  <c r="O384" i="13"/>
  <c r="P384" i="13"/>
  <c r="O348" i="13"/>
  <c r="P348" i="13"/>
  <c r="O312" i="13"/>
  <c r="P312" i="13"/>
  <c r="O375" i="13"/>
  <c r="P375" i="13"/>
  <c r="O321" i="13"/>
  <c r="P321" i="13"/>
  <c r="P476" i="13"/>
  <c r="O476" i="13"/>
  <c r="P394" i="13"/>
  <c r="O394" i="13"/>
  <c r="O450" i="13"/>
  <c r="P450" i="13"/>
  <c r="O447" i="13"/>
  <c r="P447" i="13"/>
  <c r="O396" i="13"/>
  <c r="P396" i="13"/>
  <c r="N517" i="13"/>
  <c r="P24" i="34" s="1"/>
  <c r="P311" i="13"/>
  <c r="O311" i="13"/>
  <c r="P389" i="13"/>
  <c r="O389" i="13"/>
  <c r="O360" i="13"/>
  <c r="P360" i="13"/>
  <c r="P335" i="13"/>
  <c r="O335" i="13"/>
  <c r="O456" i="13"/>
  <c r="P456" i="13"/>
  <c r="P510" i="13"/>
  <c r="O510" i="13"/>
  <c r="P474" i="13"/>
  <c r="O474" i="13"/>
  <c r="O357" i="13"/>
  <c r="P357" i="13"/>
  <c r="P452" i="13"/>
  <c r="O452" i="13"/>
  <c r="O339" i="13"/>
  <c r="P339" i="13"/>
  <c r="P500" i="13"/>
  <c r="O500" i="13"/>
  <c r="O438" i="13"/>
  <c r="P438" i="13"/>
  <c r="O432" i="13"/>
  <c r="P432" i="13"/>
  <c r="O429" i="13"/>
  <c r="P429" i="13"/>
  <c r="O366" i="13"/>
  <c r="P366" i="13"/>
  <c r="O330" i="13"/>
  <c r="P330" i="13"/>
  <c r="O378" i="13"/>
  <c r="P378" i="13"/>
  <c r="P353" i="13"/>
  <c r="O353" i="13"/>
  <c r="O324" i="13"/>
  <c r="P324" i="13"/>
  <c r="P458" i="12"/>
  <c r="O458" i="12"/>
  <c r="P371" i="12"/>
  <c r="O371" i="12"/>
  <c r="P361" i="12"/>
  <c r="O361" i="12"/>
  <c r="P418" i="12"/>
  <c r="O418" i="12"/>
  <c r="O313" i="12"/>
  <c r="P313" i="12"/>
  <c r="P438" i="12"/>
  <c r="O438" i="12"/>
  <c r="P343" i="12"/>
  <c r="O343" i="12"/>
  <c r="P353" i="12"/>
  <c r="O353" i="12"/>
  <c r="O359" i="12"/>
  <c r="P359" i="12"/>
  <c r="P409" i="12"/>
  <c r="O409" i="12"/>
  <c r="P492" i="12"/>
  <c r="O492" i="12"/>
  <c r="P485" i="12"/>
  <c r="O485" i="12"/>
  <c r="P325" i="12"/>
  <c r="O325" i="12"/>
  <c r="O404" i="12"/>
  <c r="P404" i="12"/>
  <c r="O401" i="12"/>
  <c r="P401" i="12"/>
  <c r="P479" i="12"/>
  <c r="O479" i="12"/>
  <c r="O474" i="12"/>
  <c r="P474" i="12"/>
  <c r="O407" i="12"/>
  <c r="P407" i="12"/>
  <c r="P422" i="12"/>
  <c r="O422" i="12"/>
  <c r="O423" i="12"/>
  <c r="P423" i="12"/>
  <c r="P494" i="12"/>
  <c r="O494" i="12"/>
  <c r="P470" i="12"/>
  <c r="O470" i="12"/>
  <c r="O419" i="12"/>
  <c r="P419" i="12"/>
  <c r="P440" i="12"/>
  <c r="O440" i="12"/>
  <c r="O420" i="12"/>
  <c r="P420" i="12"/>
  <c r="P379" i="12"/>
  <c r="O379" i="12"/>
  <c r="J517" i="12"/>
  <c r="N311" i="12"/>
  <c r="O331" i="12"/>
  <c r="P331" i="12"/>
  <c r="O483" i="12"/>
  <c r="P483" i="12"/>
  <c r="P510" i="12"/>
  <c r="O510" i="12"/>
  <c r="P464" i="12"/>
  <c r="O464" i="12"/>
  <c r="P389" i="12"/>
  <c r="O389" i="12"/>
  <c r="O377" i="12"/>
  <c r="P377" i="12"/>
  <c r="P424" i="12"/>
  <c r="O424" i="12"/>
  <c r="O486" i="29"/>
  <c r="P486" i="29"/>
  <c r="P358" i="29"/>
  <c r="O358" i="29"/>
  <c r="P494" i="29"/>
  <c r="O494" i="29"/>
  <c r="P492" i="29"/>
  <c r="O492" i="29"/>
  <c r="P388" i="29"/>
  <c r="O388" i="29"/>
  <c r="O339" i="29"/>
  <c r="P339" i="29"/>
  <c r="N517" i="29"/>
  <c r="N24" i="34" s="1"/>
  <c r="P311" i="29"/>
  <c r="O311" i="29"/>
  <c r="J517" i="29"/>
  <c r="P512" i="29"/>
  <c r="O512" i="29"/>
  <c r="P382" i="29"/>
  <c r="O382" i="29"/>
  <c r="O321" i="29"/>
  <c r="P321" i="29"/>
  <c r="O468" i="29"/>
  <c r="P468" i="29"/>
  <c r="O348" i="29"/>
  <c r="P348" i="29"/>
  <c r="P488" i="29"/>
  <c r="O488" i="29"/>
  <c r="P504" i="29"/>
  <c r="O504" i="29"/>
  <c r="P376" i="29"/>
  <c r="O376" i="29"/>
  <c r="P315" i="29"/>
  <c r="O315" i="29"/>
  <c r="P370" i="29"/>
  <c r="O370" i="29"/>
  <c r="O330" i="29"/>
  <c r="P330" i="29"/>
  <c r="P364" i="29"/>
  <c r="O364" i="29"/>
  <c r="P452" i="28"/>
  <c r="O452" i="28"/>
  <c r="P450" i="28"/>
  <c r="O450" i="28"/>
  <c r="P414" i="28"/>
  <c r="O414" i="28"/>
  <c r="P410" i="28"/>
  <c r="O410" i="28"/>
  <c r="P506" i="28"/>
  <c r="O506" i="28"/>
  <c r="P488" i="28"/>
  <c r="O488" i="28"/>
  <c r="P470" i="28"/>
  <c r="O470" i="28"/>
  <c r="P396" i="28"/>
  <c r="O396" i="28"/>
  <c r="P408" i="28"/>
  <c r="O408" i="28"/>
  <c r="P504" i="28"/>
  <c r="O504" i="28"/>
  <c r="P486" i="28"/>
  <c r="O486" i="28"/>
  <c r="O392" i="28"/>
  <c r="P392" i="28"/>
  <c r="P468" i="28"/>
  <c r="O468" i="28"/>
  <c r="P432" i="28"/>
  <c r="O432" i="28"/>
  <c r="J517" i="28"/>
  <c r="N311" i="28"/>
  <c r="P500" i="28"/>
  <c r="O500" i="28"/>
  <c r="P482" i="28"/>
  <c r="O482" i="28"/>
  <c r="P464" i="28"/>
  <c r="O464" i="28"/>
  <c r="P498" i="28"/>
  <c r="O498" i="28"/>
  <c r="P480" i="28"/>
  <c r="O480" i="28"/>
  <c r="P506" i="11"/>
  <c r="O506" i="11"/>
  <c r="P466" i="11"/>
  <c r="O466" i="11"/>
  <c r="P416" i="11"/>
  <c r="O416" i="11"/>
  <c r="P336" i="11"/>
  <c r="O336" i="11"/>
  <c r="P396" i="11"/>
  <c r="O396" i="11"/>
  <c r="P418" i="11"/>
  <c r="O418" i="11"/>
  <c r="O357" i="11"/>
  <c r="P357" i="11"/>
  <c r="J517" i="11"/>
  <c r="N311" i="11"/>
  <c r="P402" i="11"/>
  <c r="O402" i="11"/>
  <c r="P460" i="11"/>
  <c r="O460" i="11"/>
  <c r="O414" i="11"/>
  <c r="P414" i="11"/>
  <c r="O387" i="11"/>
  <c r="P387" i="11"/>
  <c r="P412" i="11"/>
  <c r="O412" i="11"/>
  <c r="P348" i="11"/>
  <c r="O348" i="11"/>
  <c r="P516" i="11"/>
  <c r="O516" i="11"/>
  <c r="P452" i="11"/>
  <c r="O452" i="11"/>
  <c r="P400" i="11"/>
  <c r="O400" i="11"/>
  <c r="P504" i="11"/>
  <c r="O504" i="11"/>
  <c r="O401" i="11"/>
  <c r="P401" i="11"/>
  <c r="P330" i="11"/>
  <c r="O330" i="11"/>
  <c r="O324" i="11"/>
  <c r="P324" i="11"/>
  <c r="P488" i="11"/>
  <c r="O488" i="11"/>
  <c r="P486" i="11"/>
  <c r="O486" i="11"/>
  <c r="O369" i="11"/>
  <c r="P369" i="11"/>
  <c r="O379" i="11"/>
  <c r="P379" i="11"/>
  <c r="P434" i="11"/>
  <c r="O434" i="11"/>
  <c r="O381" i="11"/>
  <c r="P381" i="11"/>
  <c r="P470" i="11"/>
  <c r="O470" i="11"/>
  <c r="O419" i="11"/>
  <c r="P419" i="11"/>
  <c r="O375" i="11"/>
  <c r="P375" i="11"/>
  <c r="O342" i="11"/>
  <c r="P342" i="11"/>
  <c r="P392" i="11"/>
  <c r="O392" i="11"/>
  <c r="P500" i="11"/>
  <c r="O500" i="11"/>
  <c r="P482" i="11"/>
  <c r="O482" i="11"/>
  <c r="P468" i="11"/>
  <c r="O468" i="11"/>
  <c r="P420" i="11"/>
  <c r="O420" i="11"/>
  <c r="O361" i="11"/>
  <c r="P361" i="11"/>
  <c r="O363" i="11"/>
  <c r="P363" i="11"/>
  <c r="P506" i="10"/>
  <c r="O506" i="10"/>
  <c r="P482" i="10"/>
  <c r="O482" i="10"/>
  <c r="P510" i="10"/>
  <c r="O510" i="10"/>
  <c r="P446" i="10"/>
  <c r="O446" i="10"/>
  <c r="P367" i="10"/>
  <c r="O367" i="10"/>
  <c r="P504" i="10"/>
  <c r="O504" i="10"/>
  <c r="P480" i="10"/>
  <c r="O480" i="10"/>
  <c r="P444" i="10"/>
  <c r="O444" i="10"/>
  <c r="P458" i="10"/>
  <c r="O458" i="10"/>
  <c r="P500" i="10"/>
  <c r="O500" i="10"/>
  <c r="P470" i="10"/>
  <c r="O470" i="10"/>
  <c r="O394" i="10"/>
  <c r="P394" i="10"/>
  <c r="P333" i="10"/>
  <c r="O333" i="10"/>
  <c r="P399" i="10"/>
  <c r="O399" i="10"/>
  <c r="P416" i="10"/>
  <c r="O416" i="10"/>
  <c r="P452" i="10"/>
  <c r="O452" i="10"/>
  <c r="P456" i="10"/>
  <c r="O456" i="10"/>
  <c r="P436" i="10"/>
  <c r="O436" i="10"/>
  <c r="P412" i="10"/>
  <c r="O412" i="10"/>
  <c r="P516" i="10"/>
  <c r="O516" i="10"/>
  <c r="P498" i="10"/>
  <c r="O498" i="10"/>
  <c r="P468" i="10"/>
  <c r="O468" i="10"/>
  <c r="P363" i="10"/>
  <c r="O363" i="10"/>
  <c r="P331" i="10"/>
  <c r="O331" i="10"/>
  <c r="P387" i="10"/>
  <c r="O387" i="10"/>
  <c r="P351" i="10"/>
  <c r="O351" i="10"/>
  <c r="P315" i="10"/>
  <c r="O315" i="10"/>
  <c r="P440" i="10"/>
  <c r="O440" i="10"/>
  <c r="P494" i="10"/>
  <c r="O494" i="10"/>
  <c r="P361" i="10"/>
  <c r="O361" i="10"/>
  <c r="P327" i="10"/>
  <c r="O327" i="10"/>
  <c r="P385" i="10"/>
  <c r="O385" i="10"/>
  <c r="P349" i="10"/>
  <c r="O349" i="10"/>
  <c r="P313" i="10"/>
  <c r="O313" i="10"/>
  <c r="P404" i="10"/>
  <c r="O404" i="10"/>
  <c r="P492" i="10"/>
  <c r="O492" i="10"/>
  <c r="P325" i="10"/>
  <c r="O325" i="10"/>
  <c r="P428" i="10"/>
  <c r="O428" i="10"/>
  <c r="P400" i="10"/>
  <c r="O400" i="10"/>
  <c r="P512" i="10"/>
  <c r="O512" i="10"/>
  <c r="P448" i="10"/>
  <c r="O448" i="10"/>
  <c r="P424" i="10"/>
  <c r="O424" i="10"/>
  <c r="J517" i="10"/>
  <c r="N311" i="10"/>
  <c r="P369" i="10"/>
  <c r="O369" i="10"/>
  <c r="O438" i="9"/>
  <c r="P438" i="9"/>
  <c r="P392" i="9"/>
  <c r="O392" i="9"/>
  <c r="P474" i="9"/>
  <c r="O474" i="9"/>
  <c r="O447" i="9"/>
  <c r="P447" i="9"/>
  <c r="O411" i="9"/>
  <c r="P411" i="9"/>
  <c r="P331" i="9"/>
  <c r="O331" i="9"/>
  <c r="P333" i="9"/>
  <c r="O333" i="9"/>
  <c r="P492" i="9"/>
  <c r="O492" i="9"/>
  <c r="P510" i="9"/>
  <c r="O510" i="9"/>
  <c r="P313" i="9"/>
  <c r="O313" i="9"/>
  <c r="P434" i="9"/>
  <c r="O434" i="9"/>
  <c r="P398" i="9"/>
  <c r="O398" i="9"/>
  <c r="O420" i="9"/>
  <c r="P420" i="9"/>
  <c r="J517" i="9"/>
  <c r="N311" i="9"/>
  <c r="P440" i="9"/>
  <c r="O440" i="9"/>
  <c r="P404" i="9"/>
  <c r="O404" i="9"/>
  <c r="O465" i="9"/>
  <c r="P465" i="9"/>
  <c r="O429" i="9"/>
  <c r="P429" i="9"/>
  <c r="P494" i="9"/>
  <c r="O494" i="9"/>
  <c r="O456" i="9"/>
  <c r="P456" i="9"/>
  <c r="O402" i="9"/>
  <c r="P402" i="9"/>
  <c r="P482" i="9"/>
  <c r="O482" i="9"/>
  <c r="P452" i="9"/>
  <c r="O452" i="9"/>
  <c r="P416" i="9"/>
  <c r="O416" i="9"/>
  <c r="P500" i="9"/>
  <c r="O500" i="9"/>
  <c r="P458" i="9"/>
  <c r="O458" i="9"/>
  <c r="P422" i="9"/>
  <c r="O422" i="9"/>
  <c r="P315" i="9"/>
  <c r="O315" i="9"/>
  <c r="O491" i="8"/>
  <c r="P491" i="8"/>
  <c r="P476" i="8"/>
  <c r="O476" i="8"/>
  <c r="P422" i="8"/>
  <c r="O422" i="8"/>
  <c r="P434" i="8"/>
  <c r="O434" i="8"/>
  <c r="O419" i="8"/>
  <c r="P419" i="8"/>
  <c r="P336" i="8"/>
  <c r="O336" i="8"/>
  <c r="J517" i="8"/>
  <c r="N311" i="8"/>
  <c r="O332" i="8"/>
  <c r="P332" i="8"/>
  <c r="O485" i="8"/>
  <c r="P485" i="8"/>
  <c r="P472" i="8"/>
  <c r="O472" i="8"/>
  <c r="P486" i="8"/>
  <c r="O486" i="8"/>
  <c r="P404" i="8"/>
  <c r="O404" i="8"/>
  <c r="P426" i="8"/>
  <c r="O426" i="8"/>
  <c r="O382" i="8"/>
  <c r="P382" i="8"/>
  <c r="O317" i="8"/>
  <c r="P317" i="8"/>
  <c r="P368" i="8"/>
  <c r="O368" i="8"/>
  <c r="O326" i="8"/>
  <c r="P326" i="8"/>
  <c r="O479" i="8"/>
  <c r="P479" i="8"/>
  <c r="P385" i="8"/>
  <c r="O385" i="8"/>
  <c r="P488" i="8"/>
  <c r="O488" i="8"/>
  <c r="P416" i="8"/>
  <c r="O416" i="8"/>
  <c r="P350" i="8"/>
  <c r="O350" i="8"/>
  <c r="P366" i="8"/>
  <c r="O366" i="8"/>
  <c r="O323" i="8"/>
  <c r="P323" i="8"/>
  <c r="P374" i="8"/>
  <c r="O374" i="8"/>
  <c r="P466" i="8"/>
  <c r="O466" i="8"/>
  <c r="P462" i="8"/>
  <c r="O462" i="8"/>
  <c r="P408" i="8"/>
  <c r="O408" i="8"/>
  <c r="P356" i="8"/>
  <c r="O356" i="8"/>
  <c r="P372" i="8"/>
  <c r="O372" i="8"/>
  <c r="P506" i="8"/>
  <c r="O506" i="8"/>
  <c r="P383" i="8"/>
  <c r="O383" i="8"/>
  <c r="P452" i="8"/>
  <c r="O452" i="8"/>
  <c r="P398" i="8"/>
  <c r="O398" i="8"/>
  <c r="O437" i="8"/>
  <c r="P437" i="8"/>
  <c r="P330" i="8"/>
  <c r="O330" i="8"/>
  <c r="O455" i="8"/>
  <c r="P455" i="8"/>
  <c r="P354" i="8"/>
  <c r="O354" i="8"/>
  <c r="P342" i="8"/>
  <c r="O342" i="8"/>
  <c r="P504" i="8"/>
  <c r="O504" i="8"/>
  <c r="P444" i="8"/>
  <c r="O444" i="8"/>
  <c r="O314" i="8"/>
  <c r="P314" i="8"/>
  <c r="P348" i="8"/>
  <c r="O348" i="8"/>
  <c r="P486" i="7"/>
  <c r="O486" i="7"/>
  <c r="P516" i="7"/>
  <c r="O516" i="7"/>
  <c r="P484" i="7"/>
  <c r="O484" i="7"/>
  <c r="P441" i="7"/>
  <c r="O441" i="7"/>
  <c r="P402" i="7"/>
  <c r="O402" i="7"/>
  <c r="P510" i="7"/>
  <c r="O510" i="7"/>
  <c r="P454" i="7"/>
  <c r="O454" i="7"/>
  <c r="O374" i="7"/>
  <c r="P374" i="7"/>
  <c r="O377" i="7"/>
  <c r="P377" i="7"/>
  <c r="O404" i="7"/>
  <c r="P404" i="7"/>
  <c r="P468" i="7"/>
  <c r="O468" i="7"/>
  <c r="P476" i="7"/>
  <c r="O476" i="7"/>
  <c r="O439" i="7"/>
  <c r="P439" i="7"/>
  <c r="P390" i="7"/>
  <c r="O390" i="7"/>
  <c r="P488" i="7"/>
  <c r="O488" i="7"/>
  <c r="O437" i="7"/>
  <c r="P437" i="7"/>
  <c r="P438" i="7"/>
  <c r="O438" i="7"/>
  <c r="O452" i="7"/>
  <c r="P452" i="7"/>
  <c r="P466" i="7"/>
  <c r="O466" i="7"/>
  <c r="P430" i="7"/>
  <c r="O430" i="7"/>
  <c r="O386" i="7"/>
  <c r="P386" i="7"/>
  <c r="P420" i="7"/>
  <c r="O420" i="7"/>
  <c r="O396" i="7"/>
  <c r="P396" i="7"/>
  <c r="P352" i="7"/>
  <c r="O352" i="7"/>
  <c r="P412" i="7"/>
  <c r="O412" i="7"/>
  <c r="P360" i="7"/>
  <c r="O360" i="7"/>
  <c r="O434" i="7"/>
  <c r="P434" i="7"/>
  <c r="P460" i="7"/>
  <c r="O460" i="7"/>
  <c r="P428" i="7"/>
  <c r="O428" i="7"/>
  <c r="O372" i="7"/>
  <c r="P372" i="7"/>
  <c r="O403" i="7"/>
  <c r="P403" i="7"/>
  <c r="O353" i="7"/>
  <c r="P353" i="7"/>
  <c r="P500" i="7"/>
  <c r="O500" i="7"/>
  <c r="O416" i="7"/>
  <c r="P416" i="7"/>
  <c r="O419" i="7"/>
  <c r="P419" i="7"/>
  <c r="O368" i="7"/>
  <c r="P368" i="7"/>
  <c r="P464" i="7"/>
  <c r="O464" i="7"/>
  <c r="P394" i="7"/>
  <c r="O394" i="7"/>
  <c r="P344" i="7"/>
  <c r="O344" i="7"/>
  <c r="O432" i="7"/>
  <c r="P432" i="7"/>
  <c r="O383" i="7"/>
  <c r="P383" i="7"/>
  <c r="P498" i="7"/>
  <c r="O498" i="7"/>
  <c r="P398" i="7"/>
  <c r="O398" i="7"/>
  <c r="O414" i="7"/>
  <c r="P414" i="7"/>
  <c r="P512" i="7"/>
  <c r="O512" i="7"/>
  <c r="P462" i="7"/>
  <c r="O462" i="7"/>
  <c r="P392" i="7"/>
  <c r="O392" i="7"/>
  <c r="O380" i="7"/>
  <c r="P380" i="7"/>
  <c r="J517" i="7"/>
  <c r="N311" i="7"/>
  <c r="O422" i="7"/>
  <c r="P422" i="7"/>
  <c r="O332" i="7"/>
  <c r="P332" i="7"/>
  <c r="O491" i="27"/>
  <c r="P491" i="27"/>
  <c r="O422" i="27"/>
  <c r="P422" i="27"/>
  <c r="P408" i="27"/>
  <c r="O408" i="27"/>
  <c r="O488" i="27"/>
  <c r="P488" i="27"/>
  <c r="P371" i="27"/>
  <c r="O371" i="27"/>
  <c r="O474" i="27"/>
  <c r="P474" i="27"/>
  <c r="O367" i="27"/>
  <c r="P367" i="27"/>
  <c r="O352" i="27"/>
  <c r="P352" i="27"/>
  <c r="O473" i="27"/>
  <c r="P473" i="27"/>
  <c r="P404" i="27"/>
  <c r="O404" i="27"/>
  <c r="P462" i="27"/>
  <c r="O462" i="27"/>
  <c r="O463" i="27"/>
  <c r="P463" i="27"/>
  <c r="P346" i="27"/>
  <c r="O346" i="27"/>
  <c r="P447" i="27"/>
  <c r="O447" i="27"/>
  <c r="O388" i="27"/>
  <c r="P388" i="27"/>
  <c r="P365" i="27"/>
  <c r="O365" i="27"/>
  <c r="J517" i="27"/>
  <c r="N311" i="27"/>
  <c r="O500" i="27"/>
  <c r="P500" i="27"/>
  <c r="O445" i="27"/>
  <c r="P445" i="27"/>
  <c r="O391" i="27"/>
  <c r="P391" i="27"/>
  <c r="P454" i="27"/>
  <c r="O454" i="27"/>
  <c r="O378" i="27"/>
  <c r="P378" i="27"/>
  <c r="O362" i="27"/>
  <c r="P362" i="27"/>
  <c r="P389" i="27"/>
  <c r="O389" i="27"/>
  <c r="O482" i="27"/>
  <c r="P482" i="27"/>
  <c r="P436" i="27"/>
  <c r="O436" i="27"/>
  <c r="P373" i="27"/>
  <c r="O373" i="27"/>
  <c r="P426" i="27"/>
  <c r="O426" i="27"/>
  <c r="O376" i="27"/>
  <c r="P376" i="27"/>
  <c r="O356" i="27"/>
  <c r="P356" i="27"/>
  <c r="O516" i="27"/>
  <c r="P516" i="27"/>
  <c r="P458" i="27"/>
  <c r="O458" i="27"/>
  <c r="P434" i="27"/>
  <c r="O434" i="27"/>
  <c r="P387" i="27"/>
  <c r="O387" i="27"/>
  <c r="P340" i="27"/>
  <c r="O340" i="27"/>
  <c r="O509" i="27"/>
  <c r="P509" i="27"/>
  <c r="P440" i="27"/>
  <c r="O440" i="27"/>
  <c r="O506" i="27"/>
  <c r="P506" i="27"/>
  <c r="O425" i="27"/>
  <c r="P425" i="27"/>
  <c r="P506" i="26"/>
  <c r="O506" i="26"/>
  <c r="O482" i="26"/>
  <c r="P482" i="26"/>
  <c r="O398" i="26"/>
  <c r="P398" i="26"/>
  <c r="O464" i="26"/>
  <c r="P464" i="26"/>
  <c r="P463" i="26"/>
  <c r="O463" i="26"/>
  <c r="O347" i="26"/>
  <c r="P347" i="26"/>
  <c r="O476" i="26"/>
  <c r="P476" i="26"/>
  <c r="O359" i="26"/>
  <c r="P359" i="26"/>
  <c r="P468" i="26"/>
  <c r="O468" i="26"/>
  <c r="P480" i="26"/>
  <c r="O480" i="26"/>
  <c r="P456" i="26"/>
  <c r="O456" i="26"/>
  <c r="P402" i="26"/>
  <c r="O402" i="26"/>
  <c r="P474" i="26"/>
  <c r="O474" i="26"/>
  <c r="P462" i="26"/>
  <c r="O462" i="26"/>
  <c r="O458" i="26"/>
  <c r="P458" i="26"/>
  <c r="O341" i="26"/>
  <c r="P341" i="26"/>
  <c r="P504" i="26"/>
  <c r="O504" i="26"/>
  <c r="O452" i="26"/>
  <c r="P452" i="26"/>
  <c r="J517" i="26"/>
  <c r="N311" i="26"/>
  <c r="O500" i="26"/>
  <c r="P500" i="26"/>
  <c r="P434" i="26"/>
  <c r="O434" i="26"/>
  <c r="O383" i="26"/>
  <c r="P383" i="26"/>
  <c r="P479" i="26"/>
  <c r="O479" i="26"/>
  <c r="O377" i="26"/>
  <c r="P377" i="26"/>
  <c r="P498" i="26"/>
  <c r="O498" i="26"/>
  <c r="P416" i="26"/>
  <c r="O416" i="26"/>
  <c r="O365" i="26"/>
  <c r="P365" i="26"/>
  <c r="P498" i="6"/>
  <c r="O498" i="6"/>
  <c r="P456" i="6"/>
  <c r="O456" i="6"/>
  <c r="P318" i="6"/>
  <c r="O318" i="6"/>
  <c r="P428" i="6"/>
  <c r="O428" i="6"/>
  <c r="P492" i="6"/>
  <c r="O492" i="6"/>
  <c r="O363" i="6"/>
  <c r="P363" i="6"/>
  <c r="P316" i="6"/>
  <c r="O316" i="6"/>
  <c r="O465" i="6"/>
  <c r="P465" i="6"/>
  <c r="P342" i="6"/>
  <c r="O342" i="6"/>
  <c r="P346" i="6"/>
  <c r="O346" i="6"/>
  <c r="P446" i="6"/>
  <c r="O446" i="6"/>
  <c r="O485" i="6"/>
  <c r="P485" i="6"/>
  <c r="O443" i="6"/>
  <c r="P443" i="6"/>
  <c r="P410" i="6"/>
  <c r="O410" i="6"/>
  <c r="P482" i="6"/>
  <c r="O482" i="6"/>
  <c r="P488" i="6"/>
  <c r="O488" i="6"/>
  <c r="P354" i="6"/>
  <c r="O354" i="6"/>
  <c r="P432" i="6"/>
  <c r="O432" i="6"/>
  <c r="P340" i="6"/>
  <c r="O340" i="6"/>
  <c r="P330" i="6"/>
  <c r="O330" i="6"/>
  <c r="P502" i="6"/>
  <c r="O502" i="6"/>
  <c r="P392" i="6"/>
  <c r="O392" i="6"/>
  <c r="O480" i="6"/>
  <c r="P480" i="6"/>
  <c r="O407" i="6"/>
  <c r="P407" i="6"/>
  <c r="P516" i="6"/>
  <c r="O516" i="6"/>
  <c r="P494" i="6"/>
  <c r="O494" i="6"/>
  <c r="P352" i="6"/>
  <c r="O352" i="6"/>
  <c r="O384" i="6"/>
  <c r="P384" i="6"/>
  <c r="P324" i="6"/>
  <c r="O324" i="6"/>
  <c r="P379" i="6"/>
  <c r="O379" i="6"/>
  <c r="P328" i="6"/>
  <c r="O328" i="6"/>
  <c r="O381" i="6"/>
  <c r="P381" i="6"/>
  <c r="P348" i="6"/>
  <c r="O348" i="6"/>
  <c r="P496" i="6"/>
  <c r="O496" i="6"/>
  <c r="P510" i="6"/>
  <c r="O510" i="6"/>
  <c r="P464" i="6"/>
  <c r="O464" i="6"/>
  <c r="P452" i="6"/>
  <c r="O452" i="6"/>
  <c r="P336" i="6"/>
  <c r="O336" i="6"/>
  <c r="O372" i="6"/>
  <c r="P372" i="6"/>
  <c r="P322" i="6"/>
  <c r="O322" i="6"/>
  <c r="J517" i="6"/>
  <c r="N311" i="6"/>
  <c r="P312" i="6"/>
  <c r="O312" i="6"/>
  <c r="P490" i="6"/>
  <c r="O490" i="6"/>
  <c r="O462" i="6"/>
  <c r="P462" i="6"/>
  <c r="O375" i="6"/>
  <c r="P375" i="6"/>
  <c r="P334" i="6"/>
  <c r="O334" i="6"/>
  <c r="P367" i="5"/>
  <c r="O367" i="5"/>
  <c r="P504" i="5"/>
  <c r="O504" i="5"/>
  <c r="O467" i="5"/>
  <c r="P467" i="5"/>
  <c r="P436" i="5"/>
  <c r="O436" i="5"/>
  <c r="O407" i="5"/>
  <c r="P407" i="5"/>
  <c r="J517" i="5"/>
  <c r="N311" i="5"/>
  <c r="P463" i="5"/>
  <c r="O463" i="5"/>
  <c r="O420" i="5"/>
  <c r="P420" i="5"/>
  <c r="P385" i="5"/>
  <c r="O385" i="5"/>
  <c r="P486" i="5"/>
  <c r="O486" i="5"/>
  <c r="O458" i="5"/>
  <c r="P458" i="5"/>
  <c r="O376" i="5"/>
  <c r="P376" i="5"/>
  <c r="O401" i="5"/>
  <c r="P401" i="5"/>
  <c r="P427" i="5"/>
  <c r="O427" i="5"/>
  <c r="O365" i="5"/>
  <c r="P365" i="5"/>
  <c r="P488" i="5"/>
  <c r="O488" i="5"/>
  <c r="P445" i="5"/>
  <c r="O445" i="5"/>
  <c r="O402" i="5"/>
  <c r="P402" i="5"/>
  <c r="O455" i="5"/>
  <c r="P455" i="5"/>
  <c r="O425" i="5"/>
  <c r="P425" i="5"/>
  <c r="P440" i="5"/>
  <c r="O440" i="5"/>
  <c r="P426" i="5"/>
  <c r="O426" i="5"/>
  <c r="O437" i="5"/>
  <c r="P437" i="5"/>
  <c r="P398" i="5"/>
  <c r="O398" i="5"/>
  <c r="O473" i="5"/>
  <c r="P473" i="5"/>
  <c r="P482" i="5"/>
  <c r="O482" i="5"/>
  <c r="P422" i="5"/>
  <c r="O422" i="5"/>
  <c r="O461" i="5"/>
  <c r="P461" i="5"/>
  <c r="P391" i="5"/>
  <c r="O391" i="5"/>
  <c r="P500" i="5"/>
  <c r="O500" i="5"/>
  <c r="O479" i="5"/>
  <c r="P479" i="5"/>
  <c r="P404" i="5"/>
  <c r="O404" i="5"/>
  <c r="P452" i="5"/>
  <c r="O452" i="5"/>
  <c r="P444" i="5"/>
  <c r="O444" i="5"/>
  <c r="P462" i="5"/>
  <c r="O462" i="5"/>
  <c r="O393" i="5"/>
  <c r="P393" i="5"/>
  <c r="P462" i="4"/>
  <c r="O462" i="4"/>
  <c r="P371" i="4"/>
  <c r="O371" i="4"/>
  <c r="N517" i="4"/>
  <c r="C24" i="34" s="1"/>
  <c r="P311" i="4"/>
  <c r="O311" i="4"/>
  <c r="J517" i="4"/>
  <c r="P396" i="4"/>
  <c r="O396" i="4"/>
  <c r="P488" i="4"/>
  <c r="O488" i="4"/>
  <c r="P389" i="4"/>
  <c r="O389" i="4"/>
  <c r="P500" i="4"/>
  <c r="O500" i="4"/>
  <c r="P426" i="4"/>
  <c r="O426" i="4"/>
  <c r="P512" i="4"/>
  <c r="O512" i="4"/>
  <c r="P446" i="4"/>
  <c r="O446" i="4"/>
  <c r="P414" i="4"/>
  <c r="O414" i="4"/>
  <c r="P486" i="4"/>
  <c r="O486" i="4"/>
  <c r="P498" i="4"/>
  <c r="O498" i="4"/>
  <c r="P510" i="4"/>
  <c r="O510" i="4"/>
  <c r="P444" i="4"/>
  <c r="O444" i="4"/>
  <c r="P452" i="4"/>
  <c r="O452" i="4"/>
  <c r="O377" i="4"/>
  <c r="P377" i="4"/>
  <c r="P474" i="4"/>
  <c r="O474" i="4"/>
  <c r="P464" i="4"/>
  <c r="O464" i="4"/>
  <c r="P476" i="4"/>
  <c r="O476" i="4"/>
  <c r="P450" i="4"/>
  <c r="O450" i="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O517" i="25" l="1"/>
  <c r="N517" i="24"/>
  <c r="AE24" i="34" s="1"/>
  <c r="P311" i="24"/>
  <c r="O311" i="24"/>
  <c r="O517" i="24" s="1"/>
  <c r="O517" i="23"/>
  <c r="N517" i="22"/>
  <c r="AC24" i="34" s="1"/>
  <c r="P311" i="22"/>
  <c r="O311" i="22"/>
  <c r="O517" i="22" s="1"/>
  <c r="N517" i="33"/>
  <c r="AB24" i="34" s="1"/>
  <c r="O311" i="33"/>
  <c r="O517" i="33" s="1"/>
  <c r="P311" i="33"/>
  <c r="N517" i="32"/>
  <c r="AA24" i="34" s="1"/>
  <c r="P311" i="32"/>
  <c r="O311" i="32"/>
  <c r="O517" i="32" s="1"/>
  <c r="O517" i="21"/>
  <c r="N517" i="20"/>
  <c r="Y24" i="34" s="1"/>
  <c r="P311" i="20"/>
  <c r="O311" i="20"/>
  <c r="O517" i="20" s="1"/>
  <c r="O517" i="19"/>
  <c r="N517" i="18"/>
  <c r="W24" i="34" s="1"/>
  <c r="O311" i="18"/>
  <c r="O517" i="18" s="1"/>
  <c r="P311" i="18"/>
  <c r="O517" i="17"/>
  <c r="N517" i="31"/>
  <c r="U24" i="34" s="1"/>
  <c r="P311" i="31"/>
  <c r="O311" i="31"/>
  <c r="O517" i="31" s="1"/>
  <c r="N517" i="30"/>
  <c r="T24" i="34" s="1"/>
  <c r="P311" i="30"/>
  <c r="O311" i="30"/>
  <c r="O517" i="30" s="1"/>
  <c r="N517" i="16"/>
  <c r="S24" i="34" s="1"/>
  <c r="O311" i="16"/>
  <c r="O517" i="16" s="1"/>
  <c r="P311" i="16"/>
  <c r="O517" i="15"/>
  <c r="N517" i="14"/>
  <c r="Q24" i="34" s="1"/>
  <c r="P311" i="14"/>
  <c r="O311" i="14"/>
  <c r="O517" i="14" s="1"/>
  <c r="O517" i="13"/>
  <c r="N517" i="12"/>
  <c r="O24" i="34" s="1"/>
  <c r="P311" i="12"/>
  <c r="O311" i="12"/>
  <c r="O517" i="12" s="1"/>
  <c r="O517" i="29"/>
  <c r="N517" i="28"/>
  <c r="M24" i="34" s="1"/>
  <c r="O311" i="28"/>
  <c r="O517" i="28" s="1"/>
  <c r="P311" i="28"/>
  <c r="N517" i="11"/>
  <c r="L24" i="34" s="1"/>
  <c r="O311" i="11"/>
  <c r="O517" i="11" s="1"/>
  <c r="P311" i="11"/>
  <c r="N517" i="10"/>
  <c r="K24" i="34" s="1"/>
  <c r="P311" i="10"/>
  <c r="O311" i="10"/>
  <c r="O517" i="10" s="1"/>
  <c r="N517" i="9"/>
  <c r="J24" i="34" s="1"/>
  <c r="P311" i="9"/>
  <c r="O311" i="9"/>
  <c r="O517" i="9" s="1"/>
  <c r="N517" i="8"/>
  <c r="I24" i="34" s="1"/>
  <c r="O311" i="8"/>
  <c r="O517" i="8" s="1"/>
  <c r="P311" i="8"/>
  <c r="N517" i="7"/>
  <c r="H24" i="34" s="1"/>
  <c r="P311" i="7"/>
  <c r="O311" i="7"/>
  <c r="O517" i="7" s="1"/>
  <c r="N517" i="27"/>
  <c r="G24" i="34" s="1"/>
  <c r="P311" i="27"/>
  <c r="O311" i="27"/>
  <c r="O517" i="27" s="1"/>
  <c r="N517" i="26"/>
  <c r="F24" i="34" s="1"/>
  <c r="O311" i="26"/>
  <c r="O517" i="26" s="1"/>
  <c r="P311" i="26"/>
  <c r="N517" i="6"/>
  <c r="E24" i="34" s="1"/>
  <c r="O311" i="6"/>
  <c r="O517" i="6" s="1"/>
  <c r="P311" i="6"/>
  <c r="N517" i="5"/>
  <c r="D24" i="34" s="1"/>
  <c r="O311" i="5"/>
  <c r="O517" i="5" s="1"/>
  <c r="P311" i="5"/>
  <c r="O517" i="4"/>
  <c r="O517" i="2"/>
  <c r="AI62" i="34"/>
  <c r="H16" i="35" s="1"/>
  <c r="AI72" i="34"/>
  <c r="H26" i="35" s="1"/>
  <c r="AI55" i="34"/>
  <c r="H9" i="35" s="1"/>
  <c r="AH74" i="34"/>
  <c r="AI76" i="34" s="1"/>
  <c r="AH29" i="34"/>
  <c r="AI29" i="34" s="1"/>
  <c r="AJ29" i="34" s="1"/>
  <c r="D9" i="35" s="1"/>
  <c r="H28" i="35" l="1"/>
  <c r="AI74" i="34"/>
  <c r="AP18" i="34" l="1"/>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AE22" i="34"/>
  <c r="AA48" i="34"/>
  <c r="AA50" i="34" s="1"/>
  <c r="S48" i="34"/>
  <c r="S50" i="34" s="1"/>
  <c r="M48" i="34"/>
  <c r="M50" i="34"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AD22" i="34"/>
  <c r="AC22" i="34"/>
  <c r="AB22" i="34"/>
  <c r="Z22" i="34"/>
  <c r="X22" i="34"/>
  <c r="V22" i="34"/>
  <c r="T22" i="34"/>
  <c r="R22" i="34"/>
  <c r="P22" i="34"/>
  <c r="N22" i="34"/>
  <c r="L22" i="34"/>
  <c r="AK34" i="34"/>
  <c r="J22" i="34"/>
  <c r="H22" i="34"/>
  <c r="F22" i="34"/>
  <c r="AK46" i="34"/>
  <c r="AK44" i="34"/>
  <c r="AK42" i="34"/>
  <c r="AK40" i="34"/>
  <c r="AK31" i="34"/>
  <c r="AK47" i="34"/>
  <c r="AK45" i="34"/>
  <c r="AK43" i="34"/>
  <c r="AK41" i="34"/>
  <c r="AK35" i="34"/>
  <c r="D22" i="34"/>
  <c r="AK39" i="34"/>
  <c r="AK33" i="34"/>
  <c r="AK38" i="34"/>
  <c r="AK37" i="34"/>
  <c r="AK36" i="34"/>
  <c r="AK32" i="34"/>
  <c r="AK29" i="34"/>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AI50" i="34"/>
  <c r="AJ4" i="34"/>
  <c r="AH22" i="34" l="1"/>
  <c r="C9" i="35"/>
  <c r="AJ3" i="34"/>
  <c r="D10" i="35"/>
  <c r="AJ48" i="34"/>
  <c r="B22" i="34"/>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C28" i="35" l="1"/>
  <c r="E9" i="35"/>
  <c r="E10" i="35"/>
  <c r="D28" i="35"/>
  <c r="AJ15" i="34"/>
  <c r="V23" i="34"/>
  <c r="V25" i="34" s="1"/>
  <c r="E28" i="35" l="1"/>
  <c r="K15" i="37" s="1"/>
  <c r="AH24" i="34"/>
  <c r="AH23" i="34" s="1"/>
  <c r="B23" i="34"/>
  <c r="B25" i="34" s="1"/>
  <c r="K31" i="37" l="1"/>
  <c r="H636" i="37" s="1"/>
  <c r="D74" i="37"/>
  <c r="H644" i="37" l="1"/>
  <c r="J640" i="37"/>
  <c r="J644"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B1" authorId="0" shapeId="0" xr:uid="{36CD5208-2E4B-468D-A0E6-10E90FF8E7FB}">
      <text>
        <r>
          <rPr>
            <b/>
            <sz val="9"/>
            <color indexed="81"/>
            <rFont val="Tahoma"/>
            <family val="2"/>
          </rPr>
          <t>tEppy:</t>
        </r>
        <r>
          <rPr>
            <sz val="9"/>
            <color indexed="81"/>
            <rFont val="Tahoma"/>
            <family val="2"/>
          </rPr>
          <t xml:space="preserve">
Column B represents the actual code counterparts on sheet: Form60
This will be the basis for the lookup_value.
Done to prevent more alterations on the "already-working" daily transaction sheets.
What was done was I converted the values in Col C:
   =SUBSTITUTE(LOWER(TRIM(b3))," ","_")
   (copied and pasted as values afterwards)
and then compared them against Form60!A's values (see col A).
when the values returned False, I copied the counterpart code from Form60 sheet for them to match.</t>
        </r>
      </text>
    </comment>
    <comment ref="CV1" authorId="0" shapeId="0" xr:uid="{9E1C3B3E-C33C-412C-B351-6830341E818C}">
      <text>
        <r>
          <rPr>
            <b/>
            <sz val="9"/>
            <color indexed="81"/>
            <rFont val="Tahoma"/>
            <family val="2"/>
          </rPr>
          <t>tEppy:</t>
        </r>
        <r>
          <rPr>
            <sz val="9"/>
            <color indexed="81"/>
            <rFont val="Tahoma"/>
            <family val="2"/>
          </rPr>
          <t xml:space="preserve">
Rounded-off values to x.xx</t>
        </r>
      </text>
    </comment>
    <comment ref="CY1" authorId="0" shapeId="0" xr:uid="{C744AF77-4CAD-4B4E-9E82-112B4B3B50CB}">
      <text>
        <r>
          <rPr>
            <b/>
            <sz val="9"/>
            <color indexed="81"/>
            <rFont val="Tahoma"/>
            <family val="2"/>
          </rPr>
          <t>tEppy:</t>
        </r>
        <r>
          <rPr>
            <sz val="9"/>
            <color indexed="81"/>
            <rFont val="Tahoma"/>
            <family val="2"/>
          </rPr>
          <t xml:space="preserve">
Technically, hindi na 'to kailangan kung balanse ka sa dailies. Pero kung sinisipag ka na i-double-check, why not? Go ahead. Mas masipag, mas makakasigurado, mas mainam, …
mas magaling, mas madami, mas malaki, mas masarap, ano pa ba'ng "mas"?
Siiiiiiii!</t>
        </r>
      </text>
    </comment>
    <comment ref="C6" authorId="0" shapeId="0" xr:uid="{AE7800B9-55BC-497F-AB25-246676A72571}">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C7" authorId="0" shapeId="0" xr:uid="{F89E0C56-9E38-4B04-B697-E1028A6AC445}">
      <text>
        <r>
          <rPr>
            <b/>
            <sz val="9"/>
            <color indexed="81"/>
            <rFont val="Tahoma"/>
            <family val="2"/>
          </rPr>
          <t>tEppy:</t>
        </r>
        <r>
          <rPr>
            <sz val="9"/>
            <color indexed="81"/>
            <rFont val="Tahoma"/>
            <family val="2"/>
          </rPr>
          <t xml:space="preserve">
amount sa municipal ctc WITHOUT interest.
sa COMM TAX PENALTY ilalagay yung INTEREST</t>
        </r>
      </text>
    </comment>
    <comment ref="C12" authorId="1" shapeId="0" xr:uid="{24024F3C-7A26-43D0-A648-F7FD446FE665}">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C54" authorId="1" shapeId="0" xr:uid="{20299F5D-B93B-4F8A-99B8-F7489616C1B5}">
      <text>
        <r>
          <rPr>
            <sz val="11"/>
            <color rgb="FF000000"/>
            <rFont val="Calibri"/>
            <family val="2"/>
            <charset val="1"/>
          </rPr>
          <t xml:space="preserve">teppy:
</t>
        </r>
        <r>
          <rPr>
            <sz val="9"/>
            <color rgb="FF000000"/>
            <rFont val="Tahoma"/>
            <family val="2"/>
            <charset val="1"/>
          </rPr>
          <t>Med Cert
Health Fee / Clearance</t>
        </r>
      </text>
    </comment>
    <comment ref="C55" authorId="1" shapeId="0" xr:uid="{733357E3-3F92-4290-B084-0D70917E30E9}">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C58" authorId="1" shapeId="0" xr:uid="{765A6A70-6418-4DFC-AC5F-B9BD9745629E}">
      <text>
        <r>
          <rPr>
            <sz val="11"/>
            <color rgb="FF000000"/>
            <rFont val="Calibri"/>
            <family val="2"/>
            <charset val="1"/>
          </rPr>
          <t xml:space="preserve">teppy:
</t>
        </r>
        <r>
          <rPr>
            <sz val="9"/>
            <color rgb="FF000000"/>
            <rFont val="Tahoma"/>
            <family val="2"/>
            <charset val="1"/>
          </rPr>
          <t>Certification - MENRO
Dropping MTOP</t>
        </r>
      </text>
    </comment>
    <comment ref="C59" authorId="0" shapeId="0" xr:uid="{A0FD22A5-0CAD-4636-BBFD-E19F5BF7E1B5}">
      <text>
        <r>
          <rPr>
            <b/>
            <sz val="9"/>
            <color indexed="81"/>
            <rFont val="Tahoma"/>
            <family val="2"/>
          </rPr>
          <t>tEppy:</t>
        </r>
        <r>
          <rPr>
            <sz val="9"/>
            <color indexed="81"/>
            <rFont val="Tahoma"/>
            <family val="2"/>
          </rPr>
          <t xml:space="preserve">
5/22/24 lang nagkaroon nitong account na 'to.</t>
        </r>
      </text>
    </comment>
    <comment ref="C63" authorId="2" shapeId="0" xr:uid="{D37771F8-D125-45A4-9EFA-5A82D158C3FB}">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C69" authorId="1" shapeId="0" xr:uid="{9C915701-015B-494B-9EE6-7AEC2133AF0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C70" authorId="1" shapeId="0" xr:uid="{548BC120-C472-4668-9961-7C90BADB0F42}">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C72" authorId="1" shapeId="0" xr:uid="{68771D22-5D11-4E38-90D9-66C99A4C59A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C73" authorId="1" shapeId="0" xr:uid="{A8566775-A65B-481E-83D0-C1E70E477D99}">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C76" authorId="1" shapeId="0" xr:uid="{A3860A88-7465-4F6A-8054-62C3E94708E5}">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C79" authorId="2" shapeId="0" xr:uid="{A8DF1CAD-4667-412F-A930-61C8A0FE5659}">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C80" authorId="1" shapeId="0" xr:uid="{7751ED41-D130-47FB-9A9E-2990D7AF7CDB}">
      <text>
        <r>
          <rPr>
            <sz val="11"/>
            <color rgb="FF000000"/>
            <rFont val="Calibri"/>
            <family val="2"/>
            <charset val="1"/>
          </rPr>
          <t xml:space="preserve">teppy:
</t>
        </r>
        <r>
          <rPr>
            <sz val="9"/>
            <color rgb="FF000000"/>
            <rFont val="Tahoma"/>
            <family val="2"/>
            <charset val="1"/>
          </rPr>
          <t>Gayahin mo lang yung amount na nasa summary page.</t>
        </r>
      </text>
    </comment>
    <comment ref="C81" authorId="1" shapeId="0" xr:uid="{999B708A-3C9E-4587-A5AD-A8A34F1C8EDB}">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C85" authorId="1" shapeId="0" xr:uid="{2C4C8464-C6CA-408D-AD3C-996AAB46DAC4}">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C90" authorId="1" shapeId="0" xr:uid="{16AE20B6-945E-4405-9EE4-14E075735C9A}">
      <text>
        <r>
          <rPr>
            <sz val="11"/>
            <color rgb="FF000000"/>
            <rFont val="Calibri"/>
            <family val="2"/>
            <charset val="1"/>
          </rPr>
          <t>Che:
STL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E518E78C-DEDD-4D19-8745-242A1F7B65FA}">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Che</author>
    <author>TEMP.MARIZ</author>
    <author>LGU Bocaue</author>
    <author>Ma. Charina</author>
  </authors>
  <commentList>
    <comment ref="B7" authorId="0" shapeId="0" xr:uid="{2C5AFA20-5110-44D5-ADF3-FD0A153218F5}">
      <text>
        <r>
          <rPr>
            <b/>
            <sz val="9"/>
            <color indexed="81"/>
            <rFont val="Tahoma"/>
            <family val="2"/>
          </rPr>
          <t>tEppy:</t>
        </r>
        <r>
          <rPr>
            <sz val="9"/>
            <color indexed="81"/>
            <rFont val="Tahoma"/>
            <family val="2"/>
          </rPr>
          <t xml:space="preserve">
Etong Yellows e iba ang pinagkuhanan na data ng xlookup since special/manual sila.
See OR_Summary sheet.</t>
        </r>
      </text>
    </comment>
    <comment ref="B36" authorId="1" shapeId="0" xr:uid="{56C7C018-999B-49B8-A2AF-CE6852DFB6C3}">
      <text>
        <r>
          <rPr>
            <b/>
            <sz val="9"/>
            <color indexed="81"/>
            <rFont val="Tahoma"/>
            <family val="2"/>
          </rPr>
          <t>Che:</t>
        </r>
        <r>
          <rPr>
            <sz val="9"/>
            <color indexed="81"/>
            <rFont val="Tahoma"/>
            <family val="2"/>
          </rPr>
          <t xml:space="preserve">
sale of bids</t>
        </r>
      </text>
    </comment>
    <comment ref="D45" authorId="0" shapeId="0" xr:uid="{7728AEC4-8D95-46D5-BEC5-DF3CD056FD59}">
      <text>
        <r>
          <rPr>
            <b/>
            <sz val="9"/>
            <color indexed="81"/>
            <rFont val="Tahoma"/>
            <charset val="1"/>
          </rPr>
          <t>tEppy:</t>
        </r>
        <r>
          <rPr>
            <sz val="9"/>
            <color indexed="81"/>
            <rFont val="Tahoma"/>
            <charset val="1"/>
          </rPr>
          <t xml:space="preserve">
Iba formula nito since manual entries yung colored cells sa right side
</t>
        </r>
      </text>
    </comment>
    <comment ref="I45" authorId="2" shapeId="0" xr:uid="{D03BE535-4171-486B-A513-8A315C5449CA}">
      <text>
        <r>
          <rPr>
            <b/>
            <sz val="9"/>
            <color indexed="81"/>
            <rFont val="Tahoma"/>
            <family val="2"/>
          </rPr>
          <t>TEMP.MARIZ:</t>
        </r>
        <r>
          <rPr>
            <sz val="9"/>
            <color indexed="81"/>
            <rFont val="Tahoma"/>
            <family val="2"/>
          </rPr>
          <t xml:space="preserve">
</t>
        </r>
        <r>
          <rPr>
            <sz val="8"/>
            <color indexed="81"/>
            <rFont val="Tahoma"/>
            <family val="2"/>
          </rPr>
          <t>DUE TO OTHER FUNDS</t>
        </r>
      </text>
    </comment>
    <comment ref="J45" authorId="2" shapeId="0" xr:uid="{472FE183-675F-4087-B35F-0E6574EEB30E}">
      <text>
        <r>
          <rPr>
            <b/>
            <sz val="9"/>
            <color indexed="81"/>
            <rFont val="Tahoma"/>
            <family val="2"/>
          </rPr>
          <t>TEMP.MARIZ:</t>
        </r>
        <r>
          <rPr>
            <sz val="9"/>
            <color indexed="81"/>
            <rFont val="Tahoma"/>
            <family val="2"/>
          </rPr>
          <t xml:space="preserve">
</t>
        </r>
        <r>
          <rPr>
            <sz val="8"/>
            <color indexed="81"/>
            <rFont val="Tahoma"/>
            <family val="2"/>
          </rPr>
          <t>DUE TO LGU (FROM PTO)</t>
        </r>
      </text>
    </comment>
    <comment ref="D47" authorId="0" shapeId="0" xr:uid="{F22C9EB6-E9FE-480A-B228-0384A3CB0B69}">
      <text>
        <r>
          <rPr>
            <b/>
            <sz val="9"/>
            <color indexed="81"/>
            <rFont val="Tahoma"/>
            <charset val="1"/>
          </rPr>
          <t>tEppy:</t>
        </r>
        <r>
          <rPr>
            <sz val="9"/>
            <color indexed="81"/>
            <rFont val="Tahoma"/>
            <charset val="1"/>
          </rPr>
          <t xml:space="preserve">
Iba formula nito since manual entries yung colored cells sa right side
</t>
        </r>
      </text>
    </comment>
    <comment ref="B49" authorId="1" shapeId="0" xr:uid="{D65033CF-0183-42FA-99DE-D6F695609263}">
      <text>
        <r>
          <rPr>
            <b/>
            <sz val="9"/>
            <color indexed="81"/>
            <rFont val="Tahoma"/>
            <family val="2"/>
          </rPr>
          <t>Che:</t>
        </r>
        <r>
          <rPr>
            <sz val="9"/>
            <color indexed="81"/>
            <rFont val="Tahoma"/>
            <family val="2"/>
          </rPr>
          <t xml:space="preserve">
termination 
municipal license</t>
        </r>
      </text>
    </comment>
    <comment ref="J61" authorId="2" shapeId="0" xr:uid="{5996E87A-37F6-43E5-AB9E-A45BAC6E3467}">
      <text>
        <r>
          <rPr>
            <b/>
            <sz val="9"/>
            <color indexed="81"/>
            <rFont val="Tahoma"/>
            <family val="2"/>
          </rPr>
          <t>TEMP.MARIZ:</t>
        </r>
        <r>
          <rPr>
            <sz val="9"/>
            <color indexed="81"/>
            <rFont val="Tahoma"/>
            <family val="2"/>
          </rPr>
          <t xml:space="preserve">
</t>
        </r>
        <r>
          <rPr>
            <sz val="8"/>
            <color indexed="81"/>
            <rFont val="Tahoma"/>
            <family val="2"/>
          </rPr>
          <t>DUE TO LGU (PROVINCIAL ORDINANCE)</t>
        </r>
      </text>
    </comment>
    <comment ref="B69" authorId="1" shapeId="0" xr:uid="{D8836965-C9C6-4E17-90A2-BFE5BE5FB1B2}">
      <text>
        <r>
          <rPr>
            <b/>
            <sz val="9"/>
            <color indexed="81"/>
            <rFont val="Tahoma"/>
            <family val="2"/>
          </rPr>
          <t>Che:</t>
        </r>
        <r>
          <rPr>
            <sz val="9"/>
            <color indexed="81"/>
            <rFont val="Tahoma"/>
            <family val="2"/>
          </rPr>
          <t xml:space="preserve">
mtop</t>
        </r>
      </text>
    </comment>
    <comment ref="B94" authorId="1" shapeId="0" xr:uid="{A2AB4347-B117-4E6A-B81A-B431CFD6841F}">
      <text>
        <r>
          <rPr>
            <b/>
            <sz val="9"/>
            <color indexed="81"/>
            <rFont val="Tahoma"/>
            <family val="2"/>
          </rPr>
          <t>Che:</t>
        </r>
        <r>
          <rPr>
            <sz val="9"/>
            <color indexed="81"/>
            <rFont val="Tahoma"/>
            <family val="2"/>
          </rPr>
          <t xml:space="preserve">
dropping mtop
cert. menro</t>
        </r>
      </text>
    </comment>
    <comment ref="B95" authorId="3" shapeId="0" xr:uid="{BCB2C0FF-9701-4F93-BF28-E1100BF0B24C}">
      <text>
        <r>
          <rPr>
            <b/>
            <sz val="9"/>
            <color indexed="81"/>
            <rFont val="Tahoma"/>
            <family val="2"/>
          </rPr>
          <t>LGU Bocaue:</t>
        </r>
        <r>
          <rPr>
            <sz val="9"/>
            <color indexed="81"/>
            <rFont val="Tahoma"/>
            <family val="2"/>
          </rPr>
          <t xml:space="preserve">
business clearance collected by LGU Bocaue on behalf of the barangays (for remittance)</t>
        </r>
      </text>
    </comment>
    <comment ref="B96" authorId="1" shapeId="0" xr:uid="{CBBDF3CE-D007-4CD1-B989-FA495945D4E0}">
      <text>
        <r>
          <rPr>
            <b/>
            <sz val="9"/>
            <color indexed="81"/>
            <rFont val="Tahoma"/>
            <family val="2"/>
          </rPr>
          <t>Che:</t>
        </r>
        <r>
          <rPr>
            <sz val="9"/>
            <color indexed="81"/>
            <rFont val="Tahoma"/>
            <family val="2"/>
          </rPr>
          <t xml:space="preserve">
weights &amp; measures</t>
        </r>
      </text>
    </comment>
    <comment ref="K99" authorId="1" shapeId="0" xr:uid="{7837E2A6-6D5F-4C0A-A11E-62C7899824D7}">
      <text>
        <r>
          <rPr>
            <b/>
            <sz val="9"/>
            <color indexed="81"/>
            <rFont val="Tahoma"/>
            <family val="2"/>
          </rPr>
          <t xml:space="preserve">Che:
</t>
        </r>
        <r>
          <rPr>
            <sz val="9"/>
            <color indexed="81"/>
            <rFont val="Tahoma"/>
            <family val="2"/>
          </rPr>
          <t>due to officers</t>
        </r>
      </text>
    </comment>
    <comment ref="B120" authorId="1" shapeId="0" xr:uid="{95362B6A-FF20-4396-89CE-100DFBD72F67}">
      <text>
        <r>
          <rPr>
            <b/>
            <sz val="9"/>
            <color indexed="81"/>
            <rFont val="Tahoma"/>
            <family val="2"/>
          </rPr>
          <t>Che:</t>
        </r>
        <r>
          <rPr>
            <sz val="9"/>
            <color indexed="81"/>
            <rFont val="Tahoma"/>
            <family val="2"/>
          </rPr>
          <t xml:space="preserve">
RENTAL
RIGHTS</t>
        </r>
      </text>
    </comment>
    <comment ref="D139" authorId="3" shapeId="0" xr:uid="{0E4E7DD9-C9C7-4AB7-8F85-C6A2DCBB8730}">
      <text>
        <r>
          <rPr>
            <b/>
            <sz val="9"/>
            <color indexed="81"/>
            <rFont val="Tahoma"/>
            <family val="2"/>
          </rPr>
          <t>LGU Bocaue:</t>
        </r>
        <r>
          <rPr>
            <sz val="9"/>
            <color indexed="81"/>
            <rFont val="Tahoma"/>
            <family val="2"/>
          </rPr>
          <t xml:space="preserve">
FROM CASHBOOK</t>
        </r>
      </text>
    </comment>
    <comment ref="J142" authorId="2" shapeId="0" xr:uid="{59C3B50C-914A-490A-8FA2-F708313990D2}">
      <text>
        <r>
          <rPr>
            <b/>
            <sz val="9"/>
            <color indexed="81"/>
            <rFont val="Tahoma"/>
            <family val="2"/>
          </rPr>
          <t>TEMP.MARIZ:</t>
        </r>
        <r>
          <rPr>
            <sz val="9"/>
            <color indexed="81"/>
            <rFont val="Tahoma"/>
            <family val="2"/>
          </rPr>
          <t xml:space="preserve">
DUE TO LGUS</t>
        </r>
      </text>
    </comment>
    <comment ref="K180" authorId="1" shapeId="0" xr:uid="{D4303D85-4308-4F9E-A8BC-70008F8B9663}">
      <text>
        <r>
          <rPr>
            <b/>
            <sz val="9"/>
            <color indexed="81"/>
            <rFont val="Tahoma"/>
            <family val="2"/>
          </rPr>
          <t>Che:</t>
        </r>
        <r>
          <rPr>
            <sz val="9"/>
            <color indexed="81"/>
            <rFont val="Tahoma"/>
            <family val="2"/>
          </rPr>
          <t xml:space="preserve">
due to NGAs
</t>
        </r>
      </text>
    </comment>
    <comment ref="L181" authorId="4" shapeId="0" xr:uid="{1ACC3E36-5704-4C31-AD24-595049D405D2}">
      <text>
        <r>
          <rPr>
            <b/>
            <sz val="9"/>
            <color indexed="81"/>
            <rFont val="Tahoma"/>
            <family val="2"/>
          </rPr>
          <t>Ma. Charina:</t>
        </r>
        <r>
          <rPr>
            <sz val="9"/>
            <color indexed="81"/>
            <rFont val="Tahoma"/>
            <family val="2"/>
          </rPr>
          <t xml:space="preserve">
due to lgu collection</t>
        </r>
      </text>
    </comment>
    <comment ref="L211" authorId="2" shapeId="0" xr:uid="{40F66589-6041-4990-9471-DFF37F9956AE}">
      <text>
        <r>
          <rPr>
            <b/>
            <sz val="9"/>
            <color indexed="81"/>
            <rFont val="Tahoma"/>
            <family val="2"/>
          </rPr>
          <t>TEMP.MARIZ:</t>
        </r>
        <r>
          <rPr>
            <sz val="9"/>
            <color indexed="81"/>
            <rFont val="Tahoma"/>
            <family val="2"/>
          </rPr>
          <t xml:space="preserve">
</t>
        </r>
        <r>
          <rPr>
            <sz val="8"/>
            <color indexed="81"/>
            <rFont val="Tahoma"/>
            <family val="2"/>
          </rPr>
          <t>SPECIAL EDUCATION TAX</t>
        </r>
      </text>
    </comment>
    <comment ref="L212" authorId="2" shapeId="0" xr:uid="{31EFC0A9-E516-47E3-BE27-717A476ECAC2}">
      <text>
        <r>
          <rPr>
            <b/>
            <sz val="9"/>
            <color indexed="81"/>
            <rFont val="Tahoma"/>
            <family val="2"/>
          </rPr>
          <t>TEMP.MARIZ:</t>
        </r>
        <r>
          <rPr>
            <sz val="9"/>
            <color indexed="81"/>
            <rFont val="Tahoma"/>
            <family val="2"/>
          </rPr>
          <t xml:space="preserve">
</t>
        </r>
        <r>
          <rPr>
            <sz val="8"/>
            <color indexed="81"/>
            <rFont val="Tahoma"/>
            <family val="2"/>
          </rPr>
          <t>TAX REVENUE FINES AND PENALTIES PROPERTY TAXES</t>
        </r>
      </text>
    </comment>
    <comment ref="L214" authorId="0" shapeId="0" xr:uid="{6AC2CCF3-98D3-4BCF-B619-9BBDACD7FEE4}">
      <text>
        <r>
          <rPr>
            <b/>
            <sz val="9"/>
            <color indexed="81"/>
            <rFont val="Tahoma"/>
            <charset val="1"/>
          </rPr>
          <t>tEppy:</t>
        </r>
        <r>
          <rPr>
            <sz val="9"/>
            <color indexed="81"/>
            <rFont val="Tahoma"/>
            <charset val="1"/>
          </rPr>
          <t xml:space="preserve">
LGU Bocaue:
deferred RPT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G2" authorId="0" shapeId="0" xr:uid="{23AA6075-1F06-4A47-B97C-E0028A44CA32}">
      <text>
        <r>
          <rPr>
            <b/>
            <sz val="9"/>
            <color indexed="81"/>
            <rFont val="Tahoma"/>
            <family val="2"/>
          </rPr>
          <t>tEppy:</t>
        </r>
        <r>
          <rPr>
            <sz val="9"/>
            <color indexed="81"/>
            <rFont val="Tahoma"/>
            <family val="2"/>
          </rPr>
          <t xml:space="preserve">
Rounded-off values</t>
        </r>
      </text>
    </comment>
    <comment ref="F27" authorId="0" shapeId="0" xr:uid="{0457BAEC-CFB4-4717-A1FC-28FDFDF95554}">
      <text>
        <r>
          <rPr>
            <b/>
            <sz val="9"/>
            <color indexed="81"/>
            <rFont val="Tahoma"/>
            <family val="2"/>
          </rPr>
          <t>tEppy:</t>
        </r>
        <r>
          <rPr>
            <sz val="9"/>
            <color indexed="81"/>
            <rFont val="Tahoma"/>
            <family val="2"/>
          </rPr>
          <t xml:space="preserve">
Bid Docs
</t>
        </r>
      </text>
    </comment>
    <comment ref="F38" authorId="0" shapeId="0" xr:uid="{401FE551-7E94-48D6-8329-4BD107D1D0E2}">
      <text>
        <r>
          <rPr>
            <b/>
            <sz val="9"/>
            <color indexed="81"/>
            <rFont val="Tahoma"/>
            <family val="2"/>
          </rPr>
          <t>tEppy:</t>
        </r>
        <r>
          <rPr>
            <sz val="9"/>
            <color indexed="81"/>
            <rFont val="Tahoma"/>
            <family val="2"/>
          </rPr>
          <t xml:space="preserve">
Magtaka ka pag hindi 'to balanse kasi, technically, copy lang yung G38 ng C38. 
Pro'lly sa rounding-off nagkadiperensya dito sa col 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3C9BB83-F4B4-438F-B6C7-2B91DF79177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A732250-8142-4285-BA43-ACC87538AA3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3F63588-E76E-488D-A306-0DFF32DF465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5E9BE42-91F8-42D5-BB05-5F312AF32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84CA753-9B99-430B-B9DC-F36950A4A9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041BCF8-FEEC-4C3B-8248-3D471F2355D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F63B536-9AF0-412D-AEAA-AA4426D8891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464A1FC-50C4-4186-8231-A70F73888921}">
      <text>
        <r>
          <rPr>
            <b/>
            <sz val="9"/>
            <color indexed="81"/>
            <rFont val="Tahoma"/>
            <family val="2"/>
          </rPr>
          <t>teppy:</t>
        </r>
        <r>
          <rPr>
            <sz val="9"/>
            <color indexed="81"/>
            <rFont val="Tahoma"/>
            <family val="2"/>
          </rPr>
          <t xml:space="preserve">
Med Cert
Health Fee / Clearance</t>
        </r>
      </text>
    </comment>
    <comment ref="AD43" authorId="0" shapeId="0" xr:uid="{53D8A2E7-8AF1-43C7-BA09-1398FAE015B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B0671F-8616-424E-8C85-063244BD2D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063527C-15CD-47C5-947F-8967585B66F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905022C-8DB5-430E-B43C-4CF8B32DE23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3395622-C9E9-43FE-AD08-136D1D93C439}">
      <text>
        <r>
          <rPr>
            <b/>
            <sz val="9"/>
            <color indexed="81"/>
            <rFont val="Tahoma"/>
            <family val="2"/>
          </rPr>
          <t>teppy:</t>
        </r>
        <r>
          <rPr>
            <sz val="9"/>
            <color indexed="81"/>
            <rFont val="Tahoma"/>
            <family val="2"/>
          </rPr>
          <t xml:space="preserve">
Certification - MENRO
Dropping MTOP</t>
        </r>
      </text>
    </comment>
    <comment ref="AD62" authorId="0" shapeId="0" xr:uid="{3D585EFD-36F6-4CF7-B569-5D823EF3565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996A08-4372-4D3E-8A06-258CE8621C03}">
      <text>
        <r>
          <rPr>
            <b/>
            <sz val="9"/>
            <color indexed="81"/>
            <rFont val="Tahoma"/>
            <family val="2"/>
          </rPr>
          <t>teppy:</t>
        </r>
        <r>
          <rPr>
            <sz val="9"/>
            <color indexed="81"/>
            <rFont val="Tahoma"/>
            <family val="2"/>
          </rPr>
          <t xml:space="preserve">
TAX CLEARANCE
TAX DECLARATION
NO IMPROVEMENT ASSESSOR
</t>
        </r>
      </text>
    </comment>
    <comment ref="AD68" authorId="0" shapeId="0" xr:uid="{3BA09A59-2D9B-4268-8416-2404A765AA7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0B92D8-C19C-4EA9-8759-CDBB8F787C7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2442BF5-CB4D-4448-915C-D34B87713DC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1F3631B-CA47-4B3A-82AF-BC673304E8A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D92E068-9CCC-4505-8BB8-88F3D26BF6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A0C8FA9-4383-481D-AD42-4DDF852A052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A56AAC-9563-4F76-8D73-F620D7A93A8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5A500E1-4AF1-465A-A8E1-8F6A72E2596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3465E79-DA81-4EE0-A8D5-E55FBA2DFC4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AF0AAD3-E015-42B0-91D7-F41222EE62A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6527D70-945B-47DA-AB94-EEA0B58DCEA5}">
      <text>
        <r>
          <rPr>
            <b/>
            <sz val="9"/>
            <color indexed="81"/>
            <rFont val="Tahoma"/>
            <family val="2"/>
          </rPr>
          <t>teppy:</t>
        </r>
        <r>
          <rPr>
            <sz val="9"/>
            <color indexed="81"/>
            <rFont val="Tahoma"/>
            <family val="2"/>
          </rPr>
          <t xml:space="preserve">
Med Cert
Health Fee / Clearance</t>
        </r>
      </text>
    </comment>
    <comment ref="AD43" authorId="0" shapeId="0" xr:uid="{CC6FC639-21A1-4E30-A877-64EC4958481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4550CC0-3D82-4405-952C-A8A80962FBE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0A557C2-88C8-4BAD-838E-770878031E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EFAE256-B559-43EC-8880-77E37D0D35E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9CA046E-B7D3-456F-A9B0-13843F293542}">
      <text>
        <r>
          <rPr>
            <b/>
            <sz val="9"/>
            <color indexed="81"/>
            <rFont val="Tahoma"/>
            <family val="2"/>
          </rPr>
          <t>teppy:</t>
        </r>
        <r>
          <rPr>
            <sz val="9"/>
            <color indexed="81"/>
            <rFont val="Tahoma"/>
            <family val="2"/>
          </rPr>
          <t xml:space="preserve">
Certification - MENRO
Dropping MTOP</t>
        </r>
      </text>
    </comment>
    <comment ref="AD62" authorId="0" shapeId="0" xr:uid="{1D383C8F-A5B3-4CD7-B504-B69387B1192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6C67F99-C4E8-462D-B079-215039C3D9FE}">
      <text>
        <r>
          <rPr>
            <b/>
            <sz val="9"/>
            <color indexed="81"/>
            <rFont val="Tahoma"/>
            <family val="2"/>
          </rPr>
          <t>teppy:</t>
        </r>
        <r>
          <rPr>
            <sz val="9"/>
            <color indexed="81"/>
            <rFont val="Tahoma"/>
            <family val="2"/>
          </rPr>
          <t xml:space="preserve">
TAX CLEARANCE
TAX DECLARATION
NO IMPROVEMENT ASSESSOR
</t>
        </r>
      </text>
    </comment>
    <comment ref="AD68" authorId="0" shapeId="0" xr:uid="{47E21B52-6990-4433-B6D7-94C0F471870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8A3815D-C993-4039-BB01-226DBEE6D53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8204F5-E1B7-49E1-B186-CCFD18A91F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8A52328-919C-4246-8516-BDDFD48BF85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5A1BBBA-3060-4962-A5B8-DC3C4D8DA48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9F6E68-BB93-4B6C-9D0A-33F15178E59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A4FD987-9834-4CB1-8E63-BB260224961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FB3C943-97BA-4DFB-A4E0-B512C665A11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31F6EF-B23E-4309-AED6-9AC3D078F90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350CB41-424D-4E4C-BDD4-A0B6B668BDF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774E9D-B252-497F-B401-71683046F903}">
      <text>
        <r>
          <rPr>
            <b/>
            <sz val="9"/>
            <color indexed="81"/>
            <rFont val="Tahoma"/>
            <family val="2"/>
          </rPr>
          <t>teppy:</t>
        </r>
        <r>
          <rPr>
            <sz val="9"/>
            <color indexed="81"/>
            <rFont val="Tahoma"/>
            <family val="2"/>
          </rPr>
          <t xml:space="preserve">
Med Cert
Health Fee / Clearance</t>
        </r>
      </text>
    </comment>
    <comment ref="AD43" authorId="0" shapeId="0" xr:uid="{9EF0C3B7-C37B-4FF7-BA7F-2A85DDD98B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B5A6CD7-9893-4697-BE9A-66E1A5B3A72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C7E48B1-8903-41F8-8749-31ABDC0FDB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91CB6A8-3D39-4645-8823-C4A039E609E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D459226-E4AC-4D89-9BDA-270025E1AD59}">
      <text>
        <r>
          <rPr>
            <b/>
            <sz val="9"/>
            <color indexed="81"/>
            <rFont val="Tahoma"/>
            <family val="2"/>
          </rPr>
          <t>teppy:</t>
        </r>
        <r>
          <rPr>
            <sz val="9"/>
            <color indexed="81"/>
            <rFont val="Tahoma"/>
            <family val="2"/>
          </rPr>
          <t xml:space="preserve">
Certification - MENRO
Dropping MTOP</t>
        </r>
      </text>
    </comment>
    <comment ref="AD62" authorId="0" shapeId="0" xr:uid="{F7D80C2D-6512-4715-8F63-039E95D907D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76FA1EE-7022-4073-9C2B-670C3E27A2A9}">
      <text>
        <r>
          <rPr>
            <b/>
            <sz val="9"/>
            <color indexed="81"/>
            <rFont val="Tahoma"/>
            <family val="2"/>
          </rPr>
          <t>teppy:</t>
        </r>
        <r>
          <rPr>
            <sz val="9"/>
            <color indexed="81"/>
            <rFont val="Tahoma"/>
            <family val="2"/>
          </rPr>
          <t xml:space="preserve">
TAX CLEARANCE
TAX DECLARATION
NO IMPROVEMENT ASSESSOR
</t>
        </r>
      </text>
    </comment>
    <comment ref="AD68" authorId="0" shapeId="0" xr:uid="{A73327F6-28A4-4B36-A41C-0258353ED27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DD868B-721B-4A31-8BC1-1EF1A026A3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542CD4-E4FA-4ADC-9C48-48828CDB193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81C0E76-5785-46FC-944D-25B18FE17B7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3C92AB9-F2B4-46C0-865A-3F8A3B83F3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5C39251-3275-4D91-85D3-02A96F2C033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404A3F3-51AB-4BAB-BC2E-580377026CF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2299525-0E1C-4A12-9420-E9AED342A3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D6A2EA3-EC41-452F-AAAD-6C115099B3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0C5B278-2739-4C8B-8D95-771FB2F4258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0F49E5B-978F-467B-8CFB-2852292F9B7E}">
      <text>
        <r>
          <rPr>
            <b/>
            <sz val="9"/>
            <color indexed="81"/>
            <rFont val="Tahoma"/>
            <family val="2"/>
          </rPr>
          <t>teppy:</t>
        </r>
        <r>
          <rPr>
            <sz val="9"/>
            <color indexed="81"/>
            <rFont val="Tahoma"/>
            <family val="2"/>
          </rPr>
          <t xml:space="preserve">
Med Cert
Health Fee / Clearance</t>
        </r>
      </text>
    </comment>
    <comment ref="AD43" authorId="0" shapeId="0" xr:uid="{83A998BA-2987-4E22-8B57-83F57EF9075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FD7648E-D732-4C65-9463-D03AEF18E3F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F7A5445-BF74-4BC2-AC48-596129E0EF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F29D044-895A-4EAF-A6BB-47018EDCB10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84D58-7345-4866-B5DD-2E59855A05BD}">
      <text>
        <r>
          <rPr>
            <b/>
            <sz val="9"/>
            <color indexed="81"/>
            <rFont val="Tahoma"/>
            <family val="2"/>
          </rPr>
          <t>teppy:</t>
        </r>
        <r>
          <rPr>
            <sz val="9"/>
            <color indexed="81"/>
            <rFont val="Tahoma"/>
            <family val="2"/>
          </rPr>
          <t xml:space="preserve">
Certification - MENRO
Dropping MTOP</t>
        </r>
      </text>
    </comment>
    <comment ref="AD62" authorId="0" shapeId="0" xr:uid="{08081181-AD21-4AB6-8494-2A128E93E79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1D9CFC6-64ED-4A99-9DBE-C1AF43B4A9A0}">
      <text>
        <r>
          <rPr>
            <b/>
            <sz val="9"/>
            <color indexed="81"/>
            <rFont val="Tahoma"/>
            <family val="2"/>
          </rPr>
          <t>teppy:</t>
        </r>
        <r>
          <rPr>
            <sz val="9"/>
            <color indexed="81"/>
            <rFont val="Tahoma"/>
            <family val="2"/>
          </rPr>
          <t xml:space="preserve">
TAX CLEARANCE
TAX DECLARATION
NO IMPROVEMENT ASSESSOR
</t>
        </r>
      </text>
    </comment>
    <comment ref="AD68" authorId="0" shapeId="0" xr:uid="{2DBC8CA9-D6BA-4408-B93D-4FF71F729DC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93A3C5-D832-404C-A024-7B8E0DAB444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C991A27-616B-406B-805A-1D56427E9BE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B5708C-BAEE-4797-9388-98FDEC3F201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9F61BCF-3F15-46FC-AEC1-CD7B5276778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CE11F98-2933-487F-9786-99E0D95F974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EAC4426-724F-4C04-9DF6-9A7BDEA5194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781CD9-0C15-4953-8460-B6812B5F7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740FCD6-2876-4AAA-8B47-783A3E1302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AFD6877-3DC1-4F94-8EB7-46478D7AC33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28B233-34B5-4B71-AAE2-40C93E696C1E}">
      <text>
        <r>
          <rPr>
            <b/>
            <sz val="9"/>
            <color indexed="81"/>
            <rFont val="Tahoma"/>
            <family val="2"/>
          </rPr>
          <t>teppy:</t>
        </r>
        <r>
          <rPr>
            <sz val="9"/>
            <color indexed="81"/>
            <rFont val="Tahoma"/>
            <family val="2"/>
          </rPr>
          <t xml:space="preserve">
Med Cert
Health Fee / Clearance</t>
        </r>
      </text>
    </comment>
    <comment ref="AD43" authorId="0" shapeId="0" xr:uid="{BFE5B0CF-AF77-4242-8BC0-F68DC130E5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58467EE-2755-4B36-9991-AD51D367269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AEB7663-F74C-4BD1-AE98-C63B601B9E7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3290CBE-3C3F-462B-BF6F-9CFEE9FF00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F39CC3-3D16-4DD4-912C-9B36B1EF0F54}">
      <text>
        <r>
          <rPr>
            <b/>
            <sz val="9"/>
            <color indexed="81"/>
            <rFont val="Tahoma"/>
            <family val="2"/>
          </rPr>
          <t>teppy:</t>
        </r>
        <r>
          <rPr>
            <sz val="9"/>
            <color indexed="81"/>
            <rFont val="Tahoma"/>
            <family val="2"/>
          </rPr>
          <t xml:space="preserve">
Certification - MENRO
Dropping MTOP</t>
        </r>
      </text>
    </comment>
    <comment ref="AD62" authorId="0" shapeId="0" xr:uid="{8DD0D9A7-B5AA-409A-A874-4B50C2457F3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AB03136-CDF3-46E7-9A58-C26A54612E0F}">
      <text>
        <r>
          <rPr>
            <b/>
            <sz val="9"/>
            <color indexed="81"/>
            <rFont val="Tahoma"/>
            <family val="2"/>
          </rPr>
          <t>teppy:</t>
        </r>
        <r>
          <rPr>
            <sz val="9"/>
            <color indexed="81"/>
            <rFont val="Tahoma"/>
            <family val="2"/>
          </rPr>
          <t xml:space="preserve">
TAX CLEARANCE
TAX DECLARATION
NO IMPROVEMENT ASSESSOR
</t>
        </r>
      </text>
    </comment>
    <comment ref="AD68" authorId="0" shapeId="0" xr:uid="{6C968114-5898-430C-85DA-31E66C96327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96B32-8933-45CA-8E5F-E046B97480A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964346-2155-49D8-B161-7B0CB67DA9D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376D606-B741-4441-AD12-B254B164A34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117A332-3163-454D-8916-AA9B54EB67B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E21B24-A105-427B-8FDD-49642CAA3FE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4DD9547-1A7A-488E-B349-AFC19BD4DE5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F6F872B-BCDF-4D9F-8ACD-7549447438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173CCC-DC98-4DC5-81E6-109991A803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631885-D1A9-40A6-9AB9-D5BC14A60A4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653258-38B4-471F-82C5-E232BB383C22}">
      <text>
        <r>
          <rPr>
            <b/>
            <sz val="9"/>
            <color indexed="81"/>
            <rFont val="Tahoma"/>
            <family val="2"/>
          </rPr>
          <t>teppy:</t>
        </r>
        <r>
          <rPr>
            <sz val="9"/>
            <color indexed="81"/>
            <rFont val="Tahoma"/>
            <family val="2"/>
          </rPr>
          <t xml:space="preserve">
Med Cert
Health Fee / Clearance</t>
        </r>
      </text>
    </comment>
    <comment ref="AD43" authorId="0" shapeId="0" xr:uid="{BF216972-02B0-492B-A3E3-C8C46D8AE0F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FA4D38B-D984-4840-AAA6-BE02D6901B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85BB653-1DCF-4479-B34F-6588D80D563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ECCBE32-AC3C-4035-AB0A-62751C06357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000F8D-B27F-4776-83CB-D5B32C54B563}">
      <text>
        <r>
          <rPr>
            <b/>
            <sz val="9"/>
            <color indexed="81"/>
            <rFont val="Tahoma"/>
            <family val="2"/>
          </rPr>
          <t>teppy:</t>
        </r>
        <r>
          <rPr>
            <sz val="9"/>
            <color indexed="81"/>
            <rFont val="Tahoma"/>
            <family val="2"/>
          </rPr>
          <t xml:space="preserve">
Certification - MENRO
Dropping MTOP</t>
        </r>
      </text>
    </comment>
    <comment ref="AD62" authorId="0" shapeId="0" xr:uid="{8189241C-83FC-4F27-ACD8-1C125D6F035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9F74CA4-925B-4017-B3E8-1E7DF7532CB6}">
      <text>
        <r>
          <rPr>
            <b/>
            <sz val="9"/>
            <color indexed="81"/>
            <rFont val="Tahoma"/>
            <family val="2"/>
          </rPr>
          <t>teppy:</t>
        </r>
        <r>
          <rPr>
            <sz val="9"/>
            <color indexed="81"/>
            <rFont val="Tahoma"/>
            <family val="2"/>
          </rPr>
          <t xml:space="preserve">
TAX CLEARANCE
TAX DECLARATION
NO IMPROVEMENT ASSESSOR
</t>
        </r>
      </text>
    </comment>
    <comment ref="AD68" authorId="0" shapeId="0" xr:uid="{128B6DD4-1797-4A55-AC81-3D537F53EE3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2177F7-90AC-47D1-A4F8-9F00E4EF355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30A28D-1613-4752-87C6-C793D2E1FB0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786B2F-4BE8-4A64-B459-430B90EEE00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EA72E35-768D-48C7-8BBC-9880A45E3E2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1736037-70B5-4A4C-9056-8B264614569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3999D65-125C-4228-A49C-96FD957552F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47B9A6-F1E6-427E-BB02-063B708A13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E2D23B-60F3-4AAA-A04F-7BA76C8601F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D02C5E0-92D4-4A70-B9CF-6B469447B75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C90D882-E5FF-4676-89A9-B7DDA08D12DB}">
      <text>
        <r>
          <rPr>
            <b/>
            <sz val="9"/>
            <color indexed="81"/>
            <rFont val="Tahoma"/>
            <family val="2"/>
          </rPr>
          <t>teppy:</t>
        </r>
        <r>
          <rPr>
            <sz val="9"/>
            <color indexed="81"/>
            <rFont val="Tahoma"/>
            <family val="2"/>
          </rPr>
          <t xml:space="preserve">
Med Cert
Health Fee / Clearance</t>
        </r>
      </text>
    </comment>
    <comment ref="AD43" authorId="0" shapeId="0" xr:uid="{4C01F31E-CAB1-4A5B-AF86-7658E05F9F2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DDF08A3-CE20-406E-88A9-2AECC87E7BC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8112B02-87F0-4E63-BF5B-1E8A48B5C57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9C03E27-78E7-4811-A158-5C6BC5A33D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8F6DF-C937-4BBE-A0FD-4FF76A613EEE}">
      <text>
        <r>
          <rPr>
            <b/>
            <sz val="9"/>
            <color indexed="81"/>
            <rFont val="Tahoma"/>
            <family val="2"/>
          </rPr>
          <t>teppy:</t>
        </r>
        <r>
          <rPr>
            <sz val="9"/>
            <color indexed="81"/>
            <rFont val="Tahoma"/>
            <family val="2"/>
          </rPr>
          <t xml:space="preserve">
Certification - MENRO
Dropping MTOP</t>
        </r>
      </text>
    </comment>
    <comment ref="AD62" authorId="0" shapeId="0" xr:uid="{54A2D1D5-92B3-4F7E-977B-5C7DEF054D6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0B281BB-6E66-4A4B-865E-C53F35E470A8}">
      <text>
        <r>
          <rPr>
            <b/>
            <sz val="9"/>
            <color indexed="81"/>
            <rFont val="Tahoma"/>
            <family val="2"/>
          </rPr>
          <t>teppy:</t>
        </r>
        <r>
          <rPr>
            <sz val="9"/>
            <color indexed="81"/>
            <rFont val="Tahoma"/>
            <family val="2"/>
          </rPr>
          <t xml:space="preserve">
TAX CLEARANCE
TAX DECLARATION
NO IMPROVEMENT ASSESSOR
</t>
        </r>
      </text>
    </comment>
    <comment ref="AD68" authorId="0" shapeId="0" xr:uid="{D77F7486-5057-4050-B76A-357856B0AFF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EF4664A-7414-4D0E-95FE-19DD543F399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7C84D50-E8BE-490E-951E-C72BDF6FE03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8B539E0-9525-4B2A-859F-C8BD80FEEB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DE240B7-8225-4275-9213-841F70D0D5C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3737327-C28C-4CB8-A4F2-5D483CFD3AF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B24F74F-CABC-4D12-A844-E4C410087B0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16EFE90-8A83-4B49-B626-82D8A621EE7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528796C-6F68-48B4-89A8-9A3B2F8BF50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5A8D998-30B0-478A-AC39-DF9B13B9FB0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7813521-6415-4AFD-9268-1046C44FC266}">
      <text>
        <r>
          <rPr>
            <b/>
            <sz val="9"/>
            <color indexed="81"/>
            <rFont val="Tahoma"/>
            <family val="2"/>
          </rPr>
          <t>teppy:</t>
        </r>
        <r>
          <rPr>
            <sz val="9"/>
            <color indexed="81"/>
            <rFont val="Tahoma"/>
            <family val="2"/>
          </rPr>
          <t xml:space="preserve">
Med Cert
Health Fee / Clearance</t>
        </r>
      </text>
    </comment>
    <comment ref="AD43" authorId="0" shapeId="0" xr:uid="{8F86E57B-3D09-47C4-95DB-2413394796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73F8804-84C9-4811-9AE4-C49BD903482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895E9D1-0DBF-41EC-B6FC-32C1BD4D98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27CBF55-112A-4D92-B1E6-5E70396116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8C0EBF-A560-4B68-8545-7666A1F3416C}">
      <text>
        <r>
          <rPr>
            <b/>
            <sz val="9"/>
            <color indexed="81"/>
            <rFont val="Tahoma"/>
            <family val="2"/>
          </rPr>
          <t>teppy:</t>
        </r>
        <r>
          <rPr>
            <sz val="9"/>
            <color indexed="81"/>
            <rFont val="Tahoma"/>
            <family val="2"/>
          </rPr>
          <t xml:space="preserve">
Certification - MENRO
Dropping MTOP</t>
        </r>
      </text>
    </comment>
    <comment ref="AD62" authorId="0" shapeId="0" xr:uid="{BB3EEAD8-EB38-42CA-851A-64FFB446443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B7A208D-766F-4822-9C92-7088CC8F4C01}">
      <text>
        <r>
          <rPr>
            <b/>
            <sz val="9"/>
            <color indexed="81"/>
            <rFont val="Tahoma"/>
            <family val="2"/>
          </rPr>
          <t>teppy:</t>
        </r>
        <r>
          <rPr>
            <sz val="9"/>
            <color indexed="81"/>
            <rFont val="Tahoma"/>
            <family val="2"/>
          </rPr>
          <t xml:space="preserve">
TAX CLEARANCE
TAX DECLARATION
NO IMPROVEMENT ASSESSOR
</t>
        </r>
      </text>
    </comment>
    <comment ref="AD68" authorId="0" shapeId="0" xr:uid="{81672311-EE0D-4350-BF66-5B3D7DBEB9C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4B85FDE-9C9A-4FF5-A873-A5B7F1ABB1C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15DB5B-C625-4E01-BBDE-68B7A95CA4A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35401CA-77A5-4833-8089-DAE1CE86ABB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CDC071C-BC15-4D50-8813-9A5B90FA2F4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15FCA65-15BE-4424-A1A4-5673F90A934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F746861-EA0E-4DAB-A52D-C4567B9F06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57FA2FA-099E-47D5-A6B1-500306AE7E8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58136D1-B50B-4E13-BAA9-D0EC02CA2BF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897CA4-46FA-4BD5-9D8D-AE2EFE85F18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B6A0C65-E891-4363-9304-758ED42A3D7A}">
      <text>
        <r>
          <rPr>
            <b/>
            <sz val="9"/>
            <color indexed="81"/>
            <rFont val="Tahoma"/>
            <family val="2"/>
          </rPr>
          <t>teppy:</t>
        </r>
        <r>
          <rPr>
            <sz val="9"/>
            <color indexed="81"/>
            <rFont val="Tahoma"/>
            <family val="2"/>
          </rPr>
          <t xml:space="preserve">
Med Cert
Health Fee / Clearance</t>
        </r>
      </text>
    </comment>
    <comment ref="AD43" authorId="0" shapeId="0" xr:uid="{BBF13521-3A51-461F-A0EE-DF47CCF5C1C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D0242D3-A4EC-4E52-A14A-095F454ED3A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A88B734-5156-48F1-B625-3EBEA97BA86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3FA5CDB-CCEF-4FAA-834A-C7110962481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0A2B32E-FCD8-43CE-808B-7197A5639280}">
      <text>
        <r>
          <rPr>
            <b/>
            <sz val="9"/>
            <color indexed="81"/>
            <rFont val="Tahoma"/>
            <family val="2"/>
          </rPr>
          <t>teppy:</t>
        </r>
        <r>
          <rPr>
            <sz val="9"/>
            <color indexed="81"/>
            <rFont val="Tahoma"/>
            <family val="2"/>
          </rPr>
          <t xml:space="preserve">
Certification - MENRO
Dropping MTOP</t>
        </r>
      </text>
    </comment>
    <comment ref="AD62" authorId="0" shapeId="0" xr:uid="{2E8E8B79-63C1-48D4-B27B-AEA291A08F2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C2FBB7D-016B-47DD-9E1D-AFFEC89DCD78}">
      <text>
        <r>
          <rPr>
            <b/>
            <sz val="9"/>
            <color indexed="81"/>
            <rFont val="Tahoma"/>
            <family val="2"/>
          </rPr>
          <t>teppy:</t>
        </r>
        <r>
          <rPr>
            <sz val="9"/>
            <color indexed="81"/>
            <rFont val="Tahoma"/>
            <family val="2"/>
          </rPr>
          <t xml:space="preserve">
TAX CLEARANCE
TAX DECLARATION
NO IMPROVEMENT ASSESSOR
</t>
        </r>
      </text>
    </comment>
    <comment ref="AD68" authorId="0" shapeId="0" xr:uid="{FF535345-694E-4831-A087-C591A82FEF1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C3FFDFD-00BD-4074-9819-0C5570F15B7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DD7FBD8-8F5D-40F9-8AB2-D0A91B112B2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EEC497F-5F75-454E-8215-55E98FDC04D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6866E1F-AC25-4A6A-AA95-70556B876D2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780CD4B-BF24-4E56-BF08-CD9903F07D2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6A7CF85-FFA7-46D6-9050-0FCD54BA89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117C15E-E178-4D7A-B2E0-3343F189E5C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AC0C61E-0FB6-440E-9CC0-B9CFBF9E677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E1C345C-C765-4CF4-A37F-CC4D045E51F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9B073C5-C83B-4C9F-B5AE-70B823BE15C0}">
      <text>
        <r>
          <rPr>
            <b/>
            <sz val="9"/>
            <color indexed="81"/>
            <rFont val="Tahoma"/>
            <family val="2"/>
          </rPr>
          <t>teppy:</t>
        </r>
        <r>
          <rPr>
            <sz val="9"/>
            <color indexed="81"/>
            <rFont val="Tahoma"/>
            <family val="2"/>
          </rPr>
          <t xml:space="preserve">
Med Cert
Health Fee / Clearance</t>
        </r>
      </text>
    </comment>
    <comment ref="AD43" authorId="0" shapeId="0" xr:uid="{D77810DA-6085-4108-82D6-3391F38195A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F56E257-CD14-4305-A3B7-72DE7C38BA4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E3BBDA5-77FB-4785-9C82-C166575AC83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2C7A08-60C1-4265-AD71-7CAC11D5D2A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4CA9528-C625-4EDF-8083-16ADA014B4B9}">
      <text>
        <r>
          <rPr>
            <b/>
            <sz val="9"/>
            <color indexed="81"/>
            <rFont val="Tahoma"/>
            <family val="2"/>
          </rPr>
          <t>teppy:</t>
        </r>
        <r>
          <rPr>
            <sz val="9"/>
            <color indexed="81"/>
            <rFont val="Tahoma"/>
            <family val="2"/>
          </rPr>
          <t xml:space="preserve">
Certification - MENRO
Dropping MTOP</t>
        </r>
      </text>
    </comment>
    <comment ref="AD62" authorId="0" shapeId="0" xr:uid="{E7EDCEBF-687A-48A1-9544-0B7E7C2CCD4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2190FF-6D0C-44F3-A56E-E938B5AC83B4}">
      <text>
        <r>
          <rPr>
            <b/>
            <sz val="9"/>
            <color indexed="81"/>
            <rFont val="Tahoma"/>
            <family val="2"/>
          </rPr>
          <t>teppy:</t>
        </r>
        <r>
          <rPr>
            <sz val="9"/>
            <color indexed="81"/>
            <rFont val="Tahoma"/>
            <family val="2"/>
          </rPr>
          <t xml:space="preserve">
TAX CLEARANCE
TAX DECLARATION
NO IMPROVEMENT ASSESSOR
</t>
        </r>
      </text>
    </comment>
    <comment ref="AD68" authorId="0" shapeId="0" xr:uid="{34FA89A6-9E87-49AB-B590-D0555CABB10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35333DA-DAFC-4021-8EA0-ED6C614F430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9B1B705-A169-44EA-BF9F-50B831530E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9E6C495-E864-42C9-BF91-5AE0ECD6284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D6DC923-A67D-42FE-8D21-172D9DE16DD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997067F-8E97-4E78-9348-F982C594C41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AB85261-2913-4B00-BC34-22A7747A5B9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1FC94CE-DC4A-4D83-9EEB-1F765443A2B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5DC06FD-C1AE-4220-A58C-FC0862B4146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C6687F5-8615-4BE3-ACF4-4F06F448D70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698FBE8-15A7-42F2-BAAC-DF2EA0AED458}">
      <text>
        <r>
          <rPr>
            <b/>
            <sz val="9"/>
            <color indexed="81"/>
            <rFont val="Tahoma"/>
            <family val="2"/>
          </rPr>
          <t>teppy:</t>
        </r>
        <r>
          <rPr>
            <sz val="9"/>
            <color indexed="81"/>
            <rFont val="Tahoma"/>
            <family val="2"/>
          </rPr>
          <t xml:space="preserve">
Med Cert
Health Fee / Clearance</t>
        </r>
      </text>
    </comment>
    <comment ref="AD43" authorId="0" shapeId="0" xr:uid="{523B5145-1016-49BF-BF9D-84DC549695E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11C7EE8-4A4F-4D11-B765-2B4E73CA9F1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2758D6-7AA0-4A7C-805B-C608D0E7D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F1C3C81-B776-4E0D-8DEF-BEB0A323D5B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1F59B8-5C22-4C5F-AB65-0219E8589C72}">
      <text>
        <r>
          <rPr>
            <b/>
            <sz val="9"/>
            <color indexed="81"/>
            <rFont val="Tahoma"/>
            <family val="2"/>
          </rPr>
          <t>teppy:</t>
        </r>
        <r>
          <rPr>
            <sz val="9"/>
            <color indexed="81"/>
            <rFont val="Tahoma"/>
            <family val="2"/>
          </rPr>
          <t xml:space="preserve">
Certification - MENRO
Dropping MTOP</t>
        </r>
      </text>
    </comment>
    <comment ref="AD62" authorId="0" shapeId="0" xr:uid="{F52055F6-3A75-41EB-83AB-8463666360A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3148F6B-550D-446B-8B7C-212E58D55782}">
      <text>
        <r>
          <rPr>
            <b/>
            <sz val="9"/>
            <color indexed="81"/>
            <rFont val="Tahoma"/>
            <family val="2"/>
          </rPr>
          <t>teppy:</t>
        </r>
        <r>
          <rPr>
            <sz val="9"/>
            <color indexed="81"/>
            <rFont val="Tahoma"/>
            <family val="2"/>
          </rPr>
          <t xml:space="preserve">
TAX CLEARANCE
TAX DECLARATION
NO IMPROVEMENT ASSESSOR
</t>
        </r>
      </text>
    </comment>
    <comment ref="AD68" authorId="0" shapeId="0" xr:uid="{A2F46D02-CBD4-44A5-8E2E-3554DDD2539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C7B9E20-5951-4538-95B1-ABA091617D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31AFACC-E990-4AA9-AB86-C4766089E52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B0D09E2-AD42-40B2-891D-027F6BADF6A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DEA439-D8FC-4A6A-8477-A5211D3A8E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9B9397C-8C40-445D-826B-8C4A07A9F57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558524-5159-487A-9568-52D54A88FE4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C79A9B0-15B0-49E1-B4C8-6DC472B3600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6BC7C8-8912-4187-B4E8-4EF886D3E7E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AF21C04-20B6-4FE1-A556-F0E9865277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60D8A01-FC2C-4014-9EDF-5502F8EBC39D}">
      <text>
        <r>
          <rPr>
            <b/>
            <sz val="9"/>
            <color indexed="81"/>
            <rFont val="Tahoma"/>
            <family val="2"/>
          </rPr>
          <t>teppy:</t>
        </r>
        <r>
          <rPr>
            <sz val="9"/>
            <color indexed="81"/>
            <rFont val="Tahoma"/>
            <family val="2"/>
          </rPr>
          <t xml:space="preserve">
Med Cert
Health Fee / Clearance</t>
        </r>
      </text>
    </comment>
    <comment ref="AD43" authorId="0" shapeId="0" xr:uid="{7BE58FF4-DDCD-42CC-9B7A-0B05DE51BC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33A2140-EB61-410C-8181-D6898BF908C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591BCCC-70C8-43CB-AA73-4A34224B3D4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F28FB6-2006-49F4-BD0B-417700ACE9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2DA7521-4F17-4281-BFC3-17C7E28D86F7}">
      <text>
        <r>
          <rPr>
            <b/>
            <sz val="9"/>
            <color indexed="81"/>
            <rFont val="Tahoma"/>
            <family val="2"/>
          </rPr>
          <t>teppy:</t>
        </r>
        <r>
          <rPr>
            <sz val="9"/>
            <color indexed="81"/>
            <rFont val="Tahoma"/>
            <family val="2"/>
          </rPr>
          <t xml:space="preserve">
Certification - MENRO
Dropping MTOP</t>
        </r>
      </text>
    </comment>
    <comment ref="AD62" authorId="0" shapeId="0" xr:uid="{8CD1CFC7-8CBE-42A6-B005-37E30D44F5E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3EAFFA2-8B62-47B9-A16A-F915D7D403C3}">
      <text>
        <r>
          <rPr>
            <b/>
            <sz val="9"/>
            <color indexed="81"/>
            <rFont val="Tahoma"/>
            <family val="2"/>
          </rPr>
          <t>teppy:</t>
        </r>
        <r>
          <rPr>
            <sz val="9"/>
            <color indexed="81"/>
            <rFont val="Tahoma"/>
            <family val="2"/>
          </rPr>
          <t xml:space="preserve">
TAX CLEARANCE
TAX DECLARATION
NO IMPROVEMENT ASSESSOR
</t>
        </r>
      </text>
    </comment>
    <comment ref="AD68" authorId="0" shapeId="0" xr:uid="{B69C0C00-C4AF-468A-8163-A4E33C6EE38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A18F389-4893-4B6D-AFF9-A32FF1D5657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4E66E2C-5B81-4E4C-AD51-B976BCB05CD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71BCC1E-C024-4BA7-BE84-9BDCA8CDB08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131C542-85A1-41BF-A17A-B9E7E577A7C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ED9C9C5-C9FC-46C0-B766-B64EA723C24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84FDEC-E0D4-464C-8186-BABD97233B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7EB4E9E-DB6B-47EA-A208-4959373458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762C2C-736C-4A74-A23A-03D75385479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25A2404-3D28-4D07-99EF-A975D04C2AC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2F97254-5D41-4414-B8BB-86859C52476E}">
      <text>
        <r>
          <rPr>
            <b/>
            <sz val="9"/>
            <color indexed="81"/>
            <rFont val="Tahoma"/>
            <family val="2"/>
          </rPr>
          <t>teppy:</t>
        </r>
        <r>
          <rPr>
            <sz val="9"/>
            <color indexed="81"/>
            <rFont val="Tahoma"/>
            <family val="2"/>
          </rPr>
          <t xml:space="preserve">
Med Cert
Health Fee / Clearance</t>
        </r>
      </text>
    </comment>
    <comment ref="AD43" authorId="0" shapeId="0" xr:uid="{BFBE11BF-10D7-4877-BECF-97B0E821602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64E32E1-08F3-4D10-976E-E35F76B4CA3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650C49E-CCCB-48D2-86B0-F692426FA2B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27FD0BA-24BD-4B0E-BE18-502E48E122E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309CD3-CF3B-4523-9ADD-1542583F0461}">
      <text>
        <r>
          <rPr>
            <b/>
            <sz val="9"/>
            <color indexed="81"/>
            <rFont val="Tahoma"/>
            <family val="2"/>
          </rPr>
          <t>teppy:</t>
        </r>
        <r>
          <rPr>
            <sz val="9"/>
            <color indexed="81"/>
            <rFont val="Tahoma"/>
            <family val="2"/>
          </rPr>
          <t xml:space="preserve">
Certification - MENRO
Dropping MTOP</t>
        </r>
      </text>
    </comment>
    <comment ref="AD62" authorId="0" shapeId="0" xr:uid="{D6A87302-7F5D-403A-9C4B-B50DA4BA8B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5354908-DC06-428C-A3C4-AEBBAD35886C}">
      <text>
        <r>
          <rPr>
            <b/>
            <sz val="9"/>
            <color indexed="81"/>
            <rFont val="Tahoma"/>
            <family val="2"/>
          </rPr>
          <t>teppy:</t>
        </r>
        <r>
          <rPr>
            <sz val="9"/>
            <color indexed="81"/>
            <rFont val="Tahoma"/>
            <family val="2"/>
          </rPr>
          <t xml:space="preserve">
TAX CLEARANCE
TAX DECLARATION
NO IMPROVEMENT ASSESSOR
</t>
        </r>
      </text>
    </comment>
    <comment ref="AD68" authorId="0" shapeId="0" xr:uid="{A757EEEC-2F83-4236-994D-15114FDB608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110325E-8168-485A-9711-C757A149C0B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F1984F9-D02C-4324-BCD7-50C6A446932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C6257C-85F5-4141-B203-6D65407F812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057EA0-1C19-4A9B-BD56-0DA08E3872B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ECD517D-1379-4FEC-9F63-F8B16DD9703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31FE3C-EEEF-467D-B742-5EB2638AB1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2E09029-7CCA-486D-AB6C-AEB0F1DC606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6A367BF-7A52-4076-B8E8-EB58BDE631AF}">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29EE473-43E1-4EF2-97E6-734F623B5A0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1755B06-924A-4690-86B0-B23E8C2361B8}">
      <text>
        <r>
          <rPr>
            <b/>
            <sz val="9"/>
            <color indexed="81"/>
            <rFont val="Tahoma"/>
            <family val="2"/>
          </rPr>
          <t>teppy:</t>
        </r>
        <r>
          <rPr>
            <sz val="9"/>
            <color indexed="81"/>
            <rFont val="Tahoma"/>
            <family val="2"/>
          </rPr>
          <t xml:space="preserve">
Med Cert
Health Fee / Clearance</t>
        </r>
      </text>
    </comment>
    <comment ref="AD43" authorId="0" shapeId="0" xr:uid="{55F4B264-CA87-48D4-A7AD-96B8909B757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52A4EA0-D092-476B-B593-80A4633BEEF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21CCD06-66DB-4E68-A14D-AA09510E4C3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7D2A352-2521-41F1-9AF9-CC6D3835CBE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4D29ED1-A038-48A1-A88D-C00BC2ACDF83}">
      <text>
        <r>
          <rPr>
            <b/>
            <sz val="9"/>
            <color indexed="81"/>
            <rFont val="Tahoma"/>
            <family val="2"/>
          </rPr>
          <t>teppy:</t>
        </r>
        <r>
          <rPr>
            <sz val="9"/>
            <color indexed="81"/>
            <rFont val="Tahoma"/>
            <family val="2"/>
          </rPr>
          <t xml:space="preserve">
Certification - MENRO
Dropping MTOP</t>
        </r>
      </text>
    </comment>
    <comment ref="AD62" authorId="0" shapeId="0" xr:uid="{7D1726AC-1EA0-472E-B5B0-390165D408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145674F-D6BC-4E07-95B2-4666A829E7FE}">
      <text>
        <r>
          <rPr>
            <b/>
            <sz val="9"/>
            <color indexed="81"/>
            <rFont val="Tahoma"/>
            <family val="2"/>
          </rPr>
          <t>teppy:</t>
        </r>
        <r>
          <rPr>
            <sz val="9"/>
            <color indexed="81"/>
            <rFont val="Tahoma"/>
            <family val="2"/>
          </rPr>
          <t xml:space="preserve">
TAX CLEARANCE
TAX DECLARATION
NO IMPROVEMENT ASSESSOR
</t>
        </r>
      </text>
    </comment>
    <comment ref="AD68" authorId="0" shapeId="0" xr:uid="{B9977F67-A63A-48FA-BCD1-52B30A88E4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89EAE68-B7A4-4426-9AB4-B8613866ACD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9ACF9A4-32ED-416C-A3DC-5D035570B2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30CC87-49FD-4A31-BD97-1C80C30626F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BD6C011-2985-4C33-A4D9-72550147055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AA8B55F-9E4F-4845-B151-0D3E529AE8E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B52D9D8-0FDC-464A-8B20-F880E9014B5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E2DB34D-378B-4AA5-8A18-19C2ACFC9C2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FBD6FB-2358-42D3-9744-86A24D44E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9C53C7-CB35-44FA-9260-049D88EFD0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9C984A-8A0C-4BB9-93FB-554F3FA2FE24}">
      <text>
        <r>
          <rPr>
            <b/>
            <sz val="9"/>
            <color indexed="81"/>
            <rFont val="Tahoma"/>
            <family val="2"/>
          </rPr>
          <t>teppy:</t>
        </r>
        <r>
          <rPr>
            <sz val="9"/>
            <color indexed="81"/>
            <rFont val="Tahoma"/>
            <family val="2"/>
          </rPr>
          <t xml:space="preserve">
Med Cert
Health Fee / Clearance</t>
        </r>
      </text>
    </comment>
    <comment ref="AD43" authorId="0" shapeId="0" xr:uid="{39299B70-9230-461A-9A7D-F32A26FD6C3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4E0F740-8954-4DA4-B496-861FB3282C2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28EFB4F-1614-4A0A-8266-A2018727082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85B4326-5C92-47D7-92D4-438B107059C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9208062-687D-490A-9410-14E1D66092EC}">
      <text>
        <r>
          <rPr>
            <b/>
            <sz val="9"/>
            <color indexed="81"/>
            <rFont val="Tahoma"/>
            <family val="2"/>
          </rPr>
          <t>teppy:</t>
        </r>
        <r>
          <rPr>
            <sz val="9"/>
            <color indexed="81"/>
            <rFont val="Tahoma"/>
            <family val="2"/>
          </rPr>
          <t xml:space="preserve">
Certification - MENRO
Dropping MTOP</t>
        </r>
      </text>
    </comment>
    <comment ref="AD62" authorId="0" shapeId="0" xr:uid="{6C433888-0A14-4335-88E1-5628434B8CA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F480A13-5B10-4B5C-9C76-B428C8A7B8D9}">
      <text>
        <r>
          <rPr>
            <b/>
            <sz val="9"/>
            <color indexed="81"/>
            <rFont val="Tahoma"/>
            <family val="2"/>
          </rPr>
          <t>teppy:</t>
        </r>
        <r>
          <rPr>
            <sz val="9"/>
            <color indexed="81"/>
            <rFont val="Tahoma"/>
            <family val="2"/>
          </rPr>
          <t xml:space="preserve">
TAX CLEARANCE
TAX DECLARATION
NO IMPROVEMENT ASSESSOR
</t>
        </r>
      </text>
    </comment>
    <comment ref="AD68" authorId="0" shapeId="0" xr:uid="{31F0CA90-A569-4CF5-AB77-C59606715EC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2AA2BEF-0BD6-4A02-8A27-70C58B433B3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1754C5-79E3-4065-B608-0A1D9DA02E2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FA305FE-7C28-4635-95B7-36FD7EE2779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EF76A6E-6D90-49D8-81BB-12D67BD81E5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85502CD-364D-4E83-8585-F30544D58B4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863E17F-3A81-46C1-B795-34FF24DA7F0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0B45339-B205-4026-B068-EB6D136854A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0E51701-5893-4B58-BBCB-2BBF2BD9D62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E6DA122-F482-4C22-ACB6-510676D55C7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2036DB-A981-4F3E-AC7C-994F197E1E0B}">
      <text>
        <r>
          <rPr>
            <b/>
            <sz val="9"/>
            <color indexed="81"/>
            <rFont val="Tahoma"/>
            <family val="2"/>
          </rPr>
          <t>teppy:</t>
        </r>
        <r>
          <rPr>
            <sz val="9"/>
            <color indexed="81"/>
            <rFont val="Tahoma"/>
            <family val="2"/>
          </rPr>
          <t xml:space="preserve">
Med Cert
Health Fee / Clearance</t>
        </r>
      </text>
    </comment>
    <comment ref="AD43" authorId="0" shapeId="0" xr:uid="{D76350FE-350A-44FA-A482-A500D470E4F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FFFB6B0-613F-461B-B424-E847A2EAD7B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80E081F-B7FE-4758-87F8-4226B36B5F7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42DD26-BB8D-41D6-A701-AEDE2965571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EC95B37-F0BD-40E1-ABB6-DF6F8775D682}">
      <text>
        <r>
          <rPr>
            <b/>
            <sz val="9"/>
            <color indexed="81"/>
            <rFont val="Tahoma"/>
            <family val="2"/>
          </rPr>
          <t>teppy:</t>
        </r>
        <r>
          <rPr>
            <sz val="9"/>
            <color indexed="81"/>
            <rFont val="Tahoma"/>
            <family val="2"/>
          </rPr>
          <t xml:space="preserve">
Certification - MENRO
Dropping MTOP</t>
        </r>
      </text>
    </comment>
    <comment ref="AD62" authorId="0" shapeId="0" xr:uid="{17EF5F5F-856F-43A9-A120-3C64FB92CC0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3577396-5BC5-44FC-A55A-550707A7E29D}">
      <text>
        <r>
          <rPr>
            <b/>
            <sz val="9"/>
            <color indexed="81"/>
            <rFont val="Tahoma"/>
            <family val="2"/>
          </rPr>
          <t>teppy:</t>
        </r>
        <r>
          <rPr>
            <sz val="9"/>
            <color indexed="81"/>
            <rFont val="Tahoma"/>
            <family val="2"/>
          </rPr>
          <t xml:space="preserve">
TAX CLEARANCE
TAX DECLARATION
NO IMPROVEMENT ASSESSOR
</t>
        </r>
      </text>
    </comment>
    <comment ref="AD68" authorId="0" shapeId="0" xr:uid="{F11BA8AF-C635-4E77-BA44-65BD8C59C7C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2289C64-8985-4583-A64E-16D2677225C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F2B35A3-C9DC-41C7-849F-3A4E0DD9945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7A04E5D-C115-4D65-8753-5E8829576CF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D56E617-7BF1-4F70-BD92-C964E8B0548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058518B-E1B9-4D4A-8EC3-1BF6F6F1188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F32D104-B2C6-486E-8724-23FD1A72FFE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3D5375B-7BEA-488D-ADC5-6C73FBFBFFB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1448275-85B6-4CC9-8788-946D04A9EB3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E6388CE-FF68-46F3-B687-C05405086DE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9335AA-035C-44D2-A91B-6061C74B3A81}">
      <text>
        <r>
          <rPr>
            <b/>
            <sz val="9"/>
            <color indexed="81"/>
            <rFont val="Tahoma"/>
            <family val="2"/>
          </rPr>
          <t>teppy:</t>
        </r>
        <r>
          <rPr>
            <sz val="9"/>
            <color indexed="81"/>
            <rFont val="Tahoma"/>
            <family val="2"/>
          </rPr>
          <t xml:space="preserve">
Med Cert
Health Fee / Clearance</t>
        </r>
      </text>
    </comment>
    <comment ref="AD43" authorId="0" shapeId="0" xr:uid="{BADE30E7-0569-49B0-B3BA-FABEDE2747A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23C9FE-5A5B-430B-A2B7-D994109150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C031300-435D-4FA0-918D-19ADB4591D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0ACF738-01C6-44D0-9E82-D0CBA12035A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4C458FC-36AA-458B-91C6-10F33B0F4511}">
      <text>
        <r>
          <rPr>
            <b/>
            <sz val="9"/>
            <color indexed="81"/>
            <rFont val="Tahoma"/>
            <family val="2"/>
          </rPr>
          <t>teppy:</t>
        </r>
        <r>
          <rPr>
            <sz val="9"/>
            <color indexed="81"/>
            <rFont val="Tahoma"/>
            <family val="2"/>
          </rPr>
          <t xml:space="preserve">
Certification - MENRO
Dropping MTOP</t>
        </r>
      </text>
    </comment>
    <comment ref="AD62" authorId="0" shapeId="0" xr:uid="{BCDA11CB-52C3-46DF-B4FA-3E3656E2902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5C8AE6-A067-412F-A851-B8E272C137CA}">
      <text>
        <r>
          <rPr>
            <b/>
            <sz val="9"/>
            <color indexed="81"/>
            <rFont val="Tahoma"/>
            <family val="2"/>
          </rPr>
          <t>teppy:</t>
        </r>
        <r>
          <rPr>
            <sz val="9"/>
            <color indexed="81"/>
            <rFont val="Tahoma"/>
            <family val="2"/>
          </rPr>
          <t xml:space="preserve">
TAX CLEARANCE
TAX DECLARATION
NO IMPROVEMENT ASSESSOR
</t>
        </r>
      </text>
    </comment>
    <comment ref="AD68" authorId="0" shapeId="0" xr:uid="{C2D32BBF-D32B-4A1B-9B48-061ABE52160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7D37E6A-0CBA-4C9A-A771-5F82013A407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BA90867-B84A-4C83-B78C-2CD527A575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3BA9B76-90A0-43E8-B51E-3A063AED068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4177E97-3CE5-4CD6-B9B6-E9FFB7345F9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173DC08-98B5-49E5-B722-33E6209C39B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856D3D4-EC19-41AC-BB6E-61AEA9B1B4F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2E80FCC-C1AA-4C97-9F2F-2C1359AE49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FF5FEF3-35F3-49A3-AA03-1233E3A0EC1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925B4A6-7203-4255-973D-537307DD697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1CC1F90-82D2-4367-B1C0-6326495B4FEF}">
      <text>
        <r>
          <rPr>
            <b/>
            <sz val="9"/>
            <color indexed="81"/>
            <rFont val="Tahoma"/>
            <family val="2"/>
          </rPr>
          <t>teppy:</t>
        </r>
        <r>
          <rPr>
            <sz val="9"/>
            <color indexed="81"/>
            <rFont val="Tahoma"/>
            <family val="2"/>
          </rPr>
          <t xml:space="preserve">
Med Cert
Health Fee / Clearance</t>
        </r>
      </text>
    </comment>
    <comment ref="AD43" authorId="0" shapeId="0" xr:uid="{6CB67F61-829A-48EF-B455-571B4510097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8EEF93E-D832-4FBC-989C-17978D3FD65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980D164-00D1-46C8-BD94-82793143E9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B734B2E-F957-448C-8C6E-CE7D7047448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EB3B5D0-4E4B-4FE8-A78F-AD53D51329D0}">
      <text>
        <r>
          <rPr>
            <b/>
            <sz val="9"/>
            <color indexed="81"/>
            <rFont val="Tahoma"/>
            <family val="2"/>
          </rPr>
          <t>teppy:</t>
        </r>
        <r>
          <rPr>
            <sz val="9"/>
            <color indexed="81"/>
            <rFont val="Tahoma"/>
            <family val="2"/>
          </rPr>
          <t xml:space="preserve">
Certification - MENRO
Dropping MTOP</t>
        </r>
      </text>
    </comment>
    <comment ref="AD62" authorId="0" shapeId="0" xr:uid="{0EF44649-396A-46BB-B585-FD9D7218324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971D99-0C6F-4E64-989D-0267AB42F44B}">
      <text>
        <r>
          <rPr>
            <b/>
            <sz val="9"/>
            <color indexed="81"/>
            <rFont val="Tahoma"/>
            <family val="2"/>
          </rPr>
          <t>teppy:</t>
        </r>
        <r>
          <rPr>
            <sz val="9"/>
            <color indexed="81"/>
            <rFont val="Tahoma"/>
            <family val="2"/>
          </rPr>
          <t xml:space="preserve">
TAX CLEARANCE
TAX DECLARATION
NO IMPROVEMENT ASSESSOR
</t>
        </r>
      </text>
    </comment>
    <comment ref="AD68" authorId="0" shapeId="0" xr:uid="{1AC80063-97A6-4ACC-8416-173A6F6A34D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25E1A47-37E3-4911-BB23-C69893CD843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276849E-00E0-4042-9841-2654CAEA312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6319C1-9413-43E5-86E6-D0516C76B3F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619C14D-DDFB-41D8-8D47-767DDA6224D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D31B80-AD5D-477C-89D3-78C1B4BC288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4B9236A-70A1-4BBD-8835-BF2E24158AD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E15FAF4-C59F-4B0E-B4A3-9D4D7455893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FAEC07B-AC65-44F7-8478-2E540A939A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F83740F-E608-4E79-8BF1-6E899BA6C4B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0A2B289-460A-4255-AC49-B25547DC565F}">
      <text>
        <r>
          <rPr>
            <b/>
            <sz val="9"/>
            <color indexed="81"/>
            <rFont val="Tahoma"/>
            <family val="2"/>
          </rPr>
          <t>teppy:</t>
        </r>
        <r>
          <rPr>
            <sz val="9"/>
            <color indexed="81"/>
            <rFont val="Tahoma"/>
            <family val="2"/>
          </rPr>
          <t xml:space="preserve">
Med Cert
Health Fee / Clearance</t>
        </r>
      </text>
    </comment>
    <comment ref="AD43" authorId="0" shapeId="0" xr:uid="{807D048C-8932-4E63-A8E9-98CDEB5C59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8A00D43-B229-4E77-B944-E3708027724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899D4BA-06DB-4A6D-A62A-39ACC399BAC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89104FC-D15D-43AD-A1D2-215218DEF80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83B743D-C9A7-43DA-98E5-A5D858B6B4A1}">
      <text>
        <r>
          <rPr>
            <b/>
            <sz val="9"/>
            <color indexed="81"/>
            <rFont val="Tahoma"/>
            <family val="2"/>
          </rPr>
          <t>teppy:</t>
        </r>
        <r>
          <rPr>
            <sz val="9"/>
            <color indexed="81"/>
            <rFont val="Tahoma"/>
            <family val="2"/>
          </rPr>
          <t xml:space="preserve">
Certification - MENRO
Dropping MTOP</t>
        </r>
      </text>
    </comment>
    <comment ref="AD62" authorId="0" shapeId="0" xr:uid="{3AE1D657-4331-4276-AB3B-4268D4FEBEC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151E80B-EB2C-444F-AA53-216F40EEE64A}">
      <text>
        <r>
          <rPr>
            <b/>
            <sz val="9"/>
            <color indexed="81"/>
            <rFont val="Tahoma"/>
            <family val="2"/>
          </rPr>
          <t>teppy:</t>
        </r>
        <r>
          <rPr>
            <sz val="9"/>
            <color indexed="81"/>
            <rFont val="Tahoma"/>
            <family val="2"/>
          </rPr>
          <t xml:space="preserve">
TAX CLEARANCE
TAX DECLARATION
NO IMPROVEMENT ASSESSOR
</t>
        </r>
      </text>
    </comment>
    <comment ref="AD68" authorId="0" shapeId="0" xr:uid="{924FAB7C-2D41-430C-9223-7695A09DFA4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789B45C-EC6E-40BE-B54F-EF8166EC7D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BAF17DE-597A-4D98-8A76-39363E82094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8C4616F-8924-4F7C-B066-8119AD4F65F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EDCCEF4-DFFF-4061-BE40-20FD1B43909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507400-3B12-4837-8FBC-C0B186BEF78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86B7009-4729-4CD9-974A-E7CA5EE29E8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744B70E-65CD-48C2-AC1B-0FDC691CADB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7DB3699-AEE6-4056-A14C-18E64DC6149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35CDD6-8CFA-470A-9C0F-7830D890099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192E753-742D-4B34-9C63-7316EF5CBA13}">
      <text>
        <r>
          <rPr>
            <b/>
            <sz val="9"/>
            <color indexed="81"/>
            <rFont val="Tahoma"/>
            <family val="2"/>
          </rPr>
          <t>teppy:</t>
        </r>
        <r>
          <rPr>
            <sz val="9"/>
            <color indexed="81"/>
            <rFont val="Tahoma"/>
            <family val="2"/>
          </rPr>
          <t xml:space="preserve">
Med Cert
Health Fee / Clearance</t>
        </r>
      </text>
    </comment>
    <comment ref="AD43" authorId="0" shapeId="0" xr:uid="{064AEE2B-DA9C-4246-A82C-9E5FAF02CD1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F719924-7BA7-400D-A4F2-530254BA268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A715A5E-7E59-4A15-B410-9AA37238809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60C6BEB-D49E-4528-B457-822D1C5452F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9D0C562-385E-415A-A2FA-37BA1142738A}">
      <text>
        <r>
          <rPr>
            <b/>
            <sz val="9"/>
            <color indexed="81"/>
            <rFont val="Tahoma"/>
            <family val="2"/>
          </rPr>
          <t>teppy:</t>
        </r>
        <r>
          <rPr>
            <sz val="9"/>
            <color indexed="81"/>
            <rFont val="Tahoma"/>
            <family val="2"/>
          </rPr>
          <t xml:space="preserve">
Certification - MENRO
Dropping MTOP</t>
        </r>
      </text>
    </comment>
    <comment ref="AD62" authorId="0" shapeId="0" xr:uid="{89D67676-DC2A-44B2-BF44-E074E251C0A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9E0A8B6-F7B3-43AF-957D-6CE46C4F9C04}">
      <text>
        <r>
          <rPr>
            <b/>
            <sz val="9"/>
            <color indexed="81"/>
            <rFont val="Tahoma"/>
            <family val="2"/>
          </rPr>
          <t>teppy:</t>
        </r>
        <r>
          <rPr>
            <sz val="9"/>
            <color indexed="81"/>
            <rFont val="Tahoma"/>
            <family val="2"/>
          </rPr>
          <t xml:space="preserve">
TAX CLEARANCE
TAX DECLARATION
NO IMPROVEMENT ASSESSOR
</t>
        </r>
      </text>
    </comment>
    <comment ref="AD68" authorId="0" shapeId="0" xr:uid="{57E91F3F-885B-4B31-906C-ED1407B85B7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BCBDAC7-CA34-478E-8E7C-A736D8A2E1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8FB4131-BD32-4375-9DAC-2F83A5C8D1C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B4D1DB1-B20D-40F7-9F16-4B702544D4F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3C01FF6-20CE-4215-B138-EC596060026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C7925D-B23D-496C-92C3-316CAD3C757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0DA7F4-E8D8-49A8-821A-093E668F7BC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34D9CDB-2474-42FE-85B4-EDCE654473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BC5464C-86C6-4321-9CCD-FF05A2AC1F3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1F0FE8C-F86C-46FB-B491-A6D4050E1E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E34259B-ED16-4B04-AC18-9E90C597BD0A}">
      <text>
        <r>
          <rPr>
            <b/>
            <sz val="9"/>
            <color indexed="81"/>
            <rFont val="Tahoma"/>
            <family val="2"/>
          </rPr>
          <t>teppy:</t>
        </r>
        <r>
          <rPr>
            <sz val="9"/>
            <color indexed="81"/>
            <rFont val="Tahoma"/>
            <family val="2"/>
          </rPr>
          <t xml:space="preserve">
Med Cert
Health Fee / Clearance</t>
        </r>
      </text>
    </comment>
    <comment ref="AD43" authorId="0" shapeId="0" xr:uid="{E04558E0-77E0-45B8-8429-85B459F0FE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8D8F425-6DA1-4183-AA63-9668642B7A2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3D57F9A-18DF-4731-85FB-3A4408B0872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2226E27-A19A-4733-ABBA-429962B897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84AB24-B883-45F9-960D-558A49529CEA}">
      <text>
        <r>
          <rPr>
            <b/>
            <sz val="9"/>
            <color indexed="81"/>
            <rFont val="Tahoma"/>
            <family val="2"/>
          </rPr>
          <t>teppy:</t>
        </r>
        <r>
          <rPr>
            <sz val="9"/>
            <color indexed="81"/>
            <rFont val="Tahoma"/>
            <family val="2"/>
          </rPr>
          <t xml:space="preserve">
Certification - MENRO
Dropping MTOP</t>
        </r>
      </text>
    </comment>
    <comment ref="AD62" authorId="0" shapeId="0" xr:uid="{53BDDF1B-7311-4B74-A247-1E098EF95A5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EB64D25-DF17-49BE-95C5-47E2482CFA23}">
      <text>
        <r>
          <rPr>
            <b/>
            <sz val="9"/>
            <color indexed="81"/>
            <rFont val="Tahoma"/>
            <family val="2"/>
          </rPr>
          <t>teppy:</t>
        </r>
        <r>
          <rPr>
            <sz val="9"/>
            <color indexed="81"/>
            <rFont val="Tahoma"/>
            <family val="2"/>
          </rPr>
          <t xml:space="preserve">
TAX CLEARANCE
TAX DECLARATION
NO IMPROVEMENT ASSESSOR
</t>
        </r>
      </text>
    </comment>
    <comment ref="AD68" authorId="0" shapeId="0" xr:uid="{B14724DA-E955-43E1-9ED7-787F75FAE90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0659F65-E923-44A3-9D70-4AFA898C9C1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3B500E-E7FF-4CFF-937C-38024A5C4CE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6F0786C-3453-4A25-B5DF-92EF4B4426B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8B4830B-C55E-4BAF-9D88-162FF3830D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868EADD-47B0-4F15-96FF-C1D6B47EC0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DF75DD4-1463-4624-A2C4-34B94BBBAA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4813056-B9D8-4DB4-B24F-DC8F3691B29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85B285D-2F63-4551-9465-162A465F9EA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95822A6-E6BB-4303-83C7-CA8A32E4A1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47DB79F-AEFA-4060-9002-16A2864E4AA7}">
      <text>
        <r>
          <rPr>
            <b/>
            <sz val="9"/>
            <color indexed="81"/>
            <rFont val="Tahoma"/>
            <family val="2"/>
          </rPr>
          <t>teppy:</t>
        </r>
        <r>
          <rPr>
            <sz val="9"/>
            <color indexed="81"/>
            <rFont val="Tahoma"/>
            <family val="2"/>
          </rPr>
          <t xml:space="preserve">
Med Cert
Health Fee / Clearance</t>
        </r>
      </text>
    </comment>
    <comment ref="AD43" authorId="0" shapeId="0" xr:uid="{3F163DB5-5C96-4723-AEF6-9E797B36770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AE11000-1063-49F3-ACEF-AD0869DF653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4A4E73-6D02-4936-8340-EC2B5B14545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B603B8E-77CB-4548-8958-8292E5B54A3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CD27D3E-07DB-48C2-A9DD-AC2BF7795EE7}">
      <text>
        <r>
          <rPr>
            <b/>
            <sz val="9"/>
            <color indexed="81"/>
            <rFont val="Tahoma"/>
            <family val="2"/>
          </rPr>
          <t>teppy:</t>
        </r>
        <r>
          <rPr>
            <sz val="9"/>
            <color indexed="81"/>
            <rFont val="Tahoma"/>
            <family val="2"/>
          </rPr>
          <t xml:space="preserve">
Certification - MENRO
Dropping MTOP</t>
        </r>
      </text>
    </comment>
    <comment ref="AD62" authorId="0" shapeId="0" xr:uid="{AD72A98D-AEA5-4230-8E15-C16ADE66269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E04E590-C535-4172-A039-62310B93584E}">
      <text>
        <r>
          <rPr>
            <b/>
            <sz val="9"/>
            <color indexed="81"/>
            <rFont val="Tahoma"/>
            <family val="2"/>
          </rPr>
          <t>teppy:</t>
        </r>
        <r>
          <rPr>
            <sz val="9"/>
            <color indexed="81"/>
            <rFont val="Tahoma"/>
            <family val="2"/>
          </rPr>
          <t xml:space="preserve">
TAX CLEARANCE
TAX DECLARATION
NO IMPROVEMENT ASSESSOR
</t>
        </r>
      </text>
    </comment>
    <comment ref="AD68" authorId="0" shapeId="0" xr:uid="{B57C57F4-625A-46C3-A8F1-7E075F8159A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0200DA-F93E-45B4-9B83-DD7F0227ABF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8489AC3-E88F-4814-81BB-B6F44D3F05C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9C02DE9-3BB5-487F-AABE-A2327EB6E8F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964A19D-44EA-4D30-81F7-B2064A295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3A52D27-5A2A-48AB-9B3A-290E5E174E4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25BE16F-FF92-43D3-8966-A9CAE446435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0B4B39-380E-4CD0-964E-5B7097E565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0A089B-FE50-4A78-84BD-04A3AB95DE4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4C6C4E4-C372-4E5A-B67B-90743F90BA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3C85547-6A12-481B-9862-127E89A6A8AD}">
      <text>
        <r>
          <rPr>
            <b/>
            <sz val="9"/>
            <color indexed="81"/>
            <rFont val="Tahoma"/>
            <family val="2"/>
          </rPr>
          <t>teppy:</t>
        </r>
        <r>
          <rPr>
            <sz val="9"/>
            <color indexed="81"/>
            <rFont val="Tahoma"/>
            <family val="2"/>
          </rPr>
          <t xml:space="preserve">
Med Cert
Health Fee / Clearance</t>
        </r>
      </text>
    </comment>
    <comment ref="AD43" authorId="0" shapeId="0" xr:uid="{E11E7516-A556-41B7-832C-91C94D65585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91D324A-8AC4-4355-9951-8E9A58EDEF6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DFEF482-1DF7-42CB-9BA7-11DD4F61108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357272-F430-4367-A150-D3C456CB101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584170A-85D0-41A8-993B-94143F5FAFE0}">
      <text>
        <r>
          <rPr>
            <b/>
            <sz val="9"/>
            <color indexed="81"/>
            <rFont val="Tahoma"/>
            <family val="2"/>
          </rPr>
          <t>teppy:</t>
        </r>
        <r>
          <rPr>
            <sz val="9"/>
            <color indexed="81"/>
            <rFont val="Tahoma"/>
            <family val="2"/>
          </rPr>
          <t xml:space="preserve">
Certification - MENRO
Dropping MTOP</t>
        </r>
      </text>
    </comment>
    <comment ref="AD62" authorId="0" shapeId="0" xr:uid="{EE565C22-D952-4AB4-931A-53EA0E14F92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4792773-661A-4A4A-B21E-26E114F880CC}">
      <text>
        <r>
          <rPr>
            <b/>
            <sz val="9"/>
            <color indexed="81"/>
            <rFont val="Tahoma"/>
            <family val="2"/>
          </rPr>
          <t>teppy:</t>
        </r>
        <r>
          <rPr>
            <sz val="9"/>
            <color indexed="81"/>
            <rFont val="Tahoma"/>
            <family val="2"/>
          </rPr>
          <t xml:space="preserve">
TAX CLEARANCE
TAX DECLARATION
NO IMPROVEMENT ASSESSOR
</t>
        </r>
      </text>
    </comment>
    <comment ref="AD68" authorId="0" shapeId="0" xr:uid="{7A525F09-530A-4EDC-96B2-35944BBDAD6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913C86E-FDD9-4A09-A670-0ED83981D24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D54FB3-5C98-4E21-9C7A-0995B6D7A6E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24B8AD9-CF53-450C-B484-3AEC78CFABC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9321E44-B040-4189-A75E-E8608274A88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050BB2-791C-4F5B-9DC3-10D12F05473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4F2AAD3-24C8-4D0C-8880-D8F6C62DB68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A63C2E6-B596-44D4-BC32-1E005E2C56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EE668C4-D040-43A1-A547-EF7E19E3598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B153FC8-3540-444E-B7B0-7F0FD7CAADB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320A0C-CD03-4D4A-8C7A-008375B4E3D0}">
      <text>
        <r>
          <rPr>
            <b/>
            <sz val="9"/>
            <color indexed="81"/>
            <rFont val="Tahoma"/>
            <family val="2"/>
          </rPr>
          <t>teppy:</t>
        </r>
        <r>
          <rPr>
            <sz val="9"/>
            <color indexed="81"/>
            <rFont val="Tahoma"/>
            <family val="2"/>
          </rPr>
          <t xml:space="preserve">
Med Cert
Health Fee / Clearance</t>
        </r>
      </text>
    </comment>
    <comment ref="AD43" authorId="0" shapeId="0" xr:uid="{501FDD39-E8BB-458C-8633-61F8E395442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E0C1E6-94EB-4CCE-B58B-2084218716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B3EA68-1F4B-4467-A8DE-D75C70979DA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C16BEAE-BE54-4629-B943-FC993E6B4D9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959C389-BCB5-4F63-8769-654C6BFA7138}">
      <text>
        <r>
          <rPr>
            <b/>
            <sz val="9"/>
            <color indexed="81"/>
            <rFont val="Tahoma"/>
            <family val="2"/>
          </rPr>
          <t>teppy:</t>
        </r>
        <r>
          <rPr>
            <sz val="9"/>
            <color indexed="81"/>
            <rFont val="Tahoma"/>
            <family val="2"/>
          </rPr>
          <t xml:space="preserve">
Certification - MENRO
Dropping MTOP</t>
        </r>
      </text>
    </comment>
    <comment ref="AD62" authorId="0" shapeId="0" xr:uid="{5F6D94F4-BFC5-421D-B226-48BF132E408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CD5057C-3216-42E9-8284-82BCA4C13599}">
      <text>
        <r>
          <rPr>
            <b/>
            <sz val="9"/>
            <color indexed="81"/>
            <rFont val="Tahoma"/>
            <family val="2"/>
          </rPr>
          <t>teppy:</t>
        </r>
        <r>
          <rPr>
            <sz val="9"/>
            <color indexed="81"/>
            <rFont val="Tahoma"/>
            <family val="2"/>
          </rPr>
          <t xml:space="preserve">
TAX CLEARANCE
TAX DECLARATION
NO IMPROVEMENT ASSESSOR
</t>
        </r>
      </text>
    </comment>
    <comment ref="AD68" authorId="0" shapeId="0" xr:uid="{39B49CFD-AF93-4BA2-82FE-FE177E23ECF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5015E26-14DF-49F6-AA22-D0D388383F6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0D06FCD-7840-4FE2-8FBD-5484D1445D9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23F4D26-02B3-4DEC-AA2B-E0561A7D702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5571BCE-F491-47B9-A556-D20CC7B0F08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067718-7AC9-4A2B-8977-04314E9C9FB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236651-641E-4622-B9ED-0217C5EFEE8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90C7A1-65D6-4476-852D-DCBB493A865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6F6C499-3BEC-4A94-9C7F-341BFDB3B4D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A6611CB-108C-4D48-9586-85924868302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ACE48E2-4F5B-46C1-AA26-8DF83C55E41C}">
      <text>
        <r>
          <rPr>
            <b/>
            <sz val="9"/>
            <color indexed="81"/>
            <rFont val="Tahoma"/>
            <family val="2"/>
          </rPr>
          <t>teppy:</t>
        </r>
        <r>
          <rPr>
            <sz val="9"/>
            <color indexed="81"/>
            <rFont val="Tahoma"/>
            <family val="2"/>
          </rPr>
          <t xml:space="preserve">
Med Cert
Health Fee / Clearance</t>
        </r>
      </text>
    </comment>
    <comment ref="AD43" authorId="0" shapeId="0" xr:uid="{6F5DAF27-19C6-427C-B8F1-D1A8B2BA8D4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1F2D880-A20B-43EE-B772-2AEF9B80D9D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F891BD-1380-4D4D-B0C0-86294372A1B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484DB52-4289-42BF-9B7D-3CC87878E6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BED332D-9F21-4BD8-BB63-AE42E60E914A}">
      <text>
        <r>
          <rPr>
            <b/>
            <sz val="9"/>
            <color indexed="81"/>
            <rFont val="Tahoma"/>
            <family val="2"/>
          </rPr>
          <t>teppy:</t>
        </r>
        <r>
          <rPr>
            <sz val="9"/>
            <color indexed="81"/>
            <rFont val="Tahoma"/>
            <family val="2"/>
          </rPr>
          <t xml:space="preserve">
Certification - MENRO
Dropping MTOP</t>
        </r>
      </text>
    </comment>
    <comment ref="AD62" authorId="0" shapeId="0" xr:uid="{2E6C7A36-E3C6-49CB-A042-81EEDD693A3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EF7C620-CC35-4CF0-9581-30970816C4E6}">
      <text>
        <r>
          <rPr>
            <b/>
            <sz val="9"/>
            <color indexed="81"/>
            <rFont val="Tahoma"/>
            <family val="2"/>
          </rPr>
          <t>teppy:</t>
        </r>
        <r>
          <rPr>
            <sz val="9"/>
            <color indexed="81"/>
            <rFont val="Tahoma"/>
            <family val="2"/>
          </rPr>
          <t xml:space="preserve">
TAX CLEARANCE
TAX DECLARATION
NO IMPROVEMENT ASSESSOR
</t>
        </r>
      </text>
    </comment>
    <comment ref="AD68" authorId="0" shapeId="0" xr:uid="{EC35EA55-EA24-41CC-948A-6A554C32DB8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8921615-DF29-43B0-8B77-8BBC25B8EC8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6C1D338-A01A-4623-8783-EFF3D43DDF6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C6A6725-F2B1-4788-BB3F-12CD9964C5D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CF911FA-2004-427A-A864-7748A3C127B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661E0CF-54A0-44A6-9A51-A3818904CA7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6FB18D4-5BB4-4B7D-823A-C06ED40DDA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FC1214E-A7CE-4F7C-A603-36CAA4BAB0F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790ABCA-AE0C-4514-91C3-F66F7FED4D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AE210EE-1FF4-42C2-B3B3-866DFD7C3E4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CE0BA33-92A3-4765-81D3-1DD00165D508}">
      <text>
        <r>
          <rPr>
            <b/>
            <sz val="9"/>
            <color indexed="81"/>
            <rFont val="Tahoma"/>
            <family val="2"/>
          </rPr>
          <t>teppy:</t>
        </r>
        <r>
          <rPr>
            <sz val="9"/>
            <color indexed="81"/>
            <rFont val="Tahoma"/>
            <family val="2"/>
          </rPr>
          <t xml:space="preserve">
Med Cert
Health Fee / Clearance</t>
        </r>
      </text>
    </comment>
    <comment ref="AD43" authorId="0" shapeId="0" xr:uid="{1EA12036-8DB1-4969-A7DC-44DAB0B2A22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F515C8E-302D-42D5-B9C0-99F5024EA9D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24751A6-40AE-479C-8ACC-CC6DBF41E2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E21A31B-6E66-4AF4-8A6E-73A97AD2615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867C9C7-5172-42B3-97D2-8EF134EC5C7F}">
      <text>
        <r>
          <rPr>
            <b/>
            <sz val="9"/>
            <color indexed="81"/>
            <rFont val="Tahoma"/>
            <family val="2"/>
          </rPr>
          <t>teppy:</t>
        </r>
        <r>
          <rPr>
            <sz val="9"/>
            <color indexed="81"/>
            <rFont val="Tahoma"/>
            <family val="2"/>
          </rPr>
          <t xml:space="preserve">
Certification - MENRO
Dropping MTOP</t>
        </r>
      </text>
    </comment>
    <comment ref="AD62" authorId="0" shapeId="0" xr:uid="{90774B68-C020-4A67-9A18-4DC189921DB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73FF523-6B7F-4DCF-BB6E-DF6C2DABD97A}">
      <text>
        <r>
          <rPr>
            <b/>
            <sz val="9"/>
            <color indexed="81"/>
            <rFont val="Tahoma"/>
            <family val="2"/>
          </rPr>
          <t>teppy:</t>
        </r>
        <r>
          <rPr>
            <sz val="9"/>
            <color indexed="81"/>
            <rFont val="Tahoma"/>
            <family val="2"/>
          </rPr>
          <t xml:space="preserve">
TAX CLEARANCE
TAX DECLARATION
NO IMPROVEMENT ASSESSOR
</t>
        </r>
      </text>
    </comment>
    <comment ref="AD68" authorId="0" shapeId="0" xr:uid="{732B9074-0AC1-4CDE-9F9D-6B247C95E0E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93C1CB2-DBE9-41DF-87DE-F95E830D9E4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97DA81-3CA2-40E6-8851-C41A0CB23B2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F7C4CDD-53AF-44A8-9FD8-F6359FEBA01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C5B6CC-3C58-4A30-9083-A7053BF04E7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9B09910-FF6A-4899-8448-3792168EB56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776A5E1-0261-4898-BAB1-8B9D1CA80B4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F04E09E-7494-4BB1-B432-B8FDA9F2A27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1C6D5F5-9874-4DC3-B1FB-8A6F8F48DD9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2B65C9-CFB0-4FA8-B652-820342CD93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A065D7-CABA-416B-A9F9-603A2F61C0D8}">
      <text>
        <r>
          <rPr>
            <b/>
            <sz val="9"/>
            <color indexed="81"/>
            <rFont val="Tahoma"/>
            <family val="2"/>
          </rPr>
          <t>teppy:</t>
        </r>
        <r>
          <rPr>
            <sz val="9"/>
            <color indexed="81"/>
            <rFont val="Tahoma"/>
            <family val="2"/>
          </rPr>
          <t xml:space="preserve">
Med Cert
Health Fee / Clearance</t>
        </r>
      </text>
    </comment>
    <comment ref="AD43" authorId="0" shapeId="0" xr:uid="{96C40A78-467B-49D9-A499-D8EA1E5ABE9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6899709-C402-4395-AF06-254D57D061E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42B746A-2BD4-4420-B9D0-6DE169AF2CC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C0D34-81C8-43CF-9A0E-C5736C0A434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3DFED0F-5866-4A2D-B173-9329212A85B6}">
      <text>
        <r>
          <rPr>
            <b/>
            <sz val="9"/>
            <color indexed="81"/>
            <rFont val="Tahoma"/>
            <family val="2"/>
          </rPr>
          <t>teppy:</t>
        </r>
        <r>
          <rPr>
            <sz val="9"/>
            <color indexed="81"/>
            <rFont val="Tahoma"/>
            <family val="2"/>
          </rPr>
          <t xml:space="preserve">
Certification - MENRO
Dropping MTOP</t>
        </r>
      </text>
    </comment>
    <comment ref="AD62" authorId="0" shapeId="0" xr:uid="{7774B853-8136-4A0A-B2F8-7660519CD83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FA8A839-F310-4686-89D8-89D5E5409183}">
      <text>
        <r>
          <rPr>
            <b/>
            <sz val="9"/>
            <color indexed="81"/>
            <rFont val="Tahoma"/>
            <family val="2"/>
          </rPr>
          <t>teppy:</t>
        </r>
        <r>
          <rPr>
            <sz val="9"/>
            <color indexed="81"/>
            <rFont val="Tahoma"/>
            <family val="2"/>
          </rPr>
          <t xml:space="preserve">
TAX CLEARANCE
TAX DECLARATION
NO IMPROVEMENT ASSESSOR
</t>
        </r>
      </text>
    </comment>
    <comment ref="AD68" authorId="0" shapeId="0" xr:uid="{5AC64617-BB91-4DEA-A442-F4B4B413858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66A3DFF-319A-45E6-832C-2A3B16CA347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88A13C-30D6-43C8-B491-F79DF5E0227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FB7756F-AD36-4E9F-9508-5FB957449CA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FDBF02-37EF-4340-962A-1600A53CF97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4353A02-3416-400F-A736-F001EA204F3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818CFAE-5DA3-4FCF-B9AE-39C74153FC0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1F1805F-19E6-4A75-B36D-372547F12D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7138B15-3B18-4C73-8EE4-C885E6266AF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E19D4E-05D8-473A-BC1C-7CF100D1CC2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BB3F13F-462F-4068-9306-CE84A0BD9B84}">
      <text>
        <r>
          <rPr>
            <b/>
            <sz val="9"/>
            <color indexed="81"/>
            <rFont val="Tahoma"/>
            <family val="2"/>
          </rPr>
          <t>teppy:</t>
        </r>
        <r>
          <rPr>
            <sz val="9"/>
            <color indexed="81"/>
            <rFont val="Tahoma"/>
            <family val="2"/>
          </rPr>
          <t xml:space="preserve">
Med Cert
Health Fee / Clearance</t>
        </r>
      </text>
    </comment>
    <comment ref="AD43" authorId="0" shapeId="0" xr:uid="{7044E761-6A06-45F1-943E-0C3860E7BFF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A2F258-41F0-47D6-AD21-A5AAE458FA0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9D04EBA-18BA-41A5-851E-3C9FE8304C8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775A374-9294-4ACB-B599-A3E01C430CC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8E3D338-FD14-49E4-8AB0-27D6EA75E03C}">
      <text>
        <r>
          <rPr>
            <b/>
            <sz val="9"/>
            <color indexed="81"/>
            <rFont val="Tahoma"/>
            <family val="2"/>
          </rPr>
          <t>teppy:</t>
        </r>
        <r>
          <rPr>
            <sz val="9"/>
            <color indexed="81"/>
            <rFont val="Tahoma"/>
            <family val="2"/>
          </rPr>
          <t xml:space="preserve">
Certification - MENRO
Dropping MTOP</t>
        </r>
      </text>
    </comment>
    <comment ref="AD62" authorId="0" shapeId="0" xr:uid="{BA04F998-7B35-4303-8B10-4FE92909CB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70008DF-8AC4-4B6D-865C-1D094F7758E0}">
      <text>
        <r>
          <rPr>
            <b/>
            <sz val="9"/>
            <color indexed="81"/>
            <rFont val="Tahoma"/>
            <family val="2"/>
          </rPr>
          <t>teppy:</t>
        </r>
        <r>
          <rPr>
            <sz val="9"/>
            <color indexed="81"/>
            <rFont val="Tahoma"/>
            <family val="2"/>
          </rPr>
          <t xml:space="preserve">
TAX CLEARANCE
TAX DECLARATION
NO IMPROVEMENT ASSESSOR
</t>
        </r>
      </text>
    </comment>
    <comment ref="AD68" authorId="0" shapeId="0" xr:uid="{788D2139-8214-4C68-AF1F-2779BF42EF5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CBD293-A4C5-475F-AD32-6BD87DAABE7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348928-A7C9-4788-8DBE-4DBD01001C6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8932F98-D9BD-434B-998C-65C87A6DB8D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529EB1E-4668-4889-8F06-0C96A94333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9E36CB-EC04-4536-A55C-583AB82B2D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1892730-CFE8-4AE5-8E3F-C93BBEC9337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273D246-9663-4AAC-B722-C107ACBD4EB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54C65FF-255E-4F96-8ADD-1429C5F5D1A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35214B8-4C1D-432C-AE89-1B76E72F9AF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AECABA4-CF00-43A1-A995-2E0F7AE7FC82}">
      <text>
        <r>
          <rPr>
            <b/>
            <sz val="9"/>
            <color indexed="81"/>
            <rFont val="Tahoma"/>
            <family val="2"/>
          </rPr>
          <t>teppy:</t>
        </r>
        <r>
          <rPr>
            <sz val="9"/>
            <color indexed="81"/>
            <rFont val="Tahoma"/>
            <family val="2"/>
          </rPr>
          <t xml:space="preserve">
Med Cert
Health Fee / Clearance</t>
        </r>
      </text>
    </comment>
    <comment ref="AD43" authorId="0" shapeId="0" xr:uid="{B9AA50F8-1FC3-41D8-9C17-13EB57E50E9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DA75A42-C18D-4EA1-A010-C6EFD2E3A36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79737ED-E259-4598-B009-2914714E4CC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9D91F57-054F-4AA2-A7DE-3F133ABE8C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D430FD2-D7B8-41F4-9715-3F67FC977FAD}">
      <text>
        <r>
          <rPr>
            <b/>
            <sz val="9"/>
            <color indexed="81"/>
            <rFont val="Tahoma"/>
            <family val="2"/>
          </rPr>
          <t>teppy:</t>
        </r>
        <r>
          <rPr>
            <sz val="9"/>
            <color indexed="81"/>
            <rFont val="Tahoma"/>
            <family val="2"/>
          </rPr>
          <t xml:space="preserve">
Certification - MENRO
Dropping MTOP</t>
        </r>
      </text>
    </comment>
    <comment ref="AD62" authorId="0" shapeId="0" xr:uid="{82507414-B7C7-4DCA-B6CD-CA908E99FF8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B81C901-EDEE-4E62-A94A-19B332E9665A}">
      <text>
        <r>
          <rPr>
            <b/>
            <sz val="9"/>
            <color indexed="81"/>
            <rFont val="Tahoma"/>
            <family val="2"/>
          </rPr>
          <t>teppy:</t>
        </r>
        <r>
          <rPr>
            <sz val="9"/>
            <color indexed="81"/>
            <rFont val="Tahoma"/>
            <family val="2"/>
          </rPr>
          <t xml:space="preserve">
TAX CLEARANCE
TAX DECLARATION
NO IMPROVEMENT ASSESSOR
</t>
        </r>
      </text>
    </comment>
    <comment ref="AD68" authorId="0" shapeId="0" xr:uid="{37E8339E-C321-4D6E-A82B-CC17AFF2580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7FBD1CF-F983-474D-B795-6474453B379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A0618ED-99A1-4A3F-8A57-07C8929BF2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16DA885-A867-4001-B19B-FCF3E6C2D39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BF0375C-77AA-4D01-819F-1AB9C8EC68A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3B93CFE-B80B-4013-9F4E-FADFA24DD6B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C38A873-D583-455E-BFA2-391CF2FEF8F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BB4EE80-5F32-4232-8989-B03969C51EF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D8BC19E-E6D3-4B49-B07D-4DC780ECDBA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FCC6454-3720-42FE-84B5-B6340DB4444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C7E842B-A494-4892-863F-53AA2238A640}">
      <text>
        <r>
          <rPr>
            <b/>
            <sz val="9"/>
            <color indexed="81"/>
            <rFont val="Tahoma"/>
            <family val="2"/>
          </rPr>
          <t>teppy:</t>
        </r>
        <r>
          <rPr>
            <sz val="9"/>
            <color indexed="81"/>
            <rFont val="Tahoma"/>
            <family val="2"/>
          </rPr>
          <t xml:space="preserve">
Med Cert
Health Fee / Clearance</t>
        </r>
      </text>
    </comment>
    <comment ref="AD43" authorId="0" shapeId="0" xr:uid="{C07D0AF2-EA90-4873-A568-BA02898CC10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D456622-3A63-44E3-94FC-B319B905D08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9591D47-6DC8-4292-B230-50ABB25E228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53A30A8-1930-47F6-9C03-A3C19A0C126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5B4FA9F-82C9-4D8B-B53D-0194B89A2BEA}">
      <text>
        <r>
          <rPr>
            <b/>
            <sz val="9"/>
            <color indexed="81"/>
            <rFont val="Tahoma"/>
            <family val="2"/>
          </rPr>
          <t>teppy:</t>
        </r>
        <r>
          <rPr>
            <sz val="9"/>
            <color indexed="81"/>
            <rFont val="Tahoma"/>
            <family val="2"/>
          </rPr>
          <t xml:space="preserve">
Certification - MENRO
Dropping MTOP</t>
        </r>
      </text>
    </comment>
    <comment ref="AD62" authorId="0" shapeId="0" xr:uid="{CAC9C73D-C54F-428D-9911-DD7D049CB1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989209D-6129-43E8-B2D0-812B52E566DC}">
      <text>
        <r>
          <rPr>
            <b/>
            <sz val="9"/>
            <color indexed="81"/>
            <rFont val="Tahoma"/>
            <family val="2"/>
          </rPr>
          <t>teppy:</t>
        </r>
        <r>
          <rPr>
            <sz val="9"/>
            <color indexed="81"/>
            <rFont val="Tahoma"/>
            <family val="2"/>
          </rPr>
          <t xml:space="preserve">
TAX CLEARANCE
TAX DECLARATION
NO IMPROVEMENT ASSESSOR
</t>
        </r>
      </text>
    </comment>
    <comment ref="AD68" authorId="0" shapeId="0" xr:uid="{BD22E1C5-8DD4-4DD2-B0AE-208D244B223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0F221FB-BDBC-4367-A330-836FB484F3B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215CB5D-7627-4D04-ABAB-E670F29651F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<sst xmlns="http://schemas.openxmlformats.org/spreadsheetml/2006/main" count="22505" uniqueCount="1097">
  <si>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</si>
  <si>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</si>
  <si>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</si>
  <si>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</si>
  <si>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</si>
  <si>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</si>
  <si>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</si>
  <si>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</si>
  <si>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</si>
  <si>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</si>
  <si>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</si>
  <si>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</si>
  <si>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</si>
  <si>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</si>
  <si>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</si>
  <si>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</si>
  <si>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</si>
  <si>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</si>
  <si>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</si>
  <si>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</si>
  <si>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</si>
  <si>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</si>
  <si>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</si>
  <si>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</si>
  <si>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</si>
  <si>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</si>
  <si>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</si>
  <si>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</si>
  <si>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</si>
  <si>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</si>
  <si>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</si>
  <si>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</si>
  <si>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</si>
  <si>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</si>
  <si>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</si>
  <si>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</si>
  <si>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</si>
  <si>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</si>
  <si>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</si>
  <si>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</si>
  <si>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</si>
  <si>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</si>
  <si>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</si>
  <si>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</si>
  <si>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</si>
  <si>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</si>
  <si>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</si>
  <si>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</si>
  <si>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</si>
  <si>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</si>
  <si>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</si>
  <si>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</si>
  <si>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</si>
  <si>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</si>
  <si>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</si>
  <si>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</si>
  <si>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</si>
  <si>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</si>
  <si>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</si>
  <si>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</si>
  <si>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</si>
  <si>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</si>
  <si>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</si>
  <si>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</si>
  <si>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</si>
  <si>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</si>
  <si>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</si>
  <si>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</si>
  <si>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</si>
  <si>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</si>
  <si>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</si>
  <si>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</si>
  <si>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</si>
  <si>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</si>
  <si>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</si>
  <si>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</si>
  <si>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</si>
  <si>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</si>
  <si>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</si>
  <si>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</si>
  <si>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</si>
  <si>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</si>
  <si>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</si>
  <si>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</si>
  <si>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</si>
  <si>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</si>
  <si>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</si>
  <si>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</si>
  <si>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</si>
  <si>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</si>
  <si>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</si>
  <si>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</si>
  <si>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</si>
  <si>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</si>
  <si>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</si>
  <si>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</si>
  <si>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</si>
  <si>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</si>
  <si>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</si>
  <si>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</si>
  <si>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</si>
  <si>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</si>
  <si>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</si>
  <si>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</si>
  <si>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</si>
  <si>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</si>
  <si>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</si>
  <si>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</si>
  <si>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</si>
  <si>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</si>
  <si>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</si>
  <si>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</si>
  <si>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</si>
  <si>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</si>
  <si>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</si>
  <si>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</si>
  <si>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</si>
  <si>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</si>
  <si>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</si>
  <si>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</si>
  <si>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</si>
  <si>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</si>
  <si>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</si>
  <si>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</si>
  <si>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</si>
  <si>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</si>
  <si>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</si>
  <si>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</si>
  <si>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</si>
  <si>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</si>
  <si>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</si>
  <si>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</si>
  <si>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</si>
  <si>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</si>
  <si>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</si>
  <si>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</si>
  <si>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</si>
  <si>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</si>
  <si>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</si>
  <si>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</si>
  <si>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</si>
  <si>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</si>
  <si>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</si>
  <si>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</si>
  <si>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</si>
  <si>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</si>
  <si>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</si>
  <si>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</si>
  <si>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</si>
  <si>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</si>
  <si>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</si>
  <si>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</si>
  <si>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</si>
  <si>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</si>
  <si>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</si>
  <si>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</si>
  <si>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</si>
  <si>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</si>
  <si>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</si>
  <si>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</si>
  <si>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</si>
  <si>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</si>
  <si>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</si>
  <si>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</si>
  <si>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</si>
  <si>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</si>
  <si>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</si>
  <si>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</si>
  <si>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</si>
  <si>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</si>
  <si>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</si>
  <si>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</si>
  <si>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</si>
  <si>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</si>
  <si>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</si>
  <si>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</si>
  <si>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</si>
  <si>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</si>
  <si>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</si>
  <si>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</si>
  <si>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</si>
  <si>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</si>
  <si>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</si>
  <si>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</si>
  <si>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</si>
  <si>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</si>
  <si>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</si>
  <si>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</si>
  <si>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</si>
  <si>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</si>
  <si>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</si>
  <si>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</si>
  <si>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</si>
  <si>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</si>
  <si>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</si>
  <si>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</si>
  <si>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</si>
  <si>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</si>
  <si>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</si>
  <si>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</si>
  <si>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</si>
  <si>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</si>
  <si>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</si>
  <si>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</si>
  <si>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</si>
  <si>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</si>
  <si>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</si>
  <si>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</si>
  <si>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</si>
  <si>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</si>
  <si>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</si>
  <si>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</si>
  <si>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</si>
  <si>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</si>
  <si>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</si>
  <si>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</si>
  <si>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</si>
  <si>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</si>
  <si>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</si>
  <si>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</si>
  <si>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</si>
  <si>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</si>
  <si>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</si>
  <si>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</si>
  <si>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</si>
  <si>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</si>
  <si>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</si>
  <si>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</si>
  <si>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</si>
  <si>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</si>
  <si>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</si>
  <si>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</si>
  <si>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</si>
  <si>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</si>
  <si>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</si>
  <si>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</si>
  <si>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</si>
  <si>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</si>
  <si>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</si>
  <si>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</si>
  <si>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</si>
  <si>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</si>
  <si>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</si>
  <si>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</si>
  <si>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</si>
  <si>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</si>
  <si>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Payee:</t>
  </si>
  <si>
    <t>19 Barangays</t>
  </si>
  <si>
    <r>
      <t>ID No./TIN:</t>
    </r>
    <r>
      <rPr>
        <b/>
        <sz val="12"/>
        <rFont val="Times New Roman"/>
        <family val="1"/>
      </rPr>
      <t xml:space="preserve"> </t>
    </r>
  </si>
  <si>
    <t>CAFOA No.:</t>
  </si>
  <si>
    <t>Address:</t>
  </si>
  <si>
    <t>Bocaue, Bulacan</t>
  </si>
  <si>
    <t>Responsibility Center:</t>
  </si>
  <si>
    <t>Particulars</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</si>
  <si>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</si>
  <si>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</si>
  <si>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</si>
  <si>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</si>
  <si>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</si>
  <si>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</si>
  <si>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</si>
  <si>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</si>
  <si>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</si>
  <si>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</si>
  <si>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</si>
  <si>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</si>
  <si>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</si>
  <si>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</si>
  <si>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</si>
  <si>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</si>
  <si>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</si>
  <si>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</si>
  <si>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</si>
  <si>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</si>
  <si>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</si>
  <si>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</si>
  <si>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</si>
  <si>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</si>
  <si>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</si>
  <si>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</si>
  <si>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</si>
  <si>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</si>
  <si>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</si>
  <si>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</si>
  <si>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</si>
  <si>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</si>
  <si>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</si>
  <si>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</si>
  <si>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</si>
  <si>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</si>
  <si>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</si>
  <si>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</si>
  <si>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</si>
  <si>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</si>
  <si>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</si>
  <si>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</si>
  <si>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</si>
  <si>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</si>
  <si>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</si>
  <si>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</si>
  <si>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</si>
  <si>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</si>
  <si>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</si>
  <si>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</si>
  <si>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</si>
  <si>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</si>
  <si>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</si>
  <si>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</si>
  <si>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</si>
  <si>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</si>
  <si>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CHECK SIGNATORY &amp; TITLE</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</si>
  <si>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</si>
  <si>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</si>
  <si>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</si>
  <si>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</si>
  <si>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</si>
  <si>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</si>
  <si>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</si>
  <si>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</si>
  <si>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</si>
  <si>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</si>
  <si>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</si>
  <si>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</si>
  <si>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</si>
  <si>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</si>
  <si>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</si>
  <si>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</si>
  <si>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</si>
  <si>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</si>
  <si>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</si>
  <si>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</si>
  <si>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</si>
  <si>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</si>
  <si>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</si>
  <si>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</si>
  <si>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</si>
  <si>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</si>
  <si>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</si>
  <si>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</si>
  <si>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</si>
  <si>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</si>
  <si>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</si>
  <si>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</si>
  <si>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</si>
  <si>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</si>
  <si>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</si>
  <si>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</si>
  <si>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</si>
  <si>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</si>
  <si>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</si>
  <si>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</si>
  <si>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</si>
  <si>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</si>
  <si>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</si>
  <si>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</si>
  <si>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</si>
  <si>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</si>
  <si>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</si>
  <si>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</si>
  <si>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</si>
  <si>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</si>
  <si>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</si>
  <si>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</si>
  <si>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</si>
  <si>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</si>
  <si>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</si>
  <si>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</si>
  <si>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</si>
  <si>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</si>
  <si>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</si>
  <si>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</si>
  <si>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</si>
  <si>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</si>
  <si>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</si>
  <si>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</si>
  <si>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</si>
  <si>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</si>
  <si>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</si>
  <si>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</si>
  <si>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</si>
  <si>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</si>
  <si>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</si>
  <si>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</si>
  <si>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</si>
  <si>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</si>
  <si>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</si>
  <si>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</si>
  <si>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</si>
  <si>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</si>
  <si>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</si>
  <si>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</si>
  <si>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</si>
  <si>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</si>
  <si>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</si>
  <si>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</si>
  <si>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</si>
  <si>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</si>
  <si>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</si>
  <si>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</si>
  <si>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</si>
  <si>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</si>
  <si>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</si>
  <si>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</si>
  <si>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</si>
  <si>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</si>
  <si>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</si>
  <si>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</si>
  <si>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</si>
  <si>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</si>
  <si>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</si>
  <si>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</si>
  <si>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</si>
  <si>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</si>
  <si>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</si>
  <si>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</si>
  <si>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</si>
  <si>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</si>
  <si>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</si>
  <si>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</si>
  <si>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</si>
  <si>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</si>
  <si>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</si>
  <si>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</si>
  <si>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</si>
  <si>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</si>
  <si>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</si>
  <si>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</si>
  <si>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</si>
  <si>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</si>
  <si>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</si>
  <si>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</si>
  <si>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</si>
  <si>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</si>
  <si>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</si>
  <si>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</si>
  <si>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</si>
  <si>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</si>
  <si>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</si>
  <si>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</si>
  <si>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</si>
  <si>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</si>
  <si>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</si>
  <si>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</si>
  <si>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</si>
  <si>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</si>
  <si>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</si>
  <si>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</si>
  <si>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</si>
  <si>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</si>
  <si>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</si>
  <si>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</si>
  <si>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</si>
  <si>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</si>
  <si>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</si>
  <si>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</si>
  <si>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</si>
  <si>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</si>
  <si>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</si>
  <si>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</si>
  <si>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</si>
  <si>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</si>
  <si>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</si>
  <si>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</si>
  <si>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</si>
  <si>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</si>
  <si>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</si>
  <si>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</si>
  <si>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</si>
  <si>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</si>
  <si>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</si>
  <si>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</si>
  <si>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</si>
  <si>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</si>
  <si>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</si>
  <si>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</si>
  <si>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</si>
  <si>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</si>
  <si>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</si>
  <si>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</si>
  <si>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</si>
  <si>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</si>
  <si>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</si>
  <si>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</si>
  <si>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</si>
  <si>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</si>
  <si>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</si>
  <si>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</si>
  <si>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</si>
  <si>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</si>
  <si>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</si>
  <si>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</si>
  <si>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</si>
  <si>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</si>
  <si>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</si>
  <si>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</si>
  <si>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</si>
  <si>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</si>
  <si>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</si>
  <si>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</si>
  <si>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</si>
  <si>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</si>
  <si>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</si>
  <si>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</si>
  <si>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</si>
  <si>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</si>
  <si>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</si>
  <si>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</si>
  <si>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</si>
  <si>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</si>
  <si>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</si>
  <si>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</si>
  <si>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</si>
  <si>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</si>
  <si>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</si>
  <si>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</si>
  <si>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</si>
  <si>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</si>
  <si>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</si>
  <si>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</si>
  <si>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</si>
  <si>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</si>
  <si>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</si>
  <si>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</si>
  <si>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</si>
  <si>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</si>
  <si>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</si>
  <si>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</si>
  <si>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</si>
  <si>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</si>
  <si>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</si>
  <si>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</si>
  <si>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</si>
  <si>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</si>
  <si>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</si>
  <si>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</si>
  <si>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</si>
  <si>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</si>
  <si>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</si>
  <si>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</si>
  <si>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</si>
  <si>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</si>
  <si>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</si>
  <si>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</si>
  <si>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</si>
  <si>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</si>
  <si>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</si>
  <si>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</si>
  <si>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</si>
  <si>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</si>
  <si>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</si>
  <si>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</si>
  <si>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</si>
  <si>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</si>
  <si>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</si>
  <si>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</si>
  <si>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</si>
  <si>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</si>
  <si>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</si>
  <si>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</si>
  <si>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</si>
  <si>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</si>
  <si>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</si>
  <si>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</si>
  <si>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</si>
  <si>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</si>
  <si>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</si>
  <si>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</si>
  <si>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</si>
  <si>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</si>
  <si>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</si>
  <si>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</si>
  <si>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</si>
  <si>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</si>
  <si>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</si>
  <si>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</si>
  <si>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</si>
  <si>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</si>
  <si>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</si>
  <si>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</si>
  <si>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</si>
  <si>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</si>
  <si>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</si>
  <si>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</si>
  <si>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</si>
  <si>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</si>
  <si>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</si>
  <si>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</si>
  <si>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</si>
  <si>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</si>
  <si>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</si>
  <si>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</si>
  <si>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</si>
  <si>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</si>
  <si>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</si>
  <si>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</si>
  <si>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</si>
  <si>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</si>
  <si>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</si>
  <si>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</si>
  <si>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</si>
  <si>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</si>
  <si>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</si>
  <si>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</si>
  <si>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</si>
  <si>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</si>
  <si>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</si>
  <si>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</si>
  <si>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</si>
  <si>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</si>
  <si>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</si>
  <si>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</si>
  <si>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</si>
  <si>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</si>
  <si>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</si>
  <si>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</si>
  <si>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</si>
  <si>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</si>
  <si>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</si>
  <si>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</si>
  <si>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</si>
  <si>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</si>
  <si>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</si>
  <si>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</si>
  <si>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</si>
  <si>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</si>
  <si>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</si>
  <si>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</si>
  <si>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</si>
  <si>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</si>
  <si>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</si>
  <si>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</si>
  <si>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</si>
  <si>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</si>
  <si>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</si>
  <si>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</si>
  <si>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</si>
  <si>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</si>
  <si>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</si>
  <si>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</si>
  <si>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</si>
  <si>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</si>
  <si>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</si>
  <si>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</si>
  <si>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</si>
  <si>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</si>
  <si>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</si>
  <si>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</si>
  <si>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</si>
  <si>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</si>
  <si>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</si>
  <si>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</si>
  <si>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</si>
  <si>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</si>
  <si>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</si>
  <si>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</si>
  <si>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</si>
  <si>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</si>
  <si>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</si>
  <si>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</si>
  <si>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</si>
  <si>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</si>
  <si>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</si>
  <si>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</si>
  <si>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</si>
  <si>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</si>
  <si>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</si>
  <si>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</si>
  <si>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</si>
  <si>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</si>
  <si>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</si>
  <si>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</si>
  <si>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</si>
  <si>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</si>
  <si>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</si>
  <si>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</si>
  <si>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</si>
  <si>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</si>
  <si>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</si>
  <si>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</si>
  <si>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</si>
  <si>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</si>
  <si>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</si>
  <si>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</si>
  <si>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</si>
  <si>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</si>
  <si>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</si>
  <si>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</si>
  <si>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</si>
  <si>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</si>
  <si>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</si>
  <si>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</si>
  <si>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</si>
  <si>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</si>
  <si>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</si>
  <si>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</si>
  <si>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</si>
  <si>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</si>
  <si>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</si>
  <si>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</si>
  <si>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</si>
  <si>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</si>
  <si>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</si>
  <si>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</si>
  <si>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</si>
  <si>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</si>
  <si>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</si>
  <si>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</si>
  <si>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</si>
  <si>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</si>
  <si>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</si>
  <si>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</si>
  <si>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</si>
  <si>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</si>
  <si>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</si>
  <si>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</si>
  <si>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</si>
  <si>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</si>
  <si>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</si>
  <si>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</si>
  <si>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</si>
  <si>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</si>
  <si>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</si>
  <si>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</si>
  <si>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</si>
  <si>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</si>
  <si>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</si>
  <si>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</si>
  <si>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</si>
  <si>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</si>
  <si>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</si>
  <si>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</si>
  <si>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</si>
  <si>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</si>
  <si>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</si>
  <si>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</si>
  <si>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</si>
  <si>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</si>
  <si>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</si>
  <si>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</si>
  <si>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</si>
  <si>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</si>
  <si>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</si>
  <si>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</si>
  <si>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</si>
  <si>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</si>
  <si>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</si>
  <si>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</si>
  <si>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</si>
  <si>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</si>
  <si>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</si>
  <si>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</si>
  <si>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</si>
  <si>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</si>
  <si>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</si>
  <si>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</si>
  <si>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</si>
  <si>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</si>
  <si>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</si>
  <si>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</si>
  <si>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</si>
  <si>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</si>
  <si>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</si>
  <si>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</si>
  <si>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</si>
  <si>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</si>
  <si>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</si>
  <si>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</si>
  <si>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</si>
  <si>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</si>
  <si>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</si>
  <si>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</si>
  <si>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</si>
  <si>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</si>
  <si>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</si>
  <si>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</si>
  <si>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</si>
  <si>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</si>
  <si>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</si>
  <si>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</si>
  <si>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</si>
  <si>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</si>
  <si>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</si>
  <si>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</si>
  <si>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</si>
  <si>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</si>
  <si>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</si>
  <si>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</si>
  <si>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</si>
  <si>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</si>
  <si>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</si>
  <si>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</si>
  <si>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</si>
  <si>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</si>
  <si>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</si>
  <si>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</si>
  <si>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</si>
  <si>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</si>
  <si>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</si>
  <si>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</si>
  <si>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</si>
  <si>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</si>
  <si>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</si>
  <si>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</si>
  <si>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</si>
  <si>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</si>
  <si>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</si>
  <si>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</si>
  <si>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</si>
  <si>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</si>
  <si>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</si>
  <si>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</si>
  <si>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</si>
  <si>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</si>
  <si>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</si>
  <si>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</si>
  <si>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</si>
  <si>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</si>
  <si>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</si>
  <si>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</si>
  <si>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</si>
  <si>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</si>
  <si>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</si>
  <si>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</si>
  <si>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</si>
  <si>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</si>
  <si>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</si>
  <si>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</si>
  <si>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</si>
  <si>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</si>
  <si>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</si>
  <si>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</si>
  <si>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</si>
  <si>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</si>
  <si>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</si>
  <si>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</si>
  <si>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</si>
  <si>
    <t>COA</t>
  </si>
  <si>
    <t>Right-click sheet name &gt; Move or Copy &gt; select this sheet &gt; Tick "Create a Copy"</t>
  </si>
  <si>
    <t>REPUBLIC OF THE PHILIPPINES</t>
  </si>
  <si>
    <t>Rename to Month. Hide mo na lang pagtapos na i-print.</t>
  </si>
  <si>
    <t>PROVINCE OF BULACAN</t>
  </si>
  <si>
    <t>Need i-duplicate para di ka na mag-ayos ng printing format. Sige ikaw din., hirap mag-adjust ng putol ng pages. XD</t>
  </si>
  <si>
    <t xml:space="preserve">                                                                                                                                                                                                                                                                                                                                                                                                                                                                                                                                                                                                                                                                                                                                                                                                                                                                                                                                                                                                                                                                                                                                                                                                                                                                                                                                                                                                                                                                                                                                                                                                                                                                                                                                                                                                                                                                                                                                                                                                                                                                                                                                                                                                                                                                                                                                                                                                                                                                                                                                                                                                                                                                                                                                                                                                                                                                                                                                                                                                                                                                                                                                                                                                                                                                                                                                                                                                                                                                                                                                                                                                                                                                                                                                                                                                                                                                                                                                                                                                                                                                                                                                                                                                                                                                                                                                                                                                                                                                                                                                                                                                                                                                                                                                                                                                                                                                                                                                                                                                                                                                                                                                                                                                                                                                                                                                                                                                                                                                                                                                                                                                                                                                                                                                                                                                                                                                                                                                                                                                                                                                                                                                                                                                                                                                                                                                                                                                                                                                                                                                                                                                                                                                                                                                                                                                                                                                                                                                                                                                                                                                                                                                                                                                                                                                                                                                                                                                                                                                                                                                                                                                                                                                                                                                                                                                                                                                                                                                                                                                                                                                                                                                                                                                                                                                                                                                                                                                                                                                                                                                                                                                                                                                                                                                                                                                                                                                                                                                                                                                                                                                                                                                                                                                                                                                                                                                                                                                                                                                                                                                                                                                                                                                                                                                                                                                                                                                                                                                                                                                                                                                                                                                                                                                                                                                                                                                                                                                                                                                                                                                                                                                                                                                                                                                                                                                                                                                                                                                                                                                                                                                                                                                                                                                                                  </t>
  </si>
  <si>
    <t>OFFICE OF THE MUNICIPAL ACCOUNTANT</t>
  </si>
  <si>
    <t>Ms. Bernadette Dyan M. Agquiz</t>
  </si>
  <si>
    <t xml:space="preserve">                                                                                                                                                                                                                                                                                                                                                                                                        </t>
  </si>
  <si>
    <t xml:space="preserve">Audit Team Leader </t>
  </si>
  <si>
    <t>Madam ;</t>
  </si>
  <si>
    <t>Please acknowledge receipt of CTCs and RPTs and other Official Receipts issued for the month of:</t>
  </si>
  <si>
    <t>Box #s:</t>
  </si>
  <si>
    <t>1 &amp; 2</t>
  </si>
  <si>
    <t>January 2025</t>
  </si>
  <si>
    <t>CRISTINO G. AGAPITO JR</t>
  </si>
  <si>
    <t>Approved for submission by:</t>
  </si>
  <si>
    <t>teppy 02/14/2024</t>
  </si>
  <si>
    <t>date printed</t>
  </si>
  <si>
    <r>
      <t xml:space="preserve">ORs CTCs &amp; RPTRs </t>
    </r>
    <r>
      <rPr>
        <b/>
        <sz val="25"/>
        <color rgb="FFFF0000"/>
        <rFont val="Calibri"/>
        <family val="2"/>
        <scheme val="minor"/>
      </rPr>
      <t>JANUARY 2025</t>
    </r>
  </si>
  <si>
    <t>#1</t>
  </si>
  <si>
    <t>2/14/2025</t>
  </si>
  <si>
    <t>#2</t>
  </si>
  <si>
    <t>#3</t>
  </si>
  <si>
    <t>Para mas madali: check mo na agad kung balanse yung totals per booklet.</t>
  </si>
  <si>
    <t>Yung list sa kaliwa (A2-A87) yung gamit sa tagging ng entries. Avoid modifying it unless proven necessary or alam mo yung ginagawa mo. ;)</t>
  </si>
  <si>
    <t>Click Me!</t>
  </si>
  <si>
    <t>AUTOMATED DIN 'TONG AMOUNT GALING SA "SUMMARY REPORT" SHEET</t>
  </si>
  <si>
    <t>SUMMARY OF COLLECTIONS</t>
  </si>
  <si>
    <t>Teppy's Codes</t>
  </si>
  <si>
    <t>TAX REVENUE</t>
  </si>
  <si>
    <t>P R O V I N C I A L</t>
  </si>
  <si>
    <t xml:space="preserve"> M U N I C I P A L</t>
  </si>
  <si>
    <t xml:space="preserve"> BARANGAY</t>
  </si>
  <si>
    <t>COLLECTIONS</t>
  </si>
  <si>
    <t>NATIONAL</t>
  </si>
  <si>
    <t>GENERAL</t>
  </si>
  <si>
    <t>SEF</t>
  </si>
  <si>
    <t>1-01-01-020</t>
  </si>
  <si>
    <t>1-03-05-020</t>
  </si>
  <si>
    <t>1-03-05-030</t>
  </si>
  <si>
    <t>1-03-05-040</t>
  </si>
  <si>
    <t>1-03-06-020</t>
  </si>
  <si>
    <t>1-03-06-990</t>
  </si>
  <si>
    <t>2-01-01-020</t>
  </si>
  <si>
    <t>Documentary Stamps</t>
  </si>
  <si>
    <t>2-02-01-010-3</t>
  </si>
  <si>
    <t>2-02-01-020</t>
  </si>
  <si>
    <t>2-02-01-020-1</t>
  </si>
  <si>
    <t>2-02-01-020-2</t>
  </si>
  <si>
    <t>2-02-01-020-3</t>
  </si>
  <si>
    <t>2-02-01-020-4</t>
  </si>
  <si>
    <t>Due to GSIS - Life &amp; Retirement Contributions</t>
  </si>
  <si>
    <t>2-02-01-020-5</t>
  </si>
  <si>
    <t>2-02-01-020-6</t>
  </si>
  <si>
    <t>Due to GSIS - MPL</t>
  </si>
  <si>
    <t>2-02-01-020-7</t>
  </si>
  <si>
    <t>Due to GSIS - Optional Loan</t>
  </si>
  <si>
    <t>2-02-01-020-8</t>
  </si>
  <si>
    <t>2-02-01-020-9</t>
  </si>
  <si>
    <t>Due to GSIS - GFAL</t>
  </si>
  <si>
    <t>2-02-01-020-10</t>
  </si>
  <si>
    <t>2-02-01-020-11</t>
  </si>
  <si>
    <t>Due to GSIS - Computer Loan</t>
  </si>
  <si>
    <t>2-02-01-020-12</t>
  </si>
  <si>
    <t>Due to GSIS - Optional Policy Loan</t>
  </si>
  <si>
    <t>2-02-01-020-13</t>
  </si>
  <si>
    <t>Due to GSIS - MPL Lite</t>
  </si>
  <si>
    <t>2-02-01-020-14</t>
  </si>
  <si>
    <t>2-02-01-030</t>
  </si>
  <si>
    <t>Due to PAG-IBIG - Premiums Payable</t>
  </si>
  <si>
    <t>2-02-01-030-1</t>
  </si>
  <si>
    <t>Due to PAG-IBIG - Loans Payable (MPL)</t>
  </si>
  <si>
    <t>2-02-01-030-2</t>
  </si>
  <si>
    <t>Due to PAG-IBIG - Loans Payable (Calamity)</t>
  </si>
  <si>
    <t>2-02-01-030-3</t>
  </si>
  <si>
    <t>2-03-01-010</t>
  </si>
  <si>
    <t>Trust Liabilities</t>
  </si>
  <si>
    <t>2-04-01-010</t>
  </si>
  <si>
    <t>Guaranty/Security Deposits Payable</t>
  </si>
  <si>
    <t>Other Payables - Land bank Salary Loans</t>
  </si>
  <si>
    <t>2-99-99-990-1</t>
  </si>
  <si>
    <t>Other Payables - UCPB</t>
  </si>
  <si>
    <t>2-99-99-990-2</t>
  </si>
  <si>
    <t>Other Payables - Bocaue Cooperative</t>
  </si>
  <si>
    <t>2-99-99-990-4</t>
  </si>
  <si>
    <t xml:space="preserve">                                                                                                                                                   </t>
  </si>
  <si>
    <t>Community Tax - Barangay</t>
  </si>
  <si>
    <t>Community Tax - Corporation</t>
  </si>
  <si>
    <t>RPT Basic - Land Prior Year</t>
  </si>
  <si>
    <t>RPT Basic - Land Prior Year (PTO)</t>
  </si>
  <si>
    <t>Discount on Real Property Tax</t>
  </si>
  <si>
    <t>ctc</t>
  </si>
  <si>
    <t>xx (+- 0.01)</t>
  </si>
  <si>
    <t>Surcharge</t>
  </si>
  <si>
    <t>Community Tax - Penalty</t>
  </si>
  <si>
    <t>RPT Basic Land Penalty Prior Year</t>
  </si>
  <si>
    <t>rpt</t>
  </si>
  <si>
    <t>Mayors Permit - Penalty</t>
  </si>
  <si>
    <t>Business Tax - Penalty</t>
  </si>
  <si>
    <t>Health Certificate - Penalty</t>
  </si>
  <si>
    <t>Provincial Ordinance 87-2020 (curfew)</t>
  </si>
  <si>
    <t>Zonal/Location Permit Fees - Land Use</t>
  </si>
  <si>
    <t>Zonal/Location Permit Fees - Line &amp; Grade</t>
  </si>
  <si>
    <t>Zonal/Location Permit Fees - Zoning Fee</t>
  </si>
  <si>
    <t>Tricycle Operators Permit Fees</t>
  </si>
  <si>
    <t>Fishery Rental Fees &amp; Privelege Fees</t>
  </si>
  <si>
    <t>Billboard/BIB</t>
  </si>
  <si>
    <t>Certificate of Occupancy</t>
  </si>
  <si>
    <t>CNC</t>
  </si>
  <si>
    <t>Sticker Tricycle</t>
  </si>
  <si>
    <t>Registration Plates, Tags &amp; Stickers Fees</t>
  </si>
  <si>
    <t>Health Certificate</t>
  </si>
  <si>
    <t>Other Clearance &amp; Certification</t>
  </si>
  <si>
    <t>Barangay Business Clearance</t>
  </si>
  <si>
    <t>for transfer to corresponding barangays</t>
  </si>
  <si>
    <t>Fees for Sealing and Licensing of Weights and Measures</t>
  </si>
  <si>
    <t>enforcers</t>
  </si>
  <si>
    <t>income</t>
  </si>
  <si>
    <t>Verification &amp; Authentication Fees</t>
  </si>
  <si>
    <t>4-02-01-110</t>
  </si>
  <si>
    <t>Identification Card</t>
  </si>
  <si>
    <t>Income from Market - Goodwill</t>
  </si>
  <si>
    <t>Processing Fee - Market</t>
  </si>
  <si>
    <t>Receipt from Market - Electric Bill</t>
  </si>
  <si>
    <t>4-04-02-010</t>
  </si>
  <si>
    <t>Haulers fee</t>
  </si>
  <si>
    <t>5-01-02-010</t>
  </si>
  <si>
    <t>5-01-02-020</t>
  </si>
  <si>
    <t>5-01-02-030</t>
  </si>
  <si>
    <t>TOTAL COLLECTIONS -</t>
  </si>
  <si>
    <t>GENERAL FUND  CODE 101</t>
  </si>
  <si>
    <t>TO THE BOOKKEEPER</t>
  </si>
  <si>
    <t>Enter the following in the JOURNAL</t>
  </si>
  <si>
    <t>Re collections    for the month</t>
  </si>
  <si>
    <t>DEBIT</t>
  </si>
  <si>
    <t>CREDIT</t>
  </si>
  <si>
    <t>#30427-4M Brothers Trading</t>
  </si>
  <si>
    <t>#30428-Dominus Construction &amp; Services Corp.</t>
  </si>
  <si>
    <t>Less S E F</t>
  </si>
  <si>
    <t>#30429-2CL Construct &amp; Trades</t>
  </si>
  <si>
    <t>Net</t>
  </si>
  <si>
    <t>#30430-4M Brothers Trading</t>
  </si>
  <si>
    <t>#30431</t>
  </si>
  <si>
    <t>Trust-Nat. govt.</t>
  </si>
  <si>
    <t>#30432</t>
  </si>
  <si>
    <t>#30436-Emil's Auto Repair</t>
  </si>
  <si>
    <t>#30441-Compania JM, Inc.</t>
  </si>
  <si>
    <t>Fire Code</t>
  </si>
  <si>
    <t>#30442-Baliuag Marketing</t>
  </si>
  <si>
    <t>Provincial Ordinance 87-2020(curfew)</t>
  </si>
  <si>
    <t>#30443-BF Francisco QUAIT.</t>
  </si>
  <si>
    <t>Post-Mortem</t>
  </si>
  <si>
    <t>#30444-Oliver Padrones</t>
  </si>
  <si>
    <t>Zonal/Location Permit Fees- Land Use</t>
  </si>
  <si>
    <t>Zonal/Location Permit Fees- Line &amp; Grade</t>
  </si>
  <si>
    <t>Fencing  Permit</t>
  </si>
  <si>
    <t>#30445-LS 888 Gen. Mdse.</t>
  </si>
  <si>
    <t>#30446-Melanie Gen. Mdse.</t>
  </si>
  <si>
    <t>Trust Local Gov't.</t>
  </si>
  <si>
    <t>#30447-Taal Farmers Trading</t>
  </si>
  <si>
    <t>25% RPT</t>
  </si>
  <si>
    <t>#30448-Geronimo Sportswear</t>
  </si>
  <si>
    <t>25% RPT-PY</t>
  </si>
  <si>
    <t>#30449-AJ Sportswear</t>
  </si>
  <si>
    <t>25% RPT-Penalty</t>
  </si>
  <si>
    <t>#30450-Players Move Sportswear</t>
  </si>
  <si>
    <t>50% Res. Cert.</t>
  </si>
  <si>
    <t>#31201-St. Jude Gen. Mdse</t>
  </si>
  <si>
    <t>30% Penalty Traffic</t>
  </si>
  <si>
    <t>#31202-Vicente Cruz, Jr.</t>
  </si>
  <si>
    <t>Other Deffered Credits</t>
  </si>
  <si>
    <t>2-05-01-990</t>
  </si>
  <si>
    <t>#31203-NJ Commercial</t>
  </si>
  <si>
    <t>2-05-01-010</t>
  </si>
  <si>
    <t>#31204-Villanueva Printing</t>
  </si>
  <si>
    <t>2-02-01-050</t>
  </si>
  <si>
    <t xml:space="preserve">#31205-Gerald Dave Foods &amp; Catering Services </t>
  </si>
  <si>
    <t>#31206-PCSO</t>
  </si>
  <si>
    <t>Other Deferred Credits</t>
  </si>
  <si>
    <t>PEPITO S. SAMSON, JR.</t>
  </si>
  <si>
    <t>Municipal Accountant- OIC</t>
  </si>
  <si>
    <t>4-01-02-050</t>
  </si>
  <si>
    <t>4-01-05-020</t>
  </si>
  <si>
    <t>4-01-02-051</t>
  </si>
  <si>
    <t>RPT Basic - Land Penalty Prior Year</t>
  </si>
  <si>
    <t>DEBIT DEFERRED REAL PROPERTY TAX</t>
  </si>
  <si>
    <t>CREDIT REAL PROPERTY TAX RECEIVABLE</t>
  </si>
  <si>
    <t>DEBIT DEFERRED SPECIAL EDUCATION TAX INCOME</t>
  </si>
  <si>
    <t>CREDIT SPECIAL EDUCATION TAX RECEIVABLE</t>
  </si>
  <si>
    <t>SPECIAL EDUCATION FUND</t>
  </si>
  <si>
    <t>Re collections for the month</t>
  </si>
  <si>
    <t>Deferred Credits to Income</t>
  </si>
  <si>
    <t>1-03-01-030</t>
  </si>
  <si>
    <t xml:space="preserve">Discount on Special Education Taxes </t>
  </si>
  <si>
    <t>documentary_stamps</t>
  </si>
  <si>
    <t>RPT Basic - Land Current Year</t>
  </si>
  <si>
    <t>RPT Basic - Land Current Year (PTO)</t>
  </si>
  <si>
    <t>RPT Basic Land Penalty Current Year</t>
  </si>
  <si>
    <t>Comm Tax - Individual</t>
  </si>
  <si>
    <t>weight_&amp;_measures_penalty</t>
  </si>
  <si>
    <t>business_permit_fee</t>
  </si>
  <si>
    <t>micro_business</t>
  </si>
  <si>
    <t>mayor's_permit</t>
  </si>
  <si>
    <t>other_service_income_(misc_mto)</t>
  </si>
  <si>
    <t>comm_tax_-_individual</t>
  </si>
  <si>
    <t>community_tax_-_barangay</t>
  </si>
  <si>
    <t>community_tax_-_corporation</t>
  </si>
  <si>
    <t>rpt_basic_-_land_current_year</t>
  </si>
  <si>
    <t>rpt_basic_-_land_prior_year</t>
  </si>
  <si>
    <t>discount_on_real_property_tax</t>
  </si>
  <si>
    <t>business_tax</t>
  </si>
  <si>
    <t>community_tax_-_penalty</t>
  </si>
  <si>
    <t>Professional Tax - Interest</t>
  </si>
  <si>
    <t>professional_tax_-_interest</t>
  </si>
  <si>
    <t>surcharge</t>
  </si>
  <si>
    <t>rpt_basic_land_penalty_current_year</t>
  </si>
  <si>
    <t>rpt_basic_land_penalty_prior_year</t>
  </si>
  <si>
    <t>business_tax_-_penalty</t>
  </si>
  <si>
    <t>mayors_permit_-_penalty</t>
  </si>
  <si>
    <t>health_certificate_-_penalty</t>
  </si>
  <si>
    <t>provincial_ordinance_87-2020_(curfew)</t>
  </si>
  <si>
    <t>zonal/location_permit_fees_-_land_use</t>
  </si>
  <si>
    <t>zonal/location_permit_fees_-_line_&amp;_grade</t>
  </si>
  <si>
    <t>zonal/location_permit_fees_-_zoning_fee</t>
  </si>
  <si>
    <t>tricycle_operators_permit_fees</t>
  </si>
  <si>
    <t>fishery_rental_fees_&amp;_privelege_fees</t>
  </si>
  <si>
    <t>billboard/bib</t>
  </si>
  <si>
    <t>certificate_of_occupancy</t>
  </si>
  <si>
    <t>cnc</t>
  </si>
  <si>
    <t>registration_plates,_tags_&amp;_stickers_fees</t>
  </si>
  <si>
    <t>health_certificate</t>
  </si>
  <si>
    <t>sticker_tricycle</t>
  </si>
  <si>
    <t>other_clearance_&amp;_certification</t>
  </si>
  <si>
    <t>barangay_business_clearance</t>
  </si>
  <si>
    <t>fees_for_sealing_and_licensing_of_weights_and_measures</t>
  </si>
  <si>
    <t>verification_&amp;_authentication_fees</t>
  </si>
  <si>
    <t>identification_card</t>
  </si>
  <si>
    <t>income_from_market_-_goodwill</t>
  </si>
  <si>
    <t>receipt_from_market_-_electric_bill</t>
  </si>
  <si>
    <t>receipt_from_market_operations</t>
  </si>
  <si>
    <t>processing_fee_-_market</t>
  </si>
  <si>
    <t>receipt_from_slaughterhouse_operation</t>
  </si>
  <si>
    <t>receipt_from_cemetery_operations</t>
  </si>
  <si>
    <t>Same ba sa total sa Month_Summary sheet?</t>
  </si>
  <si>
    <t>Total sa Cashbook:</t>
  </si>
  <si>
    <t>PTO</t>
  </si>
  <si>
    <t>GEN</t>
  </si>
  <si>
    <t>BRGY</t>
  </si>
  <si>
    <t>OR#</t>
  </si>
  <si>
    <t>Particulars/Payor</t>
  </si>
  <si>
    <t>RPT Basic- Land Current</t>
  </si>
  <si>
    <t>RPT Basic Land Penalty Current</t>
  </si>
  <si>
    <t>special_cases</t>
  </si>
  <si>
    <t>special_cases_totals</t>
  </si>
  <si>
    <t>automated Dates (mm yyyy)</t>
  </si>
  <si>
    <t>AUTOMATED PRINT DATE</t>
  </si>
  <si>
    <t>Magtotal ka na lang ulit dito sa row for counter checking:</t>
  </si>
  <si>
    <t>month-yr</t>
  </si>
  <si>
    <t>Kapag sobrang haba na, copy lang sa ibaba. Something like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</si>
</sst>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 numFmtId="171" formatCode="_(&quot;$&quot;* #,##0.00_);_(&quot;$&quot;* \(#,##0.00\);_(&quot;$&quot;* &quot;-&quot;??_);_(@_)"/>
  </numFmts>
  <fonts count="122"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sz val="20"/>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
      <sz val="10"/>
      <color theme="0" tint="-0.499984740745262"/>
      <name val="Calibri"/>
      <family val="2"/>
      <scheme val="minor"/>
    </font>
    <font>
      <b/>
      <sz val="18"/>
      <color rgb="FF0000FF"/>
      <name val="Arial Black"/>
      <family val="2"/>
    </font>
    <font>
      <sz val="18"/>
      <color rgb="FFC00000"/>
      <name val="Arial Black"/>
      <family val="2"/>
    </font>
    <font>
      <b/>
      <sz val="11"/>
      <color rgb="FFFF0000"/>
      <name val="Calibri"/>
      <family val="2"/>
      <scheme val="minor"/>
    </font>
    <font>
      <b/>
      <sz val="14"/>
      <name val="Calibri"/>
      <family val="2"/>
      <scheme val="minor"/>
    </font>
    <font>
      <sz val="14"/>
      <name val="Calibri"/>
      <family val="2"/>
      <scheme val="minor"/>
    </font>
    <font>
      <sz val="14"/>
      <color rgb="FFFF0000"/>
      <name val="Calibri"/>
      <family val="2"/>
      <scheme val="minor"/>
    </font>
    <font>
      <b/>
      <sz val="14"/>
      <color rgb="FFFF0066"/>
      <name val="Calibri"/>
      <family val="2"/>
      <scheme val="minor"/>
    </font>
    <font>
      <i/>
      <sz val="14"/>
      <color theme="1"/>
      <name val="Calibri"/>
      <family val="2"/>
      <scheme val="minor"/>
    </font>
    <font>
      <b/>
      <sz val="14"/>
      <color theme="1"/>
      <name val="Calibri"/>
      <family val="2"/>
      <scheme val="minor"/>
    </font>
    <font>
      <sz val="14"/>
      <name val="Bookman Old Style"/>
      <family val="1"/>
    </font>
    <font>
      <sz val="11"/>
      <color theme="1"/>
      <name val="Bookman Old Style"/>
      <family val="1"/>
    </font>
    <font>
      <b/>
      <sz val="14"/>
      <name val="Bookman Old Style"/>
      <family val="1"/>
    </font>
    <font>
      <b/>
      <sz val="25"/>
      <name val="Calibri"/>
      <family val="2"/>
      <scheme val="minor"/>
    </font>
    <font>
      <b/>
      <sz val="25"/>
      <color rgb="FFFF0000"/>
      <name val="Calibri"/>
      <family val="2"/>
      <scheme val="minor"/>
    </font>
    <font>
      <b/>
      <sz val="35"/>
      <color rgb="FFFF0000"/>
      <name val="Bookman Old Style"/>
      <family val="1"/>
    </font>
    <font>
      <i/>
      <sz val="10"/>
      <color theme="2" tint="-0.249977111117893"/>
      <name val="Calibri Light"/>
      <family val="2"/>
      <scheme val="major"/>
    </font>
    <font>
      <sz val="12"/>
      <color theme="1"/>
      <name val="Calibri"/>
      <family val="2"/>
      <scheme val="minor"/>
    </font>
    <font>
      <sz val="12"/>
      <name val="Calibri"/>
      <family val="2"/>
      <scheme val="minor"/>
    </font>
    <font>
      <i/>
      <sz val="12"/>
      <color theme="1"/>
      <name val="Calibri"/>
      <family val="2"/>
      <scheme val="minor"/>
    </font>
    <font>
      <sz val="12"/>
      <color rgb="FFFF0000"/>
      <name val="Calibri"/>
      <family val="2"/>
      <scheme val="minor"/>
    </font>
    <font>
      <b/>
      <sz val="12"/>
      <name val="Calibri"/>
      <family val="2"/>
      <scheme val="minor"/>
    </font>
    <font>
      <i/>
      <sz val="12"/>
      <name val="Calibri"/>
      <family val="2"/>
      <scheme val="minor"/>
    </font>
    <font>
      <b/>
      <i/>
      <sz val="12"/>
      <color theme="1"/>
      <name val="Calibri"/>
      <family val="2"/>
      <scheme val="minor"/>
    </font>
    <font>
      <b/>
      <i/>
      <sz val="12"/>
      <color rgb="FFFF0000"/>
      <name val="Calibri"/>
      <family val="2"/>
      <scheme val="minor"/>
    </font>
    <font>
      <b/>
      <sz val="12"/>
      <color rgb="FFFF0000"/>
      <name val="Calibri"/>
      <family val="2"/>
      <scheme val="minor"/>
    </font>
    <font>
      <b/>
      <sz val="12"/>
      <name val="Calibri"/>
      <family val="2"/>
    </font>
    <font>
      <sz val="12"/>
      <color theme="1"/>
      <name val="Calibri"/>
      <family val="2"/>
    </font>
    <font>
      <sz val="12"/>
      <color rgb="FFC00000"/>
      <name val="Calibri"/>
      <family val="2"/>
      <scheme val="minor"/>
    </font>
    <font>
      <sz val="12"/>
      <color rgb="FFCC00FF"/>
      <name val="Calibri"/>
      <family val="2"/>
      <scheme val="minor"/>
    </font>
    <font>
      <b/>
      <sz val="12"/>
      <color theme="1"/>
      <name val="Calibri"/>
      <family val="2"/>
    </font>
    <font>
      <u/>
      <sz val="12"/>
      <color theme="1"/>
      <name val="Calibri"/>
      <family val="2"/>
      <scheme val="minor"/>
    </font>
    <font>
      <u val="singleAccounting"/>
      <sz val="12"/>
      <color theme="1"/>
      <name val="Calibri"/>
      <family val="2"/>
      <scheme val="minor"/>
    </font>
    <font>
      <b/>
      <sz val="10"/>
      <color theme="1"/>
      <name val="Calibri"/>
      <family val="2"/>
      <scheme val="minor"/>
    </font>
    <font>
      <sz val="10"/>
      <color theme="1"/>
      <name val="Calibri"/>
      <family val="2"/>
      <scheme val="minor"/>
    </font>
    <font>
      <sz val="8"/>
      <color indexed="81"/>
      <name val="Tahoma"/>
      <family val="2"/>
    </font>
    <font>
      <sz val="10"/>
      <name val="Calibri"/>
      <family val="2"/>
      <scheme val="minor"/>
    </font>
    <font>
      <b/>
      <sz val="10"/>
      <name val="Calibri"/>
      <family val="2"/>
      <scheme val="minor"/>
    </font>
    <font>
      <i/>
      <sz val="12"/>
      <color rgb="FFFF0000"/>
      <name val="Calibri"/>
      <family val="2"/>
      <scheme val="minor"/>
    </font>
    <font>
      <sz val="9"/>
      <color indexed="81"/>
      <name val="Tahoma"/>
      <charset val="1"/>
    </font>
    <font>
      <b/>
      <sz val="9"/>
      <color indexed="81"/>
      <name val="Tahoma"/>
      <charset val="1"/>
    </font>
    <font>
      <sz val="10"/>
      <name val="Calibri"/>
      <family val="2"/>
    </font>
    <font>
      <b/>
      <i/>
      <sz val="10"/>
      <color rgb="FFFF0000"/>
      <name val="Calibri"/>
      <family val="2"/>
      <scheme val="minor"/>
    </font>
  </fonts>
  <fills count="53">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
      <patternFill patternType="solid">
        <fgColor theme="5"/>
        <bgColor rgb="FFA6A6A6"/>
      </patternFill>
    </fill>
    <fill>
      <patternFill patternType="solid">
        <fgColor rgb="FFFFC000"/>
        <bgColor indexed="64"/>
      </patternFill>
    </fill>
    <fill>
      <patternFill patternType="solid">
        <fgColor rgb="FFFF9999"/>
        <bgColor indexed="64"/>
      </patternFill>
    </fill>
    <fill>
      <patternFill patternType="solid">
        <fgColor theme="8" tint="0.59999389629810485"/>
        <bgColor indexed="64"/>
      </patternFill>
    </fill>
    <fill>
      <patternFill patternType="solid">
        <fgColor theme="7" tint="0.399975585192419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bottom style="thick">
        <color theme="8" tint="-0.499984740745262"/>
      </bottom>
      <diagonal/>
    </border>
    <border>
      <left/>
      <right style="medium">
        <color indexed="64"/>
      </right>
      <top/>
      <bottom style="medium">
        <color indexed="64"/>
      </bottom>
      <diagonal/>
    </border>
    <border>
      <left style="thin">
        <color auto="1"/>
      </left>
      <right style="medium">
        <color indexed="64"/>
      </right>
      <top style="thin">
        <color auto="1"/>
      </top>
      <bottom style="medium">
        <color indexed="64"/>
      </bottom>
      <diagonal/>
    </border>
    <border>
      <left/>
      <right/>
      <top style="medium">
        <color theme="1"/>
      </top>
      <bottom/>
      <diagonal/>
    </border>
    <border>
      <left/>
      <right style="medium">
        <color theme="1"/>
      </right>
      <top style="medium">
        <color theme="1"/>
      </top>
      <bottom/>
      <diagonal/>
    </border>
    <border>
      <left/>
      <right style="medium">
        <color theme="1"/>
      </right>
      <top/>
      <bottom/>
      <diagonal/>
    </border>
    <border>
      <left style="medium">
        <color indexed="64"/>
      </left>
      <right style="medium">
        <color indexed="64"/>
      </right>
      <top style="medium">
        <color indexed="64"/>
      </top>
      <bottom/>
      <diagonal/>
    </border>
    <border>
      <left/>
      <right style="medium">
        <color indexed="64"/>
      </right>
      <top style="medium">
        <color theme="1"/>
      </top>
      <bottom style="medium">
        <color indexed="64"/>
      </bottom>
      <diagonal/>
    </border>
    <border>
      <left style="medium">
        <color indexed="64"/>
      </left>
      <right/>
      <top style="medium">
        <color theme="1"/>
      </top>
      <bottom style="medium">
        <color indexed="64"/>
      </bottom>
      <diagonal/>
    </border>
    <border>
      <left style="medium">
        <color indexed="64"/>
      </left>
      <right/>
      <top style="medium">
        <color theme="1"/>
      </top>
      <bottom/>
      <diagonal/>
    </border>
    <border>
      <left style="medium">
        <color indexed="64"/>
      </left>
      <right style="medium">
        <color theme="1"/>
      </right>
      <top style="medium">
        <color theme="1"/>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theme="1"/>
      </bottom>
      <diagonal/>
    </border>
    <border>
      <left/>
      <right style="medium">
        <color indexed="64"/>
      </right>
      <top style="medium">
        <color indexed="64"/>
      </top>
      <bottom style="medium">
        <color theme="1"/>
      </bottom>
      <diagonal/>
    </border>
    <border>
      <left/>
      <right/>
      <top style="medium">
        <color indexed="64"/>
      </top>
      <bottom style="medium">
        <color theme="1"/>
      </bottom>
      <diagonal/>
    </border>
    <border>
      <left style="medium">
        <color indexed="64"/>
      </left>
      <right/>
      <top style="medium">
        <color indexed="64"/>
      </top>
      <bottom style="medium">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bottom style="medium">
        <color theme="1"/>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theme="1"/>
      </right>
      <top style="medium">
        <color indexed="64"/>
      </top>
      <bottom style="medium">
        <color indexed="64"/>
      </bottom>
      <diagonal/>
    </border>
    <border>
      <left style="medium">
        <color indexed="64"/>
      </left>
      <right style="medium">
        <color theme="1"/>
      </right>
      <top style="medium">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theme="1"/>
      </left>
      <right style="medium">
        <color theme="1"/>
      </right>
      <top style="medium">
        <color theme="1"/>
      </top>
      <bottom/>
      <diagonal/>
    </border>
    <border>
      <left style="medium">
        <color theme="1"/>
      </left>
      <right style="medium">
        <color theme="1"/>
      </right>
      <top/>
      <bottom style="medium">
        <color theme="1"/>
      </bottom>
      <diagonal/>
    </border>
    <border>
      <left/>
      <right/>
      <top style="thin">
        <color indexed="64"/>
      </top>
      <bottom style="double">
        <color indexed="64"/>
      </bottom>
      <diagonal/>
    </border>
    <border>
      <left style="thin">
        <color indexed="64"/>
      </left>
      <right style="medium">
        <color indexed="64"/>
      </right>
      <top style="medium">
        <color theme="1"/>
      </top>
      <bottom/>
      <diagonal/>
    </border>
    <border>
      <left style="thin">
        <color indexed="64"/>
      </left>
      <right style="medium">
        <color indexed="64"/>
      </right>
      <top/>
      <bottom style="medium">
        <color theme="1"/>
      </bottom>
      <diagonal/>
    </border>
    <border>
      <left style="thin">
        <color indexed="64"/>
      </left>
      <right/>
      <top style="medium">
        <color theme="1"/>
      </top>
      <bottom/>
      <diagonal/>
    </border>
    <border>
      <left style="thin">
        <color indexed="64"/>
      </left>
      <right/>
      <top/>
      <bottom style="medium">
        <color theme="1"/>
      </bottom>
      <diagonal/>
    </border>
    <border>
      <left/>
      <right/>
      <top/>
      <bottom style="double">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821">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7" fillId="0" borderId="40" xfId="7" applyFont="1" applyBorder="1" applyAlignment="1">
      <alignment horizontal="left"/>
    </xf>
    <xf numFmtId="0" fontId="63" fillId="0" borderId="0" xfId="0" applyFont="1"/>
    <xf numFmtId="0" fontId="64" fillId="0" borderId="41" xfId="7" applyFont="1" applyBorder="1" applyAlignment="1">
      <alignment horizontal="center"/>
    </xf>
    <xf numFmtId="0" fontId="65" fillId="0" borderId="42" xfId="7" applyFont="1" applyBorder="1" applyAlignment="1">
      <alignment vertical="center"/>
    </xf>
    <xf numFmtId="14" fontId="7" fillId="0" borderId="43" xfId="7" applyNumberFormat="1" applyFont="1" applyBorder="1" applyAlignment="1">
      <alignment vertical="center"/>
    </xf>
    <xf numFmtId="164" fontId="7" fillId="0" borderId="0" xfId="1" applyFont="1"/>
    <xf numFmtId="0" fontId="7" fillId="0" borderId="35" xfId="7" applyFont="1" applyBorder="1"/>
    <xf numFmtId="0" fontId="7" fillId="0" borderId="45" xfId="7" applyFont="1" applyBorder="1" applyAlignment="1">
      <alignment horizontal="left" vertical="center"/>
    </xf>
    <xf numFmtId="0" fontId="64" fillId="0" borderId="49" xfId="7" applyFont="1" applyBorder="1" applyAlignment="1">
      <alignment horizontal="center" vertical="center"/>
    </xf>
    <xf numFmtId="0" fontId="7" fillId="0" borderId="10" xfId="7" applyFont="1" applyBorder="1"/>
    <xf numFmtId="0" fontId="7" fillId="0" borderId="0" xfId="7" applyFont="1"/>
    <xf numFmtId="0" fontId="7" fillId="0" borderId="47" xfId="0" applyFont="1" applyBorder="1"/>
    <xf numFmtId="0" fontId="70" fillId="0" borderId="10" xfId="7" applyFont="1" applyBorder="1" applyAlignment="1">
      <alignment vertical="center" wrapText="1"/>
    </xf>
    <xf numFmtId="0" fontId="70" fillId="0" borderId="0" xfId="7" applyFont="1" applyAlignment="1">
      <alignment vertical="center" wrapText="1"/>
    </xf>
    <xf numFmtId="0" fontId="7" fillId="0" borderId="0" xfId="7" applyFont="1" applyAlignment="1">
      <alignment vertical="top" wrapText="1"/>
    </xf>
    <xf numFmtId="164" fontId="66" fillId="0" borderId="47" xfId="1" applyFont="1" applyBorder="1"/>
    <xf numFmtId="164" fontId="68" fillId="0" borderId="47" xfId="1" applyFont="1" applyFill="1" applyBorder="1" applyAlignment="1">
      <alignment horizontal="right"/>
    </xf>
    <xf numFmtId="164" fontId="7" fillId="0" borderId="47" xfId="1" applyFont="1" applyBorder="1"/>
    <xf numFmtId="0" fontId="69" fillId="0" borderId="10" xfId="7" applyFont="1" applyBorder="1"/>
    <xf numFmtId="0" fontId="14" fillId="0" borderId="0" xfId="0" applyFont="1"/>
    <xf numFmtId="14" fontId="14" fillId="0" borderId="0" xfId="1" applyNumberFormat="1" applyFont="1" applyBorder="1" applyAlignment="1">
      <alignment horizontal="center"/>
    </xf>
    <xf numFmtId="164" fontId="66" fillId="0" borderId="0" xfId="5" applyFont="1" applyBorder="1" applyAlignment="1">
      <alignment horizontal="center"/>
    </xf>
    <xf numFmtId="164" fontId="66"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1"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6" fillId="0" borderId="16" xfId="7" applyFont="1" applyBorder="1" applyAlignment="1">
      <alignment horizontal="center" vertical="center"/>
    </xf>
    <xf numFmtId="0" fontId="7" fillId="0" borderId="16" xfId="7" applyFont="1" applyBorder="1" applyAlignment="1">
      <alignment horizontal="left" vertical="center"/>
    </xf>
    <xf numFmtId="164" fontId="65" fillId="0" borderId="51" xfId="1" applyFont="1" applyBorder="1"/>
    <xf numFmtId="0" fontId="66" fillId="0" borderId="5" xfId="7" applyFont="1" applyBorder="1"/>
    <xf numFmtId="0" fontId="7" fillId="0" borderId="38" xfId="7" applyFont="1" applyBorder="1"/>
    <xf numFmtId="0" fontId="7" fillId="0" borderId="39" xfId="7" applyFont="1" applyBorder="1"/>
    <xf numFmtId="0" fontId="66" fillId="0" borderId="26" xfId="7" applyFont="1" applyBorder="1"/>
    <xf numFmtId="0" fontId="72" fillId="0" borderId="39" xfId="7" applyFont="1" applyBorder="1"/>
    <xf numFmtId="0" fontId="66"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7" fillId="0" borderId="10" xfId="7" applyFont="1" applyBorder="1"/>
    <xf numFmtId="0" fontId="66" fillId="0" borderId="46" xfId="7" applyFont="1" applyBorder="1"/>
    <xf numFmtId="0" fontId="7" fillId="0" borderId="24" xfId="7" applyFont="1" applyBorder="1"/>
    <xf numFmtId="164" fontId="66" fillId="0" borderId="15" xfId="7" applyNumberFormat="1" applyFont="1" applyBorder="1"/>
    <xf numFmtId="0" fontId="7" fillId="0" borderId="20" xfId="7" applyFont="1" applyBorder="1"/>
    <xf numFmtId="0" fontId="7" fillId="0" borderId="15" xfId="7" applyFont="1" applyBorder="1" applyAlignment="1">
      <alignment horizontal="center"/>
    </xf>
    <xf numFmtId="0" fontId="66" fillId="0" borderId="20" xfId="7" applyFont="1" applyBorder="1"/>
    <xf numFmtId="0" fontId="66"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9" fillId="0" borderId="23" xfId="7" applyFont="1" applyBorder="1"/>
    <xf numFmtId="0" fontId="69" fillId="0" borderId="0" xfId="7" applyFont="1"/>
    <xf numFmtId="0" fontId="67"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9" fillId="0" borderId="41" xfId="7" applyFont="1" applyBorder="1"/>
    <xf numFmtId="0" fontId="7" fillId="0" borderId="24" xfId="7" applyFont="1" applyBorder="1" applyAlignment="1">
      <alignment horizontal="left"/>
    </xf>
    <xf numFmtId="0" fontId="7" fillId="0" borderId="42" xfId="7" applyFont="1" applyBorder="1"/>
    <xf numFmtId="0" fontId="66" fillId="0" borderId="14" xfId="0" applyFont="1" applyBorder="1" applyAlignment="1">
      <alignment horizontal="center"/>
    </xf>
    <xf numFmtId="0" fontId="7" fillId="0" borderId="52"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2"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48" xfId="0" applyFont="1" applyBorder="1"/>
    <xf numFmtId="0" fontId="7" fillId="0" borderId="49" xfId="0" applyFont="1" applyBorder="1"/>
    <xf numFmtId="0" fontId="7" fillId="0" borderId="54" xfId="0" applyFont="1" applyBorder="1"/>
    <xf numFmtId="0" fontId="77" fillId="0" borderId="0" xfId="0" applyFont="1"/>
    <xf numFmtId="0" fontId="78" fillId="20" borderId="0" xfId="0" applyFont="1" applyFill="1"/>
    <xf numFmtId="169" fontId="0" fillId="0" borderId="0" xfId="0" applyNumberFormat="1"/>
    <xf numFmtId="164" fontId="79" fillId="0" borderId="0" xfId="1" applyFont="1" applyFill="1" applyAlignment="1">
      <alignment horizontal="right"/>
    </xf>
    <xf numFmtId="0" fontId="15" fillId="0" borderId="0" xfId="0" applyFont="1"/>
    <xf numFmtId="37" fontId="81" fillId="0" borderId="0" xfId="1" applyNumberFormat="1" applyFont="1" applyFill="1" applyAlignment="1">
      <alignment horizontal="right"/>
    </xf>
    <xf numFmtId="0" fontId="82" fillId="0" borderId="0" xfId="0" applyFont="1"/>
    <xf numFmtId="169" fontId="84" fillId="0" borderId="0" xfId="0" applyNumberFormat="1" applyFont="1"/>
    <xf numFmtId="0" fontId="84" fillId="0" borderId="0" xfId="0" applyFont="1"/>
    <xf numFmtId="170" fontId="84" fillId="0" borderId="0" xfId="0" applyNumberFormat="1" applyFont="1"/>
    <xf numFmtId="164" fontId="84" fillId="0" borderId="0" xfId="1" applyFont="1" applyFill="1"/>
    <xf numFmtId="169" fontId="84" fillId="0" borderId="56" xfId="0" applyNumberFormat="1" applyFont="1" applyBorder="1"/>
    <xf numFmtId="0" fontId="84" fillId="0" borderId="56" xfId="0" applyFont="1" applyBorder="1"/>
    <xf numFmtId="164" fontId="84" fillId="0" borderId="56" xfId="1" applyFont="1" applyFill="1" applyBorder="1"/>
    <xf numFmtId="169" fontId="83" fillId="0" borderId="0" xfId="0" applyNumberFormat="1" applyFont="1"/>
    <xf numFmtId="0" fontId="85" fillId="0" borderId="0" xfId="1" applyNumberFormat="1" applyFont="1" applyFill="1" applyAlignment="1"/>
    <xf numFmtId="0" fontId="84" fillId="0" borderId="0" xfId="1" applyNumberFormat="1" applyFont="1" applyFill="1" applyAlignment="1"/>
    <xf numFmtId="164" fontId="15" fillId="0" borderId="0" xfId="1" applyFont="1" applyFill="1"/>
    <xf numFmtId="169" fontId="15" fillId="0" borderId="0" xfId="0" applyNumberFormat="1" applyFont="1"/>
    <xf numFmtId="170" fontId="86" fillId="0" borderId="0" xfId="0" applyNumberFormat="1" applyFont="1"/>
    <xf numFmtId="0" fontId="84" fillId="0" borderId="0" xfId="1" applyNumberFormat="1" applyFont="1" applyFill="1" applyAlignment="1">
      <alignment horizontal="center"/>
    </xf>
    <xf numFmtId="164" fontId="0" fillId="0" borderId="0" xfId="1" applyFont="1" applyFill="1"/>
    <xf numFmtId="14" fontId="15" fillId="0" borderId="0" xfId="0" applyNumberFormat="1" applyFont="1"/>
    <xf numFmtId="0" fontId="15" fillId="0" borderId="0" xfId="0" applyFont="1" applyAlignment="1">
      <alignment horizontal="center"/>
    </xf>
    <xf numFmtId="49" fontId="15" fillId="0" borderId="0" xfId="0" applyNumberFormat="1" applyFont="1"/>
    <xf numFmtId="164" fontId="15" fillId="0" borderId="0" xfId="1" applyFont="1" applyBorder="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xf>
    <xf numFmtId="164" fontId="15" fillId="0" borderId="0" xfId="1" applyFont="1" applyFill="1" applyBorder="1" applyAlignment="1">
      <alignment vertical="center"/>
    </xf>
    <xf numFmtId="0" fontId="15" fillId="0" borderId="0" xfId="0" applyFont="1" applyAlignment="1">
      <alignment horizontal="center" vertical="center"/>
    </xf>
    <xf numFmtId="14" fontId="87" fillId="0" borderId="0" xfId="0" applyNumberFormat="1" applyFont="1" applyAlignment="1">
      <alignment horizontal="center" vertical="center"/>
    </xf>
    <xf numFmtId="169" fontId="88" fillId="0" borderId="0" xfId="0" applyNumberFormat="1" applyFont="1" applyAlignment="1">
      <alignment horizontal="left"/>
    </xf>
    <xf numFmtId="164" fontId="0" fillId="0" borderId="0" xfId="1" applyFont="1" applyFill="1" applyBorder="1"/>
    <xf numFmtId="0" fontId="88" fillId="0" borderId="0" xfId="0" applyFont="1" applyAlignment="1">
      <alignment horizontal="right"/>
    </xf>
    <xf numFmtId="164" fontId="88" fillId="0" borderId="0" xfId="1" applyFont="1" applyFill="1" applyBorder="1"/>
    <xf numFmtId="37" fontId="88" fillId="0" borderId="0" xfId="1" quotePrefix="1" applyNumberFormat="1" applyFont="1" applyFill="1" applyBorder="1" applyAlignment="1">
      <alignment horizontal="right"/>
    </xf>
    <xf numFmtId="169" fontId="27" fillId="0" borderId="0" xfId="0" applyNumberFormat="1" applyFont="1"/>
    <xf numFmtId="169" fontId="0" fillId="0" borderId="0" xfId="0" applyNumberFormat="1" applyAlignment="1">
      <alignment horizontal="left"/>
    </xf>
    <xf numFmtId="164" fontId="0" fillId="0" borderId="0" xfId="1" applyFont="1"/>
    <xf numFmtId="169" fontId="89" fillId="0" borderId="0" xfId="0" applyNumberFormat="1" applyFont="1"/>
    <xf numFmtId="0" fontId="89" fillId="0" borderId="0" xfId="0" applyFont="1"/>
    <xf numFmtId="164" fontId="89" fillId="0" borderId="49" xfId="1" applyFont="1" applyFill="1" applyBorder="1"/>
    <xf numFmtId="49" fontId="90" fillId="0" borderId="5" xfId="0" applyNumberFormat="1" applyFont="1" applyBorder="1"/>
    <xf numFmtId="49" fontId="90" fillId="0" borderId="38" xfId="0" applyNumberFormat="1" applyFont="1" applyBorder="1"/>
    <xf numFmtId="49" fontId="90" fillId="0" borderId="43" xfId="0" applyNumberFormat="1" applyFont="1" applyBorder="1"/>
    <xf numFmtId="169" fontId="89" fillId="0" borderId="10" xfId="0" applyNumberFormat="1" applyFont="1" applyBorder="1"/>
    <xf numFmtId="170" fontId="89" fillId="0" borderId="0" xfId="0" applyNumberFormat="1" applyFont="1"/>
    <xf numFmtId="164" fontId="89" fillId="0" borderId="43" xfId="1" applyFont="1" applyFill="1" applyBorder="1"/>
    <xf numFmtId="169" fontId="89" fillId="0" borderId="48" xfId="0" applyNumberFormat="1" applyFont="1" applyBorder="1"/>
    <xf numFmtId="0" fontId="89" fillId="0" borderId="49" xfId="0" applyFont="1" applyBorder="1"/>
    <xf numFmtId="164" fontId="89" fillId="0" borderId="57" xfId="1" applyFont="1" applyFill="1" applyBorder="1"/>
    <xf numFmtId="169" fontId="89" fillId="0" borderId="5" xfId="0" applyNumberFormat="1" applyFont="1" applyBorder="1"/>
    <xf numFmtId="0" fontId="89" fillId="0" borderId="38" xfId="0" applyFont="1" applyBorder="1"/>
    <xf numFmtId="164" fontId="89" fillId="0" borderId="40" xfId="1" applyFont="1" applyFill="1" applyBorder="1"/>
    <xf numFmtId="49" fontId="89" fillId="0" borderId="10" xfId="0" applyNumberFormat="1" applyFont="1" applyBorder="1"/>
    <xf numFmtId="0" fontId="90" fillId="0" borderId="0" xfId="0" applyFont="1"/>
    <xf numFmtId="49" fontId="90" fillId="0" borderId="0" xfId="0" applyNumberFormat="1" applyFont="1"/>
    <xf numFmtId="49" fontId="95" fillId="0" borderId="43" xfId="0" applyNumberFormat="1" applyFont="1" applyBorder="1"/>
    <xf numFmtId="49" fontId="90" fillId="0" borderId="40" xfId="0" applyNumberFormat="1" applyFont="1" applyBorder="1"/>
    <xf numFmtId="0" fontId="67" fillId="0" borderId="21" xfId="7" applyFont="1" applyBorder="1" applyAlignment="1">
      <alignment horizontal="center" vertical="top"/>
    </xf>
    <xf numFmtId="0" fontId="66" fillId="0" borderId="9" xfId="7" applyFont="1" applyBorder="1" applyAlignment="1">
      <alignment horizontal="center"/>
    </xf>
    <xf numFmtId="164" fontId="30" fillId="48" borderId="24" xfId="1" applyFont="1" applyFill="1" applyBorder="1" applyAlignment="1" applyProtection="1">
      <alignment horizontal="center" vertical="center"/>
    </xf>
    <xf numFmtId="167" fontId="2" fillId="0" borderId="0" xfId="0" applyNumberFormat="1" applyFont="1" applyAlignment="1">
      <alignment horizontal="left"/>
    </xf>
    <xf numFmtId="167" fontId="2" fillId="0" borderId="0" xfId="0" applyNumberFormat="1" applyFont="1" applyAlignment="1">
      <alignment horizontal="center"/>
    </xf>
    <xf numFmtId="0" fontId="67" fillId="0" borderId="44" xfId="7" applyFont="1" applyBorder="1" applyAlignment="1">
      <alignment vertical="top"/>
    </xf>
    <xf numFmtId="0" fontId="67" fillId="0" borderId="45" xfId="7" applyFont="1" applyBorder="1" applyAlignment="1">
      <alignment vertical="top"/>
    </xf>
    <xf numFmtId="0" fontId="67" fillId="0" borderId="41" xfId="7" applyFont="1" applyBorder="1" applyAlignment="1">
      <alignment vertical="top"/>
    </xf>
    <xf numFmtId="0" fontId="7" fillId="0" borderId="0" xfId="7" applyFont="1" applyAlignment="1">
      <alignment horizontal="left" vertical="center"/>
    </xf>
    <xf numFmtId="0" fontId="66" fillId="0" borderId="0" xfId="7" applyFont="1" applyAlignment="1">
      <alignment horizontal="left" vertical="center"/>
    </xf>
    <xf numFmtId="0" fontId="64" fillId="0" borderId="0" xfId="7" applyFont="1" applyAlignment="1">
      <alignment horizontal="center" vertical="center"/>
    </xf>
    <xf numFmtId="0" fontId="66" fillId="0" borderId="49" xfId="7" applyFont="1" applyBorder="1" applyAlignment="1">
      <alignment horizontal="left" vertical="center"/>
    </xf>
    <xf numFmtId="0" fontId="62" fillId="0" borderId="21" xfId="7" applyFont="1" applyBorder="1" applyAlignment="1">
      <alignment horizontal="center" vertical="center"/>
    </xf>
    <xf numFmtId="0" fontId="67" fillId="0" borderId="9" xfId="7" applyFont="1" applyBorder="1" applyAlignment="1">
      <alignment vertical="top"/>
    </xf>
    <xf numFmtId="0" fontId="69" fillId="0" borderId="35" xfId="7" applyFont="1" applyBorder="1"/>
    <xf numFmtId="0" fontId="7" fillId="0" borderId="58" xfId="7" applyFont="1" applyBorder="1"/>
    <xf numFmtId="0" fontId="96" fillId="0" borderId="0" xfId="0" applyFont="1"/>
    <xf numFmtId="164" fontId="96" fillId="0" borderId="0" xfId="5" applyFont="1" applyFill="1" applyBorder="1" applyAlignment="1"/>
    <xf numFmtId="164" fontId="96" fillId="0" borderId="0" xfId="1" applyFont="1" applyFill="1" applyBorder="1"/>
    <xf numFmtId="0" fontId="98" fillId="0" borderId="0" xfId="0" applyFont="1"/>
    <xf numFmtId="164" fontId="96" fillId="0" borderId="0" xfId="1" applyFont="1" applyFill="1" applyBorder="1" applyAlignment="1"/>
    <xf numFmtId="0" fontId="96" fillId="2" borderId="0" xfId="0" applyFont="1" applyFill="1"/>
    <xf numFmtId="0" fontId="97" fillId="0" borderId="10" xfId="0" applyFont="1" applyBorder="1" applyAlignment="1">
      <alignment vertical="top"/>
    </xf>
    <xf numFmtId="0" fontId="97" fillId="0" borderId="62" xfId="0" applyFont="1" applyBorder="1" applyAlignment="1">
      <alignment vertical="top"/>
    </xf>
    <xf numFmtId="164" fontId="97" fillId="0" borderId="43" xfId="1" applyFont="1" applyFill="1" applyBorder="1" applyAlignment="1">
      <alignment vertical="center"/>
    </xf>
    <xf numFmtId="164" fontId="97" fillId="0" borderId="43" xfId="5" applyFont="1" applyFill="1" applyBorder="1" applyAlignment="1">
      <alignment horizontal="center"/>
    </xf>
    <xf numFmtId="164" fontId="97" fillId="0" borderId="43" xfId="5" applyFont="1" applyFill="1" applyBorder="1" applyAlignment="1">
      <alignment vertical="center"/>
    </xf>
    <xf numFmtId="164" fontId="97" fillId="0" borderId="43" xfId="5" applyFont="1" applyFill="1" applyBorder="1" applyAlignment="1"/>
    <xf numFmtId="164" fontId="97" fillId="0" borderId="0" xfId="1" applyFont="1" applyFill="1" applyBorder="1" applyAlignment="1">
      <alignment vertical="center"/>
    </xf>
    <xf numFmtId="0" fontId="97" fillId="0" borderId="10" xfId="1" applyNumberFormat="1" applyFont="1" applyFill="1" applyBorder="1" applyAlignment="1">
      <alignment horizontal="left" vertical="center" wrapText="1"/>
    </xf>
    <xf numFmtId="0" fontId="97" fillId="0" borderId="74" xfId="0" applyFont="1" applyBorder="1" applyAlignment="1">
      <alignment horizontal="left" vertical="center"/>
    </xf>
    <xf numFmtId="0" fontId="96" fillId="0" borderId="0" xfId="0" applyFont="1" applyAlignment="1">
      <alignment vertical="center"/>
    </xf>
    <xf numFmtId="164" fontId="96" fillId="0" borderId="0" xfId="1" applyFont="1" applyFill="1" applyBorder="1" applyAlignment="1">
      <alignment vertical="center"/>
    </xf>
    <xf numFmtId="164" fontId="96" fillId="0" borderId="0" xfId="5" applyFont="1" applyFill="1" applyBorder="1" applyAlignment="1">
      <alignment vertical="center"/>
    </xf>
    <xf numFmtId="0" fontId="97" fillId="0" borderId="74" xfId="0" applyFont="1" applyBorder="1" applyAlignment="1">
      <alignment vertical="top"/>
    </xf>
    <xf numFmtId="0" fontId="97" fillId="0" borderId="10" xfId="0" applyFont="1" applyBorder="1"/>
    <xf numFmtId="0" fontId="4" fillId="0" borderId="10" xfId="1" applyNumberFormat="1" applyFont="1" applyFill="1" applyBorder="1" applyAlignment="1"/>
    <xf numFmtId="0" fontId="4" fillId="0" borderId="74" xfId="0" applyFont="1" applyBorder="1" applyAlignment="1">
      <alignment horizontal="left" vertical="center"/>
    </xf>
    <xf numFmtId="0" fontId="97" fillId="0" borderId="10" xfId="1" applyNumberFormat="1" applyFont="1" applyFill="1" applyBorder="1"/>
    <xf numFmtId="0" fontId="97" fillId="0" borderId="10" xfId="1" applyNumberFormat="1" applyFont="1" applyFill="1" applyBorder="1" applyAlignment="1">
      <alignment vertical="center"/>
    </xf>
    <xf numFmtId="164" fontId="97" fillId="51" borderId="43" xfId="1" applyFont="1" applyFill="1" applyBorder="1"/>
    <xf numFmtId="164" fontId="97" fillId="49" borderId="43" xfId="1" applyFont="1" applyFill="1" applyBorder="1"/>
    <xf numFmtId="164" fontId="96" fillId="0" borderId="0" xfId="0" applyNumberFormat="1" applyFont="1" applyAlignment="1">
      <alignment vertical="center"/>
    </xf>
    <xf numFmtId="0" fontId="101" fillId="0" borderId="0" xfId="0" applyFont="1"/>
    <xf numFmtId="164" fontId="97" fillId="0" borderId="0" xfId="1" applyFont="1" applyFill="1" applyBorder="1" applyAlignment="1"/>
    <xf numFmtId="164" fontId="97" fillId="0" borderId="0" xfId="5" applyFont="1" applyFill="1" applyBorder="1" applyAlignment="1">
      <alignment vertical="center"/>
    </xf>
    <xf numFmtId="0" fontId="97" fillId="0" borderId="0" xfId="0" applyFont="1" applyAlignment="1">
      <alignment vertical="center"/>
    </xf>
    <xf numFmtId="164" fontId="100" fillId="0" borderId="43" xfId="5" applyFont="1" applyFill="1" applyBorder="1" applyAlignment="1">
      <alignment vertical="center"/>
    </xf>
    <xf numFmtId="0" fontId="102" fillId="0" borderId="0" xfId="0" applyFont="1"/>
    <xf numFmtId="164" fontId="76" fillId="0" borderId="0" xfId="1" applyFont="1" applyFill="1" applyBorder="1" applyAlignment="1"/>
    <xf numFmtId="164" fontId="76" fillId="0" borderId="0" xfId="5" applyFont="1" applyFill="1" applyBorder="1" applyAlignment="1">
      <alignment vertical="center"/>
    </xf>
    <xf numFmtId="0" fontId="76" fillId="0" borderId="0" xfId="0" applyFont="1" applyAlignment="1">
      <alignment vertical="center"/>
    </xf>
    <xf numFmtId="164" fontId="96" fillId="52" borderId="0" xfId="0" applyNumberFormat="1" applyFont="1" applyFill="1" applyAlignment="1">
      <alignment vertical="center"/>
    </xf>
    <xf numFmtId="0" fontId="103" fillId="0" borderId="0" xfId="0" applyFont="1"/>
    <xf numFmtId="164" fontId="98" fillId="0" borderId="0" xfId="0" applyNumberFormat="1" applyFont="1"/>
    <xf numFmtId="164" fontId="97" fillId="0" borderId="43" xfId="0" applyNumberFormat="1" applyFont="1" applyBorder="1" applyAlignment="1">
      <alignment vertical="center" wrapText="1"/>
    </xf>
    <xf numFmtId="164" fontId="97" fillId="0" borderId="43" xfId="5" applyFont="1" applyFill="1" applyBorder="1" applyAlignment="1">
      <alignment vertical="center" wrapText="1"/>
    </xf>
    <xf numFmtId="164" fontId="96" fillId="52" borderId="0" xfId="0" applyNumberFormat="1" applyFont="1" applyFill="1" applyAlignment="1">
      <alignment vertical="center" wrapText="1"/>
    </xf>
    <xf numFmtId="164" fontId="104" fillId="0" borderId="0" xfId="1" applyFont="1" applyFill="1" applyBorder="1" applyAlignment="1">
      <alignment vertical="center" wrapText="1"/>
    </xf>
    <xf numFmtId="164" fontId="96" fillId="0" borderId="0" xfId="5" applyFont="1" applyFill="1" applyBorder="1" applyAlignment="1">
      <alignment vertical="center" wrapText="1"/>
    </xf>
    <xf numFmtId="0" fontId="96" fillId="0" borderId="0" xfId="0" applyFont="1" applyAlignment="1">
      <alignment vertical="center" wrapText="1"/>
    </xf>
    <xf numFmtId="0" fontId="105" fillId="0" borderId="10" xfId="1" applyNumberFormat="1" applyFont="1" applyFill="1" applyBorder="1" applyAlignment="1">
      <alignment horizontal="left" vertical="center"/>
    </xf>
    <xf numFmtId="0" fontId="101" fillId="0" borderId="74" xfId="0" applyFont="1" applyBorder="1" applyAlignment="1">
      <alignment horizontal="left" vertical="center"/>
    </xf>
    <xf numFmtId="164" fontId="100" fillId="49" borderId="43" xfId="5" applyFont="1" applyFill="1" applyBorder="1" applyAlignment="1">
      <alignment vertical="center"/>
    </xf>
    <xf numFmtId="0" fontId="97" fillId="50" borderId="10" xfId="1" applyNumberFormat="1" applyFont="1" applyFill="1" applyBorder="1" applyAlignment="1">
      <alignment horizontal="left" vertical="center" wrapText="1"/>
    </xf>
    <xf numFmtId="164" fontId="97" fillId="50" borderId="43" xfId="5" applyFont="1" applyFill="1" applyBorder="1" applyAlignment="1">
      <alignment vertical="center"/>
    </xf>
    <xf numFmtId="164" fontId="14" fillId="0" borderId="0" xfId="1" applyFont="1" applyFill="1" applyBorder="1" applyAlignment="1"/>
    <xf numFmtId="0" fontId="106" fillId="0" borderId="0" xfId="0" applyFont="1"/>
    <xf numFmtId="164" fontId="106" fillId="0" borderId="0" xfId="1" applyFont="1" applyFill="1" applyBorder="1" applyAlignment="1"/>
    <xf numFmtId="164" fontId="96" fillId="0" borderId="14" xfId="1" applyFont="1" applyFill="1" applyBorder="1" applyAlignment="1">
      <alignment vertical="center"/>
    </xf>
    <xf numFmtId="164" fontId="97" fillId="0" borderId="43" xfId="5" applyFont="1" applyFill="1" applyBorder="1" applyAlignment="1">
      <alignment horizontal="right" vertical="center"/>
    </xf>
    <xf numFmtId="164" fontId="107" fillId="0" borderId="0" xfId="1" applyFont="1" applyFill="1" applyBorder="1" applyAlignment="1">
      <alignment vertical="center"/>
    </xf>
    <xf numFmtId="0" fontId="107" fillId="0" borderId="10" xfId="1" applyNumberFormat="1" applyFont="1" applyFill="1" applyBorder="1" applyAlignment="1">
      <alignment horizontal="left" vertical="center" wrapText="1"/>
    </xf>
    <xf numFmtId="0" fontId="107" fillId="0" borderId="74" xfId="0" applyFont="1" applyBorder="1" applyAlignment="1">
      <alignment horizontal="left" vertical="center"/>
    </xf>
    <xf numFmtId="164" fontId="107" fillId="0" borderId="43" xfId="5" applyFont="1" applyFill="1" applyBorder="1" applyAlignment="1">
      <alignment vertical="center"/>
    </xf>
    <xf numFmtId="0" fontId="107" fillId="0" borderId="0" xfId="0" applyFont="1" applyAlignment="1">
      <alignment vertical="center"/>
    </xf>
    <xf numFmtId="164" fontId="107" fillId="0" borderId="0" xfId="5" applyFont="1" applyFill="1" applyBorder="1" applyAlignment="1">
      <alignment vertical="center"/>
    </xf>
    <xf numFmtId="0" fontId="97" fillId="0" borderId="10" xfId="1" applyNumberFormat="1" applyFont="1" applyFill="1" applyBorder="1" applyAlignment="1">
      <alignment horizontal="left" vertical="center"/>
    </xf>
    <xf numFmtId="164" fontId="108" fillId="0" borderId="43" xfId="5" applyFont="1" applyFill="1" applyBorder="1" applyAlignment="1">
      <alignment vertical="center"/>
    </xf>
    <xf numFmtId="164" fontId="96" fillId="49" borderId="14" xfId="1" applyFont="1" applyFill="1" applyBorder="1" applyAlignment="1">
      <alignment vertical="center"/>
    </xf>
    <xf numFmtId="164" fontId="76" fillId="0" borderId="0" xfId="1" applyFont="1"/>
    <xf numFmtId="164" fontId="109" fillId="0" borderId="0" xfId="1" applyFont="1" applyFill="1" applyBorder="1" applyAlignment="1"/>
    <xf numFmtId="0" fontId="97" fillId="0" borderId="10" xfId="1" applyNumberFormat="1" applyFont="1" applyFill="1" applyBorder="1" applyAlignment="1">
      <alignment vertical="center" wrapText="1"/>
    </xf>
    <xf numFmtId="0" fontId="98" fillId="0" borderId="0" xfId="0" applyFont="1" applyAlignment="1">
      <alignment vertical="center"/>
    </xf>
    <xf numFmtId="0" fontId="4" fillId="0" borderId="10" xfId="1" applyNumberFormat="1" applyFont="1" applyFill="1" applyBorder="1" applyAlignment="1">
      <alignment horizontal="left" vertical="center" wrapText="1"/>
    </xf>
    <xf numFmtId="164" fontId="99" fillId="0" borderId="0" xfId="5" applyFont="1" applyFill="1" applyBorder="1" applyAlignment="1">
      <alignment vertical="center"/>
    </xf>
    <xf numFmtId="164" fontId="96" fillId="0" borderId="0" xfId="1" applyFont="1" applyFill="1"/>
    <xf numFmtId="164" fontId="96" fillId="0" borderId="0" xfId="0" applyNumberFormat="1" applyFont="1"/>
    <xf numFmtId="164" fontId="97" fillId="0" borderId="43" xfId="1" applyFont="1" applyFill="1" applyBorder="1"/>
    <xf numFmtId="0" fontId="76" fillId="0" borderId="0" xfId="0" applyFont="1"/>
    <xf numFmtId="164" fontId="100" fillId="0" borderId="43" xfId="1" applyFont="1" applyFill="1" applyBorder="1"/>
    <xf numFmtId="164" fontId="100" fillId="0" borderId="43" xfId="5" applyFont="1" applyFill="1" applyBorder="1" applyAlignment="1"/>
    <xf numFmtId="164" fontId="76" fillId="0" borderId="0" xfId="1" applyFont="1" applyFill="1" applyBorder="1"/>
    <xf numFmtId="164" fontId="76" fillId="0" borderId="0" xfId="1" applyFont="1" applyFill="1"/>
    <xf numFmtId="0" fontId="97" fillId="0" borderId="48" xfId="1" applyNumberFormat="1" applyFont="1" applyFill="1" applyBorder="1" applyAlignment="1">
      <alignment horizontal="left" vertical="center" wrapText="1"/>
    </xf>
    <xf numFmtId="0" fontId="97" fillId="0" borderId="67" xfId="0" applyFont="1" applyBorder="1" applyAlignment="1">
      <alignment horizontal="left" vertical="center"/>
    </xf>
    <xf numFmtId="164" fontId="97" fillId="0" borderId="57" xfId="1" applyFont="1" applyFill="1" applyBorder="1"/>
    <xf numFmtId="164" fontId="97" fillId="0" borderId="57" xfId="5" applyFont="1" applyFill="1" applyBorder="1" applyAlignment="1"/>
    <xf numFmtId="164" fontId="97" fillId="0" borderId="57" xfId="5" applyFont="1" applyFill="1" applyBorder="1" applyAlignment="1">
      <alignment vertical="center"/>
    </xf>
    <xf numFmtId="0" fontId="100" fillId="0" borderId="36" xfId="1" applyNumberFormat="1" applyFont="1" applyFill="1" applyBorder="1" applyAlignment="1">
      <alignment horizontal="left" vertical="center"/>
    </xf>
    <xf numFmtId="164" fontId="100" fillId="0" borderId="75" xfId="5" applyFont="1" applyFill="1" applyBorder="1" applyAlignment="1">
      <alignment horizontal="left" vertical="center"/>
    </xf>
    <xf numFmtId="164" fontId="100" fillId="0" borderId="75" xfId="1" applyFont="1" applyFill="1" applyBorder="1"/>
    <xf numFmtId="164" fontId="100" fillId="49" borderId="76" xfId="5" applyFont="1" applyFill="1" applyBorder="1" applyAlignment="1"/>
    <xf numFmtId="164" fontId="100" fillId="0" borderId="77" xfId="5" applyFont="1" applyFill="1" applyBorder="1" applyAlignment="1"/>
    <xf numFmtId="164" fontId="100" fillId="49" borderId="77" xfId="5" applyFont="1" applyFill="1" applyBorder="1" applyAlignment="1"/>
    <xf numFmtId="164" fontId="104" fillId="0" borderId="75" xfId="5" applyFont="1" applyFill="1" applyBorder="1" applyAlignment="1"/>
    <xf numFmtId="0" fontId="96" fillId="0" borderId="0" xfId="1" applyNumberFormat="1" applyFont="1" applyFill="1" applyBorder="1" applyAlignment="1">
      <alignment horizontal="left" vertical="center"/>
    </xf>
    <xf numFmtId="164" fontId="96" fillId="0" borderId="0" xfId="5" applyFont="1" applyFill="1" applyBorder="1" applyAlignment="1">
      <alignment horizontal="left" vertical="center"/>
    </xf>
    <xf numFmtId="164" fontId="100" fillId="0" borderId="13" xfId="1" applyFont="1" applyFill="1" applyBorder="1" applyAlignment="1"/>
    <xf numFmtId="164" fontId="1" fillId="14" borderId="0" xfId="1" applyFont="1" applyFill="1" applyBorder="1"/>
    <xf numFmtId="164" fontId="99" fillId="0" borderId="0" xfId="5" applyFont="1" applyFill="1" applyBorder="1" applyAlignment="1">
      <alignment horizontal="left" vertical="center"/>
    </xf>
    <xf numFmtId="0" fontId="96" fillId="0" borderId="0" xfId="0" applyFont="1" applyAlignment="1">
      <alignment horizontal="left" vertical="center"/>
    </xf>
    <xf numFmtId="0" fontId="76" fillId="0" borderId="0" xfId="1" applyNumberFormat="1" applyFont="1" applyFill="1" applyAlignment="1">
      <alignment horizontal="left" vertical="center"/>
    </xf>
    <xf numFmtId="164" fontId="96" fillId="0" borderId="0" xfId="5" applyFont="1" applyFill="1" applyAlignment="1">
      <alignment horizontal="left" vertical="center"/>
    </xf>
    <xf numFmtId="17" fontId="76" fillId="0" borderId="0" xfId="5" quotePrefix="1" applyNumberFormat="1" applyFont="1" applyFill="1" applyAlignment="1" applyProtection="1">
      <alignment horizontal="center"/>
    </xf>
    <xf numFmtId="164" fontId="96" fillId="0" borderId="0" xfId="5" applyFont="1" applyFill="1" applyAlignment="1"/>
    <xf numFmtId="164" fontId="96" fillId="0" borderId="0" xfId="1" applyFont="1" applyFill="1" applyBorder="1" applyAlignment="1">
      <alignment horizontal="center"/>
    </xf>
    <xf numFmtId="164" fontId="96" fillId="49" borderId="0" xfId="0" applyNumberFormat="1" applyFont="1" applyFill="1"/>
    <xf numFmtId="13" fontId="96" fillId="0" borderId="0" xfId="1" applyNumberFormat="1" applyFont="1" applyFill="1" applyBorder="1"/>
    <xf numFmtId="12" fontId="96" fillId="0" borderId="0" xfId="5" applyNumberFormat="1" applyFont="1" applyFill="1" applyAlignment="1"/>
    <xf numFmtId="164" fontId="96" fillId="0" borderId="0" xfId="1" applyFont="1"/>
    <xf numFmtId="164" fontId="76" fillId="0" borderId="62" xfId="1" applyFont="1" applyFill="1" applyBorder="1"/>
    <xf numFmtId="164" fontId="76" fillId="0" borderId="38" xfId="5" applyFont="1" applyFill="1" applyBorder="1" applyAlignment="1">
      <alignment horizontal="center"/>
    </xf>
    <xf numFmtId="164" fontId="76" fillId="0" borderId="67" xfId="1" applyFont="1" applyFill="1" applyBorder="1" applyProtection="1"/>
    <xf numFmtId="164" fontId="76" fillId="0" borderId="48" xfId="5" applyFont="1" applyFill="1" applyBorder="1" applyAlignment="1">
      <alignment horizontal="center"/>
    </xf>
    <xf numFmtId="0" fontId="96" fillId="0" borderId="62" xfId="1" applyNumberFormat="1" applyFont="1" applyFill="1" applyBorder="1" applyAlignment="1">
      <alignment horizontal="left" vertical="center"/>
    </xf>
    <xf numFmtId="164" fontId="96" fillId="0" borderId="62" xfId="1" applyFont="1" applyFill="1" applyBorder="1"/>
    <xf numFmtId="164" fontId="96" fillId="0" borderId="62" xfId="5" applyFont="1" applyFill="1" applyBorder="1" applyAlignment="1"/>
    <xf numFmtId="0" fontId="96" fillId="0" borderId="13" xfId="0" applyFont="1" applyBorder="1"/>
    <xf numFmtId="164" fontId="96" fillId="0" borderId="13" xfId="1" applyFont="1" applyFill="1" applyBorder="1"/>
    <xf numFmtId="0" fontId="96" fillId="0" borderId="74" xfId="1" applyNumberFormat="1" applyFont="1" applyFill="1" applyBorder="1" applyAlignment="1">
      <alignment horizontal="left" vertical="center"/>
    </xf>
    <xf numFmtId="164" fontId="96" fillId="0" borderId="74" xfId="1" applyFont="1" applyFill="1" applyBorder="1"/>
    <xf numFmtId="164" fontId="96" fillId="0" borderId="74" xfId="5" applyFont="1" applyFill="1" applyBorder="1" applyAlignment="1"/>
    <xf numFmtId="164" fontId="96" fillId="0" borderId="78" xfId="1" applyFont="1" applyFill="1" applyBorder="1"/>
    <xf numFmtId="164" fontId="76" fillId="0" borderId="74" xfId="1" applyFont="1" applyFill="1" applyBorder="1"/>
    <xf numFmtId="164" fontId="98" fillId="0" borderId="74" xfId="1" applyFont="1" applyFill="1" applyBorder="1"/>
    <xf numFmtId="164" fontId="76" fillId="0" borderId="78" xfId="1" applyFont="1" applyFill="1" applyBorder="1"/>
    <xf numFmtId="0" fontId="96" fillId="0" borderId="0" xfId="5" applyNumberFormat="1" applyFont="1" applyFill="1" applyBorder="1" applyAlignment="1">
      <alignment horizontal="center"/>
    </xf>
    <xf numFmtId="164" fontId="96" fillId="49" borderId="0" xfId="5" applyFont="1" applyFill="1" applyAlignment="1"/>
    <xf numFmtId="164" fontId="76" fillId="0" borderId="0" xfId="5" applyFont="1" applyFill="1" applyBorder="1" applyAlignment="1"/>
    <xf numFmtId="0" fontId="96" fillId="0" borderId="74" xfId="1" applyNumberFormat="1" applyFont="1" applyFill="1" applyBorder="1"/>
    <xf numFmtId="171" fontId="96" fillId="0" borderId="0" xfId="0" applyNumberFormat="1" applyFont="1" applyAlignment="1">
      <alignment horizontal="left" vertical="center"/>
    </xf>
    <xf numFmtId="164" fontId="96" fillId="0" borderId="0" xfId="5" applyFont="1" applyFill="1" applyBorder="1" applyAlignment="1">
      <alignment horizontal="center"/>
    </xf>
    <xf numFmtId="164" fontId="96" fillId="0" borderId="67" xfId="1" applyFont="1" applyFill="1" applyBorder="1"/>
    <xf numFmtId="164" fontId="96" fillId="0" borderId="67" xfId="5" applyFont="1" applyFill="1" applyBorder="1" applyAlignment="1"/>
    <xf numFmtId="0" fontId="96" fillId="0" borderId="75" xfId="1" applyNumberFormat="1" applyFont="1" applyFill="1" applyBorder="1" applyAlignment="1">
      <alignment horizontal="left" vertical="center"/>
    </xf>
    <xf numFmtId="164" fontId="96" fillId="0" borderId="16" xfId="5" applyFont="1" applyFill="1" applyBorder="1" applyAlignment="1">
      <alignment horizontal="left" vertical="center"/>
    </xf>
    <xf numFmtId="164" fontId="96" fillId="0" borderId="36" xfId="1" applyFont="1" applyFill="1" applyBorder="1"/>
    <xf numFmtId="164" fontId="96" fillId="0" borderId="75" xfId="5" applyFont="1" applyFill="1" applyBorder="1" applyAlignment="1">
      <alignment horizontal="center"/>
    </xf>
    <xf numFmtId="164" fontId="96" fillId="0" borderId="37" xfId="5" applyFont="1" applyFill="1" applyBorder="1" applyAlignment="1"/>
    <xf numFmtId="164" fontId="96" fillId="0" borderId="0" xfId="0" applyNumberFormat="1" applyFont="1" applyAlignment="1">
      <alignment horizontal="right"/>
    </xf>
    <xf numFmtId="14" fontId="96" fillId="0" borderId="0" xfId="0" applyNumberFormat="1" applyFont="1"/>
    <xf numFmtId="0" fontId="96" fillId="0" borderId="0" xfId="1" applyNumberFormat="1" applyFont="1" applyFill="1" applyAlignment="1">
      <alignment horizontal="left" vertical="center"/>
    </xf>
    <xf numFmtId="164" fontId="76" fillId="0" borderId="0" xfId="5" applyFont="1" applyFill="1" applyAlignment="1">
      <alignment horizontal="left" vertical="center"/>
    </xf>
    <xf numFmtId="0" fontId="96" fillId="0" borderId="45" xfId="1" applyNumberFormat="1" applyFont="1" applyFill="1" applyBorder="1" applyAlignment="1">
      <alignment horizontal="center" vertical="center"/>
    </xf>
    <xf numFmtId="164" fontId="110" fillId="0" borderId="0" xfId="5" applyFont="1" applyFill="1" applyAlignment="1">
      <alignment horizontal="left" vertical="center"/>
    </xf>
    <xf numFmtId="0" fontId="96" fillId="0" borderId="0" xfId="1" applyNumberFormat="1" applyFont="1" applyFill="1" applyAlignment="1">
      <alignment horizontal="center" vertical="center"/>
    </xf>
    <xf numFmtId="164" fontId="96" fillId="0" borderId="48" xfId="1" applyFont="1" applyFill="1" applyBorder="1"/>
    <xf numFmtId="164" fontId="96" fillId="0" borderId="49" xfId="1" applyFont="1" applyFill="1" applyBorder="1"/>
    <xf numFmtId="164" fontId="96" fillId="0" borderId="48" xfId="5" applyFont="1" applyFill="1" applyBorder="1" applyAlignment="1">
      <alignment horizontal="center"/>
    </xf>
    <xf numFmtId="164" fontId="96" fillId="0" borderId="74" xfId="5" applyFont="1" applyFill="1" applyBorder="1" applyAlignment="1">
      <alignment horizontal="left" vertical="center"/>
    </xf>
    <xf numFmtId="164" fontId="96" fillId="0" borderId="43" xfId="1" applyFont="1" applyFill="1" applyBorder="1"/>
    <xf numFmtId="164" fontId="96" fillId="0" borderId="74" xfId="5" quotePrefix="1" applyFont="1" applyFill="1" applyBorder="1" applyAlignment="1">
      <alignment horizontal="left" vertical="center"/>
    </xf>
    <xf numFmtId="164" fontId="96" fillId="0" borderId="43" xfId="1" applyFont="1" applyFill="1" applyBorder="1" applyAlignment="1">
      <alignment horizontal="center"/>
    </xf>
    <xf numFmtId="164" fontId="97" fillId="0" borderId="74" xfId="5" applyFont="1" applyFill="1" applyBorder="1" applyAlignment="1"/>
    <xf numFmtId="164" fontId="96" fillId="49" borderId="74" xfId="5" applyFont="1" applyFill="1" applyBorder="1" applyAlignment="1"/>
    <xf numFmtId="164" fontId="96" fillId="0" borderId="75" xfId="5" applyFont="1" applyFill="1" applyBorder="1" applyAlignment="1">
      <alignment horizontal="left" vertical="center"/>
    </xf>
    <xf numFmtId="164" fontId="96" fillId="0" borderId="37" xfId="1" applyFont="1" applyFill="1" applyBorder="1"/>
    <xf numFmtId="164" fontId="96" fillId="0" borderId="75" xfId="5" applyFont="1" applyFill="1" applyBorder="1" applyAlignment="1"/>
    <xf numFmtId="164" fontId="97" fillId="49" borderId="75" xfId="5" applyFont="1" applyFill="1" applyBorder="1" applyAlignment="1"/>
    <xf numFmtId="164" fontId="97" fillId="0" borderId="75" xfId="5" applyFont="1" applyFill="1" applyBorder="1" applyAlignment="1"/>
    <xf numFmtId="164" fontId="112" fillId="0" borderId="0" xfId="5" applyFont="1" applyFill="1" applyBorder="1" applyAlignment="1">
      <alignment vertical="center"/>
    </xf>
    <xf numFmtId="164" fontId="96" fillId="49" borderId="0" xfId="5" applyFont="1" applyFill="1" applyBorder="1" applyAlignment="1"/>
    <xf numFmtId="164" fontId="96" fillId="49" borderId="0" xfId="1" applyFont="1" applyFill="1"/>
    <xf numFmtId="164" fontId="113" fillId="18" borderId="0" xfId="5" applyFont="1" applyFill="1" applyBorder="1" applyAlignment="1"/>
    <xf numFmtId="164" fontId="96" fillId="18" borderId="0" xfId="5" applyFont="1" applyFill="1" applyBorder="1" applyAlignment="1"/>
    <xf numFmtId="164" fontId="113" fillId="18" borderId="0" xfId="5" applyFont="1" applyFill="1" applyAlignment="1"/>
    <xf numFmtId="164" fontId="96" fillId="18" borderId="0" xfId="5" applyFont="1" applyFill="1" applyAlignment="1"/>
    <xf numFmtId="164" fontId="113" fillId="14" borderId="0" xfId="5" applyFont="1" applyFill="1" applyAlignment="1"/>
    <xf numFmtId="164" fontId="96" fillId="14" borderId="0" xfId="5" applyFont="1" applyFill="1" applyAlignment="1"/>
    <xf numFmtId="17" fontId="76" fillId="0" borderId="0" xfId="5" quotePrefix="1" applyNumberFormat="1" applyFont="1" applyFill="1" applyAlignment="1" applyProtection="1"/>
    <xf numFmtId="164" fontId="96" fillId="0" borderId="79" xfId="1" applyFont="1" applyFill="1" applyBorder="1"/>
    <xf numFmtId="164" fontId="96" fillId="0" borderId="40" xfId="5" applyFont="1" applyFill="1" applyBorder="1" applyAlignment="1">
      <alignment horizontal="center"/>
    </xf>
    <xf numFmtId="12" fontId="96" fillId="0" borderId="0" xfId="5" applyNumberFormat="1" applyFont="1" applyFill="1" applyBorder="1" applyAlignment="1"/>
    <xf numFmtId="164" fontId="96" fillId="0" borderId="80" xfId="1" applyFont="1" applyFill="1" applyBorder="1" applyProtection="1"/>
    <xf numFmtId="164" fontId="96" fillId="0" borderId="57" xfId="5" applyFont="1" applyFill="1" applyBorder="1" applyAlignment="1">
      <alignment horizontal="center"/>
    </xf>
    <xf numFmtId="0" fontId="96" fillId="0" borderId="62" xfId="1" applyNumberFormat="1" applyFont="1" applyFill="1" applyBorder="1" applyAlignment="1">
      <alignment horizontal="left" vertical="center" wrapText="1"/>
    </xf>
    <xf numFmtId="164" fontId="96" fillId="0" borderId="40" xfId="5" applyFont="1" applyFill="1" applyBorder="1" applyAlignment="1">
      <alignment horizontal="left" vertical="center"/>
    </xf>
    <xf numFmtId="0" fontId="96" fillId="0" borderId="74" xfId="1" applyNumberFormat="1" applyFont="1" applyFill="1" applyBorder="1" applyAlignment="1">
      <alignment horizontal="left" vertical="center" wrapText="1"/>
    </xf>
    <xf numFmtId="164" fontId="96" fillId="0" borderId="43" xfId="5" applyFont="1" applyFill="1" applyBorder="1" applyAlignment="1">
      <alignment horizontal="left" vertical="center"/>
    </xf>
    <xf numFmtId="164" fontId="96" fillId="0" borderId="43" xfId="5" applyFont="1" applyFill="1" applyBorder="1" applyAlignment="1">
      <alignment horizontal="center" vertical="center"/>
    </xf>
    <xf numFmtId="0" fontId="96" fillId="0" borderId="74" xfId="5" applyNumberFormat="1" applyFont="1" applyFill="1" applyBorder="1" applyAlignment="1">
      <alignment horizontal="center"/>
    </xf>
    <xf numFmtId="164" fontId="96" fillId="0" borderId="0" xfId="1" quotePrefix="1" applyFont="1" applyFill="1" applyBorder="1"/>
    <xf numFmtId="0" fontId="106" fillId="0" borderId="74" xfId="1" applyNumberFormat="1" applyFont="1" applyFill="1" applyBorder="1" applyAlignment="1"/>
    <xf numFmtId="0" fontId="106" fillId="0" borderId="43" xfId="0" quotePrefix="1" applyFont="1" applyBorder="1" applyAlignment="1">
      <alignment horizontal="center"/>
    </xf>
    <xf numFmtId="164" fontId="106" fillId="0" borderId="0" xfId="1" applyFont="1" applyFill="1" applyAlignment="1">
      <alignment horizontal="center"/>
    </xf>
    <xf numFmtId="0" fontId="96" fillId="0" borderId="74" xfId="1" applyNumberFormat="1" applyFont="1" applyFill="1" applyBorder="1" applyAlignment="1"/>
    <xf numFmtId="164" fontId="96" fillId="0" borderId="74" xfId="5" applyFont="1" applyFill="1" applyBorder="1" applyAlignment="1">
      <alignment vertical="center"/>
    </xf>
    <xf numFmtId="164" fontId="96" fillId="0" borderId="74" xfId="5" applyFont="1" applyFill="1" applyBorder="1" applyAlignment="1">
      <alignment horizontal="center"/>
    </xf>
    <xf numFmtId="0" fontId="96" fillId="0" borderId="67" xfId="1" applyNumberFormat="1" applyFont="1" applyFill="1" applyBorder="1" applyAlignment="1">
      <alignment horizontal="left" vertical="center"/>
    </xf>
    <xf numFmtId="164" fontId="96" fillId="0" borderId="57" xfId="5" applyFont="1" applyFill="1" applyBorder="1" applyAlignment="1">
      <alignment horizontal="left" vertical="center"/>
    </xf>
    <xf numFmtId="164" fontId="96" fillId="0" borderId="67" xfId="5" applyFont="1" applyFill="1" applyBorder="1" applyAlignment="1">
      <alignment horizontal="center"/>
    </xf>
    <xf numFmtId="164" fontId="96" fillId="0" borderId="49" xfId="5" applyFont="1" applyFill="1" applyBorder="1" applyAlignment="1">
      <alignment horizontal="left" vertical="center"/>
    </xf>
    <xf numFmtId="164" fontId="96" fillId="0" borderId="57" xfId="5" applyFont="1" applyFill="1" applyBorder="1" applyAlignment="1"/>
    <xf numFmtId="43" fontId="96" fillId="0" borderId="0" xfId="0" applyNumberFormat="1" applyFont="1"/>
    <xf numFmtId="0" fontId="76" fillId="0" borderId="0" xfId="0" applyFont="1" applyAlignment="1">
      <alignment horizontal="left" vertical="center"/>
    </xf>
    <xf numFmtId="164" fontId="76" fillId="0" borderId="0" xfId="5" applyFont="1" applyFill="1" applyAlignment="1"/>
    <xf numFmtId="13" fontId="96" fillId="0" borderId="0" xfId="5" applyNumberFormat="1" applyFont="1" applyFill="1" applyBorder="1" applyAlignment="1"/>
    <xf numFmtId="167" fontId="0" fillId="0" borderId="0" xfId="0" applyNumberFormat="1" applyAlignment="1">
      <alignment horizontal="left"/>
    </xf>
    <xf numFmtId="167" fontId="3" fillId="44" borderId="0" xfId="0" applyNumberFormat="1" applyFont="1" applyFill="1" applyAlignment="1">
      <alignment horizontal="left"/>
    </xf>
    <xf numFmtId="164" fontId="98" fillId="0" borderId="0" xfId="5" applyFont="1" applyFill="1" applyBorder="1" applyAlignment="1">
      <alignment horizontal="right" vertical="center"/>
    </xf>
    <xf numFmtId="0" fontId="98" fillId="0" borderId="0" xfId="0" applyFont="1" applyAlignment="1">
      <alignment horizontal="right" vertical="center"/>
    </xf>
    <xf numFmtId="0" fontId="97" fillId="41" borderId="10" xfId="1" applyNumberFormat="1" applyFont="1" applyFill="1" applyBorder="1" applyAlignment="1">
      <alignment horizontal="left" vertical="center" wrapText="1"/>
    </xf>
    <xf numFmtId="0" fontId="97" fillId="41" borderId="10" xfId="0" applyFont="1" applyFill="1" applyBorder="1" applyAlignment="1">
      <alignment vertical="top"/>
    </xf>
    <xf numFmtId="0" fontId="97" fillId="41" borderId="10" xfId="0" applyFont="1" applyFill="1" applyBorder="1" applyAlignment="1">
      <alignment horizontal="left"/>
    </xf>
    <xf numFmtId="170" fontId="97" fillId="41" borderId="10" xfId="0" applyNumberFormat="1" applyFont="1" applyFill="1" applyBorder="1" applyAlignment="1">
      <alignment horizontal="left"/>
    </xf>
    <xf numFmtId="0" fontId="97" fillId="41" borderId="10" xfId="1" applyNumberFormat="1" applyFont="1" applyFill="1" applyBorder="1"/>
    <xf numFmtId="0" fontId="97" fillId="41" borderId="10" xfId="1" applyNumberFormat="1" applyFont="1" applyFill="1" applyBorder="1" applyAlignment="1">
      <alignment vertical="center"/>
    </xf>
    <xf numFmtId="0" fontId="97" fillId="41" borderId="10" xfId="1" applyNumberFormat="1" applyFont="1" applyFill="1" applyBorder="1" applyAlignment="1">
      <alignment horizontal="left"/>
    </xf>
    <xf numFmtId="0" fontId="116" fillId="18" borderId="0" xfId="0" applyFont="1" applyFill="1" applyAlignment="1">
      <alignment horizontal="center" vertical="top" wrapText="1"/>
    </xf>
    <xf numFmtId="0" fontId="115" fillId="0" borderId="0" xfId="0" applyFont="1" applyAlignment="1">
      <alignment horizontal="center" vertical="top" wrapText="1"/>
    </xf>
    <xf numFmtId="0" fontId="116" fillId="0" borderId="0" xfId="0" applyFont="1" applyAlignment="1">
      <alignment horizontal="center" vertical="top" wrapText="1"/>
    </xf>
    <xf numFmtId="164" fontId="117" fillId="0" borderId="0" xfId="5" applyFont="1" applyFill="1" applyBorder="1" applyAlignment="1">
      <alignment horizontal="left" vertical="center"/>
    </xf>
    <xf numFmtId="164" fontId="97" fillId="0" borderId="59" xfId="1" applyFont="1" applyFill="1" applyBorder="1" applyAlignment="1">
      <alignment horizontal="centerContinuous"/>
    </xf>
    <xf numFmtId="164" fontId="97" fillId="0" borderId="60" xfId="1" applyFont="1" applyFill="1" applyBorder="1" applyAlignment="1">
      <alignment horizontal="centerContinuous"/>
    </xf>
    <xf numFmtId="164" fontId="97" fillId="0" borderId="0" xfId="1" applyFont="1" applyFill="1" applyBorder="1" applyAlignment="1">
      <alignment horizontal="centerContinuous"/>
    </xf>
    <xf numFmtId="164" fontId="97" fillId="0" borderId="61" xfId="1" applyFont="1" applyFill="1" applyBorder="1" applyAlignment="1">
      <alignment horizontal="centerContinuous"/>
    </xf>
    <xf numFmtId="164" fontId="97" fillId="0" borderId="84" xfId="1" applyFont="1" applyFill="1" applyBorder="1" applyAlignment="1">
      <alignment horizontal="centerContinuous"/>
    </xf>
    <xf numFmtId="164" fontId="97" fillId="0" borderId="23" xfId="1" applyFont="1" applyFill="1" applyBorder="1" applyAlignment="1">
      <alignment horizontal="centerContinuous"/>
    </xf>
    <xf numFmtId="164" fontId="97" fillId="0" borderId="85" xfId="1" applyFont="1" applyFill="1" applyBorder="1" applyAlignment="1">
      <alignment horizontal="centerContinuous"/>
    </xf>
    <xf numFmtId="164" fontId="96" fillId="0" borderId="62" xfId="1" applyFont="1" applyFill="1" applyBorder="1" applyAlignment="1">
      <alignment horizontal="center"/>
    </xf>
    <xf numFmtId="164" fontId="100" fillId="0" borderId="60" xfId="1" applyFont="1" applyFill="1" applyBorder="1" applyAlignment="1">
      <alignment horizontal="center"/>
    </xf>
    <xf numFmtId="164" fontId="100" fillId="0" borderId="63" xfId="5" applyFont="1" applyFill="1" applyBorder="1" applyAlignment="1"/>
    <xf numFmtId="164" fontId="100" fillId="0" borderId="66" xfId="5" applyFont="1" applyFill="1" applyBorder="1" applyAlignment="1">
      <alignment horizontal="center"/>
    </xf>
    <xf numFmtId="164" fontId="100" fillId="0" borderId="68" xfId="1" applyFont="1" applyFill="1" applyBorder="1" applyAlignment="1">
      <alignment horizontal="center"/>
    </xf>
    <xf numFmtId="164" fontId="100" fillId="50" borderId="69" xfId="5" applyFont="1" applyFill="1" applyBorder="1" applyAlignment="1">
      <alignment horizontal="center"/>
    </xf>
    <xf numFmtId="164" fontId="100" fillId="0" borderId="70" xfId="5" applyFont="1" applyFill="1" applyBorder="1" applyAlignment="1">
      <alignment horizontal="center"/>
    </xf>
    <xf numFmtId="164" fontId="100" fillId="0" borderId="71" xfId="5" applyFont="1" applyFill="1" applyBorder="1" applyAlignment="1">
      <alignment horizontal="center"/>
    </xf>
    <xf numFmtId="164" fontId="100" fillId="0" borderId="72" xfId="5" applyFont="1" applyFill="1" applyBorder="1" applyAlignment="1">
      <alignment horizontal="center"/>
    </xf>
    <xf numFmtId="164" fontId="100" fillId="0" borderId="73" xfId="5" applyFont="1" applyFill="1" applyBorder="1" applyAlignment="1"/>
    <xf numFmtId="4" fontId="96" fillId="0" borderId="0" xfId="0" applyNumberFormat="1" applyFont="1" applyAlignment="1">
      <alignment horizontal="center"/>
    </xf>
    <xf numFmtId="164" fontId="100" fillId="49" borderId="43" xfId="1" applyFont="1" applyFill="1" applyBorder="1" applyAlignment="1"/>
    <xf numFmtId="0" fontId="100" fillId="49" borderId="10" xfId="1" applyNumberFormat="1" applyFont="1" applyFill="1" applyBorder="1" applyAlignment="1">
      <alignment horizontal="left" vertical="center" wrapText="1"/>
    </xf>
    <xf numFmtId="17" fontId="115" fillId="0" borderId="0" xfId="0" applyNumberFormat="1" applyFont="1" applyAlignment="1">
      <alignment horizontal="center" vertical="top" wrapText="1"/>
    </xf>
    <xf numFmtId="0" fontId="120" fillId="41" borderId="0" xfId="0" applyFont="1" applyFill="1"/>
    <xf numFmtId="0" fontId="120" fillId="41" borderId="0" xfId="0" applyFont="1" applyFill="1" applyAlignment="1">
      <alignment horizontal="left"/>
    </xf>
    <xf numFmtId="0" fontId="115" fillId="0" borderId="0" xfId="0" applyFont="1"/>
    <xf numFmtId="0" fontId="120" fillId="0" borderId="0" xfId="0" applyFont="1"/>
    <xf numFmtId="164" fontId="115" fillId="5" borderId="0" xfId="1" applyFont="1" applyFill="1" applyBorder="1" applyAlignment="1"/>
    <xf numFmtId="164" fontId="115" fillId="0" borderId="0" xfId="1" applyFont="1" applyFill="1"/>
    <xf numFmtId="164" fontId="115" fillId="0" borderId="0" xfId="0" applyNumberFormat="1" applyFont="1"/>
    <xf numFmtId="164" fontId="115" fillId="0" borderId="0" xfId="1" applyFont="1"/>
    <xf numFmtId="0" fontId="116" fillId="0" borderId="0" xfId="0" applyFont="1"/>
    <xf numFmtId="44" fontId="116" fillId="0" borderId="0" xfId="0" applyNumberFormat="1" applyFont="1"/>
    <xf numFmtId="164" fontId="120" fillId="0" borderId="0" xfId="1" applyFont="1" applyFill="1" applyBorder="1" applyAlignment="1"/>
    <xf numFmtId="0" fontId="115" fillId="5" borderId="0" xfId="0" applyFont="1" applyFill="1"/>
    <xf numFmtId="164" fontId="116" fillId="0" borderId="81" xfId="0" applyNumberFormat="1" applyFont="1" applyBorder="1"/>
    <xf numFmtId="0" fontId="121" fillId="33" borderId="0" xfId="0" applyFont="1" applyFill="1"/>
    <xf numFmtId="0" fontId="116" fillId="33" borderId="0" xfId="0" applyFont="1" applyFill="1"/>
    <xf numFmtId="44" fontId="116" fillId="33" borderId="0" xfId="0" applyNumberFormat="1" applyFont="1" applyFill="1"/>
    <xf numFmtId="0" fontId="115" fillId="0" borderId="86" xfId="0" applyFont="1" applyBorder="1"/>
    <xf numFmtId="164" fontId="115" fillId="0" borderId="86" xfId="1" applyFont="1" applyBorder="1"/>
    <xf numFmtId="0" fontId="100" fillId="49" borderId="74" xfId="0" applyFont="1" applyFill="1" applyBorder="1" applyAlignment="1">
      <alignment horizontal="left" vertical="center"/>
    </xf>
    <xf numFmtId="164" fontId="97" fillId="49" borderId="43" xfId="1" applyFont="1" applyFill="1" applyBorder="1" applyAlignment="1">
      <alignment vertical="center"/>
    </xf>
    <xf numFmtId="164" fontId="97" fillId="49" borderId="43" xfId="5" applyFont="1" applyFill="1" applyBorder="1" applyAlignment="1">
      <alignment vertical="center"/>
    </xf>
    <xf numFmtId="0" fontId="100" fillId="49" borderId="43" xfId="0" applyFont="1" applyFill="1" applyBorder="1" applyAlignment="1">
      <alignment vertical="center"/>
    </xf>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76" fillId="0" borderId="13" xfId="0" applyNumberFormat="1" applyFont="1" applyBorder="1" applyAlignment="1">
      <alignment horizontal="center"/>
    </xf>
    <xf numFmtId="0" fontId="76" fillId="0" borderId="13" xfId="0" applyFont="1" applyBorder="1" applyAlignment="1">
      <alignment horizontal="center"/>
    </xf>
    <xf numFmtId="0" fontId="76" fillId="0" borderId="32" xfId="0" applyFont="1" applyBorder="1" applyAlignment="1">
      <alignment horizontal="center"/>
    </xf>
    <xf numFmtId="0" fontId="66" fillId="0" borderId="45" xfId="0" applyFont="1" applyBorder="1" applyAlignment="1">
      <alignment horizontal="center"/>
    </xf>
    <xf numFmtId="0" fontId="66" fillId="0" borderId="41" xfId="0" applyFont="1" applyBorder="1" applyAlignment="1">
      <alignment horizontal="center"/>
    </xf>
    <xf numFmtId="0" fontId="7" fillId="0" borderId="53" xfId="0" applyFont="1" applyBorder="1" applyAlignment="1">
      <alignment horizontal="center"/>
    </xf>
    <xf numFmtId="0" fontId="7" fillId="0" borderId="55" xfId="0" applyFont="1" applyBorder="1" applyAlignment="1">
      <alignment horizontal="center"/>
    </xf>
    <xf numFmtId="0" fontId="7" fillId="0" borderId="3" xfId="0" applyFont="1" applyBorder="1"/>
    <xf numFmtId="0" fontId="7" fillId="0" borderId="14" xfId="0" applyFont="1" applyBorder="1"/>
    <xf numFmtId="0" fontId="7" fillId="0" borderId="12" xfId="0" applyFont="1" applyBorder="1" applyAlignment="1">
      <alignment horizontal="center"/>
    </xf>
    <xf numFmtId="0" fontId="7" fillId="0" borderId="14" xfId="0" applyFont="1" applyBorder="1" applyAlignment="1">
      <alignment horizontal="center"/>
    </xf>
    <xf numFmtId="0" fontId="7" fillId="0" borderId="33" xfId="0" applyFont="1" applyBorder="1" applyAlignment="1">
      <alignment horizontal="center"/>
    </xf>
    <xf numFmtId="0" fontId="7" fillId="0" borderId="0" xfId="0" applyFont="1"/>
    <xf numFmtId="0" fontId="7" fillId="0" borderId="21" xfId="0" applyFont="1" applyBorder="1"/>
    <xf numFmtId="164" fontId="7" fillId="0" borderId="12" xfId="0" applyNumberFormat="1" applyFont="1" applyBorder="1" applyAlignment="1">
      <alignment horizontal="center"/>
    </xf>
    <xf numFmtId="164" fontId="7" fillId="0" borderId="12" xfId="1" applyFont="1" applyBorder="1" applyAlignment="1">
      <alignment horizontal="center"/>
    </xf>
    <xf numFmtId="164" fontId="7" fillId="0" borderId="14" xfId="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6" fillId="0" borderId="52" xfId="7" applyFont="1" applyBorder="1" applyAlignment="1">
      <alignment horizontal="left" wrapText="1"/>
    </xf>
    <xf numFmtId="0" fontId="66" fillId="0" borderId="3" xfId="7" applyFont="1" applyBorder="1" applyAlignment="1">
      <alignment horizontal="left" wrapText="1"/>
    </xf>
    <xf numFmtId="0" fontId="66" fillId="0" borderId="31" xfId="0" applyFont="1" applyBorder="1" applyAlignment="1">
      <alignment horizontal="center"/>
    </xf>
    <xf numFmtId="0" fontId="66" fillId="0" borderId="13" xfId="0" applyFont="1" applyBorder="1" applyAlignment="1">
      <alignment horizontal="center"/>
    </xf>
    <xf numFmtId="0" fontId="66" fillId="0" borderId="12" xfId="0" applyFont="1" applyBorder="1" applyAlignment="1">
      <alignment horizontal="center"/>
    </xf>
    <xf numFmtId="0" fontId="66" fillId="0" borderId="32" xfId="0"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6" fillId="0" borderId="44" xfId="7" applyFont="1" applyBorder="1" applyAlignment="1">
      <alignment horizontal="center"/>
    </xf>
    <xf numFmtId="0" fontId="66" fillId="0" borderId="45" xfId="7" applyFont="1" applyBorder="1" applyAlignment="1">
      <alignment horizontal="center"/>
    </xf>
    <xf numFmtId="0" fontId="66" fillId="0" borderId="9" xfId="7"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5" fillId="0" borderId="20" xfId="7" applyFont="1" applyBorder="1" applyAlignment="1">
      <alignment horizontal="center"/>
    </xf>
    <xf numFmtId="0" fontId="75" fillId="0" borderId="24" xfId="7" applyFont="1" applyBorder="1" applyAlignment="1">
      <alignment horizontal="center"/>
    </xf>
    <xf numFmtId="0" fontId="75" fillId="0" borderId="42" xfId="7" applyFont="1" applyBorder="1" applyAlignment="1">
      <alignment horizontal="center"/>
    </xf>
    <xf numFmtId="0" fontId="66" fillId="0" borderId="23" xfId="7" applyFont="1" applyBorder="1" applyAlignment="1">
      <alignment horizontal="center"/>
    </xf>
    <xf numFmtId="0" fontId="66" fillId="0" borderId="43" xfId="7" applyFont="1" applyBorder="1" applyAlignment="1">
      <alignment horizontal="center"/>
    </xf>
    <xf numFmtId="9" fontId="66" fillId="0" borderId="10" xfId="6" applyFont="1" applyBorder="1" applyAlignment="1">
      <alignment horizontal="center"/>
    </xf>
    <xf numFmtId="9" fontId="66" fillId="0" borderId="0" xfId="6" applyFont="1" applyBorder="1" applyAlignment="1">
      <alignment horizontal="center"/>
    </xf>
    <xf numFmtId="9" fontId="66" fillId="0" borderId="21" xfId="6" applyFont="1" applyBorder="1" applyAlignment="1">
      <alignment horizontal="center"/>
    </xf>
    <xf numFmtId="0" fontId="67" fillId="0" borderId="10" xfId="7" applyFont="1" applyBorder="1" applyAlignment="1">
      <alignment horizontal="center"/>
    </xf>
    <xf numFmtId="0" fontId="67" fillId="0" borderId="0" xfId="7" applyFont="1" applyAlignment="1">
      <alignment horizontal="center"/>
    </xf>
    <xf numFmtId="0" fontId="67" fillId="0" borderId="21" xfId="7" applyFont="1" applyBorder="1" applyAlignment="1">
      <alignment horizontal="center"/>
    </xf>
    <xf numFmtId="0" fontId="7" fillId="0" borderId="0" xfId="7" applyFont="1" applyAlignment="1">
      <alignment horizontal="left" vertical="top" wrapText="1"/>
    </xf>
    <xf numFmtId="0" fontId="66" fillId="0" borderId="46" xfId="7" applyFont="1" applyBorder="1" applyAlignment="1">
      <alignment horizontal="left" vertical="center"/>
    </xf>
    <xf numFmtId="0" fontId="66" fillId="0" borderId="10" xfId="7" applyFont="1" applyBorder="1" applyAlignment="1">
      <alignment horizontal="left" vertical="center"/>
    </xf>
    <xf numFmtId="0" fontId="65" fillId="0" borderId="24" xfId="7" applyFont="1" applyBorder="1" applyAlignment="1">
      <alignment horizontal="left" vertical="center"/>
    </xf>
    <xf numFmtId="0" fontId="65" fillId="0" borderId="0" xfId="7" applyFont="1" applyAlignment="1">
      <alignment horizontal="left" vertical="center"/>
    </xf>
    <xf numFmtId="0" fontId="64" fillId="0" borderId="5" xfId="7" applyFont="1" applyBorder="1" applyAlignment="1">
      <alignment horizontal="center" vertical="center"/>
    </xf>
    <xf numFmtId="0" fontId="64" fillId="0" borderId="38" xfId="7" applyFont="1" applyBorder="1" applyAlignment="1">
      <alignment horizontal="center" vertical="center"/>
    </xf>
    <xf numFmtId="0" fontId="64" fillId="0" borderId="48" xfId="7" applyFont="1" applyBorder="1" applyAlignment="1">
      <alignment horizontal="center" vertical="center"/>
    </xf>
    <xf numFmtId="0" fontId="64" fillId="0" borderId="49" xfId="7" applyFont="1" applyBorder="1" applyAlignment="1">
      <alignment horizontal="center" vertical="center"/>
    </xf>
    <xf numFmtId="0" fontId="66" fillId="0" borderId="47" xfId="7" applyFont="1" applyBorder="1" applyAlignment="1">
      <alignment horizontal="center" vertical="center"/>
    </xf>
    <xf numFmtId="0" fontId="66" fillId="0" borderId="50" xfId="7" applyFont="1" applyBorder="1" applyAlignment="1">
      <alignment horizontal="center" vertical="center"/>
    </xf>
    <xf numFmtId="0" fontId="70" fillId="0" borderId="0" xfId="7" applyFont="1" applyAlignment="1">
      <alignment horizontal="left" vertical="center" wrapText="1"/>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5" fillId="0" borderId="44" xfId="7" applyFont="1" applyBorder="1" applyAlignment="1">
      <alignment horizontal="center"/>
    </xf>
    <xf numFmtId="0" fontId="65" fillId="0" borderId="45" xfId="7" applyFont="1" applyBorder="1" applyAlignment="1">
      <alignment horizontal="center"/>
    </xf>
    <xf numFmtId="0" fontId="67" fillId="0" borderId="10" xfId="7" applyFont="1" applyBorder="1" applyAlignment="1">
      <alignment horizontal="center" vertical="top"/>
    </xf>
    <xf numFmtId="0" fontId="67" fillId="0" borderId="0" xfId="7" applyFont="1" applyAlignment="1">
      <alignment horizontal="center" vertical="top"/>
    </xf>
    <xf numFmtId="0" fontId="66" fillId="0" borderId="44" xfId="7" applyFont="1" applyBorder="1" applyAlignment="1">
      <alignment horizontal="left" vertical="center"/>
    </xf>
    <xf numFmtId="0" fontId="68" fillId="0" borderId="24" xfId="7" applyFont="1" applyBorder="1" applyAlignment="1">
      <alignment horizontal="left" vertical="center"/>
    </xf>
    <xf numFmtId="0" fontId="68" fillId="0" borderId="45" xfId="7" applyFont="1" applyBorder="1" applyAlignment="1">
      <alignment horizontal="left" vertical="center"/>
    </xf>
    <xf numFmtId="164" fontId="100" fillId="0" borderId="65" xfId="5" applyFont="1" applyFill="1" applyBorder="1" applyAlignment="1">
      <alignment horizontal="center"/>
    </xf>
    <xf numFmtId="164" fontId="100" fillId="0" borderId="63" xfId="5" applyFont="1" applyFill="1" applyBorder="1" applyAlignment="1">
      <alignment horizontal="center"/>
    </xf>
    <xf numFmtId="164" fontId="76" fillId="0" borderId="62" xfId="5" applyFont="1" applyFill="1" applyBorder="1" applyAlignment="1">
      <alignment horizontal="center" vertical="center" wrapText="1"/>
    </xf>
    <xf numFmtId="164" fontId="76" fillId="0" borderId="67" xfId="5" applyFont="1" applyFill="1" applyBorder="1" applyAlignment="1">
      <alignment horizontal="center" vertical="center" wrapText="1"/>
    </xf>
    <xf numFmtId="164" fontId="76" fillId="0" borderId="62" xfId="5" applyFont="1" applyFill="1" applyBorder="1" applyAlignment="1">
      <alignment horizontal="center" vertical="center"/>
    </xf>
    <xf numFmtId="164" fontId="76" fillId="0" borderId="67" xfId="5" applyFont="1" applyFill="1" applyBorder="1" applyAlignment="1">
      <alignment horizontal="center" vertical="center"/>
    </xf>
    <xf numFmtId="164" fontId="76" fillId="0" borderId="0" xfId="5" applyFont="1" applyFill="1" applyAlignment="1">
      <alignment horizontal="center"/>
    </xf>
    <xf numFmtId="164" fontId="111" fillId="0" borderId="0" xfId="5" applyFont="1" applyFill="1" applyAlignment="1">
      <alignment horizontal="center" vertical="center"/>
    </xf>
    <xf numFmtId="164" fontId="100" fillId="0" borderId="62" xfId="5" applyFont="1" applyFill="1" applyBorder="1" applyAlignment="1">
      <alignment horizontal="center" vertical="center" wrapText="1"/>
    </xf>
    <xf numFmtId="164" fontId="100" fillId="0" borderId="67" xfId="5" applyFont="1" applyFill="1" applyBorder="1" applyAlignment="1">
      <alignment horizontal="center" vertical="center" wrapText="1"/>
    </xf>
    <xf numFmtId="164" fontId="100" fillId="0" borderId="64" xfId="5" applyFont="1" applyFill="1" applyBorder="1" applyAlignment="1">
      <alignment horizontal="center"/>
    </xf>
    <xf numFmtId="164" fontId="100" fillId="0" borderId="82" xfId="1" applyFont="1" applyFill="1" applyBorder="1" applyAlignment="1">
      <alignment horizontal="center" vertical="center"/>
    </xf>
    <xf numFmtId="164" fontId="100" fillId="0" borderId="83" xfId="1" applyFont="1" applyFill="1" applyBorder="1" applyAlignment="1">
      <alignment horizontal="center" vertical="center"/>
    </xf>
    <xf numFmtId="164" fontId="96" fillId="0" borderId="49" xfId="1" applyFont="1" applyFill="1" applyBorder="1" applyAlignment="1">
      <alignment horizontal="center"/>
    </xf>
    <xf numFmtId="164" fontId="96" fillId="0" borderId="0" xfId="1" applyFont="1" applyFill="1" applyBorder="1" applyAlignment="1">
      <alignment horizontal="center"/>
    </xf>
    <xf numFmtId="164" fontId="96" fillId="0" borderId="62" xfId="5" applyFont="1" applyFill="1" applyBorder="1" applyAlignment="1">
      <alignment horizontal="center" vertical="center" wrapText="1"/>
    </xf>
    <xf numFmtId="164" fontId="96" fillId="0" borderId="67" xfId="5" applyFont="1" applyFill="1" applyBorder="1" applyAlignment="1">
      <alignment horizontal="center" vertical="center" wrapText="1"/>
    </xf>
    <xf numFmtId="164" fontId="96" fillId="0" borderId="40" xfId="1" applyFont="1" applyFill="1" applyBorder="1" applyAlignment="1">
      <alignment horizontal="center" vertical="center"/>
    </xf>
    <xf numFmtId="164" fontId="96" fillId="0" borderId="57" xfId="1" applyFont="1" applyFill="1" applyBorder="1" applyAlignment="1">
      <alignment horizontal="center" vertical="center"/>
    </xf>
    <xf numFmtId="164" fontId="96" fillId="0" borderId="62" xfId="5" applyFont="1" applyFill="1" applyBorder="1" applyAlignment="1">
      <alignment horizontal="center" vertical="center"/>
    </xf>
    <xf numFmtId="164" fontId="96" fillId="0" borderId="67" xfId="5" applyFont="1" applyFill="1" applyBorder="1" applyAlignment="1">
      <alignment horizontal="center" vertical="center"/>
    </xf>
    <xf numFmtId="164" fontId="99" fillId="0" borderId="36" xfId="5" applyFont="1" applyFill="1" applyBorder="1" applyAlignment="1">
      <alignment horizontal="center"/>
    </xf>
    <xf numFmtId="164" fontId="99" fillId="0" borderId="37" xfId="5" applyFont="1" applyFill="1" applyBorder="1" applyAlignment="1">
      <alignment horizontal="center"/>
    </xf>
    <xf numFmtId="164" fontId="96" fillId="0" borderId="36" xfId="5" applyFont="1" applyFill="1" applyBorder="1" applyAlignment="1">
      <alignment horizontal="center"/>
    </xf>
    <xf numFmtId="164" fontId="96" fillId="0" borderId="37" xfId="5" applyFont="1" applyFill="1" applyBorder="1" applyAlignment="1">
      <alignment horizontal="center"/>
    </xf>
    <xf numFmtId="164" fontId="96" fillId="0" borderId="0" xfId="5" applyFont="1" applyFill="1" applyAlignment="1">
      <alignment horizontal="center"/>
    </xf>
    <xf numFmtId="164" fontId="110" fillId="0" borderId="0" xfId="5" applyFont="1" applyFill="1" applyAlignment="1">
      <alignment horizontal="center"/>
    </xf>
    <xf numFmtId="164" fontId="96" fillId="0" borderId="0" xfId="1" applyFont="1" applyFill="1" applyAlignment="1">
      <alignment horizontal="center"/>
    </xf>
    <xf numFmtId="0" fontId="76" fillId="0" borderId="62" xfId="1" applyNumberFormat="1" applyFont="1" applyFill="1" applyBorder="1" applyAlignment="1">
      <alignment horizontal="left" vertical="center" wrapText="1"/>
    </xf>
    <xf numFmtId="0" fontId="76" fillId="0" borderId="67" xfId="1" applyNumberFormat="1" applyFont="1" applyFill="1" applyBorder="1" applyAlignment="1">
      <alignment horizontal="left" vertical="center" wrapText="1"/>
    </xf>
    <xf numFmtId="164" fontId="96" fillId="0" borderId="40" xfId="5" applyFont="1" applyFill="1" applyBorder="1" applyAlignment="1">
      <alignment horizontal="center" vertical="center" wrapText="1"/>
    </xf>
    <xf numFmtId="164" fontId="96" fillId="0" borderId="57" xfId="5" applyFont="1" applyFill="1" applyBorder="1" applyAlignment="1">
      <alignment horizontal="center" vertical="center" wrapText="1"/>
    </xf>
    <xf numFmtId="49" fontId="94" fillId="0" borderId="0" xfId="0" applyNumberFormat="1" applyFont="1" applyAlignment="1">
      <alignment horizontal="center"/>
    </xf>
    <xf numFmtId="49" fontId="94" fillId="0" borderId="49" xfId="0" applyNumberFormat="1" applyFont="1" applyBorder="1" applyAlignment="1">
      <alignment horizontal="center"/>
    </xf>
    <xf numFmtId="0" fontId="91" fillId="0" borderId="10" xfId="0" applyFont="1" applyBorder="1" applyAlignment="1">
      <alignment horizontal="center"/>
    </xf>
    <xf numFmtId="0" fontId="91" fillId="0" borderId="0" xfId="0" applyFont="1" applyAlignment="1">
      <alignment horizontal="center"/>
    </xf>
    <xf numFmtId="0" fontId="91" fillId="0" borderId="43" xfId="0" applyFont="1" applyBorder="1" applyAlignment="1">
      <alignment horizontal="center"/>
    </xf>
    <xf numFmtId="0" fontId="91" fillId="0" borderId="10" xfId="0" applyFont="1" applyBorder="1" applyAlignment="1">
      <alignment horizontal="center" vertical="center"/>
    </xf>
    <xf numFmtId="0" fontId="91" fillId="0" borderId="0" xfId="0" applyFont="1" applyAlignment="1">
      <alignment horizontal="center" vertical="center"/>
    </xf>
    <xf numFmtId="0" fontId="91" fillId="0" borderId="43" xfId="0" applyFont="1" applyBorder="1" applyAlignment="1">
      <alignment horizontal="center" vertical="center"/>
    </xf>
    <xf numFmtId="49" fontId="92" fillId="0" borderId="10" xfId="0" applyNumberFormat="1" applyFont="1" applyBorder="1" applyAlignment="1">
      <alignment horizontal="center" vertical="center"/>
    </xf>
    <xf numFmtId="49" fontId="92" fillId="0" borderId="0" xfId="0" applyNumberFormat="1" applyFont="1" applyAlignment="1">
      <alignment horizontal="center" vertical="center"/>
    </xf>
    <xf numFmtId="49" fontId="92" fillId="0" borderId="43" xfId="0" applyNumberFormat="1" applyFont="1" applyBorder="1" applyAlignment="1">
      <alignment horizontal="center" vertical="center"/>
    </xf>
    <xf numFmtId="0" fontId="80" fillId="0" borderId="0" xfId="0" applyFont="1" applyAlignment="1">
      <alignment horizontal="center"/>
    </xf>
    <xf numFmtId="0" fontId="83" fillId="0" borderId="0" xfId="0" applyFont="1" applyAlignment="1">
      <alignment horizontal="center"/>
    </xf>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43">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81865</xdr:rowOff>
    </xdr:from>
    <xdr:ext cx="877512" cy="937763"/>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86690"/>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647</xdr:row>
      <xdr:rowOff>109079</xdr:rowOff>
    </xdr:from>
    <xdr:ext cx="877512" cy="937763"/>
    <xdr:pic>
      <xdr:nvPicPr>
        <xdr:cNvPr id="73" name="Picture 1">
          <a:extLst>
            <a:ext uri="{FF2B5EF4-FFF2-40B4-BE49-F238E27FC236}">
              <a16:creationId xmlns:a16="http://schemas.microsoft.com/office/drawing/2014/main" id="{69B3BAA3-EFCF-45FA-89C7-1902AA58BC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691729"/>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350520</xdr:colOff>
      <xdr:row>650</xdr:row>
      <xdr:rowOff>0</xdr:rowOff>
    </xdr:from>
    <xdr:to>
      <xdr:col>7</xdr:col>
      <xdr:colOff>350520</xdr:colOff>
      <xdr:row>650</xdr:row>
      <xdr:rowOff>0</xdr:rowOff>
    </xdr:to>
    <xdr:sp macro="" textlink="">
      <xdr:nvSpPr>
        <xdr:cNvPr id="33" name="Line 11">
          <a:extLst>
            <a:ext uri="{FF2B5EF4-FFF2-40B4-BE49-F238E27FC236}">
              <a16:creationId xmlns:a16="http://schemas.microsoft.com/office/drawing/2014/main" id="{2C89924B-5415-48AE-81BA-DB0CD2B80AB9}"/>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100852</xdr:colOff>
      <xdr:row>647</xdr:row>
      <xdr:rowOff>81865</xdr:rowOff>
    </xdr:from>
    <xdr:ext cx="877512" cy="937763"/>
    <xdr:pic>
      <xdr:nvPicPr>
        <xdr:cNvPr id="34" name="Picture 1">
          <a:extLst>
            <a:ext uri="{FF2B5EF4-FFF2-40B4-BE49-F238E27FC236}">
              <a16:creationId xmlns:a16="http://schemas.microsoft.com/office/drawing/2014/main" id="{2919C821-8347-4774-9BD0-6D5A56977E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85329"/>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350520</xdr:colOff>
      <xdr:row>650</xdr:row>
      <xdr:rowOff>0</xdr:rowOff>
    </xdr:from>
    <xdr:to>
      <xdr:col>7</xdr:col>
      <xdr:colOff>350520</xdr:colOff>
      <xdr:row>650</xdr:row>
      <xdr:rowOff>0</xdr:rowOff>
    </xdr:to>
    <xdr:sp macro="" textlink="">
      <xdr:nvSpPr>
        <xdr:cNvPr id="35" name="Line 11">
          <a:extLst>
            <a:ext uri="{FF2B5EF4-FFF2-40B4-BE49-F238E27FC236}">
              <a16:creationId xmlns:a16="http://schemas.microsoft.com/office/drawing/2014/main" id="{068FCD6B-B360-48D7-A90D-8715FB6BB0C3}"/>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19050</xdr:colOff>
      <xdr:row>213</xdr:row>
      <xdr:rowOff>95250</xdr:rowOff>
    </xdr:from>
    <xdr:to>
      <xdr:col>12</xdr:col>
      <xdr:colOff>952500</xdr:colOff>
      <xdr:row>215</xdr:row>
      <xdr:rowOff>0</xdr:rowOff>
    </xdr:to>
    <xdr:cxnSp macro="">
      <xdr:nvCxnSpPr>
        <xdr:cNvPr id="4" name="Elbow Connector 1">
          <a:extLst>
            <a:ext uri="{FF2B5EF4-FFF2-40B4-BE49-F238E27FC236}">
              <a16:creationId xmlns:a16="http://schemas.microsoft.com/office/drawing/2014/main" id="{34547714-2411-4FC0-8C58-FF77FAF74B73}"/>
            </a:ext>
          </a:extLst>
        </xdr:cNvPr>
        <xdr:cNvCxnSpPr/>
      </xdr:nvCxnSpPr>
      <xdr:spPr>
        <a:xfrm>
          <a:off x="6010275" y="44138850"/>
          <a:ext cx="933450" cy="247650"/>
        </a:xfrm>
        <a:prstGeom prst="bentConnector3">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B354629C-C996-4001-B1EC-C8D81EBB20E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13FA3313-A222-4039-8590-DEC6E61522C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03741C40-793F-4194-897C-0819D2DA36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BFBE887C-D951-45EE-9875-2692BEAEB14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5B228E64-8383-4855-B47E-B09738A6B0B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AEDCB873-5D4C-4DE7-BBC3-4B08B543ECD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CEF0C4C2-4084-4192-8E32-F155243E90E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1FD3A0F9-8CE8-4D7A-92F8-CB3744B2300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03C0BB71-ADFC-4423-9448-D4E1682AE29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077EC32C-8553-4C48-9A44-E423B2FE62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8AB49924-C85C-4AF9-AFF4-0D94488089E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D5875751-22F5-46B8-83C0-0F0F60CA07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245035</xdr:colOff>
      <xdr:row>3</xdr:row>
      <xdr:rowOff>17650</xdr:rowOff>
    </xdr:from>
    <xdr:to>
      <xdr:col>1</xdr:col>
      <xdr:colOff>460443</xdr:colOff>
      <xdr:row>7</xdr:row>
      <xdr:rowOff>213151</xdr:rowOff>
    </xdr:to>
    <xdr:pic>
      <xdr:nvPicPr>
        <xdr:cNvPr id="2" name="Picture 1">
          <a:extLst>
            <a:ext uri="{FF2B5EF4-FFF2-40B4-BE49-F238E27FC236}">
              <a16:creationId xmlns:a16="http://schemas.microsoft.com/office/drawing/2014/main" id="{668564DD-3AD4-467F-82AC-F03C89411C1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035" y="741550"/>
          <a:ext cx="1263158" cy="1148001"/>
        </a:xfrm>
        <a:prstGeom prst="rect">
          <a:avLst/>
        </a:prstGeom>
        <a:noFill/>
        <a:ln>
          <a:noFill/>
        </a:ln>
      </xdr:spPr>
    </xdr:pic>
    <xdr:clientData/>
  </xdr:twoCellAnchor>
  <xdr:oneCellAnchor>
    <xdr:from>
      <xdr:col>4</xdr:col>
      <xdr:colOff>137434</xdr:colOff>
      <xdr:row>2</xdr:row>
      <xdr:rowOff>338575</xdr:rowOff>
    </xdr:from>
    <xdr:ext cx="1223279" cy="1219041"/>
    <xdr:pic>
      <xdr:nvPicPr>
        <xdr:cNvPr id="3" name="Picture 2">
          <a:extLst>
            <a:ext uri="{FF2B5EF4-FFF2-40B4-BE49-F238E27FC236}">
              <a16:creationId xmlns:a16="http://schemas.microsoft.com/office/drawing/2014/main" id="{CAD1B9A2-870F-498F-8F4D-B5CFF26AA19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4059" y="719575"/>
          <a:ext cx="1223279" cy="121904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EMP.MARIZ\Desktop\sampler_25_08aug.xlsm" TargetMode="External"/><Relationship Id="rId1" Type="http://schemas.openxmlformats.org/officeDocument/2006/relationships/externalLinkPath" Target="sampler_25_08au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g_List"/>
      <sheetName val="Month_Summary"/>
      <sheetName val="Summary Report"/>
      <sheetName val="VOUCHER"/>
      <sheetName val="Brgy_Share"/>
      <sheetName val="d1"/>
      <sheetName val="d2"/>
      <sheetName val="d3"/>
      <sheetName val="d4"/>
      <sheetName val="d5"/>
      <sheetName val="d6"/>
      <sheetName val="d7"/>
      <sheetName val="d8"/>
      <sheetName val="d9"/>
      <sheetName val="d10"/>
      <sheetName val="d11"/>
      <sheetName val="f60_trial"/>
      <sheetName val="Sheet2"/>
      <sheetName val="d12"/>
      <sheetName val="d13"/>
      <sheetName val="d14"/>
      <sheetName val="d15"/>
      <sheetName val="d16"/>
      <sheetName val="d17"/>
      <sheetName val="d18"/>
      <sheetName val="d19"/>
      <sheetName val="d20"/>
      <sheetName val="d21"/>
      <sheetName val="d22"/>
      <sheetName val="d23"/>
      <sheetName val="d24"/>
      <sheetName val="d25"/>
      <sheetName val="d26"/>
      <sheetName val="d27"/>
      <sheetName val="d28"/>
      <sheetName val="d29"/>
      <sheetName val="d30"/>
      <sheetName val="d31"/>
      <sheetName val="BoxLabel"/>
      <sheetName val="Transmittal"/>
    </sheetNames>
    <sheetDataSet>
      <sheetData sheetId="0"/>
      <sheetData sheetId="1">
        <row r="93">
          <cell r="CV93">
            <v>1077491.8500000001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file:///\\Bocaueserver\d\xtino\Accounting_Files\Tita%20Mariz\7%20summary%20%20JULY%202023.xlsx" TargetMode="External"/><Relationship Id="rId7" Type="http://schemas.openxmlformats.org/officeDocument/2006/relationships/vmlDrawing" Target="../drawings/vmlDrawing1.vml"/><Relationship Id="rId2" Type="http://schemas.openxmlformats.org/officeDocument/2006/relationships/hyperlink" Target="file:///\\Bocaueserver\d\xtino\Accounting_Files\Tita%20Mariz\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file:///\\Bocaueserver\d\xtino\Accounting_Files\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opLeftCell="A43" workbookViewId="0">
      <selection activeCell="F31" sqref="F31"/>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1" t="s">
        <v>162</v>
      </c>
      <c r="B1" s="142" t="s">
        <v>215</v>
      </c>
      <c r="V1" s="200" t="s">
        <v>165</v>
      </c>
      <c r="W1" s="154"/>
    </row>
    <row r="2" spans="1:23" x14ac:dyDescent="0.25">
      <c r="A2" s="143" t="s">
        <v>0</v>
      </c>
      <c r="B2" s="144" t="s">
        <v>166</v>
      </c>
      <c r="D2" s="123" t="s">
        <v>88</v>
      </c>
      <c r="E2" s="124"/>
      <c r="F2" s="124"/>
      <c r="G2" s="124"/>
      <c r="H2" s="124"/>
      <c r="I2" s="124"/>
      <c r="J2" s="124"/>
      <c r="K2" s="124"/>
      <c r="L2" s="124"/>
      <c r="M2" s="124"/>
      <c r="N2" s="124"/>
      <c r="O2" s="124"/>
      <c r="P2" s="124"/>
      <c r="Q2" s="124"/>
      <c r="R2" s="124"/>
      <c r="S2" s="124"/>
      <c r="T2" s="124"/>
      <c r="V2" s="143" t="s">
        <v>0</v>
      </c>
      <c r="W2" s="155" t="s">
        <v>166</v>
      </c>
    </row>
    <row r="3" spans="1:23" x14ac:dyDescent="0.25">
      <c r="A3" s="143" t="s">
        <v>1</v>
      </c>
      <c r="B3" s="144" t="s">
        <v>167</v>
      </c>
      <c r="D3" s="124"/>
      <c r="E3" s="124" t="s">
        <v>862</v>
      </c>
      <c r="F3" s="124"/>
      <c r="G3" s="124"/>
      <c r="H3" s="124"/>
      <c r="I3" s="124"/>
      <c r="J3" s="124"/>
      <c r="K3" s="124"/>
      <c r="L3" s="124"/>
      <c r="M3" s="124"/>
      <c r="N3" s="124"/>
      <c r="O3" s="124"/>
      <c r="P3" s="124"/>
      <c r="Q3" s="124"/>
      <c r="R3" s="124"/>
      <c r="S3" s="124"/>
      <c r="T3" s="124"/>
      <c r="V3" s="156" t="s">
        <v>168</v>
      </c>
      <c r="W3" s="155" t="s">
        <v>169</v>
      </c>
    </row>
    <row r="4" spans="1:23" x14ac:dyDescent="0.25">
      <c r="A4" s="143" t="s">
        <v>4</v>
      </c>
      <c r="B4" s="144" t="s">
        <v>170</v>
      </c>
      <c r="D4" s="124"/>
      <c r="E4" s="124" t="s">
        <v>221</v>
      </c>
      <c r="F4" s="124"/>
      <c r="G4" s="124"/>
      <c r="H4" s="124"/>
      <c r="I4" s="124"/>
      <c r="J4" s="124"/>
      <c r="K4" s="124"/>
      <c r="L4" s="124"/>
      <c r="M4" s="124"/>
      <c r="N4" s="124"/>
      <c r="O4" s="124"/>
      <c r="P4" s="124"/>
      <c r="Q4" s="124"/>
      <c r="R4" s="124"/>
      <c r="S4" s="124"/>
      <c r="T4" s="124"/>
      <c r="V4" s="143" t="s">
        <v>1</v>
      </c>
      <c r="W4" s="155" t="s">
        <v>167</v>
      </c>
    </row>
    <row r="5" spans="1:23" x14ac:dyDescent="0.25">
      <c r="A5" s="143" t="s">
        <v>2</v>
      </c>
      <c r="B5" s="144" t="s">
        <v>170</v>
      </c>
      <c r="D5" s="124"/>
      <c r="E5" s="124"/>
      <c r="F5" s="124" t="s">
        <v>171</v>
      </c>
      <c r="G5" s="124"/>
      <c r="H5" s="124"/>
      <c r="I5" s="124"/>
      <c r="J5" s="124"/>
      <c r="K5" s="124"/>
      <c r="L5" s="124"/>
      <c r="M5" s="124"/>
      <c r="N5" s="124"/>
      <c r="O5" s="124"/>
      <c r="P5" s="124"/>
      <c r="Q5" s="124"/>
      <c r="R5" s="124"/>
      <c r="S5" s="124"/>
      <c r="T5" s="124"/>
      <c r="V5" s="143" t="s">
        <v>4</v>
      </c>
      <c r="W5" s="155" t="s">
        <v>170</v>
      </c>
    </row>
    <row r="6" spans="1:23" x14ac:dyDescent="0.25">
      <c r="A6" s="143" t="s">
        <v>3</v>
      </c>
      <c r="B6" s="144" t="s">
        <v>172</v>
      </c>
      <c r="D6" s="124"/>
      <c r="E6" s="124"/>
      <c r="F6" s="124" t="s">
        <v>229</v>
      </c>
      <c r="G6" s="124"/>
      <c r="H6" s="124"/>
      <c r="I6" s="124"/>
      <c r="J6" s="124"/>
      <c r="K6" s="124"/>
      <c r="L6" s="124"/>
      <c r="M6" s="124"/>
      <c r="N6" s="124"/>
      <c r="O6" s="124"/>
      <c r="P6" s="124"/>
      <c r="Q6" s="124"/>
      <c r="R6" s="124"/>
      <c r="S6" s="124"/>
      <c r="T6" s="124"/>
      <c r="V6" s="143" t="s">
        <v>2</v>
      </c>
      <c r="W6" s="155" t="s">
        <v>170</v>
      </c>
    </row>
    <row r="7" spans="1:23" x14ac:dyDescent="0.25">
      <c r="A7" s="143" t="s">
        <v>79</v>
      </c>
      <c r="B7" s="144" t="s">
        <v>173</v>
      </c>
      <c r="D7" s="124"/>
      <c r="E7" s="124"/>
      <c r="F7" s="189"/>
      <c r="G7" s="124"/>
      <c r="H7" s="124"/>
      <c r="I7" s="124"/>
      <c r="J7" s="203" t="s">
        <v>228</v>
      </c>
      <c r="K7" s="124"/>
      <c r="L7" s="124"/>
      <c r="M7" s="124"/>
      <c r="N7" s="124"/>
      <c r="O7" s="124"/>
      <c r="P7" s="124"/>
      <c r="Q7" s="124"/>
      <c r="R7" s="124"/>
      <c r="S7" s="124"/>
      <c r="T7" s="124"/>
      <c r="V7" s="143" t="s">
        <v>3</v>
      </c>
      <c r="W7" s="155" t="s">
        <v>172</v>
      </c>
    </row>
    <row r="8" spans="1:23" x14ac:dyDescent="0.25">
      <c r="A8" s="143" t="s">
        <v>80</v>
      </c>
      <c r="B8" s="144" t="s">
        <v>173</v>
      </c>
      <c r="D8" s="124"/>
      <c r="E8" s="124" t="s">
        <v>861</v>
      </c>
      <c r="F8" s="124"/>
      <c r="G8" s="124"/>
      <c r="H8" s="124"/>
      <c r="I8" s="124"/>
      <c r="J8" s="124"/>
      <c r="K8" s="124"/>
      <c r="L8" s="124"/>
      <c r="M8" s="124"/>
      <c r="N8" s="124"/>
      <c r="O8" s="124"/>
      <c r="P8" s="124"/>
      <c r="Q8" s="124"/>
      <c r="R8" s="124"/>
      <c r="S8" s="124"/>
      <c r="T8" s="124"/>
      <c r="V8" s="143" t="s">
        <v>79</v>
      </c>
      <c r="W8" s="155" t="s">
        <v>173</v>
      </c>
    </row>
    <row r="9" spans="1:23" x14ac:dyDescent="0.25">
      <c r="A9" s="143" t="s">
        <v>5</v>
      </c>
      <c r="B9" s="144" t="s">
        <v>175</v>
      </c>
      <c r="D9" s="124"/>
      <c r="E9" s="123" t="s">
        <v>174</v>
      </c>
      <c r="F9" s="124"/>
      <c r="G9" s="124"/>
      <c r="H9" s="124"/>
      <c r="I9" s="124"/>
      <c r="J9" s="124"/>
      <c r="K9" s="124"/>
      <c r="L9" s="124"/>
      <c r="M9" s="124"/>
      <c r="N9" s="124"/>
      <c r="O9" s="124"/>
      <c r="P9" s="124"/>
      <c r="Q9" s="124"/>
      <c r="R9" s="124"/>
      <c r="S9" s="124"/>
      <c r="T9" s="124"/>
      <c r="V9" s="143" t="s">
        <v>80</v>
      </c>
      <c r="W9" s="155" t="s">
        <v>173</v>
      </c>
    </row>
    <row r="10" spans="1:23" x14ac:dyDescent="0.25">
      <c r="A10" s="145" t="s">
        <v>6</v>
      </c>
      <c r="B10" s="146" t="s">
        <v>176</v>
      </c>
      <c r="D10" s="124"/>
      <c r="E10" s="123" t="s">
        <v>834</v>
      </c>
      <c r="F10" s="124"/>
      <c r="G10" s="124"/>
      <c r="H10" s="124"/>
      <c r="I10" s="124"/>
      <c r="J10" s="124"/>
      <c r="K10" s="124"/>
      <c r="L10" s="124"/>
      <c r="M10" s="124"/>
      <c r="N10" s="124"/>
      <c r="O10" s="124"/>
      <c r="P10" s="124"/>
      <c r="Q10" s="124"/>
      <c r="R10" s="124"/>
      <c r="S10" s="124"/>
      <c r="T10" s="124"/>
      <c r="V10" s="143" t="s">
        <v>5</v>
      </c>
      <c r="W10" s="155" t="s">
        <v>175</v>
      </c>
    </row>
    <row r="11" spans="1:23" x14ac:dyDescent="0.25">
      <c r="A11" s="145" t="s">
        <v>7</v>
      </c>
      <c r="B11" s="146" t="s">
        <v>176</v>
      </c>
      <c r="D11" s="124"/>
      <c r="E11" s="192" t="s">
        <v>237</v>
      </c>
      <c r="F11" s="124"/>
      <c r="G11" s="124"/>
      <c r="H11" s="124"/>
      <c r="I11" s="124"/>
      <c r="J11" s="124"/>
      <c r="K11" s="124"/>
      <c r="L11" s="124"/>
      <c r="M11" s="124"/>
      <c r="N11" s="124"/>
      <c r="O11" s="124"/>
      <c r="P11" s="124"/>
      <c r="Q11" s="124"/>
      <c r="R11" s="124"/>
      <c r="S11" s="124"/>
      <c r="T11" s="124"/>
      <c r="V11" s="157" t="s">
        <v>177</v>
      </c>
      <c r="W11" s="155" t="s">
        <v>176</v>
      </c>
    </row>
    <row r="12" spans="1:23" x14ac:dyDescent="0.25">
      <c r="A12" s="143" t="s">
        <v>8</v>
      </c>
      <c r="B12" s="144" t="s">
        <v>178</v>
      </c>
      <c r="D12" s="124"/>
      <c r="E12" s="124"/>
      <c r="F12" s="124"/>
      <c r="G12" s="124"/>
      <c r="H12" s="124"/>
      <c r="I12" s="124"/>
      <c r="J12" s="124"/>
      <c r="K12" s="124"/>
      <c r="L12" s="124"/>
      <c r="M12" s="124"/>
      <c r="N12" s="124"/>
      <c r="O12" s="124"/>
      <c r="P12" s="124"/>
      <c r="Q12" s="124"/>
      <c r="R12" s="124"/>
      <c r="S12" s="124"/>
      <c r="T12" s="124"/>
      <c r="V12" s="157"/>
      <c r="W12" s="155" t="s">
        <v>176</v>
      </c>
    </row>
    <row r="13" spans="1:23" x14ac:dyDescent="0.25">
      <c r="A13" s="143" t="s">
        <v>9</v>
      </c>
      <c r="B13" s="144" t="s">
        <v>179</v>
      </c>
      <c r="D13" s="123" t="s">
        <v>89</v>
      </c>
      <c r="E13" s="124"/>
      <c r="F13" s="124"/>
      <c r="G13" s="124"/>
      <c r="H13" s="124"/>
      <c r="I13" s="124"/>
      <c r="J13" s="124"/>
      <c r="K13" s="124"/>
      <c r="L13" s="124"/>
      <c r="M13" s="124"/>
      <c r="N13" s="124"/>
      <c r="O13" s="124"/>
      <c r="P13" s="124"/>
      <c r="Q13" s="124"/>
      <c r="R13" s="124"/>
      <c r="S13" s="124"/>
      <c r="T13" s="124"/>
      <c r="V13" s="143" t="s">
        <v>8</v>
      </c>
      <c r="W13" s="155" t="s">
        <v>178</v>
      </c>
    </row>
    <row r="14" spans="1:23" x14ac:dyDescent="0.25">
      <c r="A14" s="143" t="s">
        <v>10</v>
      </c>
      <c r="B14" s="144" t="s">
        <v>180</v>
      </c>
      <c r="D14" s="124"/>
      <c r="E14" s="124" t="s">
        <v>90</v>
      </c>
      <c r="F14" s="124"/>
      <c r="G14" s="124"/>
      <c r="H14" s="124"/>
      <c r="I14" s="124"/>
      <c r="J14" s="124"/>
      <c r="K14" s="124"/>
      <c r="L14" s="124"/>
      <c r="M14" s="124"/>
      <c r="N14" s="124"/>
      <c r="O14" s="124"/>
      <c r="P14" s="124"/>
      <c r="Q14" s="204" t="s">
        <v>230</v>
      </c>
      <c r="R14" s="124"/>
      <c r="S14" s="124"/>
      <c r="T14" s="124"/>
      <c r="V14" s="143" t="s">
        <v>9</v>
      </c>
      <c r="W14" s="155" t="s">
        <v>179</v>
      </c>
    </row>
    <row r="15" spans="1:23" x14ac:dyDescent="0.25">
      <c r="A15" s="143" t="s">
        <v>11</v>
      </c>
      <c r="B15" s="144" t="s">
        <v>181</v>
      </c>
      <c r="D15" s="124"/>
      <c r="E15" s="696" t="s">
        <v>222</v>
      </c>
      <c r="F15" s="696"/>
      <c r="G15" s="696"/>
      <c r="H15" s="696"/>
      <c r="I15" s="696"/>
      <c r="J15" s="696"/>
      <c r="K15" s="696"/>
      <c r="L15" s="696"/>
      <c r="M15" s="696"/>
      <c r="N15" s="696"/>
      <c r="O15" s="696"/>
      <c r="P15" s="696"/>
      <c r="Q15" s="696"/>
      <c r="R15" s="696"/>
      <c r="S15" s="696"/>
      <c r="T15" s="124"/>
      <c r="V15" s="158" t="s">
        <v>182</v>
      </c>
      <c r="W15" s="155" t="s">
        <v>183</v>
      </c>
    </row>
    <row r="16" spans="1:23" x14ac:dyDescent="0.25">
      <c r="A16" s="143" t="s">
        <v>12</v>
      </c>
      <c r="B16" s="144" t="s">
        <v>181</v>
      </c>
      <c r="D16" s="124"/>
      <c r="E16" s="185" t="s">
        <v>220</v>
      </c>
      <c r="F16" s="124"/>
      <c r="G16" s="124"/>
      <c r="H16" s="124"/>
      <c r="I16" s="124"/>
      <c r="J16" s="124"/>
      <c r="K16" s="124"/>
      <c r="L16" s="124"/>
      <c r="M16" s="124"/>
      <c r="N16" s="124"/>
      <c r="O16" s="124"/>
      <c r="P16" s="124"/>
      <c r="Q16" s="124"/>
      <c r="R16" s="124"/>
      <c r="S16" s="124"/>
      <c r="T16" s="124"/>
      <c r="V16" s="143" t="s">
        <v>10</v>
      </c>
      <c r="W16" s="155" t="s">
        <v>180</v>
      </c>
    </row>
    <row r="17" spans="1:23" x14ac:dyDescent="0.25">
      <c r="A17" s="143" t="s">
        <v>13</v>
      </c>
      <c r="B17" s="144" t="s">
        <v>181</v>
      </c>
      <c r="D17" s="124"/>
      <c r="E17" s="124" t="s">
        <v>223</v>
      </c>
      <c r="F17" s="124"/>
      <c r="G17" s="124"/>
      <c r="H17" s="695" t="s">
        <v>224</v>
      </c>
      <c r="I17" s="695"/>
      <c r="J17" s="695"/>
      <c r="K17" s="695"/>
      <c r="L17" s="124"/>
      <c r="M17" s="124"/>
      <c r="N17" s="124"/>
      <c r="O17" s="124"/>
      <c r="P17" s="124"/>
      <c r="Q17" s="124"/>
      <c r="R17" s="124"/>
      <c r="S17" s="124"/>
      <c r="T17" s="124"/>
      <c r="V17" s="143" t="s">
        <v>11</v>
      </c>
      <c r="W17" s="155" t="s">
        <v>181</v>
      </c>
    </row>
    <row r="18" spans="1:23" x14ac:dyDescent="0.25">
      <c r="A18" s="143" t="s">
        <v>81</v>
      </c>
      <c r="B18" s="144" t="s">
        <v>184</v>
      </c>
      <c r="D18" s="123"/>
      <c r="E18" s="124"/>
      <c r="F18" s="124"/>
      <c r="G18" s="124"/>
      <c r="H18" s="695" t="s">
        <v>225</v>
      </c>
      <c r="I18" s="695"/>
      <c r="J18" s="695"/>
      <c r="K18" s="695"/>
      <c r="L18" s="124" t="s">
        <v>226</v>
      </c>
      <c r="M18" s="124"/>
      <c r="N18" s="124"/>
      <c r="O18" s="124"/>
      <c r="P18" s="124"/>
      <c r="Q18" s="124"/>
      <c r="R18" s="124"/>
      <c r="S18" s="124"/>
      <c r="T18" s="124"/>
      <c r="V18" s="143" t="s">
        <v>12</v>
      </c>
      <c r="W18" s="155" t="s">
        <v>181</v>
      </c>
    </row>
    <row r="19" spans="1:23" x14ac:dyDescent="0.25">
      <c r="A19" s="143" t="s">
        <v>82</v>
      </c>
      <c r="B19" s="144" t="s">
        <v>184</v>
      </c>
      <c r="D19" s="370" t="s">
        <v>835</v>
      </c>
      <c r="E19" s="124"/>
      <c r="F19" s="124"/>
      <c r="G19" s="124"/>
      <c r="H19" s="124"/>
      <c r="I19" s="127"/>
      <c r="J19" s="124"/>
      <c r="K19" s="124"/>
      <c r="L19" s="124"/>
      <c r="M19" s="124"/>
      <c r="N19" s="124"/>
      <c r="O19" s="124"/>
      <c r="P19" s="124"/>
      <c r="Q19" s="124"/>
      <c r="R19" s="124"/>
      <c r="S19" s="124"/>
      <c r="T19" s="124"/>
      <c r="V19" s="143" t="s">
        <v>13</v>
      </c>
      <c r="W19" s="155" t="s">
        <v>181</v>
      </c>
    </row>
    <row r="20" spans="1:23" x14ac:dyDescent="0.25">
      <c r="A20" s="143" t="s">
        <v>15</v>
      </c>
      <c r="B20" s="144" t="s">
        <v>185</v>
      </c>
      <c r="D20" s="123" t="s">
        <v>158</v>
      </c>
      <c r="E20" s="124"/>
      <c r="F20" s="124"/>
      <c r="G20" s="124"/>
      <c r="H20" s="124"/>
      <c r="I20" s="127" t="s">
        <v>159</v>
      </c>
      <c r="J20" s="124"/>
      <c r="K20" s="124"/>
      <c r="L20" s="124"/>
      <c r="M20" s="124"/>
      <c r="N20" s="124"/>
      <c r="O20" s="124"/>
      <c r="P20" s="124"/>
      <c r="Q20" s="124"/>
      <c r="R20" s="124"/>
      <c r="S20" s="124"/>
      <c r="T20" s="124"/>
      <c r="V20" s="143" t="s">
        <v>81</v>
      </c>
      <c r="W20" s="155" t="s">
        <v>184</v>
      </c>
    </row>
    <row r="21" spans="1:23" x14ac:dyDescent="0.25">
      <c r="A21" s="143" t="s">
        <v>14</v>
      </c>
      <c r="B21" s="144" t="s">
        <v>185</v>
      </c>
      <c r="D21" s="124"/>
      <c r="E21" s="123" t="s">
        <v>157</v>
      </c>
      <c r="F21" s="124"/>
      <c r="G21" s="124"/>
      <c r="H21" s="124"/>
      <c r="I21" s="124"/>
      <c r="J21" s="124"/>
      <c r="K21" s="188"/>
      <c r="L21" s="188"/>
      <c r="M21" s="188"/>
      <c r="N21" s="188"/>
      <c r="O21" s="188"/>
      <c r="P21" s="188"/>
      <c r="Q21" s="188"/>
      <c r="R21" s="188"/>
      <c r="S21" s="188"/>
      <c r="T21" s="188"/>
      <c r="V21" s="143" t="s">
        <v>82</v>
      </c>
      <c r="W21" s="155" t="s">
        <v>184</v>
      </c>
    </row>
    <row r="22" spans="1:23" x14ac:dyDescent="0.25">
      <c r="A22" s="143" t="s">
        <v>16</v>
      </c>
      <c r="B22" s="144" t="s">
        <v>186</v>
      </c>
      <c r="D22" s="186"/>
      <c r="E22" s="187" t="s">
        <v>160</v>
      </c>
      <c r="F22" s="188"/>
      <c r="G22" s="188"/>
      <c r="H22" s="188"/>
      <c r="I22" s="188"/>
      <c r="J22" s="188"/>
      <c r="K22" s="188"/>
      <c r="L22" s="188"/>
      <c r="M22" s="188"/>
      <c r="N22" s="188"/>
      <c r="O22" s="188"/>
      <c r="P22" s="188"/>
      <c r="Q22" s="188"/>
      <c r="R22" s="188"/>
      <c r="S22" s="188"/>
      <c r="T22" s="188"/>
      <c r="V22" s="143" t="s">
        <v>15</v>
      </c>
      <c r="W22" s="155" t="s">
        <v>185</v>
      </c>
    </row>
    <row r="23" spans="1:23" x14ac:dyDescent="0.25">
      <c r="A23" s="143" t="s">
        <v>17</v>
      </c>
      <c r="B23" s="144" t="s">
        <v>186</v>
      </c>
      <c r="V23" s="143" t="s">
        <v>14</v>
      </c>
      <c r="W23" s="155" t="s">
        <v>185</v>
      </c>
    </row>
    <row r="24" spans="1:23" x14ac:dyDescent="0.25">
      <c r="A24" s="143" t="s">
        <v>18</v>
      </c>
      <c r="B24" s="144" t="s">
        <v>186</v>
      </c>
      <c r="V24" s="143" t="s">
        <v>16</v>
      </c>
      <c r="W24" s="155" t="s">
        <v>186</v>
      </c>
    </row>
    <row r="25" spans="1:23" x14ac:dyDescent="0.25">
      <c r="A25" s="143" t="s">
        <v>20</v>
      </c>
      <c r="B25" s="144" t="s">
        <v>187</v>
      </c>
      <c r="D25" s="193" t="s">
        <v>163</v>
      </c>
      <c r="E25" s="194"/>
      <c r="V25" s="143" t="s">
        <v>17</v>
      </c>
      <c r="W25" s="155" t="s">
        <v>186</v>
      </c>
    </row>
    <row r="26" spans="1:23" x14ac:dyDescent="0.25">
      <c r="A26" s="143" t="s">
        <v>19</v>
      </c>
      <c r="B26" s="144" t="s">
        <v>187</v>
      </c>
      <c r="D26" s="152" t="s">
        <v>107</v>
      </c>
      <c r="V26" s="143" t="s">
        <v>18</v>
      </c>
      <c r="W26" s="155" t="s">
        <v>186</v>
      </c>
    </row>
    <row r="27" spans="1:23" x14ac:dyDescent="0.25">
      <c r="A27" s="143" t="s">
        <v>21</v>
      </c>
      <c r="B27" s="144" t="s">
        <v>188</v>
      </c>
      <c r="D27" s="152" t="s">
        <v>108</v>
      </c>
      <c r="V27" s="143" t="s">
        <v>20</v>
      </c>
      <c r="W27" s="155" t="s">
        <v>187</v>
      </c>
    </row>
    <row r="28" spans="1:23" x14ac:dyDescent="0.25">
      <c r="A28" s="147" t="s">
        <v>833</v>
      </c>
      <c r="B28" s="148" t="s">
        <v>189</v>
      </c>
      <c r="D28" s="152" t="s">
        <v>109</v>
      </c>
      <c r="V28" s="143" t="s">
        <v>19</v>
      </c>
      <c r="W28" s="155" t="s">
        <v>187</v>
      </c>
    </row>
    <row r="29" spans="1:23" x14ac:dyDescent="0.25">
      <c r="A29" s="147" t="s">
        <v>22</v>
      </c>
      <c r="B29" s="148" t="s">
        <v>189</v>
      </c>
      <c r="D29" s="152" t="s">
        <v>110</v>
      </c>
      <c r="V29" s="143" t="s">
        <v>21</v>
      </c>
      <c r="W29" s="155" t="s">
        <v>188</v>
      </c>
    </row>
    <row r="30" spans="1:23" x14ac:dyDescent="0.25">
      <c r="A30" s="147" t="s">
        <v>23</v>
      </c>
      <c r="B30" s="148" t="s">
        <v>189</v>
      </c>
      <c r="D30" s="152" t="s">
        <v>111</v>
      </c>
      <c r="V30" s="147" t="s">
        <v>833</v>
      </c>
      <c r="W30" s="155" t="s">
        <v>189</v>
      </c>
    </row>
    <row r="31" spans="1:23" x14ac:dyDescent="0.25">
      <c r="A31" s="143" t="s">
        <v>24</v>
      </c>
      <c r="B31" s="144" t="s">
        <v>190</v>
      </c>
      <c r="D31" s="152" t="s">
        <v>112</v>
      </c>
      <c r="V31" s="147" t="s">
        <v>22</v>
      </c>
      <c r="W31" s="155" t="s">
        <v>189</v>
      </c>
    </row>
    <row r="32" spans="1:23" x14ac:dyDescent="0.25">
      <c r="A32" s="143" t="s">
        <v>25</v>
      </c>
      <c r="B32" s="144" t="s">
        <v>191</v>
      </c>
      <c r="D32" s="152" t="s">
        <v>113</v>
      </c>
      <c r="V32" s="147" t="s">
        <v>23</v>
      </c>
      <c r="W32" s="155" t="s">
        <v>189</v>
      </c>
    </row>
    <row r="33" spans="1:23" x14ac:dyDescent="0.25">
      <c r="A33" s="143" t="s">
        <v>27</v>
      </c>
      <c r="B33" s="144" t="s">
        <v>192</v>
      </c>
      <c r="D33" s="152" t="s">
        <v>114</v>
      </c>
      <c r="V33" s="143" t="s">
        <v>24</v>
      </c>
      <c r="W33" s="155" t="s">
        <v>190</v>
      </c>
    </row>
    <row r="34" spans="1:23" x14ac:dyDescent="0.25">
      <c r="A34" s="143" t="s">
        <v>28</v>
      </c>
      <c r="B34" s="144" t="s">
        <v>192</v>
      </c>
      <c r="D34" s="152" t="s">
        <v>115</v>
      </c>
      <c r="V34" s="143" t="s">
        <v>25</v>
      </c>
      <c r="W34" s="155" t="s">
        <v>191</v>
      </c>
    </row>
    <row r="35" spans="1:23" x14ac:dyDescent="0.25">
      <c r="A35" s="143" t="s">
        <v>29</v>
      </c>
      <c r="B35" s="144" t="s">
        <v>192</v>
      </c>
      <c r="D35" s="152" t="s">
        <v>116</v>
      </c>
      <c r="V35" s="143" t="s">
        <v>27</v>
      </c>
      <c r="W35" s="155" t="s">
        <v>192</v>
      </c>
    </row>
    <row r="36" spans="1:23" x14ac:dyDescent="0.25">
      <c r="A36" s="143" t="s">
        <v>30</v>
      </c>
      <c r="B36" s="144" t="s">
        <v>192</v>
      </c>
      <c r="D36" s="152" t="s">
        <v>117</v>
      </c>
      <c r="V36" s="143" t="s">
        <v>28</v>
      </c>
      <c r="W36" s="155" t="s">
        <v>192</v>
      </c>
    </row>
    <row r="37" spans="1:23" x14ac:dyDescent="0.25">
      <c r="A37" s="143" t="s">
        <v>31</v>
      </c>
      <c r="B37" s="144" t="s">
        <v>192</v>
      </c>
      <c r="D37" s="152" t="s">
        <v>118</v>
      </c>
      <c r="V37" s="143" t="s">
        <v>29</v>
      </c>
      <c r="W37" s="155" t="s">
        <v>192</v>
      </c>
    </row>
    <row r="38" spans="1:23" x14ac:dyDescent="0.25">
      <c r="A38" s="143" t="s">
        <v>32</v>
      </c>
      <c r="B38" s="144" t="s">
        <v>192</v>
      </c>
      <c r="D38" s="152" t="s">
        <v>119</v>
      </c>
      <c r="V38" s="143" t="s">
        <v>30</v>
      </c>
      <c r="W38" s="155" t="s">
        <v>192</v>
      </c>
    </row>
    <row r="39" spans="1:23" x14ac:dyDescent="0.25">
      <c r="A39" s="143" t="s">
        <v>33</v>
      </c>
      <c r="B39" s="144" t="s">
        <v>192</v>
      </c>
      <c r="D39" s="152" t="s">
        <v>120</v>
      </c>
      <c r="V39" s="143" t="s">
        <v>31</v>
      </c>
      <c r="W39" s="155" t="s">
        <v>192</v>
      </c>
    </row>
    <row r="40" spans="1:23" x14ac:dyDescent="0.25">
      <c r="A40" s="143" t="s">
        <v>34</v>
      </c>
      <c r="B40" s="144" t="s">
        <v>192</v>
      </c>
      <c r="D40" s="152" t="s">
        <v>121</v>
      </c>
      <c r="V40" s="143" t="s">
        <v>32</v>
      </c>
      <c r="W40" s="155" t="s">
        <v>192</v>
      </c>
    </row>
    <row r="41" spans="1:23" x14ac:dyDescent="0.25">
      <c r="A41" s="143" t="s">
        <v>35</v>
      </c>
      <c r="B41" s="144" t="s">
        <v>192</v>
      </c>
      <c r="D41" s="152" t="s">
        <v>122</v>
      </c>
      <c r="V41" s="143" t="s">
        <v>33</v>
      </c>
      <c r="W41" s="155" t="s">
        <v>192</v>
      </c>
    </row>
    <row r="42" spans="1:23" x14ac:dyDescent="0.25">
      <c r="A42" s="143" t="s">
        <v>36</v>
      </c>
      <c r="B42" s="144" t="s">
        <v>192</v>
      </c>
      <c r="D42" s="152" t="s">
        <v>123</v>
      </c>
      <c r="V42" s="143" t="s">
        <v>34</v>
      </c>
      <c r="W42" s="155" t="s">
        <v>192</v>
      </c>
    </row>
    <row r="43" spans="1:23" x14ac:dyDescent="0.25">
      <c r="A43" s="143" t="s">
        <v>37</v>
      </c>
      <c r="B43" s="144" t="s">
        <v>192</v>
      </c>
      <c r="D43" s="152" t="s">
        <v>124</v>
      </c>
      <c r="V43" s="143" t="s">
        <v>35</v>
      </c>
      <c r="W43" s="155" t="s">
        <v>192</v>
      </c>
    </row>
    <row r="44" spans="1:23" x14ac:dyDescent="0.25">
      <c r="A44" s="143" t="s">
        <v>38</v>
      </c>
      <c r="B44" s="144" t="s">
        <v>192</v>
      </c>
      <c r="D44" s="152" t="s">
        <v>125</v>
      </c>
      <c r="V44" s="143" t="s">
        <v>36</v>
      </c>
      <c r="W44" s="155" t="s">
        <v>192</v>
      </c>
    </row>
    <row r="45" spans="1:23" x14ac:dyDescent="0.25">
      <c r="A45" s="143" t="s">
        <v>39</v>
      </c>
      <c r="B45" s="144" t="s">
        <v>192</v>
      </c>
      <c r="D45" s="153" t="s">
        <v>164</v>
      </c>
      <c r="V45" s="143" t="s">
        <v>37</v>
      </c>
      <c r="W45" s="155" t="s">
        <v>192</v>
      </c>
    </row>
    <row r="46" spans="1:23" x14ac:dyDescent="0.25">
      <c r="A46" s="143" t="s">
        <v>40</v>
      </c>
      <c r="B46" s="144" t="s">
        <v>192</v>
      </c>
      <c r="V46" s="143" t="s">
        <v>38</v>
      </c>
      <c r="W46" s="155" t="s">
        <v>192</v>
      </c>
    </row>
    <row r="47" spans="1:23" x14ac:dyDescent="0.25">
      <c r="A47" s="143" t="s">
        <v>41</v>
      </c>
      <c r="B47" s="144" t="s">
        <v>192</v>
      </c>
      <c r="V47" s="143" t="s">
        <v>39</v>
      </c>
      <c r="W47" s="155" t="s">
        <v>192</v>
      </c>
    </row>
    <row r="48" spans="1:23" x14ac:dyDescent="0.25">
      <c r="A48" s="143" t="s">
        <v>43</v>
      </c>
      <c r="B48" s="144" t="s">
        <v>193</v>
      </c>
      <c r="V48" s="143" t="s">
        <v>40</v>
      </c>
      <c r="W48" s="155" t="s">
        <v>192</v>
      </c>
    </row>
    <row r="49" spans="1:23" x14ac:dyDescent="0.25">
      <c r="A49" s="143" t="s">
        <v>42</v>
      </c>
      <c r="B49" s="144" t="s">
        <v>193</v>
      </c>
      <c r="V49" s="143" t="s">
        <v>41</v>
      </c>
      <c r="W49" s="155" t="s">
        <v>192</v>
      </c>
    </row>
    <row r="50" spans="1:23" x14ac:dyDescent="0.25">
      <c r="A50" s="143" t="s">
        <v>44</v>
      </c>
      <c r="B50" s="144" t="s">
        <v>194</v>
      </c>
      <c r="V50" s="143" t="s">
        <v>43</v>
      </c>
      <c r="W50" s="155" t="s">
        <v>193</v>
      </c>
    </row>
    <row r="51" spans="1:23" x14ac:dyDescent="0.25">
      <c r="A51" s="143" t="s">
        <v>45</v>
      </c>
      <c r="B51" s="144" t="s">
        <v>195</v>
      </c>
      <c r="V51" s="143" t="s">
        <v>42</v>
      </c>
      <c r="W51" s="155" t="s">
        <v>193</v>
      </c>
    </row>
    <row r="52" spans="1:23" x14ac:dyDescent="0.25">
      <c r="A52" s="143" t="s">
        <v>46</v>
      </c>
      <c r="B52" s="144" t="s">
        <v>196</v>
      </c>
      <c r="V52" s="143" t="s">
        <v>44</v>
      </c>
      <c r="W52" s="155" t="s">
        <v>194</v>
      </c>
    </row>
    <row r="53" spans="1:23" x14ac:dyDescent="0.25">
      <c r="A53" s="143" t="s">
        <v>47</v>
      </c>
      <c r="B53" s="144" t="s">
        <v>197</v>
      </c>
      <c r="V53" s="143" t="s">
        <v>45</v>
      </c>
      <c r="W53" s="155" t="s">
        <v>195</v>
      </c>
    </row>
    <row r="54" spans="1:23" x14ac:dyDescent="0.25">
      <c r="A54" s="143" t="s">
        <v>48</v>
      </c>
      <c r="B54" s="144" t="s">
        <v>198</v>
      </c>
      <c r="V54" s="143" t="s">
        <v>46</v>
      </c>
      <c r="W54" s="155" t="s">
        <v>196</v>
      </c>
    </row>
    <row r="55" spans="1:23" x14ac:dyDescent="0.25">
      <c r="A55" s="143" t="s">
        <v>49</v>
      </c>
      <c r="B55" s="144" t="s">
        <v>198</v>
      </c>
      <c r="V55" s="143" t="s">
        <v>47</v>
      </c>
      <c r="W55" s="155" t="s">
        <v>197</v>
      </c>
    </row>
    <row r="56" spans="1:23" x14ac:dyDescent="0.25">
      <c r="A56" s="143" t="s">
        <v>161</v>
      </c>
      <c r="B56" s="144" t="s">
        <v>198</v>
      </c>
      <c r="V56" s="143" t="s">
        <v>48</v>
      </c>
      <c r="W56" s="155" t="s">
        <v>198</v>
      </c>
    </row>
    <row r="57" spans="1:23" x14ac:dyDescent="0.25">
      <c r="A57" s="5" t="s">
        <v>234</v>
      </c>
      <c r="B57" s="144" t="s">
        <v>198</v>
      </c>
      <c r="V57" s="143"/>
      <c r="W57" s="155"/>
    </row>
    <row r="58" spans="1:23" x14ac:dyDescent="0.25">
      <c r="A58" s="143" t="s">
        <v>26</v>
      </c>
      <c r="B58" s="144" t="s">
        <v>199</v>
      </c>
      <c r="V58" s="143" t="s">
        <v>49</v>
      </c>
      <c r="W58" s="155" t="s">
        <v>198</v>
      </c>
    </row>
    <row r="59" spans="1:23" x14ac:dyDescent="0.25">
      <c r="A59" s="143" t="s">
        <v>51</v>
      </c>
      <c r="B59" s="144" t="s">
        <v>200</v>
      </c>
      <c r="V59" s="143" t="s">
        <v>161</v>
      </c>
      <c r="W59" s="155" t="s">
        <v>198</v>
      </c>
    </row>
    <row r="60" spans="1:23" x14ac:dyDescent="0.25">
      <c r="A60" s="143" t="s">
        <v>50</v>
      </c>
      <c r="B60" s="144" t="s">
        <v>200</v>
      </c>
      <c r="V60" s="143" t="s">
        <v>26</v>
      </c>
      <c r="W60" s="155" t="s">
        <v>199</v>
      </c>
    </row>
    <row r="61" spans="1:23" x14ac:dyDescent="0.25">
      <c r="A61" s="182" t="s">
        <v>52</v>
      </c>
      <c r="B61" s="183" t="s">
        <v>201</v>
      </c>
      <c r="V61" s="143" t="s">
        <v>51</v>
      </c>
      <c r="W61" s="155" t="s">
        <v>200</v>
      </c>
    </row>
    <row r="62" spans="1:23" x14ac:dyDescent="0.25">
      <c r="A62" s="182" t="s">
        <v>53</v>
      </c>
      <c r="B62" s="183" t="s">
        <v>201</v>
      </c>
      <c r="V62" s="143" t="s">
        <v>50</v>
      </c>
      <c r="W62" s="155" t="s">
        <v>200</v>
      </c>
    </row>
    <row r="63" spans="1:23" x14ac:dyDescent="0.25">
      <c r="A63" s="143" t="s">
        <v>54</v>
      </c>
      <c r="B63" s="144" t="s">
        <v>201</v>
      </c>
      <c r="V63" s="143" t="s">
        <v>52</v>
      </c>
      <c r="W63" s="155" t="s">
        <v>201</v>
      </c>
    </row>
    <row r="64" spans="1:23" x14ac:dyDescent="0.25">
      <c r="A64" s="143" t="s">
        <v>55</v>
      </c>
      <c r="B64" s="144" t="s">
        <v>201</v>
      </c>
      <c r="V64" s="143" t="s">
        <v>53</v>
      </c>
      <c r="W64" s="155" t="s">
        <v>201</v>
      </c>
    </row>
    <row r="65" spans="1:23" x14ac:dyDescent="0.25">
      <c r="A65" s="143" t="s">
        <v>56</v>
      </c>
      <c r="B65" s="144" t="s">
        <v>201</v>
      </c>
      <c r="V65" s="143" t="s">
        <v>54</v>
      </c>
      <c r="W65" s="155" t="s">
        <v>201</v>
      </c>
    </row>
    <row r="66" spans="1:23" x14ac:dyDescent="0.25">
      <c r="A66" s="143" t="s">
        <v>57</v>
      </c>
      <c r="B66" s="144" t="s">
        <v>201</v>
      </c>
      <c r="V66" s="143" t="s">
        <v>55</v>
      </c>
      <c r="W66" s="155" t="s">
        <v>201</v>
      </c>
    </row>
    <row r="67" spans="1:23" x14ac:dyDescent="0.25">
      <c r="A67" s="143" t="s">
        <v>58</v>
      </c>
      <c r="B67" s="144" t="s">
        <v>201</v>
      </c>
      <c r="V67" s="143" t="s">
        <v>56</v>
      </c>
      <c r="W67" s="155" t="s">
        <v>201</v>
      </c>
    </row>
    <row r="68" spans="1:23" x14ac:dyDescent="0.25">
      <c r="A68" s="143" t="s">
        <v>59</v>
      </c>
      <c r="B68" s="144" t="s">
        <v>202</v>
      </c>
      <c r="V68" s="143" t="s">
        <v>57</v>
      </c>
      <c r="W68" s="155" t="s">
        <v>201</v>
      </c>
    </row>
    <row r="69" spans="1:23" x14ac:dyDescent="0.25">
      <c r="A69" s="143" t="s">
        <v>60</v>
      </c>
      <c r="B69" s="144" t="s">
        <v>202</v>
      </c>
      <c r="V69" s="143" t="s">
        <v>58</v>
      </c>
      <c r="W69" s="155" t="s">
        <v>201</v>
      </c>
    </row>
    <row r="70" spans="1:23" x14ac:dyDescent="0.25">
      <c r="A70" s="149" t="s">
        <v>61</v>
      </c>
      <c r="B70" s="144" t="s">
        <v>202</v>
      </c>
      <c r="V70" s="143" t="s">
        <v>59</v>
      </c>
      <c r="W70" s="155" t="s">
        <v>202</v>
      </c>
    </row>
    <row r="71" spans="1:23" x14ac:dyDescent="0.25">
      <c r="A71" s="143" t="s">
        <v>62</v>
      </c>
      <c r="B71" s="144" t="s">
        <v>202</v>
      </c>
      <c r="V71" s="143" t="s">
        <v>60</v>
      </c>
      <c r="W71" s="155" t="s">
        <v>202</v>
      </c>
    </row>
    <row r="72" spans="1:23" x14ac:dyDescent="0.25">
      <c r="A72" s="143" t="s">
        <v>63</v>
      </c>
      <c r="B72" s="144" t="s">
        <v>202</v>
      </c>
      <c r="V72" s="149" t="s">
        <v>61</v>
      </c>
      <c r="W72" s="155" t="s">
        <v>202</v>
      </c>
    </row>
    <row r="73" spans="1:23" x14ac:dyDescent="0.25">
      <c r="A73" s="264" t="s">
        <v>64</v>
      </c>
      <c r="B73" s="144" t="s">
        <v>203</v>
      </c>
      <c r="V73" s="143" t="s">
        <v>62</v>
      </c>
      <c r="W73" s="155" t="s">
        <v>202</v>
      </c>
    </row>
    <row r="74" spans="1:23" x14ac:dyDescent="0.25">
      <c r="A74" s="143" t="s">
        <v>65</v>
      </c>
      <c r="B74" s="144" t="s">
        <v>204</v>
      </c>
      <c r="V74" s="143" t="s">
        <v>63</v>
      </c>
      <c r="W74" s="155" t="s">
        <v>202</v>
      </c>
    </row>
    <row r="75" spans="1:23" x14ac:dyDescent="0.25">
      <c r="A75" s="143" t="s">
        <v>66</v>
      </c>
      <c r="B75" s="144" t="s">
        <v>204</v>
      </c>
      <c r="V75" s="143" t="s">
        <v>64</v>
      </c>
      <c r="W75" s="155" t="s">
        <v>203</v>
      </c>
    </row>
    <row r="76" spans="1:23" x14ac:dyDescent="0.25">
      <c r="A76" s="143" t="s">
        <v>68</v>
      </c>
      <c r="B76" s="144" t="s">
        <v>205</v>
      </c>
      <c r="V76" s="143" t="s">
        <v>65</v>
      </c>
      <c r="W76" s="155" t="s">
        <v>204</v>
      </c>
    </row>
    <row r="77" spans="1:23" x14ac:dyDescent="0.25">
      <c r="A77" s="264" t="s">
        <v>67</v>
      </c>
      <c r="B77" s="144" t="s">
        <v>205</v>
      </c>
      <c r="V77" s="143" t="s">
        <v>66</v>
      </c>
      <c r="W77" s="155" t="s">
        <v>204</v>
      </c>
    </row>
    <row r="78" spans="1:23" x14ac:dyDescent="0.25">
      <c r="A78" s="149" t="s">
        <v>69</v>
      </c>
      <c r="B78" s="144" t="s">
        <v>206</v>
      </c>
      <c r="V78" s="143" t="s">
        <v>68</v>
      </c>
      <c r="W78" s="155" t="s">
        <v>205</v>
      </c>
    </row>
    <row r="79" spans="1:23" x14ac:dyDescent="0.25">
      <c r="A79" s="143" t="s">
        <v>70</v>
      </c>
      <c r="B79" s="144" t="s">
        <v>206</v>
      </c>
      <c r="V79" s="143" t="s">
        <v>67</v>
      </c>
      <c r="W79" s="155" t="s">
        <v>205</v>
      </c>
    </row>
    <row r="80" spans="1:23" x14ac:dyDescent="0.25">
      <c r="A80" s="143" t="s">
        <v>74</v>
      </c>
      <c r="B80" s="144" t="s">
        <v>206</v>
      </c>
      <c r="V80" s="149" t="s">
        <v>69</v>
      </c>
      <c r="W80" s="155" t="s">
        <v>206</v>
      </c>
    </row>
    <row r="81" spans="1:23" x14ac:dyDescent="0.25">
      <c r="A81" s="143" t="s">
        <v>76</v>
      </c>
      <c r="B81" s="144" t="s">
        <v>206</v>
      </c>
      <c r="V81" s="143" t="s">
        <v>70</v>
      </c>
      <c r="W81" s="155" t="s">
        <v>206</v>
      </c>
    </row>
    <row r="82" spans="1:23" x14ac:dyDescent="0.25">
      <c r="A82" s="143" t="s">
        <v>75</v>
      </c>
      <c r="B82" s="144" t="s">
        <v>206</v>
      </c>
      <c r="V82" s="143" t="s">
        <v>74</v>
      </c>
      <c r="W82" s="155" t="s">
        <v>206</v>
      </c>
    </row>
    <row r="83" spans="1:23" x14ac:dyDescent="0.25">
      <c r="A83" s="143" t="s">
        <v>73</v>
      </c>
      <c r="B83" s="144" t="s">
        <v>206</v>
      </c>
      <c r="V83" s="143" t="s">
        <v>76</v>
      </c>
      <c r="W83" s="155" t="s">
        <v>206</v>
      </c>
    </row>
    <row r="84" spans="1:23" x14ac:dyDescent="0.25">
      <c r="A84" s="143" t="s">
        <v>72</v>
      </c>
      <c r="B84" s="144" t="s">
        <v>207</v>
      </c>
      <c r="V84" s="143" t="s">
        <v>75</v>
      </c>
      <c r="W84" s="155" t="s">
        <v>206</v>
      </c>
    </row>
    <row r="85" spans="1:23" x14ac:dyDescent="0.25">
      <c r="A85" s="143" t="s">
        <v>71</v>
      </c>
      <c r="B85" s="144" t="s">
        <v>208</v>
      </c>
      <c r="V85" s="143" t="s">
        <v>73</v>
      </c>
      <c r="W85" s="155" t="s">
        <v>206</v>
      </c>
    </row>
    <row r="86" spans="1:23" x14ac:dyDescent="0.25">
      <c r="A86" s="143" t="s">
        <v>77</v>
      </c>
      <c r="B86" s="144" t="s">
        <v>209</v>
      </c>
      <c r="V86" s="143" t="s">
        <v>72</v>
      </c>
      <c r="W86" s="155" t="s">
        <v>207</v>
      </c>
    </row>
    <row r="87" spans="1:23" x14ac:dyDescent="0.25">
      <c r="A87" s="150" t="s">
        <v>78</v>
      </c>
      <c r="B87" s="151" t="s">
        <v>210</v>
      </c>
      <c r="V87" s="143" t="s">
        <v>71</v>
      </c>
      <c r="W87" s="155" t="s">
        <v>208</v>
      </c>
    </row>
    <row r="88" spans="1:23" x14ac:dyDescent="0.25">
      <c r="V88" s="143" t="s">
        <v>77</v>
      </c>
      <c r="W88" s="155" t="s">
        <v>209</v>
      </c>
    </row>
    <row r="89" spans="1:23" x14ac:dyDescent="0.25">
      <c r="V89" s="158" t="s">
        <v>211</v>
      </c>
      <c r="W89" s="155" t="s">
        <v>212</v>
      </c>
    </row>
    <row r="90" spans="1:23" x14ac:dyDescent="0.25">
      <c r="V90" s="158" t="s">
        <v>213</v>
      </c>
      <c r="W90" s="155" t="s">
        <v>214</v>
      </c>
    </row>
    <row r="91" spans="1:23" x14ac:dyDescent="0.25">
      <c r="V91" s="150" t="s">
        <v>78</v>
      </c>
      <c r="W91" s="159" t="s">
        <v>210</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Z94"/>
  <sheetViews>
    <sheetView tabSelected="1" topLeftCell="C1" zoomScale="85" zoomScaleNormal="85" workbookViewId="0">
      <pane xSplit="3" ySplit="2" topLeftCell="F3" activePane="bottomRight" state="frozen"/>
      <selection activeCell="C1" sqref="C1"/>
      <selection pane="topRight" activeCell="F1" sqref="F1"/>
      <selection pane="bottomLeft" activeCell="C3" sqref="C3"/>
      <selection pane="bottomRight" activeCell="CV3" sqref="CV3"/>
    </sheetView>
  </sheetViews>
  <sheetFormatPr defaultColWidth="9.140625" defaultRowHeight="15" x14ac:dyDescent="0.25"/>
  <cols>
    <col min="1" max="1" width="0" style="165" hidden="1" customWidth="1"/>
    <col min="2" max="2" width="13" style="637" hidden="1" customWidth="1"/>
    <col min="3" max="3" width="33.5703125" customWidth="1"/>
    <col min="4" max="4" width="14.28515625" hidden="1" customWidth="1"/>
    <col min="5" max="5" width="8.7109375" customWidth="1"/>
    <col min="6" max="11" width="12.140625" style="176" customWidth="1"/>
    <col min="12" max="98" width="12.140625" style="177" customWidth="1"/>
    <col min="99" max="99" width="3.42578125" style="165" customWidth="1"/>
    <col min="100" max="101" width="13" style="165" customWidth="1"/>
    <col min="102" max="102" width="16.140625" style="165" customWidth="1"/>
    <col min="103" max="103" width="24.85546875" style="165" bestFit="1" customWidth="1"/>
    <col min="104" max="105" width="9.140625" style="165"/>
    <col min="106" max="107" width="9.5703125" style="165" bestFit="1" customWidth="1"/>
    <col min="108" max="16384" width="9.140625" style="165"/>
  </cols>
  <sheetData>
    <row r="1" spans="1:104" s="163" customFormat="1" x14ac:dyDescent="0.25">
      <c r="B1" s="432" t="s">
        <v>866</v>
      </c>
      <c r="C1" s="225" t="s">
        <v>227</v>
      </c>
      <c r="D1" s="160" t="s">
        <v>216</v>
      </c>
      <c r="E1" s="160"/>
      <c r="F1" s="161" t="s">
        <v>217</v>
      </c>
      <c r="G1" s="162" t="s">
        <v>10</v>
      </c>
      <c r="H1" s="431" t="s">
        <v>863</v>
      </c>
      <c r="I1" s="161" t="s">
        <v>217</v>
      </c>
      <c r="J1" s="162" t="s">
        <v>10</v>
      </c>
      <c r="K1" s="431" t="s">
        <v>863</v>
      </c>
      <c r="L1" s="161" t="s">
        <v>217</v>
      </c>
      <c r="M1" s="162" t="s">
        <v>10</v>
      </c>
      <c r="N1" s="431" t="s">
        <v>863</v>
      </c>
      <c r="O1" s="161" t="s">
        <v>217</v>
      </c>
      <c r="P1" s="162" t="s">
        <v>10</v>
      </c>
      <c r="Q1" s="431" t="s">
        <v>863</v>
      </c>
      <c r="R1" s="161" t="s">
        <v>217</v>
      </c>
      <c r="S1" s="162" t="s">
        <v>10</v>
      </c>
      <c r="T1" s="431" t="s">
        <v>863</v>
      </c>
      <c r="U1" s="161" t="s">
        <v>217</v>
      </c>
      <c r="V1" s="162" t="s">
        <v>10</v>
      </c>
      <c r="W1" s="431" t="s">
        <v>863</v>
      </c>
      <c r="X1" s="161" t="s">
        <v>217</v>
      </c>
      <c r="Y1" s="162" t="s">
        <v>10</v>
      </c>
      <c r="Z1" s="431" t="s">
        <v>863</v>
      </c>
      <c r="AA1" s="161" t="s">
        <v>217</v>
      </c>
      <c r="AB1" s="162" t="s">
        <v>10</v>
      </c>
      <c r="AC1" s="431" t="s">
        <v>863</v>
      </c>
      <c r="AD1" s="161" t="s">
        <v>217</v>
      </c>
      <c r="AE1" s="162" t="s">
        <v>10</v>
      </c>
      <c r="AF1" s="431" t="s">
        <v>863</v>
      </c>
      <c r="AG1" s="161" t="s">
        <v>217</v>
      </c>
      <c r="AH1" s="162" t="s">
        <v>10</v>
      </c>
      <c r="AI1" s="431" t="s">
        <v>863</v>
      </c>
      <c r="AJ1" s="161" t="s">
        <v>217</v>
      </c>
      <c r="AK1" s="162" t="s">
        <v>10</v>
      </c>
      <c r="AL1" s="431" t="s">
        <v>863</v>
      </c>
      <c r="AM1" s="161" t="s">
        <v>217</v>
      </c>
      <c r="AN1" s="162" t="s">
        <v>10</v>
      </c>
      <c r="AO1" s="431" t="s">
        <v>863</v>
      </c>
      <c r="AP1" s="161" t="s">
        <v>217</v>
      </c>
      <c r="AQ1" s="162" t="s">
        <v>10</v>
      </c>
      <c r="AR1" s="431" t="s">
        <v>863</v>
      </c>
      <c r="AS1" s="161" t="s">
        <v>217</v>
      </c>
      <c r="AT1" s="162" t="s">
        <v>10</v>
      </c>
      <c r="AU1" s="431" t="s">
        <v>863</v>
      </c>
      <c r="AV1" s="161" t="s">
        <v>217</v>
      </c>
      <c r="AW1" s="162" t="s">
        <v>10</v>
      </c>
      <c r="AX1" s="431" t="s">
        <v>863</v>
      </c>
      <c r="AY1" s="161" t="s">
        <v>217</v>
      </c>
      <c r="AZ1" s="162" t="s">
        <v>10</v>
      </c>
      <c r="BA1" s="431" t="s">
        <v>863</v>
      </c>
      <c r="BB1" s="161" t="s">
        <v>217</v>
      </c>
      <c r="BC1" s="162" t="s">
        <v>10</v>
      </c>
      <c r="BD1" s="431" t="s">
        <v>863</v>
      </c>
      <c r="BE1" s="161" t="s">
        <v>217</v>
      </c>
      <c r="BF1" s="162" t="s">
        <v>10</v>
      </c>
      <c r="BG1" s="431" t="s">
        <v>863</v>
      </c>
      <c r="BH1" s="161" t="s">
        <v>217</v>
      </c>
      <c r="BI1" s="162" t="s">
        <v>10</v>
      </c>
      <c r="BJ1" s="431" t="s">
        <v>863</v>
      </c>
      <c r="BK1" s="161" t="s">
        <v>217</v>
      </c>
      <c r="BL1" s="162" t="s">
        <v>10</v>
      </c>
      <c r="BM1" s="431" t="s">
        <v>863</v>
      </c>
      <c r="BN1" s="161" t="s">
        <v>217</v>
      </c>
      <c r="BO1" s="162" t="s">
        <v>10</v>
      </c>
      <c r="BP1" s="431" t="s">
        <v>863</v>
      </c>
      <c r="BQ1" s="161" t="s">
        <v>217</v>
      </c>
      <c r="BR1" s="162" t="s">
        <v>10</v>
      </c>
      <c r="BS1" s="431" t="s">
        <v>863</v>
      </c>
      <c r="BT1" s="161" t="s">
        <v>217</v>
      </c>
      <c r="BU1" s="162" t="s">
        <v>10</v>
      </c>
      <c r="BV1" s="431" t="s">
        <v>863</v>
      </c>
      <c r="BW1" s="161" t="s">
        <v>217</v>
      </c>
      <c r="BX1" s="162" t="s">
        <v>10</v>
      </c>
      <c r="BY1" s="431" t="s">
        <v>863</v>
      </c>
      <c r="BZ1" s="161" t="s">
        <v>217</v>
      </c>
      <c r="CA1" s="162" t="s">
        <v>10</v>
      </c>
      <c r="CB1" s="431" t="s">
        <v>863</v>
      </c>
      <c r="CC1" s="161" t="s">
        <v>217</v>
      </c>
      <c r="CD1" s="162" t="s">
        <v>10</v>
      </c>
      <c r="CE1" s="431" t="s">
        <v>863</v>
      </c>
      <c r="CF1" s="161" t="s">
        <v>217</v>
      </c>
      <c r="CG1" s="162" t="s">
        <v>10</v>
      </c>
      <c r="CH1" s="431" t="s">
        <v>863</v>
      </c>
      <c r="CI1" s="161" t="s">
        <v>217</v>
      </c>
      <c r="CJ1" s="162" t="s">
        <v>10</v>
      </c>
      <c r="CK1" s="431" t="s">
        <v>863</v>
      </c>
      <c r="CL1" s="161" t="s">
        <v>217</v>
      </c>
      <c r="CM1" s="162" t="s">
        <v>10</v>
      </c>
      <c r="CN1" s="431" t="s">
        <v>863</v>
      </c>
      <c r="CO1" s="161" t="s">
        <v>217</v>
      </c>
      <c r="CP1" s="162" t="s">
        <v>10</v>
      </c>
      <c r="CQ1" s="431" t="s">
        <v>863</v>
      </c>
      <c r="CR1" s="161" t="s">
        <v>217</v>
      </c>
      <c r="CS1" s="162" t="s">
        <v>10</v>
      </c>
      <c r="CT1" s="431" t="s">
        <v>863</v>
      </c>
      <c r="CV1" s="161" t="s">
        <v>217</v>
      </c>
      <c r="CW1" s="162" t="s">
        <v>10</v>
      </c>
      <c r="CX1" s="431" t="s">
        <v>863</v>
      </c>
      <c r="CY1" s="432" t="s">
        <v>235</v>
      </c>
      <c r="CZ1" s="433" t="s">
        <v>236</v>
      </c>
    </row>
    <row r="2" spans="1:104" x14ac:dyDescent="0.25">
      <c r="C2" s="164"/>
      <c r="D2" s="164"/>
      <c r="E2" s="164"/>
      <c r="F2" s="238">
        <v>1</v>
      </c>
      <c r="G2" s="238"/>
      <c r="H2" s="229"/>
      <c r="I2" s="238">
        <v>2</v>
      </c>
      <c r="J2" s="238"/>
      <c r="K2" s="229"/>
      <c r="L2" s="238">
        <v>3</v>
      </c>
      <c r="M2" s="238"/>
      <c r="N2" s="229"/>
      <c r="O2" s="238">
        <v>4</v>
      </c>
      <c r="P2" s="238"/>
      <c r="Q2" s="229"/>
      <c r="R2" s="238">
        <v>5</v>
      </c>
      <c r="S2" s="238"/>
      <c r="T2" s="229"/>
      <c r="U2" s="238">
        <v>6</v>
      </c>
      <c r="V2" s="238"/>
      <c r="W2" s="229"/>
      <c r="X2" s="238">
        <v>7</v>
      </c>
      <c r="Y2" s="238"/>
      <c r="Z2" s="229"/>
      <c r="AA2" s="238">
        <v>8</v>
      </c>
      <c r="AB2" s="238"/>
      <c r="AC2" s="229"/>
      <c r="AD2" s="238">
        <v>9</v>
      </c>
      <c r="AE2" s="238"/>
      <c r="AF2" s="229"/>
      <c r="AG2" s="238">
        <v>10</v>
      </c>
      <c r="AH2" s="238"/>
      <c r="AI2" s="229"/>
      <c r="AJ2" s="238">
        <v>11</v>
      </c>
      <c r="AK2" s="238"/>
      <c r="AL2" s="229"/>
      <c r="AM2" s="238">
        <v>12</v>
      </c>
      <c r="AN2" s="238"/>
      <c r="AO2" s="229"/>
      <c r="AP2" s="238">
        <v>13</v>
      </c>
      <c r="AQ2" s="238"/>
      <c r="AR2" s="229"/>
      <c r="AS2" s="238">
        <v>14</v>
      </c>
      <c r="AT2" s="238"/>
      <c r="AU2" s="229"/>
      <c r="AV2" s="238">
        <v>15</v>
      </c>
      <c r="AW2" s="238"/>
      <c r="AX2" s="229"/>
      <c r="AY2" s="238">
        <v>16</v>
      </c>
      <c r="AZ2" s="238"/>
      <c r="BA2" s="229"/>
      <c r="BB2" s="238">
        <v>17</v>
      </c>
      <c r="BC2" s="238"/>
      <c r="BD2" s="229"/>
      <c r="BE2" s="238">
        <v>18</v>
      </c>
      <c r="BF2" s="238"/>
      <c r="BG2" s="229"/>
      <c r="BH2" s="238">
        <v>19</v>
      </c>
      <c r="BI2" s="238"/>
      <c r="BJ2" s="229"/>
      <c r="BK2" s="238">
        <v>20</v>
      </c>
      <c r="BL2" s="238"/>
      <c r="BM2" s="229"/>
      <c r="BN2" s="238">
        <v>21</v>
      </c>
      <c r="BO2" s="238"/>
      <c r="BP2" s="229"/>
      <c r="BQ2" s="238">
        <v>22</v>
      </c>
      <c r="BR2" s="238"/>
      <c r="BS2" s="229"/>
      <c r="BT2" s="238">
        <v>23</v>
      </c>
      <c r="BU2" s="238"/>
      <c r="BV2" s="229"/>
      <c r="BW2" s="238">
        <v>24</v>
      </c>
      <c r="BX2" s="238"/>
      <c r="BY2" s="229"/>
      <c r="BZ2" s="238">
        <v>25</v>
      </c>
      <c r="CA2" s="238"/>
      <c r="CB2" s="229"/>
      <c r="CC2" s="238">
        <v>26</v>
      </c>
      <c r="CD2" s="238"/>
      <c r="CE2" s="229"/>
      <c r="CF2" s="238">
        <v>27</v>
      </c>
      <c r="CG2" s="238"/>
      <c r="CH2" s="229"/>
      <c r="CI2" s="238">
        <v>28</v>
      </c>
      <c r="CJ2" s="238"/>
      <c r="CK2" s="229"/>
      <c r="CL2" s="238">
        <v>29</v>
      </c>
      <c r="CM2" s="238"/>
      <c r="CN2" s="229"/>
      <c r="CO2" s="238">
        <v>30</v>
      </c>
      <c r="CP2" s="238"/>
      <c r="CQ2" s="229"/>
      <c r="CR2" s="238">
        <v>31</v>
      </c>
      <c r="CS2" s="238"/>
      <c r="CT2" s="230"/>
    </row>
    <row r="3" spans="1:104" x14ac:dyDescent="0.25">
      <c r="A3" s="165" t="b" cm="1">
        <f t="array" ref="A3">ISNUMBER(MATCH(LOWER(TRIM(B3)), LOWER(TRIM(t_f60_codes)), 0))</f>
        <v>1</v>
      </c>
      <c r="B3" s="637" t="s">
        <v>1032</v>
      </c>
      <c r="C3" s="122" t="s">
        <v>0</v>
      </c>
      <c r="D3" s="125" t="s">
        <v>166</v>
      </c>
      <c r="F3" s="166">
        <f>_xlfn.XLOOKUP($C3,'d1'!$AD$3:$AD$87,'d1'!$AE$3:$AE$87)</f>
        <v>0</v>
      </c>
      <c r="G3" s="167"/>
      <c r="H3" s="231">
        <f>F3-G3</f>
        <v>0</v>
      </c>
      <c r="I3" s="166">
        <f>_xlfn.XLOOKUP($C3,'d2'!$AD$3:$AD$87,'d2'!$AE$3:$AE$87)</f>
        <v>0</v>
      </c>
      <c r="J3" s="167"/>
      <c r="K3" s="231">
        <f>I3-J3</f>
        <v>0</v>
      </c>
      <c r="L3" s="166">
        <f>_xlfn.XLOOKUP($C3,'d3'!$AD$3:$AD$87,'d3'!$AE$3:$AE$87)</f>
        <v>0</v>
      </c>
      <c r="M3" s="167"/>
      <c r="N3" s="231">
        <f>L3-M3</f>
        <v>0</v>
      </c>
      <c r="O3" s="166">
        <f>_xlfn.XLOOKUP($C3,'d4'!$AD$3:$AD$87,'d4'!$AE$3:$AE$87)</f>
        <v>0</v>
      </c>
      <c r="P3" s="167"/>
      <c r="Q3" s="231">
        <f>O3-P3</f>
        <v>0</v>
      </c>
      <c r="R3" s="166">
        <f>_xlfn.XLOOKUP($C3,'d5'!$AD$3:$AD$87,'d5'!$AE$3:$AE$87)</f>
        <v>0</v>
      </c>
      <c r="S3" s="167"/>
      <c r="T3" s="231">
        <f>R3-S3</f>
        <v>0</v>
      </c>
      <c r="U3" s="166">
        <f>_xlfn.XLOOKUP($C3,'d6'!$AD$3:$AD$87,'d6'!$AE$3:$AE$87)</f>
        <v>0</v>
      </c>
      <c r="V3" s="167"/>
      <c r="W3" s="231">
        <f>U3-V3</f>
        <v>0</v>
      </c>
      <c r="X3" s="166">
        <f>_xlfn.XLOOKUP($C3,'d7'!$AD$3:$AD$87,'d7'!$AE$3:$AE$87)</f>
        <v>0</v>
      </c>
      <c r="Y3" s="167"/>
      <c r="Z3" s="231">
        <f>X3-Y3</f>
        <v>0</v>
      </c>
      <c r="AA3" s="166">
        <f>_xlfn.XLOOKUP($C3,'d8'!$AD$3:$AD$87,'d8'!$AE$3:$AE$87)</f>
        <v>0</v>
      </c>
      <c r="AB3" s="167"/>
      <c r="AC3" s="231">
        <f>AA3-AB3</f>
        <v>0</v>
      </c>
      <c r="AD3" s="166">
        <f>_xlfn.XLOOKUP($C3,'d9'!$AD$3:$AD$87,'d9'!$AE$3:$AE$87)</f>
        <v>0</v>
      </c>
      <c r="AE3" s="167"/>
      <c r="AF3" s="231">
        <f>AD3-AE3</f>
        <v>0</v>
      </c>
      <c r="AG3" s="166">
        <f>_xlfn.XLOOKUP($C3,'d10'!$AD$3:$AD$87,'d10'!$AE$3:$AE$87)</f>
        <v>0</v>
      </c>
      <c r="AH3" s="167"/>
      <c r="AI3" s="231">
        <f>AG3-AH3</f>
        <v>0</v>
      </c>
      <c r="AJ3" s="166">
        <f>_xlfn.XLOOKUP($C3,'d11'!$AD$3:$AD$87,'d11'!$AE$3:$AE$87)</f>
        <v>0</v>
      </c>
      <c r="AK3" s="167"/>
      <c r="AL3" s="231">
        <f>AJ3-AK3</f>
        <v>0</v>
      </c>
      <c r="AM3" s="166">
        <f>_xlfn.XLOOKUP($C3,'d12'!$AD$3:$AD$87,'d12'!$AE$3:$AE$87)</f>
        <v>0</v>
      </c>
      <c r="AN3" s="167"/>
      <c r="AO3" s="231">
        <f>AM3-AN3</f>
        <v>0</v>
      </c>
      <c r="AP3" s="166">
        <f>_xlfn.XLOOKUP($C3,'d13'!$AD$3:$AD$87,'d13'!$AE$3:$AE$87)</f>
        <v>0</v>
      </c>
      <c r="AQ3" s="167"/>
      <c r="AR3" s="231">
        <f>AP3-AQ3</f>
        <v>0</v>
      </c>
      <c r="AS3" s="166">
        <f>_xlfn.XLOOKUP($C3,'d14'!$AD$3:$AD$87,'d14'!$AE$3:$AE$87)</f>
        <v>0</v>
      </c>
      <c r="AT3" s="167"/>
      <c r="AU3" s="231">
        <f>AS3-AT3</f>
        <v>0</v>
      </c>
      <c r="AV3" s="166">
        <f>_xlfn.XLOOKUP($C3,'d15'!$AD$3:$AD$87,'d15'!$AE$3:$AE$87)</f>
        <v>0</v>
      </c>
      <c r="AW3" s="167"/>
      <c r="AX3" s="231">
        <f>AV3-AW3</f>
        <v>0</v>
      </c>
      <c r="AY3" s="166">
        <f>_xlfn.XLOOKUP($C3,'d16'!$AD$3:$AD$87,'d16'!$AE$3:$AE$87)</f>
        <v>0</v>
      </c>
      <c r="AZ3" s="167"/>
      <c r="BA3" s="231">
        <f>AY3-AZ3</f>
        <v>0</v>
      </c>
      <c r="BB3" s="166">
        <f>_xlfn.XLOOKUP($C3,'d17'!$AD$3:$AD$87,'d17'!$AE$3:$AE$87)</f>
        <v>0</v>
      </c>
      <c r="BC3" s="167"/>
      <c r="BD3" s="231">
        <f>BB3-BC3</f>
        <v>0</v>
      </c>
      <c r="BE3" s="166">
        <f>_xlfn.XLOOKUP($C3,'d18'!$AD$3:$AD$87,'d18'!$AE$3:$AE$87)</f>
        <v>0</v>
      </c>
      <c r="BF3" s="167"/>
      <c r="BG3" s="231">
        <f>BE3-BF3</f>
        <v>0</v>
      </c>
      <c r="BH3" s="166">
        <f>_xlfn.XLOOKUP($C3,'d19'!$AD$3:$AD$87,'d19'!$AE$3:$AE$87)</f>
        <v>0</v>
      </c>
      <c r="BI3" s="167"/>
      <c r="BJ3" s="231">
        <f>BH3-BI3</f>
        <v>0</v>
      </c>
      <c r="BK3" s="166">
        <f>_xlfn.XLOOKUP($C3,'d20'!$AD$3:$AD$87,'d20'!$AE$3:$AE$87)</f>
        <v>0</v>
      </c>
      <c r="BL3" s="167"/>
      <c r="BM3" s="231">
        <f>BK3-BL3</f>
        <v>0</v>
      </c>
      <c r="BN3" s="166">
        <f>_xlfn.XLOOKUP($C3,'d21'!$AD$3:$AD$87,'d21'!$AE$3:$AE$87)</f>
        <v>0</v>
      </c>
      <c r="BO3" s="167"/>
      <c r="BP3" s="231">
        <f>BN3-BO3</f>
        <v>0</v>
      </c>
      <c r="BQ3" s="166">
        <f>_xlfn.XLOOKUP($C3,'d22'!$AD$3:$AD$87,'d22'!$AE$3:$AE$87)</f>
        <v>0</v>
      </c>
      <c r="BR3" s="167"/>
      <c r="BS3" s="231">
        <f>BQ3-BR3</f>
        <v>0</v>
      </c>
      <c r="BT3" s="166">
        <f>_xlfn.XLOOKUP($C3,'d23'!$AD$3:$AD$87,'d23'!$AE$3:$AE$87)</f>
        <v>0</v>
      </c>
      <c r="BU3" s="167"/>
      <c r="BV3" s="231">
        <f>BT3-BU3</f>
        <v>0</v>
      </c>
      <c r="BW3" s="166">
        <f>_xlfn.XLOOKUP($C3,'d24'!$AD$3:$AD$87,'d24'!$AE$3:$AE$87)</f>
        <v>0</v>
      </c>
      <c r="BX3" s="167"/>
      <c r="BY3" s="231">
        <f>BW3-BX3</f>
        <v>0</v>
      </c>
      <c r="BZ3" s="166">
        <f>_xlfn.XLOOKUP($C3,'d25'!$AD$3:$AD$87,'d25'!$AE$3:$AE$87)</f>
        <v>0</v>
      </c>
      <c r="CA3" s="167"/>
      <c r="CB3" s="231">
        <f>BZ3-CA3</f>
        <v>0</v>
      </c>
      <c r="CC3" s="166">
        <f>_xlfn.XLOOKUP($C3,'d26'!$AD$3:$AD$87,'d26'!$AE$3:$AE$87)</f>
        <v>0</v>
      </c>
      <c r="CD3" s="167"/>
      <c r="CE3" s="231">
        <f>CC3-CD3</f>
        <v>0</v>
      </c>
      <c r="CF3" s="166">
        <f>_xlfn.XLOOKUP($C3,'d27'!$AD$3:$AD$87,'d27'!$AE$3:$AE$87)</f>
        <v>0</v>
      </c>
      <c r="CG3" s="167"/>
      <c r="CH3" s="231">
        <f>CF3-CG3</f>
        <v>0</v>
      </c>
      <c r="CI3" s="166">
        <f>_xlfn.XLOOKUP($C3,'d28'!$AD$3:$AD$87,'d28'!$AE$3:$AE$87)</f>
        <v>0</v>
      </c>
      <c r="CJ3" s="167"/>
      <c r="CK3" s="231">
        <f>CI3-CJ3</f>
        <v>0</v>
      </c>
      <c r="CL3" s="166">
        <f>_xlfn.XLOOKUP($C3,'d29'!$AD$3:$AD$87,'d29'!$AE$3:$AE$87)</f>
        <v>0</v>
      </c>
      <c r="CM3" s="167"/>
      <c r="CN3" s="231">
        <f>CL3-CM3</f>
        <v>0</v>
      </c>
      <c r="CO3" s="166">
        <f>_xlfn.XLOOKUP($C3,'d30'!$AD$3:$AD$87,'d30'!$AE$3:$AE$87)</f>
        <v>0</v>
      </c>
      <c r="CP3" s="167"/>
      <c r="CQ3" s="231">
        <f>CO3-CP3</f>
        <v>0</v>
      </c>
      <c r="CR3" s="166">
        <f>_xlfn.XLOOKUP($C3,'d31'!$AD$3:$AD$87,'d31'!$AE$3:$AE$87)</f>
        <v>0</v>
      </c>
      <c r="CS3" s="167"/>
      <c r="CT3" s="231">
        <f>CR3-CS3</f>
        <v>0</v>
      </c>
      <c r="CV3" s="168">
        <f>ROUND((F3+I3+L3+O3+R3+U3+X3+AA3+AD3+AG3+AJ3+AM3+AP3+AS3+AV3+AY3+BB3+BE3+BH3+BK3+BN3+BQ3+BT3+BW3+BZ3+CC3+CF3+CI3+CL3+CO3+CR3), 2)</f>
        <v>0</v>
      </c>
      <c r="CW3" s="168">
        <f t="shared" ref="CW3:CW69" si="0">G3+J3+M3+P3+S3+V3+Y3+AB3+AE3+AH3+AK3+AN3+AQ3+AT3+AW3+AZ3+BC3+BF3+BI3+BL3+BO3+BR3+BU3+BX3+CA3+CD3+CG3+CJ3+CM3+CP3+CS3</f>
        <v>0</v>
      </c>
      <c r="CX3" s="169">
        <f t="shared" ref="CX3:CX69" si="1">CV3-CW3</f>
        <v>0</v>
      </c>
      <c r="CY3" s="165">
        <f t="shared" ref="CY3:CZ36" si="2">CV3-CX3</f>
        <v>0</v>
      </c>
      <c r="CZ3" s="165">
        <f t="shared" si="2"/>
        <v>0</v>
      </c>
    </row>
    <row r="4" spans="1:104" x14ac:dyDescent="0.25">
      <c r="A4" s="165" t="b" cm="1">
        <f t="array" ref="A4">ISNUMBER(MATCH(LOWER(TRIM(B4)), LOWER(TRIM(t_f60_codes)), 0))</f>
        <v>1</v>
      </c>
      <c r="B4" s="637" t="str">
        <f t="shared" ref="B4:B67" si="3">SUBSTITUTE(LOWER(TRIM(C4))," ","_")</f>
        <v>guaranty/security_deposits_payable</v>
      </c>
      <c r="C4" s="198" t="s">
        <v>168</v>
      </c>
      <c r="D4" s="125" t="s">
        <v>169</v>
      </c>
      <c r="F4" s="196"/>
      <c r="G4" s="197"/>
      <c r="H4" s="231">
        <f t="shared" ref="H4:H70" si="4">F4-G4</f>
        <v>0</v>
      </c>
      <c r="I4" s="196"/>
      <c r="J4" s="197"/>
      <c r="K4" s="231">
        <f t="shared" ref="K4:K70" si="5">I4-J4</f>
        <v>0</v>
      </c>
      <c r="L4" s="196"/>
      <c r="M4" s="197"/>
      <c r="N4" s="231">
        <f t="shared" ref="N4:N70" si="6">L4-M4</f>
        <v>0</v>
      </c>
      <c r="O4" s="196"/>
      <c r="P4" s="197"/>
      <c r="Q4" s="231">
        <f t="shared" ref="Q4:Q70" si="7">O4-P4</f>
        <v>0</v>
      </c>
      <c r="R4" s="196"/>
      <c r="S4" s="197"/>
      <c r="T4" s="231">
        <f t="shared" ref="T4:T70" si="8">R4-S4</f>
        <v>0</v>
      </c>
      <c r="U4" s="196"/>
      <c r="V4" s="197"/>
      <c r="W4" s="231">
        <f t="shared" ref="W4:W70" si="9">U4-V4</f>
        <v>0</v>
      </c>
      <c r="X4" s="196"/>
      <c r="Y4" s="197"/>
      <c r="Z4" s="231">
        <f t="shared" ref="Z4:Z70" si="10">X4-Y4</f>
        <v>0</v>
      </c>
      <c r="AA4" s="196"/>
      <c r="AB4" s="197"/>
      <c r="AC4" s="231">
        <f t="shared" ref="AC4:AC70" si="11">AA4-AB4</f>
        <v>0</v>
      </c>
      <c r="AD4" s="196"/>
      <c r="AE4" s="197"/>
      <c r="AF4" s="231">
        <f t="shared" ref="AF4:AF70" si="12">AD4-AE4</f>
        <v>0</v>
      </c>
      <c r="AG4" s="196"/>
      <c r="AH4" s="197"/>
      <c r="AI4" s="231">
        <f t="shared" ref="AI4:AI70" si="13">AG4-AH4</f>
        <v>0</v>
      </c>
      <c r="AJ4" s="196"/>
      <c r="AK4" s="197"/>
      <c r="AL4" s="231">
        <f t="shared" ref="AL4:AL70" si="14">AJ4-AK4</f>
        <v>0</v>
      </c>
      <c r="AM4" s="196"/>
      <c r="AN4" s="197"/>
      <c r="AO4" s="231">
        <f t="shared" ref="AO4:AO70" si="15">AM4-AN4</f>
        <v>0</v>
      </c>
      <c r="AP4" s="196"/>
      <c r="AQ4" s="197"/>
      <c r="AR4" s="231">
        <f t="shared" ref="AR4:AR70" si="16">AP4-AQ4</f>
        <v>0</v>
      </c>
      <c r="AS4" s="196"/>
      <c r="AT4" s="197"/>
      <c r="AU4" s="231">
        <f t="shared" ref="AU4:AU70" si="17">AS4-AT4</f>
        <v>0</v>
      </c>
      <c r="AV4" s="196"/>
      <c r="AW4" s="197"/>
      <c r="AX4" s="231">
        <f t="shared" ref="AX4:AX70" si="18">AV4-AW4</f>
        <v>0</v>
      </c>
      <c r="AY4" s="196"/>
      <c r="AZ4" s="197"/>
      <c r="BA4" s="231">
        <f t="shared" ref="BA4:BA70" si="19">AY4-AZ4</f>
        <v>0</v>
      </c>
      <c r="BB4" s="196"/>
      <c r="BC4" s="197"/>
      <c r="BD4" s="231">
        <f t="shared" ref="BD4:BD70" si="20">BB4-BC4</f>
        <v>0</v>
      </c>
      <c r="BE4" s="196"/>
      <c r="BF4" s="197"/>
      <c r="BG4" s="231">
        <f t="shared" ref="BG4:BG70" si="21">BE4-BF4</f>
        <v>0</v>
      </c>
      <c r="BH4" s="196"/>
      <c r="BI4" s="197"/>
      <c r="BJ4" s="231">
        <f t="shared" ref="BJ4:BJ70" si="22">BH4-BI4</f>
        <v>0</v>
      </c>
      <c r="BK4" s="196"/>
      <c r="BL4" s="197"/>
      <c r="BM4" s="231">
        <f t="shared" ref="BM4:BM70" si="23">BK4-BL4</f>
        <v>0</v>
      </c>
      <c r="BN4" s="196"/>
      <c r="BO4" s="197"/>
      <c r="BP4" s="231">
        <f t="shared" ref="BP4:BP70" si="24">BN4-BO4</f>
        <v>0</v>
      </c>
      <c r="BQ4" s="196"/>
      <c r="BR4" s="197"/>
      <c r="BS4" s="231">
        <f t="shared" ref="BS4:BS70" si="25">BQ4-BR4</f>
        <v>0</v>
      </c>
      <c r="BT4" s="196"/>
      <c r="BU4" s="197"/>
      <c r="BV4" s="231">
        <f t="shared" ref="BV4:BV70" si="26">BT4-BU4</f>
        <v>0</v>
      </c>
      <c r="BW4" s="196"/>
      <c r="BX4" s="197"/>
      <c r="BY4" s="231">
        <f t="shared" ref="BY4:BY70" si="27">BW4-BX4</f>
        <v>0</v>
      </c>
      <c r="BZ4" s="196"/>
      <c r="CA4" s="197"/>
      <c r="CB4" s="231">
        <f t="shared" ref="CB4:CB70" si="28">BZ4-CA4</f>
        <v>0</v>
      </c>
      <c r="CC4" s="196"/>
      <c r="CD4" s="197"/>
      <c r="CE4" s="231">
        <f t="shared" ref="CE4:CE70" si="29">CC4-CD4</f>
        <v>0</v>
      </c>
      <c r="CF4" s="196"/>
      <c r="CG4" s="197"/>
      <c r="CH4" s="231">
        <f t="shared" ref="CH4:CH70" si="30">CF4-CG4</f>
        <v>0</v>
      </c>
      <c r="CI4" s="196"/>
      <c r="CJ4" s="197"/>
      <c r="CK4" s="231">
        <f t="shared" ref="CK4:CK70" si="31">CI4-CJ4</f>
        <v>0</v>
      </c>
      <c r="CL4" s="196"/>
      <c r="CM4" s="197"/>
      <c r="CN4" s="231">
        <f t="shared" ref="CN4:CN70" si="32">CL4-CM4</f>
        <v>0</v>
      </c>
      <c r="CO4" s="196"/>
      <c r="CP4" s="197"/>
      <c r="CQ4" s="231">
        <f t="shared" ref="CQ4:CQ70" si="33">CO4-CP4</f>
        <v>0</v>
      </c>
      <c r="CR4" s="196"/>
      <c r="CS4" s="197"/>
      <c r="CT4" s="231">
        <f t="shared" ref="CT4:CT70" si="34">CR4-CS4</f>
        <v>0</v>
      </c>
      <c r="CV4" s="168">
        <f t="shared" ref="CV4:CV67" si="35">ROUND((F4+I4+L4+O4+R4+U4+X4+AA4+AD4+AG4+AJ4+AM4+AP4+AS4+AV4+AY4+BB4+BE4+BH4+BK4+BN4+BQ4+BT4+BW4+BZ4+CC4+CF4+CI4+CL4+CO4+CR4), 2)</f>
        <v>0</v>
      </c>
    </row>
    <row r="5" spans="1:104" x14ac:dyDescent="0.25">
      <c r="A5" s="165" t="b" cm="1">
        <f t="array" ref="A5">ISNUMBER(MATCH(LOWER(TRIM(B5)), LOWER(TRIM(t_f60_codes)), 0))</f>
        <v>1</v>
      </c>
      <c r="B5" s="637" t="str">
        <f t="shared" si="3"/>
        <v>professional_tax_(ptr)</v>
      </c>
      <c r="C5" s="122" t="s">
        <v>1</v>
      </c>
      <c r="D5" s="125" t="s">
        <v>167</v>
      </c>
      <c r="F5" s="166">
        <f>_xlfn.XLOOKUP($C5,'d1'!$AD$3:$AD$87,'d1'!$AE$3:$AE$87)</f>
        <v>0</v>
      </c>
      <c r="G5" s="167"/>
      <c r="H5" s="231">
        <f t="shared" si="4"/>
        <v>0</v>
      </c>
      <c r="I5" s="166">
        <f>_xlfn.XLOOKUP($C5,'d2'!$AD$3:$AD$87,'d2'!$AE$3:$AE$87)</f>
        <v>0</v>
      </c>
      <c r="J5" s="167"/>
      <c r="K5" s="231">
        <f t="shared" si="5"/>
        <v>0</v>
      </c>
      <c r="L5" s="166">
        <f>_xlfn.XLOOKUP($C5,'d3'!$AD$3:$AD$87,'d3'!$AE$3:$AE$87)</f>
        <v>0</v>
      </c>
      <c r="M5" s="167"/>
      <c r="N5" s="231">
        <f t="shared" si="6"/>
        <v>0</v>
      </c>
      <c r="O5" s="166">
        <f>_xlfn.XLOOKUP($C5,'d4'!$AD$3:$AD$87,'d4'!$AE$3:$AE$87)</f>
        <v>0</v>
      </c>
      <c r="P5" s="167"/>
      <c r="Q5" s="231">
        <f t="shared" si="7"/>
        <v>0</v>
      </c>
      <c r="R5" s="166">
        <f>_xlfn.XLOOKUP($C5,'d5'!$AD$3:$AD$87,'d5'!$AE$3:$AE$87)</f>
        <v>0</v>
      </c>
      <c r="S5" s="167"/>
      <c r="T5" s="231">
        <f t="shared" si="8"/>
        <v>0</v>
      </c>
      <c r="U5" s="166">
        <f>_xlfn.XLOOKUP($C5,'d6'!$AD$3:$AD$87,'d6'!$AE$3:$AE$87)</f>
        <v>0</v>
      </c>
      <c r="V5" s="167"/>
      <c r="W5" s="231">
        <f t="shared" si="9"/>
        <v>0</v>
      </c>
      <c r="X5" s="166">
        <f>_xlfn.XLOOKUP($C5,'d7'!$AD$3:$AD$87,'d7'!$AE$3:$AE$87)</f>
        <v>0</v>
      </c>
      <c r="Y5" s="167"/>
      <c r="Z5" s="231">
        <f t="shared" si="10"/>
        <v>0</v>
      </c>
      <c r="AA5" s="166">
        <f>_xlfn.XLOOKUP($C5,'d8'!$AD$3:$AD$87,'d8'!$AE$3:$AE$87)</f>
        <v>0</v>
      </c>
      <c r="AB5" s="167"/>
      <c r="AC5" s="231">
        <f t="shared" si="11"/>
        <v>0</v>
      </c>
      <c r="AD5" s="166">
        <f>_xlfn.XLOOKUP($C5,'d9'!$AD$3:$AD$87,'d9'!$AE$3:$AE$87)</f>
        <v>0</v>
      </c>
      <c r="AE5" s="167"/>
      <c r="AF5" s="231">
        <f t="shared" si="12"/>
        <v>0</v>
      </c>
      <c r="AG5" s="166">
        <f>_xlfn.XLOOKUP($C5,'d10'!$AD$3:$AD$87,'d10'!$AE$3:$AE$87)</f>
        <v>0</v>
      </c>
      <c r="AH5" s="167"/>
      <c r="AI5" s="231">
        <f t="shared" si="13"/>
        <v>0</v>
      </c>
      <c r="AJ5" s="166">
        <f>_xlfn.XLOOKUP($C5,'d11'!$AD$3:$AD$87,'d11'!$AE$3:$AE$87)</f>
        <v>0</v>
      </c>
      <c r="AK5" s="167"/>
      <c r="AL5" s="231">
        <f t="shared" si="14"/>
        <v>0</v>
      </c>
      <c r="AM5" s="166">
        <f>_xlfn.XLOOKUP($C5,'d12'!$AD$3:$AD$87,'d12'!$AE$3:$AE$87)</f>
        <v>0</v>
      </c>
      <c r="AN5" s="167"/>
      <c r="AO5" s="231">
        <f t="shared" si="15"/>
        <v>0</v>
      </c>
      <c r="AP5" s="166">
        <f>_xlfn.XLOOKUP($C5,'d13'!$AD$3:$AD$87,'d13'!$AE$3:$AE$87)</f>
        <v>0</v>
      </c>
      <c r="AQ5" s="167"/>
      <c r="AR5" s="231">
        <f t="shared" si="16"/>
        <v>0</v>
      </c>
      <c r="AS5" s="166">
        <f>_xlfn.XLOOKUP($C5,'d14'!$AD$3:$AD$87,'d14'!$AE$3:$AE$87)</f>
        <v>0</v>
      </c>
      <c r="AT5" s="167"/>
      <c r="AU5" s="231">
        <f t="shared" si="17"/>
        <v>0</v>
      </c>
      <c r="AV5" s="166">
        <f>_xlfn.XLOOKUP($C5,'d15'!$AD$3:$AD$87,'d15'!$AE$3:$AE$87)</f>
        <v>0</v>
      </c>
      <c r="AW5" s="167"/>
      <c r="AX5" s="231">
        <f t="shared" si="18"/>
        <v>0</v>
      </c>
      <c r="AY5" s="166">
        <f>_xlfn.XLOOKUP($C5,'d16'!$AD$3:$AD$87,'d16'!$AE$3:$AE$87)</f>
        <v>0</v>
      </c>
      <c r="AZ5" s="167"/>
      <c r="BA5" s="231">
        <f t="shared" si="19"/>
        <v>0</v>
      </c>
      <c r="BB5" s="166">
        <f>_xlfn.XLOOKUP($C5,'d17'!$AD$3:$AD$87,'d17'!$AE$3:$AE$87)</f>
        <v>0</v>
      </c>
      <c r="BC5" s="167"/>
      <c r="BD5" s="231">
        <f t="shared" si="20"/>
        <v>0</v>
      </c>
      <c r="BE5" s="166">
        <f>_xlfn.XLOOKUP($C5,'d18'!$AD$3:$AD$87,'d18'!$AE$3:$AE$87)</f>
        <v>0</v>
      </c>
      <c r="BF5" s="167"/>
      <c r="BG5" s="231">
        <f t="shared" si="21"/>
        <v>0</v>
      </c>
      <c r="BH5" s="166">
        <f>_xlfn.XLOOKUP($C5,'d19'!$AD$3:$AD$87,'d19'!$AE$3:$AE$87)</f>
        <v>0</v>
      </c>
      <c r="BI5" s="167"/>
      <c r="BJ5" s="231">
        <f t="shared" si="22"/>
        <v>0</v>
      </c>
      <c r="BK5" s="166">
        <f>_xlfn.XLOOKUP($C5,'d20'!$AD$3:$AD$87,'d20'!$AE$3:$AE$87)</f>
        <v>0</v>
      </c>
      <c r="BL5" s="167"/>
      <c r="BM5" s="231">
        <f t="shared" si="23"/>
        <v>0</v>
      </c>
      <c r="BN5" s="166">
        <f>_xlfn.XLOOKUP($C5,'d21'!$AD$3:$AD$87,'d21'!$AE$3:$AE$87)</f>
        <v>0</v>
      </c>
      <c r="BO5" s="167"/>
      <c r="BP5" s="231">
        <f t="shared" si="24"/>
        <v>0</v>
      </c>
      <c r="BQ5" s="166">
        <f>_xlfn.XLOOKUP($C5,'d22'!$AD$3:$AD$87,'d22'!$AE$3:$AE$87)</f>
        <v>0</v>
      </c>
      <c r="BR5" s="167"/>
      <c r="BS5" s="231">
        <f t="shared" si="25"/>
        <v>0</v>
      </c>
      <c r="BT5" s="166">
        <f>_xlfn.XLOOKUP($C5,'d23'!$AD$3:$AD$87,'d23'!$AE$3:$AE$87)</f>
        <v>0</v>
      </c>
      <c r="BU5" s="167"/>
      <c r="BV5" s="231">
        <f t="shared" si="26"/>
        <v>0</v>
      </c>
      <c r="BW5" s="166">
        <f>_xlfn.XLOOKUP($C5,'d24'!$AD$3:$AD$87,'d24'!$AE$3:$AE$87)</f>
        <v>0</v>
      </c>
      <c r="BX5" s="167"/>
      <c r="BY5" s="231">
        <f t="shared" si="27"/>
        <v>0</v>
      </c>
      <c r="BZ5" s="166">
        <f>_xlfn.XLOOKUP($C5,'d25'!$AD$3:$AD$87,'d25'!$AE$3:$AE$87)</f>
        <v>0</v>
      </c>
      <c r="CA5" s="167"/>
      <c r="CB5" s="231">
        <f t="shared" si="28"/>
        <v>0</v>
      </c>
      <c r="CC5" s="166">
        <f>_xlfn.XLOOKUP($C5,'d26'!$AD$3:$AD$87,'d26'!$AE$3:$AE$87)</f>
        <v>0</v>
      </c>
      <c r="CD5" s="167"/>
      <c r="CE5" s="231">
        <f t="shared" si="29"/>
        <v>0</v>
      </c>
      <c r="CF5" s="166">
        <f>_xlfn.XLOOKUP($C5,'d27'!$AD$3:$AD$87,'d27'!$AE$3:$AE$87)</f>
        <v>0</v>
      </c>
      <c r="CG5" s="167"/>
      <c r="CH5" s="231">
        <f t="shared" si="30"/>
        <v>0</v>
      </c>
      <c r="CI5" s="166">
        <f>_xlfn.XLOOKUP($C5,'d28'!$AD$3:$AD$87,'d28'!$AE$3:$AE$87)</f>
        <v>0</v>
      </c>
      <c r="CJ5" s="167"/>
      <c r="CK5" s="231">
        <f t="shared" si="31"/>
        <v>0</v>
      </c>
      <c r="CL5" s="166">
        <f>_xlfn.XLOOKUP($C5,'d29'!$AD$3:$AD$87,'d29'!$AE$3:$AE$87)</f>
        <v>0</v>
      </c>
      <c r="CM5" s="167"/>
      <c r="CN5" s="231">
        <f t="shared" si="32"/>
        <v>0</v>
      </c>
      <c r="CO5" s="166">
        <f>_xlfn.XLOOKUP($C5,'d30'!$AD$3:$AD$87,'d30'!$AE$3:$AE$87)</f>
        <v>0</v>
      </c>
      <c r="CP5" s="167"/>
      <c r="CQ5" s="231">
        <f t="shared" si="33"/>
        <v>0</v>
      </c>
      <c r="CR5" s="166">
        <f>_xlfn.XLOOKUP($C5,'d31'!$AD$3:$AD$87,'d31'!$AE$3:$AE$87)</f>
        <v>0</v>
      </c>
      <c r="CS5" s="167"/>
      <c r="CT5" s="231">
        <f t="shared" si="34"/>
        <v>0</v>
      </c>
      <c r="CV5" s="168">
        <f t="shared" si="35"/>
        <v>0</v>
      </c>
      <c r="CW5" s="168">
        <f t="shared" si="0"/>
        <v>0</v>
      </c>
      <c r="CX5" s="169">
        <f t="shared" si="1"/>
        <v>0</v>
      </c>
      <c r="CY5" s="165">
        <f t="shared" si="2"/>
        <v>0</v>
      </c>
      <c r="CZ5" s="165">
        <f t="shared" si="2"/>
        <v>0</v>
      </c>
    </row>
    <row r="6" spans="1:104" s="217" customFormat="1" x14ac:dyDescent="0.25">
      <c r="A6" s="165" t="b" cm="1">
        <f t="array" ref="A6">ISNUMBER(MATCH(LOWER(TRIM(B6)), LOWER(TRIM(t_f60_codes)), 0))</f>
        <v>1</v>
      </c>
      <c r="B6" s="637" t="s">
        <v>1043</v>
      </c>
      <c r="C6" s="212" t="s">
        <v>4</v>
      </c>
      <c r="D6" s="213" t="s">
        <v>170</v>
      </c>
      <c r="E6" s="214"/>
      <c r="F6" s="215">
        <f>_xlfn.XLOOKUP($C6,'d1'!$AD$3:$AD$87,'d1'!$AE$3:$AE$87)</f>
        <v>0</v>
      </c>
      <c r="G6" s="216"/>
      <c r="H6" s="231">
        <f t="shared" si="4"/>
        <v>0</v>
      </c>
      <c r="I6" s="215">
        <f>_xlfn.XLOOKUP($C6,'d2'!$AD$3:$AD$87,'d2'!$AE$3:$AE$87)</f>
        <v>0</v>
      </c>
      <c r="J6" s="216"/>
      <c r="K6" s="231">
        <f t="shared" si="5"/>
        <v>0</v>
      </c>
      <c r="L6" s="215">
        <f>_xlfn.XLOOKUP($C6,'d3'!$AD$3:$AD$87,'d3'!$AE$3:$AE$87)</f>
        <v>0</v>
      </c>
      <c r="M6" s="216"/>
      <c r="N6" s="231">
        <f t="shared" si="6"/>
        <v>0</v>
      </c>
      <c r="O6" s="215">
        <f>_xlfn.XLOOKUP($C6,'d4'!$AD$3:$AD$87,'d4'!$AE$3:$AE$87)</f>
        <v>0</v>
      </c>
      <c r="P6" s="216"/>
      <c r="Q6" s="231">
        <f t="shared" si="7"/>
        <v>0</v>
      </c>
      <c r="R6" s="215">
        <f>_xlfn.XLOOKUP($C6,'d5'!$AD$3:$AD$87,'d5'!$AE$3:$AE$87)</f>
        <v>0</v>
      </c>
      <c r="S6" s="216"/>
      <c r="T6" s="231">
        <f t="shared" si="8"/>
        <v>0</v>
      </c>
      <c r="U6" s="215">
        <f>_xlfn.XLOOKUP($C6,'d6'!$AD$3:$AD$87,'d6'!$AE$3:$AE$87)</f>
        <v>0</v>
      </c>
      <c r="V6" s="216"/>
      <c r="W6" s="231">
        <f t="shared" si="9"/>
        <v>0</v>
      </c>
      <c r="X6" s="215">
        <f>_xlfn.XLOOKUP($C6,'d7'!$AD$3:$AD$87,'d7'!$AE$3:$AE$87)</f>
        <v>0</v>
      </c>
      <c r="Y6" s="216"/>
      <c r="Z6" s="231">
        <f t="shared" si="10"/>
        <v>0</v>
      </c>
      <c r="AA6" s="215">
        <f>_xlfn.XLOOKUP($C6,'d8'!$AD$3:$AD$87,'d8'!$AE$3:$AE$87)</f>
        <v>0</v>
      </c>
      <c r="AB6" s="216"/>
      <c r="AC6" s="231">
        <f t="shared" si="11"/>
        <v>0</v>
      </c>
      <c r="AD6" s="215">
        <f>_xlfn.XLOOKUP($C6,'d9'!$AD$3:$AD$87,'d9'!$AE$3:$AE$87)</f>
        <v>0</v>
      </c>
      <c r="AE6" s="216"/>
      <c r="AF6" s="231">
        <f t="shared" si="12"/>
        <v>0</v>
      </c>
      <c r="AG6" s="215">
        <f>_xlfn.XLOOKUP($C6,'d10'!$AD$3:$AD$87,'d10'!$AE$3:$AE$87)</f>
        <v>0</v>
      </c>
      <c r="AH6" s="216"/>
      <c r="AI6" s="231">
        <f t="shared" si="13"/>
        <v>0</v>
      </c>
      <c r="AJ6" s="215">
        <f>_xlfn.XLOOKUP($C6,'d11'!$AD$3:$AD$87,'d11'!$AE$3:$AE$87)</f>
        <v>0</v>
      </c>
      <c r="AK6" s="216"/>
      <c r="AL6" s="231">
        <f t="shared" si="14"/>
        <v>0</v>
      </c>
      <c r="AM6" s="215">
        <f>_xlfn.XLOOKUP($C6,'d12'!$AD$3:$AD$87,'d12'!$AE$3:$AE$87)</f>
        <v>0</v>
      </c>
      <c r="AN6" s="216"/>
      <c r="AO6" s="231">
        <f t="shared" si="15"/>
        <v>0</v>
      </c>
      <c r="AP6" s="215">
        <f>_xlfn.XLOOKUP($C6,'d13'!$AD$3:$AD$87,'d13'!$AE$3:$AE$87)</f>
        <v>0</v>
      </c>
      <c r="AQ6" s="216"/>
      <c r="AR6" s="231">
        <f t="shared" si="16"/>
        <v>0</v>
      </c>
      <c r="AS6" s="215">
        <f>_xlfn.XLOOKUP($C6,'d14'!$AD$3:$AD$87,'d14'!$AE$3:$AE$87)</f>
        <v>0</v>
      </c>
      <c r="AT6" s="216"/>
      <c r="AU6" s="231">
        <f t="shared" si="17"/>
        <v>0</v>
      </c>
      <c r="AV6" s="215">
        <f>_xlfn.XLOOKUP($C6,'d15'!$AD$3:$AD$87,'d15'!$AE$3:$AE$87)</f>
        <v>0</v>
      </c>
      <c r="AW6" s="216"/>
      <c r="AX6" s="231">
        <f t="shared" si="18"/>
        <v>0</v>
      </c>
      <c r="AY6" s="215">
        <f>_xlfn.XLOOKUP($C6,'d16'!$AD$3:$AD$87,'d16'!$AE$3:$AE$87)</f>
        <v>0</v>
      </c>
      <c r="AZ6" s="216"/>
      <c r="BA6" s="231">
        <f t="shared" si="19"/>
        <v>0</v>
      </c>
      <c r="BB6" s="215">
        <f>_xlfn.XLOOKUP($C6,'d17'!$AD$3:$AD$87,'d17'!$AE$3:$AE$87)</f>
        <v>0</v>
      </c>
      <c r="BC6" s="216"/>
      <c r="BD6" s="231">
        <f t="shared" si="20"/>
        <v>0</v>
      </c>
      <c r="BE6" s="215">
        <f>_xlfn.XLOOKUP($C6,'d18'!$AD$3:$AD$87,'d18'!$AE$3:$AE$87)</f>
        <v>0</v>
      </c>
      <c r="BF6" s="216"/>
      <c r="BG6" s="231">
        <f t="shared" si="21"/>
        <v>0</v>
      </c>
      <c r="BH6" s="215">
        <f>_xlfn.XLOOKUP($C6,'d19'!$AD$3:$AD$87,'d19'!$AE$3:$AE$87)</f>
        <v>0</v>
      </c>
      <c r="BI6" s="216"/>
      <c r="BJ6" s="231">
        <f t="shared" si="22"/>
        <v>0</v>
      </c>
      <c r="BK6" s="215">
        <f>_xlfn.XLOOKUP($C6,'d20'!$AD$3:$AD$87,'d20'!$AE$3:$AE$87)</f>
        <v>0</v>
      </c>
      <c r="BL6" s="216"/>
      <c r="BM6" s="231">
        <f t="shared" si="23"/>
        <v>0</v>
      </c>
      <c r="BN6" s="215">
        <f>_xlfn.XLOOKUP($C6,'d21'!$AD$3:$AD$87,'d21'!$AE$3:$AE$87)</f>
        <v>0</v>
      </c>
      <c r="BO6" s="216"/>
      <c r="BP6" s="231">
        <f t="shared" si="24"/>
        <v>0</v>
      </c>
      <c r="BQ6" s="215">
        <f>_xlfn.XLOOKUP($C6,'d22'!$AD$3:$AD$87,'d22'!$AE$3:$AE$87)</f>
        <v>0</v>
      </c>
      <c r="BR6" s="216"/>
      <c r="BS6" s="231">
        <f t="shared" si="25"/>
        <v>0</v>
      </c>
      <c r="BT6" s="215">
        <f>_xlfn.XLOOKUP($C6,'d23'!$AD$3:$AD$87,'d23'!$AE$3:$AE$87)</f>
        <v>0</v>
      </c>
      <c r="BU6" s="216"/>
      <c r="BV6" s="231">
        <f t="shared" si="26"/>
        <v>0</v>
      </c>
      <c r="BW6" s="215">
        <f>_xlfn.XLOOKUP($C6,'d24'!$AD$3:$AD$87,'d24'!$AE$3:$AE$87)</f>
        <v>0</v>
      </c>
      <c r="BX6" s="216"/>
      <c r="BY6" s="231">
        <f t="shared" si="27"/>
        <v>0</v>
      </c>
      <c r="BZ6" s="215">
        <f>_xlfn.XLOOKUP($C6,'d25'!$AD$3:$AD$87,'d25'!$AE$3:$AE$87)</f>
        <v>0</v>
      </c>
      <c r="CA6" s="216"/>
      <c r="CB6" s="231">
        <f t="shared" si="28"/>
        <v>0</v>
      </c>
      <c r="CC6" s="215">
        <f>_xlfn.XLOOKUP($C6,'d26'!$AD$3:$AD$87,'d26'!$AE$3:$AE$87)</f>
        <v>0</v>
      </c>
      <c r="CD6" s="216"/>
      <c r="CE6" s="231">
        <f t="shared" si="29"/>
        <v>0</v>
      </c>
      <c r="CF6" s="215">
        <f>_xlfn.XLOOKUP($C6,'d27'!$AD$3:$AD$87,'d27'!$AE$3:$AE$87)</f>
        <v>0</v>
      </c>
      <c r="CG6" s="216"/>
      <c r="CH6" s="231">
        <f t="shared" si="30"/>
        <v>0</v>
      </c>
      <c r="CI6" s="215">
        <f>_xlfn.XLOOKUP($C6,'d28'!$AD$3:$AD$87,'d28'!$AE$3:$AE$87)</f>
        <v>0</v>
      </c>
      <c r="CJ6" s="216"/>
      <c r="CK6" s="231">
        <f t="shared" si="31"/>
        <v>0</v>
      </c>
      <c r="CL6" s="215">
        <f>_xlfn.XLOOKUP($C6,'d29'!$AD$3:$AD$87,'d29'!$AE$3:$AE$87)</f>
        <v>0</v>
      </c>
      <c r="CM6" s="216"/>
      <c r="CN6" s="231">
        <f t="shared" si="32"/>
        <v>0</v>
      </c>
      <c r="CO6" s="215">
        <f>_xlfn.XLOOKUP($C6,'d30'!$AD$3:$AD$87,'d30'!$AE$3:$AE$87)</f>
        <v>0</v>
      </c>
      <c r="CP6" s="216"/>
      <c r="CQ6" s="231">
        <f t="shared" si="33"/>
        <v>0</v>
      </c>
      <c r="CR6" s="215">
        <f>_xlfn.XLOOKUP($C6,'d31'!$AD$3:$AD$87,'d31'!$AE$3:$AE$87)</f>
        <v>0</v>
      </c>
      <c r="CS6" s="216"/>
      <c r="CT6" s="231">
        <f t="shared" si="34"/>
        <v>0</v>
      </c>
      <c r="CV6" s="168">
        <f t="shared" si="35"/>
        <v>0</v>
      </c>
      <c r="CW6" s="217">
        <f t="shared" si="0"/>
        <v>0</v>
      </c>
      <c r="CX6" s="218">
        <f t="shared" si="1"/>
        <v>0</v>
      </c>
      <c r="CY6" s="217">
        <f t="shared" si="2"/>
        <v>0</v>
      </c>
      <c r="CZ6" s="217">
        <f t="shared" si="2"/>
        <v>0</v>
      </c>
    </row>
    <row r="7" spans="1:104" x14ac:dyDescent="0.25">
      <c r="A7" s="165" t="b" cm="1">
        <f t="array" ref="A7">ISNUMBER(MATCH(LOWER(TRIM(B7)), LOWER(TRIM(t_f60_codes)), 0))</f>
        <v>1</v>
      </c>
      <c r="B7" s="637" t="s">
        <v>1042</v>
      </c>
      <c r="C7" s="122" t="s">
        <v>2</v>
      </c>
      <c r="D7" s="125" t="s">
        <v>170</v>
      </c>
      <c r="F7" s="166">
        <f>_xlfn.XLOOKUP($C7,'d1'!$AD$3:$AD$87,'d1'!$AE$3:$AE$87)</f>
        <v>0</v>
      </c>
      <c r="G7" s="167"/>
      <c r="H7" s="231">
        <f t="shared" si="4"/>
        <v>0</v>
      </c>
      <c r="I7" s="166">
        <f>_xlfn.XLOOKUP($C7,'d2'!$AD$3:$AD$87,'d2'!$AE$3:$AE$87)</f>
        <v>0</v>
      </c>
      <c r="J7" s="167"/>
      <c r="K7" s="231">
        <f t="shared" si="5"/>
        <v>0</v>
      </c>
      <c r="L7" s="166">
        <f>_xlfn.XLOOKUP($C7,'d3'!$AD$3:$AD$87,'d3'!$AE$3:$AE$87)</f>
        <v>0</v>
      </c>
      <c r="M7" s="167"/>
      <c r="N7" s="231">
        <f t="shared" si="6"/>
        <v>0</v>
      </c>
      <c r="O7" s="166">
        <f>_xlfn.XLOOKUP($C7,'d4'!$AD$3:$AD$87,'d4'!$AE$3:$AE$87)</f>
        <v>0</v>
      </c>
      <c r="P7" s="167"/>
      <c r="Q7" s="231">
        <f t="shared" si="7"/>
        <v>0</v>
      </c>
      <c r="R7" s="166">
        <f>_xlfn.XLOOKUP($C7,'d5'!$AD$3:$AD$87,'d5'!$AE$3:$AE$87)</f>
        <v>0</v>
      </c>
      <c r="S7" s="167"/>
      <c r="T7" s="231">
        <f t="shared" si="8"/>
        <v>0</v>
      </c>
      <c r="U7" s="166">
        <f>_xlfn.XLOOKUP($C7,'d6'!$AD$3:$AD$87,'d6'!$AE$3:$AE$87)</f>
        <v>0</v>
      </c>
      <c r="V7" s="167"/>
      <c r="W7" s="231">
        <f t="shared" si="9"/>
        <v>0</v>
      </c>
      <c r="X7" s="166">
        <f>_xlfn.XLOOKUP($C7,'d7'!$AD$3:$AD$87,'d7'!$AE$3:$AE$87)</f>
        <v>0</v>
      </c>
      <c r="Y7" s="167"/>
      <c r="Z7" s="231">
        <f t="shared" si="10"/>
        <v>0</v>
      </c>
      <c r="AA7" s="166">
        <f>_xlfn.XLOOKUP($C7,'d8'!$AD$3:$AD$87,'d8'!$AE$3:$AE$87)</f>
        <v>0</v>
      </c>
      <c r="AB7" s="167"/>
      <c r="AC7" s="231">
        <f t="shared" si="11"/>
        <v>0</v>
      </c>
      <c r="AD7" s="166">
        <f>_xlfn.XLOOKUP($C7,'d9'!$AD$3:$AD$87,'d9'!$AE$3:$AE$87)</f>
        <v>0</v>
      </c>
      <c r="AE7" s="167"/>
      <c r="AF7" s="231">
        <f t="shared" si="12"/>
        <v>0</v>
      </c>
      <c r="AG7" s="166">
        <f>_xlfn.XLOOKUP($C7,'d10'!$AD$3:$AD$87,'d10'!$AE$3:$AE$87)</f>
        <v>0</v>
      </c>
      <c r="AH7" s="167"/>
      <c r="AI7" s="231">
        <f t="shared" si="13"/>
        <v>0</v>
      </c>
      <c r="AJ7" s="166">
        <f>_xlfn.XLOOKUP($C7,'d11'!$AD$3:$AD$87,'d11'!$AE$3:$AE$87)</f>
        <v>0</v>
      </c>
      <c r="AK7" s="167"/>
      <c r="AL7" s="231">
        <f t="shared" si="14"/>
        <v>0</v>
      </c>
      <c r="AM7" s="166">
        <f>_xlfn.XLOOKUP($C7,'d12'!$AD$3:$AD$87,'d12'!$AE$3:$AE$87)</f>
        <v>0</v>
      </c>
      <c r="AN7" s="167"/>
      <c r="AO7" s="231">
        <f t="shared" si="15"/>
        <v>0</v>
      </c>
      <c r="AP7" s="166">
        <f>_xlfn.XLOOKUP($C7,'d13'!$AD$3:$AD$87,'d13'!$AE$3:$AE$87)</f>
        <v>0</v>
      </c>
      <c r="AQ7" s="167"/>
      <c r="AR7" s="231">
        <f t="shared" si="16"/>
        <v>0</v>
      </c>
      <c r="AS7" s="166">
        <f>_xlfn.XLOOKUP($C7,'d14'!$AD$3:$AD$87,'d14'!$AE$3:$AE$87)</f>
        <v>0</v>
      </c>
      <c r="AT7" s="167"/>
      <c r="AU7" s="231">
        <f t="shared" si="17"/>
        <v>0</v>
      </c>
      <c r="AV7" s="166">
        <f>_xlfn.XLOOKUP($C7,'d15'!$AD$3:$AD$87,'d15'!$AE$3:$AE$87)</f>
        <v>0</v>
      </c>
      <c r="AW7" s="167"/>
      <c r="AX7" s="231">
        <f t="shared" si="18"/>
        <v>0</v>
      </c>
      <c r="AY7" s="166">
        <f>_xlfn.XLOOKUP($C7,'d16'!$AD$3:$AD$87,'d16'!$AE$3:$AE$87)</f>
        <v>0</v>
      </c>
      <c r="AZ7" s="167"/>
      <c r="BA7" s="231">
        <f t="shared" si="19"/>
        <v>0</v>
      </c>
      <c r="BB7" s="166">
        <f>_xlfn.XLOOKUP($C7,'d17'!$AD$3:$AD$87,'d17'!$AE$3:$AE$87)</f>
        <v>0</v>
      </c>
      <c r="BC7" s="167"/>
      <c r="BD7" s="231">
        <f t="shared" si="20"/>
        <v>0</v>
      </c>
      <c r="BE7" s="166">
        <f>_xlfn.XLOOKUP($C7,'d18'!$AD$3:$AD$87,'d18'!$AE$3:$AE$87)</f>
        <v>0</v>
      </c>
      <c r="BF7" s="167"/>
      <c r="BG7" s="231">
        <f t="shared" si="21"/>
        <v>0</v>
      </c>
      <c r="BH7" s="166">
        <f>_xlfn.XLOOKUP($C7,'d19'!$AD$3:$AD$87,'d19'!$AE$3:$AE$87)</f>
        <v>0</v>
      </c>
      <c r="BI7" s="167"/>
      <c r="BJ7" s="231">
        <f t="shared" si="22"/>
        <v>0</v>
      </c>
      <c r="BK7" s="166">
        <f>_xlfn.XLOOKUP($C7,'d20'!$AD$3:$AD$87,'d20'!$AE$3:$AE$87)</f>
        <v>0</v>
      </c>
      <c r="BL7" s="167"/>
      <c r="BM7" s="231">
        <f t="shared" si="23"/>
        <v>0</v>
      </c>
      <c r="BN7" s="166">
        <f>_xlfn.XLOOKUP($C7,'d21'!$AD$3:$AD$87,'d21'!$AE$3:$AE$87)</f>
        <v>0</v>
      </c>
      <c r="BO7" s="167"/>
      <c r="BP7" s="231">
        <f t="shared" si="24"/>
        <v>0</v>
      </c>
      <c r="BQ7" s="166">
        <f>_xlfn.XLOOKUP($C7,'d22'!$AD$3:$AD$87,'d22'!$AE$3:$AE$87)</f>
        <v>0</v>
      </c>
      <c r="BR7" s="167"/>
      <c r="BS7" s="231">
        <f t="shared" si="25"/>
        <v>0</v>
      </c>
      <c r="BT7" s="166">
        <f>_xlfn.XLOOKUP($C7,'d23'!$AD$3:$AD$87,'d23'!$AE$3:$AE$87)</f>
        <v>0</v>
      </c>
      <c r="BU7" s="167"/>
      <c r="BV7" s="231">
        <f t="shared" si="26"/>
        <v>0</v>
      </c>
      <c r="BW7" s="166">
        <f>_xlfn.XLOOKUP($C7,'d24'!$AD$3:$AD$87,'d24'!$AE$3:$AE$87)</f>
        <v>0</v>
      </c>
      <c r="BX7" s="167"/>
      <c r="BY7" s="231">
        <f t="shared" si="27"/>
        <v>0</v>
      </c>
      <c r="BZ7" s="166">
        <f>_xlfn.XLOOKUP($C7,'d25'!$AD$3:$AD$87,'d25'!$AE$3:$AE$87)</f>
        <v>0</v>
      </c>
      <c r="CA7" s="167"/>
      <c r="CB7" s="231">
        <f t="shared" si="28"/>
        <v>0</v>
      </c>
      <c r="CC7" s="166">
        <f>_xlfn.XLOOKUP($C7,'d26'!$AD$3:$AD$87,'d26'!$AE$3:$AE$87)</f>
        <v>0</v>
      </c>
      <c r="CD7" s="167"/>
      <c r="CE7" s="231">
        <f t="shared" si="29"/>
        <v>0</v>
      </c>
      <c r="CF7" s="166">
        <f>_xlfn.XLOOKUP($C7,'d27'!$AD$3:$AD$87,'d27'!$AE$3:$AE$87)</f>
        <v>0</v>
      </c>
      <c r="CG7" s="167"/>
      <c r="CH7" s="231">
        <f t="shared" si="30"/>
        <v>0</v>
      </c>
      <c r="CI7" s="166">
        <f>_xlfn.XLOOKUP($C7,'d28'!$AD$3:$AD$87,'d28'!$AE$3:$AE$87)</f>
        <v>0</v>
      </c>
      <c r="CJ7" s="167"/>
      <c r="CK7" s="231">
        <f t="shared" si="31"/>
        <v>0</v>
      </c>
      <c r="CL7" s="166">
        <f>_xlfn.XLOOKUP($C7,'d29'!$AD$3:$AD$87,'d29'!$AE$3:$AE$87)</f>
        <v>0</v>
      </c>
      <c r="CM7" s="167"/>
      <c r="CN7" s="231">
        <f t="shared" si="32"/>
        <v>0</v>
      </c>
      <c r="CO7" s="166">
        <f>_xlfn.XLOOKUP($C7,'d30'!$AD$3:$AD$87,'d30'!$AE$3:$AE$87)</f>
        <v>0</v>
      </c>
      <c r="CP7" s="167"/>
      <c r="CQ7" s="231">
        <f t="shared" si="33"/>
        <v>0</v>
      </c>
      <c r="CR7" s="166">
        <f>_xlfn.XLOOKUP($C7,'d31'!$AD$3:$AD$87,'d31'!$AE$3:$AE$87)</f>
        <v>0</v>
      </c>
      <c r="CS7" s="167"/>
      <c r="CT7" s="231">
        <f t="shared" si="34"/>
        <v>0</v>
      </c>
      <c r="CV7" s="168">
        <f t="shared" si="35"/>
        <v>0</v>
      </c>
      <c r="CW7" s="168">
        <f t="shared" si="0"/>
        <v>0</v>
      </c>
      <c r="CX7" s="169">
        <f t="shared" si="1"/>
        <v>0</v>
      </c>
      <c r="CY7" s="165">
        <f t="shared" si="2"/>
        <v>0</v>
      </c>
      <c r="CZ7" s="165">
        <f t="shared" si="2"/>
        <v>0</v>
      </c>
    </row>
    <row r="8" spans="1:104" x14ac:dyDescent="0.25">
      <c r="A8" s="165" t="b" cm="1">
        <f t="array" ref="A8">ISNUMBER(MATCH(LOWER(TRIM(B8)), LOWER(TRIM(t_f60_codes)), 0))</f>
        <v>1</v>
      </c>
      <c r="B8" s="637" t="s">
        <v>1044</v>
      </c>
      <c r="C8" s="122" t="s">
        <v>3</v>
      </c>
      <c r="D8" s="125" t="s">
        <v>172</v>
      </c>
      <c r="F8" s="166">
        <f>_xlfn.XLOOKUP($C8,'d1'!$AD$3:$AD$87,'d1'!$AE$3:$AE$87)</f>
        <v>0</v>
      </c>
      <c r="G8" s="167"/>
      <c r="H8" s="231">
        <f t="shared" si="4"/>
        <v>0</v>
      </c>
      <c r="I8" s="166">
        <f>_xlfn.XLOOKUP($C8,'d2'!$AD$3:$AD$87,'d2'!$AE$3:$AE$87)</f>
        <v>0</v>
      </c>
      <c r="J8" s="167"/>
      <c r="K8" s="231">
        <f t="shared" si="5"/>
        <v>0</v>
      </c>
      <c r="L8" s="166">
        <f>_xlfn.XLOOKUP($C8,'d3'!$AD$3:$AD$87,'d3'!$AE$3:$AE$87)</f>
        <v>0</v>
      </c>
      <c r="M8" s="167"/>
      <c r="N8" s="231">
        <f t="shared" si="6"/>
        <v>0</v>
      </c>
      <c r="O8" s="166">
        <f>_xlfn.XLOOKUP($C8,'d4'!$AD$3:$AD$87,'d4'!$AE$3:$AE$87)</f>
        <v>0</v>
      </c>
      <c r="P8" s="167"/>
      <c r="Q8" s="231">
        <f t="shared" si="7"/>
        <v>0</v>
      </c>
      <c r="R8" s="166">
        <f>_xlfn.XLOOKUP($C8,'d5'!$AD$3:$AD$87,'d5'!$AE$3:$AE$87)</f>
        <v>0</v>
      </c>
      <c r="S8" s="167"/>
      <c r="T8" s="231">
        <f t="shared" si="8"/>
        <v>0</v>
      </c>
      <c r="U8" s="166">
        <f>_xlfn.XLOOKUP($C8,'d6'!$AD$3:$AD$87,'d6'!$AE$3:$AE$87)</f>
        <v>0</v>
      </c>
      <c r="V8" s="167"/>
      <c r="W8" s="231">
        <f t="shared" si="9"/>
        <v>0</v>
      </c>
      <c r="X8" s="166">
        <f>_xlfn.XLOOKUP($C8,'d7'!$AD$3:$AD$87,'d7'!$AE$3:$AE$87)</f>
        <v>0</v>
      </c>
      <c r="Y8" s="167"/>
      <c r="Z8" s="231">
        <f t="shared" si="10"/>
        <v>0</v>
      </c>
      <c r="AA8" s="166">
        <f>_xlfn.XLOOKUP($C8,'d8'!$AD$3:$AD$87,'d8'!$AE$3:$AE$87)</f>
        <v>0</v>
      </c>
      <c r="AB8" s="167"/>
      <c r="AC8" s="231">
        <f t="shared" si="11"/>
        <v>0</v>
      </c>
      <c r="AD8" s="166">
        <f>_xlfn.XLOOKUP($C8,'d9'!$AD$3:$AD$87,'d9'!$AE$3:$AE$87)</f>
        <v>0</v>
      </c>
      <c r="AE8" s="167"/>
      <c r="AF8" s="231">
        <f t="shared" si="12"/>
        <v>0</v>
      </c>
      <c r="AG8" s="166">
        <f>_xlfn.XLOOKUP($C8,'d10'!$AD$3:$AD$87,'d10'!$AE$3:$AE$87)</f>
        <v>0</v>
      </c>
      <c r="AH8" s="167"/>
      <c r="AI8" s="231">
        <f t="shared" si="13"/>
        <v>0</v>
      </c>
      <c r="AJ8" s="166">
        <f>_xlfn.XLOOKUP($C8,'d11'!$AD$3:$AD$87,'d11'!$AE$3:$AE$87)</f>
        <v>0</v>
      </c>
      <c r="AK8" s="167"/>
      <c r="AL8" s="231">
        <f t="shared" si="14"/>
        <v>0</v>
      </c>
      <c r="AM8" s="166">
        <f>_xlfn.XLOOKUP($C8,'d12'!$AD$3:$AD$87,'d12'!$AE$3:$AE$87)</f>
        <v>0</v>
      </c>
      <c r="AN8" s="167"/>
      <c r="AO8" s="231">
        <f t="shared" si="15"/>
        <v>0</v>
      </c>
      <c r="AP8" s="166">
        <f>_xlfn.XLOOKUP($C8,'d13'!$AD$3:$AD$87,'d13'!$AE$3:$AE$87)</f>
        <v>0</v>
      </c>
      <c r="AQ8" s="167"/>
      <c r="AR8" s="231">
        <f t="shared" si="16"/>
        <v>0</v>
      </c>
      <c r="AS8" s="166">
        <f>_xlfn.XLOOKUP($C8,'d14'!$AD$3:$AD$87,'d14'!$AE$3:$AE$87)</f>
        <v>0</v>
      </c>
      <c r="AT8" s="167"/>
      <c r="AU8" s="231">
        <f t="shared" si="17"/>
        <v>0</v>
      </c>
      <c r="AV8" s="166">
        <f>_xlfn.XLOOKUP($C8,'d15'!$AD$3:$AD$87,'d15'!$AE$3:$AE$87)</f>
        <v>0</v>
      </c>
      <c r="AW8" s="167"/>
      <c r="AX8" s="231">
        <f t="shared" si="18"/>
        <v>0</v>
      </c>
      <c r="AY8" s="166">
        <f>_xlfn.XLOOKUP($C8,'d16'!$AD$3:$AD$87,'d16'!$AE$3:$AE$87)</f>
        <v>0</v>
      </c>
      <c r="AZ8" s="167"/>
      <c r="BA8" s="231">
        <f t="shared" si="19"/>
        <v>0</v>
      </c>
      <c r="BB8" s="166">
        <f>_xlfn.XLOOKUP($C8,'d17'!$AD$3:$AD$87,'d17'!$AE$3:$AE$87)</f>
        <v>0</v>
      </c>
      <c r="BC8" s="167"/>
      <c r="BD8" s="231">
        <f t="shared" si="20"/>
        <v>0</v>
      </c>
      <c r="BE8" s="166">
        <f>_xlfn.XLOOKUP($C8,'d18'!$AD$3:$AD$87,'d18'!$AE$3:$AE$87)</f>
        <v>0</v>
      </c>
      <c r="BF8" s="167"/>
      <c r="BG8" s="231">
        <f t="shared" si="21"/>
        <v>0</v>
      </c>
      <c r="BH8" s="166">
        <f>_xlfn.XLOOKUP($C8,'d19'!$AD$3:$AD$87,'d19'!$AE$3:$AE$87)</f>
        <v>0</v>
      </c>
      <c r="BI8" s="167"/>
      <c r="BJ8" s="231">
        <f t="shared" si="22"/>
        <v>0</v>
      </c>
      <c r="BK8" s="166">
        <f>_xlfn.XLOOKUP($C8,'d20'!$AD$3:$AD$87,'d20'!$AE$3:$AE$87)</f>
        <v>0</v>
      </c>
      <c r="BL8" s="167"/>
      <c r="BM8" s="231">
        <f t="shared" si="23"/>
        <v>0</v>
      </c>
      <c r="BN8" s="166">
        <f>_xlfn.XLOOKUP($C8,'d21'!$AD$3:$AD$87,'d21'!$AE$3:$AE$87)</f>
        <v>0</v>
      </c>
      <c r="BO8" s="167"/>
      <c r="BP8" s="231">
        <f t="shared" si="24"/>
        <v>0</v>
      </c>
      <c r="BQ8" s="166">
        <f>_xlfn.XLOOKUP($C8,'d22'!$AD$3:$AD$87,'d22'!$AE$3:$AE$87)</f>
        <v>0</v>
      </c>
      <c r="BR8" s="167"/>
      <c r="BS8" s="231">
        <f t="shared" si="25"/>
        <v>0</v>
      </c>
      <c r="BT8" s="166">
        <f>_xlfn.XLOOKUP($C8,'d23'!$AD$3:$AD$87,'d23'!$AE$3:$AE$87)</f>
        <v>0</v>
      </c>
      <c r="BU8" s="167"/>
      <c r="BV8" s="231">
        <f t="shared" si="26"/>
        <v>0</v>
      </c>
      <c r="BW8" s="166">
        <f>_xlfn.XLOOKUP($C8,'d24'!$AD$3:$AD$87,'d24'!$AE$3:$AE$87)</f>
        <v>0</v>
      </c>
      <c r="BX8" s="167"/>
      <c r="BY8" s="231">
        <f t="shared" si="27"/>
        <v>0</v>
      </c>
      <c r="BZ8" s="166">
        <f>_xlfn.XLOOKUP($C8,'d25'!$AD$3:$AD$87,'d25'!$AE$3:$AE$87)</f>
        <v>0</v>
      </c>
      <c r="CA8" s="167"/>
      <c r="CB8" s="231">
        <f t="shared" si="28"/>
        <v>0</v>
      </c>
      <c r="CC8" s="166">
        <f>_xlfn.XLOOKUP($C8,'d26'!$AD$3:$AD$87,'d26'!$AE$3:$AE$87)</f>
        <v>0</v>
      </c>
      <c r="CD8" s="167"/>
      <c r="CE8" s="231">
        <f t="shared" si="29"/>
        <v>0</v>
      </c>
      <c r="CF8" s="166">
        <f>_xlfn.XLOOKUP($C8,'d27'!$AD$3:$AD$87,'d27'!$AE$3:$AE$87)</f>
        <v>0</v>
      </c>
      <c r="CG8" s="167"/>
      <c r="CH8" s="231">
        <f t="shared" si="30"/>
        <v>0</v>
      </c>
      <c r="CI8" s="166">
        <f>_xlfn.XLOOKUP($C8,'d28'!$AD$3:$AD$87,'d28'!$AE$3:$AE$87)</f>
        <v>0</v>
      </c>
      <c r="CJ8" s="167"/>
      <c r="CK8" s="231">
        <f t="shared" si="31"/>
        <v>0</v>
      </c>
      <c r="CL8" s="166">
        <f>_xlfn.XLOOKUP($C8,'d29'!$AD$3:$AD$87,'d29'!$AE$3:$AE$87)</f>
        <v>0</v>
      </c>
      <c r="CM8" s="167"/>
      <c r="CN8" s="231">
        <f t="shared" si="32"/>
        <v>0</v>
      </c>
      <c r="CO8" s="166">
        <f>_xlfn.XLOOKUP($C8,'d30'!$AD$3:$AD$87,'d30'!$AE$3:$AE$87)</f>
        <v>0</v>
      </c>
      <c r="CP8" s="167"/>
      <c r="CQ8" s="231">
        <f t="shared" si="33"/>
        <v>0</v>
      </c>
      <c r="CR8" s="166">
        <f>_xlfn.XLOOKUP($C8,'d31'!$AD$3:$AD$87,'d31'!$AE$3:$AE$87)</f>
        <v>0</v>
      </c>
      <c r="CS8" s="167"/>
      <c r="CT8" s="231">
        <f t="shared" si="34"/>
        <v>0</v>
      </c>
      <c r="CV8" s="168">
        <f t="shared" si="35"/>
        <v>0</v>
      </c>
      <c r="CW8" s="168">
        <f t="shared" si="0"/>
        <v>0</v>
      </c>
      <c r="CX8" s="169">
        <f t="shared" si="1"/>
        <v>0</v>
      </c>
      <c r="CY8" s="165">
        <f t="shared" si="2"/>
        <v>0</v>
      </c>
      <c r="CZ8" s="165">
        <f t="shared" si="2"/>
        <v>0</v>
      </c>
    </row>
    <row r="9" spans="1:104" x14ac:dyDescent="0.25">
      <c r="A9" s="165" t="b" cm="1">
        <f t="array" ref="A9">ISNUMBER(MATCH(LOWER(TRIM(B9)), LOWER(TRIM(t_f60_codes)), 0))</f>
        <v>1</v>
      </c>
      <c r="B9" s="637" t="s">
        <v>1045</v>
      </c>
      <c r="C9" s="122" t="s">
        <v>79</v>
      </c>
      <c r="D9" s="125" t="s">
        <v>173</v>
      </c>
      <c r="F9" s="166">
        <f>_xlfn.XLOOKUP($C9,'d1'!$AD$3:$AD$87,'d1'!$AE$3:$AE$87)</f>
        <v>0</v>
      </c>
      <c r="G9" s="167"/>
      <c r="H9" s="231">
        <f t="shared" si="4"/>
        <v>0</v>
      </c>
      <c r="I9" s="166">
        <f>_xlfn.XLOOKUP($C9,'d2'!$AD$3:$AD$87,'d2'!$AE$3:$AE$87)</f>
        <v>0</v>
      </c>
      <c r="J9" s="167"/>
      <c r="K9" s="231">
        <f t="shared" si="5"/>
        <v>0</v>
      </c>
      <c r="L9" s="166">
        <f>_xlfn.XLOOKUP($C9,'d3'!$AD$3:$AD$87,'d3'!$AE$3:$AE$87)</f>
        <v>0</v>
      </c>
      <c r="M9" s="167"/>
      <c r="N9" s="231">
        <f t="shared" si="6"/>
        <v>0</v>
      </c>
      <c r="O9" s="166">
        <f>_xlfn.XLOOKUP($C9,'d4'!$AD$3:$AD$87,'d4'!$AE$3:$AE$87)</f>
        <v>0</v>
      </c>
      <c r="P9" s="167"/>
      <c r="Q9" s="231">
        <f t="shared" si="7"/>
        <v>0</v>
      </c>
      <c r="R9" s="166">
        <f>_xlfn.XLOOKUP($C9,'d5'!$AD$3:$AD$87,'d5'!$AE$3:$AE$87)</f>
        <v>0</v>
      </c>
      <c r="S9" s="167"/>
      <c r="T9" s="231">
        <f t="shared" si="8"/>
        <v>0</v>
      </c>
      <c r="U9" s="166">
        <f>_xlfn.XLOOKUP($C9,'d6'!$AD$3:$AD$87,'d6'!$AE$3:$AE$87)</f>
        <v>0</v>
      </c>
      <c r="V9" s="167"/>
      <c r="W9" s="231">
        <f t="shared" si="9"/>
        <v>0</v>
      </c>
      <c r="X9" s="166">
        <f>_xlfn.XLOOKUP($C9,'d7'!$AD$3:$AD$87,'d7'!$AE$3:$AE$87)</f>
        <v>0</v>
      </c>
      <c r="Y9" s="167"/>
      <c r="Z9" s="231">
        <f t="shared" si="10"/>
        <v>0</v>
      </c>
      <c r="AA9" s="166">
        <f>_xlfn.XLOOKUP($C9,'d8'!$AD$3:$AD$87,'d8'!$AE$3:$AE$87)</f>
        <v>0</v>
      </c>
      <c r="AB9" s="167"/>
      <c r="AC9" s="231">
        <f t="shared" si="11"/>
        <v>0</v>
      </c>
      <c r="AD9" s="166">
        <f>_xlfn.XLOOKUP($C9,'d9'!$AD$3:$AD$87,'d9'!$AE$3:$AE$87)</f>
        <v>0</v>
      </c>
      <c r="AE9" s="167"/>
      <c r="AF9" s="231">
        <f t="shared" si="12"/>
        <v>0</v>
      </c>
      <c r="AG9" s="166">
        <f>_xlfn.XLOOKUP($C9,'d10'!$AD$3:$AD$87,'d10'!$AE$3:$AE$87)</f>
        <v>0</v>
      </c>
      <c r="AH9" s="167"/>
      <c r="AI9" s="231">
        <f t="shared" si="13"/>
        <v>0</v>
      </c>
      <c r="AJ9" s="166">
        <f>_xlfn.XLOOKUP($C9,'d11'!$AD$3:$AD$87,'d11'!$AE$3:$AE$87)</f>
        <v>0</v>
      </c>
      <c r="AK9" s="167"/>
      <c r="AL9" s="231">
        <f t="shared" si="14"/>
        <v>0</v>
      </c>
      <c r="AM9" s="166">
        <f>_xlfn.XLOOKUP($C9,'d12'!$AD$3:$AD$87,'d12'!$AE$3:$AE$87)</f>
        <v>0</v>
      </c>
      <c r="AN9" s="167"/>
      <c r="AO9" s="231">
        <f t="shared" si="15"/>
        <v>0</v>
      </c>
      <c r="AP9" s="166">
        <f>_xlfn.XLOOKUP($C9,'d13'!$AD$3:$AD$87,'d13'!$AE$3:$AE$87)</f>
        <v>0</v>
      </c>
      <c r="AQ9" s="167"/>
      <c r="AR9" s="231">
        <f t="shared" si="16"/>
        <v>0</v>
      </c>
      <c r="AS9" s="166">
        <f>_xlfn.XLOOKUP($C9,'d14'!$AD$3:$AD$87,'d14'!$AE$3:$AE$87)</f>
        <v>0</v>
      </c>
      <c r="AT9" s="167"/>
      <c r="AU9" s="231">
        <f t="shared" si="17"/>
        <v>0</v>
      </c>
      <c r="AV9" s="166">
        <f>_xlfn.XLOOKUP($C9,'d15'!$AD$3:$AD$87,'d15'!$AE$3:$AE$87)</f>
        <v>0</v>
      </c>
      <c r="AW9" s="167"/>
      <c r="AX9" s="231">
        <f t="shared" si="18"/>
        <v>0</v>
      </c>
      <c r="AY9" s="166">
        <f>_xlfn.XLOOKUP($C9,'d16'!$AD$3:$AD$87,'d16'!$AE$3:$AE$87)</f>
        <v>0</v>
      </c>
      <c r="AZ9" s="167"/>
      <c r="BA9" s="231">
        <f t="shared" si="19"/>
        <v>0</v>
      </c>
      <c r="BB9" s="166">
        <f>_xlfn.XLOOKUP($C9,'d17'!$AD$3:$AD$87,'d17'!$AE$3:$AE$87)</f>
        <v>0</v>
      </c>
      <c r="BC9" s="167"/>
      <c r="BD9" s="231">
        <f t="shared" si="20"/>
        <v>0</v>
      </c>
      <c r="BE9" s="166">
        <f>_xlfn.XLOOKUP($C9,'d18'!$AD$3:$AD$87,'d18'!$AE$3:$AE$87)</f>
        <v>0</v>
      </c>
      <c r="BF9" s="167"/>
      <c r="BG9" s="231">
        <f t="shared" si="21"/>
        <v>0</v>
      </c>
      <c r="BH9" s="166">
        <f>_xlfn.XLOOKUP($C9,'d19'!$AD$3:$AD$87,'d19'!$AE$3:$AE$87)</f>
        <v>0</v>
      </c>
      <c r="BI9" s="167"/>
      <c r="BJ9" s="231">
        <f t="shared" si="22"/>
        <v>0</v>
      </c>
      <c r="BK9" s="166">
        <f>_xlfn.XLOOKUP($C9,'d20'!$AD$3:$AD$87,'d20'!$AE$3:$AE$87)</f>
        <v>0</v>
      </c>
      <c r="BL9" s="167"/>
      <c r="BM9" s="231">
        <f t="shared" si="23"/>
        <v>0</v>
      </c>
      <c r="BN9" s="166">
        <f>_xlfn.XLOOKUP($C9,'d21'!$AD$3:$AD$87,'d21'!$AE$3:$AE$87)</f>
        <v>0</v>
      </c>
      <c r="BO9" s="167"/>
      <c r="BP9" s="231">
        <f t="shared" si="24"/>
        <v>0</v>
      </c>
      <c r="BQ9" s="166">
        <f>_xlfn.XLOOKUP($C9,'d22'!$AD$3:$AD$87,'d22'!$AE$3:$AE$87)</f>
        <v>0</v>
      </c>
      <c r="BR9" s="167"/>
      <c r="BS9" s="231">
        <f t="shared" si="25"/>
        <v>0</v>
      </c>
      <c r="BT9" s="166">
        <f>_xlfn.XLOOKUP($C9,'d23'!$AD$3:$AD$87,'d23'!$AE$3:$AE$87)</f>
        <v>0</v>
      </c>
      <c r="BU9" s="167"/>
      <c r="BV9" s="231">
        <f t="shared" si="26"/>
        <v>0</v>
      </c>
      <c r="BW9" s="166">
        <f>_xlfn.XLOOKUP($C9,'d24'!$AD$3:$AD$87,'d24'!$AE$3:$AE$87)</f>
        <v>0</v>
      </c>
      <c r="BX9" s="167"/>
      <c r="BY9" s="231">
        <f t="shared" si="27"/>
        <v>0</v>
      </c>
      <c r="BZ9" s="166">
        <f>_xlfn.XLOOKUP($C9,'d25'!$AD$3:$AD$87,'d25'!$AE$3:$AE$87)</f>
        <v>0</v>
      </c>
      <c r="CA9" s="167"/>
      <c r="CB9" s="231">
        <f t="shared" si="28"/>
        <v>0</v>
      </c>
      <c r="CC9" s="166">
        <f>_xlfn.XLOOKUP($C9,'d26'!$AD$3:$AD$87,'d26'!$AE$3:$AE$87)</f>
        <v>0</v>
      </c>
      <c r="CD9" s="167"/>
      <c r="CE9" s="231">
        <f t="shared" si="29"/>
        <v>0</v>
      </c>
      <c r="CF9" s="166">
        <f>_xlfn.XLOOKUP($C9,'d27'!$AD$3:$AD$87,'d27'!$AE$3:$AE$87)</f>
        <v>0</v>
      </c>
      <c r="CG9" s="167"/>
      <c r="CH9" s="231">
        <f t="shared" si="30"/>
        <v>0</v>
      </c>
      <c r="CI9" s="166">
        <f>_xlfn.XLOOKUP($C9,'d28'!$AD$3:$AD$87,'d28'!$AE$3:$AE$87)</f>
        <v>0</v>
      </c>
      <c r="CJ9" s="167"/>
      <c r="CK9" s="231">
        <f t="shared" si="31"/>
        <v>0</v>
      </c>
      <c r="CL9" s="166">
        <f>_xlfn.XLOOKUP($C9,'d29'!$AD$3:$AD$87,'d29'!$AE$3:$AE$87)</f>
        <v>0</v>
      </c>
      <c r="CM9" s="167"/>
      <c r="CN9" s="231">
        <f t="shared" si="32"/>
        <v>0</v>
      </c>
      <c r="CO9" s="166">
        <f>_xlfn.XLOOKUP($C9,'d30'!$AD$3:$AD$87,'d30'!$AE$3:$AE$87)</f>
        <v>0</v>
      </c>
      <c r="CP9" s="167"/>
      <c r="CQ9" s="231">
        <f t="shared" si="33"/>
        <v>0</v>
      </c>
      <c r="CR9" s="166">
        <f>_xlfn.XLOOKUP($C9,'d31'!$AD$3:$AD$87,'d31'!$AE$3:$AE$87)</f>
        <v>0</v>
      </c>
      <c r="CS9" s="167"/>
      <c r="CT9" s="231">
        <f t="shared" si="34"/>
        <v>0</v>
      </c>
      <c r="CV9" s="168">
        <f t="shared" si="35"/>
        <v>0</v>
      </c>
      <c r="CW9" s="168">
        <f t="shared" si="0"/>
        <v>0</v>
      </c>
      <c r="CX9" s="169">
        <f t="shared" si="1"/>
        <v>0</v>
      </c>
      <c r="CY9" s="165">
        <f t="shared" si="2"/>
        <v>0</v>
      </c>
      <c r="CZ9" s="165">
        <f t="shared" si="2"/>
        <v>0</v>
      </c>
    </row>
    <row r="10" spans="1:104" x14ac:dyDescent="0.25">
      <c r="A10" s="165" t="b" cm="1">
        <f t="array" ref="A10">ISNUMBER(MATCH(LOWER(TRIM(B10)), LOWER(TRIM(t_f60_codes)), 0))</f>
        <v>1</v>
      </c>
      <c r="B10" s="637" t="s">
        <v>1046</v>
      </c>
      <c r="C10" s="122" t="s">
        <v>80</v>
      </c>
      <c r="D10" s="125" t="s">
        <v>173</v>
      </c>
      <c r="F10" s="166">
        <f>_xlfn.XLOOKUP($C10,'d1'!$AD$3:$AD$87,'d1'!$AE$3:$AE$87)</f>
        <v>0</v>
      </c>
      <c r="G10" s="167"/>
      <c r="H10" s="231">
        <f t="shared" si="4"/>
        <v>0</v>
      </c>
      <c r="I10" s="166">
        <f>_xlfn.XLOOKUP($C10,'d2'!$AD$3:$AD$87,'d2'!$AE$3:$AE$87)</f>
        <v>0</v>
      </c>
      <c r="J10" s="167"/>
      <c r="K10" s="231">
        <f t="shared" si="5"/>
        <v>0</v>
      </c>
      <c r="L10" s="166">
        <f>_xlfn.XLOOKUP($C10,'d3'!$AD$3:$AD$87,'d3'!$AE$3:$AE$87)</f>
        <v>0</v>
      </c>
      <c r="M10" s="167"/>
      <c r="N10" s="231">
        <f t="shared" si="6"/>
        <v>0</v>
      </c>
      <c r="O10" s="166">
        <f>_xlfn.XLOOKUP($C10,'d4'!$AD$3:$AD$87,'d4'!$AE$3:$AE$87)</f>
        <v>0</v>
      </c>
      <c r="P10" s="167"/>
      <c r="Q10" s="231">
        <f t="shared" si="7"/>
        <v>0</v>
      </c>
      <c r="R10" s="166">
        <f>_xlfn.XLOOKUP($C10,'d5'!$AD$3:$AD$87,'d5'!$AE$3:$AE$87)</f>
        <v>0</v>
      </c>
      <c r="S10" s="167"/>
      <c r="T10" s="231">
        <f t="shared" si="8"/>
        <v>0</v>
      </c>
      <c r="U10" s="166">
        <f>_xlfn.XLOOKUP($C10,'d6'!$AD$3:$AD$87,'d6'!$AE$3:$AE$87)</f>
        <v>0</v>
      </c>
      <c r="V10" s="167"/>
      <c r="W10" s="231">
        <f t="shared" si="9"/>
        <v>0</v>
      </c>
      <c r="X10" s="166">
        <f>_xlfn.XLOOKUP($C10,'d7'!$AD$3:$AD$87,'d7'!$AE$3:$AE$87)</f>
        <v>0</v>
      </c>
      <c r="Y10" s="167"/>
      <c r="Z10" s="231">
        <f t="shared" si="10"/>
        <v>0</v>
      </c>
      <c r="AA10" s="166">
        <f>_xlfn.XLOOKUP($C10,'d8'!$AD$3:$AD$87,'d8'!$AE$3:$AE$87)</f>
        <v>0</v>
      </c>
      <c r="AB10" s="167"/>
      <c r="AC10" s="231">
        <f t="shared" si="11"/>
        <v>0</v>
      </c>
      <c r="AD10" s="166">
        <f>_xlfn.XLOOKUP($C10,'d9'!$AD$3:$AD$87,'d9'!$AE$3:$AE$87)</f>
        <v>0</v>
      </c>
      <c r="AE10" s="167"/>
      <c r="AF10" s="231">
        <f t="shared" si="12"/>
        <v>0</v>
      </c>
      <c r="AG10" s="166">
        <f>_xlfn.XLOOKUP($C10,'d10'!$AD$3:$AD$87,'d10'!$AE$3:$AE$87)</f>
        <v>0</v>
      </c>
      <c r="AH10" s="167"/>
      <c r="AI10" s="231">
        <f t="shared" si="13"/>
        <v>0</v>
      </c>
      <c r="AJ10" s="166">
        <f>_xlfn.XLOOKUP($C10,'d11'!$AD$3:$AD$87,'d11'!$AE$3:$AE$87)</f>
        <v>0</v>
      </c>
      <c r="AK10" s="167"/>
      <c r="AL10" s="231">
        <f t="shared" si="14"/>
        <v>0</v>
      </c>
      <c r="AM10" s="166">
        <f>_xlfn.XLOOKUP($C10,'d12'!$AD$3:$AD$87,'d12'!$AE$3:$AE$87)</f>
        <v>0</v>
      </c>
      <c r="AN10" s="167"/>
      <c r="AO10" s="231">
        <f t="shared" si="15"/>
        <v>0</v>
      </c>
      <c r="AP10" s="166">
        <f>_xlfn.XLOOKUP($C10,'d13'!$AD$3:$AD$87,'d13'!$AE$3:$AE$87)</f>
        <v>0</v>
      </c>
      <c r="AQ10" s="167"/>
      <c r="AR10" s="231">
        <f t="shared" si="16"/>
        <v>0</v>
      </c>
      <c r="AS10" s="166">
        <f>_xlfn.XLOOKUP($C10,'d14'!$AD$3:$AD$87,'d14'!$AE$3:$AE$87)</f>
        <v>0</v>
      </c>
      <c r="AT10" s="167"/>
      <c r="AU10" s="231">
        <f t="shared" si="17"/>
        <v>0</v>
      </c>
      <c r="AV10" s="166">
        <f>_xlfn.XLOOKUP($C10,'d15'!$AD$3:$AD$87,'d15'!$AE$3:$AE$87)</f>
        <v>0</v>
      </c>
      <c r="AW10" s="167"/>
      <c r="AX10" s="231">
        <f t="shared" si="18"/>
        <v>0</v>
      </c>
      <c r="AY10" s="166">
        <f>_xlfn.XLOOKUP($C10,'d16'!$AD$3:$AD$87,'d16'!$AE$3:$AE$87)</f>
        <v>0</v>
      </c>
      <c r="AZ10" s="167"/>
      <c r="BA10" s="231">
        <f t="shared" si="19"/>
        <v>0</v>
      </c>
      <c r="BB10" s="166">
        <f>_xlfn.XLOOKUP($C10,'d17'!$AD$3:$AD$87,'d17'!$AE$3:$AE$87)</f>
        <v>0</v>
      </c>
      <c r="BC10" s="167"/>
      <c r="BD10" s="231">
        <f t="shared" si="20"/>
        <v>0</v>
      </c>
      <c r="BE10" s="166">
        <f>_xlfn.XLOOKUP($C10,'d18'!$AD$3:$AD$87,'d18'!$AE$3:$AE$87)</f>
        <v>0</v>
      </c>
      <c r="BF10" s="167"/>
      <c r="BG10" s="231">
        <f t="shared" si="21"/>
        <v>0</v>
      </c>
      <c r="BH10" s="166">
        <f>_xlfn.XLOOKUP($C10,'d19'!$AD$3:$AD$87,'d19'!$AE$3:$AE$87)</f>
        <v>0</v>
      </c>
      <c r="BI10" s="167"/>
      <c r="BJ10" s="231">
        <f t="shared" si="22"/>
        <v>0</v>
      </c>
      <c r="BK10" s="166">
        <f>_xlfn.XLOOKUP($C10,'d20'!$AD$3:$AD$87,'d20'!$AE$3:$AE$87)</f>
        <v>0</v>
      </c>
      <c r="BL10" s="167"/>
      <c r="BM10" s="231">
        <f t="shared" si="23"/>
        <v>0</v>
      </c>
      <c r="BN10" s="166">
        <f>_xlfn.XLOOKUP($C10,'d21'!$AD$3:$AD$87,'d21'!$AE$3:$AE$87)</f>
        <v>0</v>
      </c>
      <c r="BO10" s="167"/>
      <c r="BP10" s="231">
        <f t="shared" si="24"/>
        <v>0</v>
      </c>
      <c r="BQ10" s="166">
        <f>_xlfn.XLOOKUP($C10,'d22'!$AD$3:$AD$87,'d22'!$AE$3:$AE$87)</f>
        <v>0</v>
      </c>
      <c r="BR10" s="167"/>
      <c r="BS10" s="231">
        <f t="shared" si="25"/>
        <v>0</v>
      </c>
      <c r="BT10" s="166">
        <f>_xlfn.XLOOKUP($C10,'d23'!$AD$3:$AD$87,'d23'!$AE$3:$AE$87)</f>
        <v>0</v>
      </c>
      <c r="BU10" s="167"/>
      <c r="BV10" s="231">
        <f t="shared" si="26"/>
        <v>0</v>
      </c>
      <c r="BW10" s="166">
        <f>_xlfn.XLOOKUP($C10,'d24'!$AD$3:$AD$87,'d24'!$AE$3:$AE$87)</f>
        <v>0</v>
      </c>
      <c r="BX10" s="167"/>
      <c r="BY10" s="231">
        <f t="shared" si="27"/>
        <v>0</v>
      </c>
      <c r="BZ10" s="166">
        <f>_xlfn.XLOOKUP($C10,'d25'!$AD$3:$AD$87,'d25'!$AE$3:$AE$87)</f>
        <v>0</v>
      </c>
      <c r="CA10" s="167"/>
      <c r="CB10" s="231">
        <f t="shared" si="28"/>
        <v>0</v>
      </c>
      <c r="CC10" s="166">
        <f>_xlfn.XLOOKUP($C10,'d26'!$AD$3:$AD$87,'d26'!$AE$3:$AE$87)</f>
        <v>0</v>
      </c>
      <c r="CD10" s="167"/>
      <c r="CE10" s="231">
        <f t="shared" si="29"/>
        <v>0</v>
      </c>
      <c r="CF10" s="166">
        <f>_xlfn.XLOOKUP($C10,'d27'!$AD$3:$AD$87,'d27'!$AE$3:$AE$87)</f>
        <v>0</v>
      </c>
      <c r="CG10" s="167"/>
      <c r="CH10" s="231">
        <f t="shared" si="30"/>
        <v>0</v>
      </c>
      <c r="CI10" s="166">
        <f>_xlfn.XLOOKUP($C10,'d28'!$AD$3:$AD$87,'d28'!$AE$3:$AE$87)</f>
        <v>0</v>
      </c>
      <c r="CJ10" s="167"/>
      <c r="CK10" s="231">
        <f t="shared" si="31"/>
        <v>0</v>
      </c>
      <c r="CL10" s="166">
        <f>_xlfn.XLOOKUP($C10,'d29'!$AD$3:$AD$87,'d29'!$AE$3:$AE$87)</f>
        <v>0</v>
      </c>
      <c r="CM10" s="167"/>
      <c r="CN10" s="231">
        <f t="shared" si="32"/>
        <v>0</v>
      </c>
      <c r="CO10" s="166">
        <f>_xlfn.XLOOKUP($C10,'d30'!$AD$3:$AD$87,'d30'!$AE$3:$AE$87)</f>
        <v>0</v>
      </c>
      <c r="CP10" s="167"/>
      <c r="CQ10" s="231">
        <f t="shared" si="33"/>
        <v>0</v>
      </c>
      <c r="CR10" s="166">
        <f>_xlfn.XLOOKUP($C10,'d31'!$AD$3:$AD$87,'d31'!$AE$3:$AE$87)</f>
        <v>0</v>
      </c>
      <c r="CS10" s="167"/>
      <c r="CT10" s="231">
        <f t="shared" si="34"/>
        <v>0</v>
      </c>
      <c r="CV10" s="168">
        <f t="shared" si="35"/>
        <v>0</v>
      </c>
      <c r="CW10" s="168">
        <f t="shared" si="0"/>
        <v>0</v>
      </c>
      <c r="CX10" s="169">
        <f t="shared" si="1"/>
        <v>0</v>
      </c>
      <c r="CY10" s="165">
        <f t="shared" si="2"/>
        <v>0</v>
      </c>
      <c r="CZ10" s="165">
        <f t="shared" si="2"/>
        <v>0</v>
      </c>
    </row>
    <row r="11" spans="1:104" x14ac:dyDescent="0.25">
      <c r="A11" s="165" t="b" cm="1">
        <f t="array" ref="A11">ISNUMBER(MATCH(LOWER(TRIM(B11)), LOWER(TRIM(t_f60_codes)), 0))</f>
        <v>1</v>
      </c>
      <c r="B11" s="637" t="s">
        <v>1047</v>
      </c>
      <c r="C11" s="122" t="s">
        <v>5</v>
      </c>
      <c r="D11" s="125" t="s">
        <v>175</v>
      </c>
      <c r="F11" s="166">
        <f>_xlfn.XLOOKUP($C11,'d1'!$AD$3:$AD$87,'d1'!$AE$3:$AE$87)</f>
        <v>0</v>
      </c>
      <c r="G11" s="167"/>
      <c r="H11" s="231">
        <f t="shared" si="4"/>
        <v>0</v>
      </c>
      <c r="I11" s="166">
        <f>_xlfn.XLOOKUP($C11,'d2'!$AD$3:$AD$87,'d2'!$AE$3:$AE$87)</f>
        <v>0</v>
      </c>
      <c r="J11" s="167"/>
      <c r="K11" s="231">
        <f t="shared" si="5"/>
        <v>0</v>
      </c>
      <c r="L11" s="166">
        <f>_xlfn.XLOOKUP($C11,'d3'!$AD$3:$AD$87,'d3'!$AE$3:$AE$87)</f>
        <v>0</v>
      </c>
      <c r="M11" s="167"/>
      <c r="N11" s="231">
        <f t="shared" si="6"/>
        <v>0</v>
      </c>
      <c r="O11" s="166">
        <f>_xlfn.XLOOKUP($C11,'d4'!$AD$3:$AD$87,'d4'!$AE$3:$AE$87)</f>
        <v>0</v>
      </c>
      <c r="P11" s="167"/>
      <c r="Q11" s="231">
        <f t="shared" si="7"/>
        <v>0</v>
      </c>
      <c r="R11" s="166">
        <f>_xlfn.XLOOKUP($C11,'d5'!$AD$3:$AD$87,'d5'!$AE$3:$AE$87)</f>
        <v>0</v>
      </c>
      <c r="S11" s="167"/>
      <c r="T11" s="231">
        <f t="shared" si="8"/>
        <v>0</v>
      </c>
      <c r="U11" s="166">
        <f>_xlfn.XLOOKUP($C11,'d6'!$AD$3:$AD$87,'d6'!$AE$3:$AE$87)</f>
        <v>0</v>
      </c>
      <c r="V11" s="167"/>
      <c r="W11" s="231">
        <f t="shared" si="9"/>
        <v>0</v>
      </c>
      <c r="X11" s="166">
        <f>_xlfn.XLOOKUP($C11,'d7'!$AD$3:$AD$87,'d7'!$AE$3:$AE$87)</f>
        <v>0</v>
      </c>
      <c r="Y11" s="167"/>
      <c r="Z11" s="231">
        <f t="shared" si="10"/>
        <v>0</v>
      </c>
      <c r="AA11" s="166">
        <f>_xlfn.XLOOKUP($C11,'d8'!$AD$3:$AD$87,'d8'!$AE$3:$AE$87)</f>
        <v>0</v>
      </c>
      <c r="AB11" s="167"/>
      <c r="AC11" s="231">
        <f t="shared" si="11"/>
        <v>0</v>
      </c>
      <c r="AD11" s="166">
        <f>_xlfn.XLOOKUP($C11,'d9'!$AD$3:$AD$87,'d9'!$AE$3:$AE$87)</f>
        <v>0</v>
      </c>
      <c r="AE11" s="167"/>
      <c r="AF11" s="231">
        <f t="shared" si="12"/>
        <v>0</v>
      </c>
      <c r="AG11" s="166">
        <f>_xlfn.XLOOKUP($C11,'d10'!$AD$3:$AD$87,'d10'!$AE$3:$AE$87)</f>
        <v>0</v>
      </c>
      <c r="AH11" s="167"/>
      <c r="AI11" s="231">
        <f t="shared" si="13"/>
        <v>0</v>
      </c>
      <c r="AJ11" s="166">
        <f>_xlfn.XLOOKUP($C11,'d11'!$AD$3:$AD$87,'d11'!$AE$3:$AE$87)</f>
        <v>0</v>
      </c>
      <c r="AK11" s="167"/>
      <c r="AL11" s="231">
        <f t="shared" si="14"/>
        <v>0</v>
      </c>
      <c r="AM11" s="166">
        <f>_xlfn.XLOOKUP($C11,'d12'!$AD$3:$AD$87,'d12'!$AE$3:$AE$87)</f>
        <v>0</v>
      </c>
      <c r="AN11" s="167"/>
      <c r="AO11" s="231">
        <f t="shared" si="15"/>
        <v>0</v>
      </c>
      <c r="AP11" s="166">
        <f>_xlfn.XLOOKUP($C11,'d13'!$AD$3:$AD$87,'d13'!$AE$3:$AE$87)</f>
        <v>0</v>
      </c>
      <c r="AQ11" s="167"/>
      <c r="AR11" s="231">
        <f t="shared" si="16"/>
        <v>0</v>
      </c>
      <c r="AS11" s="166">
        <f>_xlfn.XLOOKUP($C11,'d14'!$AD$3:$AD$87,'d14'!$AE$3:$AE$87)</f>
        <v>0</v>
      </c>
      <c r="AT11" s="167"/>
      <c r="AU11" s="231">
        <f t="shared" si="17"/>
        <v>0</v>
      </c>
      <c r="AV11" s="166">
        <f>_xlfn.XLOOKUP($C11,'d15'!$AD$3:$AD$87,'d15'!$AE$3:$AE$87)</f>
        <v>0</v>
      </c>
      <c r="AW11" s="167"/>
      <c r="AX11" s="231">
        <f t="shared" si="18"/>
        <v>0</v>
      </c>
      <c r="AY11" s="166">
        <f>_xlfn.XLOOKUP($C11,'d16'!$AD$3:$AD$87,'d16'!$AE$3:$AE$87)</f>
        <v>0</v>
      </c>
      <c r="AZ11" s="167"/>
      <c r="BA11" s="231">
        <f t="shared" si="19"/>
        <v>0</v>
      </c>
      <c r="BB11" s="166">
        <f>_xlfn.XLOOKUP($C11,'d17'!$AD$3:$AD$87,'d17'!$AE$3:$AE$87)</f>
        <v>0</v>
      </c>
      <c r="BC11" s="167"/>
      <c r="BD11" s="231">
        <f t="shared" si="20"/>
        <v>0</v>
      </c>
      <c r="BE11" s="166">
        <f>_xlfn.XLOOKUP($C11,'d18'!$AD$3:$AD$87,'d18'!$AE$3:$AE$87)</f>
        <v>0</v>
      </c>
      <c r="BF11" s="167"/>
      <c r="BG11" s="231">
        <f t="shared" si="21"/>
        <v>0</v>
      </c>
      <c r="BH11" s="166">
        <f>_xlfn.XLOOKUP($C11,'d19'!$AD$3:$AD$87,'d19'!$AE$3:$AE$87)</f>
        <v>0</v>
      </c>
      <c r="BI11" s="167"/>
      <c r="BJ11" s="231">
        <f t="shared" si="22"/>
        <v>0</v>
      </c>
      <c r="BK11" s="166">
        <f>_xlfn.XLOOKUP($C11,'d20'!$AD$3:$AD$87,'d20'!$AE$3:$AE$87)</f>
        <v>0</v>
      </c>
      <c r="BL11" s="167"/>
      <c r="BM11" s="231">
        <f t="shared" si="23"/>
        <v>0</v>
      </c>
      <c r="BN11" s="166">
        <f>_xlfn.XLOOKUP($C11,'d21'!$AD$3:$AD$87,'d21'!$AE$3:$AE$87)</f>
        <v>0</v>
      </c>
      <c r="BO11" s="167"/>
      <c r="BP11" s="231">
        <f t="shared" si="24"/>
        <v>0</v>
      </c>
      <c r="BQ11" s="166">
        <f>_xlfn.XLOOKUP($C11,'d22'!$AD$3:$AD$87,'d22'!$AE$3:$AE$87)</f>
        <v>0</v>
      </c>
      <c r="BR11" s="167"/>
      <c r="BS11" s="231">
        <f t="shared" si="25"/>
        <v>0</v>
      </c>
      <c r="BT11" s="166">
        <f>_xlfn.XLOOKUP($C11,'d23'!$AD$3:$AD$87,'d23'!$AE$3:$AE$87)</f>
        <v>0</v>
      </c>
      <c r="BU11" s="167"/>
      <c r="BV11" s="231">
        <f t="shared" si="26"/>
        <v>0</v>
      </c>
      <c r="BW11" s="166">
        <f>_xlfn.XLOOKUP($C11,'d24'!$AD$3:$AD$87,'d24'!$AE$3:$AE$87)</f>
        <v>0</v>
      </c>
      <c r="BX11" s="167"/>
      <c r="BY11" s="231">
        <f t="shared" si="27"/>
        <v>0</v>
      </c>
      <c r="BZ11" s="166">
        <f>_xlfn.XLOOKUP($C11,'d25'!$AD$3:$AD$87,'d25'!$AE$3:$AE$87)</f>
        <v>0</v>
      </c>
      <c r="CA11" s="167"/>
      <c r="CB11" s="231">
        <f t="shared" si="28"/>
        <v>0</v>
      </c>
      <c r="CC11" s="166">
        <f>_xlfn.XLOOKUP($C11,'d26'!$AD$3:$AD$87,'d26'!$AE$3:$AE$87)</f>
        <v>0</v>
      </c>
      <c r="CD11" s="167"/>
      <c r="CE11" s="231">
        <f t="shared" si="29"/>
        <v>0</v>
      </c>
      <c r="CF11" s="166">
        <f>_xlfn.XLOOKUP($C11,'d27'!$AD$3:$AD$87,'d27'!$AE$3:$AE$87)</f>
        <v>0</v>
      </c>
      <c r="CG11" s="167"/>
      <c r="CH11" s="231">
        <f t="shared" si="30"/>
        <v>0</v>
      </c>
      <c r="CI11" s="166">
        <f>_xlfn.XLOOKUP($C11,'d28'!$AD$3:$AD$87,'d28'!$AE$3:$AE$87)</f>
        <v>0</v>
      </c>
      <c r="CJ11" s="167"/>
      <c r="CK11" s="231">
        <f t="shared" si="31"/>
        <v>0</v>
      </c>
      <c r="CL11" s="166">
        <f>_xlfn.XLOOKUP($C11,'d29'!$AD$3:$AD$87,'d29'!$AE$3:$AE$87)</f>
        <v>0</v>
      </c>
      <c r="CM11" s="167"/>
      <c r="CN11" s="231">
        <f t="shared" si="32"/>
        <v>0</v>
      </c>
      <c r="CO11" s="166">
        <f>_xlfn.XLOOKUP($C11,'d30'!$AD$3:$AD$87,'d30'!$AE$3:$AE$87)</f>
        <v>0</v>
      </c>
      <c r="CP11" s="167"/>
      <c r="CQ11" s="231">
        <f t="shared" si="33"/>
        <v>0</v>
      </c>
      <c r="CR11" s="166">
        <f>_xlfn.XLOOKUP($C11,'d31'!$AD$3:$AD$87,'d31'!$AE$3:$AE$87)</f>
        <v>0</v>
      </c>
      <c r="CS11" s="167"/>
      <c r="CT11" s="231">
        <f t="shared" si="34"/>
        <v>0</v>
      </c>
      <c r="CV11" s="168">
        <f t="shared" si="35"/>
        <v>0</v>
      </c>
      <c r="CW11" s="168">
        <f t="shared" si="0"/>
        <v>0</v>
      </c>
      <c r="CX11" s="169">
        <f t="shared" si="1"/>
        <v>0</v>
      </c>
      <c r="CY11" s="165">
        <f t="shared" si="2"/>
        <v>0</v>
      </c>
      <c r="CZ11" s="165">
        <f t="shared" si="2"/>
        <v>0</v>
      </c>
    </row>
    <row r="12" spans="1:104" s="223" customFormat="1" x14ac:dyDescent="0.25">
      <c r="A12" s="165" t="b" cm="1">
        <f t="array" ref="A12">ISNUMBER(MATCH(LOWER(TRIM(B12)), LOWER(TRIM(t_f60_codes)), 0))</f>
        <v>1</v>
      </c>
      <c r="B12" s="637" t="s">
        <v>1048</v>
      </c>
      <c r="C12" s="126" t="s">
        <v>177</v>
      </c>
      <c r="D12" s="219" t="s">
        <v>176</v>
      </c>
      <c r="E12" s="220"/>
      <c r="F12" s="221">
        <f>_xlfn.XLOOKUP(Tag_List!$A$10,'d1'!$AD$3:$AD$87,'d1'!$AE$3:$AE$87)+_xlfn.XLOOKUP(Tag_List!$A$11,'d1'!$AD$3:$AD$87,'d1'!$AE$3:$AE$87)</f>
        <v>0</v>
      </c>
      <c r="G12" s="222"/>
      <c r="H12" s="231">
        <f t="shared" si="4"/>
        <v>0</v>
      </c>
      <c r="I12" s="221">
        <f>_xlfn.XLOOKUP(Tag_List!$A$10,'d2'!$AD$3:$AD$87,'d2'!$AE$3:$AE$87)+_xlfn.XLOOKUP(Tag_List!$A$11,'d2'!$AD$3:$AD$87,'d2'!$AE$3:$AE$87)</f>
        <v>0</v>
      </c>
      <c r="J12" s="222"/>
      <c r="K12" s="231">
        <f t="shared" si="5"/>
        <v>0</v>
      </c>
      <c r="L12" s="221">
        <f>_xlfn.XLOOKUP(Tag_List!$A$10,'d3'!$AD$3:$AD$87,'d3'!$AE$3:$AE$87)+_xlfn.XLOOKUP(Tag_List!$A$11,'d3'!$AD$3:$AD$87,'d3'!$AE$3:$AE$87)</f>
        <v>0</v>
      </c>
      <c r="M12" s="222"/>
      <c r="N12" s="231">
        <f t="shared" si="6"/>
        <v>0</v>
      </c>
      <c r="O12" s="221">
        <f>_xlfn.XLOOKUP(Tag_List!$A$10,'d4'!$AD$3:$AD$87,'d4'!$AE$3:$AE$87)+_xlfn.XLOOKUP(Tag_List!$A$11,'d4'!$AD$3:$AD$87,'d4'!$AE$3:$AE$87)</f>
        <v>0</v>
      </c>
      <c r="P12" s="222"/>
      <c r="Q12" s="231">
        <f t="shared" si="7"/>
        <v>0</v>
      </c>
      <c r="R12" s="221">
        <f>_xlfn.XLOOKUP(Tag_List!$A$10,'d5'!$AD$3:$AD$87,'d5'!$AE$3:$AE$87)+_xlfn.XLOOKUP(Tag_List!$A$11,'d5'!$AD$3:$AD$87,'d5'!$AE$3:$AE$87)</f>
        <v>0</v>
      </c>
      <c r="S12" s="222"/>
      <c r="T12" s="231">
        <f t="shared" si="8"/>
        <v>0</v>
      </c>
      <c r="U12" s="221">
        <f>_xlfn.XLOOKUP(Tag_List!$A$10,'d6'!$AD$3:$AD$87,'d6'!$AE$3:$AE$87)+_xlfn.XLOOKUP(Tag_List!$A$11,'d6'!$AD$3:$AD$87,'d6'!$AE$3:$AE$87)</f>
        <v>0</v>
      </c>
      <c r="V12" s="222"/>
      <c r="W12" s="231">
        <f t="shared" si="9"/>
        <v>0</v>
      </c>
      <c r="X12" s="221">
        <f>_xlfn.XLOOKUP(Tag_List!$A$10,'d7'!$AD$3:$AD$87,'d7'!$AE$3:$AE$87)+_xlfn.XLOOKUP(Tag_List!$A$11,'d7'!$AD$3:$AD$87,'d7'!$AE$3:$AE$87)</f>
        <v>0</v>
      </c>
      <c r="Y12" s="222"/>
      <c r="Z12" s="231">
        <f t="shared" si="10"/>
        <v>0</v>
      </c>
      <c r="AA12" s="221">
        <f>_xlfn.XLOOKUP(Tag_List!$A$10,'d8'!$AD$3:$AD$87,'d8'!$AE$3:$AE$87)+_xlfn.XLOOKUP(Tag_List!$A$11,'d8'!$AD$3:$AD$87,'d8'!$AE$3:$AE$87)</f>
        <v>0</v>
      </c>
      <c r="AB12" s="222"/>
      <c r="AC12" s="231">
        <f t="shared" si="11"/>
        <v>0</v>
      </c>
      <c r="AD12" s="221">
        <f>_xlfn.XLOOKUP(Tag_List!$A$10,'d9'!$AD$3:$AD$87,'d9'!$AE$3:$AE$87)+_xlfn.XLOOKUP(Tag_List!$A$11,'d9'!$AD$3:$AD$87,'d9'!$AE$3:$AE$87)</f>
        <v>0</v>
      </c>
      <c r="AE12" s="222"/>
      <c r="AF12" s="231">
        <f t="shared" si="12"/>
        <v>0</v>
      </c>
      <c r="AG12" s="221">
        <f>_xlfn.XLOOKUP(Tag_List!$A$10,'d10'!$AD$3:$AD$87,'d10'!$AE$3:$AE$87)+_xlfn.XLOOKUP(Tag_List!$A$11,'d10'!$AD$3:$AD$87,'d10'!$AE$3:$AE$87)</f>
        <v>0</v>
      </c>
      <c r="AH12" s="222"/>
      <c r="AI12" s="231">
        <f t="shared" si="13"/>
        <v>0</v>
      </c>
      <c r="AJ12" s="221">
        <f>_xlfn.XLOOKUP(Tag_List!$A$10,'d11'!$AD$3:$AD$87,'d11'!$AE$3:$AE$87)+_xlfn.XLOOKUP(Tag_List!$A$11,'d11'!$AD$3:$AD$87,'d11'!$AE$3:$AE$87)</f>
        <v>0</v>
      </c>
      <c r="AK12" s="222"/>
      <c r="AL12" s="231">
        <f t="shared" si="14"/>
        <v>0</v>
      </c>
      <c r="AM12" s="221">
        <f>_xlfn.XLOOKUP(Tag_List!$A$10,'d12'!$AD$3:$AD$87,'d12'!$AE$3:$AE$87)+_xlfn.XLOOKUP(Tag_List!$A$11,'d12'!$AD$3:$AD$87,'d12'!$AE$3:$AE$87)</f>
        <v>0</v>
      </c>
      <c r="AN12" s="222"/>
      <c r="AO12" s="231">
        <f t="shared" si="15"/>
        <v>0</v>
      </c>
      <c r="AP12" s="221">
        <f>_xlfn.XLOOKUP(Tag_List!$A$10,'d13'!$AD$3:$AD$87,'d13'!$AE$3:$AE$87)+_xlfn.XLOOKUP(Tag_List!$A$11,'d13'!$AD$3:$AD$87,'d13'!$AE$3:$AE$87)</f>
        <v>0</v>
      </c>
      <c r="AQ12" s="222"/>
      <c r="AR12" s="231">
        <f t="shared" si="16"/>
        <v>0</v>
      </c>
      <c r="AS12" s="221">
        <f>_xlfn.XLOOKUP(Tag_List!$A$10,'d14'!$AD$3:$AD$87,'d14'!$AE$3:$AE$87)+_xlfn.XLOOKUP(Tag_List!$A$11,'d14'!$AD$3:$AD$87,'d14'!$AE$3:$AE$87)</f>
        <v>0</v>
      </c>
      <c r="AT12" s="222"/>
      <c r="AU12" s="231">
        <f t="shared" si="17"/>
        <v>0</v>
      </c>
      <c r="AV12" s="221">
        <f>_xlfn.XLOOKUP(Tag_List!$A$10,'d15'!$AD$3:$AD$87,'d15'!$AE$3:$AE$87)+_xlfn.XLOOKUP(Tag_List!$A$11,'d15'!$AD$3:$AD$87,'d15'!$AE$3:$AE$87)</f>
        <v>0</v>
      </c>
      <c r="AW12" s="222"/>
      <c r="AX12" s="231">
        <f t="shared" si="18"/>
        <v>0</v>
      </c>
      <c r="AY12" s="221">
        <f>_xlfn.XLOOKUP(Tag_List!$A$10,'d16'!$AD$3:$AD$87,'d16'!$AE$3:$AE$87)+_xlfn.XLOOKUP(Tag_List!$A$11,'d16'!$AD$3:$AD$87,'d16'!$AE$3:$AE$87)</f>
        <v>0</v>
      </c>
      <c r="AZ12" s="222"/>
      <c r="BA12" s="231">
        <f t="shared" si="19"/>
        <v>0</v>
      </c>
      <c r="BB12" s="221">
        <f>_xlfn.XLOOKUP(Tag_List!$A$10,'d17'!$AD$3:$AD$87,'d17'!$AE$3:$AE$87)+_xlfn.XLOOKUP(Tag_List!$A$11,'d17'!$AD$3:$AD$87,'d17'!$AE$3:$AE$87)</f>
        <v>0</v>
      </c>
      <c r="BC12" s="222"/>
      <c r="BD12" s="231">
        <f t="shared" si="20"/>
        <v>0</v>
      </c>
      <c r="BE12" s="221">
        <f>_xlfn.XLOOKUP(Tag_List!$A$10,'d18'!$AD$3:$AD$87,'d18'!$AE$3:$AE$87)+_xlfn.XLOOKUP(Tag_List!$A$11,'d18'!$AD$3:$AD$87,'d18'!$AE$3:$AE$87)</f>
        <v>0</v>
      </c>
      <c r="BF12" s="222"/>
      <c r="BG12" s="231">
        <f t="shared" si="21"/>
        <v>0</v>
      </c>
      <c r="BH12" s="221">
        <f>_xlfn.XLOOKUP(Tag_List!$A$10,'d19'!$AD$3:$AD$87,'d19'!$AE$3:$AE$87)+_xlfn.XLOOKUP(Tag_List!$A$11,'d19'!$AD$3:$AD$87,'d19'!$AE$3:$AE$87)</f>
        <v>0</v>
      </c>
      <c r="BI12" s="222"/>
      <c r="BJ12" s="231">
        <f t="shared" si="22"/>
        <v>0</v>
      </c>
      <c r="BK12" s="221">
        <f>_xlfn.XLOOKUP(Tag_List!$A$10,'d20'!$AD$3:$AD$87,'d20'!$AE$3:$AE$87)+_xlfn.XLOOKUP(Tag_List!$A$11,'d20'!$AD$3:$AD$87,'d20'!$AE$3:$AE$87)</f>
        <v>0</v>
      </c>
      <c r="BL12" s="222"/>
      <c r="BM12" s="231">
        <f t="shared" si="23"/>
        <v>0</v>
      </c>
      <c r="BN12" s="221">
        <f>_xlfn.XLOOKUP(Tag_List!$A$10,'d21'!$AD$3:$AD$87,'d21'!$AE$3:$AE$87)+_xlfn.XLOOKUP(Tag_List!$A$11,'d21'!$AD$3:$AD$87,'d21'!$AE$3:$AE$87)</f>
        <v>0</v>
      </c>
      <c r="BO12" s="222"/>
      <c r="BP12" s="231">
        <f t="shared" si="24"/>
        <v>0</v>
      </c>
      <c r="BQ12" s="221">
        <f>_xlfn.XLOOKUP(Tag_List!$A$10,'d22'!$AD$3:$AD$87,'d22'!$AE$3:$AE$87)+_xlfn.XLOOKUP(Tag_List!$A$11,'d22'!$AD$3:$AD$87,'d22'!$AE$3:$AE$87)</f>
        <v>0</v>
      </c>
      <c r="BR12" s="222"/>
      <c r="BS12" s="231">
        <f t="shared" si="25"/>
        <v>0</v>
      </c>
      <c r="BT12" s="221">
        <f>_xlfn.XLOOKUP(Tag_List!$A$10,'d23'!$AD$3:$AD$87,'d23'!$AE$3:$AE$87)+_xlfn.XLOOKUP(Tag_List!$A$11,'d23'!$AD$3:$AD$87,'d23'!$AE$3:$AE$87)</f>
        <v>0</v>
      </c>
      <c r="BU12" s="222"/>
      <c r="BV12" s="231">
        <f t="shared" si="26"/>
        <v>0</v>
      </c>
      <c r="BW12" s="221">
        <f>_xlfn.XLOOKUP(Tag_List!$A$10,'d24'!$AD$3:$AD$87,'d24'!$AE$3:$AE$87)+_xlfn.XLOOKUP(Tag_List!$A$11,'d24'!$AD$3:$AD$87,'d24'!$AE$3:$AE$87)</f>
        <v>0</v>
      </c>
      <c r="BX12" s="222"/>
      <c r="BY12" s="231">
        <f t="shared" si="27"/>
        <v>0</v>
      </c>
      <c r="BZ12" s="221">
        <f>_xlfn.XLOOKUP(Tag_List!$A$10,'d25'!$AD$3:$AD$87,'d25'!$AE$3:$AE$87)+_xlfn.XLOOKUP(Tag_List!$A$11,'d25'!$AD$3:$AD$87,'d25'!$AE$3:$AE$87)</f>
        <v>0</v>
      </c>
      <c r="CA12" s="222"/>
      <c r="CB12" s="231">
        <f t="shared" si="28"/>
        <v>0</v>
      </c>
      <c r="CC12" s="221">
        <f>_xlfn.XLOOKUP(Tag_List!$A$10,'d26'!$AD$3:$AD$87,'d26'!$AE$3:$AE$87)+_xlfn.XLOOKUP(Tag_List!$A$11,'d26'!$AD$3:$AD$87,'d26'!$AE$3:$AE$87)</f>
        <v>0</v>
      </c>
      <c r="CD12" s="222"/>
      <c r="CE12" s="231">
        <f t="shared" si="29"/>
        <v>0</v>
      </c>
      <c r="CF12" s="221">
        <f>_xlfn.XLOOKUP(Tag_List!$A$10,'d27'!$AD$3:$AD$87,'d27'!$AE$3:$AE$87)+_xlfn.XLOOKUP(Tag_List!$A$11,'d27'!$AD$3:$AD$87,'d27'!$AE$3:$AE$87)</f>
        <v>0</v>
      </c>
      <c r="CG12" s="222"/>
      <c r="CH12" s="231">
        <f t="shared" si="30"/>
        <v>0</v>
      </c>
      <c r="CI12" s="221">
        <f>_xlfn.XLOOKUP(Tag_List!$A$10,'d28'!$AD$3:$AD$87,'d28'!$AE$3:$AE$87)+_xlfn.XLOOKUP(Tag_List!$A$11,'d28'!$AD$3:$AD$87,'d28'!$AE$3:$AE$87)</f>
        <v>0</v>
      </c>
      <c r="CJ12" s="222"/>
      <c r="CK12" s="231">
        <f t="shared" si="31"/>
        <v>0</v>
      </c>
      <c r="CL12" s="221">
        <f>_xlfn.XLOOKUP(Tag_List!$A$10,'d29'!$AD$3:$AD$87,'d29'!$AE$3:$AE$87)+_xlfn.XLOOKUP(Tag_List!$A$11,'d29'!$AD$3:$AD$87,'d29'!$AE$3:$AE$87)</f>
        <v>0</v>
      </c>
      <c r="CM12" s="222"/>
      <c r="CN12" s="231">
        <f t="shared" si="32"/>
        <v>0</v>
      </c>
      <c r="CO12" s="221">
        <f>_xlfn.XLOOKUP(Tag_List!$A$10,'d30'!$AD$3:$AD$87,'d30'!$AE$3:$AE$87)+_xlfn.XLOOKUP(Tag_List!$A$11,'d30'!$AD$3:$AD$87,'d30'!$AE$3:$AE$87)</f>
        <v>0</v>
      </c>
      <c r="CP12" s="222"/>
      <c r="CQ12" s="231">
        <f t="shared" si="33"/>
        <v>0</v>
      </c>
      <c r="CR12" s="221">
        <f>_xlfn.XLOOKUP(Tag_List!$A$10,'d31'!$AD$3:$AD$87,'d31'!$AE$3:$AE$87)+_xlfn.XLOOKUP(Tag_List!$A$11,'d31'!$AD$3:$AD$87,'d31'!$AE$3:$AE$87)</f>
        <v>0</v>
      </c>
      <c r="CS12" s="222"/>
      <c r="CT12" s="231">
        <f t="shared" si="34"/>
        <v>0</v>
      </c>
      <c r="CV12" s="168">
        <f t="shared" si="35"/>
        <v>0</v>
      </c>
      <c r="CW12" s="223">
        <f t="shared" si="0"/>
        <v>0</v>
      </c>
      <c r="CX12" s="224">
        <f t="shared" si="1"/>
        <v>0</v>
      </c>
      <c r="CY12" s="223">
        <f t="shared" si="2"/>
        <v>0</v>
      </c>
      <c r="CZ12" s="223">
        <f t="shared" si="2"/>
        <v>0</v>
      </c>
    </row>
    <row r="13" spans="1:104" x14ac:dyDescent="0.25">
      <c r="A13" s="165" t="b" cm="1">
        <f t="array" ref="A13">ISNUMBER(MATCH(LOWER(TRIM(B13)), LOWER(TRIM(t_f60_codes)), 0))</f>
        <v>1</v>
      </c>
      <c r="B13" s="637" t="str">
        <f t="shared" si="3"/>
        <v>peddlers</v>
      </c>
      <c r="C13" s="122" t="s">
        <v>8</v>
      </c>
      <c r="D13" s="125" t="s">
        <v>178</v>
      </c>
      <c r="F13" s="166">
        <f>_xlfn.XLOOKUP($C13,'d1'!$AD$3:$AD$87,'d1'!$AE$3:$AE$87)</f>
        <v>0</v>
      </c>
      <c r="G13" s="167"/>
      <c r="H13" s="231">
        <f t="shared" si="4"/>
        <v>0</v>
      </c>
      <c r="I13" s="166">
        <f>_xlfn.XLOOKUP($C13,'d2'!$AD$3:$AD$87,'d2'!$AE$3:$AE$87)</f>
        <v>0</v>
      </c>
      <c r="J13" s="167"/>
      <c r="K13" s="231">
        <f t="shared" si="5"/>
        <v>0</v>
      </c>
      <c r="L13" s="166">
        <f>_xlfn.XLOOKUP($C13,'d3'!$AD$3:$AD$87,'d3'!$AE$3:$AE$87)</f>
        <v>0</v>
      </c>
      <c r="M13" s="167"/>
      <c r="N13" s="231">
        <f t="shared" si="6"/>
        <v>0</v>
      </c>
      <c r="O13" s="166">
        <f>_xlfn.XLOOKUP($C13,'d4'!$AD$3:$AD$87,'d4'!$AE$3:$AE$87)</f>
        <v>0</v>
      </c>
      <c r="P13" s="167"/>
      <c r="Q13" s="231">
        <f t="shared" si="7"/>
        <v>0</v>
      </c>
      <c r="R13" s="166">
        <f>_xlfn.XLOOKUP($C13,'d5'!$AD$3:$AD$87,'d5'!$AE$3:$AE$87)</f>
        <v>0</v>
      </c>
      <c r="S13" s="167"/>
      <c r="T13" s="231">
        <f t="shared" si="8"/>
        <v>0</v>
      </c>
      <c r="U13" s="166">
        <f>_xlfn.XLOOKUP($C13,'d6'!$AD$3:$AD$87,'d6'!$AE$3:$AE$87)</f>
        <v>0</v>
      </c>
      <c r="V13" s="167"/>
      <c r="W13" s="231">
        <f t="shared" si="9"/>
        <v>0</v>
      </c>
      <c r="X13" s="166">
        <f>_xlfn.XLOOKUP($C13,'d7'!$AD$3:$AD$87,'d7'!$AE$3:$AE$87)</f>
        <v>0</v>
      </c>
      <c r="Y13" s="167"/>
      <c r="Z13" s="231">
        <f t="shared" si="10"/>
        <v>0</v>
      </c>
      <c r="AA13" s="166">
        <f>_xlfn.XLOOKUP($C13,'d8'!$AD$3:$AD$87,'d8'!$AE$3:$AE$87)</f>
        <v>0</v>
      </c>
      <c r="AB13" s="167"/>
      <c r="AC13" s="231">
        <f t="shared" si="11"/>
        <v>0</v>
      </c>
      <c r="AD13" s="166">
        <f>_xlfn.XLOOKUP($C13,'d9'!$AD$3:$AD$87,'d9'!$AE$3:$AE$87)</f>
        <v>0</v>
      </c>
      <c r="AE13" s="167"/>
      <c r="AF13" s="231">
        <f t="shared" si="12"/>
        <v>0</v>
      </c>
      <c r="AG13" s="166">
        <f>_xlfn.XLOOKUP($C13,'d10'!$AD$3:$AD$87,'d10'!$AE$3:$AE$87)</f>
        <v>0</v>
      </c>
      <c r="AH13" s="167"/>
      <c r="AI13" s="231">
        <f t="shared" si="13"/>
        <v>0</v>
      </c>
      <c r="AJ13" s="166">
        <f>_xlfn.XLOOKUP($C13,'d11'!$AD$3:$AD$87,'d11'!$AE$3:$AE$87)</f>
        <v>0</v>
      </c>
      <c r="AK13" s="167"/>
      <c r="AL13" s="231">
        <f t="shared" si="14"/>
        <v>0</v>
      </c>
      <c r="AM13" s="166">
        <f>_xlfn.XLOOKUP($C13,'d12'!$AD$3:$AD$87,'d12'!$AE$3:$AE$87)</f>
        <v>0</v>
      </c>
      <c r="AN13" s="167"/>
      <c r="AO13" s="231">
        <f t="shared" si="15"/>
        <v>0</v>
      </c>
      <c r="AP13" s="166">
        <f>_xlfn.XLOOKUP($C13,'d13'!$AD$3:$AD$87,'d13'!$AE$3:$AE$87)</f>
        <v>0</v>
      </c>
      <c r="AQ13" s="167"/>
      <c r="AR13" s="231">
        <f t="shared" si="16"/>
        <v>0</v>
      </c>
      <c r="AS13" s="166">
        <f>_xlfn.XLOOKUP($C13,'d14'!$AD$3:$AD$87,'d14'!$AE$3:$AE$87)</f>
        <v>0</v>
      </c>
      <c r="AT13" s="167"/>
      <c r="AU13" s="231">
        <f t="shared" si="17"/>
        <v>0</v>
      </c>
      <c r="AV13" s="166">
        <f>_xlfn.XLOOKUP($C13,'d15'!$AD$3:$AD$87,'d15'!$AE$3:$AE$87)</f>
        <v>0</v>
      </c>
      <c r="AW13" s="167"/>
      <c r="AX13" s="231">
        <f t="shared" si="18"/>
        <v>0</v>
      </c>
      <c r="AY13" s="166">
        <f>_xlfn.XLOOKUP($C13,'d16'!$AD$3:$AD$87,'d16'!$AE$3:$AE$87)</f>
        <v>0</v>
      </c>
      <c r="AZ13" s="167"/>
      <c r="BA13" s="231">
        <f t="shared" si="19"/>
        <v>0</v>
      </c>
      <c r="BB13" s="166">
        <f>_xlfn.XLOOKUP($C13,'d17'!$AD$3:$AD$87,'d17'!$AE$3:$AE$87)</f>
        <v>0</v>
      </c>
      <c r="BC13" s="167"/>
      <c r="BD13" s="231">
        <f t="shared" si="20"/>
        <v>0</v>
      </c>
      <c r="BE13" s="166">
        <f>_xlfn.XLOOKUP($C13,'d18'!$AD$3:$AD$87,'d18'!$AE$3:$AE$87)</f>
        <v>0</v>
      </c>
      <c r="BF13" s="167"/>
      <c r="BG13" s="231">
        <f t="shared" si="21"/>
        <v>0</v>
      </c>
      <c r="BH13" s="166">
        <f>_xlfn.XLOOKUP($C13,'d19'!$AD$3:$AD$87,'d19'!$AE$3:$AE$87)</f>
        <v>0</v>
      </c>
      <c r="BI13" s="167"/>
      <c r="BJ13" s="231">
        <f t="shared" si="22"/>
        <v>0</v>
      </c>
      <c r="BK13" s="166">
        <f>_xlfn.XLOOKUP($C13,'d20'!$AD$3:$AD$87,'d20'!$AE$3:$AE$87)</f>
        <v>0</v>
      </c>
      <c r="BL13" s="167"/>
      <c r="BM13" s="231">
        <f t="shared" si="23"/>
        <v>0</v>
      </c>
      <c r="BN13" s="166">
        <f>_xlfn.XLOOKUP($C13,'d21'!$AD$3:$AD$87,'d21'!$AE$3:$AE$87)</f>
        <v>0</v>
      </c>
      <c r="BO13" s="167"/>
      <c r="BP13" s="231">
        <f t="shared" si="24"/>
        <v>0</v>
      </c>
      <c r="BQ13" s="166">
        <f>_xlfn.XLOOKUP($C13,'d22'!$AD$3:$AD$87,'d22'!$AE$3:$AE$87)</f>
        <v>0</v>
      </c>
      <c r="BR13" s="167"/>
      <c r="BS13" s="231">
        <f t="shared" si="25"/>
        <v>0</v>
      </c>
      <c r="BT13" s="166">
        <f>_xlfn.XLOOKUP($C13,'d23'!$AD$3:$AD$87,'d23'!$AE$3:$AE$87)</f>
        <v>0</v>
      </c>
      <c r="BU13" s="167"/>
      <c r="BV13" s="231">
        <f t="shared" si="26"/>
        <v>0</v>
      </c>
      <c r="BW13" s="166">
        <f>_xlfn.XLOOKUP($C13,'d24'!$AD$3:$AD$87,'d24'!$AE$3:$AE$87)</f>
        <v>0</v>
      </c>
      <c r="BX13" s="167"/>
      <c r="BY13" s="231">
        <f t="shared" si="27"/>
        <v>0</v>
      </c>
      <c r="BZ13" s="166">
        <f>_xlfn.XLOOKUP($C13,'d25'!$AD$3:$AD$87,'d25'!$AE$3:$AE$87)</f>
        <v>0</v>
      </c>
      <c r="CA13" s="167"/>
      <c r="CB13" s="231">
        <f t="shared" si="28"/>
        <v>0</v>
      </c>
      <c r="CC13" s="166">
        <f>_xlfn.XLOOKUP($C13,'d26'!$AD$3:$AD$87,'d26'!$AE$3:$AE$87)</f>
        <v>0</v>
      </c>
      <c r="CD13" s="167"/>
      <c r="CE13" s="231">
        <f t="shared" si="29"/>
        <v>0</v>
      </c>
      <c r="CF13" s="166">
        <f>_xlfn.XLOOKUP($C13,'d27'!$AD$3:$AD$87,'d27'!$AE$3:$AE$87)</f>
        <v>0</v>
      </c>
      <c r="CG13" s="167"/>
      <c r="CH13" s="231">
        <f t="shared" si="30"/>
        <v>0</v>
      </c>
      <c r="CI13" s="166">
        <f>_xlfn.XLOOKUP($C13,'d28'!$AD$3:$AD$87,'d28'!$AE$3:$AE$87)</f>
        <v>0</v>
      </c>
      <c r="CJ13" s="167"/>
      <c r="CK13" s="231">
        <f t="shared" si="31"/>
        <v>0</v>
      </c>
      <c r="CL13" s="166">
        <f>_xlfn.XLOOKUP($C13,'d29'!$AD$3:$AD$87,'d29'!$AE$3:$AE$87)</f>
        <v>0</v>
      </c>
      <c r="CM13" s="167"/>
      <c r="CN13" s="231">
        <f t="shared" si="32"/>
        <v>0</v>
      </c>
      <c r="CO13" s="166">
        <f>_xlfn.XLOOKUP($C13,'d30'!$AD$3:$AD$87,'d30'!$AE$3:$AE$87)</f>
        <v>0</v>
      </c>
      <c r="CP13" s="167"/>
      <c r="CQ13" s="231">
        <f t="shared" si="33"/>
        <v>0</v>
      </c>
      <c r="CR13" s="166">
        <f>_xlfn.XLOOKUP($C13,'d31'!$AD$3:$AD$87,'d31'!$AE$3:$AE$87)</f>
        <v>0</v>
      </c>
      <c r="CS13" s="167"/>
      <c r="CT13" s="231">
        <f t="shared" si="34"/>
        <v>0</v>
      </c>
      <c r="CV13" s="168">
        <f t="shared" si="35"/>
        <v>0</v>
      </c>
      <c r="CW13" s="168">
        <f t="shared" si="0"/>
        <v>0</v>
      </c>
      <c r="CX13" s="169">
        <f t="shared" si="1"/>
        <v>0</v>
      </c>
      <c r="CY13" s="165">
        <f t="shared" si="2"/>
        <v>0</v>
      </c>
      <c r="CZ13" s="165">
        <f t="shared" si="2"/>
        <v>0</v>
      </c>
    </row>
    <row r="14" spans="1:104" x14ac:dyDescent="0.25">
      <c r="A14" s="165" t="b" cm="1">
        <f t="array" ref="A14">ISNUMBER(MATCH(LOWER(TRIM(B14)), LOWER(TRIM(t_f60_codes)), 0))</f>
        <v>0</v>
      </c>
      <c r="B14" s="637" t="str">
        <f t="shared" si="3"/>
        <v>other_businesses</v>
      </c>
      <c r="C14" s="122" t="s">
        <v>9</v>
      </c>
      <c r="D14" s="125" t="s">
        <v>179</v>
      </c>
      <c r="F14" s="166">
        <f>_xlfn.XLOOKUP($C14,'d1'!$AD$3:$AD$87,'d1'!$AE$3:$AE$87)</f>
        <v>0</v>
      </c>
      <c r="G14" s="167"/>
      <c r="H14" s="231">
        <f t="shared" si="4"/>
        <v>0</v>
      </c>
      <c r="I14" s="166">
        <f>_xlfn.XLOOKUP($C14,'d2'!$AD$3:$AD$87,'d2'!$AE$3:$AE$87)</f>
        <v>0</v>
      </c>
      <c r="J14" s="167"/>
      <c r="K14" s="231">
        <f t="shared" si="5"/>
        <v>0</v>
      </c>
      <c r="L14" s="166">
        <f>_xlfn.XLOOKUP($C14,'d3'!$AD$3:$AD$87,'d3'!$AE$3:$AE$87)</f>
        <v>0</v>
      </c>
      <c r="M14" s="167"/>
      <c r="N14" s="231">
        <f t="shared" si="6"/>
        <v>0</v>
      </c>
      <c r="O14" s="166">
        <f>_xlfn.XLOOKUP($C14,'d4'!$AD$3:$AD$87,'d4'!$AE$3:$AE$87)</f>
        <v>0</v>
      </c>
      <c r="P14" s="167"/>
      <c r="Q14" s="231">
        <f t="shared" si="7"/>
        <v>0</v>
      </c>
      <c r="R14" s="166">
        <f>_xlfn.XLOOKUP($C14,'d5'!$AD$3:$AD$87,'d5'!$AE$3:$AE$87)</f>
        <v>0</v>
      </c>
      <c r="S14" s="167"/>
      <c r="T14" s="231">
        <f t="shared" si="8"/>
        <v>0</v>
      </c>
      <c r="U14" s="166">
        <f>_xlfn.XLOOKUP($C14,'d6'!$AD$3:$AD$87,'d6'!$AE$3:$AE$87)</f>
        <v>0</v>
      </c>
      <c r="V14" s="167"/>
      <c r="W14" s="231">
        <f t="shared" si="9"/>
        <v>0</v>
      </c>
      <c r="X14" s="166">
        <f>_xlfn.XLOOKUP($C14,'d7'!$AD$3:$AD$87,'d7'!$AE$3:$AE$87)</f>
        <v>0</v>
      </c>
      <c r="Y14" s="167"/>
      <c r="Z14" s="231">
        <f t="shared" si="10"/>
        <v>0</v>
      </c>
      <c r="AA14" s="166">
        <f>_xlfn.XLOOKUP($C14,'d8'!$AD$3:$AD$87,'d8'!$AE$3:$AE$87)</f>
        <v>0</v>
      </c>
      <c r="AB14" s="167"/>
      <c r="AC14" s="231">
        <f t="shared" si="11"/>
        <v>0</v>
      </c>
      <c r="AD14" s="166">
        <f>_xlfn.XLOOKUP($C14,'d9'!$AD$3:$AD$87,'d9'!$AE$3:$AE$87)</f>
        <v>0</v>
      </c>
      <c r="AE14" s="167"/>
      <c r="AF14" s="231">
        <f t="shared" si="12"/>
        <v>0</v>
      </c>
      <c r="AG14" s="166">
        <f>_xlfn.XLOOKUP($C14,'d10'!$AD$3:$AD$87,'d10'!$AE$3:$AE$87)</f>
        <v>0</v>
      </c>
      <c r="AH14" s="167"/>
      <c r="AI14" s="231">
        <f t="shared" si="13"/>
        <v>0</v>
      </c>
      <c r="AJ14" s="166">
        <f>_xlfn.XLOOKUP($C14,'d11'!$AD$3:$AD$87,'d11'!$AE$3:$AE$87)</f>
        <v>0</v>
      </c>
      <c r="AK14" s="167"/>
      <c r="AL14" s="231">
        <f t="shared" si="14"/>
        <v>0</v>
      </c>
      <c r="AM14" s="166">
        <f>_xlfn.XLOOKUP($C14,'d12'!$AD$3:$AD$87,'d12'!$AE$3:$AE$87)</f>
        <v>0</v>
      </c>
      <c r="AN14" s="167"/>
      <c r="AO14" s="231">
        <f t="shared" si="15"/>
        <v>0</v>
      </c>
      <c r="AP14" s="166">
        <f>_xlfn.XLOOKUP($C14,'d13'!$AD$3:$AD$87,'d13'!$AE$3:$AE$87)</f>
        <v>0</v>
      </c>
      <c r="AQ14" s="167"/>
      <c r="AR14" s="231">
        <f t="shared" si="16"/>
        <v>0</v>
      </c>
      <c r="AS14" s="166">
        <f>_xlfn.XLOOKUP($C14,'d14'!$AD$3:$AD$87,'d14'!$AE$3:$AE$87)</f>
        <v>0</v>
      </c>
      <c r="AT14" s="167"/>
      <c r="AU14" s="231">
        <f t="shared" si="17"/>
        <v>0</v>
      </c>
      <c r="AV14" s="166">
        <f>_xlfn.XLOOKUP($C14,'d15'!$AD$3:$AD$87,'d15'!$AE$3:$AE$87)</f>
        <v>0</v>
      </c>
      <c r="AW14" s="167"/>
      <c r="AX14" s="231">
        <f t="shared" si="18"/>
        <v>0</v>
      </c>
      <c r="AY14" s="166">
        <f>_xlfn.XLOOKUP($C14,'d16'!$AD$3:$AD$87,'d16'!$AE$3:$AE$87)</f>
        <v>0</v>
      </c>
      <c r="AZ14" s="167"/>
      <c r="BA14" s="231">
        <f t="shared" si="19"/>
        <v>0</v>
      </c>
      <c r="BB14" s="166">
        <f>_xlfn.XLOOKUP($C14,'d17'!$AD$3:$AD$87,'d17'!$AE$3:$AE$87)</f>
        <v>0</v>
      </c>
      <c r="BC14" s="167"/>
      <c r="BD14" s="231">
        <f t="shared" si="20"/>
        <v>0</v>
      </c>
      <c r="BE14" s="166">
        <f>_xlfn.XLOOKUP($C14,'d18'!$AD$3:$AD$87,'d18'!$AE$3:$AE$87)</f>
        <v>0</v>
      </c>
      <c r="BF14" s="167"/>
      <c r="BG14" s="231">
        <f t="shared" si="21"/>
        <v>0</v>
      </c>
      <c r="BH14" s="166">
        <f>_xlfn.XLOOKUP($C14,'d19'!$AD$3:$AD$87,'d19'!$AE$3:$AE$87)</f>
        <v>0</v>
      </c>
      <c r="BI14" s="167"/>
      <c r="BJ14" s="231">
        <f t="shared" si="22"/>
        <v>0</v>
      </c>
      <c r="BK14" s="166">
        <f>_xlfn.XLOOKUP($C14,'d20'!$AD$3:$AD$87,'d20'!$AE$3:$AE$87)</f>
        <v>0</v>
      </c>
      <c r="BL14" s="167"/>
      <c r="BM14" s="231">
        <f t="shared" si="23"/>
        <v>0</v>
      </c>
      <c r="BN14" s="166">
        <f>_xlfn.XLOOKUP($C14,'d21'!$AD$3:$AD$87,'d21'!$AE$3:$AE$87)</f>
        <v>0</v>
      </c>
      <c r="BO14" s="167"/>
      <c r="BP14" s="231">
        <f t="shared" si="24"/>
        <v>0</v>
      </c>
      <c r="BQ14" s="166">
        <f>_xlfn.XLOOKUP($C14,'d22'!$AD$3:$AD$87,'d22'!$AE$3:$AE$87)</f>
        <v>0</v>
      </c>
      <c r="BR14" s="167"/>
      <c r="BS14" s="231">
        <f t="shared" si="25"/>
        <v>0</v>
      </c>
      <c r="BT14" s="166">
        <f>_xlfn.XLOOKUP($C14,'d23'!$AD$3:$AD$87,'d23'!$AE$3:$AE$87)</f>
        <v>0</v>
      </c>
      <c r="BU14" s="167"/>
      <c r="BV14" s="231">
        <f t="shared" si="26"/>
        <v>0</v>
      </c>
      <c r="BW14" s="166">
        <f>_xlfn.XLOOKUP($C14,'d24'!$AD$3:$AD$87,'d24'!$AE$3:$AE$87)</f>
        <v>0</v>
      </c>
      <c r="BX14" s="167"/>
      <c r="BY14" s="231">
        <f t="shared" si="27"/>
        <v>0</v>
      </c>
      <c r="BZ14" s="166">
        <f>_xlfn.XLOOKUP($C14,'d25'!$AD$3:$AD$87,'d25'!$AE$3:$AE$87)</f>
        <v>0</v>
      </c>
      <c r="CA14" s="167"/>
      <c r="CB14" s="231">
        <f t="shared" si="28"/>
        <v>0</v>
      </c>
      <c r="CC14" s="166">
        <f>_xlfn.XLOOKUP($C14,'d26'!$AD$3:$AD$87,'d26'!$AE$3:$AE$87)</f>
        <v>0</v>
      </c>
      <c r="CD14" s="167"/>
      <c r="CE14" s="231">
        <f t="shared" si="29"/>
        <v>0</v>
      </c>
      <c r="CF14" s="166">
        <f>_xlfn.XLOOKUP($C14,'d27'!$AD$3:$AD$87,'d27'!$AE$3:$AE$87)</f>
        <v>0</v>
      </c>
      <c r="CG14" s="167"/>
      <c r="CH14" s="231">
        <f t="shared" si="30"/>
        <v>0</v>
      </c>
      <c r="CI14" s="166">
        <f>_xlfn.XLOOKUP($C14,'d28'!$AD$3:$AD$87,'d28'!$AE$3:$AE$87)</f>
        <v>0</v>
      </c>
      <c r="CJ14" s="167"/>
      <c r="CK14" s="231">
        <f t="shared" si="31"/>
        <v>0</v>
      </c>
      <c r="CL14" s="166">
        <f>_xlfn.XLOOKUP($C14,'d29'!$AD$3:$AD$87,'d29'!$AE$3:$AE$87)</f>
        <v>0</v>
      </c>
      <c r="CM14" s="167"/>
      <c r="CN14" s="231">
        <f t="shared" si="32"/>
        <v>0</v>
      </c>
      <c r="CO14" s="166">
        <f>_xlfn.XLOOKUP($C14,'d30'!$AD$3:$AD$87,'d30'!$AE$3:$AE$87)</f>
        <v>0</v>
      </c>
      <c r="CP14" s="167"/>
      <c r="CQ14" s="231">
        <f t="shared" si="33"/>
        <v>0</v>
      </c>
      <c r="CR14" s="166">
        <f>_xlfn.XLOOKUP($C14,'d31'!$AD$3:$AD$87,'d31'!$AE$3:$AE$87)</f>
        <v>0</v>
      </c>
      <c r="CS14" s="167"/>
      <c r="CT14" s="231">
        <f t="shared" si="34"/>
        <v>0</v>
      </c>
      <c r="CV14" s="168">
        <f t="shared" si="35"/>
        <v>0</v>
      </c>
      <c r="CW14" s="168">
        <f t="shared" si="0"/>
        <v>0</v>
      </c>
      <c r="CX14" s="169">
        <f t="shared" si="1"/>
        <v>0</v>
      </c>
      <c r="CY14" s="165">
        <f t="shared" si="2"/>
        <v>0</v>
      </c>
      <c r="CZ14" s="165">
        <f t="shared" si="2"/>
        <v>0</v>
      </c>
    </row>
    <row r="15" spans="1:104" x14ac:dyDescent="0.25">
      <c r="A15" s="165" t="b" cm="1">
        <f t="array" ref="A15">ISNUMBER(MATCH(LOWER(TRIM(B15)), LOWER(TRIM(t_f60_codes)), 0))</f>
        <v>1</v>
      </c>
      <c r="B15" s="637" t="str">
        <f t="shared" si="3"/>
        <v>amusement_tax</v>
      </c>
      <c r="C15" s="195" t="s">
        <v>182</v>
      </c>
      <c r="D15" s="125" t="s">
        <v>183</v>
      </c>
      <c r="F15" s="196"/>
      <c r="G15" s="197"/>
      <c r="H15" s="231">
        <f t="shared" si="4"/>
        <v>0</v>
      </c>
      <c r="I15" s="196"/>
      <c r="J15" s="197"/>
      <c r="K15" s="231">
        <f t="shared" si="5"/>
        <v>0</v>
      </c>
      <c r="L15" s="196"/>
      <c r="M15" s="197"/>
      <c r="N15" s="231">
        <f t="shared" si="6"/>
        <v>0</v>
      </c>
      <c r="O15" s="196"/>
      <c r="P15" s="197"/>
      <c r="Q15" s="231">
        <f t="shared" si="7"/>
        <v>0</v>
      </c>
      <c r="R15" s="196"/>
      <c r="S15" s="197"/>
      <c r="T15" s="231">
        <f t="shared" si="8"/>
        <v>0</v>
      </c>
      <c r="U15" s="196"/>
      <c r="V15" s="197"/>
      <c r="W15" s="231">
        <f t="shared" si="9"/>
        <v>0</v>
      </c>
      <c r="X15" s="196"/>
      <c r="Y15" s="197"/>
      <c r="Z15" s="231">
        <f t="shared" si="10"/>
        <v>0</v>
      </c>
      <c r="AA15" s="196"/>
      <c r="AB15" s="197"/>
      <c r="AC15" s="231">
        <f t="shared" si="11"/>
        <v>0</v>
      </c>
      <c r="AD15" s="196"/>
      <c r="AE15" s="197"/>
      <c r="AF15" s="231">
        <f t="shared" si="12"/>
        <v>0</v>
      </c>
      <c r="AG15" s="196"/>
      <c r="AH15" s="197"/>
      <c r="AI15" s="231">
        <f t="shared" si="13"/>
        <v>0</v>
      </c>
      <c r="AJ15" s="196"/>
      <c r="AK15" s="197"/>
      <c r="AL15" s="231">
        <f t="shared" si="14"/>
        <v>0</v>
      </c>
      <c r="AM15" s="196"/>
      <c r="AN15" s="197"/>
      <c r="AO15" s="231">
        <f t="shared" si="15"/>
        <v>0</v>
      </c>
      <c r="AP15" s="196"/>
      <c r="AQ15" s="197"/>
      <c r="AR15" s="231">
        <f t="shared" si="16"/>
        <v>0</v>
      </c>
      <c r="AS15" s="196"/>
      <c r="AT15" s="197"/>
      <c r="AU15" s="231">
        <f t="shared" si="17"/>
        <v>0</v>
      </c>
      <c r="AV15" s="196"/>
      <c r="AW15" s="197"/>
      <c r="AX15" s="231">
        <f t="shared" si="18"/>
        <v>0</v>
      </c>
      <c r="AY15" s="196"/>
      <c r="AZ15" s="197"/>
      <c r="BA15" s="231">
        <f t="shared" si="19"/>
        <v>0</v>
      </c>
      <c r="BB15" s="196"/>
      <c r="BC15" s="197"/>
      <c r="BD15" s="231">
        <f t="shared" si="20"/>
        <v>0</v>
      </c>
      <c r="BE15" s="196"/>
      <c r="BF15" s="197"/>
      <c r="BG15" s="231">
        <f t="shared" si="21"/>
        <v>0</v>
      </c>
      <c r="BH15" s="196"/>
      <c r="BI15" s="197"/>
      <c r="BJ15" s="231">
        <f t="shared" si="22"/>
        <v>0</v>
      </c>
      <c r="BK15" s="196"/>
      <c r="BL15" s="197"/>
      <c r="BM15" s="231">
        <f t="shared" si="23"/>
        <v>0</v>
      </c>
      <c r="BN15" s="196"/>
      <c r="BO15" s="197"/>
      <c r="BP15" s="231">
        <f t="shared" si="24"/>
        <v>0</v>
      </c>
      <c r="BQ15" s="196"/>
      <c r="BR15" s="197"/>
      <c r="BS15" s="231">
        <f t="shared" si="25"/>
        <v>0</v>
      </c>
      <c r="BT15" s="196"/>
      <c r="BU15" s="197"/>
      <c r="BV15" s="231">
        <f t="shared" si="26"/>
        <v>0</v>
      </c>
      <c r="BW15" s="196"/>
      <c r="BX15" s="197"/>
      <c r="BY15" s="231">
        <f t="shared" si="27"/>
        <v>0</v>
      </c>
      <c r="BZ15" s="196"/>
      <c r="CA15" s="197"/>
      <c r="CB15" s="231">
        <f t="shared" si="28"/>
        <v>0</v>
      </c>
      <c r="CC15" s="196"/>
      <c r="CD15" s="197"/>
      <c r="CE15" s="231">
        <f t="shared" si="29"/>
        <v>0</v>
      </c>
      <c r="CF15" s="196"/>
      <c r="CG15" s="197"/>
      <c r="CH15" s="231">
        <f t="shared" si="30"/>
        <v>0</v>
      </c>
      <c r="CI15" s="196"/>
      <c r="CJ15" s="197"/>
      <c r="CK15" s="231">
        <f t="shared" si="31"/>
        <v>0</v>
      </c>
      <c r="CL15" s="196"/>
      <c r="CM15" s="197"/>
      <c r="CN15" s="231">
        <f t="shared" si="32"/>
        <v>0</v>
      </c>
      <c r="CO15" s="196"/>
      <c r="CP15" s="197"/>
      <c r="CQ15" s="231">
        <f t="shared" si="33"/>
        <v>0</v>
      </c>
      <c r="CR15" s="196"/>
      <c r="CS15" s="197"/>
      <c r="CT15" s="231">
        <f t="shared" si="34"/>
        <v>0</v>
      </c>
      <c r="CV15" s="168">
        <f t="shared" si="35"/>
        <v>0</v>
      </c>
    </row>
    <row r="16" spans="1:104" x14ac:dyDescent="0.25">
      <c r="A16" s="165" t="b" cm="1">
        <f t="array" ref="A16">ISNUMBER(MATCH(LOWER(TRIM(B16)), LOWER(TRIM(t_f60_codes)), 0))</f>
        <v>1</v>
      </c>
      <c r="B16" s="637" t="str">
        <f t="shared" si="3"/>
        <v>mto</v>
      </c>
      <c r="C16" s="122" t="s">
        <v>10</v>
      </c>
      <c r="D16" s="125" t="s">
        <v>180</v>
      </c>
      <c r="F16" s="166">
        <f>_xlfn.XLOOKUP($C16,'d1'!$AD$3:$AD$87,'d1'!$AE$3:$AE$87)</f>
        <v>0</v>
      </c>
      <c r="G16" s="167"/>
      <c r="H16" s="231">
        <f t="shared" si="4"/>
        <v>0</v>
      </c>
      <c r="I16" s="166">
        <f>_xlfn.XLOOKUP($C16,'d2'!$AD$3:$AD$87,'d2'!$AE$3:$AE$87)</f>
        <v>0</v>
      </c>
      <c r="J16" s="167"/>
      <c r="K16" s="231">
        <f t="shared" si="5"/>
        <v>0</v>
      </c>
      <c r="L16" s="166">
        <f>_xlfn.XLOOKUP($C16,'d3'!$AD$3:$AD$87,'d3'!$AE$3:$AE$87)</f>
        <v>0</v>
      </c>
      <c r="M16" s="167"/>
      <c r="N16" s="231">
        <f t="shared" si="6"/>
        <v>0</v>
      </c>
      <c r="O16" s="166">
        <f>_xlfn.XLOOKUP($C16,'d4'!$AD$3:$AD$87,'d4'!$AE$3:$AE$87)</f>
        <v>0</v>
      </c>
      <c r="P16" s="167"/>
      <c r="Q16" s="231">
        <f t="shared" si="7"/>
        <v>0</v>
      </c>
      <c r="R16" s="166">
        <f>_xlfn.XLOOKUP($C16,'d5'!$AD$3:$AD$87,'d5'!$AE$3:$AE$87)</f>
        <v>0</v>
      </c>
      <c r="S16" s="167"/>
      <c r="T16" s="231">
        <f t="shared" si="8"/>
        <v>0</v>
      </c>
      <c r="U16" s="166">
        <f>_xlfn.XLOOKUP($C16,'d6'!$AD$3:$AD$87,'d6'!$AE$3:$AE$87)</f>
        <v>0</v>
      </c>
      <c r="V16" s="167"/>
      <c r="W16" s="231">
        <f t="shared" si="9"/>
        <v>0</v>
      </c>
      <c r="X16" s="166">
        <f>_xlfn.XLOOKUP($C16,'d7'!$AD$3:$AD$87,'d7'!$AE$3:$AE$87)</f>
        <v>0</v>
      </c>
      <c r="Y16" s="167"/>
      <c r="Z16" s="231">
        <f t="shared" si="10"/>
        <v>0</v>
      </c>
      <c r="AA16" s="166">
        <f>_xlfn.XLOOKUP($C16,'d8'!$AD$3:$AD$87,'d8'!$AE$3:$AE$87)</f>
        <v>0</v>
      </c>
      <c r="AB16" s="167"/>
      <c r="AC16" s="231">
        <f t="shared" si="11"/>
        <v>0</v>
      </c>
      <c r="AD16" s="166">
        <f>_xlfn.XLOOKUP($C16,'d9'!$AD$3:$AD$87,'d9'!$AE$3:$AE$87)</f>
        <v>0</v>
      </c>
      <c r="AE16" s="167"/>
      <c r="AF16" s="231">
        <f t="shared" si="12"/>
        <v>0</v>
      </c>
      <c r="AG16" s="166">
        <f>_xlfn.XLOOKUP($C16,'d10'!$AD$3:$AD$87,'d10'!$AE$3:$AE$87)</f>
        <v>0</v>
      </c>
      <c r="AH16" s="167"/>
      <c r="AI16" s="231">
        <f t="shared" si="13"/>
        <v>0</v>
      </c>
      <c r="AJ16" s="166">
        <f>_xlfn.XLOOKUP($C16,'d11'!$AD$3:$AD$87,'d11'!$AE$3:$AE$87)</f>
        <v>0</v>
      </c>
      <c r="AK16" s="167"/>
      <c r="AL16" s="231">
        <f t="shared" si="14"/>
        <v>0</v>
      </c>
      <c r="AM16" s="166">
        <f>_xlfn.XLOOKUP($C16,'d12'!$AD$3:$AD$87,'d12'!$AE$3:$AE$87)</f>
        <v>0</v>
      </c>
      <c r="AN16" s="167"/>
      <c r="AO16" s="231">
        <f t="shared" si="15"/>
        <v>0</v>
      </c>
      <c r="AP16" s="166">
        <f>_xlfn.XLOOKUP($C16,'d13'!$AD$3:$AD$87,'d13'!$AE$3:$AE$87)</f>
        <v>0</v>
      </c>
      <c r="AQ16" s="167"/>
      <c r="AR16" s="231">
        <f t="shared" si="16"/>
        <v>0</v>
      </c>
      <c r="AS16" s="166">
        <f>_xlfn.XLOOKUP($C16,'d14'!$AD$3:$AD$87,'d14'!$AE$3:$AE$87)</f>
        <v>0</v>
      </c>
      <c r="AT16" s="167"/>
      <c r="AU16" s="231">
        <f t="shared" si="17"/>
        <v>0</v>
      </c>
      <c r="AV16" s="166">
        <f>_xlfn.XLOOKUP($C16,'d15'!$AD$3:$AD$87,'d15'!$AE$3:$AE$87)</f>
        <v>0</v>
      </c>
      <c r="AW16" s="167"/>
      <c r="AX16" s="231">
        <f t="shared" si="18"/>
        <v>0</v>
      </c>
      <c r="AY16" s="166">
        <f>_xlfn.XLOOKUP($C16,'d16'!$AD$3:$AD$87,'d16'!$AE$3:$AE$87)</f>
        <v>0</v>
      </c>
      <c r="AZ16" s="167"/>
      <c r="BA16" s="231">
        <f t="shared" si="19"/>
        <v>0</v>
      </c>
      <c r="BB16" s="166">
        <f>_xlfn.XLOOKUP($C16,'d17'!$AD$3:$AD$87,'d17'!$AE$3:$AE$87)</f>
        <v>0</v>
      </c>
      <c r="BC16" s="167"/>
      <c r="BD16" s="231">
        <f t="shared" si="20"/>
        <v>0</v>
      </c>
      <c r="BE16" s="166">
        <f>_xlfn.XLOOKUP($C16,'d18'!$AD$3:$AD$87,'d18'!$AE$3:$AE$87)</f>
        <v>0</v>
      </c>
      <c r="BF16" s="167"/>
      <c r="BG16" s="231">
        <f t="shared" si="21"/>
        <v>0</v>
      </c>
      <c r="BH16" s="166">
        <f>_xlfn.XLOOKUP($C16,'d19'!$AD$3:$AD$87,'d19'!$AE$3:$AE$87)</f>
        <v>0</v>
      </c>
      <c r="BI16" s="167"/>
      <c r="BJ16" s="231">
        <f t="shared" si="22"/>
        <v>0</v>
      </c>
      <c r="BK16" s="166">
        <f>_xlfn.XLOOKUP($C16,'d20'!$AD$3:$AD$87,'d20'!$AE$3:$AE$87)</f>
        <v>0</v>
      </c>
      <c r="BL16" s="167"/>
      <c r="BM16" s="231">
        <f t="shared" si="23"/>
        <v>0</v>
      </c>
      <c r="BN16" s="166">
        <f>_xlfn.XLOOKUP($C16,'d21'!$AD$3:$AD$87,'d21'!$AE$3:$AE$87)</f>
        <v>0</v>
      </c>
      <c r="BO16" s="167"/>
      <c r="BP16" s="231">
        <f t="shared" si="24"/>
        <v>0</v>
      </c>
      <c r="BQ16" s="166">
        <f>_xlfn.XLOOKUP($C16,'d22'!$AD$3:$AD$87,'d22'!$AE$3:$AE$87)</f>
        <v>0</v>
      </c>
      <c r="BR16" s="167"/>
      <c r="BS16" s="231">
        <f t="shared" si="25"/>
        <v>0</v>
      </c>
      <c r="BT16" s="166">
        <f>_xlfn.XLOOKUP($C16,'d23'!$AD$3:$AD$87,'d23'!$AE$3:$AE$87)</f>
        <v>0</v>
      </c>
      <c r="BU16" s="167"/>
      <c r="BV16" s="231">
        <f t="shared" si="26"/>
        <v>0</v>
      </c>
      <c r="BW16" s="166">
        <f>_xlfn.XLOOKUP($C16,'d24'!$AD$3:$AD$87,'d24'!$AE$3:$AE$87)</f>
        <v>0</v>
      </c>
      <c r="BX16" s="167"/>
      <c r="BY16" s="231">
        <f t="shared" si="27"/>
        <v>0</v>
      </c>
      <c r="BZ16" s="166">
        <f>_xlfn.XLOOKUP($C16,'d25'!$AD$3:$AD$87,'d25'!$AE$3:$AE$87)</f>
        <v>0</v>
      </c>
      <c r="CA16" s="167"/>
      <c r="CB16" s="231">
        <f t="shared" si="28"/>
        <v>0</v>
      </c>
      <c r="CC16" s="166">
        <f>_xlfn.XLOOKUP($C16,'d26'!$AD$3:$AD$87,'d26'!$AE$3:$AE$87)</f>
        <v>0</v>
      </c>
      <c r="CD16" s="167"/>
      <c r="CE16" s="231">
        <f t="shared" si="29"/>
        <v>0</v>
      </c>
      <c r="CF16" s="166">
        <f>_xlfn.XLOOKUP($C16,'d27'!$AD$3:$AD$87,'d27'!$AE$3:$AE$87)</f>
        <v>0</v>
      </c>
      <c r="CG16" s="167"/>
      <c r="CH16" s="231">
        <f t="shared" si="30"/>
        <v>0</v>
      </c>
      <c r="CI16" s="166">
        <f>_xlfn.XLOOKUP($C16,'d28'!$AD$3:$AD$87,'d28'!$AE$3:$AE$87)</f>
        <v>0</v>
      </c>
      <c r="CJ16" s="167"/>
      <c r="CK16" s="231">
        <f t="shared" si="31"/>
        <v>0</v>
      </c>
      <c r="CL16" s="166">
        <f>_xlfn.XLOOKUP($C16,'d29'!$AD$3:$AD$87,'d29'!$AE$3:$AE$87)</f>
        <v>0</v>
      </c>
      <c r="CM16" s="167"/>
      <c r="CN16" s="231">
        <f t="shared" si="32"/>
        <v>0</v>
      </c>
      <c r="CO16" s="166">
        <f>_xlfn.XLOOKUP($C16,'d30'!$AD$3:$AD$87,'d30'!$AE$3:$AE$87)</f>
        <v>0</v>
      </c>
      <c r="CP16" s="167"/>
      <c r="CQ16" s="231">
        <f t="shared" si="33"/>
        <v>0</v>
      </c>
      <c r="CR16" s="166">
        <f>_xlfn.XLOOKUP($C16,'d31'!$AD$3:$AD$87,'d31'!$AE$3:$AE$87)</f>
        <v>0</v>
      </c>
      <c r="CS16" s="167"/>
      <c r="CT16" s="231">
        <f t="shared" si="34"/>
        <v>0</v>
      </c>
      <c r="CV16" s="168">
        <f t="shared" si="35"/>
        <v>0</v>
      </c>
      <c r="CW16" s="168">
        <f t="shared" si="0"/>
        <v>0</v>
      </c>
      <c r="CX16" s="169">
        <f t="shared" si="1"/>
        <v>0</v>
      </c>
      <c r="CY16" s="165">
        <f t="shared" si="2"/>
        <v>0</v>
      </c>
      <c r="CZ16" s="165">
        <f t="shared" si="2"/>
        <v>0</v>
      </c>
    </row>
    <row r="17" spans="1:104" x14ac:dyDescent="0.25">
      <c r="A17" s="165" t="b" cm="1">
        <f t="array" ref="A17">ISNUMBER(MATCH(LOWER(TRIM(B17)), LOWER(TRIM(t_f60_codes)), 0))</f>
        <v>1</v>
      </c>
      <c r="B17" s="637" t="s">
        <v>1049</v>
      </c>
      <c r="C17" s="122" t="s">
        <v>11</v>
      </c>
      <c r="D17" s="125" t="s">
        <v>181</v>
      </c>
      <c r="F17" s="166">
        <f>_xlfn.XLOOKUP($C17,'d1'!$AD$3:$AD$87,'d1'!$AE$3:$AE$87)</f>
        <v>0</v>
      </c>
      <c r="G17" s="167"/>
      <c r="H17" s="231">
        <f t="shared" si="4"/>
        <v>0</v>
      </c>
      <c r="I17" s="166">
        <f>_xlfn.XLOOKUP($C17,'d2'!$AD$3:$AD$87,'d2'!$AE$3:$AE$87)</f>
        <v>0</v>
      </c>
      <c r="J17" s="167"/>
      <c r="K17" s="231">
        <f t="shared" si="5"/>
        <v>0</v>
      </c>
      <c r="L17" s="166">
        <f>_xlfn.XLOOKUP($C17,'d3'!$AD$3:$AD$87,'d3'!$AE$3:$AE$87)</f>
        <v>0</v>
      </c>
      <c r="M17" s="167"/>
      <c r="N17" s="231">
        <f t="shared" si="6"/>
        <v>0</v>
      </c>
      <c r="O17" s="166">
        <f>_xlfn.XLOOKUP($C17,'d4'!$AD$3:$AD$87,'d4'!$AE$3:$AE$87)</f>
        <v>0</v>
      </c>
      <c r="P17" s="167"/>
      <c r="Q17" s="231">
        <f t="shared" si="7"/>
        <v>0</v>
      </c>
      <c r="R17" s="166">
        <f>_xlfn.XLOOKUP($C17,'d5'!$AD$3:$AD$87,'d5'!$AE$3:$AE$87)</f>
        <v>0</v>
      </c>
      <c r="S17" s="167"/>
      <c r="T17" s="231">
        <f t="shared" si="8"/>
        <v>0</v>
      </c>
      <c r="U17" s="166">
        <f>_xlfn.XLOOKUP($C17,'d6'!$AD$3:$AD$87,'d6'!$AE$3:$AE$87)</f>
        <v>0</v>
      </c>
      <c r="V17" s="167"/>
      <c r="W17" s="231">
        <f t="shared" si="9"/>
        <v>0</v>
      </c>
      <c r="X17" s="166">
        <f>_xlfn.XLOOKUP($C17,'d7'!$AD$3:$AD$87,'d7'!$AE$3:$AE$87)</f>
        <v>0</v>
      </c>
      <c r="Y17" s="167"/>
      <c r="Z17" s="231">
        <f t="shared" si="10"/>
        <v>0</v>
      </c>
      <c r="AA17" s="166">
        <f>_xlfn.XLOOKUP($C17,'d8'!$AD$3:$AD$87,'d8'!$AE$3:$AE$87)</f>
        <v>0</v>
      </c>
      <c r="AB17" s="167"/>
      <c r="AC17" s="231">
        <f t="shared" si="11"/>
        <v>0</v>
      </c>
      <c r="AD17" s="166">
        <f>_xlfn.XLOOKUP($C17,'d9'!$AD$3:$AD$87,'d9'!$AE$3:$AE$87)</f>
        <v>0</v>
      </c>
      <c r="AE17" s="167"/>
      <c r="AF17" s="231">
        <f t="shared" si="12"/>
        <v>0</v>
      </c>
      <c r="AG17" s="166">
        <f>_xlfn.XLOOKUP($C17,'d10'!$AD$3:$AD$87,'d10'!$AE$3:$AE$87)</f>
        <v>0</v>
      </c>
      <c r="AH17" s="167"/>
      <c r="AI17" s="231">
        <f t="shared" si="13"/>
        <v>0</v>
      </c>
      <c r="AJ17" s="166">
        <f>_xlfn.XLOOKUP($C17,'d11'!$AD$3:$AD$87,'d11'!$AE$3:$AE$87)</f>
        <v>0</v>
      </c>
      <c r="AK17" s="167"/>
      <c r="AL17" s="231">
        <f t="shared" si="14"/>
        <v>0</v>
      </c>
      <c r="AM17" s="166">
        <f>_xlfn.XLOOKUP($C17,'d12'!$AD$3:$AD$87,'d12'!$AE$3:$AE$87)</f>
        <v>0</v>
      </c>
      <c r="AN17" s="167"/>
      <c r="AO17" s="231">
        <f t="shared" si="15"/>
        <v>0</v>
      </c>
      <c r="AP17" s="166">
        <f>_xlfn.XLOOKUP($C17,'d13'!$AD$3:$AD$87,'d13'!$AE$3:$AE$87)</f>
        <v>0</v>
      </c>
      <c r="AQ17" s="167"/>
      <c r="AR17" s="231">
        <f t="shared" si="16"/>
        <v>0</v>
      </c>
      <c r="AS17" s="166">
        <f>_xlfn.XLOOKUP($C17,'d14'!$AD$3:$AD$87,'d14'!$AE$3:$AE$87)</f>
        <v>0</v>
      </c>
      <c r="AT17" s="167"/>
      <c r="AU17" s="231">
        <f t="shared" si="17"/>
        <v>0</v>
      </c>
      <c r="AV17" s="166">
        <f>_xlfn.XLOOKUP($C17,'d15'!$AD$3:$AD$87,'d15'!$AE$3:$AE$87)</f>
        <v>0</v>
      </c>
      <c r="AW17" s="167"/>
      <c r="AX17" s="231">
        <f t="shared" si="18"/>
        <v>0</v>
      </c>
      <c r="AY17" s="166">
        <f>_xlfn.XLOOKUP($C17,'d16'!$AD$3:$AD$87,'d16'!$AE$3:$AE$87)</f>
        <v>0</v>
      </c>
      <c r="AZ17" s="167"/>
      <c r="BA17" s="231">
        <f t="shared" si="19"/>
        <v>0</v>
      </c>
      <c r="BB17" s="166">
        <f>_xlfn.XLOOKUP($C17,'d17'!$AD$3:$AD$87,'d17'!$AE$3:$AE$87)</f>
        <v>0</v>
      </c>
      <c r="BC17" s="167"/>
      <c r="BD17" s="231">
        <f t="shared" si="20"/>
        <v>0</v>
      </c>
      <c r="BE17" s="166">
        <f>_xlfn.XLOOKUP($C17,'d18'!$AD$3:$AD$87,'d18'!$AE$3:$AE$87)</f>
        <v>0</v>
      </c>
      <c r="BF17" s="167"/>
      <c r="BG17" s="231">
        <f t="shared" si="21"/>
        <v>0</v>
      </c>
      <c r="BH17" s="166">
        <f>_xlfn.XLOOKUP($C17,'d19'!$AD$3:$AD$87,'d19'!$AE$3:$AE$87)</f>
        <v>0</v>
      </c>
      <c r="BI17" s="167"/>
      <c r="BJ17" s="231">
        <f t="shared" si="22"/>
        <v>0</v>
      </c>
      <c r="BK17" s="166">
        <f>_xlfn.XLOOKUP($C17,'d20'!$AD$3:$AD$87,'d20'!$AE$3:$AE$87)</f>
        <v>0</v>
      </c>
      <c r="BL17" s="167"/>
      <c r="BM17" s="231">
        <f t="shared" si="23"/>
        <v>0</v>
      </c>
      <c r="BN17" s="166">
        <f>_xlfn.XLOOKUP($C17,'d21'!$AD$3:$AD$87,'d21'!$AE$3:$AE$87)</f>
        <v>0</v>
      </c>
      <c r="BO17" s="167"/>
      <c r="BP17" s="231">
        <f t="shared" si="24"/>
        <v>0</v>
      </c>
      <c r="BQ17" s="166">
        <f>_xlfn.XLOOKUP($C17,'d22'!$AD$3:$AD$87,'d22'!$AE$3:$AE$87)</f>
        <v>0</v>
      </c>
      <c r="BR17" s="167"/>
      <c r="BS17" s="231">
        <f t="shared" si="25"/>
        <v>0</v>
      </c>
      <c r="BT17" s="166">
        <f>_xlfn.XLOOKUP($C17,'d23'!$AD$3:$AD$87,'d23'!$AE$3:$AE$87)</f>
        <v>0</v>
      </c>
      <c r="BU17" s="167"/>
      <c r="BV17" s="231">
        <f t="shared" si="26"/>
        <v>0</v>
      </c>
      <c r="BW17" s="166">
        <f>_xlfn.XLOOKUP($C17,'d24'!$AD$3:$AD$87,'d24'!$AE$3:$AE$87)</f>
        <v>0</v>
      </c>
      <c r="BX17" s="167"/>
      <c r="BY17" s="231">
        <f t="shared" si="27"/>
        <v>0</v>
      </c>
      <c r="BZ17" s="166">
        <f>_xlfn.XLOOKUP($C17,'d25'!$AD$3:$AD$87,'d25'!$AE$3:$AE$87)</f>
        <v>0</v>
      </c>
      <c r="CA17" s="167"/>
      <c r="CB17" s="231">
        <f t="shared" si="28"/>
        <v>0</v>
      </c>
      <c r="CC17" s="166">
        <f>_xlfn.XLOOKUP($C17,'d26'!$AD$3:$AD$87,'d26'!$AE$3:$AE$87)</f>
        <v>0</v>
      </c>
      <c r="CD17" s="167"/>
      <c r="CE17" s="231">
        <f t="shared" si="29"/>
        <v>0</v>
      </c>
      <c r="CF17" s="166">
        <f>_xlfn.XLOOKUP($C17,'d27'!$AD$3:$AD$87,'d27'!$AE$3:$AE$87)</f>
        <v>0</v>
      </c>
      <c r="CG17" s="167"/>
      <c r="CH17" s="231">
        <f t="shared" si="30"/>
        <v>0</v>
      </c>
      <c r="CI17" s="166">
        <f>_xlfn.XLOOKUP($C17,'d28'!$AD$3:$AD$87,'d28'!$AE$3:$AE$87)</f>
        <v>0</v>
      </c>
      <c r="CJ17" s="167"/>
      <c r="CK17" s="231">
        <f t="shared" si="31"/>
        <v>0</v>
      </c>
      <c r="CL17" s="166">
        <f>_xlfn.XLOOKUP($C17,'d29'!$AD$3:$AD$87,'d29'!$AE$3:$AE$87)</f>
        <v>0</v>
      </c>
      <c r="CM17" s="167"/>
      <c r="CN17" s="231">
        <f t="shared" si="32"/>
        <v>0</v>
      </c>
      <c r="CO17" s="166">
        <f>_xlfn.XLOOKUP($C17,'d30'!$AD$3:$AD$87,'d30'!$AE$3:$AE$87)</f>
        <v>0</v>
      </c>
      <c r="CP17" s="167"/>
      <c r="CQ17" s="231">
        <f t="shared" si="33"/>
        <v>0</v>
      </c>
      <c r="CR17" s="166">
        <f>_xlfn.XLOOKUP($C17,'d31'!$AD$3:$AD$87,'d31'!$AE$3:$AE$87)</f>
        <v>0</v>
      </c>
      <c r="CS17" s="167"/>
      <c r="CT17" s="231">
        <f t="shared" si="34"/>
        <v>0</v>
      </c>
      <c r="CV17" s="168">
        <f t="shared" si="35"/>
        <v>0</v>
      </c>
      <c r="CW17" s="168">
        <f t="shared" si="0"/>
        <v>0</v>
      </c>
      <c r="CX17" s="169">
        <f t="shared" si="1"/>
        <v>0</v>
      </c>
      <c r="CY17" s="165">
        <f t="shared" si="2"/>
        <v>0</v>
      </c>
      <c r="CZ17" s="165">
        <f t="shared" si="2"/>
        <v>0</v>
      </c>
    </row>
    <row r="18" spans="1:104" x14ac:dyDescent="0.25">
      <c r="A18" s="165" t="b" cm="1">
        <f t="array" ref="A18">ISNUMBER(MATCH(LOWER(TRIM(B18)), LOWER(TRIM(t_f60_codes)), 0))</f>
        <v>1</v>
      </c>
      <c r="B18" s="637" t="s">
        <v>1051</v>
      </c>
      <c r="C18" s="122" t="s">
        <v>12</v>
      </c>
      <c r="D18" s="125" t="s">
        <v>181</v>
      </c>
      <c r="F18" s="166">
        <f>_xlfn.XLOOKUP($C18,'d1'!$AD$3:$AD$87,'d1'!$AE$3:$AE$87)</f>
        <v>0</v>
      </c>
      <c r="G18" s="167"/>
      <c r="H18" s="231">
        <f t="shared" si="4"/>
        <v>0</v>
      </c>
      <c r="I18" s="166">
        <f>_xlfn.XLOOKUP($C18,'d2'!$AD$3:$AD$87,'d2'!$AE$3:$AE$87)</f>
        <v>0</v>
      </c>
      <c r="J18" s="167"/>
      <c r="K18" s="231">
        <f t="shared" si="5"/>
        <v>0</v>
      </c>
      <c r="L18" s="166">
        <f>_xlfn.XLOOKUP($C18,'d3'!$AD$3:$AD$87,'d3'!$AE$3:$AE$87)</f>
        <v>0</v>
      </c>
      <c r="M18" s="167"/>
      <c r="N18" s="231">
        <f t="shared" si="6"/>
        <v>0</v>
      </c>
      <c r="O18" s="166">
        <f>_xlfn.XLOOKUP($C18,'d4'!$AD$3:$AD$87,'d4'!$AE$3:$AE$87)</f>
        <v>0</v>
      </c>
      <c r="P18" s="167"/>
      <c r="Q18" s="231">
        <f t="shared" si="7"/>
        <v>0</v>
      </c>
      <c r="R18" s="166">
        <f>_xlfn.XLOOKUP($C18,'d5'!$AD$3:$AD$87,'d5'!$AE$3:$AE$87)</f>
        <v>0</v>
      </c>
      <c r="S18" s="167"/>
      <c r="T18" s="231">
        <f t="shared" si="8"/>
        <v>0</v>
      </c>
      <c r="U18" s="166">
        <f>_xlfn.XLOOKUP($C18,'d6'!$AD$3:$AD$87,'d6'!$AE$3:$AE$87)</f>
        <v>0</v>
      </c>
      <c r="V18" s="167"/>
      <c r="W18" s="231">
        <f t="shared" si="9"/>
        <v>0</v>
      </c>
      <c r="X18" s="166">
        <f>_xlfn.XLOOKUP($C18,'d7'!$AD$3:$AD$87,'d7'!$AE$3:$AE$87)</f>
        <v>0</v>
      </c>
      <c r="Y18" s="167"/>
      <c r="Z18" s="231">
        <f t="shared" si="10"/>
        <v>0</v>
      </c>
      <c r="AA18" s="166">
        <f>_xlfn.XLOOKUP($C18,'d8'!$AD$3:$AD$87,'d8'!$AE$3:$AE$87)</f>
        <v>0</v>
      </c>
      <c r="AB18" s="167"/>
      <c r="AC18" s="231">
        <f t="shared" si="11"/>
        <v>0</v>
      </c>
      <c r="AD18" s="166">
        <f>_xlfn.XLOOKUP($C18,'d9'!$AD$3:$AD$87,'d9'!$AE$3:$AE$87)</f>
        <v>0</v>
      </c>
      <c r="AE18" s="167"/>
      <c r="AF18" s="231">
        <f t="shared" si="12"/>
        <v>0</v>
      </c>
      <c r="AG18" s="166">
        <f>_xlfn.XLOOKUP($C18,'d10'!$AD$3:$AD$87,'d10'!$AE$3:$AE$87)</f>
        <v>0</v>
      </c>
      <c r="AH18" s="167"/>
      <c r="AI18" s="231">
        <f t="shared" si="13"/>
        <v>0</v>
      </c>
      <c r="AJ18" s="166">
        <f>_xlfn.XLOOKUP($C18,'d11'!$AD$3:$AD$87,'d11'!$AE$3:$AE$87)</f>
        <v>0</v>
      </c>
      <c r="AK18" s="167"/>
      <c r="AL18" s="231">
        <f t="shared" si="14"/>
        <v>0</v>
      </c>
      <c r="AM18" s="166">
        <f>_xlfn.XLOOKUP($C18,'d12'!$AD$3:$AD$87,'d12'!$AE$3:$AE$87)</f>
        <v>0</v>
      </c>
      <c r="AN18" s="167"/>
      <c r="AO18" s="231">
        <f t="shared" si="15"/>
        <v>0</v>
      </c>
      <c r="AP18" s="166">
        <f>_xlfn.XLOOKUP($C18,'d13'!$AD$3:$AD$87,'d13'!$AE$3:$AE$87)</f>
        <v>0</v>
      </c>
      <c r="AQ18" s="167"/>
      <c r="AR18" s="231">
        <f t="shared" si="16"/>
        <v>0</v>
      </c>
      <c r="AS18" s="166">
        <f>_xlfn.XLOOKUP($C18,'d14'!$AD$3:$AD$87,'d14'!$AE$3:$AE$87)</f>
        <v>0</v>
      </c>
      <c r="AT18" s="167"/>
      <c r="AU18" s="231">
        <f t="shared" si="17"/>
        <v>0</v>
      </c>
      <c r="AV18" s="166">
        <f>_xlfn.XLOOKUP($C18,'d15'!$AD$3:$AD$87,'d15'!$AE$3:$AE$87)</f>
        <v>0</v>
      </c>
      <c r="AW18" s="167"/>
      <c r="AX18" s="231">
        <f t="shared" si="18"/>
        <v>0</v>
      </c>
      <c r="AY18" s="166">
        <f>_xlfn.XLOOKUP($C18,'d16'!$AD$3:$AD$87,'d16'!$AE$3:$AE$87)</f>
        <v>0</v>
      </c>
      <c r="AZ18" s="167"/>
      <c r="BA18" s="231">
        <f t="shared" si="19"/>
        <v>0</v>
      </c>
      <c r="BB18" s="166">
        <f>_xlfn.XLOOKUP($C18,'d17'!$AD$3:$AD$87,'d17'!$AE$3:$AE$87)</f>
        <v>0</v>
      </c>
      <c r="BC18" s="167"/>
      <c r="BD18" s="231">
        <f t="shared" si="20"/>
        <v>0</v>
      </c>
      <c r="BE18" s="166">
        <f>_xlfn.XLOOKUP($C18,'d18'!$AD$3:$AD$87,'d18'!$AE$3:$AE$87)</f>
        <v>0</v>
      </c>
      <c r="BF18" s="167"/>
      <c r="BG18" s="231">
        <f t="shared" si="21"/>
        <v>0</v>
      </c>
      <c r="BH18" s="166">
        <f>_xlfn.XLOOKUP($C18,'d19'!$AD$3:$AD$87,'d19'!$AE$3:$AE$87)</f>
        <v>0</v>
      </c>
      <c r="BI18" s="167"/>
      <c r="BJ18" s="231">
        <f t="shared" si="22"/>
        <v>0</v>
      </c>
      <c r="BK18" s="166">
        <f>_xlfn.XLOOKUP($C18,'d20'!$AD$3:$AD$87,'d20'!$AE$3:$AE$87)</f>
        <v>0</v>
      </c>
      <c r="BL18" s="167"/>
      <c r="BM18" s="231">
        <f t="shared" si="23"/>
        <v>0</v>
      </c>
      <c r="BN18" s="166">
        <f>_xlfn.XLOOKUP($C18,'d21'!$AD$3:$AD$87,'d21'!$AE$3:$AE$87)</f>
        <v>0</v>
      </c>
      <c r="BO18" s="167"/>
      <c r="BP18" s="231">
        <f t="shared" si="24"/>
        <v>0</v>
      </c>
      <c r="BQ18" s="166">
        <f>_xlfn.XLOOKUP($C18,'d22'!$AD$3:$AD$87,'d22'!$AE$3:$AE$87)</f>
        <v>0</v>
      </c>
      <c r="BR18" s="167"/>
      <c r="BS18" s="231">
        <f t="shared" si="25"/>
        <v>0</v>
      </c>
      <c r="BT18" s="166">
        <f>_xlfn.XLOOKUP($C18,'d23'!$AD$3:$AD$87,'d23'!$AE$3:$AE$87)</f>
        <v>0</v>
      </c>
      <c r="BU18" s="167"/>
      <c r="BV18" s="231">
        <f t="shared" si="26"/>
        <v>0</v>
      </c>
      <c r="BW18" s="166">
        <f>_xlfn.XLOOKUP($C18,'d24'!$AD$3:$AD$87,'d24'!$AE$3:$AE$87)</f>
        <v>0</v>
      </c>
      <c r="BX18" s="167"/>
      <c r="BY18" s="231">
        <f t="shared" si="27"/>
        <v>0</v>
      </c>
      <c r="BZ18" s="166">
        <f>_xlfn.XLOOKUP($C18,'d25'!$AD$3:$AD$87,'d25'!$AE$3:$AE$87)</f>
        <v>0</v>
      </c>
      <c r="CA18" s="167"/>
      <c r="CB18" s="231">
        <f t="shared" si="28"/>
        <v>0</v>
      </c>
      <c r="CC18" s="166">
        <f>_xlfn.XLOOKUP($C18,'d26'!$AD$3:$AD$87,'d26'!$AE$3:$AE$87)</f>
        <v>0</v>
      </c>
      <c r="CD18" s="167"/>
      <c r="CE18" s="231">
        <f t="shared" si="29"/>
        <v>0</v>
      </c>
      <c r="CF18" s="166">
        <f>_xlfn.XLOOKUP($C18,'d27'!$AD$3:$AD$87,'d27'!$AE$3:$AE$87)</f>
        <v>0</v>
      </c>
      <c r="CG18" s="167"/>
      <c r="CH18" s="231">
        <f t="shared" si="30"/>
        <v>0</v>
      </c>
      <c r="CI18" s="166">
        <f>_xlfn.XLOOKUP($C18,'d28'!$AD$3:$AD$87,'d28'!$AE$3:$AE$87)</f>
        <v>0</v>
      </c>
      <c r="CJ18" s="167"/>
      <c r="CK18" s="231">
        <f t="shared" si="31"/>
        <v>0</v>
      </c>
      <c r="CL18" s="166">
        <f>_xlfn.XLOOKUP($C18,'d29'!$AD$3:$AD$87,'d29'!$AE$3:$AE$87)</f>
        <v>0</v>
      </c>
      <c r="CM18" s="167"/>
      <c r="CN18" s="231">
        <f t="shared" si="32"/>
        <v>0</v>
      </c>
      <c r="CO18" s="166">
        <f>_xlfn.XLOOKUP($C18,'d30'!$AD$3:$AD$87,'d30'!$AE$3:$AE$87)</f>
        <v>0</v>
      </c>
      <c r="CP18" s="167"/>
      <c r="CQ18" s="231">
        <f t="shared" si="33"/>
        <v>0</v>
      </c>
      <c r="CR18" s="166">
        <f>_xlfn.XLOOKUP($C18,'d31'!$AD$3:$AD$87,'d31'!$AE$3:$AE$87)</f>
        <v>0</v>
      </c>
      <c r="CS18" s="167"/>
      <c r="CT18" s="231">
        <f t="shared" si="34"/>
        <v>0</v>
      </c>
      <c r="CV18" s="168">
        <f t="shared" si="35"/>
        <v>0</v>
      </c>
      <c r="CW18" s="168">
        <f t="shared" si="0"/>
        <v>0</v>
      </c>
      <c r="CX18" s="169">
        <f t="shared" si="1"/>
        <v>0</v>
      </c>
      <c r="CY18" s="165">
        <f t="shared" si="2"/>
        <v>0</v>
      </c>
      <c r="CZ18" s="165">
        <f t="shared" si="2"/>
        <v>0</v>
      </c>
    </row>
    <row r="19" spans="1:104" x14ac:dyDescent="0.25">
      <c r="A19" s="165" t="b" cm="1">
        <f t="array" ref="A19">ISNUMBER(MATCH(LOWER(TRIM(B19)), LOWER(TRIM(t_f60_codes)), 0))</f>
        <v>1</v>
      </c>
      <c r="B19" s="637" t="s">
        <v>1052</v>
      </c>
      <c r="C19" s="122" t="s">
        <v>13</v>
      </c>
      <c r="D19" s="125" t="s">
        <v>181</v>
      </c>
      <c r="F19" s="166">
        <f>_xlfn.XLOOKUP($C19,'d1'!$AD$3:$AD$87,'d1'!$AE$3:$AE$87)</f>
        <v>0</v>
      </c>
      <c r="G19" s="167"/>
      <c r="H19" s="231">
        <f t="shared" si="4"/>
        <v>0</v>
      </c>
      <c r="I19" s="166">
        <f>_xlfn.XLOOKUP($C19,'d2'!$AD$3:$AD$87,'d2'!$AE$3:$AE$87)</f>
        <v>0</v>
      </c>
      <c r="J19" s="167"/>
      <c r="K19" s="231">
        <f t="shared" si="5"/>
        <v>0</v>
      </c>
      <c r="L19" s="166">
        <f>_xlfn.XLOOKUP($C19,'d3'!$AD$3:$AD$87,'d3'!$AE$3:$AE$87)</f>
        <v>0</v>
      </c>
      <c r="M19" s="167"/>
      <c r="N19" s="231">
        <f t="shared" si="6"/>
        <v>0</v>
      </c>
      <c r="O19" s="166">
        <f>_xlfn.XLOOKUP($C19,'d4'!$AD$3:$AD$87,'d4'!$AE$3:$AE$87)</f>
        <v>0</v>
      </c>
      <c r="P19" s="167"/>
      <c r="Q19" s="231">
        <f t="shared" si="7"/>
        <v>0</v>
      </c>
      <c r="R19" s="166">
        <f>_xlfn.XLOOKUP($C19,'d5'!$AD$3:$AD$87,'d5'!$AE$3:$AE$87)</f>
        <v>0</v>
      </c>
      <c r="S19" s="167"/>
      <c r="T19" s="231">
        <f t="shared" si="8"/>
        <v>0</v>
      </c>
      <c r="U19" s="166">
        <f>_xlfn.XLOOKUP($C19,'d6'!$AD$3:$AD$87,'d6'!$AE$3:$AE$87)</f>
        <v>0</v>
      </c>
      <c r="V19" s="167"/>
      <c r="W19" s="231">
        <f t="shared" si="9"/>
        <v>0</v>
      </c>
      <c r="X19" s="166">
        <f>_xlfn.XLOOKUP($C19,'d7'!$AD$3:$AD$87,'d7'!$AE$3:$AE$87)</f>
        <v>0</v>
      </c>
      <c r="Y19" s="167"/>
      <c r="Z19" s="231">
        <f t="shared" si="10"/>
        <v>0</v>
      </c>
      <c r="AA19" s="166">
        <f>_xlfn.XLOOKUP($C19,'d8'!$AD$3:$AD$87,'d8'!$AE$3:$AE$87)</f>
        <v>0</v>
      </c>
      <c r="AB19" s="167"/>
      <c r="AC19" s="231">
        <f t="shared" si="11"/>
        <v>0</v>
      </c>
      <c r="AD19" s="166">
        <f>_xlfn.XLOOKUP($C19,'d9'!$AD$3:$AD$87,'d9'!$AE$3:$AE$87)</f>
        <v>0</v>
      </c>
      <c r="AE19" s="167"/>
      <c r="AF19" s="231">
        <f t="shared" si="12"/>
        <v>0</v>
      </c>
      <c r="AG19" s="166">
        <f>_xlfn.XLOOKUP($C19,'d10'!$AD$3:$AD$87,'d10'!$AE$3:$AE$87)</f>
        <v>0</v>
      </c>
      <c r="AH19" s="167"/>
      <c r="AI19" s="231">
        <f t="shared" si="13"/>
        <v>0</v>
      </c>
      <c r="AJ19" s="166">
        <f>_xlfn.XLOOKUP($C19,'d11'!$AD$3:$AD$87,'d11'!$AE$3:$AE$87)</f>
        <v>0</v>
      </c>
      <c r="AK19" s="167"/>
      <c r="AL19" s="231">
        <f t="shared" si="14"/>
        <v>0</v>
      </c>
      <c r="AM19" s="166">
        <f>_xlfn.XLOOKUP($C19,'d12'!$AD$3:$AD$87,'d12'!$AE$3:$AE$87)</f>
        <v>0</v>
      </c>
      <c r="AN19" s="167"/>
      <c r="AO19" s="231">
        <f t="shared" si="15"/>
        <v>0</v>
      </c>
      <c r="AP19" s="166">
        <f>_xlfn.XLOOKUP($C19,'d13'!$AD$3:$AD$87,'d13'!$AE$3:$AE$87)</f>
        <v>0</v>
      </c>
      <c r="AQ19" s="167"/>
      <c r="AR19" s="231">
        <f t="shared" si="16"/>
        <v>0</v>
      </c>
      <c r="AS19" s="166">
        <f>_xlfn.XLOOKUP($C19,'d14'!$AD$3:$AD$87,'d14'!$AE$3:$AE$87)</f>
        <v>0</v>
      </c>
      <c r="AT19" s="167"/>
      <c r="AU19" s="231">
        <f t="shared" si="17"/>
        <v>0</v>
      </c>
      <c r="AV19" s="166">
        <f>_xlfn.XLOOKUP($C19,'d15'!$AD$3:$AD$87,'d15'!$AE$3:$AE$87)</f>
        <v>0</v>
      </c>
      <c r="AW19" s="167"/>
      <c r="AX19" s="231">
        <f t="shared" si="18"/>
        <v>0</v>
      </c>
      <c r="AY19" s="166">
        <f>_xlfn.XLOOKUP($C19,'d16'!$AD$3:$AD$87,'d16'!$AE$3:$AE$87)</f>
        <v>0</v>
      </c>
      <c r="AZ19" s="167"/>
      <c r="BA19" s="231">
        <f t="shared" si="19"/>
        <v>0</v>
      </c>
      <c r="BB19" s="166">
        <f>_xlfn.XLOOKUP($C19,'d17'!$AD$3:$AD$87,'d17'!$AE$3:$AE$87)</f>
        <v>0</v>
      </c>
      <c r="BC19" s="167"/>
      <c r="BD19" s="231">
        <f t="shared" si="20"/>
        <v>0</v>
      </c>
      <c r="BE19" s="166">
        <f>_xlfn.XLOOKUP($C19,'d18'!$AD$3:$AD$87,'d18'!$AE$3:$AE$87)</f>
        <v>0</v>
      </c>
      <c r="BF19" s="167"/>
      <c r="BG19" s="231">
        <f t="shared" si="21"/>
        <v>0</v>
      </c>
      <c r="BH19" s="166">
        <f>_xlfn.XLOOKUP($C19,'d19'!$AD$3:$AD$87,'d19'!$AE$3:$AE$87)</f>
        <v>0</v>
      </c>
      <c r="BI19" s="167"/>
      <c r="BJ19" s="231">
        <f t="shared" si="22"/>
        <v>0</v>
      </c>
      <c r="BK19" s="166">
        <f>_xlfn.XLOOKUP($C19,'d20'!$AD$3:$AD$87,'d20'!$AE$3:$AE$87)</f>
        <v>0</v>
      </c>
      <c r="BL19" s="167"/>
      <c r="BM19" s="231">
        <f t="shared" si="23"/>
        <v>0</v>
      </c>
      <c r="BN19" s="166">
        <f>_xlfn.XLOOKUP($C19,'d21'!$AD$3:$AD$87,'d21'!$AE$3:$AE$87)</f>
        <v>0</v>
      </c>
      <c r="BO19" s="167"/>
      <c r="BP19" s="231">
        <f t="shared" si="24"/>
        <v>0</v>
      </c>
      <c r="BQ19" s="166">
        <f>_xlfn.XLOOKUP($C19,'d22'!$AD$3:$AD$87,'d22'!$AE$3:$AE$87)</f>
        <v>0</v>
      </c>
      <c r="BR19" s="167"/>
      <c r="BS19" s="231">
        <f t="shared" si="25"/>
        <v>0</v>
      </c>
      <c r="BT19" s="166">
        <f>_xlfn.XLOOKUP($C19,'d23'!$AD$3:$AD$87,'d23'!$AE$3:$AE$87)</f>
        <v>0</v>
      </c>
      <c r="BU19" s="167"/>
      <c r="BV19" s="231">
        <f t="shared" si="26"/>
        <v>0</v>
      </c>
      <c r="BW19" s="166">
        <f>_xlfn.XLOOKUP($C19,'d24'!$AD$3:$AD$87,'d24'!$AE$3:$AE$87)</f>
        <v>0</v>
      </c>
      <c r="BX19" s="167"/>
      <c r="BY19" s="231">
        <f t="shared" si="27"/>
        <v>0</v>
      </c>
      <c r="BZ19" s="166">
        <f>_xlfn.XLOOKUP($C19,'d25'!$AD$3:$AD$87,'d25'!$AE$3:$AE$87)</f>
        <v>0</v>
      </c>
      <c r="CA19" s="167"/>
      <c r="CB19" s="231">
        <f t="shared" si="28"/>
        <v>0</v>
      </c>
      <c r="CC19" s="166">
        <f>_xlfn.XLOOKUP($C19,'d26'!$AD$3:$AD$87,'d26'!$AE$3:$AE$87)</f>
        <v>0</v>
      </c>
      <c r="CD19" s="167"/>
      <c r="CE19" s="231">
        <f t="shared" si="29"/>
        <v>0</v>
      </c>
      <c r="CF19" s="166">
        <f>_xlfn.XLOOKUP($C19,'d27'!$AD$3:$AD$87,'d27'!$AE$3:$AE$87)</f>
        <v>0</v>
      </c>
      <c r="CG19" s="167"/>
      <c r="CH19" s="231">
        <f t="shared" si="30"/>
        <v>0</v>
      </c>
      <c r="CI19" s="166">
        <f>_xlfn.XLOOKUP($C19,'d28'!$AD$3:$AD$87,'d28'!$AE$3:$AE$87)</f>
        <v>0</v>
      </c>
      <c r="CJ19" s="167"/>
      <c r="CK19" s="231">
        <f t="shared" si="31"/>
        <v>0</v>
      </c>
      <c r="CL19" s="166">
        <f>_xlfn.XLOOKUP($C19,'d29'!$AD$3:$AD$87,'d29'!$AE$3:$AE$87)</f>
        <v>0</v>
      </c>
      <c r="CM19" s="167"/>
      <c r="CN19" s="231">
        <f t="shared" si="32"/>
        <v>0</v>
      </c>
      <c r="CO19" s="166">
        <f>_xlfn.XLOOKUP($C19,'d30'!$AD$3:$AD$87,'d30'!$AE$3:$AE$87)</f>
        <v>0</v>
      </c>
      <c r="CP19" s="167"/>
      <c r="CQ19" s="231">
        <f t="shared" si="33"/>
        <v>0</v>
      </c>
      <c r="CR19" s="166">
        <f>_xlfn.XLOOKUP($C19,'d31'!$AD$3:$AD$87,'d31'!$AE$3:$AE$87)</f>
        <v>0</v>
      </c>
      <c r="CS19" s="167"/>
      <c r="CT19" s="231">
        <f t="shared" si="34"/>
        <v>0</v>
      </c>
      <c r="CV19" s="168">
        <f t="shared" si="35"/>
        <v>0</v>
      </c>
      <c r="CW19" s="168">
        <f t="shared" si="0"/>
        <v>0</v>
      </c>
      <c r="CX19" s="169">
        <f t="shared" si="1"/>
        <v>0</v>
      </c>
      <c r="CY19" s="165">
        <f t="shared" si="2"/>
        <v>0</v>
      </c>
      <c r="CZ19" s="165">
        <f t="shared" si="2"/>
        <v>0</v>
      </c>
    </row>
    <row r="20" spans="1:104" x14ac:dyDescent="0.25">
      <c r="A20" s="165" t="b" cm="1">
        <f t="array" ref="A20">ISNUMBER(MATCH(LOWER(TRIM(B20)), LOWER(TRIM(t_f60_codes)), 0))</f>
        <v>1</v>
      </c>
      <c r="B20" s="637" t="s">
        <v>1053</v>
      </c>
      <c r="C20" s="122" t="s">
        <v>81</v>
      </c>
      <c r="D20" s="125" t="s">
        <v>184</v>
      </c>
      <c r="F20" s="166">
        <f>_xlfn.XLOOKUP($C20,'d1'!$AD$3:$AD$87,'d1'!$AE$3:$AE$87)</f>
        <v>0</v>
      </c>
      <c r="G20" s="167"/>
      <c r="H20" s="231">
        <f t="shared" si="4"/>
        <v>0</v>
      </c>
      <c r="I20" s="166">
        <f>_xlfn.XLOOKUP($C20,'d2'!$AD$3:$AD$87,'d2'!$AE$3:$AE$87)</f>
        <v>0</v>
      </c>
      <c r="J20" s="167"/>
      <c r="K20" s="231">
        <f t="shared" si="5"/>
        <v>0</v>
      </c>
      <c r="L20" s="166">
        <f>_xlfn.XLOOKUP($C20,'d3'!$AD$3:$AD$87,'d3'!$AE$3:$AE$87)</f>
        <v>0</v>
      </c>
      <c r="M20" s="167"/>
      <c r="N20" s="231">
        <f t="shared" si="6"/>
        <v>0</v>
      </c>
      <c r="O20" s="166">
        <f>_xlfn.XLOOKUP($C20,'d4'!$AD$3:$AD$87,'d4'!$AE$3:$AE$87)</f>
        <v>0</v>
      </c>
      <c r="P20" s="167"/>
      <c r="Q20" s="231">
        <f t="shared" si="7"/>
        <v>0</v>
      </c>
      <c r="R20" s="166">
        <f>_xlfn.XLOOKUP($C20,'d5'!$AD$3:$AD$87,'d5'!$AE$3:$AE$87)</f>
        <v>0</v>
      </c>
      <c r="S20" s="167"/>
      <c r="T20" s="231">
        <f t="shared" si="8"/>
        <v>0</v>
      </c>
      <c r="U20" s="166">
        <f>_xlfn.XLOOKUP($C20,'d6'!$AD$3:$AD$87,'d6'!$AE$3:$AE$87)</f>
        <v>0</v>
      </c>
      <c r="V20" s="167"/>
      <c r="W20" s="231">
        <f t="shared" si="9"/>
        <v>0</v>
      </c>
      <c r="X20" s="166">
        <f>_xlfn.XLOOKUP($C20,'d7'!$AD$3:$AD$87,'d7'!$AE$3:$AE$87)</f>
        <v>0</v>
      </c>
      <c r="Y20" s="167"/>
      <c r="Z20" s="231">
        <f t="shared" si="10"/>
        <v>0</v>
      </c>
      <c r="AA20" s="166">
        <f>_xlfn.XLOOKUP($C20,'d8'!$AD$3:$AD$87,'d8'!$AE$3:$AE$87)</f>
        <v>0</v>
      </c>
      <c r="AB20" s="167"/>
      <c r="AC20" s="231">
        <f t="shared" si="11"/>
        <v>0</v>
      </c>
      <c r="AD20" s="166">
        <f>_xlfn.XLOOKUP($C20,'d9'!$AD$3:$AD$87,'d9'!$AE$3:$AE$87)</f>
        <v>0</v>
      </c>
      <c r="AE20" s="167"/>
      <c r="AF20" s="231">
        <f t="shared" si="12"/>
        <v>0</v>
      </c>
      <c r="AG20" s="166">
        <f>_xlfn.XLOOKUP($C20,'d10'!$AD$3:$AD$87,'d10'!$AE$3:$AE$87)</f>
        <v>0</v>
      </c>
      <c r="AH20" s="167"/>
      <c r="AI20" s="231">
        <f t="shared" si="13"/>
        <v>0</v>
      </c>
      <c r="AJ20" s="166">
        <f>_xlfn.XLOOKUP($C20,'d11'!$AD$3:$AD$87,'d11'!$AE$3:$AE$87)</f>
        <v>0</v>
      </c>
      <c r="AK20" s="167"/>
      <c r="AL20" s="231">
        <f t="shared" si="14"/>
        <v>0</v>
      </c>
      <c r="AM20" s="166">
        <f>_xlfn.XLOOKUP($C20,'d12'!$AD$3:$AD$87,'d12'!$AE$3:$AE$87)</f>
        <v>0</v>
      </c>
      <c r="AN20" s="167"/>
      <c r="AO20" s="231">
        <f t="shared" si="15"/>
        <v>0</v>
      </c>
      <c r="AP20" s="166">
        <f>_xlfn.XLOOKUP($C20,'d13'!$AD$3:$AD$87,'d13'!$AE$3:$AE$87)</f>
        <v>0</v>
      </c>
      <c r="AQ20" s="167"/>
      <c r="AR20" s="231">
        <f t="shared" si="16"/>
        <v>0</v>
      </c>
      <c r="AS20" s="166">
        <f>_xlfn.XLOOKUP($C20,'d14'!$AD$3:$AD$87,'d14'!$AE$3:$AE$87)</f>
        <v>0</v>
      </c>
      <c r="AT20" s="167"/>
      <c r="AU20" s="231">
        <f t="shared" si="17"/>
        <v>0</v>
      </c>
      <c r="AV20" s="166">
        <f>_xlfn.XLOOKUP($C20,'d15'!$AD$3:$AD$87,'d15'!$AE$3:$AE$87)</f>
        <v>0</v>
      </c>
      <c r="AW20" s="167"/>
      <c r="AX20" s="231">
        <f t="shared" si="18"/>
        <v>0</v>
      </c>
      <c r="AY20" s="166">
        <f>_xlfn.XLOOKUP($C20,'d16'!$AD$3:$AD$87,'d16'!$AE$3:$AE$87)</f>
        <v>0</v>
      </c>
      <c r="AZ20" s="167"/>
      <c r="BA20" s="231">
        <f t="shared" si="19"/>
        <v>0</v>
      </c>
      <c r="BB20" s="166">
        <f>_xlfn.XLOOKUP($C20,'d17'!$AD$3:$AD$87,'d17'!$AE$3:$AE$87)</f>
        <v>0</v>
      </c>
      <c r="BC20" s="167"/>
      <c r="BD20" s="231">
        <f t="shared" si="20"/>
        <v>0</v>
      </c>
      <c r="BE20" s="166">
        <f>_xlfn.XLOOKUP($C20,'d18'!$AD$3:$AD$87,'d18'!$AE$3:$AE$87)</f>
        <v>0</v>
      </c>
      <c r="BF20" s="167"/>
      <c r="BG20" s="231">
        <f t="shared" si="21"/>
        <v>0</v>
      </c>
      <c r="BH20" s="166">
        <f>_xlfn.XLOOKUP($C20,'d19'!$AD$3:$AD$87,'d19'!$AE$3:$AE$87)</f>
        <v>0</v>
      </c>
      <c r="BI20" s="167"/>
      <c r="BJ20" s="231">
        <f t="shared" si="22"/>
        <v>0</v>
      </c>
      <c r="BK20" s="166">
        <f>_xlfn.XLOOKUP($C20,'d20'!$AD$3:$AD$87,'d20'!$AE$3:$AE$87)</f>
        <v>0</v>
      </c>
      <c r="BL20" s="167"/>
      <c r="BM20" s="231">
        <f t="shared" si="23"/>
        <v>0</v>
      </c>
      <c r="BN20" s="166">
        <f>_xlfn.XLOOKUP($C20,'d21'!$AD$3:$AD$87,'d21'!$AE$3:$AE$87)</f>
        <v>0</v>
      </c>
      <c r="BO20" s="167"/>
      <c r="BP20" s="231">
        <f t="shared" si="24"/>
        <v>0</v>
      </c>
      <c r="BQ20" s="166">
        <f>_xlfn.XLOOKUP($C20,'d22'!$AD$3:$AD$87,'d22'!$AE$3:$AE$87)</f>
        <v>0</v>
      </c>
      <c r="BR20" s="167"/>
      <c r="BS20" s="231">
        <f t="shared" si="25"/>
        <v>0</v>
      </c>
      <c r="BT20" s="166">
        <f>_xlfn.XLOOKUP($C20,'d23'!$AD$3:$AD$87,'d23'!$AE$3:$AE$87)</f>
        <v>0</v>
      </c>
      <c r="BU20" s="167"/>
      <c r="BV20" s="231">
        <f t="shared" si="26"/>
        <v>0</v>
      </c>
      <c r="BW20" s="166">
        <f>_xlfn.XLOOKUP($C20,'d24'!$AD$3:$AD$87,'d24'!$AE$3:$AE$87)</f>
        <v>0</v>
      </c>
      <c r="BX20" s="167"/>
      <c r="BY20" s="231">
        <f t="shared" si="27"/>
        <v>0</v>
      </c>
      <c r="BZ20" s="166">
        <f>_xlfn.XLOOKUP($C20,'d25'!$AD$3:$AD$87,'d25'!$AE$3:$AE$87)</f>
        <v>0</v>
      </c>
      <c r="CA20" s="167"/>
      <c r="CB20" s="231">
        <f t="shared" si="28"/>
        <v>0</v>
      </c>
      <c r="CC20" s="166">
        <f>_xlfn.XLOOKUP($C20,'d26'!$AD$3:$AD$87,'d26'!$AE$3:$AE$87)</f>
        <v>0</v>
      </c>
      <c r="CD20" s="167"/>
      <c r="CE20" s="231">
        <f t="shared" si="29"/>
        <v>0</v>
      </c>
      <c r="CF20" s="166">
        <f>_xlfn.XLOOKUP($C20,'d27'!$AD$3:$AD$87,'d27'!$AE$3:$AE$87)</f>
        <v>0</v>
      </c>
      <c r="CG20" s="167"/>
      <c r="CH20" s="231">
        <f t="shared" si="30"/>
        <v>0</v>
      </c>
      <c r="CI20" s="166">
        <f>_xlfn.XLOOKUP($C20,'d28'!$AD$3:$AD$87,'d28'!$AE$3:$AE$87)</f>
        <v>0</v>
      </c>
      <c r="CJ20" s="167"/>
      <c r="CK20" s="231">
        <f t="shared" si="31"/>
        <v>0</v>
      </c>
      <c r="CL20" s="166">
        <f>_xlfn.XLOOKUP($C20,'d29'!$AD$3:$AD$87,'d29'!$AE$3:$AE$87)</f>
        <v>0</v>
      </c>
      <c r="CM20" s="167"/>
      <c r="CN20" s="231">
        <f t="shared" si="32"/>
        <v>0</v>
      </c>
      <c r="CO20" s="166">
        <f>_xlfn.XLOOKUP($C20,'d30'!$AD$3:$AD$87,'d30'!$AE$3:$AE$87)</f>
        <v>0</v>
      </c>
      <c r="CP20" s="167"/>
      <c r="CQ20" s="231">
        <f t="shared" si="33"/>
        <v>0</v>
      </c>
      <c r="CR20" s="166">
        <f>_xlfn.XLOOKUP($C20,'d31'!$AD$3:$AD$87,'d31'!$AE$3:$AE$87)</f>
        <v>0</v>
      </c>
      <c r="CS20" s="167"/>
      <c r="CT20" s="231">
        <f t="shared" si="34"/>
        <v>0</v>
      </c>
      <c r="CV20" s="168">
        <f t="shared" si="35"/>
        <v>0</v>
      </c>
      <c r="CW20" s="168">
        <f t="shared" si="0"/>
        <v>0</v>
      </c>
      <c r="CX20" s="169">
        <f t="shared" si="1"/>
        <v>0</v>
      </c>
      <c r="CY20" s="165">
        <f t="shared" si="2"/>
        <v>0</v>
      </c>
      <c r="CZ20" s="165">
        <f t="shared" si="2"/>
        <v>0</v>
      </c>
    </row>
    <row r="21" spans="1:104" x14ac:dyDescent="0.25">
      <c r="A21" s="165" t="b" cm="1">
        <f t="array" ref="A21">ISNUMBER(MATCH(LOWER(TRIM(B21)), LOWER(TRIM(t_f60_codes)), 0))</f>
        <v>1</v>
      </c>
      <c r="B21" s="637" t="s">
        <v>1054</v>
      </c>
      <c r="C21" s="122" t="s">
        <v>82</v>
      </c>
      <c r="D21" s="125" t="s">
        <v>184</v>
      </c>
      <c r="F21" s="166">
        <f>_xlfn.XLOOKUP($C21,'d1'!$AD$3:$AD$87,'d1'!$AE$3:$AE$87)</f>
        <v>0</v>
      </c>
      <c r="G21" s="167"/>
      <c r="H21" s="231">
        <f t="shared" si="4"/>
        <v>0</v>
      </c>
      <c r="I21" s="166">
        <f>_xlfn.XLOOKUP($C21,'d2'!$AD$3:$AD$87,'d2'!$AE$3:$AE$87)</f>
        <v>0</v>
      </c>
      <c r="J21" s="167"/>
      <c r="K21" s="231">
        <f t="shared" si="5"/>
        <v>0</v>
      </c>
      <c r="L21" s="166">
        <f>_xlfn.XLOOKUP($C21,'d3'!$AD$3:$AD$87,'d3'!$AE$3:$AE$87)</f>
        <v>0</v>
      </c>
      <c r="M21" s="167"/>
      <c r="N21" s="231">
        <f t="shared" si="6"/>
        <v>0</v>
      </c>
      <c r="O21" s="166">
        <f>_xlfn.XLOOKUP($C21,'d4'!$AD$3:$AD$87,'d4'!$AE$3:$AE$87)</f>
        <v>0</v>
      </c>
      <c r="P21" s="167"/>
      <c r="Q21" s="231">
        <f t="shared" si="7"/>
        <v>0</v>
      </c>
      <c r="R21" s="166">
        <f>_xlfn.XLOOKUP($C21,'d5'!$AD$3:$AD$87,'d5'!$AE$3:$AE$87)</f>
        <v>0</v>
      </c>
      <c r="S21" s="167"/>
      <c r="T21" s="231">
        <f t="shared" si="8"/>
        <v>0</v>
      </c>
      <c r="U21" s="166">
        <f>_xlfn.XLOOKUP($C21,'d6'!$AD$3:$AD$87,'d6'!$AE$3:$AE$87)</f>
        <v>0</v>
      </c>
      <c r="V21" s="167"/>
      <c r="W21" s="231">
        <f t="shared" si="9"/>
        <v>0</v>
      </c>
      <c r="X21" s="166">
        <f>_xlfn.XLOOKUP($C21,'d7'!$AD$3:$AD$87,'d7'!$AE$3:$AE$87)</f>
        <v>0</v>
      </c>
      <c r="Y21" s="167"/>
      <c r="Z21" s="231">
        <f t="shared" si="10"/>
        <v>0</v>
      </c>
      <c r="AA21" s="166">
        <f>_xlfn.XLOOKUP($C21,'d8'!$AD$3:$AD$87,'d8'!$AE$3:$AE$87)</f>
        <v>0</v>
      </c>
      <c r="AB21" s="167"/>
      <c r="AC21" s="231">
        <f t="shared" si="11"/>
        <v>0</v>
      </c>
      <c r="AD21" s="166">
        <f>_xlfn.XLOOKUP($C21,'d9'!$AD$3:$AD$87,'d9'!$AE$3:$AE$87)</f>
        <v>0</v>
      </c>
      <c r="AE21" s="167"/>
      <c r="AF21" s="231">
        <f t="shared" si="12"/>
        <v>0</v>
      </c>
      <c r="AG21" s="166">
        <f>_xlfn.XLOOKUP($C21,'d10'!$AD$3:$AD$87,'d10'!$AE$3:$AE$87)</f>
        <v>0</v>
      </c>
      <c r="AH21" s="167"/>
      <c r="AI21" s="231">
        <f t="shared" si="13"/>
        <v>0</v>
      </c>
      <c r="AJ21" s="166">
        <f>_xlfn.XLOOKUP($C21,'d11'!$AD$3:$AD$87,'d11'!$AE$3:$AE$87)</f>
        <v>0</v>
      </c>
      <c r="AK21" s="167"/>
      <c r="AL21" s="231">
        <f t="shared" si="14"/>
        <v>0</v>
      </c>
      <c r="AM21" s="166">
        <f>_xlfn.XLOOKUP($C21,'d12'!$AD$3:$AD$87,'d12'!$AE$3:$AE$87)</f>
        <v>0</v>
      </c>
      <c r="AN21" s="167"/>
      <c r="AO21" s="231">
        <f t="shared" si="15"/>
        <v>0</v>
      </c>
      <c r="AP21" s="166">
        <f>_xlfn.XLOOKUP($C21,'d13'!$AD$3:$AD$87,'d13'!$AE$3:$AE$87)</f>
        <v>0</v>
      </c>
      <c r="AQ21" s="167"/>
      <c r="AR21" s="231">
        <f t="shared" si="16"/>
        <v>0</v>
      </c>
      <c r="AS21" s="166">
        <f>_xlfn.XLOOKUP($C21,'d14'!$AD$3:$AD$87,'d14'!$AE$3:$AE$87)</f>
        <v>0</v>
      </c>
      <c r="AT21" s="167"/>
      <c r="AU21" s="231">
        <f t="shared" si="17"/>
        <v>0</v>
      </c>
      <c r="AV21" s="166">
        <f>_xlfn.XLOOKUP($C21,'d15'!$AD$3:$AD$87,'d15'!$AE$3:$AE$87)</f>
        <v>0</v>
      </c>
      <c r="AW21" s="167"/>
      <c r="AX21" s="231">
        <f t="shared" si="18"/>
        <v>0</v>
      </c>
      <c r="AY21" s="166">
        <f>_xlfn.XLOOKUP($C21,'d16'!$AD$3:$AD$87,'d16'!$AE$3:$AE$87)</f>
        <v>0</v>
      </c>
      <c r="AZ21" s="167"/>
      <c r="BA21" s="231">
        <f t="shared" si="19"/>
        <v>0</v>
      </c>
      <c r="BB21" s="166">
        <f>_xlfn.XLOOKUP($C21,'d17'!$AD$3:$AD$87,'d17'!$AE$3:$AE$87)</f>
        <v>0</v>
      </c>
      <c r="BC21" s="167"/>
      <c r="BD21" s="231">
        <f t="shared" si="20"/>
        <v>0</v>
      </c>
      <c r="BE21" s="166">
        <f>_xlfn.XLOOKUP($C21,'d18'!$AD$3:$AD$87,'d18'!$AE$3:$AE$87)</f>
        <v>0</v>
      </c>
      <c r="BF21" s="167"/>
      <c r="BG21" s="231">
        <f t="shared" si="21"/>
        <v>0</v>
      </c>
      <c r="BH21" s="166">
        <f>_xlfn.XLOOKUP($C21,'d19'!$AD$3:$AD$87,'d19'!$AE$3:$AE$87)</f>
        <v>0</v>
      </c>
      <c r="BI21" s="167"/>
      <c r="BJ21" s="231">
        <f t="shared" si="22"/>
        <v>0</v>
      </c>
      <c r="BK21" s="166">
        <f>_xlfn.XLOOKUP($C21,'d20'!$AD$3:$AD$87,'d20'!$AE$3:$AE$87)</f>
        <v>0</v>
      </c>
      <c r="BL21" s="167"/>
      <c r="BM21" s="231">
        <f t="shared" si="23"/>
        <v>0</v>
      </c>
      <c r="BN21" s="166">
        <f>_xlfn.XLOOKUP($C21,'d21'!$AD$3:$AD$87,'d21'!$AE$3:$AE$87)</f>
        <v>0</v>
      </c>
      <c r="BO21" s="167"/>
      <c r="BP21" s="231">
        <f t="shared" si="24"/>
        <v>0</v>
      </c>
      <c r="BQ21" s="166">
        <f>_xlfn.XLOOKUP($C21,'d22'!$AD$3:$AD$87,'d22'!$AE$3:$AE$87)</f>
        <v>0</v>
      </c>
      <c r="BR21" s="167"/>
      <c r="BS21" s="231">
        <f t="shared" si="25"/>
        <v>0</v>
      </c>
      <c r="BT21" s="166">
        <f>_xlfn.XLOOKUP($C21,'d23'!$AD$3:$AD$87,'d23'!$AE$3:$AE$87)</f>
        <v>0</v>
      </c>
      <c r="BU21" s="167"/>
      <c r="BV21" s="231">
        <f t="shared" si="26"/>
        <v>0</v>
      </c>
      <c r="BW21" s="166">
        <f>_xlfn.XLOOKUP($C21,'d24'!$AD$3:$AD$87,'d24'!$AE$3:$AE$87)</f>
        <v>0</v>
      </c>
      <c r="BX21" s="167"/>
      <c r="BY21" s="231">
        <f t="shared" si="27"/>
        <v>0</v>
      </c>
      <c r="BZ21" s="166">
        <f>_xlfn.XLOOKUP($C21,'d25'!$AD$3:$AD$87,'d25'!$AE$3:$AE$87)</f>
        <v>0</v>
      </c>
      <c r="CA21" s="167"/>
      <c r="CB21" s="231">
        <f t="shared" si="28"/>
        <v>0</v>
      </c>
      <c r="CC21" s="166">
        <f>_xlfn.XLOOKUP($C21,'d26'!$AD$3:$AD$87,'d26'!$AE$3:$AE$87)</f>
        <v>0</v>
      </c>
      <c r="CD21" s="167"/>
      <c r="CE21" s="231">
        <f t="shared" si="29"/>
        <v>0</v>
      </c>
      <c r="CF21" s="166">
        <f>_xlfn.XLOOKUP($C21,'d27'!$AD$3:$AD$87,'d27'!$AE$3:$AE$87)</f>
        <v>0</v>
      </c>
      <c r="CG21" s="167"/>
      <c r="CH21" s="231">
        <f t="shared" si="30"/>
        <v>0</v>
      </c>
      <c r="CI21" s="166">
        <f>_xlfn.XLOOKUP($C21,'d28'!$AD$3:$AD$87,'d28'!$AE$3:$AE$87)</f>
        <v>0</v>
      </c>
      <c r="CJ21" s="167"/>
      <c r="CK21" s="231">
        <f t="shared" si="31"/>
        <v>0</v>
      </c>
      <c r="CL21" s="166">
        <f>_xlfn.XLOOKUP($C21,'d29'!$AD$3:$AD$87,'d29'!$AE$3:$AE$87)</f>
        <v>0</v>
      </c>
      <c r="CM21" s="167"/>
      <c r="CN21" s="231">
        <f t="shared" si="32"/>
        <v>0</v>
      </c>
      <c r="CO21" s="166">
        <f>_xlfn.XLOOKUP($C21,'d30'!$AD$3:$AD$87,'d30'!$AE$3:$AE$87)</f>
        <v>0</v>
      </c>
      <c r="CP21" s="167"/>
      <c r="CQ21" s="231">
        <f t="shared" si="33"/>
        <v>0</v>
      </c>
      <c r="CR21" s="166">
        <f>_xlfn.XLOOKUP($C21,'d31'!$AD$3:$AD$87,'d31'!$AE$3:$AE$87)</f>
        <v>0</v>
      </c>
      <c r="CS21" s="167"/>
      <c r="CT21" s="231">
        <f t="shared" si="34"/>
        <v>0</v>
      </c>
      <c r="CV21" s="168">
        <f t="shared" si="35"/>
        <v>0</v>
      </c>
      <c r="CW21" s="168">
        <f t="shared" si="0"/>
        <v>0</v>
      </c>
      <c r="CX21" s="169">
        <f t="shared" si="1"/>
        <v>0</v>
      </c>
      <c r="CY21" s="165">
        <f t="shared" si="2"/>
        <v>0</v>
      </c>
      <c r="CZ21" s="165">
        <f t="shared" si="2"/>
        <v>0</v>
      </c>
    </row>
    <row r="22" spans="1:104" x14ac:dyDescent="0.25">
      <c r="A22" s="165" t="b" cm="1">
        <f t="array" ref="A22">ISNUMBER(MATCH(LOWER(TRIM(B22)), LOWER(TRIM(t_f60_codes)), 0))</f>
        <v>1</v>
      </c>
      <c r="B22" s="637" t="s">
        <v>1055</v>
      </c>
      <c r="C22" s="122" t="s">
        <v>15</v>
      </c>
      <c r="D22" s="125" t="s">
        <v>185</v>
      </c>
      <c r="F22" s="166">
        <f>_xlfn.XLOOKUP($C22,'d1'!$AD$3:$AD$87,'d1'!$AE$3:$AE$87)</f>
        <v>0</v>
      </c>
      <c r="G22" s="167"/>
      <c r="H22" s="231">
        <f t="shared" si="4"/>
        <v>0</v>
      </c>
      <c r="I22" s="166">
        <f>_xlfn.XLOOKUP($C22,'d2'!$AD$3:$AD$87,'d2'!$AE$3:$AE$87)</f>
        <v>0</v>
      </c>
      <c r="J22" s="167"/>
      <c r="K22" s="231">
        <f t="shared" si="5"/>
        <v>0</v>
      </c>
      <c r="L22" s="166">
        <f>_xlfn.XLOOKUP($C22,'d3'!$AD$3:$AD$87,'d3'!$AE$3:$AE$87)</f>
        <v>0</v>
      </c>
      <c r="M22" s="167"/>
      <c r="N22" s="231">
        <f t="shared" si="6"/>
        <v>0</v>
      </c>
      <c r="O22" s="166">
        <f>_xlfn.XLOOKUP($C22,'d4'!$AD$3:$AD$87,'d4'!$AE$3:$AE$87)</f>
        <v>0</v>
      </c>
      <c r="P22" s="167"/>
      <c r="Q22" s="231">
        <f t="shared" si="7"/>
        <v>0</v>
      </c>
      <c r="R22" s="166">
        <f>_xlfn.XLOOKUP($C22,'d5'!$AD$3:$AD$87,'d5'!$AE$3:$AE$87)</f>
        <v>0</v>
      </c>
      <c r="S22" s="167"/>
      <c r="T22" s="231">
        <f t="shared" si="8"/>
        <v>0</v>
      </c>
      <c r="U22" s="166">
        <f>_xlfn.XLOOKUP($C22,'d6'!$AD$3:$AD$87,'d6'!$AE$3:$AE$87)</f>
        <v>0</v>
      </c>
      <c r="V22" s="167"/>
      <c r="W22" s="231">
        <f t="shared" si="9"/>
        <v>0</v>
      </c>
      <c r="X22" s="166">
        <f>_xlfn.XLOOKUP($C22,'d7'!$AD$3:$AD$87,'d7'!$AE$3:$AE$87)</f>
        <v>0</v>
      </c>
      <c r="Y22" s="167"/>
      <c r="Z22" s="231">
        <f t="shared" si="10"/>
        <v>0</v>
      </c>
      <c r="AA22" s="166">
        <f>_xlfn.XLOOKUP($C22,'d8'!$AD$3:$AD$87,'d8'!$AE$3:$AE$87)</f>
        <v>0</v>
      </c>
      <c r="AB22" s="167"/>
      <c r="AC22" s="231">
        <f t="shared" si="11"/>
        <v>0</v>
      </c>
      <c r="AD22" s="166">
        <f>_xlfn.XLOOKUP($C22,'d9'!$AD$3:$AD$87,'d9'!$AE$3:$AE$87)</f>
        <v>0</v>
      </c>
      <c r="AE22" s="167"/>
      <c r="AF22" s="231">
        <f t="shared" si="12"/>
        <v>0</v>
      </c>
      <c r="AG22" s="166">
        <f>_xlfn.XLOOKUP($C22,'d10'!$AD$3:$AD$87,'d10'!$AE$3:$AE$87)</f>
        <v>0</v>
      </c>
      <c r="AH22" s="167"/>
      <c r="AI22" s="231">
        <f t="shared" si="13"/>
        <v>0</v>
      </c>
      <c r="AJ22" s="166">
        <f>_xlfn.XLOOKUP($C22,'d11'!$AD$3:$AD$87,'d11'!$AE$3:$AE$87)</f>
        <v>0</v>
      </c>
      <c r="AK22" s="167"/>
      <c r="AL22" s="231">
        <f t="shared" si="14"/>
        <v>0</v>
      </c>
      <c r="AM22" s="166">
        <f>_xlfn.XLOOKUP($C22,'d12'!$AD$3:$AD$87,'d12'!$AE$3:$AE$87)</f>
        <v>0</v>
      </c>
      <c r="AN22" s="167"/>
      <c r="AO22" s="231">
        <f t="shared" si="15"/>
        <v>0</v>
      </c>
      <c r="AP22" s="166">
        <f>_xlfn.XLOOKUP($C22,'d13'!$AD$3:$AD$87,'d13'!$AE$3:$AE$87)</f>
        <v>0</v>
      </c>
      <c r="AQ22" s="167"/>
      <c r="AR22" s="231">
        <f t="shared" si="16"/>
        <v>0</v>
      </c>
      <c r="AS22" s="166">
        <f>_xlfn.XLOOKUP($C22,'d14'!$AD$3:$AD$87,'d14'!$AE$3:$AE$87)</f>
        <v>0</v>
      </c>
      <c r="AT22" s="167"/>
      <c r="AU22" s="231">
        <f t="shared" si="17"/>
        <v>0</v>
      </c>
      <c r="AV22" s="166">
        <f>_xlfn.XLOOKUP($C22,'d15'!$AD$3:$AD$87,'d15'!$AE$3:$AE$87)</f>
        <v>0</v>
      </c>
      <c r="AW22" s="167"/>
      <c r="AX22" s="231">
        <f t="shared" si="18"/>
        <v>0</v>
      </c>
      <c r="AY22" s="166">
        <f>_xlfn.XLOOKUP($C22,'d16'!$AD$3:$AD$87,'d16'!$AE$3:$AE$87)</f>
        <v>0</v>
      </c>
      <c r="AZ22" s="167"/>
      <c r="BA22" s="231">
        <f t="shared" si="19"/>
        <v>0</v>
      </c>
      <c r="BB22" s="166">
        <f>_xlfn.XLOOKUP($C22,'d17'!$AD$3:$AD$87,'d17'!$AE$3:$AE$87)</f>
        <v>0</v>
      </c>
      <c r="BC22" s="167"/>
      <c r="BD22" s="231">
        <f t="shared" si="20"/>
        <v>0</v>
      </c>
      <c r="BE22" s="166">
        <f>_xlfn.XLOOKUP($C22,'d18'!$AD$3:$AD$87,'d18'!$AE$3:$AE$87)</f>
        <v>0</v>
      </c>
      <c r="BF22" s="167"/>
      <c r="BG22" s="231">
        <f t="shared" si="21"/>
        <v>0</v>
      </c>
      <c r="BH22" s="166">
        <f>_xlfn.XLOOKUP($C22,'d19'!$AD$3:$AD$87,'d19'!$AE$3:$AE$87)</f>
        <v>0</v>
      </c>
      <c r="BI22" s="167"/>
      <c r="BJ22" s="231">
        <f t="shared" si="22"/>
        <v>0</v>
      </c>
      <c r="BK22" s="166">
        <f>_xlfn.XLOOKUP($C22,'d20'!$AD$3:$AD$87,'d20'!$AE$3:$AE$87)</f>
        <v>0</v>
      </c>
      <c r="BL22" s="167"/>
      <c r="BM22" s="231">
        <f t="shared" si="23"/>
        <v>0</v>
      </c>
      <c r="BN22" s="166">
        <f>_xlfn.XLOOKUP($C22,'d21'!$AD$3:$AD$87,'d21'!$AE$3:$AE$87)</f>
        <v>0</v>
      </c>
      <c r="BO22" s="167"/>
      <c r="BP22" s="231">
        <f t="shared" si="24"/>
        <v>0</v>
      </c>
      <c r="BQ22" s="166">
        <f>_xlfn.XLOOKUP($C22,'d22'!$AD$3:$AD$87,'d22'!$AE$3:$AE$87)</f>
        <v>0</v>
      </c>
      <c r="BR22" s="167"/>
      <c r="BS22" s="231">
        <f t="shared" si="25"/>
        <v>0</v>
      </c>
      <c r="BT22" s="166">
        <f>_xlfn.XLOOKUP($C22,'d23'!$AD$3:$AD$87,'d23'!$AE$3:$AE$87)</f>
        <v>0</v>
      </c>
      <c r="BU22" s="167"/>
      <c r="BV22" s="231">
        <f t="shared" si="26"/>
        <v>0</v>
      </c>
      <c r="BW22" s="166">
        <f>_xlfn.XLOOKUP($C22,'d24'!$AD$3:$AD$87,'d24'!$AE$3:$AE$87)</f>
        <v>0</v>
      </c>
      <c r="BX22" s="167"/>
      <c r="BY22" s="231">
        <f t="shared" si="27"/>
        <v>0</v>
      </c>
      <c r="BZ22" s="166">
        <f>_xlfn.XLOOKUP($C22,'d25'!$AD$3:$AD$87,'d25'!$AE$3:$AE$87)</f>
        <v>0</v>
      </c>
      <c r="CA22" s="167"/>
      <c r="CB22" s="231">
        <f t="shared" si="28"/>
        <v>0</v>
      </c>
      <c r="CC22" s="166">
        <f>_xlfn.XLOOKUP($C22,'d26'!$AD$3:$AD$87,'d26'!$AE$3:$AE$87)</f>
        <v>0</v>
      </c>
      <c r="CD22" s="167"/>
      <c r="CE22" s="231">
        <f t="shared" si="29"/>
        <v>0</v>
      </c>
      <c r="CF22" s="166">
        <f>_xlfn.XLOOKUP($C22,'d27'!$AD$3:$AD$87,'d27'!$AE$3:$AE$87)</f>
        <v>0</v>
      </c>
      <c r="CG22" s="167"/>
      <c r="CH22" s="231">
        <f t="shared" si="30"/>
        <v>0</v>
      </c>
      <c r="CI22" s="166">
        <f>_xlfn.XLOOKUP($C22,'d28'!$AD$3:$AD$87,'d28'!$AE$3:$AE$87)</f>
        <v>0</v>
      </c>
      <c r="CJ22" s="167"/>
      <c r="CK22" s="231">
        <f t="shared" si="31"/>
        <v>0</v>
      </c>
      <c r="CL22" s="166">
        <f>_xlfn.XLOOKUP($C22,'d29'!$AD$3:$AD$87,'d29'!$AE$3:$AE$87)</f>
        <v>0</v>
      </c>
      <c r="CM22" s="167"/>
      <c r="CN22" s="231">
        <f t="shared" si="32"/>
        <v>0</v>
      </c>
      <c r="CO22" s="166">
        <f>_xlfn.XLOOKUP($C22,'d30'!$AD$3:$AD$87,'d30'!$AE$3:$AE$87)</f>
        <v>0</v>
      </c>
      <c r="CP22" s="167"/>
      <c r="CQ22" s="231">
        <f t="shared" si="33"/>
        <v>0</v>
      </c>
      <c r="CR22" s="166">
        <f>_xlfn.XLOOKUP($C22,'d31'!$AD$3:$AD$87,'d31'!$AE$3:$AE$87)</f>
        <v>0</v>
      </c>
      <c r="CS22" s="167"/>
      <c r="CT22" s="231">
        <f t="shared" si="34"/>
        <v>0</v>
      </c>
      <c r="CV22" s="168">
        <f t="shared" si="35"/>
        <v>0</v>
      </c>
      <c r="CW22" s="168">
        <f t="shared" si="0"/>
        <v>0</v>
      </c>
      <c r="CX22" s="169">
        <f t="shared" si="1"/>
        <v>0</v>
      </c>
      <c r="CY22" s="165">
        <f t="shared" si="2"/>
        <v>0</v>
      </c>
      <c r="CZ22" s="165">
        <f t="shared" si="2"/>
        <v>0</v>
      </c>
    </row>
    <row r="23" spans="1:104" x14ac:dyDescent="0.25">
      <c r="A23" s="165" t="b" cm="1">
        <f t="array" ref="A23">ISNUMBER(MATCH(LOWER(TRIM(B23)), LOWER(TRIM(t_f60_codes)), 0))</f>
        <v>1</v>
      </c>
      <c r="B23" s="637" t="s">
        <v>1056</v>
      </c>
      <c r="C23" s="122" t="s">
        <v>14</v>
      </c>
      <c r="D23" s="125" t="s">
        <v>185</v>
      </c>
      <c r="F23" s="166">
        <f>_xlfn.XLOOKUP($C23,'d1'!$AD$3:$AD$87,'d1'!$AE$3:$AE$87)</f>
        <v>0</v>
      </c>
      <c r="G23" s="167"/>
      <c r="H23" s="231">
        <f t="shared" si="4"/>
        <v>0</v>
      </c>
      <c r="I23" s="166">
        <f>_xlfn.XLOOKUP($C23,'d2'!$AD$3:$AD$87,'d2'!$AE$3:$AE$87)</f>
        <v>0</v>
      </c>
      <c r="J23" s="167"/>
      <c r="K23" s="231">
        <f t="shared" si="5"/>
        <v>0</v>
      </c>
      <c r="L23" s="166">
        <f>_xlfn.XLOOKUP($C23,'d3'!$AD$3:$AD$87,'d3'!$AE$3:$AE$87)</f>
        <v>0</v>
      </c>
      <c r="M23" s="167"/>
      <c r="N23" s="231">
        <f t="shared" si="6"/>
        <v>0</v>
      </c>
      <c r="O23" s="166">
        <f>_xlfn.XLOOKUP($C23,'d4'!$AD$3:$AD$87,'d4'!$AE$3:$AE$87)</f>
        <v>0</v>
      </c>
      <c r="P23" s="167"/>
      <c r="Q23" s="231">
        <f t="shared" si="7"/>
        <v>0</v>
      </c>
      <c r="R23" s="166">
        <f>_xlfn.XLOOKUP($C23,'d5'!$AD$3:$AD$87,'d5'!$AE$3:$AE$87)</f>
        <v>0</v>
      </c>
      <c r="S23" s="167"/>
      <c r="T23" s="231">
        <f t="shared" si="8"/>
        <v>0</v>
      </c>
      <c r="U23" s="166">
        <f>_xlfn.XLOOKUP($C23,'d6'!$AD$3:$AD$87,'d6'!$AE$3:$AE$87)</f>
        <v>0</v>
      </c>
      <c r="V23" s="167"/>
      <c r="W23" s="231">
        <f t="shared" si="9"/>
        <v>0</v>
      </c>
      <c r="X23" s="166">
        <f>_xlfn.XLOOKUP($C23,'d7'!$AD$3:$AD$87,'d7'!$AE$3:$AE$87)</f>
        <v>0</v>
      </c>
      <c r="Y23" s="167"/>
      <c r="Z23" s="231">
        <f t="shared" si="10"/>
        <v>0</v>
      </c>
      <c r="AA23" s="166">
        <f>_xlfn.XLOOKUP($C23,'d8'!$AD$3:$AD$87,'d8'!$AE$3:$AE$87)</f>
        <v>0</v>
      </c>
      <c r="AB23" s="167"/>
      <c r="AC23" s="231">
        <f t="shared" si="11"/>
        <v>0</v>
      </c>
      <c r="AD23" s="166">
        <f>_xlfn.XLOOKUP($C23,'d9'!$AD$3:$AD$87,'d9'!$AE$3:$AE$87)</f>
        <v>0</v>
      </c>
      <c r="AE23" s="167"/>
      <c r="AF23" s="231">
        <f t="shared" si="12"/>
        <v>0</v>
      </c>
      <c r="AG23" s="166">
        <f>_xlfn.XLOOKUP($C23,'d10'!$AD$3:$AD$87,'d10'!$AE$3:$AE$87)</f>
        <v>0</v>
      </c>
      <c r="AH23" s="167"/>
      <c r="AI23" s="231">
        <f t="shared" si="13"/>
        <v>0</v>
      </c>
      <c r="AJ23" s="166">
        <f>_xlfn.XLOOKUP($C23,'d11'!$AD$3:$AD$87,'d11'!$AE$3:$AE$87)</f>
        <v>0</v>
      </c>
      <c r="AK23" s="167"/>
      <c r="AL23" s="231">
        <f t="shared" si="14"/>
        <v>0</v>
      </c>
      <c r="AM23" s="166">
        <f>_xlfn.XLOOKUP($C23,'d12'!$AD$3:$AD$87,'d12'!$AE$3:$AE$87)</f>
        <v>0</v>
      </c>
      <c r="AN23" s="167"/>
      <c r="AO23" s="231">
        <f t="shared" si="15"/>
        <v>0</v>
      </c>
      <c r="AP23" s="166">
        <f>_xlfn.XLOOKUP($C23,'d13'!$AD$3:$AD$87,'d13'!$AE$3:$AE$87)</f>
        <v>0</v>
      </c>
      <c r="AQ23" s="167"/>
      <c r="AR23" s="231">
        <f t="shared" si="16"/>
        <v>0</v>
      </c>
      <c r="AS23" s="166">
        <f>_xlfn.XLOOKUP($C23,'d14'!$AD$3:$AD$87,'d14'!$AE$3:$AE$87)</f>
        <v>0</v>
      </c>
      <c r="AT23" s="167"/>
      <c r="AU23" s="231">
        <f t="shared" si="17"/>
        <v>0</v>
      </c>
      <c r="AV23" s="166">
        <f>_xlfn.XLOOKUP($C23,'d15'!$AD$3:$AD$87,'d15'!$AE$3:$AE$87)</f>
        <v>0</v>
      </c>
      <c r="AW23" s="167"/>
      <c r="AX23" s="231">
        <f t="shared" si="18"/>
        <v>0</v>
      </c>
      <c r="AY23" s="166">
        <f>_xlfn.XLOOKUP($C23,'d16'!$AD$3:$AD$87,'d16'!$AE$3:$AE$87)</f>
        <v>0</v>
      </c>
      <c r="AZ23" s="167"/>
      <c r="BA23" s="231">
        <f t="shared" si="19"/>
        <v>0</v>
      </c>
      <c r="BB23" s="166">
        <f>_xlfn.XLOOKUP($C23,'d17'!$AD$3:$AD$87,'d17'!$AE$3:$AE$87)</f>
        <v>0</v>
      </c>
      <c r="BC23" s="167"/>
      <c r="BD23" s="231">
        <f t="shared" si="20"/>
        <v>0</v>
      </c>
      <c r="BE23" s="166">
        <f>_xlfn.XLOOKUP($C23,'d18'!$AD$3:$AD$87,'d18'!$AE$3:$AE$87)</f>
        <v>0</v>
      </c>
      <c r="BF23" s="167"/>
      <c r="BG23" s="231">
        <f t="shared" si="21"/>
        <v>0</v>
      </c>
      <c r="BH23" s="166">
        <f>_xlfn.XLOOKUP($C23,'d19'!$AD$3:$AD$87,'d19'!$AE$3:$AE$87)</f>
        <v>0</v>
      </c>
      <c r="BI23" s="167"/>
      <c r="BJ23" s="231">
        <f t="shared" si="22"/>
        <v>0</v>
      </c>
      <c r="BK23" s="166">
        <f>_xlfn.XLOOKUP($C23,'d20'!$AD$3:$AD$87,'d20'!$AE$3:$AE$87)</f>
        <v>0</v>
      </c>
      <c r="BL23" s="167"/>
      <c r="BM23" s="231">
        <f t="shared" si="23"/>
        <v>0</v>
      </c>
      <c r="BN23" s="166">
        <f>_xlfn.XLOOKUP($C23,'d21'!$AD$3:$AD$87,'d21'!$AE$3:$AE$87)</f>
        <v>0</v>
      </c>
      <c r="BO23" s="167"/>
      <c r="BP23" s="231">
        <f t="shared" si="24"/>
        <v>0</v>
      </c>
      <c r="BQ23" s="166">
        <f>_xlfn.XLOOKUP($C23,'d22'!$AD$3:$AD$87,'d22'!$AE$3:$AE$87)</f>
        <v>0</v>
      </c>
      <c r="BR23" s="167"/>
      <c r="BS23" s="231">
        <f t="shared" si="25"/>
        <v>0</v>
      </c>
      <c r="BT23" s="166">
        <f>_xlfn.XLOOKUP($C23,'d23'!$AD$3:$AD$87,'d23'!$AE$3:$AE$87)</f>
        <v>0</v>
      </c>
      <c r="BU23" s="167"/>
      <c r="BV23" s="231">
        <f t="shared" si="26"/>
        <v>0</v>
      </c>
      <c r="BW23" s="166">
        <f>_xlfn.XLOOKUP($C23,'d24'!$AD$3:$AD$87,'d24'!$AE$3:$AE$87)</f>
        <v>0</v>
      </c>
      <c r="BX23" s="167"/>
      <c r="BY23" s="231">
        <f t="shared" si="27"/>
        <v>0</v>
      </c>
      <c r="BZ23" s="166">
        <f>_xlfn.XLOOKUP($C23,'d25'!$AD$3:$AD$87,'d25'!$AE$3:$AE$87)</f>
        <v>0</v>
      </c>
      <c r="CA23" s="167"/>
      <c r="CB23" s="231">
        <f t="shared" si="28"/>
        <v>0</v>
      </c>
      <c r="CC23" s="166">
        <f>_xlfn.XLOOKUP($C23,'d26'!$AD$3:$AD$87,'d26'!$AE$3:$AE$87)</f>
        <v>0</v>
      </c>
      <c r="CD23" s="167"/>
      <c r="CE23" s="231">
        <f t="shared" si="29"/>
        <v>0</v>
      </c>
      <c r="CF23" s="166">
        <f>_xlfn.XLOOKUP($C23,'d27'!$AD$3:$AD$87,'d27'!$AE$3:$AE$87)</f>
        <v>0</v>
      </c>
      <c r="CG23" s="167"/>
      <c r="CH23" s="231">
        <f t="shared" si="30"/>
        <v>0</v>
      </c>
      <c r="CI23" s="166">
        <f>_xlfn.XLOOKUP($C23,'d28'!$AD$3:$AD$87,'d28'!$AE$3:$AE$87)</f>
        <v>0</v>
      </c>
      <c r="CJ23" s="167"/>
      <c r="CK23" s="231">
        <f t="shared" si="31"/>
        <v>0</v>
      </c>
      <c r="CL23" s="166">
        <f>_xlfn.XLOOKUP($C23,'d29'!$AD$3:$AD$87,'d29'!$AE$3:$AE$87)</f>
        <v>0</v>
      </c>
      <c r="CM23" s="167"/>
      <c r="CN23" s="231">
        <f t="shared" si="32"/>
        <v>0</v>
      </c>
      <c r="CO23" s="166">
        <f>_xlfn.XLOOKUP($C23,'d30'!$AD$3:$AD$87,'d30'!$AE$3:$AE$87)</f>
        <v>0</v>
      </c>
      <c r="CP23" s="167"/>
      <c r="CQ23" s="231">
        <f t="shared" si="33"/>
        <v>0</v>
      </c>
      <c r="CR23" s="166">
        <f>_xlfn.XLOOKUP($C23,'d31'!$AD$3:$AD$87,'d31'!$AE$3:$AE$87)</f>
        <v>0</v>
      </c>
      <c r="CS23" s="167"/>
      <c r="CT23" s="231">
        <f t="shared" si="34"/>
        <v>0</v>
      </c>
      <c r="CV23" s="168">
        <f t="shared" si="35"/>
        <v>0</v>
      </c>
      <c r="CW23" s="168">
        <f t="shared" si="0"/>
        <v>0</v>
      </c>
      <c r="CX23" s="169">
        <f t="shared" si="1"/>
        <v>0</v>
      </c>
      <c r="CY23" s="165">
        <f t="shared" si="2"/>
        <v>0</v>
      </c>
      <c r="CZ23" s="165">
        <f t="shared" si="2"/>
        <v>0</v>
      </c>
    </row>
    <row r="24" spans="1:104" x14ac:dyDescent="0.25">
      <c r="A24" s="165" t="b" cm="1">
        <f t="array" ref="A24">ISNUMBER(MATCH(LOWER(TRIM(B24)), LOWER(TRIM(t_f60_codes)), 0))</f>
        <v>1</v>
      </c>
      <c r="B24" s="637" t="s">
        <v>1057</v>
      </c>
      <c r="C24" s="122" t="s">
        <v>16</v>
      </c>
      <c r="D24" s="125" t="s">
        <v>186</v>
      </c>
      <c r="F24" s="166">
        <f>_xlfn.XLOOKUP($C24,'d1'!$AD$3:$AD$87,'d1'!$AE$3:$AE$87)</f>
        <v>0</v>
      </c>
      <c r="G24" s="167"/>
      <c r="H24" s="231">
        <f t="shared" si="4"/>
        <v>0</v>
      </c>
      <c r="I24" s="166">
        <f>_xlfn.XLOOKUP($C24,'d2'!$AD$3:$AD$87,'d2'!$AE$3:$AE$87)</f>
        <v>0</v>
      </c>
      <c r="J24" s="167"/>
      <c r="K24" s="231">
        <f t="shared" si="5"/>
        <v>0</v>
      </c>
      <c r="L24" s="166">
        <f>_xlfn.XLOOKUP($C24,'d3'!$AD$3:$AD$87,'d3'!$AE$3:$AE$87)</f>
        <v>0</v>
      </c>
      <c r="M24" s="167"/>
      <c r="N24" s="231">
        <f t="shared" si="6"/>
        <v>0</v>
      </c>
      <c r="O24" s="166">
        <f>_xlfn.XLOOKUP($C24,'d4'!$AD$3:$AD$87,'d4'!$AE$3:$AE$87)</f>
        <v>0</v>
      </c>
      <c r="P24" s="167"/>
      <c r="Q24" s="231">
        <f t="shared" si="7"/>
        <v>0</v>
      </c>
      <c r="R24" s="166">
        <f>_xlfn.XLOOKUP($C24,'d5'!$AD$3:$AD$87,'d5'!$AE$3:$AE$87)</f>
        <v>0</v>
      </c>
      <c r="S24" s="167"/>
      <c r="T24" s="231">
        <f t="shared" si="8"/>
        <v>0</v>
      </c>
      <c r="U24" s="166">
        <f>_xlfn.XLOOKUP($C24,'d6'!$AD$3:$AD$87,'d6'!$AE$3:$AE$87)</f>
        <v>0</v>
      </c>
      <c r="V24" s="167"/>
      <c r="W24" s="231">
        <f t="shared" si="9"/>
        <v>0</v>
      </c>
      <c r="X24" s="166">
        <f>_xlfn.XLOOKUP($C24,'d7'!$AD$3:$AD$87,'d7'!$AE$3:$AE$87)</f>
        <v>0</v>
      </c>
      <c r="Y24" s="167"/>
      <c r="Z24" s="231">
        <f t="shared" si="10"/>
        <v>0</v>
      </c>
      <c r="AA24" s="166">
        <f>_xlfn.XLOOKUP($C24,'d8'!$AD$3:$AD$87,'d8'!$AE$3:$AE$87)</f>
        <v>0</v>
      </c>
      <c r="AB24" s="167"/>
      <c r="AC24" s="231">
        <f t="shared" si="11"/>
        <v>0</v>
      </c>
      <c r="AD24" s="166">
        <f>_xlfn.XLOOKUP($C24,'d9'!$AD$3:$AD$87,'d9'!$AE$3:$AE$87)</f>
        <v>0</v>
      </c>
      <c r="AE24" s="167"/>
      <c r="AF24" s="231">
        <f t="shared" si="12"/>
        <v>0</v>
      </c>
      <c r="AG24" s="166">
        <f>_xlfn.XLOOKUP($C24,'d10'!$AD$3:$AD$87,'d10'!$AE$3:$AE$87)</f>
        <v>0</v>
      </c>
      <c r="AH24" s="167"/>
      <c r="AI24" s="231">
        <f t="shared" si="13"/>
        <v>0</v>
      </c>
      <c r="AJ24" s="166">
        <f>_xlfn.XLOOKUP($C24,'d11'!$AD$3:$AD$87,'d11'!$AE$3:$AE$87)</f>
        <v>0</v>
      </c>
      <c r="AK24" s="167"/>
      <c r="AL24" s="231">
        <f t="shared" si="14"/>
        <v>0</v>
      </c>
      <c r="AM24" s="166">
        <f>_xlfn.XLOOKUP($C24,'d12'!$AD$3:$AD$87,'d12'!$AE$3:$AE$87)</f>
        <v>0</v>
      </c>
      <c r="AN24" s="167"/>
      <c r="AO24" s="231">
        <f t="shared" si="15"/>
        <v>0</v>
      </c>
      <c r="AP24" s="166">
        <f>_xlfn.XLOOKUP($C24,'d13'!$AD$3:$AD$87,'d13'!$AE$3:$AE$87)</f>
        <v>0</v>
      </c>
      <c r="AQ24" s="167"/>
      <c r="AR24" s="231">
        <f t="shared" si="16"/>
        <v>0</v>
      </c>
      <c r="AS24" s="166">
        <f>_xlfn.XLOOKUP($C24,'d14'!$AD$3:$AD$87,'d14'!$AE$3:$AE$87)</f>
        <v>0</v>
      </c>
      <c r="AT24" s="167"/>
      <c r="AU24" s="231">
        <f t="shared" si="17"/>
        <v>0</v>
      </c>
      <c r="AV24" s="166">
        <f>_xlfn.XLOOKUP($C24,'d15'!$AD$3:$AD$87,'d15'!$AE$3:$AE$87)</f>
        <v>0</v>
      </c>
      <c r="AW24" s="167"/>
      <c r="AX24" s="231">
        <f t="shared" si="18"/>
        <v>0</v>
      </c>
      <c r="AY24" s="166">
        <f>_xlfn.XLOOKUP($C24,'d16'!$AD$3:$AD$87,'d16'!$AE$3:$AE$87)</f>
        <v>0</v>
      </c>
      <c r="AZ24" s="167"/>
      <c r="BA24" s="231">
        <f t="shared" si="19"/>
        <v>0</v>
      </c>
      <c r="BB24" s="166">
        <f>_xlfn.XLOOKUP($C24,'d17'!$AD$3:$AD$87,'d17'!$AE$3:$AE$87)</f>
        <v>0</v>
      </c>
      <c r="BC24" s="167"/>
      <c r="BD24" s="231">
        <f t="shared" si="20"/>
        <v>0</v>
      </c>
      <c r="BE24" s="166">
        <f>_xlfn.XLOOKUP($C24,'d18'!$AD$3:$AD$87,'d18'!$AE$3:$AE$87)</f>
        <v>0</v>
      </c>
      <c r="BF24" s="167"/>
      <c r="BG24" s="231">
        <f t="shared" si="21"/>
        <v>0</v>
      </c>
      <c r="BH24" s="166">
        <f>_xlfn.XLOOKUP($C24,'d19'!$AD$3:$AD$87,'d19'!$AE$3:$AE$87)</f>
        <v>0</v>
      </c>
      <c r="BI24" s="167"/>
      <c r="BJ24" s="231">
        <f t="shared" si="22"/>
        <v>0</v>
      </c>
      <c r="BK24" s="166">
        <f>_xlfn.XLOOKUP($C24,'d20'!$AD$3:$AD$87,'d20'!$AE$3:$AE$87)</f>
        <v>0</v>
      </c>
      <c r="BL24" s="167"/>
      <c r="BM24" s="231">
        <f t="shared" si="23"/>
        <v>0</v>
      </c>
      <c r="BN24" s="166">
        <f>_xlfn.XLOOKUP($C24,'d21'!$AD$3:$AD$87,'d21'!$AE$3:$AE$87)</f>
        <v>0</v>
      </c>
      <c r="BO24" s="167"/>
      <c r="BP24" s="231">
        <f t="shared" si="24"/>
        <v>0</v>
      </c>
      <c r="BQ24" s="166">
        <f>_xlfn.XLOOKUP($C24,'d22'!$AD$3:$AD$87,'d22'!$AE$3:$AE$87)</f>
        <v>0</v>
      </c>
      <c r="BR24" s="167"/>
      <c r="BS24" s="231">
        <f t="shared" si="25"/>
        <v>0</v>
      </c>
      <c r="BT24" s="166">
        <f>_xlfn.XLOOKUP($C24,'d23'!$AD$3:$AD$87,'d23'!$AE$3:$AE$87)</f>
        <v>0</v>
      </c>
      <c r="BU24" s="167"/>
      <c r="BV24" s="231">
        <f t="shared" si="26"/>
        <v>0</v>
      </c>
      <c r="BW24" s="166">
        <f>_xlfn.XLOOKUP($C24,'d24'!$AD$3:$AD$87,'d24'!$AE$3:$AE$87)</f>
        <v>0</v>
      </c>
      <c r="BX24" s="167"/>
      <c r="BY24" s="231">
        <f t="shared" si="27"/>
        <v>0</v>
      </c>
      <c r="BZ24" s="166">
        <f>_xlfn.XLOOKUP($C24,'d25'!$AD$3:$AD$87,'d25'!$AE$3:$AE$87)</f>
        <v>0</v>
      </c>
      <c r="CA24" s="167"/>
      <c r="CB24" s="231">
        <f t="shared" si="28"/>
        <v>0</v>
      </c>
      <c r="CC24" s="166">
        <f>_xlfn.XLOOKUP($C24,'d26'!$AD$3:$AD$87,'d26'!$AE$3:$AE$87)</f>
        <v>0</v>
      </c>
      <c r="CD24" s="167"/>
      <c r="CE24" s="231">
        <f t="shared" si="29"/>
        <v>0</v>
      </c>
      <c r="CF24" s="166">
        <f>_xlfn.XLOOKUP($C24,'d27'!$AD$3:$AD$87,'d27'!$AE$3:$AE$87)</f>
        <v>0</v>
      </c>
      <c r="CG24" s="167"/>
      <c r="CH24" s="231">
        <f t="shared" si="30"/>
        <v>0</v>
      </c>
      <c r="CI24" s="166">
        <f>_xlfn.XLOOKUP($C24,'d28'!$AD$3:$AD$87,'d28'!$AE$3:$AE$87)</f>
        <v>0</v>
      </c>
      <c r="CJ24" s="167"/>
      <c r="CK24" s="231">
        <f t="shared" si="31"/>
        <v>0</v>
      </c>
      <c r="CL24" s="166">
        <f>_xlfn.XLOOKUP($C24,'d29'!$AD$3:$AD$87,'d29'!$AE$3:$AE$87)</f>
        <v>0</v>
      </c>
      <c r="CM24" s="167"/>
      <c r="CN24" s="231">
        <f t="shared" si="32"/>
        <v>0</v>
      </c>
      <c r="CO24" s="166">
        <f>_xlfn.XLOOKUP($C24,'d30'!$AD$3:$AD$87,'d30'!$AE$3:$AE$87)</f>
        <v>0</v>
      </c>
      <c r="CP24" s="167"/>
      <c r="CQ24" s="231">
        <f t="shared" si="33"/>
        <v>0</v>
      </c>
      <c r="CR24" s="166">
        <f>_xlfn.XLOOKUP($C24,'d31'!$AD$3:$AD$87,'d31'!$AE$3:$AE$87)</f>
        <v>0</v>
      </c>
      <c r="CS24" s="167"/>
      <c r="CT24" s="231">
        <f t="shared" si="34"/>
        <v>0</v>
      </c>
      <c r="CV24" s="168">
        <f t="shared" si="35"/>
        <v>0</v>
      </c>
      <c r="CW24" s="168">
        <f t="shared" si="0"/>
        <v>0</v>
      </c>
      <c r="CX24" s="169">
        <f t="shared" si="1"/>
        <v>0</v>
      </c>
      <c r="CY24" s="165">
        <f t="shared" si="2"/>
        <v>0</v>
      </c>
      <c r="CZ24" s="165">
        <f t="shared" si="2"/>
        <v>0</v>
      </c>
    </row>
    <row r="25" spans="1:104" x14ac:dyDescent="0.25">
      <c r="A25" s="165" t="b" cm="1">
        <f t="array" ref="A25">ISNUMBER(MATCH(LOWER(TRIM(B25)), LOWER(TRIM(t_f60_codes)), 0))</f>
        <v>1</v>
      </c>
      <c r="B25" s="637" t="s">
        <v>1058</v>
      </c>
      <c r="C25" s="122" t="s">
        <v>17</v>
      </c>
      <c r="D25" s="125" t="s">
        <v>186</v>
      </c>
      <c r="F25" s="166">
        <f>_xlfn.XLOOKUP($C25,'d1'!$AD$3:$AD$87,'d1'!$AE$3:$AE$87)</f>
        <v>0</v>
      </c>
      <c r="G25" s="167"/>
      <c r="H25" s="231">
        <f t="shared" si="4"/>
        <v>0</v>
      </c>
      <c r="I25" s="166">
        <f>_xlfn.XLOOKUP($C25,'d2'!$AD$3:$AD$87,'d2'!$AE$3:$AE$87)</f>
        <v>0</v>
      </c>
      <c r="J25" s="167"/>
      <c r="K25" s="231">
        <f t="shared" si="5"/>
        <v>0</v>
      </c>
      <c r="L25" s="166">
        <f>_xlfn.XLOOKUP($C25,'d3'!$AD$3:$AD$87,'d3'!$AE$3:$AE$87)</f>
        <v>0</v>
      </c>
      <c r="M25" s="167"/>
      <c r="N25" s="231">
        <f t="shared" si="6"/>
        <v>0</v>
      </c>
      <c r="O25" s="166">
        <f>_xlfn.XLOOKUP($C25,'d4'!$AD$3:$AD$87,'d4'!$AE$3:$AE$87)</f>
        <v>0</v>
      </c>
      <c r="P25" s="167"/>
      <c r="Q25" s="231">
        <f t="shared" si="7"/>
        <v>0</v>
      </c>
      <c r="R25" s="166">
        <f>_xlfn.XLOOKUP($C25,'d5'!$AD$3:$AD$87,'d5'!$AE$3:$AE$87)</f>
        <v>0</v>
      </c>
      <c r="S25" s="167"/>
      <c r="T25" s="231">
        <f t="shared" si="8"/>
        <v>0</v>
      </c>
      <c r="U25" s="166">
        <f>_xlfn.XLOOKUP($C25,'d6'!$AD$3:$AD$87,'d6'!$AE$3:$AE$87)</f>
        <v>0</v>
      </c>
      <c r="V25" s="167"/>
      <c r="W25" s="231">
        <f t="shared" si="9"/>
        <v>0</v>
      </c>
      <c r="X25" s="166">
        <f>_xlfn.XLOOKUP($C25,'d7'!$AD$3:$AD$87,'d7'!$AE$3:$AE$87)</f>
        <v>0</v>
      </c>
      <c r="Y25" s="167"/>
      <c r="Z25" s="231">
        <f t="shared" si="10"/>
        <v>0</v>
      </c>
      <c r="AA25" s="166">
        <f>_xlfn.XLOOKUP($C25,'d8'!$AD$3:$AD$87,'d8'!$AE$3:$AE$87)</f>
        <v>0</v>
      </c>
      <c r="AB25" s="167"/>
      <c r="AC25" s="231">
        <f t="shared" si="11"/>
        <v>0</v>
      </c>
      <c r="AD25" s="166">
        <f>_xlfn.XLOOKUP($C25,'d9'!$AD$3:$AD$87,'d9'!$AE$3:$AE$87)</f>
        <v>0</v>
      </c>
      <c r="AE25" s="167"/>
      <c r="AF25" s="231">
        <f t="shared" si="12"/>
        <v>0</v>
      </c>
      <c r="AG25" s="166">
        <f>_xlfn.XLOOKUP($C25,'d10'!$AD$3:$AD$87,'d10'!$AE$3:$AE$87)</f>
        <v>0</v>
      </c>
      <c r="AH25" s="167"/>
      <c r="AI25" s="231">
        <f t="shared" si="13"/>
        <v>0</v>
      </c>
      <c r="AJ25" s="166">
        <f>_xlfn.XLOOKUP($C25,'d11'!$AD$3:$AD$87,'d11'!$AE$3:$AE$87)</f>
        <v>0</v>
      </c>
      <c r="AK25" s="167"/>
      <c r="AL25" s="231">
        <f t="shared" si="14"/>
        <v>0</v>
      </c>
      <c r="AM25" s="166">
        <f>_xlfn.XLOOKUP($C25,'d12'!$AD$3:$AD$87,'d12'!$AE$3:$AE$87)</f>
        <v>0</v>
      </c>
      <c r="AN25" s="167"/>
      <c r="AO25" s="231">
        <f t="shared" si="15"/>
        <v>0</v>
      </c>
      <c r="AP25" s="166">
        <f>_xlfn.XLOOKUP($C25,'d13'!$AD$3:$AD$87,'d13'!$AE$3:$AE$87)</f>
        <v>0</v>
      </c>
      <c r="AQ25" s="167"/>
      <c r="AR25" s="231">
        <f t="shared" si="16"/>
        <v>0</v>
      </c>
      <c r="AS25" s="166">
        <f>_xlfn.XLOOKUP($C25,'d14'!$AD$3:$AD$87,'d14'!$AE$3:$AE$87)</f>
        <v>0</v>
      </c>
      <c r="AT25" s="167"/>
      <c r="AU25" s="231">
        <f t="shared" si="17"/>
        <v>0</v>
      </c>
      <c r="AV25" s="166">
        <f>_xlfn.XLOOKUP($C25,'d15'!$AD$3:$AD$87,'d15'!$AE$3:$AE$87)</f>
        <v>0</v>
      </c>
      <c r="AW25" s="167"/>
      <c r="AX25" s="231">
        <f t="shared" si="18"/>
        <v>0</v>
      </c>
      <c r="AY25" s="166">
        <f>_xlfn.XLOOKUP($C25,'d16'!$AD$3:$AD$87,'d16'!$AE$3:$AE$87)</f>
        <v>0</v>
      </c>
      <c r="AZ25" s="167"/>
      <c r="BA25" s="231">
        <f t="shared" si="19"/>
        <v>0</v>
      </c>
      <c r="BB25" s="166">
        <f>_xlfn.XLOOKUP($C25,'d17'!$AD$3:$AD$87,'d17'!$AE$3:$AE$87)</f>
        <v>0</v>
      </c>
      <c r="BC25" s="167"/>
      <c r="BD25" s="231">
        <f t="shared" si="20"/>
        <v>0</v>
      </c>
      <c r="BE25" s="166">
        <f>_xlfn.XLOOKUP($C25,'d18'!$AD$3:$AD$87,'d18'!$AE$3:$AE$87)</f>
        <v>0</v>
      </c>
      <c r="BF25" s="167"/>
      <c r="BG25" s="231">
        <f t="shared" si="21"/>
        <v>0</v>
      </c>
      <c r="BH25" s="166">
        <f>_xlfn.XLOOKUP($C25,'d19'!$AD$3:$AD$87,'d19'!$AE$3:$AE$87)</f>
        <v>0</v>
      </c>
      <c r="BI25" s="167"/>
      <c r="BJ25" s="231">
        <f t="shared" si="22"/>
        <v>0</v>
      </c>
      <c r="BK25" s="166">
        <f>_xlfn.XLOOKUP($C25,'d20'!$AD$3:$AD$87,'d20'!$AE$3:$AE$87)</f>
        <v>0</v>
      </c>
      <c r="BL25" s="167"/>
      <c r="BM25" s="231">
        <f t="shared" si="23"/>
        <v>0</v>
      </c>
      <c r="BN25" s="166">
        <f>_xlfn.XLOOKUP($C25,'d21'!$AD$3:$AD$87,'d21'!$AE$3:$AE$87)</f>
        <v>0</v>
      </c>
      <c r="BO25" s="167"/>
      <c r="BP25" s="231">
        <f t="shared" si="24"/>
        <v>0</v>
      </c>
      <c r="BQ25" s="166">
        <f>_xlfn.XLOOKUP($C25,'d22'!$AD$3:$AD$87,'d22'!$AE$3:$AE$87)</f>
        <v>0</v>
      </c>
      <c r="BR25" s="167"/>
      <c r="BS25" s="231">
        <f t="shared" si="25"/>
        <v>0</v>
      </c>
      <c r="BT25" s="166">
        <f>_xlfn.XLOOKUP($C25,'d23'!$AD$3:$AD$87,'d23'!$AE$3:$AE$87)</f>
        <v>0</v>
      </c>
      <c r="BU25" s="167"/>
      <c r="BV25" s="231">
        <f t="shared" si="26"/>
        <v>0</v>
      </c>
      <c r="BW25" s="166">
        <f>_xlfn.XLOOKUP($C25,'d24'!$AD$3:$AD$87,'d24'!$AE$3:$AE$87)</f>
        <v>0</v>
      </c>
      <c r="BX25" s="167"/>
      <c r="BY25" s="231">
        <f t="shared" si="27"/>
        <v>0</v>
      </c>
      <c r="BZ25" s="166">
        <f>_xlfn.XLOOKUP($C25,'d25'!$AD$3:$AD$87,'d25'!$AE$3:$AE$87)</f>
        <v>0</v>
      </c>
      <c r="CA25" s="167"/>
      <c r="CB25" s="231">
        <f t="shared" si="28"/>
        <v>0</v>
      </c>
      <c r="CC25" s="166">
        <f>_xlfn.XLOOKUP($C25,'d26'!$AD$3:$AD$87,'d26'!$AE$3:$AE$87)</f>
        <v>0</v>
      </c>
      <c r="CD25" s="167"/>
      <c r="CE25" s="231">
        <f t="shared" si="29"/>
        <v>0</v>
      </c>
      <c r="CF25" s="166">
        <f>_xlfn.XLOOKUP($C25,'d27'!$AD$3:$AD$87,'d27'!$AE$3:$AE$87)</f>
        <v>0</v>
      </c>
      <c r="CG25" s="167"/>
      <c r="CH25" s="231">
        <f t="shared" si="30"/>
        <v>0</v>
      </c>
      <c r="CI25" s="166">
        <f>_xlfn.XLOOKUP($C25,'d28'!$AD$3:$AD$87,'d28'!$AE$3:$AE$87)</f>
        <v>0</v>
      </c>
      <c r="CJ25" s="167"/>
      <c r="CK25" s="231">
        <f t="shared" si="31"/>
        <v>0</v>
      </c>
      <c r="CL25" s="166">
        <f>_xlfn.XLOOKUP($C25,'d29'!$AD$3:$AD$87,'d29'!$AE$3:$AE$87)</f>
        <v>0</v>
      </c>
      <c r="CM25" s="167"/>
      <c r="CN25" s="231">
        <f t="shared" si="32"/>
        <v>0</v>
      </c>
      <c r="CO25" s="166">
        <f>_xlfn.XLOOKUP($C25,'d30'!$AD$3:$AD$87,'d30'!$AE$3:$AE$87)</f>
        <v>0</v>
      </c>
      <c r="CP25" s="167"/>
      <c r="CQ25" s="231">
        <f t="shared" si="33"/>
        <v>0</v>
      </c>
      <c r="CR25" s="166">
        <f>_xlfn.XLOOKUP($C25,'d31'!$AD$3:$AD$87,'d31'!$AE$3:$AE$87)</f>
        <v>0</v>
      </c>
      <c r="CS25" s="167"/>
      <c r="CT25" s="231">
        <f t="shared" si="34"/>
        <v>0</v>
      </c>
      <c r="CV25" s="168">
        <f t="shared" si="35"/>
        <v>0</v>
      </c>
      <c r="CW25" s="168">
        <f t="shared" si="0"/>
        <v>0</v>
      </c>
      <c r="CX25" s="169">
        <f t="shared" si="1"/>
        <v>0</v>
      </c>
      <c r="CY25" s="165">
        <f t="shared" si="2"/>
        <v>0</v>
      </c>
      <c r="CZ25" s="165">
        <f t="shared" si="2"/>
        <v>0</v>
      </c>
    </row>
    <row r="26" spans="1:104" x14ac:dyDescent="0.25">
      <c r="A26" s="165" t="b" cm="1">
        <f t="array" ref="A26">ISNUMBER(MATCH(LOWER(TRIM(B26)), LOWER(TRIM(t_f60_codes)), 0))</f>
        <v>1</v>
      </c>
      <c r="B26" s="637" t="s">
        <v>1037</v>
      </c>
      <c r="C26" s="122" t="s">
        <v>18</v>
      </c>
      <c r="D26" s="125" t="s">
        <v>186</v>
      </c>
      <c r="F26" s="166">
        <f>_xlfn.XLOOKUP($C26,'d1'!$AD$3:$AD$87,'d1'!$AE$3:$AE$87)</f>
        <v>0</v>
      </c>
      <c r="G26" s="167"/>
      <c r="H26" s="231">
        <f t="shared" si="4"/>
        <v>0</v>
      </c>
      <c r="I26" s="166">
        <f>_xlfn.XLOOKUP($C26,'d2'!$AD$3:$AD$87,'d2'!$AE$3:$AE$87)</f>
        <v>0</v>
      </c>
      <c r="J26" s="167"/>
      <c r="K26" s="231">
        <f t="shared" si="5"/>
        <v>0</v>
      </c>
      <c r="L26" s="166">
        <f>_xlfn.XLOOKUP($C26,'d3'!$AD$3:$AD$87,'d3'!$AE$3:$AE$87)</f>
        <v>0</v>
      </c>
      <c r="M26" s="167"/>
      <c r="N26" s="231">
        <f t="shared" si="6"/>
        <v>0</v>
      </c>
      <c r="O26" s="166">
        <f>_xlfn.XLOOKUP($C26,'d4'!$AD$3:$AD$87,'d4'!$AE$3:$AE$87)</f>
        <v>0</v>
      </c>
      <c r="P26" s="167"/>
      <c r="Q26" s="231">
        <f t="shared" si="7"/>
        <v>0</v>
      </c>
      <c r="R26" s="166">
        <f>_xlfn.XLOOKUP($C26,'d5'!$AD$3:$AD$87,'d5'!$AE$3:$AE$87)</f>
        <v>0</v>
      </c>
      <c r="S26" s="167"/>
      <c r="T26" s="231">
        <f t="shared" si="8"/>
        <v>0</v>
      </c>
      <c r="U26" s="166">
        <f>_xlfn.XLOOKUP($C26,'d6'!$AD$3:$AD$87,'d6'!$AE$3:$AE$87)</f>
        <v>0</v>
      </c>
      <c r="V26" s="167"/>
      <c r="W26" s="231">
        <f t="shared" si="9"/>
        <v>0</v>
      </c>
      <c r="X26" s="166">
        <f>_xlfn.XLOOKUP($C26,'d7'!$AD$3:$AD$87,'d7'!$AE$3:$AE$87)</f>
        <v>0</v>
      </c>
      <c r="Y26" s="167"/>
      <c r="Z26" s="231">
        <f t="shared" si="10"/>
        <v>0</v>
      </c>
      <c r="AA26" s="166">
        <f>_xlfn.XLOOKUP($C26,'d8'!$AD$3:$AD$87,'d8'!$AE$3:$AE$87)</f>
        <v>0</v>
      </c>
      <c r="AB26" s="167"/>
      <c r="AC26" s="231">
        <f t="shared" si="11"/>
        <v>0</v>
      </c>
      <c r="AD26" s="166">
        <f>_xlfn.XLOOKUP($C26,'d9'!$AD$3:$AD$87,'d9'!$AE$3:$AE$87)</f>
        <v>0</v>
      </c>
      <c r="AE26" s="167"/>
      <c r="AF26" s="231">
        <f t="shared" si="12"/>
        <v>0</v>
      </c>
      <c r="AG26" s="166">
        <f>_xlfn.XLOOKUP($C26,'d10'!$AD$3:$AD$87,'d10'!$AE$3:$AE$87)</f>
        <v>0</v>
      </c>
      <c r="AH26" s="167"/>
      <c r="AI26" s="231">
        <f t="shared" si="13"/>
        <v>0</v>
      </c>
      <c r="AJ26" s="166">
        <f>_xlfn.XLOOKUP($C26,'d11'!$AD$3:$AD$87,'d11'!$AE$3:$AE$87)</f>
        <v>0</v>
      </c>
      <c r="AK26" s="167"/>
      <c r="AL26" s="231">
        <f t="shared" si="14"/>
        <v>0</v>
      </c>
      <c r="AM26" s="166">
        <f>_xlfn.XLOOKUP($C26,'d12'!$AD$3:$AD$87,'d12'!$AE$3:$AE$87)</f>
        <v>0</v>
      </c>
      <c r="AN26" s="167"/>
      <c r="AO26" s="231">
        <f t="shared" si="15"/>
        <v>0</v>
      </c>
      <c r="AP26" s="166">
        <f>_xlfn.XLOOKUP($C26,'d13'!$AD$3:$AD$87,'d13'!$AE$3:$AE$87)</f>
        <v>0</v>
      </c>
      <c r="AQ26" s="167"/>
      <c r="AR26" s="231">
        <f t="shared" si="16"/>
        <v>0</v>
      </c>
      <c r="AS26" s="166">
        <f>_xlfn.XLOOKUP($C26,'d14'!$AD$3:$AD$87,'d14'!$AE$3:$AE$87)</f>
        <v>0</v>
      </c>
      <c r="AT26" s="167"/>
      <c r="AU26" s="231">
        <f t="shared" si="17"/>
        <v>0</v>
      </c>
      <c r="AV26" s="166">
        <f>_xlfn.XLOOKUP($C26,'d15'!$AD$3:$AD$87,'d15'!$AE$3:$AE$87)</f>
        <v>0</v>
      </c>
      <c r="AW26" s="167"/>
      <c r="AX26" s="231">
        <f t="shared" si="18"/>
        <v>0</v>
      </c>
      <c r="AY26" s="166">
        <f>_xlfn.XLOOKUP($C26,'d16'!$AD$3:$AD$87,'d16'!$AE$3:$AE$87)</f>
        <v>0</v>
      </c>
      <c r="AZ26" s="167"/>
      <c r="BA26" s="231">
        <f t="shared" si="19"/>
        <v>0</v>
      </c>
      <c r="BB26" s="166">
        <f>_xlfn.XLOOKUP($C26,'d17'!$AD$3:$AD$87,'d17'!$AE$3:$AE$87)</f>
        <v>0</v>
      </c>
      <c r="BC26" s="167"/>
      <c r="BD26" s="231">
        <f t="shared" si="20"/>
        <v>0</v>
      </c>
      <c r="BE26" s="166">
        <f>_xlfn.XLOOKUP($C26,'d18'!$AD$3:$AD$87,'d18'!$AE$3:$AE$87)</f>
        <v>0</v>
      </c>
      <c r="BF26" s="167"/>
      <c r="BG26" s="231">
        <f t="shared" si="21"/>
        <v>0</v>
      </c>
      <c r="BH26" s="166">
        <f>_xlfn.XLOOKUP($C26,'d19'!$AD$3:$AD$87,'d19'!$AE$3:$AE$87)</f>
        <v>0</v>
      </c>
      <c r="BI26" s="167"/>
      <c r="BJ26" s="231">
        <f t="shared" si="22"/>
        <v>0</v>
      </c>
      <c r="BK26" s="166">
        <f>_xlfn.XLOOKUP($C26,'d20'!$AD$3:$AD$87,'d20'!$AE$3:$AE$87)</f>
        <v>0</v>
      </c>
      <c r="BL26" s="167"/>
      <c r="BM26" s="231">
        <f t="shared" si="23"/>
        <v>0</v>
      </c>
      <c r="BN26" s="166">
        <f>_xlfn.XLOOKUP($C26,'d21'!$AD$3:$AD$87,'d21'!$AE$3:$AE$87)</f>
        <v>0</v>
      </c>
      <c r="BO26" s="167"/>
      <c r="BP26" s="231">
        <f t="shared" si="24"/>
        <v>0</v>
      </c>
      <c r="BQ26" s="166">
        <f>_xlfn.XLOOKUP($C26,'d22'!$AD$3:$AD$87,'d22'!$AE$3:$AE$87)</f>
        <v>0</v>
      </c>
      <c r="BR26" s="167"/>
      <c r="BS26" s="231">
        <f t="shared" si="25"/>
        <v>0</v>
      </c>
      <c r="BT26" s="166">
        <f>_xlfn.XLOOKUP($C26,'d23'!$AD$3:$AD$87,'d23'!$AE$3:$AE$87)</f>
        <v>0</v>
      </c>
      <c r="BU26" s="167"/>
      <c r="BV26" s="231">
        <f t="shared" si="26"/>
        <v>0</v>
      </c>
      <c r="BW26" s="166">
        <f>_xlfn.XLOOKUP($C26,'d24'!$AD$3:$AD$87,'d24'!$AE$3:$AE$87)</f>
        <v>0</v>
      </c>
      <c r="BX26" s="167"/>
      <c r="BY26" s="231">
        <f t="shared" si="27"/>
        <v>0</v>
      </c>
      <c r="BZ26" s="166">
        <f>_xlfn.XLOOKUP($C26,'d25'!$AD$3:$AD$87,'d25'!$AE$3:$AE$87)</f>
        <v>0</v>
      </c>
      <c r="CA26" s="167"/>
      <c r="CB26" s="231">
        <f t="shared" si="28"/>
        <v>0</v>
      </c>
      <c r="CC26" s="166">
        <f>_xlfn.XLOOKUP($C26,'d26'!$AD$3:$AD$87,'d26'!$AE$3:$AE$87)</f>
        <v>0</v>
      </c>
      <c r="CD26" s="167"/>
      <c r="CE26" s="231">
        <f t="shared" si="29"/>
        <v>0</v>
      </c>
      <c r="CF26" s="166">
        <f>_xlfn.XLOOKUP($C26,'d27'!$AD$3:$AD$87,'d27'!$AE$3:$AE$87)</f>
        <v>0</v>
      </c>
      <c r="CG26" s="167"/>
      <c r="CH26" s="231">
        <f t="shared" si="30"/>
        <v>0</v>
      </c>
      <c r="CI26" s="166">
        <f>_xlfn.XLOOKUP($C26,'d28'!$AD$3:$AD$87,'d28'!$AE$3:$AE$87)</f>
        <v>0</v>
      </c>
      <c r="CJ26" s="167"/>
      <c r="CK26" s="231">
        <f t="shared" si="31"/>
        <v>0</v>
      </c>
      <c r="CL26" s="166">
        <f>_xlfn.XLOOKUP($C26,'d29'!$AD$3:$AD$87,'d29'!$AE$3:$AE$87)</f>
        <v>0</v>
      </c>
      <c r="CM26" s="167"/>
      <c r="CN26" s="231">
        <f t="shared" si="32"/>
        <v>0</v>
      </c>
      <c r="CO26" s="166">
        <f>_xlfn.XLOOKUP($C26,'d30'!$AD$3:$AD$87,'d30'!$AE$3:$AE$87)</f>
        <v>0</v>
      </c>
      <c r="CP26" s="167"/>
      <c r="CQ26" s="231">
        <f t="shared" si="33"/>
        <v>0</v>
      </c>
      <c r="CR26" s="166">
        <f>_xlfn.XLOOKUP($C26,'d31'!$AD$3:$AD$87,'d31'!$AE$3:$AE$87)</f>
        <v>0</v>
      </c>
      <c r="CS26" s="167"/>
      <c r="CT26" s="231">
        <f t="shared" si="34"/>
        <v>0</v>
      </c>
      <c r="CV26" s="168">
        <f t="shared" si="35"/>
        <v>0</v>
      </c>
      <c r="CW26" s="168">
        <f t="shared" si="0"/>
        <v>0</v>
      </c>
      <c r="CX26" s="169">
        <f t="shared" si="1"/>
        <v>0</v>
      </c>
      <c r="CY26" s="165">
        <f t="shared" si="2"/>
        <v>0</v>
      </c>
      <c r="CZ26" s="165">
        <f t="shared" si="2"/>
        <v>0</v>
      </c>
    </row>
    <row r="27" spans="1:104" x14ac:dyDescent="0.25">
      <c r="A27" s="165" t="b" cm="1">
        <f t="array" ref="A27">ISNUMBER(MATCH(LOWER(TRIM(B27)), LOWER(TRIM(t_f60_codes)), 0))</f>
        <v>1</v>
      </c>
      <c r="B27" s="637" t="s">
        <v>1038</v>
      </c>
      <c r="C27" s="122" t="s">
        <v>20</v>
      </c>
      <c r="D27" s="125" t="s">
        <v>187</v>
      </c>
      <c r="F27" s="166">
        <f>_xlfn.XLOOKUP($C27,'d1'!$AD$3:$AD$87,'d1'!$AE$3:$AE$87)</f>
        <v>0</v>
      </c>
      <c r="G27" s="167"/>
      <c r="H27" s="231">
        <f t="shared" si="4"/>
        <v>0</v>
      </c>
      <c r="I27" s="166">
        <f>_xlfn.XLOOKUP($C27,'d2'!$AD$3:$AD$87,'d2'!$AE$3:$AE$87)</f>
        <v>0</v>
      </c>
      <c r="J27" s="167"/>
      <c r="K27" s="231">
        <f t="shared" si="5"/>
        <v>0</v>
      </c>
      <c r="L27" s="166">
        <f>_xlfn.XLOOKUP($C27,'d3'!$AD$3:$AD$87,'d3'!$AE$3:$AE$87)</f>
        <v>0</v>
      </c>
      <c r="M27" s="167"/>
      <c r="N27" s="231">
        <f t="shared" si="6"/>
        <v>0</v>
      </c>
      <c r="O27" s="166">
        <f>_xlfn.XLOOKUP($C27,'d4'!$AD$3:$AD$87,'d4'!$AE$3:$AE$87)</f>
        <v>0</v>
      </c>
      <c r="P27" s="167"/>
      <c r="Q27" s="231">
        <f t="shared" si="7"/>
        <v>0</v>
      </c>
      <c r="R27" s="166">
        <f>_xlfn.XLOOKUP($C27,'d5'!$AD$3:$AD$87,'d5'!$AE$3:$AE$87)</f>
        <v>0</v>
      </c>
      <c r="S27" s="167"/>
      <c r="T27" s="231">
        <f t="shared" si="8"/>
        <v>0</v>
      </c>
      <c r="U27" s="166">
        <f>_xlfn.XLOOKUP($C27,'d6'!$AD$3:$AD$87,'d6'!$AE$3:$AE$87)</f>
        <v>0</v>
      </c>
      <c r="V27" s="167"/>
      <c r="W27" s="231">
        <f t="shared" si="9"/>
        <v>0</v>
      </c>
      <c r="X27" s="166">
        <f>_xlfn.XLOOKUP($C27,'d7'!$AD$3:$AD$87,'d7'!$AE$3:$AE$87)</f>
        <v>0</v>
      </c>
      <c r="Y27" s="167"/>
      <c r="Z27" s="231">
        <f t="shared" si="10"/>
        <v>0</v>
      </c>
      <c r="AA27" s="166">
        <f>_xlfn.XLOOKUP($C27,'d8'!$AD$3:$AD$87,'d8'!$AE$3:$AE$87)</f>
        <v>0</v>
      </c>
      <c r="AB27" s="167"/>
      <c r="AC27" s="231">
        <f t="shared" si="11"/>
        <v>0</v>
      </c>
      <c r="AD27" s="166">
        <f>_xlfn.XLOOKUP($C27,'d9'!$AD$3:$AD$87,'d9'!$AE$3:$AE$87)</f>
        <v>0</v>
      </c>
      <c r="AE27" s="167"/>
      <c r="AF27" s="231">
        <f t="shared" si="12"/>
        <v>0</v>
      </c>
      <c r="AG27" s="166">
        <f>_xlfn.XLOOKUP($C27,'d10'!$AD$3:$AD$87,'d10'!$AE$3:$AE$87)</f>
        <v>0</v>
      </c>
      <c r="AH27" s="167"/>
      <c r="AI27" s="231">
        <f t="shared" si="13"/>
        <v>0</v>
      </c>
      <c r="AJ27" s="166">
        <f>_xlfn.XLOOKUP($C27,'d11'!$AD$3:$AD$87,'d11'!$AE$3:$AE$87)</f>
        <v>0</v>
      </c>
      <c r="AK27" s="167"/>
      <c r="AL27" s="231">
        <f t="shared" si="14"/>
        <v>0</v>
      </c>
      <c r="AM27" s="166">
        <f>_xlfn.XLOOKUP($C27,'d12'!$AD$3:$AD$87,'d12'!$AE$3:$AE$87)</f>
        <v>0</v>
      </c>
      <c r="AN27" s="167"/>
      <c r="AO27" s="231">
        <f t="shared" si="15"/>
        <v>0</v>
      </c>
      <c r="AP27" s="166">
        <f>_xlfn.XLOOKUP($C27,'d13'!$AD$3:$AD$87,'d13'!$AE$3:$AE$87)</f>
        <v>0</v>
      </c>
      <c r="AQ27" s="167"/>
      <c r="AR27" s="231">
        <f t="shared" si="16"/>
        <v>0</v>
      </c>
      <c r="AS27" s="166">
        <f>_xlfn.XLOOKUP($C27,'d14'!$AD$3:$AD$87,'d14'!$AE$3:$AE$87)</f>
        <v>0</v>
      </c>
      <c r="AT27" s="167"/>
      <c r="AU27" s="231">
        <f t="shared" si="17"/>
        <v>0</v>
      </c>
      <c r="AV27" s="166">
        <f>_xlfn.XLOOKUP($C27,'d15'!$AD$3:$AD$87,'d15'!$AE$3:$AE$87)</f>
        <v>0</v>
      </c>
      <c r="AW27" s="167"/>
      <c r="AX27" s="231">
        <f t="shared" si="18"/>
        <v>0</v>
      </c>
      <c r="AY27" s="166">
        <f>_xlfn.XLOOKUP($C27,'d16'!$AD$3:$AD$87,'d16'!$AE$3:$AE$87)</f>
        <v>0</v>
      </c>
      <c r="AZ27" s="167"/>
      <c r="BA27" s="231">
        <f t="shared" si="19"/>
        <v>0</v>
      </c>
      <c r="BB27" s="166">
        <f>_xlfn.XLOOKUP($C27,'d17'!$AD$3:$AD$87,'d17'!$AE$3:$AE$87)</f>
        <v>0</v>
      </c>
      <c r="BC27" s="167"/>
      <c r="BD27" s="231">
        <f t="shared" si="20"/>
        <v>0</v>
      </c>
      <c r="BE27" s="166">
        <f>_xlfn.XLOOKUP($C27,'d18'!$AD$3:$AD$87,'d18'!$AE$3:$AE$87)</f>
        <v>0</v>
      </c>
      <c r="BF27" s="167"/>
      <c r="BG27" s="231">
        <f t="shared" si="21"/>
        <v>0</v>
      </c>
      <c r="BH27" s="166">
        <f>_xlfn.XLOOKUP($C27,'d19'!$AD$3:$AD$87,'d19'!$AE$3:$AE$87)</f>
        <v>0</v>
      </c>
      <c r="BI27" s="167"/>
      <c r="BJ27" s="231">
        <f t="shared" si="22"/>
        <v>0</v>
      </c>
      <c r="BK27" s="166">
        <f>_xlfn.XLOOKUP($C27,'d20'!$AD$3:$AD$87,'d20'!$AE$3:$AE$87)</f>
        <v>0</v>
      </c>
      <c r="BL27" s="167"/>
      <c r="BM27" s="231">
        <f t="shared" si="23"/>
        <v>0</v>
      </c>
      <c r="BN27" s="166">
        <f>_xlfn.XLOOKUP($C27,'d21'!$AD$3:$AD$87,'d21'!$AE$3:$AE$87)</f>
        <v>0</v>
      </c>
      <c r="BO27" s="167"/>
      <c r="BP27" s="231">
        <f t="shared" si="24"/>
        <v>0</v>
      </c>
      <c r="BQ27" s="166">
        <f>_xlfn.XLOOKUP($C27,'d22'!$AD$3:$AD$87,'d22'!$AE$3:$AE$87)</f>
        <v>0</v>
      </c>
      <c r="BR27" s="167"/>
      <c r="BS27" s="231">
        <f t="shared" si="25"/>
        <v>0</v>
      </c>
      <c r="BT27" s="166">
        <f>_xlfn.XLOOKUP($C27,'d23'!$AD$3:$AD$87,'d23'!$AE$3:$AE$87)</f>
        <v>0</v>
      </c>
      <c r="BU27" s="167"/>
      <c r="BV27" s="231">
        <f t="shared" si="26"/>
        <v>0</v>
      </c>
      <c r="BW27" s="166">
        <f>_xlfn.XLOOKUP($C27,'d24'!$AD$3:$AD$87,'d24'!$AE$3:$AE$87)</f>
        <v>0</v>
      </c>
      <c r="BX27" s="167"/>
      <c r="BY27" s="231">
        <f t="shared" si="27"/>
        <v>0</v>
      </c>
      <c r="BZ27" s="166">
        <f>_xlfn.XLOOKUP($C27,'d25'!$AD$3:$AD$87,'d25'!$AE$3:$AE$87)</f>
        <v>0</v>
      </c>
      <c r="CA27" s="167"/>
      <c r="CB27" s="231">
        <f t="shared" si="28"/>
        <v>0</v>
      </c>
      <c r="CC27" s="166">
        <f>_xlfn.XLOOKUP($C27,'d26'!$AD$3:$AD$87,'d26'!$AE$3:$AE$87)</f>
        <v>0</v>
      </c>
      <c r="CD27" s="167"/>
      <c r="CE27" s="231">
        <f t="shared" si="29"/>
        <v>0</v>
      </c>
      <c r="CF27" s="166">
        <f>_xlfn.XLOOKUP($C27,'d27'!$AD$3:$AD$87,'d27'!$AE$3:$AE$87)</f>
        <v>0</v>
      </c>
      <c r="CG27" s="167"/>
      <c r="CH27" s="231">
        <f t="shared" si="30"/>
        <v>0</v>
      </c>
      <c r="CI27" s="166">
        <f>_xlfn.XLOOKUP($C27,'d28'!$AD$3:$AD$87,'d28'!$AE$3:$AE$87)</f>
        <v>0</v>
      </c>
      <c r="CJ27" s="167"/>
      <c r="CK27" s="231">
        <f t="shared" si="31"/>
        <v>0</v>
      </c>
      <c r="CL27" s="166">
        <f>_xlfn.XLOOKUP($C27,'d29'!$AD$3:$AD$87,'d29'!$AE$3:$AE$87)</f>
        <v>0</v>
      </c>
      <c r="CM27" s="167"/>
      <c r="CN27" s="231">
        <f t="shared" si="32"/>
        <v>0</v>
      </c>
      <c r="CO27" s="166">
        <f>_xlfn.XLOOKUP($C27,'d30'!$AD$3:$AD$87,'d30'!$AE$3:$AE$87)</f>
        <v>0</v>
      </c>
      <c r="CP27" s="167"/>
      <c r="CQ27" s="231">
        <f t="shared" si="33"/>
        <v>0</v>
      </c>
      <c r="CR27" s="166">
        <f>_xlfn.XLOOKUP($C27,'d31'!$AD$3:$AD$87,'d31'!$AE$3:$AE$87)</f>
        <v>0</v>
      </c>
      <c r="CS27" s="167"/>
      <c r="CT27" s="231">
        <f t="shared" si="34"/>
        <v>0</v>
      </c>
      <c r="CV27" s="168">
        <f t="shared" si="35"/>
        <v>0</v>
      </c>
      <c r="CW27" s="168">
        <f t="shared" si="0"/>
        <v>0</v>
      </c>
      <c r="CX27" s="169">
        <f t="shared" si="1"/>
        <v>0</v>
      </c>
      <c r="CY27" s="165">
        <f t="shared" si="2"/>
        <v>0</v>
      </c>
      <c r="CZ27" s="165">
        <f t="shared" si="2"/>
        <v>0</v>
      </c>
    </row>
    <row r="28" spans="1:104" x14ac:dyDescent="0.25">
      <c r="A28" s="165" t="b" cm="1">
        <f t="array" ref="A28">ISNUMBER(MATCH(LOWER(TRIM(B28)), LOWER(TRIM(t_f60_codes)), 0))</f>
        <v>1</v>
      </c>
      <c r="B28" s="637" t="s">
        <v>1039</v>
      </c>
      <c r="C28" s="122" t="s">
        <v>19</v>
      </c>
      <c r="D28" s="125" t="s">
        <v>187</v>
      </c>
      <c r="F28" s="166">
        <f>_xlfn.XLOOKUP($C28,'d1'!$AD$3:$AD$87,'d1'!$AE$3:$AE$87)</f>
        <v>0</v>
      </c>
      <c r="G28" s="167"/>
      <c r="H28" s="231">
        <f t="shared" si="4"/>
        <v>0</v>
      </c>
      <c r="I28" s="166">
        <f>_xlfn.XLOOKUP($C28,'d2'!$AD$3:$AD$87,'d2'!$AE$3:$AE$87)</f>
        <v>0</v>
      </c>
      <c r="J28" s="167"/>
      <c r="K28" s="231">
        <f t="shared" si="5"/>
        <v>0</v>
      </c>
      <c r="L28" s="166">
        <f>_xlfn.XLOOKUP($C28,'d3'!$AD$3:$AD$87,'d3'!$AE$3:$AE$87)</f>
        <v>0</v>
      </c>
      <c r="M28" s="167"/>
      <c r="N28" s="231">
        <f t="shared" si="6"/>
        <v>0</v>
      </c>
      <c r="O28" s="166">
        <f>_xlfn.XLOOKUP($C28,'d4'!$AD$3:$AD$87,'d4'!$AE$3:$AE$87)</f>
        <v>0</v>
      </c>
      <c r="P28" s="167"/>
      <c r="Q28" s="231">
        <f t="shared" si="7"/>
        <v>0</v>
      </c>
      <c r="R28" s="166">
        <f>_xlfn.XLOOKUP($C28,'d5'!$AD$3:$AD$87,'d5'!$AE$3:$AE$87)</f>
        <v>0</v>
      </c>
      <c r="S28" s="167"/>
      <c r="T28" s="231">
        <f t="shared" si="8"/>
        <v>0</v>
      </c>
      <c r="U28" s="166">
        <f>_xlfn.XLOOKUP($C28,'d6'!$AD$3:$AD$87,'d6'!$AE$3:$AE$87)</f>
        <v>0</v>
      </c>
      <c r="V28" s="167"/>
      <c r="W28" s="231">
        <f t="shared" si="9"/>
        <v>0</v>
      </c>
      <c r="X28" s="166">
        <f>_xlfn.XLOOKUP($C28,'d7'!$AD$3:$AD$87,'d7'!$AE$3:$AE$87)</f>
        <v>0</v>
      </c>
      <c r="Y28" s="167"/>
      <c r="Z28" s="231">
        <f t="shared" si="10"/>
        <v>0</v>
      </c>
      <c r="AA28" s="166">
        <f>_xlfn.XLOOKUP($C28,'d8'!$AD$3:$AD$87,'d8'!$AE$3:$AE$87)</f>
        <v>0</v>
      </c>
      <c r="AB28" s="167"/>
      <c r="AC28" s="231">
        <f t="shared" si="11"/>
        <v>0</v>
      </c>
      <c r="AD28" s="166">
        <f>_xlfn.XLOOKUP($C28,'d9'!$AD$3:$AD$87,'d9'!$AE$3:$AE$87)</f>
        <v>0</v>
      </c>
      <c r="AE28" s="167"/>
      <c r="AF28" s="231">
        <f t="shared" si="12"/>
        <v>0</v>
      </c>
      <c r="AG28" s="166">
        <f>_xlfn.XLOOKUP($C28,'d10'!$AD$3:$AD$87,'d10'!$AE$3:$AE$87)</f>
        <v>0</v>
      </c>
      <c r="AH28" s="167"/>
      <c r="AI28" s="231">
        <f t="shared" si="13"/>
        <v>0</v>
      </c>
      <c r="AJ28" s="166">
        <f>_xlfn.XLOOKUP($C28,'d11'!$AD$3:$AD$87,'d11'!$AE$3:$AE$87)</f>
        <v>0</v>
      </c>
      <c r="AK28" s="167"/>
      <c r="AL28" s="231">
        <f t="shared" si="14"/>
        <v>0</v>
      </c>
      <c r="AM28" s="166">
        <f>_xlfn.XLOOKUP($C28,'d12'!$AD$3:$AD$87,'d12'!$AE$3:$AE$87)</f>
        <v>0</v>
      </c>
      <c r="AN28" s="167"/>
      <c r="AO28" s="231">
        <f t="shared" si="15"/>
        <v>0</v>
      </c>
      <c r="AP28" s="166">
        <f>_xlfn.XLOOKUP($C28,'d13'!$AD$3:$AD$87,'d13'!$AE$3:$AE$87)</f>
        <v>0</v>
      </c>
      <c r="AQ28" s="167"/>
      <c r="AR28" s="231">
        <f t="shared" si="16"/>
        <v>0</v>
      </c>
      <c r="AS28" s="166">
        <f>_xlfn.XLOOKUP($C28,'d14'!$AD$3:$AD$87,'d14'!$AE$3:$AE$87)</f>
        <v>0</v>
      </c>
      <c r="AT28" s="167"/>
      <c r="AU28" s="231">
        <f t="shared" si="17"/>
        <v>0</v>
      </c>
      <c r="AV28" s="166">
        <f>_xlfn.XLOOKUP($C28,'d15'!$AD$3:$AD$87,'d15'!$AE$3:$AE$87)</f>
        <v>0</v>
      </c>
      <c r="AW28" s="167"/>
      <c r="AX28" s="231">
        <f t="shared" si="18"/>
        <v>0</v>
      </c>
      <c r="AY28" s="166">
        <f>_xlfn.XLOOKUP($C28,'d16'!$AD$3:$AD$87,'d16'!$AE$3:$AE$87)</f>
        <v>0</v>
      </c>
      <c r="AZ28" s="167"/>
      <c r="BA28" s="231">
        <f t="shared" si="19"/>
        <v>0</v>
      </c>
      <c r="BB28" s="166">
        <f>_xlfn.XLOOKUP($C28,'d17'!$AD$3:$AD$87,'d17'!$AE$3:$AE$87)</f>
        <v>0</v>
      </c>
      <c r="BC28" s="167"/>
      <c r="BD28" s="231">
        <f t="shared" si="20"/>
        <v>0</v>
      </c>
      <c r="BE28" s="166">
        <f>_xlfn.XLOOKUP($C28,'d18'!$AD$3:$AD$87,'d18'!$AE$3:$AE$87)</f>
        <v>0</v>
      </c>
      <c r="BF28" s="167"/>
      <c r="BG28" s="231">
        <f t="shared" si="21"/>
        <v>0</v>
      </c>
      <c r="BH28" s="166">
        <f>_xlfn.XLOOKUP($C28,'d19'!$AD$3:$AD$87,'d19'!$AE$3:$AE$87)</f>
        <v>0</v>
      </c>
      <c r="BI28" s="167"/>
      <c r="BJ28" s="231">
        <f t="shared" si="22"/>
        <v>0</v>
      </c>
      <c r="BK28" s="166">
        <f>_xlfn.XLOOKUP($C28,'d20'!$AD$3:$AD$87,'d20'!$AE$3:$AE$87)</f>
        <v>0</v>
      </c>
      <c r="BL28" s="167"/>
      <c r="BM28" s="231">
        <f t="shared" si="23"/>
        <v>0</v>
      </c>
      <c r="BN28" s="166">
        <f>_xlfn.XLOOKUP($C28,'d21'!$AD$3:$AD$87,'d21'!$AE$3:$AE$87)</f>
        <v>0</v>
      </c>
      <c r="BO28" s="167"/>
      <c r="BP28" s="231">
        <f t="shared" si="24"/>
        <v>0</v>
      </c>
      <c r="BQ28" s="166">
        <f>_xlfn.XLOOKUP($C28,'d22'!$AD$3:$AD$87,'d22'!$AE$3:$AE$87)</f>
        <v>0</v>
      </c>
      <c r="BR28" s="167"/>
      <c r="BS28" s="231">
        <f t="shared" si="25"/>
        <v>0</v>
      </c>
      <c r="BT28" s="166">
        <f>_xlfn.XLOOKUP($C28,'d23'!$AD$3:$AD$87,'d23'!$AE$3:$AE$87)</f>
        <v>0</v>
      </c>
      <c r="BU28" s="167"/>
      <c r="BV28" s="231">
        <f t="shared" si="26"/>
        <v>0</v>
      </c>
      <c r="BW28" s="166">
        <f>_xlfn.XLOOKUP($C28,'d24'!$AD$3:$AD$87,'d24'!$AE$3:$AE$87)</f>
        <v>0</v>
      </c>
      <c r="BX28" s="167"/>
      <c r="BY28" s="231">
        <f t="shared" si="27"/>
        <v>0</v>
      </c>
      <c r="BZ28" s="166">
        <f>_xlfn.XLOOKUP($C28,'d25'!$AD$3:$AD$87,'d25'!$AE$3:$AE$87)</f>
        <v>0</v>
      </c>
      <c r="CA28" s="167"/>
      <c r="CB28" s="231">
        <f t="shared" si="28"/>
        <v>0</v>
      </c>
      <c r="CC28" s="166">
        <f>_xlfn.XLOOKUP($C28,'d26'!$AD$3:$AD$87,'d26'!$AE$3:$AE$87)</f>
        <v>0</v>
      </c>
      <c r="CD28" s="167"/>
      <c r="CE28" s="231">
        <f t="shared" si="29"/>
        <v>0</v>
      </c>
      <c r="CF28" s="166">
        <f>_xlfn.XLOOKUP($C28,'d27'!$AD$3:$AD$87,'d27'!$AE$3:$AE$87)</f>
        <v>0</v>
      </c>
      <c r="CG28" s="167"/>
      <c r="CH28" s="231">
        <f t="shared" si="30"/>
        <v>0</v>
      </c>
      <c r="CI28" s="166">
        <f>_xlfn.XLOOKUP($C28,'d28'!$AD$3:$AD$87,'d28'!$AE$3:$AE$87)</f>
        <v>0</v>
      </c>
      <c r="CJ28" s="167"/>
      <c r="CK28" s="231">
        <f t="shared" si="31"/>
        <v>0</v>
      </c>
      <c r="CL28" s="166">
        <f>_xlfn.XLOOKUP($C28,'d29'!$AD$3:$AD$87,'d29'!$AE$3:$AE$87)</f>
        <v>0</v>
      </c>
      <c r="CM28" s="167"/>
      <c r="CN28" s="231">
        <f t="shared" si="32"/>
        <v>0</v>
      </c>
      <c r="CO28" s="166">
        <f>_xlfn.XLOOKUP($C28,'d30'!$AD$3:$AD$87,'d30'!$AE$3:$AE$87)</f>
        <v>0</v>
      </c>
      <c r="CP28" s="167"/>
      <c r="CQ28" s="231">
        <f t="shared" si="33"/>
        <v>0</v>
      </c>
      <c r="CR28" s="166">
        <f>_xlfn.XLOOKUP($C28,'d31'!$AD$3:$AD$87,'d31'!$AE$3:$AE$87)</f>
        <v>0</v>
      </c>
      <c r="CS28" s="167"/>
      <c r="CT28" s="231">
        <f t="shared" si="34"/>
        <v>0</v>
      </c>
      <c r="CV28" s="168">
        <f t="shared" si="35"/>
        <v>0</v>
      </c>
      <c r="CW28" s="168">
        <f t="shared" si="0"/>
        <v>0</v>
      </c>
      <c r="CX28" s="169">
        <f t="shared" si="1"/>
        <v>0</v>
      </c>
      <c r="CY28" s="165">
        <f t="shared" si="2"/>
        <v>0</v>
      </c>
      <c r="CZ28" s="165">
        <f t="shared" si="2"/>
        <v>0</v>
      </c>
    </row>
    <row r="29" spans="1:104" x14ac:dyDescent="0.25">
      <c r="A29" s="165" t="b" cm="1">
        <f t="array" ref="A29">ISNUMBER(MATCH(LOWER(TRIM(B29)), LOWER(TRIM(t_f60_codes)), 0))</f>
        <v>1</v>
      </c>
      <c r="B29" s="637" t="str">
        <f t="shared" si="3"/>
        <v>building_permit</v>
      </c>
      <c r="C29" s="122" t="s">
        <v>21</v>
      </c>
      <c r="D29" s="125" t="s">
        <v>188</v>
      </c>
      <c r="F29" s="166">
        <f>_xlfn.XLOOKUP($C29,'d1'!$AD$3:$AD$87,'d1'!$AE$3:$AE$87)</f>
        <v>0</v>
      </c>
      <c r="G29" s="167"/>
      <c r="H29" s="231">
        <f t="shared" si="4"/>
        <v>0</v>
      </c>
      <c r="I29" s="166">
        <f>_xlfn.XLOOKUP($C29,'d2'!$AD$3:$AD$87,'d2'!$AE$3:$AE$87)</f>
        <v>0</v>
      </c>
      <c r="J29" s="167"/>
      <c r="K29" s="231">
        <f t="shared" si="5"/>
        <v>0</v>
      </c>
      <c r="L29" s="166">
        <f>_xlfn.XLOOKUP($C29,'d3'!$AD$3:$AD$87,'d3'!$AE$3:$AE$87)</f>
        <v>0</v>
      </c>
      <c r="M29" s="167"/>
      <c r="N29" s="231">
        <f t="shared" si="6"/>
        <v>0</v>
      </c>
      <c r="O29" s="166">
        <f>_xlfn.XLOOKUP($C29,'d4'!$AD$3:$AD$87,'d4'!$AE$3:$AE$87)</f>
        <v>0</v>
      </c>
      <c r="P29" s="167"/>
      <c r="Q29" s="231">
        <f t="shared" si="7"/>
        <v>0</v>
      </c>
      <c r="R29" s="166">
        <f>_xlfn.XLOOKUP($C29,'d5'!$AD$3:$AD$87,'d5'!$AE$3:$AE$87)</f>
        <v>0</v>
      </c>
      <c r="S29" s="167"/>
      <c r="T29" s="231">
        <f t="shared" si="8"/>
        <v>0</v>
      </c>
      <c r="U29" s="166">
        <f>_xlfn.XLOOKUP($C29,'d6'!$AD$3:$AD$87,'d6'!$AE$3:$AE$87)</f>
        <v>0</v>
      </c>
      <c r="V29" s="167"/>
      <c r="W29" s="231">
        <f t="shared" si="9"/>
        <v>0</v>
      </c>
      <c r="X29" s="166">
        <f>_xlfn.XLOOKUP($C29,'d7'!$AD$3:$AD$87,'d7'!$AE$3:$AE$87)</f>
        <v>0</v>
      </c>
      <c r="Y29" s="167"/>
      <c r="Z29" s="231">
        <f t="shared" si="10"/>
        <v>0</v>
      </c>
      <c r="AA29" s="166">
        <f>_xlfn.XLOOKUP($C29,'d8'!$AD$3:$AD$87,'d8'!$AE$3:$AE$87)</f>
        <v>0</v>
      </c>
      <c r="AB29" s="167"/>
      <c r="AC29" s="231">
        <f t="shared" si="11"/>
        <v>0</v>
      </c>
      <c r="AD29" s="166">
        <f>_xlfn.XLOOKUP($C29,'d9'!$AD$3:$AD$87,'d9'!$AE$3:$AE$87)</f>
        <v>0</v>
      </c>
      <c r="AE29" s="167"/>
      <c r="AF29" s="231">
        <f t="shared" si="12"/>
        <v>0</v>
      </c>
      <c r="AG29" s="166">
        <f>_xlfn.XLOOKUP($C29,'d10'!$AD$3:$AD$87,'d10'!$AE$3:$AE$87)</f>
        <v>0</v>
      </c>
      <c r="AH29" s="167"/>
      <c r="AI29" s="231">
        <f t="shared" si="13"/>
        <v>0</v>
      </c>
      <c r="AJ29" s="166">
        <f>_xlfn.XLOOKUP($C29,'d11'!$AD$3:$AD$87,'d11'!$AE$3:$AE$87)</f>
        <v>0</v>
      </c>
      <c r="AK29" s="167"/>
      <c r="AL29" s="231">
        <f t="shared" si="14"/>
        <v>0</v>
      </c>
      <c r="AM29" s="166">
        <f>_xlfn.XLOOKUP($C29,'d12'!$AD$3:$AD$87,'d12'!$AE$3:$AE$87)</f>
        <v>0</v>
      </c>
      <c r="AN29" s="167"/>
      <c r="AO29" s="231">
        <f t="shared" si="15"/>
        <v>0</v>
      </c>
      <c r="AP29" s="166">
        <f>_xlfn.XLOOKUP($C29,'d13'!$AD$3:$AD$87,'d13'!$AE$3:$AE$87)</f>
        <v>0</v>
      </c>
      <c r="AQ29" s="167"/>
      <c r="AR29" s="231">
        <f t="shared" si="16"/>
        <v>0</v>
      </c>
      <c r="AS29" s="166">
        <f>_xlfn.XLOOKUP($C29,'d14'!$AD$3:$AD$87,'d14'!$AE$3:$AE$87)</f>
        <v>0</v>
      </c>
      <c r="AT29" s="167"/>
      <c r="AU29" s="231">
        <f t="shared" si="17"/>
        <v>0</v>
      </c>
      <c r="AV29" s="166">
        <f>_xlfn.XLOOKUP($C29,'d15'!$AD$3:$AD$87,'d15'!$AE$3:$AE$87)</f>
        <v>0</v>
      </c>
      <c r="AW29" s="167"/>
      <c r="AX29" s="231">
        <f t="shared" si="18"/>
        <v>0</v>
      </c>
      <c r="AY29" s="166">
        <f>_xlfn.XLOOKUP($C29,'d16'!$AD$3:$AD$87,'d16'!$AE$3:$AE$87)</f>
        <v>0</v>
      </c>
      <c r="AZ29" s="167"/>
      <c r="BA29" s="231">
        <f t="shared" si="19"/>
        <v>0</v>
      </c>
      <c r="BB29" s="166">
        <f>_xlfn.XLOOKUP($C29,'d17'!$AD$3:$AD$87,'d17'!$AE$3:$AE$87)</f>
        <v>0</v>
      </c>
      <c r="BC29" s="167"/>
      <c r="BD29" s="231">
        <f t="shared" si="20"/>
        <v>0</v>
      </c>
      <c r="BE29" s="166">
        <f>_xlfn.XLOOKUP($C29,'d18'!$AD$3:$AD$87,'d18'!$AE$3:$AE$87)</f>
        <v>0</v>
      </c>
      <c r="BF29" s="167"/>
      <c r="BG29" s="231">
        <f t="shared" si="21"/>
        <v>0</v>
      </c>
      <c r="BH29" s="166">
        <f>_xlfn.XLOOKUP($C29,'d19'!$AD$3:$AD$87,'d19'!$AE$3:$AE$87)</f>
        <v>0</v>
      </c>
      <c r="BI29" s="167"/>
      <c r="BJ29" s="231">
        <f t="shared" si="22"/>
        <v>0</v>
      </c>
      <c r="BK29" s="166">
        <f>_xlfn.XLOOKUP($C29,'d20'!$AD$3:$AD$87,'d20'!$AE$3:$AE$87)</f>
        <v>0</v>
      </c>
      <c r="BL29" s="167"/>
      <c r="BM29" s="231">
        <f t="shared" si="23"/>
        <v>0</v>
      </c>
      <c r="BN29" s="166">
        <f>_xlfn.XLOOKUP($C29,'d21'!$AD$3:$AD$87,'d21'!$AE$3:$AE$87)</f>
        <v>0</v>
      </c>
      <c r="BO29" s="167"/>
      <c r="BP29" s="231">
        <f t="shared" si="24"/>
        <v>0</v>
      </c>
      <c r="BQ29" s="166">
        <f>_xlfn.XLOOKUP($C29,'d22'!$AD$3:$AD$87,'d22'!$AE$3:$AE$87)</f>
        <v>0</v>
      </c>
      <c r="BR29" s="167"/>
      <c r="BS29" s="231">
        <f t="shared" si="25"/>
        <v>0</v>
      </c>
      <c r="BT29" s="166">
        <f>_xlfn.XLOOKUP($C29,'d23'!$AD$3:$AD$87,'d23'!$AE$3:$AE$87)</f>
        <v>0</v>
      </c>
      <c r="BU29" s="167"/>
      <c r="BV29" s="231">
        <f t="shared" si="26"/>
        <v>0</v>
      </c>
      <c r="BW29" s="166">
        <f>_xlfn.XLOOKUP($C29,'d24'!$AD$3:$AD$87,'d24'!$AE$3:$AE$87)</f>
        <v>0</v>
      </c>
      <c r="BX29" s="167"/>
      <c r="BY29" s="231">
        <f t="shared" si="27"/>
        <v>0</v>
      </c>
      <c r="BZ29" s="166">
        <f>_xlfn.XLOOKUP($C29,'d25'!$AD$3:$AD$87,'d25'!$AE$3:$AE$87)</f>
        <v>0</v>
      </c>
      <c r="CA29" s="167"/>
      <c r="CB29" s="231">
        <f t="shared" si="28"/>
        <v>0</v>
      </c>
      <c r="CC29" s="166">
        <f>_xlfn.XLOOKUP($C29,'d26'!$AD$3:$AD$87,'d26'!$AE$3:$AE$87)</f>
        <v>0</v>
      </c>
      <c r="CD29" s="167"/>
      <c r="CE29" s="231">
        <f t="shared" si="29"/>
        <v>0</v>
      </c>
      <c r="CF29" s="166">
        <f>_xlfn.XLOOKUP($C29,'d27'!$AD$3:$AD$87,'d27'!$AE$3:$AE$87)</f>
        <v>0</v>
      </c>
      <c r="CG29" s="167"/>
      <c r="CH29" s="231">
        <f t="shared" si="30"/>
        <v>0</v>
      </c>
      <c r="CI29" s="166">
        <f>_xlfn.XLOOKUP($C29,'d28'!$AD$3:$AD$87,'d28'!$AE$3:$AE$87)</f>
        <v>0</v>
      </c>
      <c r="CJ29" s="167"/>
      <c r="CK29" s="231">
        <f t="shared" si="31"/>
        <v>0</v>
      </c>
      <c r="CL29" s="166">
        <f>_xlfn.XLOOKUP($C29,'d29'!$AD$3:$AD$87,'d29'!$AE$3:$AE$87)</f>
        <v>0</v>
      </c>
      <c r="CM29" s="167"/>
      <c r="CN29" s="231">
        <f t="shared" si="32"/>
        <v>0</v>
      </c>
      <c r="CO29" s="166">
        <f>_xlfn.XLOOKUP($C29,'d30'!$AD$3:$AD$87,'d30'!$AE$3:$AE$87)</f>
        <v>0</v>
      </c>
      <c r="CP29" s="167"/>
      <c r="CQ29" s="231">
        <f t="shared" si="33"/>
        <v>0</v>
      </c>
      <c r="CR29" s="166">
        <f>_xlfn.XLOOKUP($C29,'d31'!$AD$3:$AD$87,'d31'!$AE$3:$AE$87)</f>
        <v>0</v>
      </c>
      <c r="CS29" s="167"/>
      <c r="CT29" s="231">
        <f t="shared" si="34"/>
        <v>0</v>
      </c>
      <c r="CV29" s="168">
        <f t="shared" si="35"/>
        <v>0</v>
      </c>
      <c r="CW29" s="168">
        <f t="shared" si="0"/>
        <v>0</v>
      </c>
      <c r="CX29" s="169">
        <f t="shared" si="1"/>
        <v>0</v>
      </c>
      <c r="CY29" s="165">
        <f t="shared" si="2"/>
        <v>0</v>
      </c>
      <c r="CZ29" s="165">
        <f t="shared" si="2"/>
        <v>0</v>
      </c>
    </row>
    <row r="30" spans="1:104" s="223" customFormat="1" x14ac:dyDescent="0.25">
      <c r="A30" s="165" t="b" cm="1">
        <f t="array" ref="A30">ISNUMBER(MATCH(LOWER(TRIM(B30)), LOWER(TRIM(t_f60_codes)), 0))</f>
        <v>1</v>
      </c>
      <c r="B30" s="637" t="s">
        <v>1059</v>
      </c>
      <c r="C30" s="126" t="s">
        <v>833</v>
      </c>
      <c r="D30" s="219" t="s">
        <v>189</v>
      </c>
      <c r="E30" s="220"/>
      <c r="F30" s="166">
        <f>_xlfn.XLOOKUP($C30,'d1'!$AD$3:$AD$87,'d1'!$AE$3:$AE$87)</f>
        <v>0</v>
      </c>
      <c r="G30" s="222"/>
      <c r="H30" s="231">
        <f t="shared" si="4"/>
        <v>0</v>
      </c>
      <c r="I30" s="166">
        <f>_xlfn.XLOOKUP($C30,'d2'!$AD$3:$AD$87,'d2'!$AE$3:$AE$87)</f>
        <v>0</v>
      </c>
      <c r="J30" s="222"/>
      <c r="K30" s="231">
        <f t="shared" si="5"/>
        <v>0</v>
      </c>
      <c r="L30" s="166">
        <f>_xlfn.XLOOKUP($C30,'d3'!$AD$3:$AD$87,'d3'!$AE$3:$AE$87)</f>
        <v>0</v>
      </c>
      <c r="M30" s="222"/>
      <c r="N30" s="231">
        <f t="shared" si="6"/>
        <v>0</v>
      </c>
      <c r="O30" s="166">
        <f>_xlfn.XLOOKUP($C30,'d4'!$AD$3:$AD$87,'d4'!$AE$3:$AE$87)</f>
        <v>0</v>
      </c>
      <c r="P30" s="222"/>
      <c r="Q30" s="231">
        <f t="shared" si="7"/>
        <v>0</v>
      </c>
      <c r="R30" s="166">
        <f>_xlfn.XLOOKUP($C30,'d5'!$AD$3:$AD$87,'d5'!$AE$3:$AE$87)</f>
        <v>0</v>
      </c>
      <c r="S30" s="222"/>
      <c r="T30" s="231">
        <f t="shared" si="8"/>
        <v>0</v>
      </c>
      <c r="U30" s="166">
        <f>_xlfn.XLOOKUP($C30,'d6'!$AD$3:$AD$87,'d6'!$AE$3:$AE$87)</f>
        <v>0</v>
      </c>
      <c r="V30" s="222"/>
      <c r="W30" s="231">
        <f t="shared" si="9"/>
        <v>0</v>
      </c>
      <c r="X30" s="166">
        <f>_xlfn.XLOOKUP($C30,'d7'!$AD$3:$AD$87,'d7'!$AE$3:$AE$87)</f>
        <v>0</v>
      </c>
      <c r="Y30" s="222"/>
      <c r="Z30" s="231">
        <f t="shared" si="10"/>
        <v>0</v>
      </c>
      <c r="AA30" s="166">
        <f>_xlfn.XLOOKUP($C30,'d8'!$AD$3:$AD$87,'d8'!$AE$3:$AE$87)</f>
        <v>0</v>
      </c>
      <c r="AB30" s="222"/>
      <c r="AC30" s="231">
        <f t="shared" si="11"/>
        <v>0</v>
      </c>
      <c r="AD30" s="166">
        <f>_xlfn.XLOOKUP($C30,'d9'!$AD$3:$AD$87,'d9'!$AE$3:$AE$87)</f>
        <v>0</v>
      </c>
      <c r="AE30" s="222"/>
      <c r="AF30" s="231">
        <f t="shared" si="12"/>
        <v>0</v>
      </c>
      <c r="AG30" s="166">
        <f>_xlfn.XLOOKUP($C30,'d10'!$AD$3:$AD$87,'d10'!$AE$3:$AE$87)</f>
        <v>0</v>
      </c>
      <c r="AH30" s="222"/>
      <c r="AI30" s="231">
        <f t="shared" si="13"/>
        <v>0</v>
      </c>
      <c r="AJ30" s="166">
        <f>_xlfn.XLOOKUP($C30,'d11'!$AD$3:$AD$87,'d11'!$AE$3:$AE$87)</f>
        <v>0</v>
      </c>
      <c r="AK30" s="222"/>
      <c r="AL30" s="231">
        <f t="shared" si="14"/>
        <v>0</v>
      </c>
      <c r="AM30" s="166">
        <f>_xlfn.XLOOKUP($C30,'d12'!$AD$3:$AD$87,'d12'!$AE$3:$AE$87)</f>
        <v>0</v>
      </c>
      <c r="AN30" s="222"/>
      <c r="AO30" s="231">
        <f t="shared" si="15"/>
        <v>0</v>
      </c>
      <c r="AP30" s="166">
        <f>_xlfn.XLOOKUP($C30,'d13'!$AD$3:$AD$87,'d13'!$AE$3:$AE$87)</f>
        <v>0</v>
      </c>
      <c r="AQ30" s="222"/>
      <c r="AR30" s="231">
        <f t="shared" si="16"/>
        <v>0</v>
      </c>
      <c r="AS30" s="166">
        <f>_xlfn.XLOOKUP($C30,'d14'!$AD$3:$AD$87,'d14'!$AE$3:$AE$87)</f>
        <v>0</v>
      </c>
      <c r="AT30" s="222"/>
      <c r="AU30" s="231">
        <f t="shared" si="17"/>
        <v>0</v>
      </c>
      <c r="AV30" s="166">
        <f>_xlfn.XLOOKUP($C30,'d15'!$AD$3:$AD$87,'d15'!$AE$3:$AE$87)</f>
        <v>0</v>
      </c>
      <c r="AW30" s="222"/>
      <c r="AX30" s="231">
        <f t="shared" si="18"/>
        <v>0</v>
      </c>
      <c r="AY30" s="166">
        <f>_xlfn.XLOOKUP($C30,'d16'!$AD$3:$AD$87,'d16'!$AE$3:$AE$87)</f>
        <v>0</v>
      </c>
      <c r="AZ30" s="222"/>
      <c r="BA30" s="231">
        <f t="shared" si="19"/>
        <v>0</v>
      </c>
      <c r="BB30" s="166">
        <f>_xlfn.XLOOKUP($C30,'d17'!$AD$3:$AD$87,'d17'!$AE$3:$AE$87)</f>
        <v>0</v>
      </c>
      <c r="BC30" s="222"/>
      <c r="BD30" s="231">
        <f t="shared" si="20"/>
        <v>0</v>
      </c>
      <c r="BE30" s="166">
        <f>_xlfn.XLOOKUP($C30,'d18'!$AD$3:$AD$87,'d18'!$AE$3:$AE$87)</f>
        <v>0</v>
      </c>
      <c r="BF30" s="222"/>
      <c r="BG30" s="231">
        <f t="shared" si="21"/>
        <v>0</v>
      </c>
      <c r="BH30" s="166">
        <f>_xlfn.XLOOKUP($C30,'d19'!$AD$3:$AD$87,'d19'!$AE$3:$AE$87)</f>
        <v>0</v>
      </c>
      <c r="BI30" s="222"/>
      <c r="BJ30" s="231">
        <f t="shared" si="22"/>
        <v>0</v>
      </c>
      <c r="BK30" s="166">
        <f>_xlfn.XLOOKUP($C30,'d20'!$AD$3:$AD$87,'d20'!$AE$3:$AE$87)</f>
        <v>0</v>
      </c>
      <c r="BL30" s="222"/>
      <c r="BM30" s="231">
        <f t="shared" si="23"/>
        <v>0</v>
      </c>
      <c r="BN30" s="166">
        <f>_xlfn.XLOOKUP($C30,'d21'!$AD$3:$AD$87,'d21'!$AE$3:$AE$87)</f>
        <v>0</v>
      </c>
      <c r="BO30" s="222"/>
      <c r="BP30" s="231">
        <f t="shared" si="24"/>
        <v>0</v>
      </c>
      <c r="BQ30" s="166">
        <f>_xlfn.XLOOKUP($C30,'d22'!$AD$3:$AD$87,'d22'!$AE$3:$AE$87)</f>
        <v>0</v>
      </c>
      <c r="BR30" s="222"/>
      <c r="BS30" s="231">
        <f t="shared" si="25"/>
        <v>0</v>
      </c>
      <c r="BT30" s="166">
        <f>_xlfn.XLOOKUP($C30,'d23'!$AD$3:$AD$87,'d23'!$AE$3:$AE$87)</f>
        <v>0</v>
      </c>
      <c r="BU30" s="222"/>
      <c r="BV30" s="231">
        <f t="shared" si="26"/>
        <v>0</v>
      </c>
      <c r="BW30" s="166">
        <f>_xlfn.XLOOKUP($C30,'d24'!$AD$3:$AD$87,'d24'!$AE$3:$AE$87)</f>
        <v>0</v>
      </c>
      <c r="BX30" s="222"/>
      <c r="BY30" s="231">
        <f t="shared" si="27"/>
        <v>0</v>
      </c>
      <c r="BZ30" s="166">
        <f>_xlfn.XLOOKUP($C30,'d25'!$AD$3:$AD$87,'d25'!$AE$3:$AE$87)</f>
        <v>0</v>
      </c>
      <c r="CA30" s="222"/>
      <c r="CB30" s="231">
        <f t="shared" si="28"/>
        <v>0</v>
      </c>
      <c r="CC30" s="166">
        <f>_xlfn.XLOOKUP($C30,'d26'!$AD$3:$AD$87,'d26'!$AE$3:$AE$87)</f>
        <v>0</v>
      </c>
      <c r="CD30" s="222"/>
      <c r="CE30" s="231">
        <f t="shared" si="29"/>
        <v>0</v>
      </c>
      <c r="CF30" s="166">
        <f>_xlfn.XLOOKUP($C30,'d27'!$AD$3:$AD$87,'d27'!$AE$3:$AE$87)</f>
        <v>0</v>
      </c>
      <c r="CG30" s="222"/>
      <c r="CH30" s="231">
        <f t="shared" si="30"/>
        <v>0</v>
      </c>
      <c r="CI30" s="166">
        <f>_xlfn.XLOOKUP($C30,'d28'!$AD$3:$AD$87,'d28'!$AE$3:$AE$87)</f>
        <v>0</v>
      </c>
      <c r="CJ30" s="222"/>
      <c r="CK30" s="231">
        <f t="shared" si="31"/>
        <v>0</v>
      </c>
      <c r="CL30" s="166">
        <f>_xlfn.XLOOKUP($C30,'d29'!$AD$3:$AD$87,'d29'!$AE$3:$AE$87)</f>
        <v>0</v>
      </c>
      <c r="CM30" s="222"/>
      <c r="CN30" s="231">
        <f t="shared" si="32"/>
        <v>0</v>
      </c>
      <c r="CO30" s="166">
        <f>_xlfn.XLOOKUP($C30,'d30'!$AD$3:$AD$87,'d30'!$AE$3:$AE$87)</f>
        <v>0</v>
      </c>
      <c r="CP30" s="222"/>
      <c r="CQ30" s="231">
        <f t="shared" si="33"/>
        <v>0</v>
      </c>
      <c r="CR30" s="166">
        <f>_xlfn.XLOOKUP($C30,'d31'!$AD$3:$AD$87,'d31'!$AE$3:$AE$87)</f>
        <v>0</v>
      </c>
      <c r="CS30" s="222"/>
      <c r="CT30" s="231">
        <f t="shared" si="34"/>
        <v>0</v>
      </c>
      <c r="CV30" s="168">
        <f t="shared" si="35"/>
        <v>0</v>
      </c>
      <c r="CW30" s="168">
        <f t="shared" si="0"/>
        <v>0</v>
      </c>
      <c r="CX30" s="169">
        <f t="shared" si="1"/>
        <v>0</v>
      </c>
      <c r="CY30" s="165">
        <f t="shared" si="2"/>
        <v>0</v>
      </c>
      <c r="CZ30" s="165">
        <f t="shared" si="2"/>
        <v>0</v>
      </c>
    </row>
    <row r="31" spans="1:104" s="223" customFormat="1" x14ac:dyDescent="0.25">
      <c r="A31" s="165" t="b" cm="1">
        <f t="array" ref="A31">ISNUMBER(MATCH(LOWER(TRIM(B31)), LOWER(TRIM(t_f60_codes)), 0))</f>
        <v>1</v>
      </c>
      <c r="B31" s="637" t="s">
        <v>1060</v>
      </c>
      <c r="C31" s="126" t="s">
        <v>22</v>
      </c>
      <c r="D31" s="219" t="s">
        <v>189</v>
      </c>
      <c r="E31" s="220"/>
      <c r="F31" s="166">
        <f>_xlfn.XLOOKUP($C31,'d1'!$AD$3:$AD$87,'d1'!$AE$3:$AE$87)</f>
        <v>0</v>
      </c>
      <c r="G31" s="222"/>
      <c r="H31" s="231">
        <f t="shared" si="4"/>
        <v>0</v>
      </c>
      <c r="I31" s="166">
        <f>_xlfn.XLOOKUP($C31,'d2'!$AD$3:$AD$87,'d2'!$AE$3:$AE$87)</f>
        <v>0</v>
      </c>
      <c r="J31" s="222"/>
      <c r="K31" s="231">
        <f t="shared" si="5"/>
        <v>0</v>
      </c>
      <c r="L31" s="166">
        <f>_xlfn.XLOOKUP($C31,'d3'!$AD$3:$AD$87,'d3'!$AE$3:$AE$87)</f>
        <v>0</v>
      </c>
      <c r="M31" s="222"/>
      <c r="N31" s="231">
        <f t="shared" si="6"/>
        <v>0</v>
      </c>
      <c r="O31" s="166">
        <f>_xlfn.XLOOKUP($C31,'d4'!$AD$3:$AD$87,'d4'!$AE$3:$AE$87)</f>
        <v>0</v>
      </c>
      <c r="P31" s="222"/>
      <c r="Q31" s="231">
        <f t="shared" si="7"/>
        <v>0</v>
      </c>
      <c r="R31" s="166">
        <f>_xlfn.XLOOKUP($C31,'d5'!$AD$3:$AD$87,'d5'!$AE$3:$AE$87)</f>
        <v>0</v>
      </c>
      <c r="S31" s="222"/>
      <c r="T31" s="231"/>
      <c r="U31" s="166">
        <f>_xlfn.XLOOKUP($C31,'d6'!$AD$3:$AD$87,'d6'!$AE$3:$AE$87)</f>
        <v>0</v>
      </c>
      <c r="V31" s="222"/>
      <c r="W31" s="231">
        <f t="shared" si="9"/>
        <v>0</v>
      </c>
      <c r="X31" s="166">
        <f>_xlfn.XLOOKUP($C31,'d7'!$AD$3:$AD$87,'d7'!$AE$3:$AE$87)</f>
        <v>0</v>
      </c>
      <c r="Y31" s="222"/>
      <c r="Z31" s="231">
        <f t="shared" si="10"/>
        <v>0</v>
      </c>
      <c r="AA31" s="166">
        <f>_xlfn.XLOOKUP($C31,'d8'!$AD$3:$AD$87,'d8'!$AE$3:$AE$87)</f>
        <v>0</v>
      </c>
      <c r="AB31" s="222"/>
      <c r="AC31" s="231">
        <f t="shared" si="11"/>
        <v>0</v>
      </c>
      <c r="AD31" s="166">
        <f>_xlfn.XLOOKUP($C31,'d9'!$AD$3:$AD$87,'d9'!$AE$3:$AE$87)</f>
        <v>0</v>
      </c>
      <c r="AE31" s="222"/>
      <c r="AF31" s="231">
        <f t="shared" si="12"/>
        <v>0</v>
      </c>
      <c r="AG31" s="166">
        <f>_xlfn.XLOOKUP($C31,'d10'!$AD$3:$AD$87,'d10'!$AE$3:$AE$87)</f>
        <v>0</v>
      </c>
      <c r="AH31" s="222"/>
      <c r="AI31" s="231">
        <f t="shared" si="13"/>
        <v>0</v>
      </c>
      <c r="AJ31" s="166">
        <f>_xlfn.XLOOKUP($C31,'d11'!$AD$3:$AD$87,'d11'!$AE$3:$AE$87)</f>
        <v>0</v>
      </c>
      <c r="AK31" s="222"/>
      <c r="AL31" s="231">
        <f t="shared" si="14"/>
        <v>0</v>
      </c>
      <c r="AM31" s="166">
        <f>_xlfn.XLOOKUP($C31,'d12'!$AD$3:$AD$87,'d12'!$AE$3:$AE$87)</f>
        <v>0</v>
      </c>
      <c r="AN31" s="222"/>
      <c r="AO31" s="231">
        <f t="shared" si="15"/>
        <v>0</v>
      </c>
      <c r="AP31" s="166">
        <f>_xlfn.XLOOKUP($C31,'d13'!$AD$3:$AD$87,'d13'!$AE$3:$AE$87)</f>
        <v>0</v>
      </c>
      <c r="AQ31" s="222"/>
      <c r="AR31" s="231"/>
      <c r="AS31" s="166">
        <f>_xlfn.XLOOKUP($C31,'d14'!$AD$3:$AD$87,'d14'!$AE$3:$AE$87)</f>
        <v>0</v>
      </c>
      <c r="AT31" s="222"/>
      <c r="AU31" s="231">
        <f t="shared" si="17"/>
        <v>0</v>
      </c>
      <c r="AV31" s="166">
        <f>_xlfn.XLOOKUP($C31,'d15'!$AD$3:$AD$87,'d15'!$AE$3:$AE$87)</f>
        <v>0</v>
      </c>
      <c r="AW31" s="222"/>
      <c r="AX31" s="231">
        <f t="shared" si="18"/>
        <v>0</v>
      </c>
      <c r="AY31" s="166">
        <f>_xlfn.XLOOKUP($C31,'d16'!$AD$3:$AD$87,'d16'!$AE$3:$AE$87)</f>
        <v>0</v>
      </c>
      <c r="AZ31" s="222"/>
      <c r="BA31" s="231">
        <f t="shared" si="19"/>
        <v>0</v>
      </c>
      <c r="BB31" s="166">
        <f>_xlfn.XLOOKUP($C31,'d17'!$AD$3:$AD$87,'d17'!$AE$3:$AE$87)</f>
        <v>0</v>
      </c>
      <c r="BC31" s="222"/>
      <c r="BD31" s="231">
        <f t="shared" si="20"/>
        <v>0</v>
      </c>
      <c r="BE31" s="166">
        <f>_xlfn.XLOOKUP($C31,'d18'!$AD$3:$AD$87,'d18'!$AE$3:$AE$87)</f>
        <v>0</v>
      </c>
      <c r="BF31" s="222"/>
      <c r="BG31" s="231">
        <f t="shared" si="21"/>
        <v>0</v>
      </c>
      <c r="BH31" s="166">
        <f>_xlfn.XLOOKUP($C31,'d19'!$AD$3:$AD$87,'d19'!$AE$3:$AE$87)</f>
        <v>0</v>
      </c>
      <c r="BI31" s="222"/>
      <c r="BJ31" s="231">
        <f t="shared" si="22"/>
        <v>0</v>
      </c>
      <c r="BK31" s="166">
        <f>_xlfn.XLOOKUP($C31,'d20'!$AD$3:$AD$87,'d20'!$AE$3:$AE$87)</f>
        <v>0</v>
      </c>
      <c r="BL31" s="222"/>
      <c r="BM31" s="231">
        <f t="shared" si="23"/>
        <v>0</v>
      </c>
      <c r="BN31" s="166">
        <f>_xlfn.XLOOKUP($C31,'d21'!$AD$3:$AD$87,'d21'!$AE$3:$AE$87)</f>
        <v>0</v>
      </c>
      <c r="BO31" s="222"/>
      <c r="BP31" s="231">
        <f t="shared" si="24"/>
        <v>0</v>
      </c>
      <c r="BQ31" s="166">
        <f>_xlfn.XLOOKUP($C31,'d22'!$AD$3:$AD$87,'d22'!$AE$3:$AE$87)</f>
        <v>0</v>
      </c>
      <c r="BR31" s="222"/>
      <c r="BS31" s="231">
        <f t="shared" si="25"/>
        <v>0</v>
      </c>
      <c r="BT31" s="166">
        <f>_xlfn.XLOOKUP($C31,'d23'!$AD$3:$AD$87,'d23'!$AE$3:$AE$87)</f>
        <v>0</v>
      </c>
      <c r="BU31" s="222"/>
      <c r="BV31" s="231">
        <f t="shared" si="26"/>
        <v>0</v>
      </c>
      <c r="BW31" s="166">
        <f>_xlfn.XLOOKUP($C31,'d24'!$AD$3:$AD$87,'d24'!$AE$3:$AE$87)</f>
        <v>0</v>
      </c>
      <c r="BX31" s="222"/>
      <c r="BY31" s="231">
        <f t="shared" si="27"/>
        <v>0</v>
      </c>
      <c r="BZ31" s="166">
        <f>_xlfn.XLOOKUP($C31,'d25'!$AD$3:$AD$87,'d25'!$AE$3:$AE$87)</f>
        <v>0</v>
      </c>
      <c r="CA31" s="222"/>
      <c r="CB31" s="231">
        <f t="shared" si="28"/>
        <v>0</v>
      </c>
      <c r="CC31" s="166">
        <f>_xlfn.XLOOKUP($C31,'d26'!$AD$3:$AD$87,'d26'!$AE$3:$AE$87)</f>
        <v>0</v>
      </c>
      <c r="CD31" s="222"/>
      <c r="CE31" s="231">
        <f t="shared" si="29"/>
        <v>0</v>
      </c>
      <c r="CF31" s="166">
        <f>_xlfn.XLOOKUP($C31,'d27'!$AD$3:$AD$87,'d27'!$AE$3:$AE$87)</f>
        <v>0</v>
      </c>
      <c r="CG31" s="222"/>
      <c r="CH31" s="231">
        <f t="shared" si="30"/>
        <v>0</v>
      </c>
      <c r="CI31" s="166">
        <f>_xlfn.XLOOKUP($C31,'d28'!$AD$3:$AD$87,'d28'!$AE$3:$AE$87)</f>
        <v>0</v>
      </c>
      <c r="CJ31" s="222"/>
      <c r="CK31" s="231">
        <f t="shared" si="31"/>
        <v>0</v>
      </c>
      <c r="CL31" s="166">
        <f>_xlfn.XLOOKUP($C31,'d29'!$AD$3:$AD$87,'d29'!$AE$3:$AE$87)</f>
        <v>0</v>
      </c>
      <c r="CM31" s="222"/>
      <c r="CN31" s="231">
        <f t="shared" si="32"/>
        <v>0</v>
      </c>
      <c r="CO31" s="166">
        <f>_xlfn.XLOOKUP($C31,'d30'!$AD$3:$AD$87,'d30'!$AE$3:$AE$87)</f>
        <v>0</v>
      </c>
      <c r="CP31" s="222"/>
      <c r="CQ31" s="231">
        <f t="shared" si="33"/>
        <v>0</v>
      </c>
      <c r="CR31" s="166">
        <f>_xlfn.XLOOKUP($C31,'d31'!$AD$3:$AD$87,'d31'!$AE$3:$AE$87)</f>
        <v>0</v>
      </c>
      <c r="CS31" s="222"/>
      <c r="CT31" s="231">
        <f t="shared" si="34"/>
        <v>0</v>
      </c>
      <c r="CV31" s="168">
        <f t="shared" si="35"/>
        <v>0</v>
      </c>
      <c r="CW31" s="168">
        <f t="shared" si="0"/>
        <v>0</v>
      </c>
      <c r="CX31" s="169">
        <f t="shared" si="1"/>
        <v>0</v>
      </c>
      <c r="CY31" s="165">
        <f t="shared" si="2"/>
        <v>0</v>
      </c>
      <c r="CZ31" s="165">
        <f t="shared" si="2"/>
        <v>0</v>
      </c>
    </row>
    <row r="32" spans="1:104" s="223" customFormat="1" x14ac:dyDescent="0.25">
      <c r="A32" s="165" t="b" cm="1">
        <f t="array" ref="A32">ISNUMBER(MATCH(LOWER(TRIM(B32)), LOWER(TRIM(t_f60_codes)), 0))</f>
        <v>1</v>
      </c>
      <c r="B32" s="637" t="s">
        <v>1061</v>
      </c>
      <c r="C32" s="126" t="s">
        <v>23</v>
      </c>
      <c r="D32" s="219" t="s">
        <v>189</v>
      </c>
      <c r="E32" s="220"/>
      <c r="F32" s="166">
        <f>_xlfn.XLOOKUP($C32,'d1'!$AD$3:$AD$87,'d1'!$AE$3:$AE$87)</f>
        <v>0</v>
      </c>
      <c r="G32" s="222"/>
      <c r="H32" s="231">
        <f t="shared" si="4"/>
        <v>0</v>
      </c>
      <c r="I32" s="166">
        <f>_xlfn.XLOOKUP($C32,'d2'!$AD$3:$AD$87,'d2'!$AE$3:$AE$87)</f>
        <v>0</v>
      </c>
      <c r="J32" s="222"/>
      <c r="K32" s="231">
        <f t="shared" si="5"/>
        <v>0</v>
      </c>
      <c r="L32" s="166">
        <f>_xlfn.XLOOKUP($C32,'d3'!$AD$3:$AD$87,'d3'!$AE$3:$AE$87)</f>
        <v>0</v>
      </c>
      <c r="M32" s="222"/>
      <c r="N32" s="231">
        <f t="shared" si="6"/>
        <v>0</v>
      </c>
      <c r="O32" s="166">
        <f>_xlfn.XLOOKUP($C32,'d4'!$AD$3:$AD$87,'d4'!$AE$3:$AE$87)</f>
        <v>0</v>
      </c>
      <c r="P32" s="222"/>
      <c r="Q32" s="231">
        <f t="shared" si="7"/>
        <v>0</v>
      </c>
      <c r="R32" s="166">
        <f>_xlfn.XLOOKUP($C32,'d5'!$AD$3:$AD$87,'d5'!$AE$3:$AE$87)</f>
        <v>0</v>
      </c>
      <c r="S32" s="222"/>
      <c r="T32" s="231"/>
      <c r="U32" s="166">
        <f>_xlfn.XLOOKUP($C32,'d6'!$AD$3:$AD$87,'d6'!$AE$3:$AE$87)</f>
        <v>0</v>
      </c>
      <c r="V32" s="222"/>
      <c r="W32" s="231">
        <f t="shared" si="9"/>
        <v>0</v>
      </c>
      <c r="X32" s="166">
        <f>_xlfn.XLOOKUP($C32,'d7'!$AD$3:$AD$87,'d7'!$AE$3:$AE$87)</f>
        <v>0</v>
      </c>
      <c r="Y32" s="222"/>
      <c r="Z32" s="231">
        <f t="shared" si="10"/>
        <v>0</v>
      </c>
      <c r="AA32" s="166">
        <f>_xlfn.XLOOKUP($C32,'d8'!$AD$3:$AD$87,'d8'!$AE$3:$AE$87)</f>
        <v>0</v>
      </c>
      <c r="AB32" s="222"/>
      <c r="AC32" s="231">
        <f t="shared" si="11"/>
        <v>0</v>
      </c>
      <c r="AD32" s="166">
        <f>_xlfn.XLOOKUP($C32,'d9'!$AD$3:$AD$87,'d9'!$AE$3:$AE$87)</f>
        <v>0</v>
      </c>
      <c r="AE32" s="222"/>
      <c r="AF32" s="231">
        <f t="shared" si="12"/>
        <v>0</v>
      </c>
      <c r="AG32" s="166">
        <f>_xlfn.XLOOKUP($C32,'d10'!$AD$3:$AD$87,'d10'!$AE$3:$AE$87)</f>
        <v>0</v>
      </c>
      <c r="AH32" s="222"/>
      <c r="AI32" s="231">
        <f t="shared" si="13"/>
        <v>0</v>
      </c>
      <c r="AJ32" s="166">
        <f>_xlfn.XLOOKUP($C32,'d11'!$AD$3:$AD$87,'d11'!$AE$3:$AE$87)</f>
        <v>0</v>
      </c>
      <c r="AK32" s="222"/>
      <c r="AL32" s="231">
        <f t="shared" si="14"/>
        <v>0</v>
      </c>
      <c r="AM32" s="166">
        <f>_xlfn.XLOOKUP($C32,'d12'!$AD$3:$AD$87,'d12'!$AE$3:$AE$87)</f>
        <v>0</v>
      </c>
      <c r="AN32" s="222"/>
      <c r="AO32" s="231">
        <f t="shared" si="15"/>
        <v>0</v>
      </c>
      <c r="AP32" s="166">
        <f>_xlfn.XLOOKUP($C32,'d13'!$AD$3:$AD$87,'d13'!$AE$3:$AE$87)</f>
        <v>0</v>
      </c>
      <c r="AQ32" s="222"/>
      <c r="AR32" s="231"/>
      <c r="AS32" s="166">
        <f>_xlfn.XLOOKUP($C32,'d14'!$AD$3:$AD$87,'d14'!$AE$3:$AE$87)</f>
        <v>0</v>
      </c>
      <c r="AT32" s="222"/>
      <c r="AU32" s="231">
        <f t="shared" si="17"/>
        <v>0</v>
      </c>
      <c r="AV32" s="166">
        <f>_xlfn.XLOOKUP($C32,'d15'!$AD$3:$AD$87,'d15'!$AE$3:$AE$87)</f>
        <v>0</v>
      </c>
      <c r="AW32" s="222"/>
      <c r="AX32" s="231">
        <f t="shared" si="18"/>
        <v>0</v>
      </c>
      <c r="AY32" s="166">
        <f>_xlfn.XLOOKUP($C32,'d16'!$AD$3:$AD$87,'d16'!$AE$3:$AE$87)</f>
        <v>0</v>
      </c>
      <c r="AZ32" s="222"/>
      <c r="BA32" s="231">
        <f t="shared" si="19"/>
        <v>0</v>
      </c>
      <c r="BB32" s="166">
        <f>_xlfn.XLOOKUP($C32,'d17'!$AD$3:$AD$87,'d17'!$AE$3:$AE$87)</f>
        <v>0</v>
      </c>
      <c r="BC32" s="222"/>
      <c r="BD32" s="231">
        <f t="shared" si="20"/>
        <v>0</v>
      </c>
      <c r="BE32" s="166">
        <f>_xlfn.XLOOKUP($C32,'d18'!$AD$3:$AD$87,'d18'!$AE$3:$AE$87)</f>
        <v>0</v>
      </c>
      <c r="BF32" s="222"/>
      <c r="BG32" s="231">
        <f t="shared" si="21"/>
        <v>0</v>
      </c>
      <c r="BH32" s="166">
        <f>_xlfn.XLOOKUP($C32,'d19'!$AD$3:$AD$87,'d19'!$AE$3:$AE$87)</f>
        <v>0</v>
      </c>
      <c r="BI32" s="222"/>
      <c r="BJ32" s="231">
        <f t="shared" si="22"/>
        <v>0</v>
      </c>
      <c r="BK32" s="166">
        <f>_xlfn.XLOOKUP($C32,'d20'!$AD$3:$AD$87,'d20'!$AE$3:$AE$87)</f>
        <v>0</v>
      </c>
      <c r="BL32" s="222"/>
      <c r="BM32" s="231">
        <f t="shared" si="23"/>
        <v>0</v>
      </c>
      <c r="BN32" s="166">
        <f>_xlfn.XLOOKUP($C32,'d21'!$AD$3:$AD$87,'d21'!$AE$3:$AE$87)</f>
        <v>0</v>
      </c>
      <c r="BO32" s="222"/>
      <c r="BP32" s="231">
        <f t="shared" si="24"/>
        <v>0</v>
      </c>
      <c r="BQ32" s="166">
        <f>_xlfn.XLOOKUP($C32,'d22'!$AD$3:$AD$87,'d22'!$AE$3:$AE$87)</f>
        <v>0</v>
      </c>
      <c r="BR32" s="222"/>
      <c r="BS32" s="231">
        <f t="shared" si="25"/>
        <v>0</v>
      </c>
      <c r="BT32" s="166">
        <f>_xlfn.XLOOKUP($C32,'d23'!$AD$3:$AD$87,'d23'!$AE$3:$AE$87)</f>
        <v>0</v>
      </c>
      <c r="BU32" s="222"/>
      <c r="BV32" s="231">
        <f t="shared" si="26"/>
        <v>0</v>
      </c>
      <c r="BW32" s="166">
        <f>_xlfn.XLOOKUP($C32,'d24'!$AD$3:$AD$87,'d24'!$AE$3:$AE$87)</f>
        <v>0</v>
      </c>
      <c r="BX32" s="222"/>
      <c r="BY32" s="231">
        <f t="shared" si="27"/>
        <v>0</v>
      </c>
      <c r="BZ32" s="166">
        <f>_xlfn.XLOOKUP($C32,'d25'!$AD$3:$AD$87,'d25'!$AE$3:$AE$87)</f>
        <v>0</v>
      </c>
      <c r="CA32" s="222"/>
      <c r="CB32" s="231">
        <f t="shared" si="28"/>
        <v>0</v>
      </c>
      <c r="CC32" s="166">
        <f>_xlfn.XLOOKUP($C32,'d26'!$AD$3:$AD$87,'d26'!$AE$3:$AE$87)</f>
        <v>0</v>
      </c>
      <c r="CD32" s="222"/>
      <c r="CE32" s="231">
        <f t="shared" si="29"/>
        <v>0</v>
      </c>
      <c r="CF32" s="166">
        <f>_xlfn.XLOOKUP($C32,'d27'!$AD$3:$AD$87,'d27'!$AE$3:$AE$87)</f>
        <v>0</v>
      </c>
      <c r="CG32" s="222"/>
      <c r="CH32" s="231">
        <f t="shared" si="30"/>
        <v>0</v>
      </c>
      <c r="CI32" s="166">
        <f>_xlfn.XLOOKUP($C32,'d28'!$AD$3:$AD$87,'d28'!$AE$3:$AE$87)</f>
        <v>0</v>
      </c>
      <c r="CJ32" s="222"/>
      <c r="CK32" s="231">
        <f t="shared" si="31"/>
        <v>0</v>
      </c>
      <c r="CL32" s="166">
        <f>_xlfn.XLOOKUP($C32,'d29'!$AD$3:$AD$87,'d29'!$AE$3:$AE$87)</f>
        <v>0</v>
      </c>
      <c r="CM32" s="222"/>
      <c r="CN32" s="231">
        <f t="shared" si="32"/>
        <v>0</v>
      </c>
      <c r="CO32" s="166">
        <f>_xlfn.XLOOKUP($C32,'d30'!$AD$3:$AD$87,'d30'!$AE$3:$AE$87)</f>
        <v>0</v>
      </c>
      <c r="CP32" s="222"/>
      <c r="CQ32" s="231">
        <f t="shared" si="33"/>
        <v>0</v>
      </c>
      <c r="CR32" s="166">
        <f>_xlfn.XLOOKUP($C32,'d31'!$AD$3:$AD$87,'d31'!$AE$3:$AE$87)</f>
        <v>0</v>
      </c>
      <c r="CS32" s="222"/>
      <c r="CT32" s="231">
        <f t="shared" si="34"/>
        <v>0</v>
      </c>
      <c r="CV32" s="168">
        <f t="shared" si="35"/>
        <v>0</v>
      </c>
      <c r="CW32" s="168">
        <f t="shared" si="0"/>
        <v>0</v>
      </c>
      <c r="CX32" s="169">
        <f t="shared" si="1"/>
        <v>0</v>
      </c>
      <c r="CY32" s="165">
        <f t="shared" si="2"/>
        <v>0</v>
      </c>
      <c r="CZ32" s="165">
        <f t="shared" si="2"/>
        <v>0</v>
      </c>
    </row>
    <row r="33" spans="1:104" x14ac:dyDescent="0.25">
      <c r="A33" s="165" t="b" cm="1">
        <f t="array" ref="A33">ISNUMBER(MATCH(LOWER(TRIM(B33)), LOWER(TRIM(t_f60_codes)), 0))</f>
        <v>1</v>
      </c>
      <c r="B33" s="637" t="s">
        <v>1062</v>
      </c>
      <c r="C33" s="122" t="s">
        <v>24</v>
      </c>
      <c r="D33" s="125" t="s">
        <v>190</v>
      </c>
      <c r="F33" s="166">
        <f>_xlfn.XLOOKUP($C33,'d1'!$AD$3:$AD$87,'d1'!$AE$3:$AE$87)</f>
        <v>0</v>
      </c>
      <c r="G33" s="167"/>
      <c r="H33" s="231">
        <f t="shared" si="4"/>
        <v>0</v>
      </c>
      <c r="I33" s="166">
        <f>_xlfn.XLOOKUP($C33,'d2'!$AD$3:$AD$87,'d2'!$AE$3:$AE$87)</f>
        <v>0</v>
      </c>
      <c r="J33" s="167"/>
      <c r="K33" s="231">
        <f t="shared" si="5"/>
        <v>0</v>
      </c>
      <c r="L33" s="166">
        <f>_xlfn.XLOOKUP($C33,'d3'!$AD$3:$AD$87,'d3'!$AE$3:$AE$87)</f>
        <v>0</v>
      </c>
      <c r="M33" s="167"/>
      <c r="N33" s="231">
        <f t="shared" si="6"/>
        <v>0</v>
      </c>
      <c r="O33" s="166">
        <f>_xlfn.XLOOKUP($C33,'d4'!$AD$3:$AD$87,'d4'!$AE$3:$AE$87)</f>
        <v>0</v>
      </c>
      <c r="P33" s="167"/>
      <c r="Q33" s="231">
        <f t="shared" si="7"/>
        <v>0</v>
      </c>
      <c r="R33" s="166">
        <f>_xlfn.XLOOKUP($C33,'d5'!$AD$3:$AD$87,'d5'!$AE$3:$AE$87)</f>
        <v>0</v>
      </c>
      <c r="S33" s="167"/>
      <c r="T33" s="231">
        <f t="shared" si="8"/>
        <v>0</v>
      </c>
      <c r="U33" s="166">
        <f>_xlfn.XLOOKUP($C33,'d6'!$AD$3:$AD$87,'d6'!$AE$3:$AE$87)</f>
        <v>0</v>
      </c>
      <c r="V33" s="167"/>
      <c r="W33" s="231">
        <f t="shared" si="9"/>
        <v>0</v>
      </c>
      <c r="X33" s="166">
        <f>_xlfn.XLOOKUP($C33,'d7'!$AD$3:$AD$87,'d7'!$AE$3:$AE$87)</f>
        <v>0</v>
      </c>
      <c r="Y33" s="167"/>
      <c r="Z33" s="231">
        <f t="shared" si="10"/>
        <v>0</v>
      </c>
      <c r="AA33" s="166">
        <f>_xlfn.XLOOKUP($C33,'d8'!$AD$3:$AD$87,'d8'!$AE$3:$AE$87)</f>
        <v>0</v>
      </c>
      <c r="AB33" s="167"/>
      <c r="AC33" s="231">
        <f t="shared" si="11"/>
        <v>0</v>
      </c>
      <c r="AD33" s="166">
        <f>_xlfn.XLOOKUP($C33,'d9'!$AD$3:$AD$87,'d9'!$AE$3:$AE$87)</f>
        <v>0</v>
      </c>
      <c r="AE33" s="167"/>
      <c r="AF33" s="231">
        <f t="shared" si="12"/>
        <v>0</v>
      </c>
      <c r="AG33" s="166">
        <f>_xlfn.XLOOKUP($C33,'d10'!$AD$3:$AD$87,'d10'!$AE$3:$AE$87)</f>
        <v>0</v>
      </c>
      <c r="AH33" s="167"/>
      <c r="AI33" s="231">
        <f t="shared" si="13"/>
        <v>0</v>
      </c>
      <c r="AJ33" s="166">
        <f>_xlfn.XLOOKUP($C33,'d11'!$AD$3:$AD$87,'d11'!$AE$3:$AE$87)</f>
        <v>0</v>
      </c>
      <c r="AK33" s="167"/>
      <c r="AL33" s="231">
        <f t="shared" si="14"/>
        <v>0</v>
      </c>
      <c r="AM33" s="166">
        <f>_xlfn.XLOOKUP($C33,'d12'!$AD$3:$AD$87,'d12'!$AE$3:$AE$87)</f>
        <v>0</v>
      </c>
      <c r="AN33" s="167"/>
      <c r="AO33" s="231">
        <f t="shared" si="15"/>
        <v>0</v>
      </c>
      <c r="AP33" s="166">
        <f>_xlfn.XLOOKUP($C33,'d13'!$AD$3:$AD$87,'d13'!$AE$3:$AE$87)</f>
        <v>0</v>
      </c>
      <c r="AQ33" s="167"/>
      <c r="AR33" s="231">
        <f t="shared" si="16"/>
        <v>0</v>
      </c>
      <c r="AS33" s="166">
        <f>_xlfn.XLOOKUP($C33,'d14'!$AD$3:$AD$87,'d14'!$AE$3:$AE$87)</f>
        <v>0</v>
      </c>
      <c r="AT33" s="167"/>
      <c r="AU33" s="231">
        <f t="shared" si="17"/>
        <v>0</v>
      </c>
      <c r="AV33" s="166">
        <f>_xlfn.XLOOKUP($C33,'d15'!$AD$3:$AD$87,'d15'!$AE$3:$AE$87)</f>
        <v>0</v>
      </c>
      <c r="AW33" s="167"/>
      <c r="AX33" s="231">
        <f t="shared" si="18"/>
        <v>0</v>
      </c>
      <c r="AY33" s="166">
        <f>_xlfn.XLOOKUP($C33,'d16'!$AD$3:$AD$87,'d16'!$AE$3:$AE$87)</f>
        <v>0</v>
      </c>
      <c r="AZ33" s="167"/>
      <c r="BA33" s="231">
        <f t="shared" si="19"/>
        <v>0</v>
      </c>
      <c r="BB33" s="166">
        <f>_xlfn.XLOOKUP($C33,'d17'!$AD$3:$AD$87,'d17'!$AE$3:$AE$87)</f>
        <v>0</v>
      </c>
      <c r="BC33" s="167"/>
      <c r="BD33" s="231">
        <f t="shared" si="20"/>
        <v>0</v>
      </c>
      <c r="BE33" s="166">
        <f>_xlfn.XLOOKUP($C33,'d18'!$AD$3:$AD$87,'d18'!$AE$3:$AE$87)</f>
        <v>0</v>
      </c>
      <c r="BF33" s="167"/>
      <c r="BG33" s="231">
        <f t="shared" si="21"/>
        <v>0</v>
      </c>
      <c r="BH33" s="166">
        <f>_xlfn.XLOOKUP($C33,'d19'!$AD$3:$AD$87,'d19'!$AE$3:$AE$87)</f>
        <v>0</v>
      </c>
      <c r="BI33" s="167"/>
      <c r="BJ33" s="231">
        <f t="shared" si="22"/>
        <v>0</v>
      </c>
      <c r="BK33" s="166">
        <f>_xlfn.XLOOKUP($C33,'d20'!$AD$3:$AD$87,'d20'!$AE$3:$AE$87)</f>
        <v>0</v>
      </c>
      <c r="BL33" s="167"/>
      <c r="BM33" s="231">
        <f t="shared" si="23"/>
        <v>0</v>
      </c>
      <c r="BN33" s="166">
        <f>_xlfn.XLOOKUP($C33,'d21'!$AD$3:$AD$87,'d21'!$AE$3:$AE$87)</f>
        <v>0</v>
      </c>
      <c r="BO33" s="167"/>
      <c r="BP33" s="231">
        <f t="shared" si="24"/>
        <v>0</v>
      </c>
      <c r="BQ33" s="166">
        <f>_xlfn.XLOOKUP($C33,'d22'!$AD$3:$AD$87,'d22'!$AE$3:$AE$87)</f>
        <v>0</v>
      </c>
      <c r="BR33" s="167"/>
      <c r="BS33" s="231">
        <f t="shared" si="25"/>
        <v>0</v>
      </c>
      <c r="BT33" s="166">
        <f>_xlfn.XLOOKUP($C33,'d23'!$AD$3:$AD$87,'d23'!$AE$3:$AE$87)</f>
        <v>0</v>
      </c>
      <c r="BU33" s="167"/>
      <c r="BV33" s="231">
        <f t="shared" si="26"/>
        <v>0</v>
      </c>
      <c r="BW33" s="166">
        <f>_xlfn.XLOOKUP($C33,'d24'!$AD$3:$AD$87,'d24'!$AE$3:$AE$87)</f>
        <v>0</v>
      </c>
      <c r="BX33" s="167"/>
      <c r="BY33" s="231">
        <f t="shared" si="27"/>
        <v>0</v>
      </c>
      <c r="BZ33" s="166">
        <f>_xlfn.XLOOKUP($C33,'d25'!$AD$3:$AD$87,'d25'!$AE$3:$AE$87)</f>
        <v>0</v>
      </c>
      <c r="CA33" s="167"/>
      <c r="CB33" s="231">
        <f t="shared" si="28"/>
        <v>0</v>
      </c>
      <c r="CC33" s="166">
        <f>_xlfn.XLOOKUP($C33,'d26'!$AD$3:$AD$87,'d26'!$AE$3:$AE$87)</f>
        <v>0</v>
      </c>
      <c r="CD33" s="167"/>
      <c r="CE33" s="231">
        <f t="shared" si="29"/>
        <v>0</v>
      </c>
      <c r="CF33" s="166">
        <f>_xlfn.XLOOKUP($C33,'d27'!$AD$3:$AD$87,'d27'!$AE$3:$AE$87)</f>
        <v>0</v>
      </c>
      <c r="CG33" s="167"/>
      <c r="CH33" s="231">
        <f t="shared" si="30"/>
        <v>0</v>
      </c>
      <c r="CI33" s="166">
        <f>_xlfn.XLOOKUP($C33,'d28'!$AD$3:$AD$87,'d28'!$AE$3:$AE$87)</f>
        <v>0</v>
      </c>
      <c r="CJ33" s="167"/>
      <c r="CK33" s="231">
        <f t="shared" si="31"/>
        <v>0</v>
      </c>
      <c r="CL33" s="166">
        <f>_xlfn.XLOOKUP($C33,'d29'!$AD$3:$AD$87,'d29'!$AE$3:$AE$87)</f>
        <v>0</v>
      </c>
      <c r="CM33" s="167"/>
      <c r="CN33" s="231">
        <f t="shared" si="32"/>
        <v>0</v>
      </c>
      <c r="CO33" s="166">
        <f>_xlfn.XLOOKUP($C33,'d30'!$AD$3:$AD$87,'d30'!$AE$3:$AE$87)</f>
        <v>0</v>
      </c>
      <c r="CP33" s="167"/>
      <c r="CQ33" s="231">
        <f t="shared" si="33"/>
        <v>0</v>
      </c>
      <c r="CR33" s="166">
        <f>_xlfn.XLOOKUP($C33,'d31'!$AD$3:$AD$87,'d31'!$AE$3:$AE$87)</f>
        <v>0</v>
      </c>
      <c r="CS33" s="167"/>
      <c r="CT33" s="231">
        <f t="shared" si="34"/>
        <v>0</v>
      </c>
      <c r="CV33" s="168">
        <f t="shared" si="35"/>
        <v>0</v>
      </c>
      <c r="CW33" s="168">
        <f t="shared" si="0"/>
        <v>0</v>
      </c>
      <c r="CX33" s="169">
        <f t="shared" si="1"/>
        <v>0</v>
      </c>
      <c r="CY33" s="165">
        <f t="shared" si="2"/>
        <v>0</v>
      </c>
      <c r="CZ33" s="165">
        <f t="shared" si="2"/>
        <v>0</v>
      </c>
    </row>
    <row r="34" spans="1:104" x14ac:dyDescent="0.25">
      <c r="A34" s="165" t="b" cm="1">
        <f t="array" ref="A34">ISNUMBER(MATCH(LOWER(TRIM(B34)), LOWER(TRIM(t_f60_codes)), 0))</f>
        <v>1</v>
      </c>
      <c r="B34" s="637" t="s">
        <v>1063</v>
      </c>
      <c r="C34" s="122" t="s">
        <v>25</v>
      </c>
      <c r="D34" s="125" t="s">
        <v>191</v>
      </c>
      <c r="F34" s="166">
        <f>_xlfn.XLOOKUP($C34,'d1'!$AD$3:$AD$87,'d1'!$AE$3:$AE$87)</f>
        <v>0</v>
      </c>
      <c r="G34" s="167"/>
      <c r="H34" s="231">
        <f t="shared" si="4"/>
        <v>0</v>
      </c>
      <c r="I34" s="166">
        <f>_xlfn.XLOOKUP($C34,'d2'!$AD$3:$AD$87,'d2'!$AE$3:$AE$87)</f>
        <v>0</v>
      </c>
      <c r="J34" s="167"/>
      <c r="K34" s="231">
        <f t="shared" si="5"/>
        <v>0</v>
      </c>
      <c r="L34" s="166">
        <f>_xlfn.XLOOKUP($C34,'d3'!$AD$3:$AD$87,'d3'!$AE$3:$AE$87)</f>
        <v>0</v>
      </c>
      <c r="M34" s="167"/>
      <c r="N34" s="231">
        <f t="shared" si="6"/>
        <v>0</v>
      </c>
      <c r="O34" s="166">
        <f>_xlfn.XLOOKUP($C34,'d4'!$AD$3:$AD$87,'d4'!$AE$3:$AE$87)</f>
        <v>0</v>
      </c>
      <c r="P34" s="167"/>
      <c r="Q34" s="231">
        <f t="shared" si="7"/>
        <v>0</v>
      </c>
      <c r="R34" s="166">
        <f>_xlfn.XLOOKUP($C34,'d5'!$AD$3:$AD$87,'d5'!$AE$3:$AE$87)</f>
        <v>0</v>
      </c>
      <c r="S34" s="167"/>
      <c r="T34" s="231">
        <f t="shared" si="8"/>
        <v>0</v>
      </c>
      <c r="U34" s="166">
        <f>_xlfn.XLOOKUP($C34,'d6'!$AD$3:$AD$87,'d6'!$AE$3:$AE$87)</f>
        <v>0</v>
      </c>
      <c r="V34" s="167"/>
      <c r="W34" s="231">
        <f t="shared" si="9"/>
        <v>0</v>
      </c>
      <c r="X34" s="166">
        <f>_xlfn.XLOOKUP($C34,'d7'!$AD$3:$AD$87,'d7'!$AE$3:$AE$87)</f>
        <v>0</v>
      </c>
      <c r="Y34" s="167"/>
      <c r="Z34" s="231">
        <f t="shared" si="10"/>
        <v>0</v>
      </c>
      <c r="AA34" s="166">
        <f>_xlfn.XLOOKUP($C34,'d8'!$AD$3:$AD$87,'d8'!$AE$3:$AE$87)</f>
        <v>0</v>
      </c>
      <c r="AB34" s="167"/>
      <c r="AC34" s="231">
        <f t="shared" si="11"/>
        <v>0</v>
      </c>
      <c r="AD34" s="166">
        <f>_xlfn.XLOOKUP($C34,'d9'!$AD$3:$AD$87,'d9'!$AE$3:$AE$87)</f>
        <v>0</v>
      </c>
      <c r="AE34" s="167"/>
      <c r="AF34" s="231">
        <f t="shared" si="12"/>
        <v>0</v>
      </c>
      <c r="AG34" s="166">
        <f>_xlfn.XLOOKUP($C34,'d10'!$AD$3:$AD$87,'d10'!$AE$3:$AE$87)</f>
        <v>0</v>
      </c>
      <c r="AH34" s="167"/>
      <c r="AI34" s="231">
        <f t="shared" si="13"/>
        <v>0</v>
      </c>
      <c r="AJ34" s="166">
        <f>_xlfn.XLOOKUP($C34,'d11'!$AD$3:$AD$87,'d11'!$AE$3:$AE$87)</f>
        <v>0</v>
      </c>
      <c r="AK34" s="167"/>
      <c r="AL34" s="231">
        <f t="shared" si="14"/>
        <v>0</v>
      </c>
      <c r="AM34" s="166">
        <f>_xlfn.XLOOKUP($C34,'d12'!$AD$3:$AD$87,'d12'!$AE$3:$AE$87)</f>
        <v>0</v>
      </c>
      <c r="AN34" s="167"/>
      <c r="AO34" s="231">
        <f t="shared" si="15"/>
        <v>0</v>
      </c>
      <c r="AP34" s="166">
        <f>_xlfn.XLOOKUP($C34,'d13'!$AD$3:$AD$87,'d13'!$AE$3:$AE$87)</f>
        <v>0</v>
      </c>
      <c r="AQ34" s="167"/>
      <c r="AR34" s="231">
        <f t="shared" si="16"/>
        <v>0</v>
      </c>
      <c r="AS34" s="166">
        <f>_xlfn.XLOOKUP($C34,'d14'!$AD$3:$AD$87,'d14'!$AE$3:$AE$87)</f>
        <v>0</v>
      </c>
      <c r="AT34" s="167"/>
      <c r="AU34" s="231">
        <f t="shared" si="17"/>
        <v>0</v>
      </c>
      <c r="AV34" s="166">
        <f>_xlfn.XLOOKUP($C34,'d15'!$AD$3:$AD$87,'d15'!$AE$3:$AE$87)</f>
        <v>0</v>
      </c>
      <c r="AW34" s="167"/>
      <c r="AX34" s="231">
        <f t="shared" si="18"/>
        <v>0</v>
      </c>
      <c r="AY34" s="166">
        <f>_xlfn.XLOOKUP($C34,'d16'!$AD$3:$AD$87,'d16'!$AE$3:$AE$87)</f>
        <v>0</v>
      </c>
      <c r="AZ34" s="167"/>
      <c r="BA34" s="231">
        <f t="shared" si="19"/>
        <v>0</v>
      </c>
      <c r="BB34" s="166">
        <f>_xlfn.XLOOKUP($C34,'d17'!$AD$3:$AD$87,'d17'!$AE$3:$AE$87)</f>
        <v>0</v>
      </c>
      <c r="BC34" s="167"/>
      <c r="BD34" s="231">
        <f t="shared" si="20"/>
        <v>0</v>
      </c>
      <c r="BE34" s="166">
        <f>_xlfn.XLOOKUP($C34,'d18'!$AD$3:$AD$87,'d18'!$AE$3:$AE$87)</f>
        <v>0</v>
      </c>
      <c r="BF34" s="167"/>
      <c r="BG34" s="231">
        <f t="shared" si="21"/>
        <v>0</v>
      </c>
      <c r="BH34" s="166">
        <f>_xlfn.XLOOKUP($C34,'d19'!$AD$3:$AD$87,'d19'!$AE$3:$AE$87)</f>
        <v>0</v>
      </c>
      <c r="BI34" s="167"/>
      <c r="BJ34" s="231">
        <f t="shared" si="22"/>
        <v>0</v>
      </c>
      <c r="BK34" s="166">
        <f>_xlfn.XLOOKUP($C34,'d20'!$AD$3:$AD$87,'d20'!$AE$3:$AE$87)</f>
        <v>0</v>
      </c>
      <c r="BL34" s="167"/>
      <c r="BM34" s="231">
        <f t="shared" si="23"/>
        <v>0</v>
      </c>
      <c r="BN34" s="166">
        <f>_xlfn.XLOOKUP($C34,'d21'!$AD$3:$AD$87,'d21'!$AE$3:$AE$87)</f>
        <v>0</v>
      </c>
      <c r="BO34" s="167"/>
      <c r="BP34" s="231">
        <f t="shared" si="24"/>
        <v>0</v>
      </c>
      <c r="BQ34" s="166">
        <f>_xlfn.XLOOKUP($C34,'d22'!$AD$3:$AD$87,'d22'!$AE$3:$AE$87)</f>
        <v>0</v>
      </c>
      <c r="BR34" s="167"/>
      <c r="BS34" s="231">
        <f t="shared" si="25"/>
        <v>0</v>
      </c>
      <c r="BT34" s="166">
        <f>_xlfn.XLOOKUP($C34,'d23'!$AD$3:$AD$87,'d23'!$AE$3:$AE$87)</f>
        <v>0</v>
      </c>
      <c r="BU34" s="167"/>
      <c r="BV34" s="231">
        <f t="shared" si="26"/>
        <v>0</v>
      </c>
      <c r="BW34" s="166">
        <f>_xlfn.XLOOKUP($C34,'d24'!$AD$3:$AD$87,'d24'!$AE$3:$AE$87)</f>
        <v>0</v>
      </c>
      <c r="BX34" s="167"/>
      <c r="BY34" s="231">
        <f t="shared" si="27"/>
        <v>0</v>
      </c>
      <c r="BZ34" s="166">
        <f>_xlfn.XLOOKUP($C34,'d25'!$AD$3:$AD$87,'d25'!$AE$3:$AE$87)</f>
        <v>0</v>
      </c>
      <c r="CA34" s="167"/>
      <c r="CB34" s="231">
        <f t="shared" si="28"/>
        <v>0</v>
      </c>
      <c r="CC34" s="166">
        <f>_xlfn.XLOOKUP($C34,'d26'!$AD$3:$AD$87,'d26'!$AE$3:$AE$87)</f>
        <v>0</v>
      </c>
      <c r="CD34" s="167"/>
      <c r="CE34" s="231">
        <f t="shared" si="29"/>
        <v>0</v>
      </c>
      <c r="CF34" s="166">
        <f>_xlfn.XLOOKUP($C34,'d27'!$AD$3:$AD$87,'d27'!$AE$3:$AE$87)</f>
        <v>0</v>
      </c>
      <c r="CG34" s="167"/>
      <c r="CH34" s="231">
        <f t="shared" si="30"/>
        <v>0</v>
      </c>
      <c r="CI34" s="166">
        <f>_xlfn.XLOOKUP($C34,'d28'!$AD$3:$AD$87,'d28'!$AE$3:$AE$87)</f>
        <v>0</v>
      </c>
      <c r="CJ34" s="167"/>
      <c r="CK34" s="231">
        <f t="shared" si="31"/>
        <v>0</v>
      </c>
      <c r="CL34" s="166">
        <f>_xlfn.XLOOKUP($C34,'d29'!$AD$3:$AD$87,'d29'!$AE$3:$AE$87)</f>
        <v>0</v>
      </c>
      <c r="CM34" s="167"/>
      <c r="CN34" s="231">
        <f t="shared" si="32"/>
        <v>0</v>
      </c>
      <c r="CO34" s="166">
        <f>_xlfn.XLOOKUP($C34,'d30'!$AD$3:$AD$87,'d30'!$AE$3:$AE$87)</f>
        <v>0</v>
      </c>
      <c r="CP34" s="167"/>
      <c r="CQ34" s="231">
        <f t="shared" si="33"/>
        <v>0</v>
      </c>
      <c r="CR34" s="166">
        <f>_xlfn.XLOOKUP($C34,'d31'!$AD$3:$AD$87,'d31'!$AE$3:$AE$87)</f>
        <v>0</v>
      </c>
      <c r="CS34" s="167"/>
      <c r="CT34" s="231">
        <f t="shared" si="34"/>
        <v>0</v>
      </c>
      <c r="CV34" s="168">
        <f t="shared" si="35"/>
        <v>0</v>
      </c>
      <c r="CW34" s="168">
        <f t="shared" si="0"/>
        <v>0</v>
      </c>
      <c r="CX34" s="169">
        <f t="shared" si="1"/>
        <v>0</v>
      </c>
      <c r="CY34" s="165">
        <f t="shared" si="2"/>
        <v>0</v>
      </c>
      <c r="CZ34" s="165">
        <f t="shared" si="2"/>
        <v>0</v>
      </c>
    </row>
    <row r="35" spans="1:104" x14ac:dyDescent="0.25">
      <c r="A35" s="165" t="b" cm="1">
        <f t="array" ref="A35">ISNUMBER(MATCH(LOWER(TRIM(B35)), LOWER(TRIM(t_f60_codes)), 0))</f>
        <v>1</v>
      </c>
      <c r="B35" s="637" t="str">
        <f t="shared" si="3"/>
        <v>beer</v>
      </c>
      <c r="C35" s="122" t="s">
        <v>27</v>
      </c>
      <c r="D35" s="125" t="s">
        <v>192</v>
      </c>
      <c r="F35" s="166">
        <f>_xlfn.XLOOKUP($C35,'d1'!$AD$3:$AD$87,'d1'!$AE$3:$AE$87)</f>
        <v>0</v>
      </c>
      <c r="G35" s="167"/>
      <c r="H35" s="231">
        <f t="shared" si="4"/>
        <v>0</v>
      </c>
      <c r="I35" s="166">
        <f>_xlfn.XLOOKUP($C35,'d2'!$AD$3:$AD$87,'d2'!$AE$3:$AE$87)</f>
        <v>0</v>
      </c>
      <c r="J35" s="167"/>
      <c r="K35" s="231">
        <f t="shared" si="5"/>
        <v>0</v>
      </c>
      <c r="L35" s="166">
        <f>_xlfn.XLOOKUP($C35,'d3'!$AD$3:$AD$87,'d3'!$AE$3:$AE$87)</f>
        <v>0</v>
      </c>
      <c r="M35" s="167"/>
      <c r="N35" s="231">
        <f t="shared" si="6"/>
        <v>0</v>
      </c>
      <c r="O35" s="166">
        <f>_xlfn.XLOOKUP($C35,'d4'!$AD$3:$AD$87,'d4'!$AE$3:$AE$87)</f>
        <v>0</v>
      </c>
      <c r="P35" s="167"/>
      <c r="Q35" s="231">
        <f t="shared" si="7"/>
        <v>0</v>
      </c>
      <c r="R35" s="166">
        <f>_xlfn.XLOOKUP($C35,'d5'!$AD$3:$AD$87,'d5'!$AE$3:$AE$87)</f>
        <v>0</v>
      </c>
      <c r="S35" s="167"/>
      <c r="T35" s="231">
        <f t="shared" si="8"/>
        <v>0</v>
      </c>
      <c r="U35" s="166">
        <f>_xlfn.XLOOKUP($C35,'d6'!$AD$3:$AD$87,'d6'!$AE$3:$AE$87)</f>
        <v>0</v>
      </c>
      <c r="V35" s="167"/>
      <c r="W35" s="231">
        <f t="shared" si="9"/>
        <v>0</v>
      </c>
      <c r="X35" s="166">
        <f>_xlfn.XLOOKUP($C35,'d7'!$AD$3:$AD$87,'d7'!$AE$3:$AE$87)</f>
        <v>0</v>
      </c>
      <c r="Y35" s="167"/>
      <c r="Z35" s="231">
        <f t="shared" si="10"/>
        <v>0</v>
      </c>
      <c r="AA35" s="166">
        <f>_xlfn.XLOOKUP($C35,'d8'!$AD$3:$AD$87,'d8'!$AE$3:$AE$87)</f>
        <v>0</v>
      </c>
      <c r="AB35" s="167"/>
      <c r="AC35" s="231">
        <f t="shared" si="11"/>
        <v>0</v>
      </c>
      <c r="AD35" s="166">
        <f>_xlfn.XLOOKUP($C35,'d9'!$AD$3:$AD$87,'d9'!$AE$3:$AE$87)</f>
        <v>0</v>
      </c>
      <c r="AE35" s="167"/>
      <c r="AF35" s="231">
        <f t="shared" si="12"/>
        <v>0</v>
      </c>
      <c r="AG35" s="166">
        <f>_xlfn.XLOOKUP($C35,'d10'!$AD$3:$AD$87,'d10'!$AE$3:$AE$87)</f>
        <v>0</v>
      </c>
      <c r="AH35" s="167"/>
      <c r="AI35" s="231">
        <f t="shared" si="13"/>
        <v>0</v>
      </c>
      <c r="AJ35" s="166">
        <f>_xlfn.XLOOKUP($C35,'d11'!$AD$3:$AD$87,'d11'!$AE$3:$AE$87)</f>
        <v>0</v>
      </c>
      <c r="AK35" s="167"/>
      <c r="AL35" s="231">
        <f t="shared" si="14"/>
        <v>0</v>
      </c>
      <c r="AM35" s="166">
        <f>_xlfn.XLOOKUP($C35,'d12'!$AD$3:$AD$87,'d12'!$AE$3:$AE$87)</f>
        <v>0</v>
      </c>
      <c r="AN35" s="167"/>
      <c r="AO35" s="231">
        <f t="shared" si="15"/>
        <v>0</v>
      </c>
      <c r="AP35" s="166">
        <f>_xlfn.XLOOKUP($C35,'d13'!$AD$3:$AD$87,'d13'!$AE$3:$AE$87)</f>
        <v>0</v>
      </c>
      <c r="AQ35" s="167"/>
      <c r="AR35" s="231">
        <f t="shared" si="16"/>
        <v>0</v>
      </c>
      <c r="AS35" s="166">
        <f>_xlfn.XLOOKUP($C35,'d14'!$AD$3:$AD$87,'d14'!$AE$3:$AE$87)</f>
        <v>0</v>
      </c>
      <c r="AT35" s="167"/>
      <c r="AU35" s="231">
        <f t="shared" si="17"/>
        <v>0</v>
      </c>
      <c r="AV35" s="166">
        <f>_xlfn.XLOOKUP($C35,'d15'!$AD$3:$AD$87,'d15'!$AE$3:$AE$87)</f>
        <v>0</v>
      </c>
      <c r="AW35" s="167"/>
      <c r="AX35" s="231">
        <f t="shared" si="18"/>
        <v>0</v>
      </c>
      <c r="AY35" s="166">
        <f>_xlfn.XLOOKUP($C35,'d16'!$AD$3:$AD$87,'d16'!$AE$3:$AE$87)</f>
        <v>0</v>
      </c>
      <c r="AZ35" s="167"/>
      <c r="BA35" s="231">
        <f t="shared" si="19"/>
        <v>0</v>
      </c>
      <c r="BB35" s="166">
        <f>_xlfn.XLOOKUP($C35,'d17'!$AD$3:$AD$87,'d17'!$AE$3:$AE$87)</f>
        <v>0</v>
      </c>
      <c r="BC35" s="167"/>
      <c r="BD35" s="231">
        <f t="shared" si="20"/>
        <v>0</v>
      </c>
      <c r="BE35" s="166">
        <f>_xlfn.XLOOKUP($C35,'d18'!$AD$3:$AD$87,'d18'!$AE$3:$AE$87)</f>
        <v>0</v>
      </c>
      <c r="BF35" s="167"/>
      <c r="BG35" s="231">
        <f t="shared" si="21"/>
        <v>0</v>
      </c>
      <c r="BH35" s="166">
        <f>_xlfn.XLOOKUP($C35,'d19'!$AD$3:$AD$87,'d19'!$AE$3:$AE$87)</f>
        <v>0</v>
      </c>
      <c r="BI35" s="167"/>
      <c r="BJ35" s="231">
        <f t="shared" si="22"/>
        <v>0</v>
      </c>
      <c r="BK35" s="166">
        <f>_xlfn.XLOOKUP($C35,'d20'!$AD$3:$AD$87,'d20'!$AE$3:$AE$87)</f>
        <v>0</v>
      </c>
      <c r="BL35" s="167"/>
      <c r="BM35" s="231">
        <f t="shared" si="23"/>
        <v>0</v>
      </c>
      <c r="BN35" s="166">
        <f>_xlfn.XLOOKUP($C35,'d21'!$AD$3:$AD$87,'d21'!$AE$3:$AE$87)</f>
        <v>0</v>
      </c>
      <c r="BO35" s="167"/>
      <c r="BP35" s="231">
        <f t="shared" si="24"/>
        <v>0</v>
      </c>
      <c r="BQ35" s="166">
        <f>_xlfn.XLOOKUP($C35,'d22'!$AD$3:$AD$87,'d22'!$AE$3:$AE$87)</f>
        <v>0</v>
      </c>
      <c r="BR35" s="167"/>
      <c r="BS35" s="231">
        <f t="shared" si="25"/>
        <v>0</v>
      </c>
      <c r="BT35" s="166">
        <f>_xlfn.XLOOKUP($C35,'d23'!$AD$3:$AD$87,'d23'!$AE$3:$AE$87)</f>
        <v>0</v>
      </c>
      <c r="BU35" s="167"/>
      <c r="BV35" s="231">
        <f t="shared" si="26"/>
        <v>0</v>
      </c>
      <c r="BW35" s="166">
        <f>_xlfn.XLOOKUP($C35,'d24'!$AD$3:$AD$87,'d24'!$AE$3:$AE$87)</f>
        <v>0</v>
      </c>
      <c r="BX35" s="167"/>
      <c r="BY35" s="231">
        <f t="shared" si="27"/>
        <v>0</v>
      </c>
      <c r="BZ35" s="166">
        <f>_xlfn.XLOOKUP($C35,'d25'!$AD$3:$AD$87,'d25'!$AE$3:$AE$87)</f>
        <v>0</v>
      </c>
      <c r="CA35" s="167"/>
      <c r="CB35" s="231">
        <f t="shared" si="28"/>
        <v>0</v>
      </c>
      <c r="CC35" s="166">
        <f>_xlfn.XLOOKUP($C35,'d26'!$AD$3:$AD$87,'d26'!$AE$3:$AE$87)</f>
        <v>0</v>
      </c>
      <c r="CD35" s="167"/>
      <c r="CE35" s="231">
        <f t="shared" si="29"/>
        <v>0</v>
      </c>
      <c r="CF35" s="166">
        <f>_xlfn.XLOOKUP($C35,'d27'!$AD$3:$AD$87,'d27'!$AE$3:$AE$87)</f>
        <v>0</v>
      </c>
      <c r="CG35" s="167"/>
      <c r="CH35" s="231">
        <f t="shared" si="30"/>
        <v>0</v>
      </c>
      <c r="CI35" s="166">
        <f>_xlfn.XLOOKUP($C35,'d28'!$AD$3:$AD$87,'d28'!$AE$3:$AE$87)</f>
        <v>0</v>
      </c>
      <c r="CJ35" s="167"/>
      <c r="CK35" s="231">
        <f t="shared" si="31"/>
        <v>0</v>
      </c>
      <c r="CL35" s="166">
        <f>_xlfn.XLOOKUP($C35,'d29'!$AD$3:$AD$87,'d29'!$AE$3:$AE$87)</f>
        <v>0</v>
      </c>
      <c r="CM35" s="167"/>
      <c r="CN35" s="231">
        <f t="shared" si="32"/>
        <v>0</v>
      </c>
      <c r="CO35" s="166">
        <f>_xlfn.XLOOKUP($C35,'d30'!$AD$3:$AD$87,'d30'!$AE$3:$AE$87)</f>
        <v>0</v>
      </c>
      <c r="CP35" s="167"/>
      <c r="CQ35" s="231">
        <f t="shared" si="33"/>
        <v>0</v>
      </c>
      <c r="CR35" s="166">
        <f>_xlfn.XLOOKUP($C35,'d31'!$AD$3:$AD$87,'d31'!$AE$3:$AE$87)</f>
        <v>0</v>
      </c>
      <c r="CS35" s="167"/>
      <c r="CT35" s="231">
        <f t="shared" si="34"/>
        <v>0</v>
      </c>
      <c r="CV35" s="168">
        <f t="shared" si="35"/>
        <v>0</v>
      </c>
      <c r="CW35" s="168">
        <f t="shared" si="0"/>
        <v>0</v>
      </c>
      <c r="CX35" s="169">
        <f t="shared" si="1"/>
        <v>0</v>
      </c>
      <c r="CY35" s="165">
        <f t="shared" si="2"/>
        <v>0</v>
      </c>
      <c r="CZ35" s="165">
        <f t="shared" si="2"/>
        <v>0</v>
      </c>
    </row>
    <row r="36" spans="1:104" x14ac:dyDescent="0.25">
      <c r="A36" s="165" t="b" cm="1">
        <f t="array" ref="A36">ISNUMBER(MATCH(LOWER(TRIM(B36)), LOWER(TRIM(t_f60_codes)), 0))</f>
        <v>1</v>
      </c>
      <c r="B36" s="637" t="s">
        <v>1064</v>
      </c>
      <c r="C36" s="122" t="s">
        <v>28</v>
      </c>
      <c r="D36" s="125" t="s">
        <v>192</v>
      </c>
      <c r="F36" s="166">
        <f>_xlfn.XLOOKUP($C36,'d1'!$AD$3:$AD$87,'d1'!$AE$3:$AE$87)</f>
        <v>0</v>
      </c>
      <c r="G36" s="167"/>
      <c r="H36" s="231">
        <f t="shared" si="4"/>
        <v>0</v>
      </c>
      <c r="I36" s="166">
        <f>_xlfn.XLOOKUP($C36,'d2'!$AD$3:$AD$87,'d2'!$AE$3:$AE$87)</f>
        <v>0</v>
      </c>
      <c r="J36" s="167"/>
      <c r="K36" s="231">
        <f t="shared" si="5"/>
        <v>0</v>
      </c>
      <c r="L36" s="166">
        <f>_xlfn.XLOOKUP($C36,'d3'!$AD$3:$AD$87,'d3'!$AE$3:$AE$87)</f>
        <v>0</v>
      </c>
      <c r="M36" s="167"/>
      <c r="N36" s="231">
        <f t="shared" si="6"/>
        <v>0</v>
      </c>
      <c r="O36" s="166">
        <f>_xlfn.XLOOKUP($C36,'d4'!$AD$3:$AD$87,'d4'!$AE$3:$AE$87)</f>
        <v>0</v>
      </c>
      <c r="P36" s="167"/>
      <c r="Q36" s="231">
        <f t="shared" si="7"/>
        <v>0</v>
      </c>
      <c r="R36" s="166">
        <f>_xlfn.XLOOKUP($C36,'d5'!$AD$3:$AD$87,'d5'!$AE$3:$AE$87)</f>
        <v>0</v>
      </c>
      <c r="S36" s="167"/>
      <c r="T36" s="231">
        <f t="shared" si="8"/>
        <v>0</v>
      </c>
      <c r="U36" s="166">
        <f>_xlfn.XLOOKUP($C36,'d6'!$AD$3:$AD$87,'d6'!$AE$3:$AE$87)</f>
        <v>0</v>
      </c>
      <c r="V36" s="167"/>
      <c r="W36" s="231">
        <f t="shared" si="9"/>
        <v>0</v>
      </c>
      <c r="X36" s="166">
        <f>_xlfn.XLOOKUP($C36,'d7'!$AD$3:$AD$87,'d7'!$AE$3:$AE$87)</f>
        <v>0</v>
      </c>
      <c r="Y36" s="167"/>
      <c r="Z36" s="231">
        <f t="shared" si="10"/>
        <v>0</v>
      </c>
      <c r="AA36" s="166">
        <f>_xlfn.XLOOKUP($C36,'d8'!$AD$3:$AD$87,'d8'!$AE$3:$AE$87)</f>
        <v>0</v>
      </c>
      <c r="AB36" s="167"/>
      <c r="AC36" s="231">
        <f t="shared" si="11"/>
        <v>0</v>
      </c>
      <c r="AD36" s="166">
        <f>_xlfn.XLOOKUP($C36,'d9'!$AD$3:$AD$87,'d9'!$AE$3:$AE$87)</f>
        <v>0</v>
      </c>
      <c r="AE36" s="167"/>
      <c r="AF36" s="231">
        <f t="shared" si="12"/>
        <v>0</v>
      </c>
      <c r="AG36" s="166">
        <f>_xlfn.XLOOKUP($C36,'d10'!$AD$3:$AD$87,'d10'!$AE$3:$AE$87)</f>
        <v>0</v>
      </c>
      <c r="AH36" s="167"/>
      <c r="AI36" s="231">
        <f t="shared" si="13"/>
        <v>0</v>
      </c>
      <c r="AJ36" s="166">
        <f>_xlfn.XLOOKUP($C36,'d11'!$AD$3:$AD$87,'d11'!$AE$3:$AE$87)</f>
        <v>0</v>
      </c>
      <c r="AK36" s="167"/>
      <c r="AL36" s="231">
        <f t="shared" si="14"/>
        <v>0</v>
      </c>
      <c r="AM36" s="166">
        <f>_xlfn.XLOOKUP($C36,'d12'!$AD$3:$AD$87,'d12'!$AE$3:$AE$87)</f>
        <v>0</v>
      </c>
      <c r="AN36" s="167"/>
      <c r="AO36" s="231">
        <f t="shared" si="15"/>
        <v>0</v>
      </c>
      <c r="AP36" s="166">
        <f>_xlfn.XLOOKUP($C36,'d13'!$AD$3:$AD$87,'d13'!$AE$3:$AE$87)</f>
        <v>0</v>
      </c>
      <c r="AQ36" s="167"/>
      <c r="AR36" s="231">
        <f t="shared" si="16"/>
        <v>0</v>
      </c>
      <c r="AS36" s="166">
        <f>_xlfn.XLOOKUP($C36,'d14'!$AD$3:$AD$87,'d14'!$AE$3:$AE$87)</f>
        <v>0</v>
      </c>
      <c r="AT36" s="167"/>
      <c r="AU36" s="231">
        <f t="shared" si="17"/>
        <v>0</v>
      </c>
      <c r="AV36" s="166">
        <f>_xlfn.XLOOKUP($C36,'d15'!$AD$3:$AD$87,'d15'!$AE$3:$AE$87)</f>
        <v>0</v>
      </c>
      <c r="AW36" s="167"/>
      <c r="AX36" s="231">
        <f t="shared" si="18"/>
        <v>0</v>
      </c>
      <c r="AY36" s="166">
        <f>_xlfn.XLOOKUP($C36,'d16'!$AD$3:$AD$87,'d16'!$AE$3:$AE$87)</f>
        <v>0</v>
      </c>
      <c r="AZ36" s="167"/>
      <c r="BA36" s="231">
        <f t="shared" si="19"/>
        <v>0</v>
      </c>
      <c r="BB36" s="166">
        <f>_xlfn.XLOOKUP($C36,'d17'!$AD$3:$AD$87,'d17'!$AE$3:$AE$87)</f>
        <v>0</v>
      </c>
      <c r="BC36" s="167"/>
      <c r="BD36" s="231">
        <f t="shared" si="20"/>
        <v>0</v>
      </c>
      <c r="BE36" s="166">
        <f>_xlfn.XLOOKUP($C36,'d18'!$AD$3:$AD$87,'d18'!$AE$3:$AE$87)</f>
        <v>0</v>
      </c>
      <c r="BF36" s="167"/>
      <c r="BG36" s="231">
        <f t="shared" si="21"/>
        <v>0</v>
      </c>
      <c r="BH36" s="166">
        <f>_xlfn.XLOOKUP($C36,'d19'!$AD$3:$AD$87,'d19'!$AE$3:$AE$87)</f>
        <v>0</v>
      </c>
      <c r="BI36" s="167"/>
      <c r="BJ36" s="231">
        <f t="shared" si="22"/>
        <v>0</v>
      </c>
      <c r="BK36" s="166">
        <f>_xlfn.XLOOKUP($C36,'d20'!$AD$3:$AD$87,'d20'!$AE$3:$AE$87)</f>
        <v>0</v>
      </c>
      <c r="BL36" s="167"/>
      <c r="BM36" s="231">
        <f t="shared" si="23"/>
        <v>0</v>
      </c>
      <c r="BN36" s="166">
        <f>_xlfn.XLOOKUP($C36,'d21'!$AD$3:$AD$87,'d21'!$AE$3:$AE$87)</f>
        <v>0</v>
      </c>
      <c r="BO36" s="167"/>
      <c r="BP36" s="231">
        <f t="shared" si="24"/>
        <v>0</v>
      </c>
      <c r="BQ36" s="166">
        <f>_xlfn.XLOOKUP($C36,'d22'!$AD$3:$AD$87,'d22'!$AE$3:$AE$87)</f>
        <v>0</v>
      </c>
      <c r="BR36" s="167"/>
      <c r="BS36" s="231">
        <f t="shared" si="25"/>
        <v>0</v>
      </c>
      <c r="BT36" s="166">
        <f>_xlfn.XLOOKUP($C36,'d23'!$AD$3:$AD$87,'d23'!$AE$3:$AE$87)</f>
        <v>0</v>
      </c>
      <c r="BU36" s="167"/>
      <c r="BV36" s="231">
        <f t="shared" si="26"/>
        <v>0</v>
      </c>
      <c r="BW36" s="166">
        <f>_xlfn.XLOOKUP($C36,'d24'!$AD$3:$AD$87,'d24'!$AE$3:$AE$87)</f>
        <v>0</v>
      </c>
      <c r="BX36" s="167"/>
      <c r="BY36" s="231">
        <f t="shared" si="27"/>
        <v>0</v>
      </c>
      <c r="BZ36" s="166">
        <f>_xlfn.XLOOKUP($C36,'d25'!$AD$3:$AD$87,'d25'!$AE$3:$AE$87)</f>
        <v>0</v>
      </c>
      <c r="CA36" s="167"/>
      <c r="CB36" s="231">
        <f t="shared" si="28"/>
        <v>0</v>
      </c>
      <c r="CC36" s="166">
        <f>_xlfn.XLOOKUP($C36,'d26'!$AD$3:$AD$87,'d26'!$AE$3:$AE$87)</f>
        <v>0</v>
      </c>
      <c r="CD36" s="167"/>
      <c r="CE36" s="231">
        <f t="shared" si="29"/>
        <v>0</v>
      </c>
      <c r="CF36" s="166">
        <f>_xlfn.XLOOKUP($C36,'d27'!$AD$3:$AD$87,'d27'!$AE$3:$AE$87)</f>
        <v>0</v>
      </c>
      <c r="CG36" s="167"/>
      <c r="CH36" s="231">
        <f t="shared" si="30"/>
        <v>0</v>
      </c>
      <c r="CI36" s="166">
        <f>_xlfn.XLOOKUP($C36,'d28'!$AD$3:$AD$87,'d28'!$AE$3:$AE$87)</f>
        <v>0</v>
      </c>
      <c r="CJ36" s="167"/>
      <c r="CK36" s="231">
        <f t="shared" si="31"/>
        <v>0</v>
      </c>
      <c r="CL36" s="166">
        <f>_xlfn.XLOOKUP($C36,'d29'!$AD$3:$AD$87,'d29'!$AE$3:$AE$87)</f>
        <v>0</v>
      </c>
      <c r="CM36" s="167"/>
      <c r="CN36" s="231">
        <f t="shared" si="32"/>
        <v>0</v>
      </c>
      <c r="CO36" s="166">
        <f>_xlfn.XLOOKUP($C36,'d30'!$AD$3:$AD$87,'d30'!$AE$3:$AE$87)</f>
        <v>0</v>
      </c>
      <c r="CP36" s="167"/>
      <c r="CQ36" s="231">
        <f t="shared" si="33"/>
        <v>0</v>
      </c>
      <c r="CR36" s="166">
        <f>_xlfn.XLOOKUP($C36,'d31'!$AD$3:$AD$87,'d31'!$AE$3:$AE$87)</f>
        <v>0</v>
      </c>
      <c r="CS36" s="167"/>
      <c r="CT36" s="231">
        <f t="shared" si="34"/>
        <v>0</v>
      </c>
      <c r="CV36" s="168">
        <f t="shared" si="35"/>
        <v>0</v>
      </c>
      <c r="CW36" s="168">
        <f t="shared" si="0"/>
        <v>0</v>
      </c>
      <c r="CX36" s="169">
        <f t="shared" si="1"/>
        <v>0</v>
      </c>
      <c r="CY36" s="165">
        <f t="shared" si="2"/>
        <v>0</v>
      </c>
      <c r="CZ36" s="165">
        <f t="shared" si="2"/>
        <v>0</v>
      </c>
    </row>
    <row r="37" spans="1:104" x14ac:dyDescent="0.25">
      <c r="A37" s="165" t="b" cm="1">
        <f t="array" ref="A37">ISNUMBER(MATCH(LOWER(TRIM(B37)), LOWER(TRIM(t_f60_codes)), 0))</f>
        <v>1</v>
      </c>
      <c r="B37" s="637" t="s">
        <v>1065</v>
      </c>
      <c r="C37" s="122" t="s">
        <v>29</v>
      </c>
      <c r="D37" s="125" t="s">
        <v>192</v>
      </c>
      <c r="F37" s="166">
        <f>_xlfn.XLOOKUP($C37,'d1'!$AD$3:$AD$87,'d1'!$AE$3:$AE$87)</f>
        <v>0</v>
      </c>
      <c r="G37" s="167"/>
      <c r="H37" s="231">
        <f t="shared" si="4"/>
        <v>0</v>
      </c>
      <c r="I37" s="166">
        <f>_xlfn.XLOOKUP($C37,'d2'!$AD$3:$AD$87,'d2'!$AE$3:$AE$87)</f>
        <v>0</v>
      </c>
      <c r="J37" s="167"/>
      <c r="K37" s="231">
        <f t="shared" si="5"/>
        <v>0</v>
      </c>
      <c r="L37" s="166">
        <f>_xlfn.XLOOKUP($C37,'d3'!$AD$3:$AD$87,'d3'!$AE$3:$AE$87)</f>
        <v>0</v>
      </c>
      <c r="M37" s="167"/>
      <c r="N37" s="231">
        <f t="shared" si="6"/>
        <v>0</v>
      </c>
      <c r="O37" s="166">
        <f>_xlfn.XLOOKUP($C37,'d4'!$AD$3:$AD$87,'d4'!$AE$3:$AE$87)</f>
        <v>0</v>
      </c>
      <c r="P37" s="167"/>
      <c r="Q37" s="231">
        <f t="shared" si="7"/>
        <v>0</v>
      </c>
      <c r="R37" s="166">
        <f>_xlfn.XLOOKUP($C37,'d5'!$AD$3:$AD$87,'d5'!$AE$3:$AE$87)</f>
        <v>0</v>
      </c>
      <c r="S37" s="167"/>
      <c r="T37" s="231">
        <f t="shared" si="8"/>
        <v>0</v>
      </c>
      <c r="U37" s="166">
        <f>_xlfn.XLOOKUP($C37,'d6'!$AD$3:$AD$87,'d6'!$AE$3:$AE$87)</f>
        <v>0</v>
      </c>
      <c r="V37" s="167"/>
      <c r="W37" s="231">
        <f t="shared" si="9"/>
        <v>0</v>
      </c>
      <c r="X37" s="166">
        <f>_xlfn.XLOOKUP($C37,'d7'!$AD$3:$AD$87,'d7'!$AE$3:$AE$87)</f>
        <v>0</v>
      </c>
      <c r="Y37" s="167"/>
      <c r="Z37" s="231">
        <f t="shared" si="10"/>
        <v>0</v>
      </c>
      <c r="AA37" s="166">
        <f>_xlfn.XLOOKUP($C37,'d8'!$AD$3:$AD$87,'d8'!$AE$3:$AE$87)</f>
        <v>0</v>
      </c>
      <c r="AB37" s="167"/>
      <c r="AC37" s="231">
        <f t="shared" si="11"/>
        <v>0</v>
      </c>
      <c r="AD37" s="166">
        <f>_xlfn.XLOOKUP($C37,'d9'!$AD$3:$AD$87,'d9'!$AE$3:$AE$87)</f>
        <v>0</v>
      </c>
      <c r="AE37" s="167"/>
      <c r="AF37" s="231">
        <f t="shared" si="12"/>
        <v>0</v>
      </c>
      <c r="AG37" s="166">
        <f>_xlfn.XLOOKUP($C37,'d10'!$AD$3:$AD$87,'d10'!$AE$3:$AE$87)</f>
        <v>0</v>
      </c>
      <c r="AH37" s="167"/>
      <c r="AI37" s="231">
        <f t="shared" si="13"/>
        <v>0</v>
      </c>
      <c r="AJ37" s="166">
        <f>_xlfn.XLOOKUP($C37,'d11'!$AD$3:$AD$87,'d11'!$AE$3:$AE$87)</f>
        <v>0</v>
      </c>
      <c r="AK37" s="167"/>
      <c r="AL37" s="231">
        <f t="shared" si="14"/>
        <v>0</v>
      </c>
      <c r="AM37" s="166">
        <f>_xlfn.XLOOKUP($C37,'d12'!$AD$3:$AD$87,'d12'!$AE$3:$AE$87)</f>
        <v>0</v>
      </c>
      <c r="AN37" s="167"/>
      <c r="AO37" s="231">
        <f t="shared" si="15"/>
        <v>0</v>
      </c>
      <c r="AP37" s="166">
        <f>_xlfn.XLOOKUP($C37,'d13'!$AD$3:$AD$87,'d13'!$AE$3:$AE$87)</f>
        <v>0</v>
      </c>
      <c r="AQ37" s="167"/>
      <c r="AR37" s="231">
        <f t="shared" si="16"/>
        <v>0</v>
      </c>
      <c r="AS37" s="166">
        <f>_xlfn.XLOOKUP($C37,'d14'!$AD$3:$AD$87,'d14'!$AE$3:$AE$87)</f>
        <v>0</v>
      </c>
      <c r="AT37" s="167"/>
      <c r="AU37" s="231">
        <f t="shared" si="17"/>
        <v>0</v>
      </c>
      <c r="AV37" s="166">
        <f>_xlfn.XLOOKUP($C37,'d15'!$AD$3:$AD$87,'d15'!$AE$3:$AE$87)</f>
        <v>0</v>
      </c>
      <c r="AW37" s="167"/>
      <c r="AX37" s="231">
        <f t="shared" si="18"/>
        <v>0</v>
      </c>
      <c r="AY37" s="166">
        <f>_xlfn.XLOOKUP($C37,'d16'!$AD$3:$AD$87,'d16'!$AE$3:$AE$87)</f>
        <v>0</v>
      </c>
      <c r="AZ37" s="167"/>
      <c r="BA37" s="231">
        <f t="shared" si="19"/>
        <v>0</v>
      </c>
      <c r="BB37" s="166">
        <f>_xlfn.XLOOKUP($C37,'d17'!$AD$3:$AD$87,'d17'!$AE$3:$AE$87)</f>
        <v>0</v>
      </c>
      <c r="BC37" s="167"/>
      <c r="BD37" s="231">
        <f t="shared" si="20"/>
        <v>0</v>
      </c>
      <c r="BE37" s="166">
        <f>_xlfn.XLOOKUP($C37,'d18'!$AD$3:$AD$87,'d18'!$AE$3:$AE$87)</f>
        <v>0</v>
      </c>
      <c r="BF37" s="167"/>
      <c r="BG37" s="231">
        <f t="shared" si="21"/>
        <v>0</v>
      </c>
      <c r="BH37" s="166">
        <f>_xlfn.XLOOKUP($C37,'d19'!$AD$3:$AD$87,'d19'!$AE$3:$AE$87)</f>
        <v>0</v>
      </c>
      <c r="BI37" s="167"/>
      <c r="BJ37" s="231">
        <f t="shared" si="22"/>
        <v>0</v>
      </c>
      <c r="BK37" s="166">
        <f>_xlfn.XLOOKUP($C37,'d20'!$AD$3:$AD$87,'d20'!$AE$3:$AE$87)</f>
        <v>0</v>
      </c>
      <c r="BL37" s="167"/>
      <c r="BM37" s="231">
        <f t="shared" si="23"/>
        <v>0</v>
      </c>
      <c r="BN37" s="166">
        <f>_xlfn.XLOOKUP($C37,'d21'!$AD$3:$AD$87,'d21'!$AE$3:$AE$87)</f>
        <v>0</v>
      </c>
      <c r="BO37" s="167"/>
      <c r="BP37" s="231">
        <f t="shared" si="24"/>
        <v>0</v>
      </c>
      <c r="BQ37" s="166">
        <f>_xlfn.XLOOKUP($C37,'d22'!$AD$3:$AD$87,'d22'!$AE$3:$AE$87)</f>
        <v>0</v>
      </c>
      <c r="BR37" s="167"/>
      <c r="BS37" s="231">
        <f t="shared" si="25"/>
        <v>0</v>
      </c>
      <c r="BT37" s="166">
        <f>_xlfn.XLOOKUP($C37,'d23'!$AD$3:$AD$87,'d23'!$AE$3:$AE$87)</f>
        <v>0</v>
      </c>
      <c r="BU37" s="167"/>
      <c r="BV37" s="231">
        <f t="shared" si="26"/>
        <v>0</v>
      </c>
      <c r="BW37" s="166">
        <f>_xlfn.XLOOKUP($C37,'d24'!$AD$3:$AD$87,'d24'!$AE$3:$AE$87)</f>
        <v>0</v>
      </c>
      <c r="BX37" s="167"/>
      <c r="BY37" s="231">
        <f t="shared" si="27"/>
        <v>0</v>
      </c>
      <c r="BZ37" s="166">
        <f>_xlfn.XLOOKUP($C37,'d25'!$AD$3:$AD$87,'d25'!$AE$3:$AE$87)</f>
        <v>0</v>
      </c>
      <c r="CA37" s="167"/>
      <c r="CB37" s="231">
        <f t="shared" si="28"/>
        <v>0</v>
      </c>
      <c r="CC37" s="166">
        <f>_xlfn.XLOOKUP($C37,'d26'!$AD$3:$AD$87,'d26'!$AE$3:$AE$87)</f>
        <v>0</v>
      </c>
      <c r="CD37" s="167"/>
      <c r="CE37" s="231">
        <f t="shared" si="29"/>
        <v>0</v>
      </c>
      <c r="CF37" s="166">
        <f>_xlfn.XLOOKUP($C37,'d27'!$AD$3:$AD$87,'d27'!$AE$3:$AE$87)</f>
        <v>0</v>
      </c>
      <c r="CG37" s="167"/>
      <c r="CH37" s="231">
        <f t="shared" si="30"/>
        <v>0</v>
      </c>
      <c r="CI37" s="166">
        <f>_xlfn.XLOOKUP($C37,'d28'!$AD$3:$AD$87,'d28'!$AE$3:$AE$87)</f>
        <v>0</v>
      </c>
      <c r="CJ37" s="167"/>
      <c r="CK37" s="231">
        <f t="shared" si="31"/>
        <v>0</v>
      </c>
      <c r="CL37" s="166">
        <f>_xlfn.XLOOKUP($C37,'d29'!$AD$3:$AD$87,'d29'!$AE$3:$AE$87)</f>
        <v>0</v>
      </c>
      <c r="CM37" s="167"/>
      <c r="CN37" s="231">
        <f t="shared" si="32"/>
        <v>0</v>
      </c>
      <c r="CO37" s="166">
        <f>_xlfn.XLOOKUP($C37,'d30'!$AD$3:$AD$87,'d30'!$AE$3:$AE$87)</f>
        <v>0</v>
      </c>
      <c r="CP37" s="167"/>
      <c r="CQ37" s="231">
        <f t="shared" si="33"/>
        <v>0</v>
      </c>
      <c r="CR37" s="166">
        <f>_xlfn.XLOOKUP($C37,'d31'!$AD$3:$AD$87,'d31'!$AE$3:$AE$87)</f>
        <v>0</v>
      </c>
      <c r="CS37" s="167"/>
      <c r="CT37" s="231">
        <f t="shared" si="34"/>
        <v>0</v>
      </c>
      <c r="CV37" s="168">
        <f t="shared" si="35"/>
        <v>0</v>
      </c>
      <c r="CW37" s="168">
        <f t="shared" si="0"/>
        <v>0</v>
      </c>
      <c r="CX37" s="169">
        <f t="shared" si="1"/>
        <v>0</v>
      </c>
      <c r="CY37" s="165">
        <f t="shared" ref="CY37:CZ69" si="36">CV37-CX37</f>
        <v>0</v>
      </c>
      <c r="CZ37" s="165">
        <f t="shared" si="36"/>
        <v>0</v>
      </c>
    </row>
    <row r="38" spans="1:104" x14ac:dyDescent="0.25">
      <c r="A38" s="165" t="b" cm="1">
        <f t="array" ref="A38">ISNUMBER(MATCH(LOWER(TRIM(B38)), LOWER(TRIM(t_f60_codes)), 0))</f>
        <v>1</v>
      </c>
      <c r="B38" s="637" t="str">
        <f t="shared" si="3"/>
        <v>cigar</v>
      </c>
      <c r="C38" s="122" t="s">
        <v>30</v>
      </c>
      <c r="D38" s="125" t="s">
        <v>192</v>
      </c>
      <c r="F38" s="166">
        <f>_xlfn.XLOOKUP($C38,'d1'!$AD$3:$AD$87,'d1'!$AE$3:$AE$87)</f>
        <v>0</v>
      </c>
      <c r="G38" s="167"/>
      <c r="H38" s="231">
        <f t="shared" si="4"/>
        <v>0</v>
      </c>
      <c r="I38" s="166">
        <f>_xlfn.XLOOKUP($C38,'d2'!$AD$3:$AD$87,'d2'!$AE$3:$AE$87)</f>
        <v>0</v>
      </c>
      <c r="J38" s="167"/>
      <c r="K38" s="231">
        <f t="shared" si="5"/>
        <v>0</v>
      </c>
      <c r="L38" s="166">
        <f>_xlfn.XLOOKUP($C38,'d3'!$AD$3:$AD$87,'d3'!$AE$3:$AE$87)</f>
        <v>0</v>
      </c>
      <c r="M38" s="167"/>
      <c r="N38" s="231">
        <f t="shared" si="6"/>
        <v>0</v>
      </c>
      <c r="O38" s="166">
        <f>_xlfn.XLOOKUP($C38,'d4'!$AD$3:$AD$87,'d4'!$AE$3:$AE$87)</f>
        <v>0</v>
      </c>
      <c r="P38" s="167"/>
      <c r="Q38" s="231">
        <f t="shared" si="7"/>
        <v>0</v>
      </c>
      <c r="R38" s="166">
        <f>_xlfn.XLOOKUP($C38,'d5'!$AD$3:$AD$87,'d5'!$AE$3:$AE$87)</f>
        <v>0</v>
      </c>
      <c r="S38" s="167"/>
      <c r="T38" s="231">
        <f t="shared" si="8"/>
        <v>0</v>
      </c>
      <c r="U38" s="166">
        <f>_xlfn.XLOOKUP($C38,'d6'!$AD$3:$AD$87,'d6'!$AE$3:$AE$87)</f>
        <v>0</v>
      </c>
      <c r="V38" s="167"/>
      <c r="W38" s="231">
        <f t="shared" si="9"/>
        <v>0</v>
      </c>
      <c r="X38" s="166">
        <f>_xlfn.XLOOKUP($C38,'d7'!$AD$3:$AD$87,'d7'!$AE$3:$AE$87)</f>
        <v>0</v>
      </c>
      <c r="Y38" s="167"/>
      <c r="Z38" s="231">
        <f t="shared" si="10"/>
        <v>0</v>
      </c>
      <c r="AA38" s="166">
        <f>_xlfn.XLOOKUP($C38,'d8'!$AD$3:$AD$87,'d8'!$AE$3:$AE$87)</f>
        <v>0</v>
      </c>
      <c r="AB38" s="167"/>
      <c r="AC38" s="231">
        <f t="shared" si="11"/>
        <v>0</v>
      </c>
      <c r="AD38" s="166">
        <f>_xlfn.XLOOKUP($C38,'d9'!$AD$3:$AD$87,'d9'!$AE$3:$AE$87)</f>
        <v>0</v>
      </c>
      <c r="AE38" s="167"/>
      <c r="AF38" s="231">
        <f t="shared" si="12"/>
        <v>0</v>
      </c>
      <c r="AG38" s="166">
        <f>_xlfn.XLOOKUP($C38,'d10'!$AD$3:$AD$87,'d10'!$AE$3:$AE$87)</f>
        <v>0</v>
      </c>
      <c r="AH38" s="167"/>
      <c r="AI38" s="231">
        <f t="shared" si="13"/>
        <v>0</v>
      </c>
      <c r="AJ38" s="166">
        <f>_xlfn.XLOOKUP($C38,'d11'!$AD$3:$AD$87,'d11'!$AE$3:$AE$87)</f>
        <v>0</v>
      </c>
      <c r="AK38" s="167"/>
      <c r="AL38" s="231">
        <f t="shared" si="14"/>
        <v>0</v>
      </c>
      <c r="AM38" s="166">
        <f>_xlfn.XLOOKUP($C38,'d12'!$AD$3:$AD$87,'d12'!$AE$3:$AE$87)</f>
        <v>0</v>
      </c>
      <c r="AN38" s="167"/>
      <c r="AO38" s="231">
        <f t="shared" si="15"/>
        <v>0</v>
      </c>
      <c r="AP38" s="166">
        <f>_xlfn.XLOOKUP($C38,'d13'!$AD$3:$AD$87,'d13'!$AE$3:$AE$87)</f>
        <v>0</v>
      </c>
      <c r="AQ38" s="167"/>
      <c r="AR38" s="231">
        <f t="shared" si="16"/>
        <v>0</v>
      </c>
      <c r="AS38" s="166">
        <f>_xlfn.XLOOKUP($C38,'d14'!$AD$3:$AD$87,'d14'!$AE$3:$AE$87)</f>
        <v>0</v>
      </c>
      <c r="AT38" s="167"/>
      <c r="AU38" s="231">
        <f t="shared" si="17"/>
        <v>0</v>
      </c>
      <c r="AV38" s="166">
        <f>_xlfn.XLOOKUP($C38,'d15'!$AD$3:$AD$87,'d15'!$AE$3:$AE$87)</f>
        <v>0</v>
      </c>
      <c r="AW38" s="167"/>
      <c r="AX38" s="231">
        <f t="shared" si="18"/>
        <v>0</v>
      </c>
      <c r="AY38" s="166">
        <f>_xlfn.XLOOKUP($C38,'d16'!$AD$3:$AD$87,'d16'!$AE$3:$AE$87)</f>
        <v>0</v>
      </c>
      <c r="AZ38" s="167"/>
      <c r="BA38" s="231">
        <f t="shared" si="19"/>
        <v>0</v>
      </c>
      <c r="BB38" s="166">
        <f>_xlfn.XLOOKUP($C38,'d17'!$AD$3:$AD$87,'d17'!$AE$3:$AE$87)</f>
        <v>0</v>
      </c>
      <c r="BC38" s="167"/>
      <c r="BD38" s="231">
        <f t="shared" si="20"/>
        <v>0</v>
      </c>
      <c r="BE38" s="166">
        <f>_xlfn.XLOOKUP($C38,'d18'!$AD$3:$AD$87,'d18'!$AE$3:$AE$87)</f>
        <v>0</v>
      </c>
      <c r="BF38" s="167"/>
      <c r="BG38" s="231">
        <f t="shared" si="21"/>
        <v>0</v>
      </c>
      <c r="BH38" s="166">
        <f>_xlfn.XLOOKUP($C38,'d19'!$AD$3:$AD$87,'d19'!$AE$3:$AE$87)</f>
        <v>0</v>
      </c>
      <c r="BI38" s="167"/>
      <c r="BJ38" s="231">
        <f t="shared" si="22"/>
        <v>0</v>
      </c>
      <c r="BK38" s="166">
        <f>_xlfn.XLOOKUP($C38,'d20'!$AD$3:$AD$87,'d20'!$AE$3:$AE$87)</f>
        <v>0</v>
      </c>
      <c r="BL38" s="167"/>
      <c r="BM38" s="231">
        <f t="shared" si="23"/>
        <v>0</v>
      </c>
      <c r="BN38" s="166">
        <f>_xlfn.XLOOKUP($C38,'d21'!$AD$3:$AD$87,'d21'!$AE$3:$AE$87)</f>
        <v>0</v>
      </c>
      <c r="BO38" s="167"/>
      <c r="BP38" s="231">
        <f t="shared" si="24"/>
        <v>0</v>
      </c>
      <c r="BQ38" s="166">
        <f>_xlfn.XLOOKUP($C38,'d22'!$AD$3:$AD$87,'d22'!$AE$3:$AE$87)</f>
        <v>0</v>
      </c>
      <c r="BR38" s="167"/>
      <c r="BS38" s="231">
        <f t="shared" si="25"/>
        <v>0</v>
      </c>
      <c r="BT38" s="166">
        <f>_xlfn.XLOOKUP($C38,'d23'!$AD$3:$AD$87,'d23'!$AE$3:$AE$87)</f>
        <v>0</v>
      </c>
      <c r="BU38" s="167"/>
      <c r="BV38" s="231">
        <f t="shared" si="26"/>
        <v>0</v>
      </c>
      <c r="BW38" s="166">
        <f>_xlfn.XLOOKUP($C38,'d24'!$AD$3:$AD$87,'d24'!$AE$3:$AE$87)</f>
        <v>0</v>
      </c>
      <c r="BX38" s="167"/>
      <c r="BY38" s="231">
        <f t="shared" si="27"/>
        <v>0</v>
      </c>
      <c r="BZ38" s="166">
        <f>_xlfn.XLOOKUP($C38,'d25'!$AD$3:$AD$87,'d25'!$AE$3:$AE$87)</f>
        <v>0</v>
      </c>
      <c r="CA38" s="167"/>
      <c r="CB38" s="231">
        <f t="shared" si="28"/>
        <v>0</v>
      </c>
      <c r="CC38" s="166">
        <f>_xlfn.XLOOKUP($C38,'d26'!$AD$3:$AD$87,'d26'!$AE$3:$AE$87)</f>
        <v>0</v>
      </c>
      <c r="CD38" s="167"/>
      <c r="CE38" s="231">
        <f t="shared" si="29"/>
        <v>0</v>
      </c>
      <c r="CF38" s="166">
        <f>_xlfn.XLOOKUP($C38,'d27'!$AD$3:$AD$87,'d27'!$AE$3:$AE$87)</f>
        <v>0</v>
      </c>
      <c r="CG38" s="167"/>
      <c r="CH38" s="231">
        <f t="shared" si="30"/>
        <v>0</v>
      </c>
      <c r="CI38" s="166">
        <f>_xlfn.XLOOKUP($C38,'d28'!$AD$3:$AD$87,'d28'!$AE$3:$AE$87)</f>
        <v>0</v>
      </c>
      <c r="CJ38" s="167"/>
      <c r="CK38" s="231">
        <f t="shared" si="31"/>
        <v>0</v>
      </c>
      <c r="CL38" s="166">
        <f>_xlfn.XLOOKUP($C38,'d29'!$AD$3:$AD$87,'d29'!$AE$3:$AE$87)</f>
        <v>0</v>
      </c>
      <c r="CM38" s="167"/>
      <c r="CN38" s="231">
        <f t="shared" si="32"/>
        <v>0</v>
      </c>
      <c r="CO38" s="166">
        <f>_xlfn.XLOOKUP($C38,'d30'!$AD$3:$AD$87,'d30'!$AE$3:$AE$87)</f>
        <v>0</v>
      </c>
      <c r="CP38" s="167"/>
      <c r="CQ38" s="231">
        <f t="shared" si="33"/>
        <v>0</v>
      </c>
      <c r="CR38" s="166">
        <f>_xlfn.XLOOKUP($C38,'d31'!$AD$3:$AD$87,'d31'!$AE$3:$AE$87)</f>
        <v>0</v>
      </c>
      <c r="CS38" s="167"/>
      <c r="CT38" s="231">
        <f t="shared" si="34"/>
        <v>0</v>
      </c>
      <c r="CV38" s="168">
        <f t="shared" si="35"/>
        <v>0</v>
      </c>
      <c r="CW38" s="168">
        <f t="shared" si="0"/>
        <v>0</v>
      </c>
      <c r="CX38" s="169">
        <f t="shared" si="1"/>
        <v>0</v>
      </c>
      <c r="CY38" s="165">
        <f t="shared" si="36"/>
        <v>0</v>
      </c>
      <c r="CZ38" s="165">
        <f t="shared" si="36"/>
        <v>0</v>
      </c>
    </row>
    <row r="39" spans="1:104" x14ac:dyDescent="0.25">
      <c r="A39" s="165" t="b" cm="1">
        <f t="array" ref="A39">ISNUMBER(MATCH(LOWER(TRIM(B39)), LOWER(TRIM(t_f60_codes)), 0))</f>
        <v>1</v>
      </c>
      <c r="B39" s="637" t="s">
        <v>1066</v>
      </c>
      <c r="C39" s="122" t="s">
        <v>31</v>
      </c>
      <c r="D39" s="125" t="s">
        <v>192</v>
      </c>
      <c r="F39" s="166">
        <f>_xlfn.XLOOKUP($C39,'d1'!$AD$3:$AD$87,'d1'!$AE$3:$AE$87)</f>
        <v>0</v>
      </c>
      <c r="G39" s="167"/>
      <c r="H39" s="231">
        <f t="shared" si="4"/>
        <v>0</v>
      </c>
      <c r="I39" s="166">
        <f>_xlfn.XLOOKUP($C39,'d2'!$AD$3:$AD$87,'d2'!$AE$3:$AE$87)</f>
        <v>0</v>
      </c>
      <c r="J39" s="167"/>
      <c r="K39" s="231">
        <f t="shared" si="5"/>
        <v>0</v>
      </c>
      <c r="L39" s="166">
        <f>_xlfn.XLOOKUP($C39,'d3'!$AD$3:$AD$87,'d3'!$AE$3:$AE$87)</f>
        <v>0</v>
      </c>
      <c r="M39" s="167"/>
      <c r="N39" s="231">
        <f t="shared" si="6"/>
        <v>0</v>
      </c>
      <c r="O39" s="166">
        <f>_xlfn.XLOOKUP($C39,'d4'!$AD$3:$AD$87,'d4'!$AE$3:$AE$87)</f>
        <v>0</v>
      </c>
      <c r="P39" s="167"/>
      <c r="Q39" s="231">
        <f t="shared" si="7"/>
        <v>0</v>
      </c>
      <c r="R39" s="166">
        <f>_xlfn.XLOOKUP($C39,'d5'!$AD$3:$AD$87,'d5'!$AE$3:$AE$87)</f>
        <v>0</v>
      </c>
      <c r="S39" s="167"/>
      <c r="T39" s="231">
        <f t="shared" si="8"/>
        <v>0</v>
      </c>
      <c r="U39" s="166">
        <f>_xlfn.XLOOKUP($C39,'d6'!$AD$3:$AD$87,'d6'!$AE$3:$AE$87)</f>
        <v>0</v>
      </c>
      <c r="V39" s="167"/>
      <c r="W39" s="231">
        <f t="shared" si="9"/>
        <v>0</v>
      </c>
      <c r="X39" s="166">
        <f>_xlfn.XLOOKUP($C39,'d7'!$AD$3:$AD$87,'d7'!$AE$3:$AE$87)</f>
        <v>0</v>
      </c>
      <c r="Y39" s="167"/>
      <c r="Z39" s="231">
        <f t="shared" si="10"/>
        <v>0</v>
      </c>
      <c r="AA39" s="166">
        <f>_xlfn.XLOOKUP($C39,'d8'!$AD$3:$AD$87,'d8'!$AE$3:$AE$87)</f>
        <v>0</v>
      </c>
      <c r="AB39" s="167"/>
      <c r="AC39" s="231">
        <f t="shared" si="11"/>
        <v>0</v>
      </c>
      <c r="AD39" s="166">
        <f>_xlfn.XLOOKUP($C39,'d9'!$AD$3:$AD$87,'d9'!$AE$3:$AE$87)</f>
        <v>0</v>
      </c>
      <c r="AE39" s="167"/>
      <c r="AF39" s="231">
        <f t="shared" si="12"/>
        <v>0</v>
      </c>
      <c r="AG39" s="166">
        <f>_xlfn.XLOOKUP($C39,'d10'!$AD$3:$AD$87,'d10'!$AE$3:$AE$87)</f>
        <v>0</v>
      </c>
      <c r="AH39" s="167"/>
      <c r="AI39" s="231">
        <f t="shared" si="13"/>
        <v>0</v>
      </c>
      <c r="AJ39" s="166">
        <f>_xlfn.XLOOKUP($C39,'d11'!$AD$3:$AD$87,'d11'!$AE$3:$AE$87)</f>
        <v>0</v>
      </c>
      <c r="AK39" s="167"/>
      <c r="AL39" s="231">
        <f t="shared" si="14"/>
        <v>0</v>
      </c>
      <c r="AM39" s="166">
        <f>_xlfn.XLOOKUP($C39,'d12'!$AD$3:$AD$87,'d12'!$AE$3:$AE$87)</f>
        <v>0</v>
      </c>
      <c r="AN39" s="167"/>
      <c r="AO39" s="231">
        <f t="shared" si="15"/>
        <v>0</v>
      </c>
      <c r="AP39" s="166">
        <f>_xlfn.XLOOKUP($C39,'d13'!$AD$3:$AD$87,'d13'!$AE$3:$AE$87)</f>
        <v>0</v>
      </c>
      <c r="AQ39" s="167"/>
      <c r="AR39" s="231">
        <f t="shared" si="16"/>
        <v>0</v>
      </c>
      <c r="AS39" s="166">
        <f>_xlfn.XLOOKUP($C39,'d14'!$AD$3:$AD$87,'d14'!$AE$3:$AE$87)</f>
        <v>0</v>
      </c>
      <c r="AT39" s="167"/>
      <c r="AU39" s="231">
        <f t="shared" si="17"/>
        <v>0</v>
      </c>
      <c r="AV39" s="166">
        <f>_xlfn.XLOOKUP($C39,'d15'!$AD$3:$AD$87,'d15'!$AE$3:$AE$87)</f>
        <v>0</v>
      </c>
      <c r="AW39" s="167"/>
      <c r="AX39" s="231">
        <f t="shared" si="18"/>
        <v>0</v>
      </c>
      <c r="AY39" s="166">
        <f>_xlfn.XLOOKUP($C39,'d16'!$AD$3:$AD$87,'d16'!$AE$3:$AE$87)</f>
        <v>0</v>
      </c>
      <c r="AZ39" s="167"/>
      <c r="BA39" s="231">
        <f t="shared" si="19"/>
        <v>0</v>
      </c>
      <c r="BB39" s="166">
        <f>_xlfn.XLOOKUP($C39,'d17'!$AD$3:$AD$87,'d17'!$AE$3:$AE$87)</f>
        <v>0</v>
      </c>
      <c r="BC39" s="167"/>
      <c r="BD39" s="231">
        <f t="shared" si="20"/>
        <v>0</v>
      </c>
      <c r="BE39" s="166">
        <f>_xlfn.XLOOKUP($C39,'d18'!$AD$3:$AD$87,'d18'!$AE$3:$AE$87)</f>
        <v>0</v>
      </c>
      <c r="BF39" s="167"/>
      <c r="BG39" s="231">
        <f t="shared" si="21"/>
        <v>0</v>
      </c>
      <c r="BH39" s="166">
        <f>_xlfn.XLOOKUP($C39,'d19'!$AD$3:$AD$87,'d19'!$AE$3:$AE$87)</f>
        <v>0</v>
      </c>
      <c r="BI39" s="167"/>
      <c r="BJ39" s="231">
        <f t="shared" si="22"/>
        <v>0</v>
      </c>
      <c r="BK39" s="166">
        <f>_xlfn.XLOOKUP($C39,'d20'!$AD$3:$AD$87,'d20'!$AE$3:$AE$87)</f>
        <v>0</v>
      </c>
      <c r="BL39" s="167"/>
      <c r="BM39" s="231">
        <f t="shared" si="23"/>
        <v>0</v>
      </c>
      <c r="BN39" s="166">
        <f>_xlfn.XLOOKUP($C39,'d21'!$AD$3:$AD$87,'d21'!$AE$3:$AE$87)</f>
        <v>0</v>
      </c>
      <c r="BO39" s="167"/>
      <c r="BP39" s="231">
        <f t="shared" si="24"/>
        <v>0</v>
      </c>
      <c r="BQ39" s="166">
        <f>_xlfn.XLOOKUP($C39,'d22'!$AD$3:$AD$87,'d22'!$AE$3:$AE$87)</f>
        <v>0</v>
      </c>
      <c r="BR39" s="167"/>
      <c r="BS39" s="231">
        <f t="shared" si="25"/>
        <v>0</v>
      </c>
      <c r="BT39" s="166">
        <f>_xlfn.XLOOKUP($C39,'d23'!$AD$3:$AD$87,'d23'!$AE$3:$AE$87)</f>
        <v>0</v>
      </c>
      <c r="BU39" s="167"/>
      <c r="BV39" s="231">
        <f t="shared" si="26"/>
        <v>0</v>
      </c>
      <c r="BW39" s="166">
        <f>_xlfn.XLOOKUP($C39,'d24'!$AD$3:$AD$87,'d24'!$AE$3:$AE$87)</f>
        <v>0</v>
      </c>
      <c r="BX39" s="167"/>
      <c r="BY39" s="231">
        <f t="shared" si="27"/>
        <v>0</v>
      </c>
      <c r="BZ39" s="166">
        <f>_xlfn.XLOOKUP($C39,'d25'!$AD$3:$AD$87,'d25'!$AE$3:$AE$87)</f>
        <v>0</v>
      </c>
      <c r="CA39" s="167"/>
      <c r="CB39" s="231">
        <f t="shared" si="28"/>
        <v>0</v>
      </c>
      <c r="CC39" s="166">
        <f>_xlfn.XLOOKUP($C39,'d26'!$AD$3:$AD$87,'d26'!$AE$3:$AE$87)</f>
        <v>0</v>
      </c>
      <c r="CD39" s="167"/>
      <c r="CE39" s="231">
        <f t="shared" si="29"/>
        <v>0</v>
      </c>
      <c r="CF39" s="166">
        <f>_xlfn.XLOOKUP($C39,'d27'!$AD$3:$AD$87,'d27'!$AE$3:$AE$87)</f>
        <v>0</v>
      </c>
      <c r="CG39" s="167"/>
      <c r="CH39" s="231">
        <f t="shared" si="30"/>
        <v>0</v>
      </c>
      <c r="CI39" s="166">
        <f>_xlfn.XLOOKUP($C39,'d28'!$AD$3:$AD$87,'d28'!$AE$3:$AE$87)</f>
        <v>0</v>
      </c>
      <c r="CJ39" s="167"/>
      <c r="CK39" s="231">
        <f t="shared" si="31"/>
        <v>0</v>
      </c>
      <c r="CL39" s="166">
        <f>_xlfn.XLOOKUP($C39,'d29'!$AD$3:$AD$87,'d29'!$AE$3:$AE$87)</f>
        <v>0</v>
      </c>
      <c r="CM39" s="167"/>
      <c r="CN39" s="231">
        <f t="shared" si="32"/>
        <v>0</v>
      </c>
      <c r="CO39" s="166">
        <f>_xlfn.XLOOKUP($C39,'d30'!$AD$3:$AD$87,'d30'!$AE$3:$AE$87)</f>
        <v>0</v>
      </c>
      <c r="CP39" s="167"/>
      <c r="CQ39" s="231">
        <f t="shared" si="33"/>
        <v>0</v>
      </c>
      <c r="CR39" s="166">
        <f>_xlfn.XLOOKUP($C39,'d31'!$AD$3:$AD$87,'d31'!$AE$3:$AE$87)</f>
        <v>0</v>
      </c>
      <c r="CS39" s="167"/>
      <c r="CT39" s="231">
        <f t="shared" si="34"/>
        <v>0</v>
      </c>
      <c r="CV39" s="168">
        <f t="shared" si="35"/>
        <v>0</v>
      </c>
      <c r="CW39" s="168">
        <f t="shared" si="0"/>
        <v>0</v>
      </c>
      <c r="CX39" s="169">
        <f t="shared" si="1"/>
        <v>0</v>
      </c>
      <c r="CY39" s="165">
        <f t="shared" si="36"/>
        <v>0</v>
      </c>
      <c r="CZ39" s="165">
        <f t="shared" si="36"/>
        <v>0</v>
      </c>
    </row>
    <row r="40" spans="1:104" x14ac:dyDescent="0.25">
      <c r="A40" s="165" t="b" cm="1">
        <f t="array" ref="A40">ISNUMBER(MATCH(LOWER(TRIM(B40)), LOWER(TRIM(t_f60_codes)), 0))</f>
        <v>1</v>
      </c>
      <c r="B40" s="637" t="str">
        <f t="shared" si="3"/>
        <v>demolition_permit</v>
      </c>
      <c r="C40" s="122" t="s">
        <v>32</v>
      </c>
      <c r="D40" s="125" t="s">
        <v>192</v>
      </c>
      <c r="F40" s="166">
        <f>_xlfn.XLOOKUP($C40,'d1'!$AD$3:$AD$87,'d1'!$AE$3:$AE$87)</f>
        <v>0</v>
      </c>
      <c r="G40" s="167"/>
      <c r="H40" s="231">
        <f t="shared" si="4"/>
        <v>0</v>
      </c>
      <c r="I40" s="166">
        <f>_xlfn.XLOOKUP($C40,'d2'!$AD$3:$AD$87,'d2'!$AE$3:$AE$87)</f>
        <v>0</v>
      </c>
      <c r="J40" s="167"/>
      <c r="K40" s="231">
        <f t="shared" si="5"/>
        <v>0</v>
      </c>
      <c r="L40" s="166">
        <f>_xlfn.XLOOKUP($C40,'d3'!$AD$3:$AD$87,'d3'!$AE$3:$AE$87)</f>
        <v>0</v>
      </c>
      <c r="M40" s="167"/>
      <c r="N40" s="231">
        <f t="shared" si="6"/>
        <v>0</v>
      </c>
      <c r="O40" s="166">
        <f>_xlfn.XLOOKUP($C40,'d4'!$AD$3:$AD$87,'d4'!$AE$3:$AE$87)</f>
        <v>0</v>
      </c>
      <c r="P40" s="167"/>
      <c r="Q40" s="231">
        <f t="shared" si="7"/>
        <v>0</v>
      </c>
      <c r="R40" s="166">
        <f>_xlfn.XLOOKUP($C40,'d5'!$AD$3:$AD$87,'d5'!$AE$3:$AE$87)</f>
        <v>0</v>
      </c>
      <c r="S40" s="167"/>
      <c r="T40" s="231">
        <f t="shared" si="8"/>
        <v>0</v>
      </c>
      <c r="U40" s="166">
        <f>_xlfn.XLOOKUP($C40,'d6'!$AD$3:$AD$87,'d6'!$AE$3:$AE$87)</f>
        <v>0</v>
      </c>
      <c r="V40" s="167"/>
      <c r="W40" s="231">
        <f t="shared" si="9"/>
        <v>0</v>
      </c>
      <c r="X40" s="166">
        <f>_xlfn.XLOOKUP($C40,'d7'!$AD$3:$AD$87,'d7'!$AE$3:$AE$87)</f>
        <v>0</v>
      </c>
      <c r="Y40" s="167"/>
      <c r="Z40" s="231">
        <f t="shared" si="10"/>
        <v>0</v>
      </c>
      <c r="AA40" s="166">
        <f>_xlfn.XLOOKUP($C40,'d8'!$AD$3:$AD$87,'d8'!$AE$3:$AE$87)</f>
        <v>0</v>
      </c>
      <c r="AB40" s="167"/>
      <c r="AC40" s="231">
        <f t="shared" si="11"/>
        <v>0</v>
      </c>
      <c r="AD40" s="166">
        <f>_xlfn.XLOOKUP($C40,'d9'!$AD$3:$AD$87,'d9'!$AE$3:$AE$87)</f>
        <v>0</v>
      </c>
      <c r="AE40" s="167"/>
      <c r="AF40" s="231">
        <f t="shared" si="12"/>
        <v>0</v>
      </c>
      <c r="AG40" s="166">
        <f>_xlfn.XLOOKUP($C40,'d10'!$AD$3:$AD$87,'d10'!$AE$3:$AE$87)</f>
        <v>0</v>
      </c>
      <c r="AH40" s="167"/>
      <c r="AI40" s="231">
        <f t="shared" si="13"/>
        <v>0</v>
      </c>
      <c r="AJ40" s="166">
        <f>_xlfn.XLOOKUP($C40,'d11'!$AD$3:$AD$87,'d11'!$AE$3:$AE$87)</f>
        <v>0</v>
      </c>
      <c r="AK40" s="167"/>
      <c r="AL40" s="231">
        <f t="shared" si="14"/>
        <v>0</v>
      </c>
      <c r="AM40" s="166">
        <f>_xlfn.XLOOKUP($C40,'d12'!$AD$3:$AD$87,'d12'!$AE$3:$AE$87)</f>
        <v>0</v>
      </c>
      <c r="AN40" s="167"/>
      <c r="AO40" s="231">
        <f t="shared" si="15"/>
        <v>0</v>
      </c>
      <c r="AP40" s="166">
        <f>_xlfn.XLOOKUP($C40,'d13'!$AD$3:$AD$87,'d13'!$AE$3:$AE$87)</f>
        <v>0</v>
      </c>
      <c r="AQ40" s="167"/>
      <c r="AR40" s="231">
        <f t="shared" si="16"/>
        <v>0</v>
      </c>
      <c r="AS40" s="166">
        <f>_xlfn.XLOOKUP($C40,'d14'!$AD$3:$AD$87,'d14'!$AE$3:$AE$87)</f>
        <v>0</v>
      </c>
      <c r="AT40" s="167"/>
      <c r="AU40" s="231">
        <f t="shared" si="17"/>
        <v>0</v>
      </c>
      <c r="AV40" s="166">
        <f>_xlfn.XLOOKUP($C40,'d15'!$AD$3:$AD$87,'d15'!$AE$3:$AE$87)</f>
        <v>0</v>
      </c>
      <c r="AW40" s="167"/>
      <c r="AX40" s="231">
        <f t="shared" si="18"/>
        <v>0</v>
      </c>
      <c r="AY40" s="166">
        <f>_xlfn.XLOOKUP($C40,'d16'!$AD$3:$AD$87,'d16'!$AE$3:$AE$87)</f>
        <v>0</v>
      </c>
      <c r="AZ40" s="167"/>
      <c r="BA40" s="231">
        <f t="shared" si="19"/>
        <v>0</v>
      </c>
      <c r="BB40" s="166">
        <f>_xlfn.XLOOKUP($C40,'d17'!$AD$3:$AD$87,'d17'!$AE$3:$AE$87)</f>
        <v>0</v>
      </c>
      <c r="BC40" s="167"/>
      <c r="BD40" s="231">
        <f t="shared" si="20"/>
        <v>0</v>
      </c>
      <c r="BE40" s="166">
        <f>_xlfn.XLOOKUP($C40,'d18'!$AD$3:$AD$87,'d18'!$AE$3:$AE$87)</f>
        <v>0</v>
      </c>
      <c r="BF40" s="167"/>
      <c r="BG40" s="231">
        <f t="shared" si="21"/>
        <v>0</v>
      </c>
      <c r="BH40" s="166">
        <f>_xlfn.XLOOKUP($C40,'d19'!$AD$3:$AD$87,'d19'!$AE$3:$AE$87)</f>
        <v>0</v>
      </c>
      <c r="BI40" s="167"/>
      <c r="BJ40" s="231">
        <f t="shared" si="22"/>
        <v>0</v>
      </c>
      <c r="BK40" s="166">
        <f>_xlfn.XLOOKUP($C40,'d20'!$AD$3:$AD$87,'d20'!$AE$3:$AE$87)</f>
        <v>0</v>
      </c>
      <c r="BL40" s="167"/>
      <c r="BM40" s="231">
        <f t="shared" si="23"/>
        <v>0</v>
      </c>
      <c r="BN40" s="166">
        <f>_xlfn.XLOOKUP($C40,'d21'!$AD$3:$AD$87,'d21'!$AE$3:$AE$87)</f>
        <v>0</v>
      </c>
      <c r="BO40" s="167"/>
      <c r="BP40" s="231">
        <f t="shared" si="24"/>
        <v>0</v>
      </c>
      <c r="BQ40" s="166">
        <f>_xlfn.XLOOKUP($C40,'d22'!$AD$3:$AD$87,'d22'!$AE$3:$AE$87)</f>
        <v>0</v>
      </c>
      <c r="BR40" s="167"/>
      <c r="BS40" s="231">
        <f t="shared" si="25"/>
        <v>0</v>
      </c>
      <c r="BT40" s="166">
        <f>_xlfn.XLOOKUP($C40,'d23'!$AD$3:$AD$87,'d23'!$AE$3:$AE$87)</f>
        <v>0</v>
      </c>
      <c r="BU40" s="167"/>
      <c r="BV40" s="231">
        <f t="shared" si="26"/>
        <v>0</v>
      </c>
      <c r="BW40" s="166">
        <f>_xlfn.XLOOKUP($C40,'d24'!$AD$3:$AD$87,'d24'!$AE$3:$AE$87)</f>
        <v>0</v>
      </c>
      <c r="BX40" s="167"/>
      <c r="BY40" s="231">
        <f t="shared" si="27"/>
        <v>0</v>
      </c>
      <c r="BZ40" s="166">
        <f>_xlfn.XLOOKUP($C40,'d25'!$AD$3:$AD$87,'d25'!$AE$3:$AE$87)</f>
        <v>0</v>
      </c>
      <c r="CA40" s="167"/>
      <c r="CB40" s="231">
        <f t="shared" si="28"/>
        <v>0</v>
      </c>
      <c r="CC40" s="166">
        <f>_xlfn.XLOOKUP($C40,'d26'!$AD$3:$AD$87,'d26'!$AE$3:$AE$87)</f>
        <v>0</v>
      </c>
      <c r="CD40" s="167"/>
      <c r="CE40" s="231">
        <f t="shared" si="29"/>
        <v>0</v>
      </c>
      <c r="CF40" s="166">
        <f>_xlfn.XLOOKUP($C40,'d27'!$AD$3:$AD$87,'d27'!$AE$3:$AE$87)</f>
        <v>0</v>
      </c>
      <c r="CG40" s="167"/>
      <c r="CH40" s="231">
        <f t="shared" si="30"/>
        <v>0</v>
      </c>
      <c r="CI40" s="166">
        <f>_xlfn.XLOOKUP($C40,'d28'!$AD$3:$AD$87,'d28'!$AE$3:$AE$87)</f>
        <v>0</v>
      </c>
      <c r="CJ40" s="167"/>
      <c r="CK40" s="231">
        <f t="shared" si="31"/>
        <v>0</v>
      </c>
      <c r="CL40" s="166">
        <f>_xlfn.XLOOKUP($C40,'d29'!$AD$3:$AD$87,'d29'!$AE$3:$AE$87)</f>
        <v>0</v>
      </c>
      <c r="CM40" s="167"/>
      <c r="CN40" s="231">
        <f t="shared" si="32"/>
        <v>0</v>
      </c>
      <c r="CO40" s="166">
        <f>_xlfn.XLOOKUP($C40,'d30'!$AD$3:$AD$87,'d30'!$AE$3:$AE$87)</f>
        <v>0</v>
      </c>
      <c r="CP40" s="167"/>
      <c r="CQ40" s="231">
        <f t="shared" si="33"/>
        <v>0</v>
      </c>
      <c r="CR40" s="166">
        <f>_xlfn.XLOOKUP($C40,'d31'!$AD$3:$AD$87,'d31'!$AE$3:$AE$87)</f>
        <v>0</v>
      </c>
      <c r="CS40" s="167"/>
      <c r="CT40" s="231">
        <f t="shared" si="34"/>
        <v>0</v>
      </c>
      <c r="CV40" s="168">
        <f t="shared" si="35"/>
        <v>0</v>
      </c>
      <c r="CW40" s="168">
        <f t="shared" si="0"/>
        <v>0</v>
      </c>
      <c r="CX40" s="169">
        <f t="shared" si="1"/>
        <v>0</v>
      </c>
      <c r="CY40" s="165">
        <f t="shared" si="36"/>
        <v>0</v>
      </c>
      <c r="CZ40" s="165">
        <f t="shared" si="36"/>
        <v>0</v>
      </c>
    </row>
    <row r="41" spans="1:104" x14ac:dyDescent="0.25">
      <c r="A41" s="165" t="b" cm="1">
        <f t="array" ref="A41">ISNUMBER(MATCH(LOWER(TRIM(B41)), LOWER(TRIM(t_f60_codes)), 0))</f>
        <v>1</v>
      </c>
      <c r="B41" s="637" t="str">
        <f t="shared" si="3"/>
        <v>electrical_permit</v>
      </c>
      <c r="C41" s="122" t="s">
        <v>33</v>
      </c>
      <c r="D41" s="125" t="s">
        <v>192</v>
      </c>
      <c r="F41" s="166">
        <f>_xlfn.XLOOKUP($C41,'d1'!$AD$3:$AD$87,'d1'!$AE$3:$AE$87)</f>
        <v>0</v>
      </c>
      <c r="G41" s="167"/>
      <c r="H41" s="231">
        <f t="shared" si="4"/>
        <v>0</v>
      </c>
      <c r="I41" s="166">
        <f>_xlfn.XLOOKUP($C41,'d2'!$AD$3:$AD$87,'d2'!$AE$3:$AE$87)</f>
        <v>0</v>
      </c>
      <c r="J41" s="167"/>
      <c r="K41" s="231">
        <f t="shared" si="5"/>
        <v>0</v>
      </c>
      <c r="L41" s="166">
        <f>_xlfn.XLOOKUP($C41,'d3'!$AD$3:$AD$87,'d3'!$AE$3:$AE$87)</f>
        <v>0</v>
      </c>
      <c r="M41" s="167"/>
      <c r="N41" s="231">
        <f t="shared" si="6"/>
        <v>0</v>
      </c>
      <c r="O41" s="166">
        <f>_xlfn.XLOOKUP($C41,'d4'!$AD$3:$AD$87,'d4'!$AE$3:$AE$87)</f>
        <v>0</v>
      </c>
      <c r="P41" s="167"/>
      <c r="Q41" s="231">
        <f t="shared" si="7"/>
        <v>0</v>
      </c>
      <c r="R41" s="166">
        <f>_xlfn.XLOOKUP($C41,'d5'!$AD$3:$AD$87,'d5'!$AE$3:$AE$87)</f>
        <v>0</v>
      </c>
      <c r="S41" s="167"/>
      <c r="T41" s="231">
        <f t="shared" si="8"/>
        <v>0</v>
      </c>
      <c r="U41" s="166">
        <f>_xlfn.XLOOKUP($C41,'d6'!$AD$3:$AD$87,'d6'!$AE$3:$AE$87)</f>
        <v>0</v>
      </c>
      <c r="V41" s="167"/>
      <c r="W41" s="231">
        <f t="shared" si="9"/>
        <v>0</v>
      </c>
      <c r="X41" s="166">
        <f>_xlfn.XLOOKUP($C41,'d7'!$AD$3:$AD$87,'d7'!$AE$3:$AE$87)</f>
        <v>0</v>
      </c>
      <c r="Y41" s="167"/>
      <c r="Z41" s="231">
        <f t="shared" si="10"/>
        <v>0</v>
      </c>
      <c r="AA41" s="166">
        <f>_xlfn.XLOOKUP($C41,'d8'!$AD$3:$AD$87,'d8'!$AE$3:$AE$87)</f>
        <v>0</v>
      </c>
      <c r="AB41" s="167"/>
      <c r="AC41" s="231">
        <f t="shared" si="11"/>
        <v>0</v>
      </c>
      <c r="AD41" s="166">
        <f>_xlfn.XLOOKUP($C41,'d9'!$AD$3:$AD$87,'d9'!$AE$3:$AE$87)</f>
        <v>0</v>
      </c>
      <c r="AE41" s="167"/>
      <c r="AF41" s="231">
        <f t="shared" si="12"/>
        <v>0</v>
      </c>
      <c r="AG41" s="166">
        <f>_xlfn.XLOOKUP($C41,'d10'!$AD$3:$AD$87,'d10'!$AE$3:$AE$87)</f>
        <v>0</v>
      </c>
      <c r="AH41" s="167"/>
      <c r="AI41" s="231">
        <f t="shared" si="13"/>
        <v>0</v>
      </c>
      <c r="AJ41" s="166">
        <f>_xlfn.XLOOKUP($C41,'d11'!$AD$3:$AD$87,'d11'!$AE$3:$AE$87)</f>
        <v>0</v>
      </c>
      <c r="AK41" s="167"/>
      <c r="AL41" s="231">
        <f t="shared" si="14"/>
        <v>0</v>
      </c>
      <c r="AM41" s="166">
        <f>_xlfn.XLOOKUP($C41,'d12'!$AD$3:$AD$87,'d12'!$AE$3:$AE$87)</f>
        <v>0</v>
      </c>
      <c r="AN41" s="167"/>
      <c r="AO41" s="231">
        <f t="shared" si="15"/>
        <v>0</v>
      </c>
      <c r="AP41" s="166">
        <f>_xlfn.XLOOKUP($C41,'d13'!$AD$3:$AD$87,'d13'!$AE$3:$AE$87)</f>
        <v>0</v>
      </c>
      <c r="AQ41" s="167"/>
      <c r="AR41" s="231">
        <f t="shared" si="16"/>
        <v>0</v>
      </c>
      <c r="AS41" s="166">
        <f>_xlfn.XLOOKUP($C41,'d14'!$AD$3:$AD$87,'d14'!$AE$3:$AE$87)</f>
        <v>0</v>
      </c>
      <c r="AT41" s="167"/>
      <c r="AU41" s="231">
        <f t="shared" si="17"/>
        <v>0</v>
      </c>
      <c r="AV41" s="166">
        <f>_xlfn.XLOOKUP($C41,'d15'!$AD$3:$AD$87,'d15'!$AE$3:$AE$87)</f>
        <v>0</v>
      </c>
      <c r="AW41" s="167"/>
      <c r="AX41" s="231">
        <f t="shared" si="18"/>
        <v>0</v>
      </c>
      <c r="AY41" s="166">
        <f>_xlfn.XLOOKUP($C41,'d16'!$AD$3:$AD$87,'d16'!$AE$3:$AE$87)</f>
        <v>0</v>
      </c>
      <c r="AZ41" s="167"/>
      <c r="BA41" s="231">
        <f t="shared" si="19"/>
        <v>0</v>
      </c>
      <c r="BB41" s="166">
        <f>_xlfn.XLOOKUP($C41,'d17'!$AD$3:$AD$87,'d17'!$AE$3:$AE$87)</f>
        <v>0</v>
      </c>
      <c r="BC41" s="167"/>
      <c r="BD41" s="231">
        <f t="shared" si="20"/>
        <v>0</v>
      </c>
      <c r="BE41" s="166">
        <f>_xlfn.XLOOKUP($C41,'d18'!$AD$3:$AD$87,'d18'!$AE$3:$AE$87)</f>
        <v>0</v>
      </c>
      <c r="BF41" s="167"/>
      <c r="BG41" s="231">
        <f t="shared" si="21"/>
        <v>0</v>
      </c>
      <c r="BH41" s="166">
        <f>_xlfn.XLOOKUP($C41,'d19'!$AD$3:$AD$87,'d19'!$AE$3:$AE$87)</f>
        <v>0</v>
      </c>
      <c r="BI41" s="167"/>
      <c r="BJ41" s="231">
        <f t="shared" si="22"/>
        <v>0</v>
      </c>
      <c r="BK41" s="166">
        <f>_xlfn.XLOOKUP($C41,'d20'!$AD$3:$AD$87,'d20'!$AE$3:$AE$87)</f>
        <v>0</v>
      </c>
      <c r="BL41" s="167"/>
      <c r="BM41" s="231">
        <f t="shared" si="23"/>
        <v>0</v>
      </c>
      <c r="BN41" s="166">
        <f>_xlfn.XLOOKUP($C41,'d21'!$AD$3:$AD$87,'d21'!$AE$3:$AE$87)</f>
        <v>0</v>
      </c>
      <c r="BO41" s="167"/>
      <c r="BP41" s="231">
        <f t="shared" si="24"/>
        <v>0</v>
      </c>
      <c r="BQ41" s="166">
        <f>_xlfn.XLOOKUP($C41,'d22'!$AD$3:$AD$87,'d22'!$AE$3:$AE$87)</f>
        <v>0</v>
      </c>
      <c r="BR41" s="167"/>
      <c r="BS41" s="231">
        <f t="shared" si="25"/>
        <v>0</v>
      </c>
      <c r="BT41" s="166">
        <f>_xlfn.XLOOKUP($C41,'d23'!$AD$3:$AD$87,'d23'!$AE$3:$AE$87)</f>
        <v>0</v>
      </c>
      <c r="BU41" s="167"/>
      <c r="BV41" s="231">
        <f t="shared" si="26"/>
        <v>0</v>
      </c>
      <c r="BW41" s="166">
        <f>_xlfn.XLOOKUP($C41,'d24'!$AD$3:$AD$87,'d24'!$AE$3:$AE$87)</f>
        <v>0</v>
      </c>
      <c r="BX41" s="167"/>
      <c r="BY41" s="231">
        <f t="shared" si="27"/>
        <v>0</v>
      </c>
      <c r="BZ41" s="166">
        <f>_xlfn.XLOOKUP($C41,'d25'!$AD$3:$AD$87,'d25'!$AE$3:$AE$87)</f>
        <v>0</v>
      </c>
      <c r="CA41" s="167"/>
      <c r="CB41" s="231">
        <f t="shared" si="28"/>
        <v>0</v>
      </c>
      <c r="CC41" s="166">
        <f>_xlfn.XLOOKUP($C41,'d26'!$AD$3:$AD$87,'d26'!$AE$3:$AE$87)</f>
        <v>0</v>
      </c>
      <c r="CD41" s="167"/>
      <c r="CE41" s="231">
        <f t="shared" si="29"/>
        <v>0</v>
      </c>
      <c r="CF41" s="166">
        <f>_xlfn.XLOOKUP($C41,'d27'!$AD$3:$AD$87,'d27'!$AE$3:$AE$87)</f>
        <v>0</v>
      </c>
      <c r="CG41" s="167"/>
      <c r="CH41" s="231">
        <f t="shared" si="30"/>
        <v>0</v>
      </c>
      <c r="CI41" s="166">
        <f>_xlfn.XLOOKUP($C41,'d28'!$AD$3:$AD$87,'d28'!$AE$3:$AE$87)</f>
        <v>0</v>
      </c>
      <c r="CJ41" s="167"/>
      <c r="CK41" s="231">
        <f t="shared" si="31"/>
        <v>0</v>
      </c>
      <c r="CL41" s="166">
        <f>_xlfn.XLOOKUP($C41,'d29'!$AD$3:$AD$87,'d29'!$AE$3:$AE$87)</f>
        <v>0</v>
      </c>
      <c r="CM41" s="167"/>
      <c r="CN41" s="231">
        <f t="shared" si="32"/>
        <v>0</v>
      </c>
      <c r="CO41" s="166">
        <f>_xlfn.XLOOKUP($C41,'d30'!$AD$3:$AD$87,'d30'!$AE$3:$AE$87)</f>
        <v>0</v>
      </c>
      <c r="CP41" s="167"/>
      <c r="CQ41" s="231">
        <f t="shared" si="33"/>
        <v>0</v>
      </c>
      <c r="CR41" s="166">
        <f>_xlfn.XLOOKUP($C41,'d31'!$AD$3:$AD$87,'d31'!$AE$3:$AE$87)</f>
        <v>0</v>
      </c>
      <c r="CS41" s="167"/>
      <c r="CT41" s="231">
        <f t="shared" si="34"/>
        <v>0</v>
      </c>
      <c r="CV41" s="168">
        <f t="shared" si="35"/>
        <v>0</v>
      </c>
      <c r="CW41" s="168">
        <f t="shared" si="0"/>
        <v>0</v>
      </c>
      <c r="CX41" s="169">
        <f t="shared" si="1"/>
        <v>0</v>
      </c>
      <c r="CY41" s="165">
        <f t="shared" si="36"/>
        <v>0</v>
      </c>
      <c r="CZ41" s="165">
        <f t="shared" si="36"/>
        <v>0</v>
      </c>
    </row>
    <row r="42" spans="1:104" x14ac:dyDescent="0.25">
      <c r="A42" s="165" t="b" cm="1">
        <f t="array" ref="A42">ISNUMBER(MATCH(LOWER(TRIM(B42)), LOWER(TRIM(t_f60_codes)), 0))</f>
        <v>1</v>
      </c>
      <c r="B42" s="637" t="str">
        <f t="shared" si="3"/>
        <v>excavation_permit</v>
      </c>
      <c r="C42" s="122" t="s">
        <v>34</v>
      </c>
      <c r="D42" s="125" t="s">
        <v>192</v>
      </c>
      <c r="F42" s="166">
        <f>_xlfn.XLOOKUP($C42,'d1'!$AD$3:$AD$87,'d1'!$AE$3:$AE$87)</f>
        <v>0</v>
      </c>
      <c r="G42" s="167"/>
      <c r="H42" s="231">
        <f t="shared" si="4"/>
        <v>0</v>
      </c>
      <c r="I42" s="166">
        <f>_xlfn.XLOOKUP($C42,'d2'!$AD$3:$AD$87,'d2'!$AE$3:$AE$87)</f>
        <v>0</v>
      </c>
      <c r="J42" s="167"/>
      <c r="K42" s="231">
        <f t="shared" si="5"/>
        <v>0</v>
      </c>
      <c r="L42" s="166">
        <f>_xlfn.XLOOKUP($C42,'d3'!$AD$3:$AD$87,'d3'!$AE$3:$AE$87)</f>
        <v>0</v>
      </c>
      <c r="M42" s="167"/>
      <c r="N42" s="231">
        <f t="shared" si="6"/>
        <v>0</v>
      </c>
      <c r="O42" s="166">
        <f>_xlfn.XLOOKUP($C42,'d4'!$AD$3:$AD$87,'d4'!$AE$3:$AE$87)</f>
        <v>0</v>
      </c>
      <c r="P42" s="167"/>
      <c r="Q42" s="231">
        <f t="shared" si="7"/>
        <v>0</v>
      </c>
      <c r="R42" s="166">
        <f>_xlfn.XLOOKUP($C42,'d5'!$AD$3:$AD$87,'d5'!$AE$3:$AE$87)</f>
        <v>0</v>
      </c>
      <c r="S42" s="167"/>
      <c r="T42" s="231">
        <f t="shared" si="8"/>
        <v>0</v>
      </c>
      <c r="U42" s="166">
        <f>_xlfn.XLOOKUP($C42,'d6'!$AD$3:$AD$87,'d6'!$AE$3:$AE$87)</f>
        <v>0</v>
      </c>
      <c r="V42" s="167"/>
      <c r="W42" s="231">
        <f t="shared" si="9"/>
        <v>0</v>
      </c>
      <c r="X42" s="166">
        <f>_xlfn.XLOOKUP($C42,'d7'!$AD$3:$AD$87,'d7'!$AE$3:$AE$87)</f>
        <v>0</v>
      </c>
      <c r="Y42" s="167"/>
      <c r="Z42" s="231">
        <f t="shared" si="10"/>
        <v>0</v>
      </c>
      <c r="AA42" s="166">
        <f>_xlfn.XLOOKUP($C42,'d8'!$AD$3:$AD$87,'d8'!$AE$3:$AE$87)</f>
        <v>0</v>
      </c>
      <c r="AB42" s="167"/>
      <c r="AC42" s="231">
        <f t="shared" si="11"/>
        <v>0</v>
      </c>
      <c r="AD42" s="166">
        <f>_xlfn.XLOOKUP($C42,'d9'!$AD$3:$AD$87,'d9'!$AE$3:$AE$87)</f>
        <v>0</v>
      </c>
      <c r="AE42" s="167"/>
      <c r="AF42" s="231">
        <f t="shared" si="12"/>
        <v>0</v>
      </c>
      <c r="AG42" s="166">
        <f>_xlfn.XLOOKUP($C42,'d10'!$AD$3:$AD$87,'d10'!$AE$3:$AE$87)</f>
        <v>0</v>
      </c>
      <c r="AH42" s="167"/>
      <c r="AI42" s="231">
        <f t="shared" si="13"/>
        <v>0</v>
      </c>
      <c r="AJ42" s="166">
        <f>_xlfn.XLOOKUP($C42,'d11'!$AD$3:$AD$87,'d11'!$AE$3:$AE$87)</f>
        <v>0</v>
      </c>
      <c r="AK42" s="167"/>
      <c r="AL42" s="231">
        <f t="shared" si="14"/>
        <v>0</v>
      </c>
      <c r="AM42" s="166">
        <f>_xlfn.XLOOKUP($C42,'d12'!$AD$3:$AD$87,'d12'!$AE$3:$AE$87)</f>
        <v>0</v>
      </c>
      <c r="AN42" s="167"/>
      <c r="AO42" s="231">
        <f t="shared" si="15"/>
        <v>0</v>
      </c>
      <c r="AP42" s="166">
        <f>_xlfn.XLOOKUP($C42,'d13'!$AD$3:$AD$87,'d13'!$AE$3:$AE$87)</f>
        <v>0</v>
      </c>
      <c r="AQ42" s="167"/>
      <c r="AR42" s="231">
        <f t="shared" si="16"/>
        <v>0</v>
      </c>
      <c r="AS42" s="166">
        <f>_xlfn.XLOOKUP($C42,'d14'!$AD$3:$AD$87,'d14'!$AE$3:$AE$87)</f>
        <v>0</v>
      </c>
      <c r="AT42" s="167"/>
      <c r="AU42" s="231">
        <f t="shared" si="17"/>
        <v>0</v>
      </c>
      <c r="AV42" s="166">
        <f>_xlfn.XLOOKUP($C42,'d15'!$AD$3:$AD$87,'d15'!$AE$3:$AE$87)</f>
        <v>0</v>
      </c>
      <c r="AW42" s="167"/>
      <c r="AX42" s="231">
        <f t="shared" si="18"/>
        <v>0</v>
      </c>
      <c r="AY42" s="166">
        <f>_xlfn.XLOOKUP($C42,'d16'!$AD$3:$AD$87,'d16'!$AE$3:$AE$87)</f>
        <v>0</v>
      </c>
      <c r="AZ42" s="167"/>
      <c r="BA42" s="231">
        <f t="shared" si="19"/>
        <v>0</v>
      </c>
      <c r="BB42" s="166">
        <f>_xlfn.XLOOKUP($C42,'d17'!$AD$3:$AD$87,'d17'!$AE$3:$AE$87)</f>
        <v>0</v>
      </c>
      <c r="BC42" s="167"/>
      <c r="BD42" s="231">
        <f t="shared" si="20"/>
        <v>0</v>
      </c>
      <c r="BE42" s="166">
        <f>_xlfn.XLOOKUP($C42,'d18'!$AD$3:$AD$87,'d18'!$AE$3:$AE$87)</f>
        <v>0</v>
      </c>
      <c r="BF42" s="167"/>
      <c r="BG42" s="231">
        <f t="shared" si="21"/>
        <v>0</v>
      </c>
      <c r="BH42" s="166">
        <f>_xlfn.XLOOKUP($C42,'d19'!$AD$3:$AD$87,'d19'!$AE$3:$AE$87)</f>
        <v>0</v>
      </c>
      <c r="BI42" s="167"/>
      <c r="BJ42" s="231">
        <f t="shared" si="22"/>
        <v>0</v>
      </c>
      <c r="BK42" s="166">
        <f>_xlfn.XLOOKUP($C42,'d20'!$AD$3:$AD$87,'d20'!$AE$3:$AE$87)</f>
        <v>0</v>
      </c>
      <c r="BL42" s="167"/>
      <c r="BM42" s="231">
        <f t="shared" si="23"/>
        <v>0</v>
      </c>
      <c r="BN42" s="166">
        <f>_xlfn.XLOOKUP($C42,'d21'!$AD$3:$AD$87,'d21'!$AE$3:$AE$87)</f>
        <v>0</v>
      </c>
      <c r="BO42" s="167"/>
      <c r="BP42" s="231">
        <f t="shared" si="24"/>
        <v>0</v>
      </c>
      <c r="BQ42" s="166">
        <f>_xlfn.XLOOKUP($C42,'d22'!$AD$3:$AD$87,'d22'!$AE$3:$AE$87)</f>
        <v>0</v>
      </c>
      <c r="BR42" s="167"/>
      <c r="BS42" s="231">
        <f t="shared" si="25"/>
        <v>0</v>
      </c>
      <c r="BT42" s="166">
        <f>_xlfn.XLOOKUP($C42,'d23'!$AD$3:$AD$87,'d23'!$AE$3:$AE$87)</f>
        <v>0</v>
      </c>
      <c r="BU42" s="167"/>
      <c r="BV42" s="231">
        <f t="shared" si="26"/>
        <v>0</v>
      </c>
      <c r="BW42" s="166">
        <f>_xlfn.XLOOKUP($C42,'d24'!$AD$3:$AD$87,'d24'!$AE$3:$AE$87)</f>
        <v>0</v>
      </c>
      <c r="BX42" s="167"/>
      <c r="BY42" s="231">
        <f t="shared" si="27"/>
        <v>0</v>
      </c>
      <c r="BZ42" s="166">
        <f>_xlfn.XLOOKUP($C42,'d25'!$AD$3:$AD$87,'d25'!$AE$3:$AE$87)</f>
        <v>0</v>
      </c>
      <c r="CA42" s="167"/>
      <c r="CB42" s="231">
        <f t="shared" si="28"/>
        <v>0</v>
      </c>
      <c r="CC42" s="166">
        <f>_xlfn.XLOOKUP($C42,'d26'!$AD$3:$AD$87,'d26'!$AE$3:$AE$87)</f>
        <v>0</v>
      </c>
      <c r="CD42" s="167"/>
      <c r="CE42" s="231">
        <f t="shared" si="29"/>
        <v>0</v>
      </c>
      <c r="CF42" s="166">
        <f>_xlfn.XLOOKUP($C42,'d27'!$AD$3:$AD$87,'d27'!$AE$3:$AE$87)</f>
        <v>0</v>
      </c>
      <c r="CG42" s="167"/>
      <c r="CH42" s="231">
        <f t="shared" si="30"/>
        <v>0</v>
      </c>
      <c r="CI42" s="166">
        <f>_xlfn.XLOOKUP($C42,'d28'!$AD$3:$AD$87,'d28'!$AE$3:$AE$87)</f>
        <v>0</v>
      </c>
      <c r="CJ42" s="167"/>
      <c r="CK42" s="231">
        <f t="shared" si="31"/>
        <v>0</v>
      </c>
      <c r="CL42" s="166">
        <f>_xlfn.XLOOKUP($C42,'d29'!$AD$3:$AD$87,'d29'!$AE$3:$AE$87)</f>
        <v>0</v>
      </c>
      <c r="CM42" s="167"/>
      <c r="CN42" s="231">
        <f t="shared" si="32"/>
        <v>0</v>
      </c>
      <c r="CO42" s="166">
        <f>_xlfn.XLOOKUP($C42,'d30'!$AD$3:$AD$87,'d30'!$AE$3:$AE$87)</f>
        <v>0</v>
      </c>
      <c r="CP42" s="167"/>
      <c r="CQ42" s="231">
        <f t="shared" si="33"/>
        <v>0</v>
      </c>
      <c r="CR42" s="166">
        <f>_xlfn.XLOOKUP($C42,'d31'!$AD$3:$AD$87,'d31'!$AE$3:$AE$87)</f>
        <v>0</v>
      </c>
      <c r="CS42" s="167"/>
      <c r="CT42" s="231">
        <f t="shared" si="34"/>
        <v>0</v>
      </c>
      <c r="CV42" s="168">
        <f t="shared" si="35"/>
        <v>0</v>
      </c>
      <c r="CW42" s="168">
        <f t="shared" si="0"/>
        <v>0</v>
      </c>
      <c r="CX42" s="169">
        <f t="shared" si="1"/>
        <v>0</v>
      </c>
      <c r="CY42" s="165">
        <f t="shared" si="36"/>
        <v>0</v>
      </c>
      <c r="CZ42" s="165">
        <f t="shared" si="36"/>
        <v>0</v>
      </c>
    </row>
    <row r="43" spans="1:104" x14ac:dyDescent="0.25">
      <c r="A43" s="165" t="b" cm="1">
        <f t="array" ref="A43">ISNUMBER(MATCH(LOWER(TRIM(B43)), LOWER(TRIM(t_f60_codes)), 0))</f>
        <v>1</v>
      </c>
      <c r="B43" s="637" t="str">
        <f t="shared" si="3"/>
        <v>fencing_permit</v>
      </c>
      <c r="C43" s="122" t="s">
        <v>35</v>
      </c>
      <c r="D43" s="125" t="s">
        <v>192</v>
      </c>
      <c r="F43" s="166">
        <f>_xlfn.XLOOKUP($C43,'d1'!$AD$3:$AD$87,'d1'!$AE$3:$AE$87)</f>
        <v>0</v>
      </c>
      <c r="G43" s="167"/>
      <c r="H43" s="231">
        <f t="shared" si="4"/>
        <v>0</v>
      </c>
      <c r="I43" s="166">
        <f>_xlfn.XLOOKUP($C43,'d2'!$AD$3:$AD$87,'d2'!$AE$3:$AE$87)</f>
        <v>0</v>
      </c>
      <c r="J43" s="167"/>
      <c r="K43" s="231">
        <f t="shared" si="5"/>
        <v>0</v>
      </c>
      <c r="L43" s="166">
        <f>_xlfn.XLOOKUP($C43,'d3'!$AD$3:$AD$87,'d3'!$AE$3:$AE$87)</f>
        <v>0</v>
      </c>
      <c r="M43" s="167"/>
      <c r="N43" s="231">
        <f t="shared" si="6"/>
        <v>0</v>
      </c>
      <c r="O43" s="166">
        <f>_xlfn.XLOOKUP($C43,'d4'!$AD$3:$AD$87,'d4'!$AE$3:$AE$87)</f>
        <v>0</v>
      </c>
      <c r="P43" s="167"/>
      <c r="Q43" s="231">
        <f t="shared" si="7"/>
        <v>0</v>
      </c>
      <c r="R43" s="166">
        <f>_xlfn.XLOOKUP($C43,'d5'!$AD$3:$AD$87,'d5'!$AE$3:$AE$87)</f>
        <v>0</v>
      </c>
      <c r="S43" s="167"/>
      <c r="T43" s="231">
        <f t="shared" si="8"/>
        <v>0</v>
      </c>
      <c r="U43" s="166">
        <f>_xlfn.XLOOKUP($C43,'d6'!$AD$3:$AD$87,'d6'!$AE$3:$AE$87)</f>
        <v>0</v>
      </c>
      <c r="V43" s="167"/>
      <c r="W43" s="231">
        <f t="shared" si="9"/>
        <v>0</v>
      </c>
      <c r="X43" s="166">
        <f>_xlfn.XLOOKUP($C43,'d7'!$AD$3:$AD$87,'d7'!$AE$3:$AE$87)</f>
        <v>0</v>
      </c>
      <c r="Y43" s="167"/>
      <c r="Z43" s="231">
        <f t="shared" si="10"/>
        <v>0</v>
      </c>
      <c r="AA43" s="166">
        <f>_xlfn.XLOOKUP($C43,'d8'!$AD$3:$AD$87,'d8'!$AE$3:$AE$87)</f>
        <v>0</v>
      </c>
      <c r="AB43" s="167"/>
      <c r="AC43" s="231">
        <f t="shared" si="11"/>
        <v>0</v>
      </c>
      <c r="AD43" s="166">
        <f>_xlfn.XLOOKUP($C43,'d9'!$AD$3:$AD$87,'d9'!$AE$3:$AE$87)</f>
        <v>0</v>
      </c>
      <c r="AE43" s="167"/>
      <c r="AF43" s="231">
        <f t="shared" si="12"/>
        <v>0</v>
      </c>
      <c r="AG43" s="166">
        <f>_xlfn.XLOOKUP($C43,'d10'!$AD$3:$AD$87,'d10'!$AE$3:$AE$87)</f>
        <v>0</v>
      </c>
      <c r="AH43" s="167"/>
      <c r="AI43" s="231">
        <f t="shared" si="13"/>
        <v>0</v>
      </c>
      <c r="AJ43" s="166">
        <f>_xlfn.XLOOKUP($C43,'d11'!$AD$3:$AD$87,'d11'!$AE$3:$AE$87)</f>
        <v>0</v>
      </c>
      <c r="AK43" s="167"/>
      <c r="AL43" s="231">
        <f t="shared" si="14"/>
        <v>0</v>
      </c>
      <c r="AM43" s="166">
        <f>_xlfn.XLOOKUP($C43,'d12'!$AD$3:$AD$87,'d12'!$AE$3:$AE$87)</f>
        <v>0</v>
      </c>
      <c r="AN43" s="167"/>
      <c r="AO43" s="231">
        <f t="shared" si="15"/>
        <v>0</v>
      </c>
      <c r="AP43" s="166">
        <f>_xlfn.XLOOKUP($C43,'d13'!$AD$3:$AD$87,'d13'!$AE$3:$AE$87)</f>
        <v>0</v>
      </c>
      <c r="AQ43" s="167"/>
      <c r="AR43" s="231">
        <f t="shared" si="16"/>
        <v>0</v>
      </c>
      <c r="AS43" s="166">
        <f>_xlfn.XLOOKUP($C43,'d14'!$AD$3:$AD$87,'d14'!$AE$3:$AE$87)</f>
        <v>0</v>
      </c>
      <c r="AT43" s="167"/>
      <c r="AU43" s="231">
        <f t="shared" si="17"/>
        <v>0</v>
      </c>
      <c r="AV43" s="166">
        <f>_xlfn.XLOOKUP($C43,'d15'!$AD$3:$AD$87,'d15'!$AE$3:$AE$87)</f>
        <v>0</v>
      </c>
      <c r="AW43" s="167"/>
      <c r="AX43" s="231">
        <f t="shared" si="18"/>
        <v>0</v>
      </c>
      <c r="AY43" s="166">
        <f>_xlfn.XLOOKUP($C43,'d16'!$AD$3:$AD$87,'d16'!$AE$3:$AE$87)</f>
        <v>0</v>
      </c>
      <c r="AZ43" s="167"/>
      <c r="BA43" s="231">
        <f t="shared" si="19"/>
        <v>0</v>
      </c>
      <c r="BB43" s="166">
        <f>_xlfn.XLOOKUP($C43,'d17'!$AD$3:$AD$87,'d17'!$AE$3:$AE$87)</f>
        <v>0</v>
      </c>
      <c r="BC43" s="167"/>
      <c r="BD43" s="231">
        <f t="shared" si="20"/>
        <v>0</v>
      </c>
      <c r="BE43" s="166">
        <f>_xlfn.XLOOKUP($C43,'d18'!$AD$3:$AD$87,'d18'!$AE$3:$AE$87)</f>
        <v>0</v>
      </c>
      <c r="BF43" s="167"/>
      <c r="BG43" s="231">
        <f t="shared" si="21"/>
        <v>0</v>
      </c>
      <c r="BH43" s="166">
        <f>_xlfn.XLOOKUP($C43,'d19'!$AD$3:$AD$87,'d19'!$AE$3:$AE$87)</f>
        <v>0</v>
      </c>
      <c r="BI43" s="167"/>
      <c r="BJ43" s="231">
        <f t="shared" si="22"/>
        <v>0</v>
      </c>
      <c r="BK43" s="166">
        <f>_xlfn.XLOOKUP($C43,'d20'!$AD$3:$AD$87,'d20'!$AE$3:$AE$87)</f>
        <v>0</v>
      </c>
      <c r="BL43" s="167"/>
      <c r="BM43" s="231">
        <f t="shared" si="23"/>
        <v>0</v>
      </c>
      <c r="BN43" s="166">
        <f>_xlfn.XLOOKUP($C43,'d21'!$AD$3:$AD$87,'d21'!$AE$3:$AE$87)</f>
        <v>0</v>
      </c>
      <c r="BO43" s="167"/>
      <c r="BP43" s="231">
        <f t="shared" si="24"/>
        <v>0</v>
      </c>
      <c r="BQ43" s="166">
        <f>_xlfn.XLOOKUP($C43,'d22'!$AD$3:$AD$87,'d22'!$AE$3:$AE$87)</f>
        <v>0</v>
      </c>
      <c r="BR43" s="167"/>
      <c r="BS43" s="231">
        <f t="shared" si="25"/>
        <v>0</v>
      </c>
      <c r="BT43" s="166">
        <f>_xlfn.XLOOKUP($C43,'d23'!$AD$3:$AD$87,'d23'!$AE$3:$AE$87)</f>
        <v>0</v>
      </c>
      <c r="BU43" s="167"/>
      <c r="BV43" s="231">
        <f t="shared" si="26"/>
        <v>0</v>
      </c>
      <c r="BW43" s="166">
        <f>_xlfn.XLOOKUP($C43,'d24'!$AD$3:$AD$87,'d24'!$AE$3:$AE$87)</f>
        <v>0</v>
      </c>
      <c r="BX43" s="167"/>
      <c r="BY43" s="231">
        <f t="shared" si="27"/>
        <v>0</v>
      </c>
      <c r="BZ43" s="166">
        <f>_xlfn.XLOOKUP($C43,'d25'!$AD$3:$AD$87,'d25'!$AE$3:$AE$87)</f>
        <v>0</v>
      </c>
      <c r="CA43" s="167"/>
      <c r="CB43" s="231">
        <f t="shared" si="28"/>
        <v>0</v>
      </c>
      <c r="CC43" s="166">
        <f>_xlfn.XLOOKUP($C43,'d26'!$AD$3:$AD$87,'d26'!$AE$3:$AE$87)</f>
        <v>0</v>
      </c>
      <c r="CD43" s="167"/>
      <c r="CE43" s="231">
        <f t="shared" si="29"/>
        <v>0</v>
      </c>
      <c r="CF43" s="166">
        <f>_xlfn.XLOOKUP($C43,'d27'!$AD$3:$AD$87,'d27'!$AE$3:$AE$87)</f>
        <v>0</v>
      </c>
      <c r="CG43" s="167"/>
      <c r="CH43" s="231">
        <f t="shared" si="30"/>
        <v>0</v>
      </c>
      <c r="CI43" s="166">
        <f>_xlfn.XLOOKUP($C43,'d28'!$AD$3:$AD$87,'d28'!$AE$3:$AE$87)</f>
        <v>0</v>
      </c>
      <c r="CJ43" s="167"/>
      <c r="CK43" s="231">
        <f t="shared" si="31"/>
        <v>0</v>
      </c>
      <c r="CL43" s="166">
        <f>_xlfn.XLOOKUP($C43,'d29'!$AD$3:$AD$87,'d29'!$AE$3:$AE$87)</f>
        <v>0</v>
      </c>
      <c r="CM43" s="167"/>
      <c r="CN43" s="231">
        <f t="shared" si="32"/>
        <v>0</v>
      </c>
      <c r="CO43" s="166">
        <f>_xlfn.XLOOKUP($C43,'d30'!$AD$3:$AD$87,'d30'!$AE$3:$AE$87)</f>
        <v>0</v>
      </c>
      <c r="CP43" s="167"/>
      <c r="CQ43" s="231">
        <f t="shared" si="33"/>
        <v>0</v>
      </c>
      <c r="CR43" s="166">
        <f>_xlfn.XLOOKUP($C43,'d31'!$AD$3:$AD$87,'d31'!$AE$3:$AE$87)</f>
        <v>0</v>
      </c>
      <c r="CS43" s="167"/>
      <c r="CT43" s="231">
        <f t="shared" si="34"/>
        <v>0</v>
      </c>
      <c r="CV43" s="168">
        <f t="shared" si="35"/>
        <v>0</v>
      </c>
      <c r="CW43" s="168">
        <f t="shared" si="0"/>
        <v>0</v>
      </c>
      <c r="CX43" s="169">
        <f t="shared" si="1"/>
        <v>0</v>
      </c>
      <c r="CY43" s="165">
        <f t="shared" si="36"/>
        <v>0</v>
      </c>
      <c r="CZ43" s="165">
        <f t="shared" si="36"/>
        <v>0</v>
      </c>
    </row>
    <row r="44" spans="1:104" x14ac:dyDescent="0.25">
      <c r="A44" s="165" t="b" cm="1">
        <f t="array" ref="A44">ISNUMBER(MATCH(LOWER(TRIM(B44)), LOWER(TRIM(t_f60_codes)), 0))</f>
        <v>1</v>
      </c>
      <c r="B44" s="637" t="str">
        <f t="shared" si="3"/>
        <v>liquor</v>
      </c>
      <c r="C44" s="122" t="s">
        <v>36</v>
      </c>
      <c r="D44" s="125" t="s">
        <v>192</v>
      </c>
      <c r="F44" s="166">
        <f>_xlfn.XLOOKUP($C44,'d1'!$AD$3:$AD$87,'d1'!$AE$3:$AE$87)</f>
        <v>0</v>
      </c>
      <c r="G44" s="167"/>
      <c r="H44" s="231">
        <f t="shared" si="4"/>
        <v>0</v>
      </c>
      <c r="I44" s="166">
        <f>_xlfn.XLOOKUP($C44,'d2'!$AD$3:$AD$87,'d2'!$AE$3:$AE$87)</f>
        <v>0</v>
      </c>
      <c r="J44" s="167"/>
      <c r="K44" s="231">
        <f t="shared" si="5"/>
        <v>0</v>
      </c>
      <c r="L44" s="166">
        <f>_xlfn.XLOOKUP($C44,'d3'!$AD$3:$AD$87,'d3'!$AE$3:$AE$87)</f>
        <v>0</v>
      </c>
      <c r="M44" s="167"/>
      <c r="N44" s="231">
        <f t="shared" si="6"/>
        <v>0</v>
      </c>
      <c r="O44" s="166">
        <f>_xlfn.XLOOKUP($C44,'d4'!$AD$3:$AD$87,'d4'!$AE$3:$AE$87)</f>
        <v>0</v>
      </c>
      <c r="P44" s="167"/>
      <c r="Q44" s="231">
        <f t="shared" si="7"/>
        <v>0</v>
      </c>
      <c r="R44" s="166">
        <f>_xlfn.XLOOKUP($C44,'d5'!$AD$3:$AD$87,'d5'!$AE$3:$AE$87)</f>
        <v>0</v>
      </c>
      <c r="S44" s="167"/>
      <c r="T44" s="231">
        <f t="shared" si="8"/>
        <v>0</v>
      </c>
      <c r="U44" s="166">
        <f>_xlfn.XLOOKUP($C44,'d6'!$AD$3:$AD$87,'d6'!$AE$3:$AE$87)</f>
        <v>0</v>
      </c>
      <c r="V44" s="167"/>
      <c r="W44" s="231">
        <f t="shared" si="9"/>
        <v>0</v>
      </c>
      <c r="X44" s="166">
        <f>_xlfn.XLOOKUP($C44,'d7'!$AD$3:$AD$87,'d7'!$AE$3:$AE$87)</f>
        <v>0</v>
      </c>
      <c r="Y44" s="167"/>
      <c r="Z44" s="231">
        <f t="shared" si="10"/>
        <v>0</v>
      </c>
      <c r="AA44" s="166">
        <f>_xlfn.XLOOKUP($C44,'d8'!$AD$3:$AD$87,'d8'!$AE$3:$AE$87)</f>
        <v>0</v>
      </c>
      <c r="AB44" s="167"/>
      <c r="AC44" s="231">
        <f t="shared" si="11"/>
        <v>0</v>
      </c>
      <c r="AD44" s="166">
        <f>_xlfn.XLOOKUP($C44,'d9'!$AD$3:$AD$87,'d9'!$AE$3:$AE$87)</f>
        <v>0</v>
      </c>
      <c r="AE44" s="167"/>
      <c r="AF44" s="231">
        <f t="shared" si="12"/>
        <v>0</v>
      </c>
      <c r="AG44" s="166">
        <f>_xlfn.XLOOKUP($C44,'d10'!$AD$3:$AD$87,'d10'!$AE$3:$AE$87)</f>
        <v>0</v>
      </c>
      <c r="AH44" s="167"/>
      <c r="AI44" s="231">
        <f t="shared" si="13"/>
        <v>0</v>
      </c>
      <c r="AJ44" s="166">
        <f>_xlfn.XLOOKUP($C44,'d11'!$AD$3:$AD$87,'d11'!$AE$3:$AE$87)</f>
        <v>0</v>
      </c>
      <c r="AK44" s="167"/>
      <c r="AL44" s="231">
        <f t="shared" si="14"/>
        <v>0</v>
      </c>
      <c r="AM44" s="166">
        <f>_xlfn.XLOOKUP($C44,'d12'!$AD$3:$AD$87,'d12'!$AE$3:$AE$87)</f>
        <v>0</v>
      </c>
      <c r="AN44" s="167"/>
      <c r="AO44" s="231">
        <f t="shared" si="15"/>
        <v>0</v>
      </c>
      <c r="AP44" s="166">
        <f>_xlfn.XLOOKUP($C44,'d13'!$AD$3:$AD$87,'d13'!$AE$3:$AE$87)</f>
        <v>0</v>
      </c>
      <c r="AQ44" s="167"/>
      <c r="AR44" s="231">
        <f t="shared" si="16"/>
        <v>0</v>
      </c>
      <c r="AS44" s="166">
        <f>_xlfn.XLOOKUP($C44,'d14'!$AD$3:$AD$87,'d14'!$AE$3:$AE$87)</f>
        <v>0</v>
      </c>
      <c r="AT44" s="167"/>
      <c r="AU44" s="231">
        <f t="shared" si="17"/>
        <v>0</v>
      </c>
      <c r="AV44" s="166">
        <f>_xlfn.XLOOKUP($C44,'d15'!$AD$3:$AD$87,'d15'!$AE$3:$AE$87)</f>
        <v>0</v>
      </c>
      <c r="AW44" s="167"/>
      <c r="AX44" s="231">
        <f t="shared" si="18"/>
        <v>0</v>
      </c>
      <c r="AY44" s="166">
        <f>_xlfn.XLOOKUP($C44,'d16'!$AD$3:$AD$87,'d16'!$AE$3:$AE$87)</f>
        <v>0</v>
      </c>
      <c r="AZ44" s="167"/>
      <c r="BA44" s="231">
        <f t="shared" si="19"/>
        <v>0</v>
      </c>
      <c r="BB44" s="166">
        <f>_xlfn.XLOOKUP($C44,'d17'!$AD$3:$AD$87,'d17'!$AE$3:$AE$87)</f>
        <v>0</v>
      </c>
      <c r="BC44" s="167"/>
      <c r="BD44" s="231">
        <f t="shared" si="20"/>
        <v>0</v>
      </c>
      <c r="BE44" s="166">
        <f>_xlfn.XLOOKUP($C44,'d18'!$AD$3:$AD$87,'d18'!$AE$3:$AE$87)</f>
        <v>0</v>
      </c>
      <c r="BF44" s="167"/>
      <c r="BG44" s="231">
        <f t="shared" si="21"/>
        <v>0</v>
      </c>
      <c r="BH44" s="166">
        <f>_xlfn.XLOOKUP($C44,'d19'!$AD$3:$AD$87,'d19'!$AE$3:$AE$87)</f>
        <v>0</v>
      </c>
      <c r="BI44" s="167"/>
      <c r="BJ44" s="231">
        <f t="shared" si="22"/>
        <v>0</v>
      </c>
      <c r="BK44" s="166">
        <f>_xlfn.XLOOKUP($C44,'d20'!$AD$3:$AD$87,'d20'!$AE$3:$AE$87)</f>
        <v>0</v>
      </c>
      <c r="BL44" s="167"/>
      <c r="BM44" s="231">
        <f t="shared" si="23"/>
        <v>0</v>
      </c>
      <c r="BN44" s="166">
        <f>_xlfn.XLOOKUP($C44,'d21'!$AD$3:$AD$87,'d21'!$AE$3:$AE$87)</f>
        <v>0</v>
      </c>
      <c r="BO44" s="167"/>
      <c r="BP44" s="231">
        <f t="shared" si="24"/>
        <v>0</v>
      </c>
      <c r="BQ44" s="166">
        <f>_xlfn.XLOOKUP($C44,'d22'!$AD$3:$AD$87,'d22'!$AE$3:$AE$87)</f>
        <v>0</v>
      </c>
      <c r="BR44" s="167"/>
      <c r="BS44" s="231">
        <f t="shared" si="25"/>
        <v>0</v>
      </c>
      <c r="BT44" s="166">
        <f>_xlfn.XLOOKUP($C44,'d23'!$AD$3:$AD$87,'d23'!$AE$3:$AE$87)</f>
        <v>0</v>
      </c>
      <c r="BU44" s="167"/>
      <c r="BV44" s="231">
        <f t="shared" si="26"/>
        <v>0</v>
      </c>
      <c r="BW44" s="166">
        <f>_xlfn.XLOOKUP($C44,'d24'!$AD$3:$AD$87,'d24'!$AE$3:$AE$87)</f>
        <v>0</v>
      </c>
      <c r="BX44" s="167"/>
      <c r="BY44" s="231">
        <f t="shared" si="27"/>
        <v>0</v>
      </c>
      <c r="BZ44" s="166">
        <f>_xlfn.XLOOKUP($C44,'d25'!$AD$3:$AD$87,'d25'!$AE$3:$AE$87)</f>
        <v>0</v>
      </c>
      <c r="CA44" s="167"/>
      <c r="CB44" s="231">
        <f t="shared" si="28"/>
        <v>0</v>
      </c>
      <c r="CC44" s="166">
        <f>_xlfn.XLOOKUP($C44,'d26'!$AD$3:$AD$87,'d26'!$AE$3:$AE$87)</f>
        <v>0</v>
      </c>
      <c r="CD44" s="167"/>
      <c r="CE44" s="231">
        <f t="shared" si="29"/>
        <v>0</v>
      </c>
      <c r="CF44" s="166">
        <f>_xlfn.XLOOKUP($C44,'d27'!$AD$3:$AD$87,'d27'!$AE$3:$AE$87)</f>
        <v>0</v>
      </c>
      <c r="CG44" s="167"/>
      <c r="CH44" s="231">
        <f t="shared" si="30"/>
        <v>0</v>
      </c>
      <c r="CI44" s="166">
        <f>_xlfn.XLOOKUP($C44,'d28'!$AD$3:$AD$87,'d28'!$AE$3:$AE$87)</f>
        <v>0</v>
      </c>
      <c r="CJ44" s="167"/>
      <c r="CK44" s="231">
        <f t="shared" si="31"/>
        <v>0</v>
      </c>
      <c r="CL44" s="166">
        <f>_xlfn.XLOOKUP($C44,'d29'!$AD$3:$AD$87,'d29'!$AE$3:$AE$87)</f>
        <v>0</v>
      </c>
      <c r="CM44" s="167"/>
      <c r="CN44" s="231">
        <f t="shared" si="32"/>
        <v>0</v>
      </c>
      <c r="CO44" s="166">
        <f>_xlfn.XLOOKUP($C44,'d30'!$AD$3:$AD$87,'d30'!$AE$3:$AE$87)</f>
        <v>0</v>
      </c>
      <c r="CP44" s="167"/>
      <c r="CQ44" s="231">
        <f t="shared" si="33"/>
        <v>0</v>
      </c>
      <c r="CR44" s="166">
        <f>_xlfn.XLOOKUP($C44,'d31'!$AD$3:$AD$87,'d31'!$AE$3:$AE$87)</f>
        <v>0</v>
      </c>
      <c r="CS44" s="167"/>
      <c r="CT44" s="231">
        <f t="shared" si="34"/>
        <v>0</v>
      </c>
      <c r="CV44" s="168">
        <f t="shared" si="35"/>
        <v>0</v>
      </c>
      <c r="CW44" s="168">
        <f t="shared" si="0"/>
        <v>0</v>
      </c>
      <c r="CX44" s="169">
        <f t="shared" si="1"/>
        <v>0</v>
      </c>
      <c r="CY44" s="165">
        <f t="shared" si="36"/>
        <v>0</v>
      </c>
      <c r="CZ44" s="165">
        <f t="shared" si="36"/>
        <v>0</v>
      </c>
    </row>
    <row r="45" spans="1:104" s="217" customFormat="1" x14ac:dyDescent="0.25">
      <c r="A45" s="165" t="b" cm="1">
        <f t="array" ref="A45">ISNUMBER(MATCH(LOWER(TRIM(B45)), LOWER(TRIM(t_f60_codes)), 0))</f>
        <v>1</v>
      </c>
      <c r="B45" s="637" t="s">
        <v>1040</v>
      </c>
      <c r="C45" s="212" t="s">
        <v>37</v>
      </c>
      <c r="D45" s="213" t="s">
        <v>192</v>
      </c>
      <c r="E45" s="214"/>
      <c r="F45" s="215">
        <f>_xlfn.XLOOKUP($C45,'d1'!$AD$3:$AD$87,'d1'!$AE$3:$AE$87)</f>
        <v>0</v>
      </c>
      <c r="G45" s="216"/>
      <c r="H45" s="231">
        <f t="shared" si="4"/>
        <v>0</v>
      </c>
      <c r="I45" s="215">
        <f>_xlfn.XLOOKUP($C45,'d2'!$AD$3:$AD$87,'d2'!$AE$3:$AE$87)</f>
        <v>0</v>
      </c>
      <c r="J45" s="216"/>
      <c r="K45" s="231">
        <f t="shared" si="5"/>
        <v>0</v>
      </c>
      <c r="L45" s="215">
        <f>_xlfn.XLOOKUP($C45,'d3'!$AD$3:$AD$87,'d3'!$AE$3:$AE$87)</f>
        <v>0</v>
      </c>
      <c r="M45" s="216"/>
      <c r="N45" s="231">
        <f t="shared" si="6"/>
        <v>0</v>
      </c>
      <c r="O45" s="215">
        <f>_xlfn.XLOOKUP($C45,'d4'!$AD$3:$AD$87,'d4'!$AE$3:$AE$87)</f>
        <v>0</v>
      </c>
      <c r="P45" s="216"/>
      <c r="Q45" s="231">
        <f t="shared" si="7"/>
        <v>0</v>
      </c>
      <c r="R45" s="215">
        <f>_xlfn.XLOOKUP($C45,'d5'!$AD$3:$AD$87,'d5'!$AE$3:$AE$87)</f>
        <v>0</v>
      </c>
      <c r="S45" s="216"/>
      <c r="T45" s="231">
        <f t="shared" si="8"/>
        <v>0</v>
      </c>
      <c r="U45" s="215">
        <f>_xlfn.XLOOKUP($C45,'d6'!$AD$3:$AD$87,'d6'!$AE$3:$AE$87)</f>
        <v>0</v>
      </c>
      <c r="V45" s="216"/>
      <c r="W45" s="231">
        <f t="shared" si="9"/>
        <v>0</v>
      </c>
      <c r="X45" s="215">
        <f>_xlfn.XLOOKUP($C45,'d7'!$AD$3:$AD$87,'d7'!$AE$3:$AE$87)</f>
        <v>0</v>
      </c>
      <c r="Y45" s="216"/>
      <c r="Z45" s="231">
        <f t="shared" si="10"/>
        <v>0</v>
      </c>
      <c r="AA45" s="215">
        <f>_xlfn.XLOOKUP($C45,'d8'!$AD$3:$AD$87,'d8'!$AE$3:$AE$87)</f>
        <v>0</v>
      </c>
      <c r="AB45" s="216"/>
      <c r="AC45" s="231">
        <f t="shared" si="11"/>
        <v>0</v>
      </c>
      <c r="AD45" s="215">
        <f>_xlfn.XLOOKUP($C45,'d9'!$AD$3:$AD$87,'d9'!$AE$3:$AE$87)</f>
        <v>0</v>
      </c>
      <c r="AE45" s="216"/>
      <c r="AF45" s="231">
        <f t="shared" si="12"/>
        <v>0</v>
      </c>
      <c r="AG45" s="215">
        <f>_xlfn.XLOOKUP($C45,'d10'!$AD$3:$AD$87,'d10'!$AE$3:$AE$87)</f>
        <v>0</v>
      </c>
      <c r="AH45" s="216"/>
      <c r="AI45" s="231">
        <f t="shared" si="13"/>
        <v>0</v>
      </c>
      <c r="AJ45" s="215">
        <f>_xlfn.XLOOKUP($C45,'d11'!$AD$3:$AD$87,'d11'!$AE$3:$AE$87)</f>
        <v>0</v>
      </c>
      <c r="AK45" s="216"/>
      <c r="AL45" s="231">
        <f t="shared" si="14"/>
        <v>0</v>
      </c>
      <c r="AM45" s="215">
        <f>_xlfn.XLOOKUP($C45,'d12'!$AD$3:$AD$87,'d12'!$AE$3:$AE$87)</f>
        <v>0</v>
      </c>
      <c r="AN45" s="216"/>
      <c r="AO45" s="231">
        <f t="shared" si="15"/>
        <v>0</v>
      </c>
      <c r="AP45" s="215">
        <f>_xlfn.XLOOKUP($C45,'d13'!$AD$3:$AD$87,'d13'!$AE$3:$AE$87)</f>
        <v>0</v>
      </c>
      <c r="AQ45" s="216"/>
      <c r="AR45" s="231">
        <f t="shared" si="16"/>
        <v>0</v>
      </c>
      <c r="AS45" s="215">
        <f>_xlfn.XLOOKUP($C45,'d14'!$AD$3:$AD$87,'d14'!$AE$3:$AE$87)</f>
        <v>0</v>
      </c>
      <c r="AT45" s="216"/>
      <c r="AU45" s="231">
        <f t="shared" si="17"/>
        <v>0</v>
      </c>
      <c r="AV45" s="215">
        <f>_xlfn.XLOOKUP($C45,'d15'!$AD$3:$AD$87,'d15'!$AE$3:$AE$87)</f>
        <v>0</v>
      </c>
      <c r="AW45" s="216"/>
      <c r="AX45" s="231">
        <f t="shared" si="18"/>
        <v>0</v>
      </c>
      <c r="AY45" s="215">
        <f>_xlfn.XLOOKUP($C45,'d16'!$AD$3:$AD$87,'d16'!$AE$3:$AE$87)</f>
        <v>0</v>
      </c>
      <c r="AZ45" s="216"/>
      <c r="BA45" s="231">
        <f t="shared" si="19"/>
        <v>0</v>
      </c>
      <c r="BB45" s="215">
        <f>_xlfn.XLOOKUP($C45,'d17'!$AD$3:$AD$87,'d17'!$AE$3:$AE$87)</f>
        <v>0</v>
      </c>
      <c r="BC45" s="216"/>
      <c r="BD45" s="231">
        <f t="shared" si="20"/>
        <v>0</v>
      </c>
      <c r="BE45" s="215">
        <f>_xlfn.XLOOKUP($C45,'d18'!$AD$3:$AD$87,'d18'!$AE$3:$AE$87)</f>
        <v>0</v>
      </c>
      <c r="BF45" s="216"/>
      <c r="BG45" s="231">
        <f t="shared" si="21"/>
        <v>0</v>
      </c>
      <c r="BH45" s="215">
        <f>_xlfn.XLOOKUP($C45,'d19'!$AD$3:$AD$87,'d19'!$AE$3:$AE$87)</f>
        <v>0</v>
      </c>
      <c r="BI45" s="216"/>
      <c r="BJ45" s="231">
        <f t="shared" si="22"/>
        <v>0</v>
      </c>
      <c r="BK45" s="215">
        <f>_xlfn.XLOOKUP($C45,'d20'!$AD$3:$AD$87,'d20'!$AE$3:$AE$87)</f>
        <v>0</v>
      </c>
      <c r="BL45" s="216"/>
      <c r="BM45" s="231">
        <f t="shared" si="23"/>
        <v>0</v>
      </c>
      <c r="BN45" s="215">
        <f>_xlfn.XLOOKUP($C45,'d21'!$AD$3:$AD$87,'d21'!$AE$3:$AE$87)</f>
        <v>0</v>
      </c>
      <c r="BO45" s="216"/>
      <c r="BP45" s="231">
        <f t="shared" si="24"/>
        <v>0</v>
      </c>
      <c r="BQ45" s="215">
        <f>_xlfn.XLOOKUP($C45,'d22'!$AD$3:$AD$87,'d22'!$AE$3:$AE$87)</f>
        <v>0</v>
      </c>
      <c r="BR45" s="216"/>
      <c r="BS45" s="231">
        <f t="shared" si="25"/>
        <v>0</v>
      </c>
      <c r="BT45" s="215">
        <f>_xlfn.XLOOKUP($C45,'d23'!$AD$3:$AD$87,'d23'!$AE$3:$AE$87)</f>
        <v>0</v>
      </c>
      <c r="BU45" s="216"/>
      <c r="BV45" s="231">
        <f t="shared" si="26"/>
        <v>0</v>
      </c>
      <c r="BW45" s="215">
        <f>_xlfn.XLOOKUP($C45,'d24'!$AD$3:$AD$87,'d24'!$AE$3:$AE$87)</f>
        <v>0</v>
      </c>
      <c r="BX45" s="216"/>
      <c r="BY45" s="231">
        <f t="shared" si="27"/>
        <v>0</v>
      </c>
      <c r="BZ45" s="215">
        <f>_xlfn.XLOOKUP($C45,'d25'!$AD$3:$AD$87,'d25'!$AE$3:$AE$87)</f>
        <v>0</v>
      </c>
      <c r="CA45" s="216"/>
      <c r="CB45" s="231">
        <f t="shared" si="28"/>
        <v>0</v>
      </c>
      <c r="CC45" s="215">
        <f>_xlfn.XLOOKUP($C45,'d26'!$AD$3:$AD$87,'d26'!$AE$3:$AE$87)</f>
        <v>0</v>
      </c>
      <c r="CD45" s="216"/>
      <c r="CE45" s="231">
        <f t="shared" si="29"/>
        <v>0</v>
      </c>
      <c r="CF45" s="215">
        <f>_xlfn.XLOOKUP($C45,'d27'!$AD$3:$AD$87,'d27'!$AE$3:$AE$87)</f>
        <v>0</v>
      </c>
      <c r="CG45" s="216"/>
      <c r="CH45" s="231">
        <f t="shared" si="30"/>
        <v>0</v>
      </c>
      <c r="CI45" s="215">
        <f>_xlfn.XLOOKUP($C45,'d28'!$AD$3:$AD$87,'d28'!$AE$3:$AE$87)</f>
        <v>0</v>
      </c>
      <c r="CJ45" s="216"/>
      <c r="CK45" s="231">
        <f t="shared" si="31"/>
        <v>0</v>
      </c>
      <c r="CL45" s="215">
        <f>_xlfn.XLOOKUP($C45,'d29'!$AD$3:$AD$87,'d29'!$AE$3:$AE$87)</f>
        <v>0</v>
      </c>
      <c r="CM45" s="216"/>
      <c r="CN45" s="231">
        <f t="shared" si="32"/>
        <v>0</v>
      </c>
      <c r="CO45" s="215">
        <f>_xlfn.XLOOKUP($C45,'d30'!$AD$3:$AD$87,'d30'!$AE$3:$AE$87)</f>
        <v>0</v>
      </c>
      <c r="CP45" s="216"/>
      <c r="CQ45" s="231">
        <f t="shared" si="33"/>
        <v>0</v>
      </c>
      <c r="CR45" s="215">
        <f>_xlfn.XLOOKUP($C45,'d31'!$AD$3:$AD$87,'d31'!$AE$3:$AE$87)</f>
        <v>0</v>
      </c>
      <c r="CS45" s="216"/>
      <c r="CT45" s="231">
        <f t="shared" si="34"/>
        <v>0</v>
      </c>
      <c r="CV45" s="168">
        <f t="shared" si="35"/>
        <v>0</v>
      </c>
      <c r="CW45" s="217">
        <f t="shared" si="0"/>
        <v>0</v>
      </c>
      <c r="CX45" s="218">
        <f t="shared" si="1"/>
        <v>0</v>
      </c>
      <c r="CY45" s="217">
        <f t="shared" si="36"/>
        <v>0</v>
      </c>
      <c r="CZ45" s="217">
        <f t="shared" si="36"/>
        <v>0</v>
      </c>
    </row>
    <row r="46" spans="1:104" x14ac:dyDescent="0.25">
      <c r="A46" s="165" t="b" cm="1">
        <f t="array" ref="A46">ISNUMBER(MATCH(LOWER(TRIM(B46)), LOWER(TRIM(t_f60_codes)), 0))</f>
        <v>1</v>
      </c>
      <c r="B46" s="637" t="str">
        <f t="shared" si="3"/>
        <v>sign_permit</v>
      </c>
      <c r="C46" s="122" t="s">
        <v>38</v>
      </c>
      <c r="D46" s="125" t="s">
        <v>192</v>
      </c>
      <c r="F46" s="166">
        <f>_xlfn.XLOOKUP($C46,'d1'!$AD$3:$AD$87,'d1'!$AE$3:$AE$87)</f>
        <v>0</v>
      </c>
      <c r="G46" s="167"/>
      <c r="H46" s="231">
        <f t="shared" si="4"/>
        <v>0</v>
      </c>
      <c r="I46" s="166">
        <f>_xlfn.XLOOKUP($C46,'d2'!$AD$3:$AD$87,'d2'!$AE$3:$AE$87)</f>
        <v>0</v>
      </c>
      <c r="J46" s="167"/>
      <c r="K46" s="231">
        <f t="shared" si="5"/>
        <v>0</v>
      </c>
      <c r="L46" s="166">
        <f>_xlfn.XLOOKUP($C46,'d3'!$AD$3:$AD$87,'d3'!$AE$3:$AE$87)</f>
        <v>0</v>
      </c>
      <c r="M46" s="167"/>
      <c r="N46" s="231">
        <f t="shared" si="6"/>
        <v>0</v>
      </c>
      <c r="O46" s="166">
        <f>_xlfn.XLOOKUP($C46,'d4'!$AD$3:$AD$87,'d4'!$AE$3:$AE$87)</f>
        <v>0</v>
      </c>
      <c r="P46" s="167"/>
      <c r="Q46" s="231">
        <f t="shared" si="7"/>
        <v>0</v>
      </c>
      <c r="R46" s="166">
        <f>_xlfn.XLOOKUP($C46,'d5'!$AD$3:$AD$87,'d5'!$AE$3:$AE$87)</f>
        <v>0</v>
      </c>
      <c r="S46" s="167"/>
      <c r="T46" s="231">
        <f t="shared" si="8"/>
        <v>0</v>
      </c>
      <c r="U46" s="166">
        <f>_xlfn.XLOOKUP($C46,'d6'!$AD$3:$AD$87,'d6'!$AE$3:$AE$87)</f>
        <v>0</v>
      </c>
      <c r="V46" s="167"/>
      <c r="W46" s="231">
        <f t="shared" si="9"/>
        <v>0</v>
      </c>
      <c r="X46" s="166">
        <f>_xlfn.XLOOKUP($C46,'d7'!$AD$3:$AD$87,'d7'!$AE$3:$AE$87)</f>
        <v>0</v>
      </c>
      <c r="Y46" s="167"/>
      <c r="Z46" s="231">
        <f t="shared" si="10"/>
        <v>0</v>
      </c>
      <c r="AA46" s="166">
        <f>_xlfn.XLOOKUP($C46,'d8'!$AD$3:$AD$87,'d8'!$AE$3:$AE$87)</f>
        <v>0</v>
      </c>
      <c r="AB46" s="167"/>
      <c r="AC46" s="231">
        <f t="shared" si="11"/>
        <v>0</v>
      </c>
      <c r="AD46" s="166">
        <f>_xlfn.XLOOKUP($C46,'d9'!$AD$3:$AD$87,'d9'!$AE$3:$AE$87)</f>
        <v>0</v>
      </c>
      <c r="AE46" s="167"/>
      <c r="AF46" s="231">
        <f t="shared" si="12"/>
        <v>0</v>
      </c>
      <c r="AG46" s="166">
        <f>_xlfn.XLOOKUP($C46,'d10'!$AD$3:$AD$87,'d10'!$AE$3:$AE$87)</f>
        <v>0</v>
      </c>
      <c r="AH46" s="167"/>
      <c r="AI46" s="231">
        <f t="shared" si="13"/>
        <v>0</v>
      </c>
      <c r="AJ46" s="166">
        <f>_xlfn.XLOOKUP($C46,'d11'!$AD$3:$AD$87,'d11'!$AE$3:$AE$87)</f>
        <v>0</v>
      </c>
      <c r="AK46" s="167"/>
      <c r="AL46" s="231">
        <f t="shared" si="14"/>
        <v>0</v>
      </c>
      <c r="AM46" s="166">
        <f>_xlfn.XLOOKUP($C46,'d12'!$AD$3:$AD$87,'d12'!$AE$3:$AE$87)</f>
        <v>0</v>
      </c>
      <c r="AN46" s="167"/>
      <c r="AO46" s="231">
        <f t="shared" si="15"/>
        <v>0</v>
      </c>
      <c r="AP46" s="166">
        <f>_xlfn.XLOOKUP($C46,'d13'!$AD$3:$AD$87,'d13'!$AE$3:$AE$87)</f>
        <v>0</v>
      </c>
      <c r="AQ46" s="167"/>
      <c r="AR46" s="231">
        <f t="shared" si="16"/>
        <v>0</v>
      </c>
      <c r="AS46" s="166">
        <f>_xlfn.XLOOKUP($C46,'d14'!$AD$3:$AD$87,'d14'!$AE$3:$AE$87)</f>
        <v>0</v>
      </c>
      <c r="AT46" s="167"/>
      <c r="AU46" s="231">
        <f t="shared" si="17"/>
        <v>0</v>
      </c>
      <c r="AV46" s="166">
        <f>_xlfn.XLOOKUP($C46,'d15'!$AD$3:$AD$87,'d15'!$AE$3:$AE$87)</f>
        <v>0</v>
      </c>
      <c r="AW46" s="167"/>
      <c r="AX46" s="231">
        <f t="shared" si="18"/>
        <v>0</v>
      </c>
      <c r="AY46" s="166">
        <f>_xlfn.XLOOKUP($C46,'d16'!$AD$3:$AD$87,'d16'!$AE$3:$AE$87)</f>
        <v>0</v>
      </c>
      <c r="AZ46" s="167"/>
      <c r="BA46" s="231">
        <f t="shared" si="19"/>
        <v>0</v>
      </c>
      <c r="BB46" s="166">
        <f>_xlfn.XLOOKUP($C46,'d17'!$AD$3:$AD$87,'d17'!$AE$3:$AE$87)</f>
        <v>0</v>
      </c>
      <c r="BC46" s="167"/>
      <c r="BD46" s="231">
        <f t="shared" si="20"/>
        <v>0</v>
      </c>
      <c r="BE46" s="166">
        <f>_xlfn.XLOOKUP($C46,'d18'!$AD$3:$AD$87,'d18'!$AE$3:$AE$87)</f>
        <v>0</v>
      </c>
      <c r="BF46" s="167"/>
      <c r="BG46" s="231">
        <f t="shared" si="21"/>
        <v>0</v>
      </c>
      <c r="BH46" s="166">
        <f>_xlfn.XLOOKUP($C46,'d19'!$AD$3:$AD$87,'d19'!$AE$3:$AE$87)</f>
        <v>0</v>
      </c>
      <c r="BI46" s="167"/>
      <c r="BJ46" s="231">
        <f t="shared" si="22"/>
        <v>0</v>
      </c>
      <c r="BK46" s="166">
        <f>_xlfn.XLOOKUP($C46,'d20'!$AD$3:$AD$87,'d20'!$AE$3:$AE$87)</f>
        <v>0</v>
      </c>
      <c r="BL46" s="167"/>
      <c r="BM46" s="231">
        <f t="shared" si="23"/>
        <v>0</v>
      </c>
      <c r="BN46" s="166">
        <f>_xlfn.XLOOKUP($C46,'d21'!$AD$3:$AD$87,'d21'!$AE$3:$AE$87)</f>
        <v>0</v>
      </c>
      <c r="BO46" s="167"/>
      <c r="BP46" s="231">
        <f t="shared" si="24"/>
        <v>0</v>
      </c>
      <c r="BQ46" s="166">
        <f>_xlfn.XLOOKUP($C46,'d22'!$AD$3:$AD$87,'d22'!$AE$3:$AE$87)</f>
        <v>0</v>
      </c>
      <c r="BR46" s="167"/>
      <c r="BS46" s="231">
        <f t="shared" si="25"/>
        <v>0</v>
      </c>
      <c r="BT46" s="166">
        <f>_xlfn.XLOOKUP($C46,'d23'!$AD$3:$AD$87,'d23'!$AE$3:$AE$87)</f>
        <v>0</v>
      </c>
      <c r="BU46" s="167"/>
      <c r="BV46" s="231">
        <f t="shared" si="26"/>
        <v>0</v>
      </c>
      <c r="BW46" s="166">
        <f>_xlfn.XLOOKUP($C46,'d24'!$AD$3:$AD$87,'d24'!$AE$3:$AE$87)</f>
        <v>0</v>
      </c>
      <c r="BX46" s="167"/>
      <c r="BY46" s="231">
        <f t="shared" si="27"/>
        <v>0</v>
      </c>
      <c r="BZ46" s="166">
        <f>_xlfn.XLOOKUP($C46,'d25'!$AD$3:$AD$87,'d25'!$AE$3:$AE$87)</f>
        <v>0</v>
      </c>
      <c r="CA46" s="167"/>
      <c r="CB46" s="231">
        <f t="shared" si="28"/>
        <v>0</v>
      </c>
      <c r="CC46" s="166">
        <f>_xlfn.XLOOKUP($C46,'d26'!$AD$3:$AD$87,'d26'!$AE$3:$AE$87)</f>
        <v>0</v>
      </c>
      <c r="CD46" s="167"/>
      <c r="CE46" s="231">
        <f t="shared" si="29"/>
        <v>0</v>
      </c>
      <c r="CF46" s="166">
        <f>_xlfn.XLOOKUP($C46,'d27'!$AD$3:$AD$87,'d27'!$AE$3:$AE$87)</f>
        <v>0</v>
      </c>
      <c r="CG46" s="167"/>
      <c r="CH46" s="231">
        <f t="shared" si="30"/>
        <v>0</v>
      </c>
      <c r="CI46" s="166">
        <f>_xlfn.XLOOKUP($C46,'d28'!$AD$3:$AD$87,'d28'!$AE$3:$AE$87)</f>
        <v>0</v>
      </c>
      <c r="CJ46" s="167"/>
      <c r="CK46" s="231">
        <f t="shared" si="31"/>
        <v>0</v>
      </c>
      <c r="CL46" s="166">
        <f>_xlfn.XLOOKUP($C46,'d29'!$AD$3:$AD$87,'d29'!$AE$3:$AE$87)</f>
        <v>0</v>
      </c>
      <c r="CM46" s="167"/>
      <c r="CN46" s="231">
        <f t="shared" si="32"/>
        <v>0</v>
      </c>
      <c r="CO46" s="166">
        <f>_xlfn.XLOOKUP($C46,'d30'!$AD$3:$AD$87,'d30'!$AE$3:$AE$87)</f>
        <v>0</v>
      </c>
      <c r="CP46" s="167"/>
      <c r="CQ46" s="231">
        <f t="shared" si="33"/>
        <v>0</v>
      </c>
      <c r="CR46" s="166">
        <f>_xlfn.XLOOKUP($C46,'d31'!$AD$3:$AD$87,'d31'!$AE$3:$AE$87)</f>
        <v>0</v>
      </c>
      <c r="CS46" s="167"/>
      <c r="CT46" s="231">
        <f t="shared" si="34"/>
        <v>0</v>
      </c>
      <c r="CV46" s="168">
        <f t="shared" si="35"/>
        <v>0</v>
      </c>
      <c r="CW46" s="168">
        <f t="shared" si="0"/>
        <v>0</v>
      </c>
      <c r="CX46" s="169">
        <f t="shared" si="1"/>
        <v>0</v>
      </c>
      <c r="CY46" s="165">
        <f t="shared" si="36"/>
        <v>0</v>
      </c>
      <c r="CZ46" s="165">
        <f t="shared" si="36"/>
        <v>0</v>
      </c>
    </row>
    <row r="47" spans="1:104" x14ac:dyDescent="0.25">
      <c r="A47" s="165" t="b" cm="1">
        <f t="array" ref="A47">ISNUMBER(MATCH(LOWER(TRIM(B47)), LOWER(TRIM(t_f60_codes)), 0))</f>
        <v>1</v>
      </c>
      <c r="B47" s="637" t="str">
        <f t="shared" si="3"/>
        <v>storage</v>
      </c>
      <c r="C47" s="122" t="s">
        <v>39</v>
      </c>
      <c r="D47" s="125" t="s">
        <v>192</v>
      </c>
      <c r="F47" s="166">
        <f>_xlfn.XLOOKUP($C47,'d1'!$AD$3:$AD$87,'d1'!$AE$3:$AE$87)</f>
        <v>0</v>
      </c>
      <c r="G47" s="167"/>
      <c r="H47" s="231">
        <f t="shared" si="4"/>
        <v>0</v>
      </c>
      <c r="I47" s="166">
        <f>_xlfn.XLOOKUP($C47,'d2'!$AD$3:$AD$87,'d2'!$AE$3:$AE$87)</f>
        <v>0</v>
      </c>
      <c r="J47" s="167"/>
      <c r="K47" s="231">
        <f t="shared" si="5"/>
        <v>0</v>
      </c>
      <c r="L47" s="166">
        <f>_xlfn.XLOOKUP($C47,'d3'!$AD$3:$AD$87,'d3'!$AE$3:$AE$87)</f>
        <v>0</v>
      </c>
      <c r="M47" s="167"/>
      <c r="N47" s="231">
        <f t="shared" si="6"/>
        <v>0</v>
      </c>
      <c r="O47" s="166">
        <f>_xlfn.XLOOKUP($C47,'d4'!$AD$3:$AD$87,'d4'!$AE$3:$AE$87)</f>
        <v>0</v>
      </c>
      <c r="P47" s="167"/>
      <c r="Q47" s="231">
        <f t="shared" si="7"/>
        <v>0</v>
      </c>
      <c r="R47" s="166">
        <f>_xlfn.XLOOKUP($C47,'d5'!$AD$3:$AD$87,'d5'!$AE$3:$AE$87)</f>
        <v>0</v>
      </c>
      <c r="S47" s="167"/>
      <c r="T47" s="231">
        <f t="shared" si="8"/>
        <v>0</v>
      </c>
      <c r="U47" s="166">
        <f>_xlfn.XLOOKUP($C47,'d6'!$AD$3:$AD$87,'d6'!$AE$3:$AE$87)</f>
        <v>0</v>
      </c>
      <c r="V47" s="167"/>
      <c r="W47" s="231">
        <f t="shared" si="9"/>
        <v>0</v>
      </c>
      <c r="X47" s="166">
        <f>_xlfn.XLOOKUP($C47,'d7'!$AD$3:$AD$87,'d7'!$AE$3:$AE$87)</f>
        <v>0</v>
      </c>
      <c r="Y47" s="167"/>
      <c r="Z47" s="231">
        <f t="shared" si="10"/>
        <v>0</v>
      </c>
      <c r="AA47" s="166">
        <f>_xlfn.XLOOKUP($C47,'d8'!$AD$3:$AD$87,'d8'!$AE$3:$AE$87)</f>
        <v>0</v>
      </c>
      <c r="AB47" s="167"/>
      <c r="AC47" s="231">
        <f t="shared" si="11"/>
        <v>0</v>
      </c>
      <c r="AD47" s="166">
        <f>_xlfn.XLOOKUP($C47,'d9'!$AD$3:$AD$87,'d9'!$AE$3:$AE$87)</f>
        <v>0</v>
      </c>
      <c r="AE47" s="167"/>
      <c r="AF47" s="231">
        <f t="shared" si="12"/>
        <v>0</v>
      </c>
      <c r="AG47" s="166">
        <f>_xlfn.XLOOKUP($C47,'d10'!$AD$3:$AD$87,'d10'!$AE$3:$AE$87)</f>
        <v>0</v>
      </c>
      <c r="AH47" s="167"/>
      <c r="AI47" s="231">
        <f t="shared" si="13"/>
        <v>0</v>
      </c>
      <c r="AJ47" s="166">
        <f>_xlfn.XLOOKUP($C47,'d11'!$AD$3:$AD$87,'d11'!$AE$3:$AE$87)</f>
        <v>0</v>
      </c>
      <c r="AK47" s="167"/>
      <c r="AL47" s="231">
        <f t="shared" si="14"/>
        <v>0</v>
      </c>
      <c r="AM47" s="166">
        <f>_xlfn.XLOOKUP($C47,'d12'!$AD$3:$AD$87,'d12'!$AE$3:$AE$87)</f>
        <v>0</v>
      </c>
      <c r="AN47" s="167"/>
      <c r="AO47" s="231">
        <f t="shared" si="15"/>
        <v>0</v>
      </c>
      <c r="AP47" s="166">
        <f>_xlfn.XLOOKUP($C47,'d13'!$AD$3:$AD$87,'d13'!$AE$3:$AE$87)</f>
        <v>0</v>
      </c>
      <c r="AQ47" s="167"/>
      <c r="AR47" s="231">
        <f t="shared" si="16"/>
        <v>0</v>
      </c>
      <c r="AS47" s="166">
        <f>_xlfn.XLOOKUP($C47,'d14'!$AD$3:$AD$87,'d14'!$AE$3:$AE$87)</f>
        <v>0</v>
      </c>
      <c r="AT47" s="167"/>
      <c r="AU47" s="231">
        <f t="shared" si="17"/>
        <v>0</v>
      </c>
      <c r="AV47" s="166">
        <f>_xlfn.XLOOKUP($C47,'d15'!$AD$3:$AD$87,'d15'!$AE$3:$AE$87)</f>
        <v>0</v>
      </c>
      <c r="AW47" s="167"/>
      <c r="AX47" s="231">
        <f t="shared" si="18"/>
        <v>0</v>
      </c>
      <c r="AY47" s="166">
        <f>_xlfn.XLOOKUP($C47,'d16'!$AD$3:$AD$87,'d16'!$AE$3:$AE$87)</f>
        <v>0</v>
      </c>
      <c r="AZ47" s="167"/>
      <c r="BA47" s="231">
        <f t="shared" si="19"/>
        <v>0</v>
      </c>
      <c r="BB47" s="166">
        <f>_xlfn.XLOOKUP($C47,'d17'!$AD$3:$AD$87,'d17'!$AE$3:$AE$87)</f>
        <v>0</v>
      </c>
      <c r="BC47" s="167"/>
      <c r="BD47" s="231">
        <f t="shared" si="20"/>
        <v>0</v>
      </c>
      <c r="BE47" s="166">
        <f>_xlfn.XLOOKUP($C47,'d18'!$AD$3:$AD$87,'d18'!$AE$3:$AE$87)</f>
        <v>0</v>
      </c>
      <c r="BF47" s="167"/>
      <c r="BG47" s="231">
        <f t="shared" si="21"/>
        <v>0</v>
      </c>
      <c r="BH47" s="166">
        <f>_xlfn.XLOOKUP($C47,'d19'!$AD$3:$AD$87,'d19'!$AE$3:$AE$87)</f>
        <v>0</v>
      </c>
      <c r="BI47" s="167"/>
      <c r="BJ47" s="231">
        <f t="shared" si="22"/>
        <v>0</v>
      </c>
      <c r="BK47" s="166">
        <f>_xlfn.XLOOKUP($C47,'d20'!$AD$3:$AD$87,'d20'!$AE$3:$AE$87)</f>
        <v>0</v>
      </c>
      <c r="BL47" s="167"/>
      <c r="BM47" s="231">
        <f t="shared" si="23"/>
        <v>0</v>
      </c>
      <c r="BN47" s="166">
        <f>_xlfn.XLOOKUP($C47,'d21'!$AD$3:$AD$87,'d21'!$AE$3:$AE$87)</f>
        <v>0</v>
      </c>
      <c r="BO47" s="167"/>
      <c r="BP47" s="231">
        <f t="shared" si="24"/>
        <v>0</v>
      </c>
      <c r="BQ47" s="166">
        <f>_xlfn.XLOOKUP($C47,'d22'!$AD$3:$AD$87,'d22'!$AE$3:$AE$87)</f>
        <v>0</v>
      </c>
      <c r="BR47" s="167"/>
      <c r="BS47" s="231">
        <f t="shared" si="25"/>
        <v>0</v>
      </c>
      <c r="BT47" s="166">
        <f>_xlfn.XLOOKUP($C47,'d23'!$AD$3:$AD$87,'d23'!$AE$3:$AE$87)</f>
        <v>0</v>
      </c>
      <c r="BU47" s="167"/>
      <c r="BV47" s="231">
        <f t="shared" si="26"/>
        <v>0</v>
      </c>
      <c r="BW47" s="166">
        <f>_xlfn.XLOOKUP($C47,'d24'!$AD$3:$AD$87,'d24'!$AE$3:$AE$87)</f>
        <v>0</v>
      </c>
      <c r="BX47" s="167"/>
      <c r="BY47" s="231">
        <f t="shared" si="27"/>
        <v>0</v>
      </c>
      <c r="BZ47" s="166">
        <f>_xlfn.XLOOKUP($C47,'d25'!$AD$3:$AD$87,'d25'!$AE$3:$AE$87)</f>
        <v>0</v>
      </c>
      <c r="CA47" s="167"/>
      <c r="CB47" s="231">
        <f t="shared" si="28"/>
        <v>0</v>
      </c>
      <c r="CC47" s="166">
        <f>_xlfn.XLOOKUP($C47,'d26'!$AD$3:$AD$87,'d26'!$AE$3:$AE$87)</f>
        <v>0</v>
      </c>
      <c r="CD47" s="167"/>
      <c r="CE47" s="231">
        <f t="shared" si="29"/>
        <v>0</v>
      </c>
      <c r="CF47" s="166">
        <f>_xlfn.XLOOKUP($C47,'d27'!$AD$3:$AD$87,'d27'!$AE$3:$AE$87)</f>
        <v>0</v>
      </c>
      <c r="CG47" s="167"/>
      <c r="CH47" s="231">
        <f t="shared" si="30"/>
        <v>0</v>
      </c>
      <c r="CI47" s="166">
        <f>_xlfn.XLOOKUP($C47,'d28'!$AD$3:$AD$87,'d28'!$AE$3:$AE$87)</f>
        <v>0</v>
      </c>
      <c r="CJ47" s="167"/>
      <c r="CK47" s="231">
        <f t="shared" si="31"/>
        <v>0</v>
      </c>
      <c r="CL47" s="166">
        <f>_xlfn.XLOOKUP($C47,'d29'!$AD$3:$AD$87,'d29'!$AE$3:$AE$87)</f>
        <v>0</v>
      </c>
      <c r="CM47" s="167"/>
      <c r="CN47" s="231">
        <f t="shared" si="32"/>
        <v>0</v>
      </c>
      <c r="CO47" s="166">
        <f>_xlfn.XLOOKUP($C47,'d30'!$AD$3:$AD$87,'d30'!$AE$3:$AE$87)</f>
        <v>0</v>
      </c>
      <c r="CP47" s="167"/>
      <c r="CQ47" s="231">
        <f t="shared" si="33"/>
        <v>0</v>
      </c>
      <c r="CR47" s="166">
        <f>_xlfn.XLOOKUP($C47,'d31'!$AD$3:$AD$87,'d31'!$AE$3:$AE$87)</f>
        <v>0</v>
      </c>
      <c r="CS47" s="167"/>
      <c r="CT47" s="231">
        <f t="shared" si="34"/>
        <v>0</v>
      </c>
      <c r="CV47" s="168">
        <f t="shared" si="35"/>
        <v>0</v>
      </c>
      <c r="CW47" s="168">
        <f t="shared" si="0"/>
        <v>0</v>
      </c>
      <c r="CX47" s="169">
        <f t="shared" si="1"/>
        <v>0</v>
      </c>
      <c r="CY47" s="165">
        <f t="shared" si="36"/>
        <v>0</v>
      </c>
      <c r="CZ47" s="165">
        <f t="shared" si="36"/>
        <v>0</v>
      </c>
    </row>
    <row r="48" spans="1:104" x14ac:dyDescent="0.25">
      <c r="A48" s="165" t="b" cm="1">
        <f t="array" ref="A48">ISNUMBER(MATCH(LOWER(TRIM(B48)), LOWER(TRIM(t_f60_codes)), 0))</f>
        <v>1</v>
      </c>
      <c r="B48" s="637" t="str">
        <f t="shared" si="3"/>
        <v>videoke</v>
      </c>
      <c r="C48" s="122" t="s">
        <v>40</v>
      </c>
      <c r="D48" s="125" t="s">
        <v>192</v>
      </c>
      <c r="F48" s="166">
        <f>_xlfn.XLOOKUP($C48,'d1'!$AD$3:$AD$87,'d1'!$AE$3:$AE$87)</f>
        <v>0</v>
      </c>
      <c r="G48" s="167"/>
      <c r="H48" s="231">
        <f t="shared" si="4"/>
        <v>0</v>
      </c>
      <c r="I48" s="166">
        <f>_xlfn.XLOOKUP($C48,'d2'!$AD$3:$AD$87,'d2'!$AE$3:$AE$87)</f>
        <v>0</v>
      </c>
      <c r="J48" s="167"/>
      <c r="K48" s="231">
        <f t="shared" si="5"/>
        <v>0</v>
      </c>
      <c r="L48" s="166">
        <f>_xlfn.XLOOKUP($C48,'d3'!$AD$3:$AD$87,'d3'!$AE$3:$AE$87)</f>
        <v>0</v>
      </c>
      <c r="M48" s="167"/>
      <c r="N48" s="231">
        <f t="shared" si="6"/>
        <v>0</v>
      </c>
      <c r="O48" s="166">
        <f>_xlfn.XLOOKUP($C48,'d4'!$AD$3:$AD$87,'d4'!$AE$3:$AE$87)</f>
        <v>0</v>
      </c>
      <c r="P48" s="167"/>
      <c r="Q48" s="231">
        <f t="shared" si="7"/>
        <v>0</v>
      </c>
      <c r="R48" s="166">
        <f>_xlfn.XLOOKUP($C48,'d5'!$AD$3:$AD$87,'d5'!$AE$3:$AE$87)</f>
        <v>0</v>
      </c>
      <c r="S48" s="167"/>
      <c r="T48" s="231">
        <f t="shared" si="8"/>
        <v>0</v>
      </c>
      <c r="U48" s="166">
        <f>_xlfn.XLOOKUP($C48,'d6'!$AD$3:$AD$87,'d6'!$AE$3:$AE$87)</f>
        <v>0</v>
      </c>
      <c r="V48" s="167"/>
      <c r="W48" s="231">
        <f t="shared" si="9"/>
        <v>0</v>
      </c>
      <c r="X48" s="166">
        <f>_xlfn.XLOOKUP($C48,'d7'!$AD$3:$AD$87,'d7'!$AE$3:$AE$87)</f>
        <v>0</v>
      </c>
      <c r="Y48" s="167"/>
      <c r="Z48" s="231">
        <f t="shared" si="10"/>
        <v>0</v>
      </c>
      <c r="AA48" s="166">
        <f>_xlfn.XLOOKUP($C48,'d8'!$AD$3:$AD$87,'d8'!$AE$3:$AE$87)</f>
        <v>0</v>
      </c>
      <c r="AB48" s="167"/>
      <c r="AC48" s="231">
        <f t="shared" si="11"/>
        <v>0</v>
      </c>
      <c r="AD48" s="166">
        <f>_xlfn.XLOOKUP($C48,'d9'!$AD$3:$AD$87,'d9'!$AE$3:$AE$87)</f>
        <v>0</v>
      </c>
      <c r="AE48" s="167"/>
      <c r="AF48" s="231">
        <f t="shared" si="12"/>
        <v>0</v>
      </c>
      <c r="AG48" s="166">
        <f>_xlfn.XLOOKUP($C48,'d10'!$AD$3:$AD$87,'d10'!$AE$3:$AE$87)</f>
        <v>0</v>
      </c>
      <c r="AH48" s="167"/>
      <c r="AI48" s="231">
        <f t="shared" si="13"/>
        <v>0</v>
      </c>
      <c r="AJ48" s="166">
        <f>_xlfn.XLOOKUP($C48,'d11'!$AD$3:$AD$87,'d11'!$AE$3:$AE$87)</f>
        <v>0</v>
      </c>
      <c r="AK48" s="167"/>
      <c r="AL48" s="231">
        <f t="shared" si="14"/>
        <v>0</v>
      </c>
      <c r="AM48" s="166">
        <f>_xlfn.XLOOKUP($C48,'d12'!$AD$3:$AD$87,'d12'!$AE$3:$AE$87)</f>
        <v>0</v>
      </c>
      <c r="AN48" s="167"/>
      <c r="AO48" s="231">
        <f t="shared" si="15"/>
        <v>0</v>
      </c>
      <c r="AP48" s="166">
        <f>_xlfn.XLOOKUP($C48,'d13'!$AD$3:$AD$87,'d13'!$AE$3:$AE$87)</f>
        <v>0</v>
      </c>
      <c r="AQ48" s="167"/>
      <c r="AR48" s="231">
        <f t="shared" si="16"/>
        <v>0</v>
      </c>
      <c r="AS48" s="166">
        <f>_xlfn.XLOOKUP($C48,'d14'!$AD$3:$AD$87,'d14'!$AE$3:$AE$87)</f>
        <v>0</v>
      </c>
      <c r="AT48" s="167"/>
      <c r="AU48" s="231">
        <f t="shared" si="17"/>
        <v>0</v>
      </c>
      <c r="AV48" s="166">
        <f>_xlfn.XLOOKUP($C48,'d15'!$AD$3:$AD$87,'d15'!$AE$3:$AE$87)</f>
        <v>0</v>
      </c>
      <c r="AW48" s="167"/>
      <c r="AX48" s="231">
        <f t="shared" si="18"/>
        <v>0</v>
      </c>
      <c r="AY48" s="166">
        <f>_xlfn.XLOOKUP($C48,'d16'!$AD$3:$AD$87,'d16'!$AE$3:$AE$87)</f>
        <v>0</v>
      </c>
      <c r="AZ48" s="167"/>
      <c r="BA48" s="231">
        <f t="shared" si="19"/>
        <v>0</v>
      </c>
      <c r="BB48" s="166">
        <f>_xlfn.XLOOKUP($C48,'d17'!$AD$3:$AD$87,'d17'!$AE$3:$AE$87)</f>
        <v>0</v>
      </c>
      <c r="BC48" s="167"/>
      <c r="BD48" s="231">
        <f t="shared" si="20"/>
        <v>0</v>
      </c>
      <c r="BE48" s="166">
        <f>_xlfn.XLOOKUP($C48,'d18'!$AD$3:$AD$87,'d18'!$AE$3:$AE$87)</f>
        <v>0</v>
      </c>
      <c r="BF48" s="167"/>
      <c r="BG48" s="231">
        <f t="shared" si="21"/>
        <v>0</v>
      </c>
      <c r="BH48" s="166">
        <f>_xlfn.XLOOKUP($C48,'d19'!$AD$3:$AD$87,'d19'!$AE$3:$AE$87)</f>
        <v>0</v>
      </c>
      <c r="BI48" s="167"/>
      <c r="BJ48" s="231">
        <f t="shared" si="22"/>
        <v>0</v>
      </c>
      <c r="BK48" s="166">
        <f>_xlfn.XLOOKUP($C48,'d20'!$AD$3:$AD$87,'d20'!$AE$3:$AE$87)</f>
        <v>0</v>
      </c>
      <c r="BL48" s="167"/>
      <c r="BM48" s="231">
        <f t="shared" si="23"/>
        <v>0</v>
      </c>
      <c r="BN48" s="166">
        <f>_xlfn.XLOOKUP($C48,'d21'!$AD$3:$AD$87,'d21'!$AE$3:$AE$87)</f>
        <v>0</v>
      </c>
      <c r="BO48" s="167"/>
      <c r="BP48" s="231">
        <f t="shared" si="24"/>
        <v>0</v>
      </c>
      <c r="BQ48" s="166">
        <f>_xlfn.XLOOKUP($C48,'d22'!$AD$3:$AD$87,'d22'!$AE$3:$AE$87)</f>
        <v>0</v>
      </c>
      <c r="BR48" s="167"/>
      <c r="BS48" s="231">
        <f t="shared" si="25"/>
        <v>0</v>
      </c>
      <c r="BT48" s="166">
        <f>_xlfn.XLOOKUP($C48,'d23'!$AD$3:$AD$87,'d23'!$AE$3:$AE$87)</f>
        <v>0</v>
      </c>
      <c r="BU48" s="167"/>
      <c r="BV48" s="231">
        <f t="shared" si="26"/>
        <v>0</v>
      </c>
      <c r="BW48" s="166">
        <f>_xlfn.XLOOKUP($C48,'d24'!$AD$3:$AD$87,'d24'!$AE$3:$AE$87)</f>
        <v>0</v>
      </c>
      <c r="BX48" s="167"/>
      <c r="BY48" s="231">
        <f t="shared" si="27"/>
        <v>0</v>
      </c>
      <c r="BZ48" s="166">
        <f>_xlfn.XLOOKUP($C48,'d25'!$AD$3:$AD$87,'d25'!$AE$3:$AE$87)</f>
        <v>0</v>
      </c>
      <c r="CA48" s="167"/>
      <c r="CB48" s="231">
        <f t="shared" si="28"/>
        <v>0</v>
      </c>
      <c r="CC48" s="166">
        <f>_xlfn.XLOOKUP($C48,'d26'!$AD$3:$AD$87,'d26'!$AE$3:$AE$87)</f>
        <v>0</v>
      </c>
      <c r="CD48" s="167"/>
      <c r="CE48" s="231">
        <f t="shared" si="29"/>
        <v>0</v>
      </c>
      <c r="CF48" s="166">
        <f>_xlfn.XLOOKUP($C48,'d27'!$AD$3:$AD$87,'d27'!$AE$3:$AE$87)</f>
        <v>0</v>
      </c>
      <c r="CG48" s="167"/>
      <c r="CH48" s="231">
        <f t="shared" si="30"/>
        <v>0</v>
      </c>
      <c r="CI48" s="166">
        <f>_xlfn.XLOOKUP($C48,'d28'!$AD$3:$AD$87,'d28'!$AE$3:$AE$87)</f>
        <v>0</v>
      </c>
      <c r="CJ48" s="167"/>
      <c r="CK48" s="231">
        <f t="shared" si="31"/>
        <v>0</v>
      </c>
      <c r="CL48" s="166">
        <f>_xlfn.XLOOKUP($C48,'d29'!$AD$3:$AD$87,'d29'!$AE$3:$AE$87)</f>
        <v>0</v>
      </c>
      <c r="CM48" s="167"/>
      <c r="CN48" s="231">
        <f t="shared" si="32"/>
        <v>0</v>
      </c>
      <c r="CO48" s="166">
        <f>_xlfn.XLOOKUP($C48,'d30'!$AD$3:$AD$87,'d30'!$AE$3:$AE$87)</f>
        <v>0</v>
      </c>
      <c r="CP48" s="167"/>
      <c r="CQ48" s="231">
        <f t="shared" si="33"/>
        <v>0</v>
      </c>
      <c r="CR48" s="166">
        <f>_xlfn.XLOOKUP($C48,'d31'!$AD$3:$AD$87,'d31'!$AE$3:$AE$87)</f>
        <v>0</v>
      </c>
      <c r="CS48" s="167"/>
      <c r="CT48" s="231">
        <f t="shared" si="34"/>
        <v>0</v>
      </c>
      <c r="CV48" s="168">
        <f t="shared" si="35"/>
        <v>0</v>
      </c>
      <c r="CW48" s="168">
        <f t="shared" si="0"/>
        <v>0</v>
      </c>
      <c r="CX48" s="169">
        <f t="shared" si="1"/>
        <v>0</v>
      </c>
      <c r="CY48" s="165">
        <f t="shared" si="36"/>
        <v>0</v>
      </c>
      <c r="CZ48" s="165">
        <f t="shared" si="36"/>
        <v>0</v>
      </c>
    </row>
    <row r="49" spans="1:104" x14ac:dyDescent="0.25">
      <c r="A49" s="165" t="b" cm="1">
        <f t="array" ref="A49">ISNUMBER(MATCH(LOWER(TRIM(B49)), LOWER(TRIM(t_f60_codes)), 0))</f>
        <v>1</v>
      </c>
      <c r="B49" s="637" t="str">
        <f t="shared" si="3"/>
        <v>warehouse</v>
      </c>
      <c r="C49" s="122" t="s">
        <v>41</v>
      </c>
      <c r="D49" s="125" t="s">
        <v>192</v>
      </c>
      <c r="F49" s="166">
        <f>_xlfn.XLOOKUP($C49,'d1'!$AD$3:$AD$87,'d1'!$AE$3:$AE$87)</f>
        <v>0</v>
      </c>
      <c r="G49" s="167"/>
      <c r="H49" s="231">
        <f t="shared" si="4"/>
        <v>0</v>
      </c>
      <c r="I49" s="166">
        <f>_xlfn.XLOOKUP($C49,'d2'!$AD$3:$AD$87,'d2'!$AE$3:$AE$87)</f>
        <v>0</v>
      </c>
      <c r="J49" s="167"/>
      <c r="K49" s="231">
        <f t="shared" si="5"/>
        <v>0</v>
      </c>
      <c r="L49" s="166">
        <f>_xlfn.XLOOKUP($C49,'d3'!$AD$3:$AD$87,'d3'!$AE$3:$AE$87)</f>
        <v>0</v>
      </c>
      <c r="M49" s="167"/>
      <c r="N49" s="231">
        <f t="shared" si="6"/>
        <v>0</v>
      </c>
      <c r="O49" s="166">
        <f>_xlfn.XLOOKUP($C49,'d4'!$AD$3:$AD$87,'d4'!$AE$3:$AE$87)</f>
        <v>0</v>
      </c>
      <c r="P49" s="167"/>
      <c r="Q49" s="231">
        <f t="shared" si="7"/>
        <v>0</v>
      </c>
      <c r="R49" s="166">
        <f>_xlfn.XLOOKUP($C49,'d5'!$AD$3:$AD$87,'d5'!$AE$3:$AE$87)</f>
        <v>0</v>
      </c>
      <c r="S49" s="167"/>
      <c r="T49" s="231">
        <f t="shared" si="8"/>
        <v>0</v>
      </c>
      <c r="U49" s="166">
        <f>_xlfn.XLOOKUP($C49,'d6'!$AD$3:$AD$87,'d6'!$AE$3:$AE$87)</f>
        <v>0</v>
      </c>
      <c r="V49" s="167"/>
      <c r="W49" s="231">
        <f t="shared" si="9"/>
        <v>0</v>
      </c>
      <c r="X49" s="166">
        <f>_xlfn.XLOOKUP($C49,'d7'!$AD$3:$AD$87,'d7'!$AE$3:$AE$87)</f>
        <v>0</v>
      </c>
      <c r="Y49" s="167"/>
      <c r="Z49" s="231">
        <f t="shared" si="10"/>
        <v>0</v>
      </c>
      <c r="AA49" s="166">
        <f>_xlfn.XLOOKUP($C49,'d8'!$AD$3:$AD$87,'d8'!$AE$3:$AE$87)</f>
        <v>0</v>
      </c>
      <c r="AB49" s="167"/>
      <c r="AC49" s="231">
        <f t="shared" si="11"/>
        <v>0</v>
      </c>
      <c r="AD49" s="166">
        <f>_xlfn.XLOOKUP($C49,'d9'!$AD$3:$AD$87,'d9'!$AE$3:$AE$87)</f>
        <v>0</v>
      </c>
      <c r="AE49" s="167"/>
      <c r="AF49" s="231">
        <f t="shared" si="12"/>
        <v>0</v>
      </c>
      <c r="AG49" s="166">
        <f>_xlfn.XLOOKUP($C49,'d10'!$AD$3:$AD$87,'d10'!$AE$3:$AE$87)</f>
        <v>0</v>
      </c>
      <c r="AH49" s="167"/>
      <c r="AI49" s="231">
        <f t="shared" si="13"/>
        <v>0</v>
      </c>
      <c r="AJ49" s="166">
        <f>_xlfn.XLOOKUP($C49,'d11'!$AD$3:$AD$87,'d11'!$AE$3:$AE$87)</f>
        <v>0</v>
      </c>
      <c r="AK49" s="167"/>
      <c r="AL49" s="231">
        <f t="shared" si="14"/>
        <v>0</v>
      </c>
      <c r="AM49" s="166">
        <f>_xlfn.XLOOKUP($C49,'d12'!$AD$3:$AD$87,'d12'!$AE$3:$AE$87)</f>
        <v>0</v>
      </c>
      <c r="AN49" s="167"/>
      <c r="AO49" s="231">
        <f t="shared" si="15"/>
        <v>0</v>
      </c>
      <c r="AP49" s="166">
        <f>_xlfn.XLOOKUP($C49,'d13'!$AD$3:$AD$87,'d13'!$AE$3:$AE$87)</f>
        <v>0</v>
      </c>
      <c r="AQ49" s="167"/>
      <c r="AR49" s="231">
        <f t="shared" si="16"/>
        <v>0</v>
      </c>
      <c r="AS49" s="166">
        <f>_xlfn.XLOOKUP($C49,'d14'!$AD$3:$AD$87,'d14'!$AE$3:$AE$87)</f>
        <v>0</v>
      </c>
      <c r="AT49" s="167"/>
      <c r="AU49" s="231">
        <f t="shared" si="17"/>
        <v>0</v>
      </c>
      <c r="AV49" s="166">
        <f>_xlfn.XLOOKUP($C49,'d15'!$AD$3:$AD$87,'d15'!$AE$3:$AE$87)</f>
        <v>0</v>
      </c>
      <c r="AW49" s="167"/>
      <c r="AX49" s="231">
        <f t="shared" si="18"/>
        <v>0</v>
      </c>
      <c r="AY49" s="166">
        <f>_xlfn.XLOOKUP($C49,'d16'!$AD$3:$AD$87,'d16'!$AE$3:$AE$87)</f>
        <v>0</v>
      </c>
      <c r="AZ49" s="167"/>
      <c r="BA49" s="231">
        <f t="shared" si="19"/>
        <v>0</v>
      </c>
      <c r="BB49" s="166">
        <f>_xlfn.XLOOKUP($C49,'d17'!$AD$3:$AD$87,'d17'!$AE$3:$AE$87)</f>
        <v>0</v>
      </c>
      <c r="BC49" s="167"/>
      <c r="BD49" s="231">
        <f t="shared" si="20"/>
        <v>0</v>
      </c>
      <c r="BE49" s="166">
        <f>_xlfn.XLOOKUP($C49,'d18'!$AD$3:$AD$87,'d18'!$AE$3:$AE$87)</f>
        <v>0</v>
      </c>
      <c r="BF49" s="167"/>
      <c r="BG49" s="231">
        <f t="shared" si="21"/>
        <v>0</v>
      </c>
      <c r="BH49" s="166">
        <f>_xlfn.XLOOKUP($C49,'d19'!$AD$3:$AD$87,'d19'!$AE$3:$AE$87)</f>
        <v>0</v>
      </c>
      <c r="BI49" s="167"/>
      <c r="BJ49" s="231">
        <f t="shared" si="22"/>
        <v>0</v>
      </c>
      <c r="BK49" s="166">
        <f>_xlfn.XLOOKUP($C49,'d20'!$AD$3:$AD$87,'d20'!$AE$3:$AE$87)</f>
        <v>0</v>
      </c>
      <c r="BL49" s="167"/>
      <c r="BM49" s="231">
        <f t="shared" si="23"/>
        <v>0</v>
      </c>
      <c r="BN49" s="166">
        <f>_xlfn.XLOOKUP($C49,'d21'!$AD$3:$AD$87,'d21'!$AE$3:$AE$87)</f>
        <v>0</v>
      </c>
      <c r="BO49" s="167"/>
      <c r="BP49" s="231">
        <f t="shared" si="24"/>
        <v>0</v>
      </c>
      <c r="BQ49" s="166">
        <f>_xlfn.XLOOKUP($C49,'d22'!$AD$3:$AD$87,'d22'!$AE$3:$AE$87)</f>
        <v>0</v>
      </c>
      <c r="BR49" s="167"/>
      <c r="BS49" s="231">
        <f t="shared" si="25"/>
        <v>0</v>
      </c>
      <c r="BT49" s="166">
        <f>_xlfn.XLOOKUP($C49,'d23'!$AD$3:$AD$87,'d23'!$AE$3:$AE$87)</f>
        <v>0</v>
      </c>
      <c r="BU49" s="167"/>
      <c r="BV49" s="231">
        <f t="shared" si="26"/>
        <v>0</v>
      </c>
      <c r="BW49" s="166">
        <f>_xlfn.XLOOKUP($C49,'d24'!$AD$3:$AD$87,'d24'!$AE$3:$AE$87)</f>
        <v>0</v>
      </c>
      <c r="BX49" s="167"/>
      <c r="BY49" s="231">
        <f t="shared" si="27"/>
        <v>0</v>
      </c>
      <c r="BZ49" s="166">
        <f>_xlfn.XLOOKUP($C49,'d25'!$AD$3:$AD$87,'d25'!$AE$3:$AE$87)</f>
        <v>0</v>
      </c>
      <c r="CA49" s="167"/>
      <c r="CB49" s="231">
        <f t="shared" si="28"/>
        <v>0</v>
      </c>
      <c r="CC49" s="166">
        <f>_xlfn.XLOOKUP($C49,'d26'!$AD$3:$AD$87,'d26'!$AE$3:$AE$87)</f>
        <v>0</v>
      </c>
      <c r="CD49" s="167"/>
      <c r="CE49" s="231">
        <f t="shared" si="29"/>
        <v>0</v>
      </c>
      <c r="CF49" s="166">
        <f>_xlfn.XLOOKUP($C49,'d27'!$AD$3:$AD$87,'d27'!$AE$3:$AE$87)</f>
        <v>0</v>
      </c>
      <c r="CG49" s="167"/>
      <c r="CH49" s="231">
        <f t="shared" si="30"/>
        <v>0</v>
      </c>
      <c r="CI49" s="166">
        <f>_xlfn.XLOOKUP($C49,'d28'!$AD$3:$AD$87,'d28'!$AE$3:$AE$87)</f>
        <v>0</v>
      </c>
      <c r="CJ49" s="167"/>
      <c r="CK49" s="231">
        <f t="shared" si="31"/>
        <v>0</v>
      </c>
      <c r="CL49" s="166">
        <f>_xlfn.XLOOKUP($C49,'d29'!$AD$3:$AD$87,'d29'!$AE$3:$AE$87)</f>
        <v>0</v>
      </c>
      <c r="CM49" s="167"/>
      <c r="CN49" s="231">
        <f t="shared" si="32"/>
        <v>0</v>
      </c>
      <c r="CO49" s="166">
        <f>_xlfn.XLOOKUP($C49,'d30'!$AD$3:$AD$87,'d30'!$AE$3:$AE$87)</f>
        <v>0</v>
      </c>
      <c r="CP49" s="167"/>
      <c r="CQ49" s="231">
        <f t="shared" si="33"/>
        <v>0</v>
      </c>
      <c r="CR49" s="166">
        <f>_xlfn.XLOOKUP($C49,'d31'!$AD$3:$AD$87,'d31'!$AE$3:$AE$87)</f>
        <v>0</v>
      </c>
      <c r="CS49" s="167"/>
      <c r="CT49" s="231">
        <f t="shared" si="34"/>
        <v>0</v>
      </c>
      <c r="CV49" s="168">
        <f t="shared" si="35"/>
        <v>0</v>
      </c>
      <c r="CW49" s="168">
        <f t="shared" si="0"/>
        <v>0</v>
      </c>
      <c r="CX49" s="169">
        <f t="shared" si="1"/>
        <v>0</v>
      </c>
      <c r="CY49" s="165">
        <f t="shared" si="36"/>
        <v>0</v>
      </c>
      <c r="CZ49" s="165">
        <f t="shared" si="36"/>
        <v>0</v>
      </c>
    </row>
    <row r="50" spans="1:104" x14ac:dyDescent="0.25">
      <c r="A50" s="165" t="b" cm="1">
        <f t="array" ref="A50">ISNUMBER(MATCH(LOWER(TRIM(B50)), LOWER(TRIM(t_f60_codes)), 0))</f>
        <v>1</v>
      </c>
      <c r="B50" s="637" t="s">
        <v>1067</v>
      </c>
      <c r="C50" s="122" t="s">
        <v>43</v>
      </c>
      <c r="D50" s="125" t="s">
        <v>193</v>
      </c>
      <c r="F50" s="166">
        <f>_xlfn.XLOOKUP($C50,'d1'!$AD$3:$AD$87,'d1'!$AE$3:$AE$87)</f>
        <v>0</v>
      </c>
      <c r="G50" s="167"/>
      <c r="H50" s="231">
        <f t="shared" si="4"/>
        <v>0</v>
      </c>
      <c r="I50" s="166">
        <f>_xlfn.XLOOKUP($C50,'d2'!$AD$3:$AD$87,'d2'!$AE$3:$AE$87)</f>
        <v>0</v>
      </c>
      <c r="J50" s="167"/>
      <c r="K50" s="231">
        <f t="shared" si="5"/>
        <v>0</v>
      </c>
      <c r="L50" s="166">
        <f>_xlfn.XLOOKUP($C50,'d3'!$AD$3:$AD$87,'d3'!$AE$3:$AE$87)</f>
        <v>0</v>
      </c>
      <c r="M50" s="167"/>
      <c r="N50" s="231">
        <f t="shared" si="6"/>
        <v>0</v>
      </c>
      <c r="O50" s="166">
        <f>_xlfn.XLOOKUP($C50,'d4'!$AD$3:$AD$87,'d4'!$AE$3:$AE$87)</f>
        <v>0</v>
      </c>
      <c r="P50" s="167"/>
      <c r="Q50" s="231">
        <f t="shared" si="7"/>
        <v>0</v>
      </c>
      <c r="R50" s="166">
        <f>_xlfn.XLOOKUP($C50,'d5'!$AD$3:$AD$87,'d5'!$AE$3:$AE$87)</f>
        <v>0</v>
      </c>
      <c r="S50" s="167"/>
      <c r="T50" s="231">
        <f t="shared" si="8"/>
        <v>0</v>
      </c>
      <c r="U50" s="166">
        <f>_xlfn.XLOOKUP($C50,'d6'!$AD$3:$AD$87,'d6'!$AE$3:$AE$87)</f>
        <v>0</v>
      </c>
      <c r="V50" s="167"/>
      <c r="W50" s="231">
        <f t="shared" si="9"/>
        <v>0</v>
      </c>
      <c r="X50" s="166">
        <f>_xlfn.XLOOKUP($C50,'d7'!$AD$3:$AD$87,'d7'!$AE$3:$AE$87)</f>
        <v>0</v>
      </c>
      <c r="Y50" s="167"/>
      <c r="Z50" s="231">
        <f t="shared" si="10"/>
        <v>0</v>
      </c>
      <c r="AA50" s="166">
        <f>_xlfn.XLOOKUP($C50,'d8'!$AD$3:$AD$87,'d8'!$AE$3:$AE$87)</f>
        <v>0</v>
      </c>
      <c r="AB50" s="167"/>
      <c r="AC50" s="231">
        <f t="shared" si="11"/>
        <v>0</v>
      </c>
      <c r="AD50" s="166">
        <f>_xlfn.XLOOKUP($C50,'d9'!$AD$3:$AD$87,'d9'!$AE$3:$AE$87)</f>
        <v>0</v>
      </c>
      <c r="AE50" s="167"/>
      <c r="AF50" s="231">
        <f t="shared" si="12"/>
        <v>0</v>
      </c>
      <c r="AG50" s="166">
        <f>_xlfn.XLOOKUP($C50,'d10'!$AD$3:$AD$87,'d10'!$AE$3:$AE$87)</f>
        <v>0</v>
      </c>
      <c r="AH50" s="167"/>
      <c r="AI50" s="231">
        <f t="shared" si="13"/>
        <v>0</v>
      </c>
      <c r="AJ50" s="166">
        <f>_xlfn.XLOOKUP($C50,'d11'!$AD$3:$AD$87,'d11'!$AE$3:$AE$87)</f>
        <v>0</v>
      </c>
      <c r="AK50" s="167"/>
      <c r="AL50" s="231">
        <f t="shared" si="14"/>
        <v>0</v>
      </c>
      <c r="AM50" s="166">
        <f>_xlfn.XLOOKUP($C50,'d12'!$AD$3:$AD$87,'d12'!$AE$3:$AE$87)</f>
        <v>0</v>
      </c>
      <c r="AN50" s="167"/>
      <c r="AO50" s="231">
        <f t="shared" si="15"/>
        <v>0</v>
      </c>
      <c r="AP50" s="166">
        <f>_xlfn.XLOOKUP($C50,'d13'!$AD$3:$AD$87,'d13'!$AE$3:$AE$87)</f>
        <v>0</v>
      </c>
      <c r="AQ50" s="167"/>
      <c r="AR50" s="231">
        <f t="shared" si="16"/>
        <v>0</v>
      </c>
      <c r="AS50" s="166">
        <f>_xlfn.XLOOKUP($C50,'d14'!$AD$3:$AD$87,'d14'!$AE$3:$AE$87)</f>
        <v>0</v>
      </c>
      <c r="AT50" s="167"/>
      <c r="AU50" s="231">
        <f t="shared" si="17"/>
        <v>0</v>
      </c>
      <c r="AV50" s="166">
        <f>_xlfn.XLOOKUP($C50,'d15'!$AD$3:$AD$87,'d15'!$AE$3:$AE$87)</f>
        <v>0</v>
      </c>
      <c r="AW50" s="167"/>
      <c r="AX50" s="231">
        <f t="shared" si="18"/>
        <v>0</v>
      </c>
      <c r="AY50" s="166">
        <f>_xlfn.XLOOKUP($C50,'d16'!$AD$3:$AD$87,'d16'!$AE$3:$AE$87)</f>
        <v>0</v>
      </c>
      <c r="AZ50" s="167"/>
      <c r="BA50" s="231">
        <f t="shared" si="19"/>
        <v>0</v>
      </c>
      <c r="BB50" s="166">
        <f>_xlfn.XLOOKUP($C50,'d17'!$AD$3:$AD$87,'d17'!$AE$3:$AE$87)</f>
        <v>0</v>
      </c>
      <c r="BC50" s="167"/>
      <c r="BD50" s="231">
        <f t="shared" si="20"/>
        <v>0</v>
      </c>
      <c r="BE50" s="166">
        <f>_xlfn.XLOOKUP($C50,'d18'!$AD$3:$AD$87,'d18'!$AE$3:$AE$87)</f>
        <v>0</v>
      </c>
      <c r="BF50" s="167"/>
      <c r="BG50" s="231">
        <f t="shared" si="21"/>
        <v>0</v>
      </c>
      <c r="BH50" s="166">
        <f>_xlfn.XLOOKUP($C50,'d19'!$AD$3:$AD$87,'d19'!$AE$3:$AE$87)</f>
        <v>0</v>
      </c>
      <c r="BI50" s="167"/>
      <c r="BJ50" s="231">
        <f t="shared" si="22"/>
        <v>0</v>
      </c>
      <c r="BK50" s="166">
        <f>_xlfn.XLOOKUP($C50,'d20'!$AD$3:$AD$87,'d20'!$AE$3:$AE$87)</f>
        <v>0</v>
      </c>
      <c r="BL50" s="167"/>
      <c r="BM50" s="231">
        <f t="shared" si="23"/>
        <v>0</v>
      </c>
      <c r="BN50" s="166">
        <f>_xlfn.XLOOKUP($C50,'d21'!$AD$3:$AD$87,'d21'!$AE$3:$AE$87)</f>
        <v>0</v>
      </c>
      <c r="BO50" s="167"/>
      <c r="BP50" s="231">
        <f t="shared" si="24"/>
        <v>0</v>
      </c>
      <c r="BQ50" s="166">
        <f>_xlfn.XLOOKUP($C50,'d22'!$AD$3:$AD$87,'d22'!$AE$3:$AE$87)</f>
        <v>0</v>
      </c>
      <c r="BR50" s="167"/>
      <c r="BS50" s="231">
        <f t="shared" si="25"/>
        <v>0</v>
      </c>
      <c r="BT50" s="166">
        <f>_xlfn.XLOOKUP($C50,'d23'!$AD$3:$AD$87,'d23'!$AE$3:$AE$87)</f>
        <v>0</v>
      </c>
      <c r="BU50" s="167"/>
      <c r="BV50" s="231">
        <f t="shared" si="26"/>
        <v>0</v>
      </c>
      <c r="BW50" s="166">
        <f>_xlfn.XLOOKUP($C50,'d24'!$AD$3:$AD$87,'d24'!$AE$3:$AE$87)</f>
        <v>0</v>
      </c>
      <c r="BX50" s="167"/>
      <c r="BY50" s="231">
        <f t="shared" si="27"/>
        <v>0</v>
      </c>
      <c r="BZ50" s="166">
        <f>_xlfn.XLOOKUP($C50,'d25'!$AD$3:$AD$87,'d25'!$AE$3:$AE$87)</f>
        <v>0</v>
      </c>
      <c r="CA50" s="167"/>
      <c r="CB50" s="231">
        <f t="shared" si="28"/>
        <v>0</v>
      </c>
      <c r="CC50" s="166">
        <f>_xlfn.XLOOKUP($C50,'d26'!$AD$3:$AD$87,'d26'!$AE$3:$AE$87)</f>
        <v>0</v>
      </c>
      <c r="CD50" s="167"/>
      <c r="CE50" s="231">
        <f t="shared" si="29"/>
        <v>0</v>
      </c>
      <c r="CF50" s="166">
        <f>_xlfn.XLOOKUP($C50,'d27'!$AD$3:$AD$87,'d27'!$AE$3:$AE$87)</f>
        <v>0</v>
      </c>
      <c r="CG50" s="167"/>
      <c r="CH50" s="231">
        <f t="shared" si="30"/>
        <v>0</v>
      </c>
      <c r="CI50" s="166">
        <f>_xlfn.XLOOKUP($C50,'d28'!$AD$3:$AD$87,'d28'!$AE$3:$AE$87)</f>
        <v>0</v>
      </c>
      <c r="CJ50" s="167"/>
      <c r="CK50" s="231">
        <f t="shared" si="31"/>
        <v>0</v>
      </c>
      <c r="CL50" s="166">
        <f>_xlfn.XLOOKUP($C50,'d29'!$AD$3:$AD$87,'d29'!$AE$3:$AE$87)</f>
        <v>0</v>
      </c>
      <c r="CM50" s="167"/>
      <c r="CN50" s="231">
        <f t="shared" si="32"/>
        <v>0</v>
      </c>
      <c r="CO50" s="166">
        <f>_xlfn.XLOOKUP($C50,'d30'!$AD$3:$AD$87,'d30'!$AE$3:$AE$87)</f>
        <v>0</v>
      </c>
      <c r="CP50" s="167"/>
      <c r="CQ50" s="231">
        <f t="shared" si="33"/>
        <v>0</v>
      </c>
      <c r="CR50" s="166">
        <f>_xlfn.XLOOKUP($C50,'d31'!$AD$3:$AD$87,'d31'!$AE$3:$AE$87)</f>
        <v>0</v>
      </c>
      <c r="CS50" s="167"/>
      <c r="CT50" s="231">
        <f t="shared" si="34"/>
        <v>0</v>
      </c>
      <c r="CV50" s="168">
        <f t="shared" si="35"/>
        <v>0</v>
      </c>
      <c r="CW50" s="168">
        <f t="shared" si="0"/>
        <v>0</v>
      </c>
      <c r="CX50" s="169">
        <f t="shared" si="1"/>
        <v>0</v>
      </c>
      <c r="CY50" s="165">
        <f t="shared" si="36"/>
        <v>0</v>
      </c>
      <c r="CZ50" s="165">
        <f t="shared" si="36"/>
        <v>0</v>
      </c>
    </row>
    <row r="51" spans="1:104" x14ac:dyDescent="0.25">
      <c r="A51" s="165" t="b" cm="1">
        <f t="array" ref="A51">ISNUMBER(MATCH(LOWER(TRIM(B51)), LOWER(TRIM(t_f60_codes)), 0))</f>
        <v>1</v>
      </c>
      <c r="B51" s="637" t="s">
        <v>1069</v>
      </c>
      <c r="C51" s="122" t="s">
        <v>42</v>
      </c>
      <c r="D51" s="125" t="s">
        <v>193</v>
      </c>
      <c r="F51" s="166">
        <f>_xlfn.XLOOKUP($C51,'d1'!$AD$3:$AD$87,'d1'!$AE$3:$AE$87)</f>
        <v>0</v>
      </c>
      <c r="G51" s="167"/>
      <c r="H51" s="231">
        <f t="shared" si="4"/>
        <v>0</v>
      </c>
      <c r="I51" s="166">
        <f>_xlfn.XLOOKUP($C51,'d2'!$AD$3:$AD$87,'d2'!$AE$3:$AE$87)</f>
        <v>0</v>
      </c>
      <c r="J51" s="167"/>
      <c r="K51" s="231">
        <f t="shared" si="5"/>
        <v>0</v>
      </c>
      <c r="L51" s="166">
        <f>_xlfn.XLOOKUP($C51,'d3'!$AD$3:$AD$87,'d3'!$AE$3:$AE$87)</f>
        <v>0</v>
      </c>
      <c r="M51" s="167"/>
      <c r="N51" s="231">
        <f t="shared" si="6"/>
        <v>0</v>
      </c>
      <c r="O51" s="166">
        <f>_xlfn.XLOOKUP($C51,'d4'!$AD$3:$AD$87,'d4'!$AE$3:$AE$87)</f>
        <v>0</v>
      </c>
      <c r="P51" s="167"/>
      <c r="Q51" s="231">
        <f t="shared" si="7"/>
        <v>0</v>
      </c>
      <c r="R51" s="166">
        <f>_xlfn.XLOOKUP($C51,'d5'!$AD$3:$AD$87,'d5'!$AE$3:$AE$87)</f>
        <v>0</v>
      </c>
      <c r="S51" s="167"/>
      <c r="T51" s="231">
        <f t="shared" si="8"/>
        <v>0</v>
      </c>
      <c r="U51" s="166">
        <f>_xlfn.XLOOKUP($C51,'d6'!$AD$3:$AD$87,'d6'!$AE$3:$AE$87)</f>
        <v>0</v>
      </c>
      <c r="V51" s="167"/>
      <c r="W51" s="231">
        <f t="shared" si="9"/>
        <v>0</v>
      </c>
      <c r="X51" s="166">
        <f>_xlfn.XLOOKUP($C51,'d7'!$AD$3:$AD$87,'d7'!$AE$3:$AE$87)</f>
        <v>0</v>
      </c>
      <c r="Y51" s="167"/>
      <c r="Z51" s="231">
        <f t="shared" si="10"/>
        <v>0</v>
      </c>
      <c r="AA51" s="166">
        <f>_xlfn.XLOOKUP($C51,'d8'!$AD$3:$AD$87,'d8'!$AE$3:$AE$87)</f>
        <v>0</v>
      </c>
      <c r="AB51" s="167"/>
      <c r="AC51" s="231">
        <f t="shared" si="11"/>
        <v>0</v>
      </c>
      <c r="AD51" s="166">
        <f>_xlfn.XLOOKUP($C51,'d9'!$AD$3:$AD$87,'d9'!$AE$3:$AE$87)</f>
        <v>0</v>
      </c>
      <c r="AE51" s="167"/>
      <c r="AF51" s="231">
        <f t="shared" si="12"/>
        <v>0</v>
      </c>
      <c r="AG51" s="166">
        <f>_xlfn.XLOOKUP($C51,'d10'!$AD$3:$AD$87,'d10'!$AE$3:$AE$87)</f>
        <v>0</v>
      </c>
      <c r="AH51" s="167"/>
      <c r="AI51" s="231">
        <f t="shared" si="13"/>
        <v>0</v>
      </c>
      <c r="AJ51" s="166">
        <f>_xlfn.XLOOKUP($C51,'d11'!$AD$3:$AD$87,'d11'!$AE$3:$AE$87)</f>
        <v>0</v>
      </c>
      <c r="AK51" s="167"/>
      <c r="AL51" s="231">
        <f t="shared" si="14"/>
        <v>0</v>
      </c>
      <c r="AM51" s="166">
        <f>_xlfn.XLOOKUP($C51,'d12'!$AD$3:$AD$87,'d12'!$AE$3:$AE$87)</f>
        <v>0</v>
      </c>
      <c r="AN51" s="167"/>
      <c r="AO51" s="231">
        <f t="shared" si="15"/>
        <v>0</v>
      </c>
      <c r="AP51" s="166">
        <f>_xlfn.XLOOKUP($C51,'d13'!$AD$3:$AD$87,'d13'!$AE$3:$AE$87)</f>
        <v>0</v>
      </c>
      <c r="AQ51" s="167"/>
      <c r="AR51" s="231">
        <f t="shared" si="16"/>
        <v>0</v>
      </c>
      <c r="AS51" s="166">
        <f>_xlfn.XLOOKUP($C51,'d14'!$AD$3:$AD$87,'d14'!$AE$3:$AE$87)</f>
        <v>0</v>
      </c>
      <c r="AT51" s="167"/>
      <c r="AU51" s="231">
        <f t="shared" si="17"/>
        <v>0</v>
      </c>
      <c r="AV51" s="166">
        <f>_xlfn.XLOOKUP($C51,'d15'!$AD$3:$AD$87,'d15'!$AE$3:$AE$87)</f>
        <v>0</v>
      </c>
      <c r="AW51" s="167"/>
      <c r="AX51" s="231">
        <f t="shared" si="18"/>
        <v>0</v>
      </c>
      <c r="AY51" s="166">
        <f>_xlfn.XLOOKUP($C51,'d16'!$AD$3:$AD$87,'d16'!$AE$3:$AE$87)</f>
        <v>0</v>
      </c>
      <c r="AZ51" s="167"/>
      <c r="BA51" s="231">
        <f t="shared" si="19"/>
        <v>0</v>
      </c>
      <c r="BB51" s="166">
        <f>_xlfn.XLOOKUP($C51,'d17'!$AD$3:$AD$87,'d17'!$AE$3:$AE$87)</f>
        <v>0</v>
      </c>
      <c r="BC51" s="167"/>
      <c r="BD51" s="231">
        <f t="shared" si="20"/>
        <v>0</v>
      </c>
      <c r="BE51" s="166">
        <f>_xlfn.XLOOKUP($C51,'d18'!$AD$3:$AD$87,'d18'!$AE$3:$AE$87)</f>
        <v>0</v>
      </c>
      <c r="BF51" s="167"/>
      <c r="BG51" s="231">
        <f t="shared" si="21"/>
        <v>0</v>
      </c>
      <c r="BH51" s="166">
        <f>_xlfn.XLOOKUP($C51,'d19'!$AD$3:$AD$87,'d19'!$AE$3:$AE$87)</f>
        <v>0</v>
      </c>
      <c r="BI51" s="167"/>
      <c r="BJ51" s="231">
        <f t="shared" si="22"/>
        <v>0</v>
      </c>
      <c r="BK51" s="166">
        <f>_xlfn.XLOOKUP($C51,'d20'!$AD$3:$AD$87,'d20'!$AE$3:$AE$87)</f>
        <v>0</v>
      </c>
      <c r="BL51" s="167"/>
      <c r="BM51" s="231">
        <f t="shared" si="23"/>
        <v>0</v>
      </c>
      <c r="BN51" s="166">
        <f>_xlfn.XLOOKUP($C51,'d21'!$AD$3:$AD$87,'d21'!$AE$3:$AE$87)</f>
        <v>0</v>
      </c>
      <c r="BO51" s="167"/>
      <c r="BP51" s="231">
        <f t="shared" si="24"/>
        <v>0</v>
      </c>
      <c r="BQ51" s="166">
        <f>_xlfn.XLOOKUP($C51,'d22'!$AD$3:$AD$87,'d22'!$AE$3:$AE$87)</f>
        <v>0</v>
      </c>
      <c r="BR51" s="167"/>
      <c r="BS51" s="231">
        <f t="shared" si="25"/>
        <v>0</v>
      </c>
      <c r="BT51" s="166">
        <f>_xlfn.XLOOKUP($C51,'d23'!$AD$3:$AD$87,'d23'!$AE$3:$AE$87)</f>
        <v>0</v>
      </c>
      <c r="BU51" s="167"/>
      <c r="BV51" s="231">
        <f t="shared" si="26"/>
        <v>0</v>
      </c>
      <c r="BW51" s="166">
        <f>_xlfn.XLOOKUP($C51,'d24'!$AD$3:$AD$87,'d24'!$AE$3:$AE$87)</f>
        <v>0</v>
      </c>
      <c r="BX51" s="167"/>
      <c r="BY51" s="231">
        <f t="shared" si="27"/>
        <v>0</v>
      </c>
      <c r="BZ51" s="166">
        <f>_xlfn.XLOOKUP($C51,'d25'!$AD$3:$AD$87,'d25'!$AE$3:$AE$87)</f>
        <v>0</v>
      </c>
      <c r="CA51" s="167"/>
      <c r="CB51" s="231">
        <f t="shared" si="28"/>
        <v>0</v>
      </c>
      <c r="CC51" s="166">
        <f>_xlfn.XLOOKUP($C51,'d26'!$AD$3:$AD$87,'d26'!$AE$3:$AE$87)</f>
        <v>0</v>
      </c>
      <c r="CD51" s="167"/>
      <c r="CE51" s="231">
        <f t="shared" si="29"/>
        <v>0</v>
      </c>
      <c r="CF51" s="166">
        <f>_xlfn.XLOOKUP($C51,'d27'!$AD$3:$AD$87,'d27'!$AE$3:$AE$87)</f>
        <v>0</v>
      </c>
      <c r="CG51" s="167"/>
      <c r="CH51" s="231">
        <f t="shared" si="30"/>
        <v>0</v>
      </c>
      <c r="CI51" s="166">
        <f>_xlfn.XLOOKUP($C51,'d28'!$AD$3:$AD$87,'d28'!$AE$3:$AE$87)</f>
        <v>0</v>
      </c>
      <c r="CJ51" s="167"/>
      <c r="CK51" s="231">
        <f t="shared" si="31"/>
        <v>0</v>
      </c>
      <c r="CL51" s="166">
        <f>_xlfn.XLOOKUP($C51,'d29'!$AD$3:$AD$87,'d29'!$AE$3:$AE$87)</f>
        <v>0</v>
      </c>
      <c r="CM51" s="167"/>
      <c r="CN51" s="231">
        <f t="shared" si="32"/>
        <v>0</v>
      </c>
      <c r="CO51" s="166">
        <f>_xlfn.XLOOKUP($C51,'d30'!$AD$3:$AD$87,'d30'!$AE$3:$AE$87)</f>
        <v>0</v>
      </c>
      <c r="CP51" s="167"/>
      <c r="CQ51" s="231">
        <f t="shared" si="33"/>
        <v>0</v>
      </c>
      <c r="CR51" s="166">
        <f>_xlfn.XLOOKUP($C51,'d31'!$AD$3:$AD$87,'d31'!$AE$3:$AE$87)</f>
        <v>0</v>
      </c>
      <c r="CS51" s="167"/>
      <c r="CT51" s="231">
        <f t="shared" si="34"/>
        <v>0</v>
      </c>
      <c r="CV51" s="168">
        <f t="shared" si="35"/>
        <v>0</v>
      </c>
      <c r="CW51" s="168">
        <f t="shared" si="0"/>
        <v>0</v>
      </c>
      <c r="CX51" s="169">
        <f t="shared" si="1"/>
        <v>0</v>
      </c>
      <c r="CY51" s="165">
        <f t="shared" si="36"/>
        <v>0</v>
      </c>
      <c r="CZ51" s="165">
        <f t="shared" si="36"/>
        <v>0</v>
      </c>
    </row>
    <row r="52" spans="1:104" x14ac:dyDescent="0.25">
      <c r="A52" s="165" t="b" cm="1">
        <f t="array" ref="A52">ISNUMBER(MATCH(LOWER(TRIM(B52)), LOWER(TRIM(t_f60_codes)), 0))</f>
        <v>1</v>
      </c>
      <c r="B52" s="637" t="str">
        <f t="shared" si="3"/>
        <v>police_clearance</v>
      </c>
      <c r="C52" s="122" t="s">
        <v>44</v>
      </c>
      <c r="D52" s="125" t="s">
        <v>194</v>
      </c>
      <c r="F52" s="166">
        <f>_xlfn.XLOOKUP($C52,'d1'!$AD$3:$AD$87,'d1'!$AE$3:$AE$87)</f>
        <v>0</v>
      </c>
      <c r="G52" s="167"/>
      <c r="H52" s="231">
        <f t="shared" si="4"/>
        <v>0</v>
      </c>
      <c r="I52" s="166">
        <f>_xlfn.XLOOKUP($C52,'d2'!$AD$3:$AD$87,'d2'!$AE$3:$AE$87)</f>
        <v>0</v>
      </c>
      <c r="J52" s="167"/>
      <c r="K52" s="231">
        <f t="shared" si="5"/>
        <v>0</v>
      </c>
      <c r="L52" s="166">
        <f>_xlfn.XLOOKUP($C52,'d3'!$AD$3:$AD$87,'d3'!$AE$3:$AE$87)</f>
        <v>0</v>
      </c>
      <c r="M52" s="167"/>
      <c r="N52" s="231">
        <f t="shared" si="6"/>
        <v>0</v>
      </c>
      <c r="O52" s="166">
        <f>_xlfn.XLOOKUP($C52,'d4'!$AD$3:$AD$87,'d4'!$AE$3:$AE$87)</f>
        <v>0</v>
      </c>
      <c r="P52" s="167"/>
      <c r="Q52" s="231">
        <f t="shared" si="7"/>
        <v>0</v>
      </c>
      <c r="R52" s="166">
        <f>_xlfn.XLOOKUP($C52,'d5'!$AD$3:$AD$87,'d5'!$AE$3:$AE$87)</f>
        <v>0</v>
      </c>
      <c r="S52" s="167"/>
      <c r="T52" s="231">
        <f t="shared" si="8"/>
        <v>0</v>
      </c>
      <c r="U52" s="166">
        <f>_xlfn.XLOOKUP($C52,'d6'!$AD$3:$AD$87,'d6'!$AE$3:$AE$87)</f>
        <v>0</v>
      </c>
      <c r="V52" s="167"/>
      <c r="W52" s="231">
        <f t="shared" si="9"/>
        <v>0</v>
      </c>
      <c r="X52" s="166">
        <f>_xlfn.XLOOKUP($C52,'d7'!$AD$3:$AD$87,'d7'!$AE$3:$AE$87)</f>
        <v>0</v>
      </c>
      <c r="Y52" s="167"/>
      <c r="Z52" s="231">
        <f t="shared" si="10"/>
        <v>0</v>
      </c>
      <c r="AA52" s="166">
        <f>_xlfn.XLOOKUP($C52,'d8'!$AD$3:$AD$87,'d8'!$AE$3:$AE$87)</f>
        <v>0</v>
      </c>
      <c r="AB52" s="167"/>
      <c r="AC52" s="231">
        <f t="shared" si="11"/>
        <v>0</v>
      </c>
      <c r="AD52" s="166">
        <f>_xlfn.XLOOKUP($C52,'d9'!$AD$3:$AD$87,'d9'!$AE$3:$AE$87)</f>
        <v>0</v>
      </c>
      <c r="AE52" s="167"/>
      <c r="AF52" s="231">
        <f t="shared" si="12"/>
        <v>0</v>
      </c>
      <c r="AG52" s="166">
        <f>_xlfn.XLOOKUP($C52,'d10'!$AD$3:$AD$87,'d10'!$AE$3:$AE$87)</f>
        <v>0</v>
      </c>
      <c r="AH52" s="167"/>
      <c r="AI52" s="231">
        <f t="shared" si="13"/>
        <v>0</v>
      </c>
      <c r="AJ52" s="166">
        <f>_xlfn.XLOOKUP($C52,'d11'!$AD$3:$AD$87,'d11'!$AE$3:$AE$87)</f>
        <v>0</v>
      </c>
      <c r="AK52" s="167"/>
      <c r="AL52" s="231">
        <f t="shared" si="14"/>
        <v>0</v>
      </c>
      <c r="AM52" s="166">
        <f>_xlfn.XLOOKUP($C52,'d12'!$AD$3:$AD$87,'d12'!$AE$3:$AE$87)</f>
        <v>0</v>
      </c>
      <c r="AN52" s="167"/>
      <c r="AO52" s="231">
        <f t="shared" si="15"/>
        <v>0</v>
      </c>
      <c r="AP52" s="166">
        <f>_xlfn.XLOOKUP($C52,'d13'!$AD$3:$AD$87,'d13'!$AE$3:$AE$87)</f>
        <v>0</v>
      </c>
      <c r="AQ52" s="167"/>
      <c r="AR52" s="231">
        <f t="shared" si="16"/>
        <v>0</v>
      </c>
      <c r="AS52" s="166">
        <f>_xlfn.XLOOKUP($C52,'d14'!$AD$3:$AD$87,'d14'!$AE$3:$AE$87)</f>
        <v>0</v>
      </c>
      <c r="AT52" s="167"/>
      <c r="AU52" s="231">
        <f t="shared" si="17"/>
        <v>0</v>
      </c>
      <c r="AV52" s="166">
        <f>_xlfn.XLOOKUP($C52,'d15'!$AD$3:$AD$87,'d15'!$AE$3:$AE$87)</f>
        <v>0</v>
      </c>
      <c r="AW52" s="167"/>
      <c r="AX52" s="231">
        <f t="shared" si="18"/>
        <v>0</v>
      </c>
      <c r="AY52" s="166">
        <f>_xlfn.XLOOKUP($C52,'d16'!$AD$3:$AD$87,'d16'!$AE$3:$AE$87)</f>
        <v>0</v>
      </c>
      <c r="AZ52" s="167"/>
      <c r="BA52" s="231">
        <f t="shared" si="19"/>
        <v>0</v>
      </c>
      <c r="BB52" s="166">
        <f>_xlfn.XLOOKUP($C52,'d17'!$AD$3:$AD$87,'d17'!$AE$3:$AE$87)</f>
        <v>0</v>
      </c>
      <c r="BC52" s="167"/>
      <c r="BD52" s="231">
        <f t="shared" si="20"/>
        <v>0</v>
      </c>
      <c r="BE52" s="166">
        <f>_xlfn.XLOOKUP($C52,'d18'!$AD$3:$AD$87,'d18'!$AE$3:$AE$87)</f>
        <v>0</v>
      </c>
      <c r="BF52" s="167"/>
      <c r="BG52" s="231">
        <f t="shared" si="21"/>
        <v>0</v>
      </c>
      <c r="BH52" s="166">
        <f>_xlfn.XLOOKUP($C52,'d19'!$AD$3:$AD$87,'d19'!$AE$3:$AE$87)</f>
        <v>0</v>
      </c>
      <c r="BI52" s="167"/>
      <c r="BJ52" s="231">
        <f t="shared" si="22"/>
        <v>0</v>
      </c>
      <c r="BK52" s="166">
        <f>_xlfn.XLOOKUP($C52,'d20'!$AD$3:$AD$87,'d20'!$AE$3:$AE$87)</f>
        <v>0</v>
      </c>
      <c r="BL52" s="167"/>
      <c r="BM52" s="231">
        <f t="shared" si="23"/>
        <v>0</v>
      </c>
      <c r="BN52" s="166">
        <f>_xlfn.XLOOKUP($C52,'d21'!$AD$3:$AD$87,'d21'!$AE$3:$AE$87)</f>
        <v>0</v>
      </c>
      <c r="BO52" s="167"/>
      <c r="BP52" s="231">
        <f t="shared" si="24"/>
        <v>0</v>
      </c>
      <c r="BQ52" s="166">
        <f>_xlfn.XLOOKUP($C52,'d22'!$AD$3:$AD$87,'d22'!$AE$3:$AE$87)</f>
        <v>0</v>
      </c>
      <c r="BR52" s="167"/>
      <c r="BS52" s="231">
        <f t="shared" si="25"/>
        <v>0</v>
      </c>
      <c r="BT52" s="166">
        <f>_xlfn.XLOOKUP($C52,'d23'!$AD$3:$AD$87,'d23'!$AE$3:$AE$87)</f>
        <v>0</v>
      </c>
      <c r="BU52" s="167"/>
      <c r="BV52" s="231">
        <f t="shared" si="26"/>
        <v>0</v>
      </c>
      <c r="BW52" s="166">
        <f>_xlfn.XLOOKUP($C52,'d24'!$AD$3:$AD$87,'d24'!$AE$3:$AE$87)</f>
        <v>0</v>
      </c>
      <c r="BX52" s="167"/>
      <c r="BY52" s="231">
        <f t="shared" si="27"/>
        <v>0</v>
      </c>
      <c r="BZ52" s="166">
        <f>_xlfn.XLOOKUP($C52,'d25'!$AD$3:$AD$87,'d25'!$AE$3:$AE$87)</f>
        <v>0</v>
      </c>
      <c r="CA52" s="167"/>
      <c r="CB52" s="231">
        <f t="shared" si="28"/>
        <v>0</v>
      </c>
      <c r="CC52" s="166">
        <f>_xlfn.XLOOKUP($C52,'d26'!$AD$3:$AD$87,'d26'!$AE$3:$AE$87)</f>
        <v>0</v>
      </c>
      <c r="CD52" s="167"/>
      <c r="CE52" s="231">
        <f t="shared" si="29"/>
        <v>0</v>
      </c>
      <c r="CF52" s="166">
        <f>_xlfn.XLOOKUP($C52,'d27'!$AD$3:$AD$87,'d27'!$AE$3:$AE$87)</f>
        <v>0</v>
      </c>
      <c r="CG52" s="167"/>
      <c r="CH52" s="231">
        <f t="shared" si="30"/>
        <v>0</v>
      </c>
      <c r="CI52" s="166">
        <f>_xlfn.XLOOKUP($C52,'d28'!$AD$3:$AD$87,'d28'!$AE$3:$AE$87)</f>
        <v>0</v>
      </c>
      <c r="CJ52" s="167"/>
      <c r="CK52" s="231">
        <f t="shared" si="31"/>
        <v>0</v>
      </c>
      <c r="CL52" s="166">
        <f>_xlfn.XLOOKUP($C52,'d29'!$AD$3:$AD$87,'d29'!$AE$3:$AE$87)</f>
        <v>0</v>
      </c>
      <c r="CM52" s="167"/>
      <c r="CN52" s="231">
        <f t="shared" si="32"/>
        <v>0</v>
      </c>
      <c r="CO52" s="166">
        <f>_xlfn.XLOOKUP($C52,'d30'!$AD$3:$AD$87,'d30'!$AE$3:$AE$87)</f>
        <v>0</v>
      </c>
      <c r="CP52" s="167"/>
      <c r="CQ52" s="231">
        <f t="shared" si="33"/>
        <v>0</v>
      </c>
      <c r="CR52" s="166">
        <f>_xlfn.XLOOKUP($C52,'d31'!$AD$3:$AD$87,'d31'!$AE$3:$AE$87)</f>
        <v>0</v>
      </c>
      <c r="CS52" s="167"/>
      <c r="CT52" s="231">
        <f t="shared" si="34"/>
        <v>0</v>
      </c>
      <c r="CV52" s="168">
        <f t="shared" si="35"/>
        <v>0</v>
      </c>
      <c r="CW52" s="168">
        <f t="shared" si="0"/>
        <v>0</v>
      </c>
      <c r="CX52" s="169">
        <f t="shared" si="1"/>
        <v>0</v>
      </c>
      <c r="CY52" s="165">
        <f t="shared" si="36"/>
        <v>0</v>
      </c>
      <c r="CZ52" s="165">
        <f t="shared" si="36"/>
        <v>0</v>
      </c>
    </row>
    <row r="53" spans="1:104" x14ac:dyDescent="0.25">
      <c r="A53" s="165" t="b" cm="1">
        <f t="array" ref="A53">ISNUMBER(MATCH(LOWER(TRIM(B53)), LOWER(TRIM(t_f60_codes)), 0))</f>
        <v>1</v>
      </c>
      <c r="B53" s="637" t="str">
        <f t="shared" si="3"/>
        <v>secretaries_fee</v>
      </c>
      <c r="C53" s="122" t="s">
        <v>45</v>
      </c>
      <c r="D53" s="125" t="s">
        <v>195</v>
      </c>
      <c r="F53" s="166">
        <f>_xlfn.XLOOKUP($C53,'d1'!$AD$3:$AD$87,'d1'!$AE$3:$AE$87)</f>
        <v>0</v>
      </c>
      <c r="G53" s="167"/>
      <c r="H53" s="231">
        <f t="shared" si="4"/>
        <v>0</v>
      </c>
      <c r="I53" s="166">
        <f>_xlfn.XLOOKUP($C53,'d2'!$AD$3:$AD$87,'d2'!$AE$3:$AE$87)</f>
        <v>0</v>
      </c>
      <c r="J53" s="167"/>
      <c r="K53" s="231">
        <f t="shared" si="5"/>
        <v>0</v>
      </c>
      <c r="L53" s="166">
        <f>_xlfn.XLOOKUP($C53,'d3'!$AD$3:$AD$87,'d3'!$AE$3:$AE$87)</f>
        <v>0</v>
      </c>
      <c r="M53" s="167"/>
      <c r="N53" s="231">
        <f t="shared" si="6"/>
        <v>0</v>
      </c>
      <c r="O53" s="166">
        <f>_xlfn.XLOOKUP($C53,'d4'!$AD$3:$AD$87,'d4'!$AE$3:$AE$87)</f>
        <v>0</v>
      </c>
      <c r="P53" s="167"/>
      <c r="Q53" s="231">
        <f t="shared" si="7"/>
        <v>0</v>
      </c>
      <c r="R53" s="166">
        <f>_xlfn.XLOOKUP($C53,'d5'!$AD$3:$AD$87,'d5'!$AE$3:$AE$87)</f>
        <v>0</v>
      </c>
      <c r="S53" s="167"/>
      <c r="T53" s="231">
        <f t="shared" si="8"/>
        <v>0</v>
      </c>
      <c r="U53" s="166">
        <f>_xlfn.XLOOKUP($C53,'d6'!$AD$3:$AD$87,'d6'!$AE$3:$AE$87)</f>
        <v>0</v>
      </c>
      <c r="V53" s="167"/>
      <c r="W53" s="231">
        <f t="shared" si="9"/>
        <v>0</v>
      </c>
      <c r="X53" s="166">
        <f>_xlfn.XLOOKUP($C53,'d7'!$AD$3:$AD$87,'d7'!$AE$3:$AE$87)</f>
        <v>0</v>
      </c>
      <c r="Y53" s="167"/>
      <c r="Z53" s="231">
        <f t="shared" si="10"/>
        <v>0</v>
      </c>
      <c r="AA53" s="166">
        <f>_xlfn.XLOOKUP($C53,'d8'!$AD$3:$AD$87,'d8'!$AE$3:$AE$87)</f>
        <v>0</v>
      </c>
      <c r="AB53" s="167"/>
      <c r="AC53" s="231">
        <f t="shared" si="11"/>
        <v>0</v>
      </c>
      <c r="AD53" s="166">
        <f>_xlfn.XLOOKUP($C53,'d9'!$AD$3:$AD$87,'d9'!$AE$3:$AE$87)</f>
        <v>0</v>
      </c>
      <c r="AE53" s="167"/>
      <c r="AF53" s="231">
        <f t="shared" si="12"/>
        <v>0</v>
      </c>
      <c r="AG53" s="166">
        <f>_xlfn.XLOOKUP($C53,'d10'!$AD$3:$AD$87,'d10'!$AE$3:$AE$87)</f>
        <v>0</v>
      </c>
      <c r="AH53" s="167"/>
      <c r="AI53" s="231">
        <f t="shared" si="13"/>
        <v>0</v>
      </c>
      <c r="AJ53" s="166">
        <f>_xlfn.XLOOKUP($C53,'d11'!$AD$3:$AD$87,'d11'!$AE$3:$AE$87)</f>
        <v>0</v>
      </c>
      <c r="AK53" s="167"/>
      <c r="AL53" s="231">
        <f t="shared" si="14"/>
        <v>0</v>
      </c>
      <c r="AM53" s="166">
        <f>_xlfn.XLOOKUP($C53,'d12'!$AD$3:$AD$87,'d12'!$AE$3:$AE$87)</f>
        <v>0</v>
      </c>
      <c r="AN53" s="167"/>
      <c r="AO53" s="231">
        <f t="shared" si="15"/>
        <v>0</v>
      </c>
      <c r="AP53" s="166">
        <f>_xlfn.XLOOKUP($C53,'d13'!$AD$3:$AD$87,'d13'!$AE$3:$AE$87)</f>
        <v>0</v>
      </c>
      <c r="AQ53" s="167"/>
      <c r="AR53" s="231">
        <f t="shared" si="16"/>
        <v>0</v>
      </c>
      <c r="AS53" s="166">
        <f>_xlfn.XLOOKUP($C53,'d14'!$AD$3:$AD$87,'d14'!$AE$3:$AE$87)</f>
        <v>0</v>
      </c>
      <c r="AT53" s="167"/>
      <c r="AU53" s="231">
        <f t="shared" si="17"/>
        <v>0</v>
      </c>
      <c r="AV53" s="166">
        <f>_xlfn.XLOOKUP($C53,'d15'!$AD$3:$AD$87,'d15'!$AE$3:$AE$87)</f>
        <v>0</v>
      </c>
      <c r="AW53" s="167"/>
      <c r="AX53" s="231">
        <f t="shared" si="18"/>
        <v>0</v>
      </c>
      <c r="AY53" s="166">
        <f>_xlfn.XLOOKUP($C53,'d16'!$AD$3:$AD$87,'d16'!$AE$3:$AE$87)</f>
        <v>0</v>
      </c>
      <c r="AZ53" s="167"/>
      <c r="BA53" s="231">
        <f t="shared" si="19"/>
        <v>0</v>
      </c>
      <c r="BB53" s="166">
        <f>_xlfn.XLOOKUP($C53,'d17'!$AD$3:$AD$87,'d17'!$AE$3:$AE$87)</f>
        <v>0</v>
      </c>
      <c r="BC53" s="167"/>
      <c r="BD53" s="231">
        <f t="shared" si="20"/>
        <v>0</v>
      </c>
      <c r="BE53" s="166">
        <f>_xlfn.XLOOKUP($C53,'d18'!$AD$3:$AD$87,'d18'!$AE$3:$AE$87)</f>
        <v>0</v>
      </c>
      <c r="BF53" s="167"/>
      <c r="BG53" s="231">
        <f t="shared" si="21"/>
        <v>0</v>
      </c>
      <c r="BH53" s="166">
        <f>_xlfn.XLOOKUP($C53,'d19'!$AD$3:$AD$87,'d19'!$AE$3:$AE$87)</f>
        <v>0</v>
      </c>
      <c r="BI53" s="167"/>
      <c r="BJ53" s="231">
        <f t="shared" si="22"/>
        <v>0</v>
      </c>
      <c r="BK53" s="166">
        <f>_xlfn.XLOOKUP($C53,'d20'!$AD$3:$AD$87,'d20'!$AE$3:$AE$87)</f>
        <v>0</v>
      </c>
      <c r="BL53" s="167"/>
      <c r="BM53" s="231">
        <f t="shared" si="23"/>
        <v>0</v>
      </c>
      <c r="BN53" s="166">
        <f>_xlfn.XLOOKUP($C53,'d21'!$AD$3:$AD$87,'d21'!$AE$3:$AE$87)</f>
        <v>0</v>
      </c>
      <c r="BO53" s="167"/>
      <c r="BP53" s="231">
        <f t="shared" si="24"/>
        <v>0</v>
      </c>
      <c r="BQ53" s="166">
        <f>_xlfn.XLOOKUP($C53,'d22'!$AD$3:$AD$87,'d22'!$AE$3:$AE$87)</f>
        <v>0</v>
      </c>
      <c r="BR53" s="167"/>
      <c r="BS53" s="231">
        <f t="shared" si="25"/>
        <v>0</v>
      </c>
      <c r="BT53" s="166">
        <f>_xlfn.XLOOKUP($C53,'d23'!$AD$3:$AD$87,'d23'!$AE$3:$AE$87)</f>
        <v>0</v>
      </c>
      <c r="BU53" s="167"/>
      <c r="BV53" s="231">
        <f t="shared" si="26"/>
        <v>0</v>
      </c>
      <c r="BW53" s="166">
        <f>_xlfn.XLOOKUP($C53,'d24'!$AD$3:$AD$87,'d24'!$AE$3:$AE$87)</f>
        <v>0</v>
      </c>
      <c r="BX53" s="167"/>
      <c r="BY53" s="231">
        <f t="shared" si="27"/>
        <v>0</v>
      </c>
      <c r="BZ53" s="166">
        <f>_xlfn.XLOOKUP($C53,'d25'!$AD$3:$AD$87,'d25'!$AE$3:$AE$87)</f>
        <v>0</v>
      </c>
      <c r="CA53" s="167"/>
      <c r="CB53" s="231">
        <f t="shared" si="28"/>
        <v>0</v>
      </c>
      <c r="CC53" s="166">
        <f>_xlfn.XLOOKUP($C53,'d26'!$AD$3:$AD$87,'d26'!$AE$3:$AE$87)</f>
        <v>0</v>
      </c>
      <c r="CD53" s="167"/>
      <c r="CE53" s="231">
        <f t="shared" si="29"/>
        <v>0</v>
      </c>
      <c r="CF53" s="166">
        <f>_xlfn.XLOOKUP($C53,'d27'!$AD$3:$AD$87,'d27'!$AE$3:$AE$87)</f>
        <v>0</v>
      </c>
      <c r="CG53" s="167"/>
      <c r="CH53" s="231">
        <f t="shared" si="30"/>
        <v>0</v>
      </c>
      <c r="CI53" s="166">
        <f>_xlfn.XLOOKUP($C53,'d28'!$AD$3:$AD$87,'d28'!$AE$3:$AE$87)</f>
        <v>0</v>
      </c>
      <c r="CJ53" s="167"/>
      <c r="CK53" s="231">
        <f t="shared" si="31"/>
        <v>0</v>
      </c>
      <c r="CL53" s="166">
        <f>_xlfn.XLOOKUP($C53,'d29'!$AD$3:$AD$87,'d29'!$AE$3:$AE$87)</f>
        <v>0</v>
      </c>
      <c r="CM53" s="167"/>
      <c r="CN53" s="231">
        <f t="shared" si="32"/>
        <v>0</v>
      </c>
      <c r="CO53" s="166">
        <f>_xlfn.XLOOKUP($C53,'d30'!$AD$3:$AD$87,'d30'!$AE$3:$AE$87)</f>
        <v>0</v>
      </c>
      <c r="CP53" s="167"/>
      <c r="CQ53" s="231">
        <f t="shared" si="33"/>
        <v>0</v>
      </c>
      <c r="CR53" s="166">
        <f>_xlfn.XLOOKUP($C53,'d31'!$AD$3:$AD$87,'d31'!$AE$3:$AE$87)</f>
        <v>0</v>
      </c>
      <c r="CS53" s="167"/>
      <c r="CT53" s="231">
        <f t="shared" si="34"/>
        <v>0</v>
      </c>
      <c r="CV53" s="168">
        <f t="shared" si="35"/>
        <v>0</v>
      </c>
      <c r="CW53" s="168">
        <f t="shared" si="0"/>
        <v>0</v>
      </c>
      <c r="CX53" s="169">
        <f t="shared" si="1"/>
        <v>0</v>
      </c>
      <c r="CY53" s="165">
        <f t="shared" si="36"/>
        <v>0</v>
      </c>
      <c r="CZ53" s="165">
        <f t="shared" si="36"/>
        <v>0</v>
      </c>
    </row>
    <row r="54" spans="1:104" s="217" customFormat="1" x14ac:dyDescent="0.25">
      <c r="A54" s="165" t="b" cm="1">
        <f t="array" ref="A54">ISNUMBER(MATCH(LOWER(TRIM(B54)), LOWER(TRIM(t_f60_codes)), 0))</f>
        <v>1</v>
      </c>
      <c r="B54" s="637" t="s">
        <v>1068</v>
      </c>
      <c r="C54" s="212" t="s">
        <v>46</v>
      </c>
      <c r="D54" s="213" t="s">
        <v>196</v>
      </c>
      <c r="E54" s="214"/>
      <c r="F54" s="215">
        <f>_xlfn.XLOOKUP($C54,'d1'!$AD$3:$AD$87,'d1'!$AE$3:$AE$87)</f>
        <v>0</v>
      </c>
      <c r="G54" s="216"/>
      <c r="H54" s="231">
        <f t="shared" si="4"/>
        <v>0</v>
      </c>
      <c r="I54" s="215">
        <f>_xlfn.XLOOKUP($C54,'d2'!$AD$3:$AD$87,'d2'!$AE$3:$AE$87)</f>
        <v>0</v>
      </c>
      <c r="J54" s="216"/>
      <c r="K54" s="231">
        <f t="shared" si="5"/>
        <v>0</v>
      </c>
      <c r="L54" s="215">
        <f>_xlfn.XLOOKUP($C54,'d3'!$AD$3:$AD$87,'d3'!$AE$3:$AE$87)</f>
        <v>0</v>
      </c>
      <c r="M54" s="216"/>
      <c r="N54" s="231">
        <f t="shared" si="6"/>
        <v>0</v>
      </c>
      <c r="O54" s="215">
        <f>_xlfn.XLOOKUP($C54,'d4'!$AD$3:$AD$87,'d4'!$AE$3:$AE$87)</f>
        <v>0</v>
      </c>
      <c r="P54" s="216"/>
      <c r="Q54" s="231">
        <f t="shared" si="7"/>
        <v>0</v>
      </c>
      <c r="R54" s="215">
        <f>_xlfn.XLOOKUP($C54,'d5'!$AD$3:$AD$87,'d5'!$AE$3:$AE$87)</f>
        <v>0</v>
      </c>
      <c r="S54" s="216"/>
      <c r="T54" s="231">
        <f t="shared" si="8"/>
        <v>0</v>
      </c>
      <c r="U54" s="215">
        <f>_xlfn.XLOOKUP($C54,'d6'!$AD$3:$AD$87,'d6'!$AE$3:$AE$87)</f>
        <v>0</v>
      </c>
      <c r="V54" s="216"/>
      <c r="W54" s="231">
        <f t="shared" si="9"/>
        <v>0</v>
      </c>
      <c r="X54" s="215">
        <f>_xlfn.XLOOKUP($C54,'d7'!$AD$3:$AD$87,'d7'!$AE$3:$AE$87)</f>
        <v>0</v>
      </c>
      <c r="Y54" s="216"/>
      <c r="Z54" s="231">
        <f t="shared" si="10"/>
        <v>0</v>
      </c>
      <c r="AA54" s="215">
        <f>_xlfn.XLOOKUP($C54,'d8'!$AD$3:$AD$87,'d8'!$AE$3:$AE$87)</f>
        <v>0</v>
      </c>
      <c r="AB54" s="216"/>
      <c r="AC54" s="231">
        <f t="shared" si="11"/>
        <v>0</v>
      </c>
      <c r="AD54" s="215">
        <f>_xlfn.XLOOKUP($C54,'d9'!$AD$3:$AD$87,'d9'!$AE$3:$AE$87)</f>
        <v>0</v>
      </c>
      <c r="AE54" s="216"/>
      <c r="AF54" s="231">
        <f t="shared" si="12"/>
        <v>0</v>
      </c>
      <c r="AG54" s="215">
        <f>_xlfn.XLOOKUP($C54,'d10'!$AD$3:$AD$87,'d10'!$AE$3:$AE$87)</f>
        <v>0</v>
      </c>
      <c r="AH54" s="216"/>
      <c r="AI54" s="231">
        <f t="shared" si="13"/>
        <v>0</v>
      </c>
      <c r="AJ54" s="215">
        <f>_xlfn.XLOOKUP($C54,'d11'!$AD$3:$AD$87,'d11'!$AE$3:$AE$87)</f>
        <v>0</v>
      </c>
      <c r="AK54" s="216"/>
      <c r="AL54" s="231">
        <f t="shared" si="14"/>
        <v>0</v>
      </c>
      <c r="AM54" s="215">
        <f>_xlfn.XLOOKUP($C54,'d12'!$AD$3:$AD$87,'d12'!$AE$3:$AE$87)</f>
        <v>0</v>
      </c>
      <c r="AN54" s="216"/>
      <c r="AO54" s="231">
        <f t="shared" si="15"/>
        <v>0</v>
      </c>
      <c r="AP54" s="215">
        <f>_xlfn.XLOOKUP($C54,'d13'!$AD$3:$AD$87,'d13'!$AE$3:$AE$87)</f>
        <v>0</v>
      </c>
      <c r="AQ54" s="216"/>
      <c r="AR54" s="231">
        <f t="shared" si="16"/>
        <v>0</v>
      </c>
      <c r="AS54" s="215">
        <f>_xlfn.XLOOKUP($C54,'d14'!$AD$3:$AD$87,'d14'!$AE$3:$AE$87)</f>
        <v>0</v>
      </c>
      <c r="AT54" s="216"/>
      <c r="AU54" s="231">
        <f t="shared" si="17"/>
        <v>0</v>
      </c>
      <c r="AV54" s="215">
        <f>_xlfn.XLOOKUP($C54,'d15'!$AD$3:$AD$87,'d15'!$AE$3:$AE$87)</f>
        <v>0</v>
      </c>
      <c r="AW54" s="216"/>
      <c r="AX54" s="231">
        <f t="shared" si="18"/>
        <v>0</v>
      </c>
      <c r="AY54" s="215">
        <f>_xlfn.XLOOKUP($C54,'d16'!$AD$3:$AD$87,'d16'!$AE$3:$AE$87)</f>
        <v>0</v>
      </c>
      <c r="AZ54" s="216"/>
      <c r="BA54" s="231">
        <f t="shared" si="19"/>
        <v>0</v>
      </c>
      <c r="BB54" s="215">
        <f>_xlfn.XLOOKUP($C54,'d17'!$AD$3:$AD$87,'d17'!$AE$3:$AE$87)</f>
        <v>0</v>
      </c>
      <c r="BC54" s="216"/>
      <c r="BD54" s="231">
        <f t="shared" si="20"/>
        <v>0</v>
      </c>
      <c r="BE54" s="215">
        <f>_xlfn.XLOOKUP($C54,'d18'!$AD$3:$AD$87,'d18'!$AE$3:$AE$87)</f>
        <v>0</v>
      </c>
      <c r="BF54" s="216"/>
      <c r="BG54" s="231">
        <f t="shared" si="21"/>
        <v>0</v>
      </c>
      <c r="BH54" s="215">
        <f>_xlfn.XLOOKUP($C54,'d19'!$AD$3:$AD$87,'d19'!$AE$3:$AE$87)</f>
        <v>0</v>
      </c>
      <c r="BI54" s="216"/>
      <c r="BJ54" s="231">
        <f t="shared" si="22"/>
        <v>0</v>
      </c>
      <c r="BK54" s="215">
        <f>_xlfn.XLOOKUP($C54,'d20'!$AD$3:$AD$87,'d20'!$AE$3:$AE$87)</f>
        <v>0</v>
      </c>
      <c r="BL54" s="216"/>
      <c r="BM54" s="231">
        <f t="shared" si="23"/>
        <v>0</v>
      </c>
      <c r="BN54" s="215">
        <f>_xlfn.XLOOKUP($C54,'d21'!$AD$3:$AD$87,'d21'!$AE$3:$AE$87)</f>
        <v>0</v>
      </c>
      <c r="BO54" s="216"/>
      <c r="BP54" s="231">
        <f t="shared" si="24"/>
        <v>0</v>
      </c>
      <c r="BQ54" s="215">
        <f>_xlfn.XLOOKUP($C54,'d22'!$AD$3:$AD$87,'d22'!$AE$3:$AE$87)</f>
        <v>0</v>
      </c>
      <c r="BR54" s="216"/>
      <c r="BS54" s="231">
        <f t="shared" si="25"/>
        <v>0</v>
      </c>
      <c r="BT54" s="215">
        <f>_xlfn.XLOOKUP($C54,'d23'!$AD$3:$AD$87,'d23'!$AE$3:$AE$87)</f>
        <v>0</v>
      </c>
      <c r="BU54" s="216"/>
      <c r="BV54" s="231">
        <f t="shared" si="26"/>
        <v>0</v>
      </c>
      <c r="BW54" s="215">
        <f>_xlfn.XLOOKUP($C54,'d24'!$AD$3:$AD$87,'d24'!$AE$3:$AE$87)</f>
        <v>0</v>
      </c>
      <c r="BX54" s="216"/>
      <c r="BY54" s="231">
        <f t="shared" si="27"/>
        <v>0</v>
      </c>
      <c r="BZ54" s="215">
        <f>_xlfn.XLOOKUP($C54,'d25'!$AD$3:$AD$87,'d25'!$AE$3:$AE$87)</f>
        <v>0</v>
      </c>
      <c r="CA54" s="216"/>
      <c r="CB54" s="231">
        <f t="shared" si="28"/>
        <v>0</v>
      </c>
      <c r="CC54" s="215">
        <f>_xlfn.XLOOKUP($C54,'d26'!$AD$3:$AD$87,'d26'!$AE$3:$AE$87)</f>
        <v>0</v>
      </c>
      <c r="CD54" s="216"/>
      <c r="CE54" s="231">
        <f t="shared" si="29"/>
        <v>0</v>
      </c>
      <c r="CF54" s="215">
        <f>_xlfn.XLOOKUP($C54,'d27'!$AD$3:$AD$87,'d27'!$AE$3:$AE$87)</f>
        <v>0</v>
      </c>
      <c r="CG54" s="216"/>
      <c r="CH54" s="231">
        <f t="shared" si="30"/>
        <v>0</v>
      </c>
      <c r="CI54" s="215">
        <f>_xlfn.XLOOKUP($C54,'d28'!$AD$3:$AD$87,'d28'!$AE$3:$AE$87)</f>
        <v>0</v>
      </c>
      <c r="CJ54" s="216"/>
      <c r="CK54" s="231">
        <f t="shared" si="31"/>
        <v>0</v>
      </c>
      <c r="CL54" s="215">
        <f>_xlfn.XLOOKUP($C54,'d29'!$AD$3:$AD$87,'d29'!$AE$3:$AE$87)</f>
        <v>0</v>
      </c>
      <c r="CM54" s="216"/>
      <c r="CN54" s="231">
        <f t="shared" si="32"/>
        <v>0</v>
      </c>
      <c r="CO54" s="215">
        <f>_xlfn.XLOOKUP($C54,'d30'!$AD$3:$AD$87,'d30'!$AE$3:$AE$87)</f>
        <v>0</v>
      </c>
      <c r="CP54" s="216"/>
      <c r="CQ54" s="231">
        <f t="shared" si="33"/>
        <v>0</v>
      </c>
      <c r="CR54" s="215">
        <f>_xlfn.XLOOKUP($C54,'d31'!$AD$3:$AD$87,'d31'!$AE$3:$AE$87)</f>
        <v>0</v>
      </c>
      <c r="CS54" s="216"/>
      <c r="CT54" s="231">
        <f t="shared" si="34"/>
        <v>0</v>
      </c>
      <c r="CV54" s="168">
        <f t="shared" si="35"/>
        <v>0</v>
      </c>
      <c r="CW54" s="217">
        <f t="shared" si="0"/>
        <v>0</v>
      </c>
      <c r="CX54" s="218">
        <f t="shared" si="1"/>
        <v>0</v>
      </c>
      <c r="CY54" s="217">
        <f t="shared" si="36"/>
        <v>0</v>
      </c>
      <c r="CZ54" s="217">
        <f t="shared" si="36"/>
        <v>0</v>
      </c>
    </row>
    <row r="55" spans="1:104" s="217" customFormat="1" x14ac:dyDescent="0.25">
      <c r="A55" s="165" t="b" cm="1">
        <f t="array" ref="A55">ISNUMBER(MATCH(LOWER(TRIM(B55)), LOWER(TRIM(t_f60_codes)), 0))</f>
        <v>1</v>
      </c>
      <c r="B55" s="637" t="str">
        <f t="shared" si="3"/>
        <v>real_property_tax_clearance</v>
      </c>
      <c r="C55" s="212" t="s">
        <v>47</v>
      </c>
      <c r="D55" s="213" t="s">
        <v>197</v>
      </c>
      <c r="E55" s="214"/>
      <c r="F55" s="215">
        <f>_xlfn.XLOOKUP($C55,'d1'!$AD$3:$AD$87,'d1'!$AE$3:$AE$87)</f>
        <v>0</v>
      </c>
      <c r="G55" s="216"/>
      <c r="H55" s="231">
        <f t="shared" si="4"/>
        <v>0</v>
      </c>
      <c r="I55" s="215">
        <f>_xlfn.XLOOKUP($C55,'d2'!$AD$3:$AD$87,'d2'!$AE$3:$AE$87)</f>
        <v>0</v>
      </c>
      <c r="J55" s="216"/>
      <c r="K55" s="231">
        <f t="shared" si="5"/>
        <v>0</v>
      </c>
      <c r="L55" s="215">
        <f>_xlfn.XLOOKUP($C55,'d3'!$AD$3:$AD$87,'d3'!$AE$3:$AE$87)</f>
        <v>0</v>
      </c>
      <c r="M55" s="216"/>
      <c r="N55" s="231">
        <f t="shared" si="6"/>
        <v>0</v>
      </c>
      <c r="O55" s="215">
        <f>_xlfn.XLOOKUP($C55,'d4'!$AD$3:$AD$87,'d4'!$AE$3:$AE$87)</f>
        <v>0</v>
      </c>
      <c r="P55" s="216"/>
      <c r="Q55" s="231">
        <f t="shared" si="7"/>
        <v>0</v>
      </c>
      <c r="R55" s="215">
        <f>_xlfn.XLOOKUP($C55,'d5'!$AD$3:$AD$87,'d5'!$AE$3:$AE$87)</f>
        <v>0</v>
      </c>
      <c r="S55" s="216"/>
      <c r="T55" s="231">
        <f t="shared" si="8"/>
        <v>0</v>
      </c>
      <c r="U55" s="215">
        <f>_xlfn.XLOOKUP($C55,'d6'!$AD$3:$AD$87,'d6'!$AE$3:$AE$87)</f>
        <v>0</v>
      </c>
      <c r="V55" s="216"/>
      <c r="W55" s="231">
        <f t="shared" si="9"/>
        <v>0</v>
      </c>
      <c r="X55" s="215">
        <f>_xlfn.XLOOKUP($C55,'d7'!$AD$3:$AD$87,'d7'!$AE$3:$AE$87)</f>
        <v>0</v>
      </c>
      <c r="Y55" s="216"/>
      <c r="Z55" s="231">
        <f t="shared" si="10"/>
        <v>0</v>
      </c>
      <c r="AA55" s="215">
        <f>_xlfn.XLOOKUP($C55,'d8'!$AD$3:$AD$87,'d8'!$AE$3:$AE$87)</f>
        <v>0</v>
      </c>
      <c r="AB55" s="216"/>
      <c r="AC55" s="231">
        <f t="shared" si="11"/>
        <v>0</v>
      </c>
      <c r="AD55" s="215">
        <f>_xlfn.XLOOKUP($C55,'d9'!$AD$3:$AD$87,'d9'!$AE$3:$AE$87)</f>
        <v>0</v>
      </c>
      <c r="AE55" s="216"/>
      <c r="AF55" s="231">
        <f t="shared" si="12"/>
        <v>0</v>
      </c>
      <c r="AG55" s="215">
        <f>_xlfn.XLOOKUP($C55,'d10'!$AD$3:$AD$87,'d10'!$AE$3:$AE$87)</f>
        <v>0</v>
      </c>
      <c r="AH55" s="216"/>
      <c r="AI55" s="231">
        <f t="shared" si="13"/>
        <v>0</v>
      </c>
      <c r="AJ55" s="215">
        <f>_xlfn.XLOOKUP($C55,'d11'!$AD$3:$AD$87,'d11'!$AE$3:$AE$87)</f>
        <v>0</v>
      </c>
      <c r="AK55" s="216"/>
      <c r="AL55" s="231">
        <f t="shared" si="14"/>
        <v>0</v>
      </c>
      <c r="AM55" s="215">
        <f>_xlfn.XLOOKUP($C55,'d12'!$AD$3:$AD$87,'d12'!$AE$3:$AE$87)</f>
        <v>0</v>
      </c>
      <c r="AN55" s="216"/>
      <c r="AO55" s="231">
        <f t="shared" si="15"/>
        <v>0</v>
      </c>
      <c r="AP55" s="215">
        <f>_xlfn.XLOOKUP($C55,'d13'!$AD$3:$AD$87,'d13'!$AE$3:$AE$87)</f>
        <v>0</v>
      </c>
      <c r="AQ55" s="216"/>
      <c r="AR55" s="231">
        <f t="shared" si="16"/>
        <v>0</v>
      </c>
      <c r="AS55" s="215">
        <f>_xlfn.XLOOKUP($C55,'d14'!$AD$3:$AD$87,'d14'!$AE$3:$AE$87)</f>
        <v>0</v>
      </c>
      <c r="AT55" s="216"/>
      <c r="AU55" s="231">
        <f t="shared" si="17"/>
        <v>0</v>
      </c>
      <c r="AV55" s="215">
        <f>_xlfn.XLOOKUP($C55,'d15'!$AD$3:$AD$87,'d15'!$AE$3:$AE$87)</f>
        <v>0</v>
      </c>
      <c r="AW55" s="216"/>
      <c r="AX55" s="231">
        <f t="shared" si="18"/>
        <v>0</v>
      </c>
      <c r="AY55" s="215">
        <f>_xlfn.XLOOKUP($C55,'d16'!$AD$3:$AD$87,'d16'!$AE$3:$AE$87)</f>
        <v>0</v>
      </c>
      <c r="AZ55" s="216"/>
      <c r="BA55" s="231">
        <f t="shared" si="19"/>
        <v>0</v>
      </c>
      <c r="BB55" s="215">
        <f>_xlfn.XLOOKUP($C55,'d17'!$AD$3:$AD$87,'d17'!$AE$3:$AE$87)</f>
        <v>0</v>
      </c>
      <c r="BC55" s="216"/>
      <c r="BD55" s="231">
        <f t="shared" si="20"/>
        <v>0</v>
      </c>
      <c r="BE55" s="215">
        <f>_xlfn.XLOOKUP($C55,'d18'!$AD$3:$AD$87,'d18'!$AE$3:$AE$87)</f>
        <v>0</v>
      </c>
      <c r="BF55" s="216"/>
      <c r="BG55" s="231">
        <f t="shared" si="21"/>
        <v>0</v>
      </c>
      <c r="BH55" s="215">
        <f>_xlfn.XLOOKUP($C55,'d19'!$AD$3:$AD$87,'d19'!$AE$3:$AE$87)</f>
        <v>0</v>
      </c>
      <c r="BI55" s="216"/>
      <c r="BJ55" s="231">
        <f t="shared" si="22"/>
        <v>0</v>
      </c>
      <c r="BK55" s="215">
        <f>_xlfn.XLOOKUP($C55,'d20'!$AD$3:$AD$87,'d20'!$AE$3:$AE$87)</f>
        <v>0</v>
      </c>
      <c r="BL55" s="216"/>
      <c r="BM55" s="231">
        <f t="shared" si="23"/>
        <v>0</v>
      </c>
      <c r="BN55" s="215">
        <f>_xlfn.XLOOKUP($C55,'d21'!$AD$3:$AD$87,'d21'!$AE$3:$AE$87)</f>
        <v>0</v>
      </c>
      <c r="BO55" s="216"/>
      <c r="BP55" s="231">
        <f t="shared" si="24"/>
        <v>0</v>
      </c>
      <c r="BQ55" s="215">
        <f>_xlfn.XLOOKUP($C55,'d22'!$AD$3:$AD$87,'d22'!$AE$3:$AE$87)</f>
        <v>0</v>
      </c>
      <c r="BR55" s="216"/>
      <c r="BS55" s="231">
        <f t="shared" si="25"/>
        <v>0</v>
      </c>
      <c r="BT55" s="215">
        <f>_xlfn.XLOOKUP($C55,'d23'!$AD$3:$AD$87,'d23'!$AE$3:$AE$87)</f>
        <v>0</v>
      </c>
      <c r="BU55" s="216"/>
      <c r="BV55" s="231">
        <f t="shared" si="26"/>
        <v>0</v>
      </c>
      <c r="BW55" s="215">
        <f>_xlfn.XLOOKUP($C55,'d24'!$AD$3:$AD$87,'d24'!$AE$3:$AE$87)</f>
        <v>0</v>
      </c>
      <c r="BX55" s="216"/>
      <c r="BY55" s="231">
        <f t="shared" si="27"/>
        <v>0</v>
      </c>
      <c r="BZ55" s="215">
        <f>_xlfn.XLOOKUP($C55,'d25'!$AD$3:$AD$87,'d25'!$AE$3:$AE$87)</f>
        <v>0</v>
      </c>
      <c r="CA55" s="216"/>
      <c r="CB55" s="231">
        <f t="shared" si="28"/>
        <v>0</v>
      </c>
      <c r="CC55" s="215">
        <f>_xlfn.XLOOKUP($C55,'d26'!$AD$3:$AD$87,'d26'!$AE$3:$AE$87)</f>
        <v>0</v>
      </c>
      <c r="CD55" s="216"/>
      <c r="CE55" s="231">
        <f t="shared" si="29"/>
        <v>0</v>
      </c>
      <c r="CF55" s="215">
        <f>_xlfn.XLOOKUP($C55,'d27'!$AD$3:$AD$87,'d27'!$AE$3:$AE$87)</f>
        <v>0</v>
      </c>
      <c r="CG55" s="216"/>
      <c r="CH55" s="231">
        <f t="shared" si="30"/>
        <v>0</v>
      </c>
      <c r="CI55" s="215">
        <f>_xlfn.XLOOKUP($C55,'d28'!$AD$3:$AD$87,'d28'!$AE$3:$AE$87)</f>
        <v>0</v>
      </c>
      <c r="CJ55" s="216"/>
      <c r="CK55" s="231">
        <f t="shared" si="31"/>
        <v>0</v>
      </c>
      <c r="CL55" s="215">
        <f>_xlfn.XLOOKUP($C55,'d29'!$AD$3:$AD$87,'d29'!$AE$3:$AE$87)</f>
        <v>0</v>
      </c>
      <c r="CM55" s="216"/>
      <c r="CN55" s="231">
        <f t="shared" si="32"/>
        <v>0</v>
      </c>
      <c r="CO55" s="215">
        <f>_xlfn.XLOOKUP($C55,'d30'!$AD$3:$AD$87,'d30'!$AE$3:$AE$87)</f>
        <v>0</v>
      </c>
      <c r="CP55" s="216"/>
      <c r="CQ55" s="231">
        <f t="shared" si="33"/>
        <v>0</v>
      </c>
      <c r="CR55" s="215">
        <f>_xlfn.XLOOKUP($C55,'d31'!$AD$3:$AD$87,'d31'!$AE$3:$AE$87)</f>
        <v>0</v>
      </c>
      <c r="CS55" s="216"/>
      <c r="CT55" s="231">
        <f t="shared" si="34"/>
        <v>0</v>
      </c>
      <c r="CV55" s="168">
        <f t="shared" si="35"/>
        <v>0</v>
      </c>
      <c r="CW55" s="217">
        <f t="shared" si="0"/>
        <v>0</v>
      </c>
      <c r="CX55" s="218">
        <f t="shared" si="1"/>
        <v>0</v>
      </c>
      <c r="CY55" s="217">
        <f t="shared" si="36"/>
        <v>0</v>
      </c>
      <c r="CZ55" s="217">
        <f t="shared" si="36"/>
        <v>0</v>
      </c>
    </row>
    <row r="56" spans="1:104" x14ac:dyDescent="0.25">
      <c r="A56" s="165" t="b" cm="1">
        <f t="array" ref="A56">ISNUMBER(MATCH(LOWER(TRIM(B56)), LOWER(TRIM(t_f60_codes)), 0))</f>
        <v>1</v>
      </c>
      <c r="B56" s="637" t="str">
        <f t="shared" si="3"/>
        <v>judge_clearance</v>
      </c>
      <c r="C56" s="122" t="s">
        <v>48</v>
      </c>
      <c r="D56" s="125" t="s">
        <v>198</v>
      </c>
      <c r="F56" s="166">
        <f>_xlfn.XLOOKUP($C56,'d1'!$AD$3:$AD$87,'d1'!$AE$3:$AE$87)</f>
        <v>0</v>
      </c>
      <c r="G56" s="167"/>
      <c r="H56" s="231">
        <f t="shared" si="4"/>
        <v>0</v>
      </c>
      <c r="I56" s="166">
        <f>_xlfn.XLOOKUP($C56,'d2'!$AD$3:$AD$87,'d2'!$AE$3:$AE$87)</f>
        <v>0</v>
      </c>
      <c r="J56" s="167"/>
      <c r="K56" s="231">
        <f t="shared" si="5"/>
        <v>0</v>
      </c>
      <c r="L56" s="166">
        <f>_xlfn.XLOOKUP($C56,'d3'!$AD$3:$AD$87,'d3'!$AE$3:$AE$87)</f>
        <v>0</v>
      </c>
      <c r="M56" s="167"/>
      <c r="N56" s="231">
        <f t="shared" si="6"/>
        <v>0</v>
      </c>
      <c r="O56" s="166">
        <f>_xlfn.XLOOKUP($C56,'d4'!$AD$3:$AD$87,'d4'!$AE$3:$AE$87)</f>
        <v>0</v>
      </c>
      <c r="P56" s="167"/>
      <c r="Q56" s="231">
        <f t="shared" si="7"/>
        <v>0</v>
      </c>
      <c r="R56" s="166">
        <f>_xlfn.XLOOKUP($C56,'d5'!$AD$3:$AD$87,'d5'!$AE$3:$AE$87)</f>
        <v>0</v>
      </c>
      <c r="S56" s="167"/>
      <c r="T56" s="231">
        <f t="shared" si="8"/>
        <v>0</v>
      </c>
      <c r="U56" s="166">
        <f>_xlfn.XLOOKUP($C56,'d6'!$AD$3:$AD$87,'d6'!$AE$3:$AE$87)</f>
        <v>0</v>
      </c>
      <c r="V56" s="167"/>
      <c r="W56" s="231">
        <f t="shared" si="9"/>
        <v>0</v>
      </c>
      <c r="X56" s="166">
        <f>_xlfn.XLOOKUP($C56,'d7'!$AD$3:$AD$87,'d7'!$AE$3:$AE$87)</f>
        <v>0</v>
      </c>
      <c r="Y56" s="167"/>
      <c r="Z56" s="231">
        <f t="shared" si="10"/>
        <v>0</v>
      </c>
      <c r="AA56" s="166">
        <f>_xlfn.XLOOKUP($C56,'d8'!$AD$3:$AD$87,'d8'!$AE$3:$AE$87)</f>
        <v>0</v>
      </c>
      <c r="AB56" s="167"/>
      <c r="AC56" s="231">
        <f t="shared" si="11"/>
        <v>0</v>
      </c>
      <c r="AD56" s="166">
        <f>_xlfn.XLOOKUP($C56,'d9'!$AD$3:$AD$87,'d9'!$AE$3:$AE$87)</f>
        <v>0</v>
      </c>
      <c r="AE56" s="167"/>
      <c r="AF56" s="231">
        <f t="shared" si="12"/>
        <v>0</v>
      </c>
      <c r="AG56" s="166">
        <f>_xlfn.XLOOKUP($C56,'d10'!$AD$3:$AD$87,'d10'!$AE$3:$AE$87)</f>
        <v>0</v>
      </c>
      <c r="AH56" s="167"/>
      <c r="AI56" s="231">
        <f t="shared" si="13"/>
        <v>0</v>
      </c>
      <c r="AJ56" s="166">
        <f>_xlfn.XLOOKUP($C56,'d11'!$AD$3:$AD$87,'d11'!$AE$3:$AE$87)</f>
        <v>0</v>
      </c>
      <c r="AK56" s="167"/>
      <c r="AL56" s="231">
        <f t="shared" si="14"/>
        <v>0</v>
      </c>
      <c r="AM56" s="166">
        <f>_xlfn.XLOOKUP($C56,'d12'!$AD$3:$AD$87,'d12'!$AE$3:$AE$87)</f>
        <v>0</v>
      </c>
      <c r="AN56" s="167"/>
      <c r="AO56" s="231">
        <f t="shared" si="15"/>
        <v>0</v>
      </c>
      <c r="AP56" s="166">
        <f>_xlfn.XLOOKUP($C56,'d13'!$AD$3:$AD$87,'d13'!$AE$3:$AE$87)</f>
        <v>0</v>
      </c>
      <c r="AQ56" s="167"/>
      <c r="AR56" s="231">
        <f t="shared" si="16"/>
        <v>0</v>
      </c>
      <c r="AS56" s="166">
        <f>_xlfn.XLOOKUP($C56,'d14'!$AD$3:$AD$87,'d14'!$AE$3:$AE$87)</f>
        <v>0</v>
      </c>
      <c r="AT56" s="167"/>
      <c r="AU56" s="231">
        <f t="shared" si="17"/>
        <v>0</v>
      </c>
      <c r="AV56" s="166">
        <f>_xlfn.XLOOKUP($C56,'d15'!$AD$3:$AD$87,'d15'!$AE$3:$AE$87)</f>
        <v>0</v>
      </c>
      <c r="AW56" s="167"/>
      <c r="AX56" s="231">
        <f t="shared" si="18"/>
        <v>0</v>
      </c>
      <c r="AY56" s="166">
        <f>_xlfn.XLOOKUP($C56,'d16'!$AD$3:$AD$87,'d16'!$AE$3:$AE$87)</f>
        <v>0</v>
      </c>
      <c r="AZ56" s="167"/>
      <c r="BA56" s="231">
        <f t="shared" si="19"/>
        <v>0</v>
      </c>
      <c r="BB56" s="166">
        <f>_xlfn.XLOOKUP($C56,'d17'!$AD$3:$AD$87,'d17'!$AE$3:$AE$87)</f>
        <v>0</v>
      </c>
      <c r="BC56" s="167"/>
      <c r="BD56" s="231">
        <f t="shared" si="20"/>
        <v>0</v>
      </c>
      <c r="BE56" s="166">
        <f>_xlfn.XLOOKUP($C56,'d18'!$AD$3:$AD$87,'d18'!$AE$3:$AE$87)</f>
        <v>0</v>
      </c>
      <c r="BF56" s="167"/>
      <c r="BG56" s="231">
        <f t="shared" si="21"/>
        <v>0</v>
      </c>
      <c r="BH56" s="166">
        <f>_xlfn.XLOOKUP($C56,'d19'!$AD$3:$AD$87,'d19'!$AE$3:$AE$87)</f>
        <v>0</v>
      </c>
      <c r="BI56" s="167"/>
      <c r="BJ56" s="231">
        <f t="shared" si="22"/>
        <v>0</v>
      </c>
      <c r="BK56" s="166">
        <f>_xlfn.XLOOKUP($C56,'d20'!$AD$3:$AD$87,'d20'!$AE$3:$AE$87)</f>
        <v>0</v>
      </c>
      <c r="BL56" s="167"/>
      <c r="BM56" s="231">
        <f t="shared" si="23"/>
        <v>0</v>
      </c>
      <c r="BN56" s="166">
        <f>_xlfn.XLOOKUP($C56,'d21'!$AD$3:$AD$87,'d21'!$AE$3:$AE$87)</f>
        <v>0</v>
      </c>
      <c r="BO56" s="167"/>
      <c r="BP56" s="231">
        <f t="shared" si="24"/>
        <v>0</v>
      </c>
      <c r="BQ56" s="166">
        <f>_xlfn.XLOOKUP($C56,'d22'!$AD$3:$AD$87,'d22'!$AE$3:$AE$87)</f>
        <v>0</v>
      </c>
      <c r="BR56" s="167"/>
      <c r="BS56" s="231">
        <f t="shared" si="25"/>
        <v>0</v>
      </c>
      <c r="BT56" s="166">
        <f>_xlfn.XLOOKUP($C56,'d23'!$AD$3:$AD$87,'d23'!$AE$3:$AE$87)</f>
        <v>0</v>
      </c>
      <c r="BU56" s="167"/>
      <c r="BV56" s="231">
        <f t="shared" si="26"/>
        <v>0</v>
      </c>
      <c r="BW56" s="166">
        <f>_xlfn.XLOOKUP($C56,'d24'!$AD$3:$AD$87,'d24'!$AE$3:$AE$87)</f>
        <v>0</v>
      </c>
      <c r="BX56" s="167"/>
      <c r="BY56" s="231">
        <f t="shared" si="27"/>
        <v>0</v>
      </c>
      <c r="BZ56" s="166">
        <f>_xlfn.XLOOKUP($C56,'d25'!$AD$3:$AD$87,'d25'!$AE$3:$AE$87)</f>
        <v>0</v>
      </c>
      <c r="CA56" s="167"/>
      <c r="CB56" s="231">
        <f t="shared" si="28"/>
        <v>0</v>
      </c>
      <c r="CC56" s="166">
        <f>_xlfn.XLOOKUP($C56,'d26'!$AD$3:$AD$87,'d26'!$AE$3:$AE$87)</f>
        <v>0</v>
      </c>
      <c r="CD56" s="167"/>
      <c r="CE56" s="231">
        <f t="shared" si="29"/>
        <v>0</v>
      </c>
      <c r="CF56" s="166">
        <f>_xlfn.XLOOKUP($C56,'d27'!$AD$3:$AD$87,'d27'!$AE$3:$AE$87)</f>
        <v>0</v>
      </c>
      <c r="CG56" s="167"/>
      <c r="CH56" s="231">
        <f t="shared" si="30"/>
        <v>0</v>
      </c>
      <c r="CI56" s="166">
        <f>_xlfn.XLOOKUP($C56,'d28'!$AD$3:$AD$87,'d28'!$AE$3:$AE$87)</f>
        <v>0</v>
      </c>
      <c r="CJ56" s="167"/>
      <c r="CK56" s="231">
        <f t="shared" si="31"/>
        <v>0</v>
      </c>
      <c r="CL56" s="166">
        <f>_xlfn.XLOOKUP($C56,'d29'!$AD$3:$AD$87,'d29'!$AE$3:$AE$87)</f>
        <v>0</v>
      </c>
      <c r="CM56" s="167"/>
      <c r="CN56" s="231">
        <f t="shared" si="32"/>
        <v>0</v>
      </c>
      <c r="CO56" s="166">
        <f>_xlfn.XLOOKUP($C56,'d30'!$AD$3:$AD$87,'d30'!$AE$3:$AE$87)</f>
        <v>0</v>
      </c>
      <c r="CP56" s="167"/>
      <c r="CQ56" s="231">
        <f t="shared" si="33"/>
        <v>0</v>
      </c>
      <c r="CR56" s="166">
        <f>_xlfn.XLOOKUP($C56,'d31'!$AD$3:$AD$87,'d31'!$AE$3:$AE$87)</f>
        <v>0</v>
      </c>
      <c r="CS56" s="167"/>
      <c r="CT56" s="231">
        <f t="shared" si="34"/>
        <v>0</v>
      </c>
      <c r="CV56" s="168">
        <f t="shared" si="35"/>
        <v>0</v>
      </c>
      <c r="CW56" s="168">
        <f t="shared" si="0"/>
        <v>0</v>
      </c>
      <c r="CX56" s="169">
        <f t="shared" si="1"/>
        <v>0</v>
      </c>
      <c r="CY56" s="165">
        <f t="shared" si="36"/>
        <v>0</v>
      </c>
      <c r="CZ56" s="165">
        <f t="shared" si="36"/>
        <v>0</v>
      </c>
    </row>
    <row r="57" spans="1:104" x14ac:dyDescent="0.25">
      <c r="A57" s="165" t="b" cm="1">
        <f t="array" ref="A57">ISNUMBER(MATCH(LOWER(TRIM(B57)), LOWER(TRIM(t_f60_codes)), 0))</f>
        <v>1</v>
      </c>
      <c r="B57" s="637" t="str">
        <f t="shared" si="3"/>
        <v>mayor's_clearance</v>
      </c>
      <c r="C57" s="122" t="s">
        <v>49</v>
      </c>
      <c r="D57" s="125" t="s">
        <v>198</v>
      </c>
      <c r="F57" s="166">
        <f>_xlfn.XLOOKUP($C57,'d1'!$AD$3:$AD$87,'d1'!$AE$3:$AE$87)</f>
        <v>0</v>
      </c>
      <c r="G57" s="167"/>
      <c r="H57" s="231">
        <f t="shared" si="4"/>
        <v>0</v>
      </c>
      <c r="I57" s="166">
        <f>_xlfn.XLOOKUP($C57,'d2'!$AD$3:$AD$87,'d2'!$AE$3:$AE$87)</f>
        <v>0</v>
      </c>
      <c r="J57" s="167"/>
      <c r="K57" s="231">
        <f t="shared" si="5"/>
        <v>0</v>
      </c>
      <c r="L57" s="166">
        <f>_xlfn.XLOOKUP($C57,'d3'!$AD$3:$AD$87,'d3'!$AE$3:$AE$87)</f>
        <v>0</v>
      </c>
      <c r="M57" s="167"/>
      <c r="N57" s="231">
        <f t="shared" si="6"/>
        <v>0</v>
      </c>
      <c r="O57" s="166">
        <f>_xlfn.XLOOKUP($C57,'d4'!$AD$3:$AD$87,'d4'!$AE$3:$AE$87)</f>
        <v>0</v>
      </c>
      <c r="P57" s="167"/>
      <c r="Q57" s="231">
        <f t="shared" si="7"/>
        <v>0</v>
      </c>
      <c r="R57" s="166">
        <f>_xlfn.XLOOKUP($C57,'d5'!$AD$3:$AD$87,'d5'!$AE$3:$AE$87)</f>
        <v>0</v>
      </c>
      <c r="S57" s="167"/>
      <c r="T57" s="231">
        <f t="shared" si="8"/>
        <v>0</v>
      </c>
      <c r="U57" s="166">
        <f>_xlfn.XLOOKUP($C57,'d6'!$AD$3:$AD$87,'d6'!$AE$3:$AE$87)</f>
        <v>0</v>
      </c>
      <c r="V57" s="167"/>
      <c r="W57" s="231">
        <f t="shared" si="9"/>
        <v>0</v>
      </c>
      <c r="X57" s="166">
        <f>_xlfn.XLOOKUP($C57,'d7'!$AD$3:$AD$87,'d7'!$AE$3:$AE$87)</f>
        <v>0</v>
      </c>
      <c r="Y57" s="167"/>
      <c r="Z57" s="231">
        <f t="shared" si="10"/>
        <v>0</v>
      </c>
      <c r="AA57" s="166">
        <f>_xlfn.XLOOKUP($C57,'d8'!$AD$3:$AD$87,'d8'!$AE$3:$AE$87)</f>
        <v>0</v>
      </c>
      <c r="AB57" s="167"/>
      <c r="AC57" s="231">
        <f t="shared" si="11"/>
        <v>0</v>
      </c>
      <c r="AD57" s="166">
        <f>_xlfn.XLOOKUP($C57,'d9'!$AD$3:$AD$87,'d9'!$AE$3:$AE$87)</f>
        <v>0</v>
      </c>
      <c r="AE57" s="167"/>
      <c r="AF57" s="231">
        <f t="shared" si="12"/>
        <v>0</v>
      </c>
      <c r="AG57" s="166">
        <f>_xlfn.XLOOKUP($C57,'d10'!$AD$3:$AD$87,'d10'!$AE$3:$AE$87)</f>
        <v>0</v>
      </c>
      <c r="AH57" s="167"/>
      <c r="AI57" s="231">
        <f t="shared" si="13"/>
        <v>0</v>
      </c>
      <c r="AJ57" s="166">
        <f>_xlfn.XLOOKUP($C57,'d11'!$AD$3:$AD$87,'d11'!$AE$3:$AE$87)</f>
        <v>0</v>
      </c>
      <c r="AK57" s="167"/>
      <c r="AL57" s="231">
        <f t="shared" si="14"/>
        <v>0</v>
      </c>
      <c r="AM57" s="166">
        <f>_xlfn.XLOOKUP($C57,'d12'!$AD$3:$AD$87,'d12'!$AE$3:$AE$87)</f>
        <v>0</v>
      </c>
      <c r="AN57" s="167"/>
      <c r="AO57" s="231">
        <f t="shared" si="15"/>
        <v>0</v>
      </c>
      <c r="AP57" s="166">
        <f>_xlfn.XLOOKUP($C57,'d13'!$AD$3:$AD$87,'d13'!$AE$3:$AE$87)</f>
        <v>0</v>
      </c>
      <c r="AQ57" s="167"/>
      <c r="AR57" s="231">
        <f t="shared" si="16"/>
        <v>0</v>
      </c>
      <c r="AS57" s="166">
        <f>_xlfn.XLOOKUP($C57,'d14'!$AD$3:$AD$87,'d14'!$AE$3:$AE$87)</f>
        <v>0</v>
      </c>
      <c r="AT57" s="167"/>
      <c r="AU57" s="231">
        <f t="shared" si="17"/>
        <v>0</v>
      </c>
      <c r="AV57" s="166">
        <f>_xlfn.XLOOKUP($C57,'d15'!$AD$3:$AD$87,'d15'!$AE$3:$AE$87)</f>
        <v>0</v>
      </c>
      <c r="AW57" s="167"/>
      <c r="AX57" s="231">
        <f t="shared" si="18"/>
        <v>0</v>
      </c>
      <c r="AY57" s="166">
        <f>_xlfn.XLOOKUP($C57,'d16'!$AD$3:$AD$87,'d16'!$AE$3:$AE$87)</f>
        <v>0</v>
      </c>
      <c r="AZ57" s="167"/>
      <c r="BA57" s="231">
        <f t="shared" si="19"/>
        <v>0</v>
      </c>
      <c r="BB57" s="166">
        <f>_xlfn.XLOOKUP($C57,'d17'!$AD$3:$AD$87,'d17'!$AE$3:$AE$87)</f>
        <v>0</v>
      </c>
      <c r="BC57" s="167"/>
      <c r="BD57" s="231">
        <f t="shared" si="20"/>
        <v>0</v>
      </c>
      <c r="BE57" s="166">
        <f>_xlfn.XLOOKUP($C57,'d18'!$AD$3:$AD$87,'d18'!$AE$3:$AE$87)</f>
        <v>0</v>
      </c>
      <c r="BF57" s="167"/>
      <c r="BG57" s="231">
        <f t="shared" si="21"/>
        <v>0</v>
      </c>
      <c r="BH57" s="166">
        <f>_xlfn.XLOOKUP($C57,'d19'!$AD$3:$AD$87,'d19'!$AE$3:$AE$87)</f>
        <v>0</v>
      </c>
      <c r="BI57" s="167"/>
      <c r="BJ57" s="231">
        <f t="shared" si="22"/>
        <v>0</v>
      </c>
      <c r="BK57" s="166">
        <f>_xlfn.XLOOKUP($C57,'d20'!$AD$3:$AD$87,'d20'!$AE$3:$AE$87)</f>
        <v>0</v>
      </c>
      <c r="BL57" s="167"/>
      <c r="BM57" s="231">
        <f t="shared" si="23"/>
        <v>0</v>
      </c>
      <c r="BN57" s="166">
        <f>_xlfn.XLOOKUP($C57,'d21'!$AD$3:$AD$87,'d21'!$AE$3:$AE$87)</f>
        <v>0</v>
      </c>
      <c r="BO57" s="167"/>
      <c r="BP57" s="231">
        <f t="shared" si="24"/>
        <v>0</v>
      </c>
      <c r="BQ57" s="166">
        <f>_xlfn.XLOOKUP($C57,'d22'!$AD$3:$AD$87,'d22'!$AE$3:$AE$87)</f>
        <v>0</v>
      </c>
      <c r="BR57" s="167"/>
      <c r="BS57" s="231">
        <f t="shared" si="25"/>
        <v>0</v>
      </c>
      <c r="BT57" s="166">
        <f>_xlfn.XLOOKUP($C57,'d23'!$AD$3:$AD$87,'d23'!$AE$3:$AE$87)</f>
        <v>0</v>
      </c>
      <c r="BU57" s="167"/>
      <c r="BV57" s="231">
        <f t="shared" si="26"/>
        <v>0</v>
      </c>
      <c r="BW57" s="166">
        <f>_xlfn.XLOOKUP($C57,'d24'!$AD$3:$AD$87,'d24'!$AE$3:$AE$87)</f>
        <v>0</v>
      </c>
      <c r="BX57" s="167"/>
      <c r="BY57" s="231">
        <f t="shared" si="27"/>
        <v>0</v>
      </c>
      <c r="BZ57" s="166">
        <f>_xlfn.XLOOKUP($C57,'d25'!$AD$3:$AD$87,'d25'!$AE$3:$AE$87)</f>
        <v>0</v>
      </c>
      <c r="CA57" s="167"/>
      <c r="CB57" s="231">
        <f t="shared" si="28"/>
        <v>0</v>
      </c>
      <c r="CC57" s="166">
        <f>_xlfn.XLOOKUP($C57,'d26'!$AD$3:$AD$87,'d26'!$AE$3:$AE$87)</f>
        <v>0</v>
      </c>
      <c r="CD57" s="167"/>
      <c r="CE57" s="231">
        <f t="shared" si="29"/>
        <v>0</v>
      </c>
      <c r="CF57" s="166">
        <f>_xlfn.XLOOKUP($C57,'d27'!$AD$3:$AD$87,'d27'!$AE$3:$AE$87)</f>
        <v>0</v>
      </c>
      <c r="CG57" s="167"/>
      <c r="CH57" s="231">
        <f t="shared" si="30"/>
        <v>0</v>
      </c>
      <c r="CI57" s="166">
        <f>_xlfn.XLOOKUP($C57,'d28'!$AD$3:$AD$87,'d28'!$AE$3:$AE$87)</f>
        <v>0</v>
      </c>
      <c r="CJ57" s="167"/>
      <c r="CK57" s="231">
        <f t="shared" si="31"/>
        <v>0</v>
      </c>
      <c r="CL57" s="166">
        <f>_xlfn.XLOOKUP($C57,'d29'!$AD$3:$AD$87,'d29'!$AE$3:$AE$87)</f>
        <v>0</v>
      </c>
      <c r="CM57" s="167"/>
      <c r="CN57" s="231">
        <f t="shared" si="32"/>
        <v>0</v>
      </c>
      <c r="CO57" s="166">
        <f>_xlfn.XLOOKUP($C57,'d30'!$AD$3:$AD$87,'d30'!$AE$3:$AE$87)</f>
        <v>0</v>
      </c>
      <c r="CP57" s="167"/>
      <c r="CQ57" s="231">
        <f t="shared" si="33"/>
        <v>0</v>
      </c>
      <c r="CR57" s="166">
        <f>_xlfn.XLOOKUP($C57,'d31'!$AD$3:$AD$87,'d31'!$AE$3:$AE$87)</f>
        <v>0</v>
      </c>
      <c r="CS57" s="167"/>
      <c r="CT57" s="231">
        <f t="shared" si="34"/>
        <v>0</v>
      </c>
      <c r="CV57" s="168">
        <f t="shared" si="35"/>
        <v>0</v>
      </c>
      <c r="CW57" s="168">
        <f t="shared" si="0"/>
        <v>0</v>
      </c>
      <c r="CX57" s="169">
        <f t="shared" si="1"/>
        <v>0</v>
      </c>
      <c r="CY57" s="165">
        <f t="shared" si="36"/>
        <v>0</v>
      </c>
      <c r="CZ57" s="165">
        <f t="shared" si="36"/>
        <v>0</v>
      </c>
    </row>
    <row r="58" spans="1:104" s="217" customFormat="1" x14ac:dyDescent="0.25">
      <c r="A58" s="165" t="b" cm="1">
        <f t="array" ref="A58">ISNUMBER(MATCH(LOWER(TRIM(B58)), LOWER(TRIM(t_f60_codes)), 0))</f>
        <v>1</v>
      </c>
      <c r="B58" s="637" t="s">
        <v>1070</v>
      </c>
      <c r="C58" s="212" t="s">
        <v>161</v>
      </c>
      <c r="D58" s="213" t="s">
        <v>198</v>
      </c>
      <c r="E58" s="214"/>
      <c r="F58" s="215">
        <f>_xlfn.XLOOKUP($C58,'d1'!$AD$3:$AD$87,'d1'!$AE$3:$AE$87)</f>
        <v>0</v>
      </c>
      <c r="G58" s="216"/>
      <c r="H58" s="231">
        <f t="shared" si="4"/>
        <v>0</v>
      </c>
      <c r="I58" s="215">
        <f>_xlfn.XLOOKUP($C58,'d2'!$AD$3:$AD$87,'d2'!$AE$3:$AE$87)</f>
        <v>0</v>
      </c>
      <c r="J58" s="216"/>
      <c r="K58" s="231">
        <f t="shared" si="5"/>
        <v>0</v>
      </c>
      <c r="L58" s="215">
        <f>_xlfn.XLOOKUP($C58,'d3'!$AD$3:$AD$87,'d3'!$AE$3:$AE$87)</f>
        <v>0</v>
      </c>
      <c r="M58" s="216"/>
      <c r="N58" s="231">
        <f t="shared" si="6"/>
        <v>0</v>
      </c>
      <c r="O58" s="215">
        <f>_xlfn.XLOOKUP($C58,'d4'!$AD$3:$AD$87,'d4'!$AE$3:$AE$87)</f>
        <v>0</v>
      </c>
      <c r="P58" s="216"/>
      <c r="Q58" s="231">
        <f t="shared" si="7"/>
        <v>0</v>
      </c>
      <c r="R58" s="215">
        <f>_xlfn.XLOOKUP($C58,'d5'!$AD$3:$AD$87,'d5'!$AE$3:$AE$87)</f>
        <v>0</v>
      </c>
      <c r="S58" s="216"/>
      <c r="T58" s="231">
        <f t="shared" si="8"/>
        <v>0</v>
      </c>
      <c r="U58" s="215">
        <f>_xlfn.XLOOKUP($C58,'d6'!$AD$3:$AD$87,'d6'!$AE$3:$AE$87)</f>
        <v>0</v>
      </c>
      <c r="V58" s="216"/>
      <c r="W58" s="231">
        <f t="shared" si="9"/>
        <v>0</v>
      </c>
      <c r="X58" s="215">
        <f>_xlfn.XLOOKUP($C58,'d7'!$AD$3:$AD$87,'d7'!$AE$3:$AE$87)</f>
        <v>0</v>
      </c>
      <c r="Y58" s="216"/>
      <c r="Z58" s="231">
        <f t="shared" si="10"/>
        <v>0</v>
      </c>
      <c r="AA58" s="215">
        <f>_xlfn.XLOOKUP($C58,'d8'!$AD$3:$AD$87,'d8'!$AE$3:$AE$87)</f>
        <v>0</v>
      </c>
      <c r="AB58" s="216"/>
      <c r="AC58" s="231">
        <f t="shared" si="11"/>
        <v>0</v>
      </c>
      <c r="AD58" s="215">
        <f>_xlfn.XLOOKUP($C58,'d9'!$AD$3:$AD$87,'d9'!$AE$3:$AE$87)</f>
        <v>0</v>
      </c>
      <c r="AE58" s="216"/>
      <c r="AF58" s="231">
        <f t="shared" si="12"/>
        <v>0</v>
      </c>
      <c r="AG58" s="215">
        <f>_xlfn.XLOOKUP($C58,'d10'!$AD$3:$AD$87,'d10'!$AE$3:$AE$87)</f>
        <v>0</v>
      </c>
      <c r="AH58" s="216"/>
      <c r="AI58" s="231">
        <f t="shared" si="13"/>
        <v>0</v>
      </c>
      <c r="AJ58" s="215">
        <f>_xlfn.XLOOKUP($C58,'d11'!$AD$3:$AD$87,'d11'!$AE$3:$AE$87)</f>
        <v>0</v>
      </c>
      <c r="AK58" s="216"/>
      <c r="AL58" s="231">
        <f t="shared" si="14"/>
        <v>0</v>
      </c>
      <c r="AM58" s="215">
        <f>_xlfn.XLOOKUP($C58,'d12'!$AD$3:$AD$87,'d12'!$AE$3:$AE$87)</f>
        <v>0</v>
      </c>
      <c r="AN58" s="216"/>
      <c r="AO58" s="231">
        <f t="shared" si="15"/>
        <v>0</v>
      </c>
      <c r="AP58" s="215">
        <f>_xlfn.XLOOKUP($C58,'d13'!$AD$3:$AD$87,'d13'!$AE$3:$AE$87)</f>
        <v>0</v>
      </c>
      <c r="AQ58" s="216"/>
      <c r="AR58" s="231">
        <f t="shared" si="16"/>
        <v>0</v>
      </c>
      <c r="AS58" s="215">
        <f>_xlfn.XLOOKUP($C58,'d14'!$AD$3:$AD$87,'d14'!$AE$3:$AE$87)</f>
        <v>0</v>
      </c>
      <c r="AT58" s="216"/>
      <c r="AU58" s="231">
        <f t="shared" si="17"/>
        <v>0</v>
      </c>
      <c r="AV58" s="215">
        <f>_xlfn.XLOOKUP($C58,'d15'!$AD$3:$AD$87,'d15'!$AE$3:$AE$87)</f>
        <v>0</v>
      </c>
      <c r="AW58" s="216"/>
      <c r="AX58" s="231">
        <f t="shared" si="18"/>
        <v>0</v>
      </c>
      <c r="AY58" s="215">
        <f>_xlfn.XLOOKUP($C58,'d16'!$AD$3:$AD$87,'d16'!$AE$3:$AE$87)</f>
        <v>0</v>
      </c>
      <c r="AZ58" s="216"/>
      <c r="BA58" s="231">
        <f t="shared" si="19"/>
        <v>0</v>
      </c>
      <c r="BB58" s="215">
        <f>_xlfn.XLOOKUP($C58,'d17'!$AD$3:$AD$87,'d17'!$AE$3:$AE$87)</f>
        <v>0</v>
      </c>
      <c r="BC58" s="216"/>
      <c r="BD58" s="231">
        <f t="shared" si="20"/>
        <v>0</v>
      </c>
      <c r="BE58" s="215">
        <f>_xlfn.XLOOKUP($C58,'d18'!$AD$3:$AD$87,'d18'!$AE$3:$AE$87)</f>
        <v>0</v>
      </c>
      <c r="BF58" s="216"/>
      <c r="BG58" s="231">
        <f t="shared" si="21"/>
        <v>0</v>
      </c>
      <c r="BH58" s="215">
        <f>_xlfn.XLOOKUP($C58,'d19'!$AD$3:$AD$87,'d19'!$AE$3:$AE$87)</f>
        <v>0</v>
      </c>
      <c r="BI58" s="216"/>
      <c r="BJ58" s="231">
        <f t="shared" si="22"/>
        <v>0</v>
      </c>
      <c r="BK58" s="215">
        <f>_xlfn.XLOOKUP($C58,'d20'!$AD$3:$AD$87,'d20'!$AE$3:$AE$87)</f>
        <v>0</v>
      </c>
      <c r="BL58" s="216"/>
      <c r="BM58" s="231">
        <f t="shared" si="23"/>
        <v>0</v>
      </c>
      <c r="BN58" s="215">
        <f>_xlfn.XLOOKUP($C58,'d21'!$AD$3:$AD$87,'d21'!$AE$3:$AE$87)</f>
        <v>0</v>
      </c>
      <c r="BO58" s="216"/>
      <c r="BP58" s="231">
        <f t="shared" si="24"/>
        <v>0</v>
      </c>
      <c r="BQ58" s="215">
        <f>_xlfn.XLOOKUP($C58,'d22'!$AD$3:$AD$87,'d22'!$AE$3:$AE$87)</f>
        <v>0</v>
      </c>
      <c r="BR58" s="216"/>
      <c r="BS58" s="231">
        <f t="shared" si="25"/>
        <v>0</v>
      </c>
      <c r="BT58" s="215">
        <f>_xlfn.XLOOKUP($C58,'d23'!$AD$3:$AD$87,'d23'!$AE$3:$AE$87)</f>
        <v>0</v>
      </c>
      <c r="BU58" s="216"/>
      <c r="BV58" s="231">
        <f t="shared" si="26"/>
        <v>0</v>
      </c>
      <c r="BW58" s="215">
        <f>_xlfn.XLOOKUP($C58,'d24'!$AD$3:$AD$87,'d24'!$AE$3:$AE$87)</f>
        <v>0</v>
      </c>
      <c r="BX58" s="216"/>
      <c r="BY58" s="231">
        <f t="shared" si="27"/>
        <v>0</v>
      </c>
      <c r="BZ58" s="215">
        <f>_xlfn.XLOOKUP($C58,'d25'!$AD$3:$AD$87,'d25'!$AE$3:$AE$87)</f>
        <v>0</v>
      </c>
      <c r="CA58" s="216"/>
      <c r="CB58" s="231">
        <f t="shared" si="28"/>
        <v>0</v>
      </c>
      <c r="CC58" s="215">
        <f>_xlfn.XLOOKUP($C58,'d26'!$AD$3:$AD$87,'d26'!$AE$3:$AE$87)</f>
        <v>0</v>
      </c>
      <c r="CD58" s="216"/>
      <c r="CE58" s="231">
        <f t="shared" si="29"/>
        <v>0</v>
      </c>
      <c r="CF58" s="215">
        <f>_xlfn.XLOOKUP($C58,'d27'!$AD$3:$AD$87,'d27'!$AE$3:$AE$87)</f>
        <v>0</v>
      </c>
      <c r="CG58" s="216"/>
      <c r="CH58" s="231">
        <f t="shared" si="30"/>
        <v>0</v>
      </c>
      <c r="CI58" s="215">
        <f>_xlfn.XLOOKUP($C58,'d28'!$AD$3:$AD$87,'d28'!$AE$3:$AE$87)</f>
        <v>0</v>
      </c>
      <c r="CJ58" s="216"/>
      <c r="CK58" s="231">
        <f t="shared" si="31"/>
        <v>0</v>
      </c>
      <c r="CL58" s="215">
        <f>_xlfn.XLOOKUP($C58,'d29'!$AD$3:$AD$87,'d29'!$AE$3:$AE$87)</f>
        <v>0</v>
      </c>
      <c r="CM58" s="216"/>
      <c r="CN58" s="231">
        <f t="shared" si="32"/>
        <v>0</v>
      </c>
      <c r="CO58" s="215">
        <f>_xlfn.XLOOKUP($C58,'d30'!$AD$3:$AD$87,'d30'!$AE$3:$AE$87)</f>
        <v>0</v>
      </c>
      <c r="CP58" s="216"/>
      <c r="CQ58" s="231">
        <f t="shared" si="33"/>
        <v>0</v>
      </c>
      <c r="CR58" s="215">
        <f>_xlfn.XLOOKUP($C58,'d31'!$AD$3:$AD$87,'d31'!$AE$3:$AE$87)</f>
        <v>0</v>
      </c>
      <c r="CS58" s="216"/>
      <c r="CT58" s="231">
        <f t="shared" si="34"/>
        <v>0</v>
      </c>
      <c r="CV58" s="168">
        <f t="shared" si="35"/>
        <v>0</v>
      </c>
      <c r="CW58" s="217">
        <f t="shared" si="0"/>
        <v>0</v>
      </c>
      <c r="CX58" s="218">
        <f t="shared" si="1"/>
        <v>0</v>
      </c>
      <c r="CY58" s="217">
        <f t="shared" si="36"/>
        <v>0</v>
      </c>
      <c r="CZ58" s="217">
        <f t="shared" si="36"/>
        <v>0</v>
      </c>
    </row>
    <row r="59" spans="1:104" s="260" customFormat="1" x14ac:dyDescent="0.25">
      <c r="A59" s="165" t="b" cm="1">
        <f t="array" ref="A59">ISNUMBER(MATCH(LOWER(TRIM(B59)), LOWER(TRIM(t_f60_codes)), 0))</f>
        <v>1</v>
      </c>
      <c r="B59" s="637" t="s">
        <v>1071</v>
      </c>
      <c r="C59" s="255" t="s">
        <v>234</v>
      </c>
      <c r="D59" s="256" t="s">
        <v>198</v>
      </c>
      <c r="E59" s="257"/>
      <c r="F59" s="258">
        <f>_xlfn.XLOOKUP($C59,'d1'!$AD$3:$AD$88,'d1'!$AE$3:$AE$88)</f>
        <v>0</v>
      </c>
      <c r="G59" s="259"/>
      <c r="H59" s="231">
        <f t="shared" si="4"/>
        <v>0</v>
      </c>
      <c r="I59" s="258">
        <f>_xlfn.XLOOKUP($C59,'d2'!$AD$3:$AD$88,'d2'!$AE$3:$AE$88)</f>
        <v>0</v>
      </c>
      <c r="J59" s="259"/>
      <c r="K59" s="231">
        <f t="shared" si="5"/>
        <v>0</v>
      </c>
      <c r="L59" s="258">
        <f>_xlfn.XLOOKUP($C59,'d3'!$AD$3:$AD$88,'d3'!$AE$3:$AE$88)</f>
        <v>0</v>
      </c>
      <c r="M59" s="259"/>
      <c r="N59" s="231">
        <f t="shared" si="6"/>
        <v>0</v>
      </c>
      <c r="O59" s="258">
        <f>_xlfn.XLOOKUP($C59,'d4'!$AD$3:$AD$88,'d4'!$AE$3:$AE$88)</f>
        <v>0</v>
      </c>
      <c r="P59" s="259"/>
      <c r="Q59" s="231">
        <f t="shared" si="7"/>
        <v>0</v>
      </c>
      <c r="R59" s="258">
        <f>_xlfn.XLOOKUP($C59,'d5'!$AD$3:$AD$88,'d5'!$AE$3:$AE$88)</f>
        <v>0</v>
      </c>
      <c r="S59" s="259"/>
      <c r="T59" s="231">
        <f t="shared" si="8"/>
        <v>0</v>
      </c>
      <c r="U59" s="258">
        <f>_xlfn.XLOOKUP($C59,'d6'!$AD$3:$AD$88,'d6'!$AE$3:$AE$88)</f>
        <v>0</v>
      </c>
      <c r="V59" s="259"/>
      <c r="W59" s="231">
        <f t="shared" si="9"/>
        <v>0</v>
      </c>
      <c r="X59" s="258">
        <f>_xlfn.XLOOKUP($C59,'d7'!$AD$3:$AD$88,'d7'!$AE$3:$AE$88)</f>
        <v>0</v>
      </c>
      <c r="Y59" s="259"/>
      <c r="Z59" s="231">
        <f t="shared" si="10"/>
        <v>0</v>
      </c>
      <c r="AA59" s="258">
        <f>_xlfn.XLOOKUP($C59,'d8'!$AD$3:$AD$88,'d8'!$AE$3:$AE$88)</f>
        <v>0</v>
      </c>
      <c r="AB59" s="259"/>
      <c r="AC59" s="231">
        <f t="shared" si="11"/>
        <v>0</v>
      </c>
      <c r="AD59" s="258">
        <f>_xlfn.XLOOKUP($C59,'d9'!$AD$3:$AD$88,'d9'!$AE$3:$AE$88)</f>
        <v>0</v>
      </c>
      <c r="AE59" s="259"/>
      <c r="AF59" s="231">
        <f t="shared" si="12"/>
        <v>0</v>
      </c>
      <c r="AG59" s="258">
        <f>_xlfn.XLOOKUP($C59,'d10'!$AD$3:$AD$88,'d10'!$AE$3:$AE$88)</f>
        <v>0</v>
      </c>
      <c r="AH59" s="259"/>
      <c r="AI59" s="231">
        <f t="shared" si="13"/>
        <v>0</v>
      </c>
      <c r="AJ59" s="258">
        <f>_xlfn.XLOOKUP($C59,'d11'!$AD$3:$AD$88,'d11'!$AE$3:$AE$88)</f>
        <v>0</v>
      </c>
      <c r="AK59" s="259"/>
      <c r="AL59" s="231">
        <f t="shared" si="14"/>
        <v>0</v>
      </c>
      <c r="AM59" s="258">
        <f>_xlfn.XLOOKUP($C59,'d12'!$AD$3:$AD$88,'d12'!$AE$3:$AE$88)</f>
        <v>0</v>
      </c>
      <c r="AN59" s="259"/>
      <c r="AO59" s="231">
        <f t="shared" si="15"/>
        <v>0</v>
      </c>
      <c r="AP59" s="258">
        <f>_xlfn.XLOOKUP($C59,'d13'!$AD$3:$AD$88,'d13'!$AE$3:$AE$88)</f>
        <v>0</v>
      </c>
      <c r="AQ59" s="259"/>
      <c r="AR59" s="231">
        <f t="shared" si="16"/>
        <v>0</v>
      </c>
      <c r="AS59" s="258">
        <f>_xlfn.XLOOKUP($C59,'d14'!$AD$3:$AD$88,'d14'!$AE$3:$AE$88)</f>
        <v>0</v>
      </c>
      <c r="AT59" s="259"/>
      <c r="AU59" s="231">
        <f t="shared" si="17"/>
        <v>0</v>
      </c>
      <c r="AV59" s="258">
        <f>_xlfn.XLOOKUP($C59,'d15'!$AD$3:$AD$88,'d15'!$AE$3:$AE$88)</f>
        <v>0</v>
      </c>
      <c r="AW59" s="259"/>
      <c r="AX59" s="231">
        <f t="shared" si="18"/>
        <v>0</v>
      </c>
      <c r="AY59" s="258">
        <f>_xlfn.XLOOKUP($C59,'d16'!$AD$3:$AD$88,'d16'!$AE$3:$AE$88)</f>
        <v>0</v>
      </c>
      <c r="AZ59" s="259"/>
      <c r="BA59" s="231">
        <f t="shared" si="19"/>
        <v>0</v>
      </c>
      <c r="BB59" s="258">
        <f>_xlfn.XLOOKUP($C59,'d17'!$AD$3:$AD$88,'d17'!$AE$3:$AE$88)</f>
        <v>0</v>
      </c>
      <c r="BC59" s="259"/>
      <c r="BD59" s="231">
        <f t="shared" si="20"/>
        <v>0</v>
      </c>
      <c r="BE59" s="258">
        <f>_xlfn.XLOOKUP($C59,'d18'!$AD$3:$AD$88,'d18'!$AE$3:$AE$88)</f>
        <v>0</v>
      </c>
      <c r="BF59" s="259"/>
      <c r="BG59" s="231">
        <f t="shared" si="21"/>
        <v>0</v>
      </c>
      <c r="BH59" s="258">
        <f>_xlfn.XLOOKUP($C59,'d19'!$AD$3:$AD$88,'d19'!$AE$3:$AE$88)</f>
        <v>0</v>
      </c>
      <c r="BI59" s="259"/>
      <c r="BJ59" s="231">
        <f t="shared" si="22"/>
        <v>0</v>
      </c>
      <c r="BK59" s="258">
        <f>_xlfn.XLOOKUP($C59,'d20'!$AD$3:$AD$88,'d20'!$AE$3:$AE$88)</f>
        <v>0</v>
      </c>
      <c r="BL59" s="259"/>
      <c r="BM59" s="231">
        <f t="shared" si="23"/>
        <v>0</v>
      </c>
      <c r="BN59" s="258">
        <f>_xlfn.XLOOKUP($C59,'d21'!$AD$3:$AD$88,'d21'!$AE$3:$AE$88)</f>
        <v>0</v>
      </c>
      <c r="BO59" s="259"/>
      <c r="BP59" s="231">
        <f t="shared" si="24"/>
        <v>0</v>
      </c>
      <c r="BQ59" s="258">
        <f>_xlfn.XLOOKUP($C59,'d22'!$AD$3:$AD$88,'d22'!$AE$3:$AE$88)</f>
        <v>0</v>
      </c>
      <c r="BR59" s="259"/>
      <c r="BS59" s="231">
        <f t="shared" si="25"/>
        <v>0</v>
      </c>
      <c r="BT59" s="258">
        <f>_xlfn.XLOOKUP($C59,'d23'!$AD$3:$AD$88,'d23'!$AE$3:$AE$88)</f>
        <v>0</v>
      </c>
      <c r="BU59" s="259"/>
      <c r="BV59" s="231">
        <f t="shared" si="26"/>
        <v>0</v>
      </c>
      <c r="BW59" s="258">
        <f>_xlfn.XLOOKUP($C59,'d24'!$AD$3:$AD$88,'d24'!$AE$3:$AE$88)</f>
        <v>0</v>
      </c>
      <c r="BX59" s="259"/>
      <c r="BY59" s="231">
        <f t="shared" si="27"/>
        <v>0</v>
      </c>
      <c r="BZ59" s="258">
        <f>_xlfn.XLOOKUP($C59,'d25'!$AD$3:$AD$88,'d25'!$AE$3:$AE$88)</f>
        <v>0</v>
      </c>
      <c r="CA59" s="259"/>
      <c r="CB59" s="231">
        <f t="shared" si="28"/>
        <v>0</v>
      </c>
      <c r="CC59" s="258">
        <f>_xlfn.XLOOKUP($C59,'d26'!$AD$3:$AD$88,'d26'!$AE$3:$AE$88)</f>
        <v>0</v>
      </c>
      <c r="CD59" s="259"/>
      <c r="CE59" s="231">
        <f t="shared" si="29"/>
        <v>0</v>
      </c>
      <c r="CF59" s="258">
        <f>_xlfn.XLOOKUP($C59,'d27'!$AD$3:$AD$88,'d27'!$AE$3:$AE$88)</f>
        <v>0</v>
      </c>
      <c r="CG59" s="259"/>
      <c r="CH59" s="231">
        <f t="shared" si="30"/>
        <v>0</v>
      </c>
      <c r="CI59" s="258">
        <f>_xlfn.XLOOKUP($C59,'d28'!$AD$3:$AD$88,'d28'!$AE$3:$AE$88)</f>
        <v>0</v>
      </c>
      <c r="CJ59" s="259"/>
      <c r="CK59" s="231">
        <f t="shared" si="31"/>
        <v>0</v>
      </c>
      <c r="CL59" s="258">
        <f>_xlfn.XLOOKUP($C59,'d29'!$AD$3:$AD$88,'d29'!$AE$3:$AE$88)</f>
        <v>0</v>
      </c>
      <c r="CM59" s="259"/>
      <c r="CN59" s="231">
        <f t="shared" si="32"/>
        <v>0</v>
      </c>
      <c r="CO59" s="258">
        <f>_xlfn.XLOOKUP($C59,'d30'!$AD$3:$AD$88,'d30'!$AE$3:$AE$88)</f>
        <v>0</v>
      </c>
      <c r="CP59" s="259"/>
      <c r="CQ59" s="231">
        <f t="shared" si="33"/>
        <v>0</v>
      </c>
      <c r="CR59" s="258">
        <f>_xlfn.XLOOKUP($C59,'d31'!$AD$3:$AD$88,'d31'!$AE$3:$AE$88)</f>
        <v>0</v>
      </c>
      <c r="CS59" s="259"/>
      <c r="CT59" s="231">
        <f t="shared" si="34"/>
        <v>0</v>
      </c>
      <c r="CV59" s="168">
        <f t="shared" si="35"/>
        <v>0</v>
      </c>
      <c r="CW59" s="217">
        <f t="shared" si="0"/>
        <v>0</v>
      </c>
      <c r="CX59" s="218">
        <f t="shared" si="1"/>
        <v>0</v>
      </c>
      <c r="CY59" s="217">
        <f t="shared" si="36"/>
        <v>0</v>
      </c>
      <c r="CZ59" s="217">
        <f t="shared" si="36"/>
        <v>0</v>
      </c>
    </row>
    <row r="60" spans="1:104" x14ac:dyDescent="0.25">
      <c r="A60" s="165" t="b" cm="1">
        <f t="array" ref="A60">ISNUMBER(MATCH(LOWER(TRIM(B60)), LOWER(TRIM(t_f60_codes)), 0))</f>
        <v>1</v>
      </c>
      <c r="B60" s="637" t="s">
        <v>1072</v>
      </c>
      <c r="C60" s="122" t="s">
        <v>26</v>
      </c>
      <c r="D60" s="125" t="s">
        <v>199</v>
      </c>
      <c r="F60" s="166">
        <f>_xlfn.XLOOKUP($C60,'d1'!$AD$3:$AD$87,'d1'!$AE$3:$AE$87)</f>
        <v>0</v>
      </c>
      <c r="G60" s="167"/>
      <c r="H60" s="231">
        <f t="shared" si="4"/>
        <v>0</v>
      </c>
      <c r="I60" s="166">
        <f>_xlfn.XLOOKUP($C60,'d2'!$AD$3:$AD$87,'d2'!$AE$3:$AE$87)</f>
        <v>0</v>
      </c>
      <c r="J60" s="167"/>
      <c r="K60" s="231">
        <f t="shared" si="5"/>
        <v>0</v>
      </c>
      <c r="L60" s="166">
        <f>_xlfn.XLOOKUP($C60,'d3'!$AD$3:$AD$87,'d3'!$AE$3:$AE$87)</f>
        <v>0</v>
      </c>
      <c r="M60" s="167"/>
      <c r="N60" s="231">
        <f t="shared" si="6"/>
        <v>0</v>
      </c>
      <c r="O60" s="166">
        <f>_xlfn.XLOOKUP($C60,'d4'!$AD$3:$AD$87,'d4'!$AE$3:$AE$87)</f>
        <v>0</v>
      </c>
      <c r="P60" s="167"/>
      <c r="Q60" s="231">
        <f t="shared" si="7"/>
        <v>0</v>
      </c>
      <c r="R60" s="166">
        <f>_xlfn.XLOOKUP($C60,'d5'!$AD$3:$AD$87,'d5'!$AE$3:$AE$87)</f>
        <v>0</v>
      </c>
      <c r="S60" s="167"/>
      <c r="T60" s="231">
        <f t="shared" si="8"/>
        <v>0</v>
      </c>
      <c r="U60" s="166">
        <f>_xlfn.XLOOKUP($C60,'d6'!$AD$3:$AD$87,'d6'!$AE$3:$AE$87)</f>
        <v>0</v>
      </c>
      <c r="V60" s="167"/>
      <c r="W60" s="231">
        <f t="shared" si="9"/>
        <v>0</v>
      </c>
      <c r="X60" s="166">
        <f>_xlfn.XLOOKUP($C60,'d7'!$AD$3:$AD$87,'d7'!$AE$3:$AE$87)</f>
        <v>0</v>
      </c>
      <c r="Y60" s="167"/>
      <c r="Z60" s="231">
        <f t="shared" si="10"/>
        <v>0</v>
      </c>
      <c r="AA60" s="166">
        <f>_xlfn.XLOOKUP($C60,'d8'!$AD$3:$AD$87,'d8'!$AE$3:$AE$87)</f>
        <v>0</v>
      </c>
      <c r="AB60" s="167"/>
      <c r="AC60" s="231">
        <f t="shared" si="11"/>
        <v>0</v>
      </c>
      <c r="AD60" s="166">
        <f>_xlfn.XLOOKUP($C60,'d9'!$AD$3:$AD$87,'d9'!$AE$3:$AE$87)</f>
        <v>0</v>
      </c>
      <c r="AE60" s="167"/>
      <c r="AF60" s="231">
        <f t="shared" si="12"/>
        <v>0</v>
      </c>
      <c r="AG60" s="166">
        <f>_xlfn.XLOOKUP($C60,'d10'!$AD$3:$AD$87,'d10'!$AE$3:$AE$87)</f>
        <v>0</v>
      </c>
      <c r="AH60" s="167"/>
      <c r="AI60" s="231">
        <f t="shared" si="13"/>
        <v>0</v>
      </c>
      <c r="AJ60" s="166">
        <f>_xlfn.XLOOKUP($C60,'d11'!$AD$3:$AD$87,'d11'!$AE$3:$AE$87)</f>
        <v>0</v>
      </c>
      <c r="AK60" s="167"/>
      <c r="AL60" s="231">
        <f t="shared" si="14"/>
        <v>0</v>
      </c>
      <c r="AM60" s="166">
        <f>_xlfn.XLOOKUP($C60,'d12'!$AD$3:$AD$87,'d12'!$AE$3:$AE$87)</f>
        <v>0</v>
      </c>
      <c r="AN60" s="167"/>
      <c r="AO60" s="231">
        <f t="shared" si="15"/>
        <v>0</v>
      </c>
      <c r="AP60" s="166">
        <f>_xlfn.XLOOKUP($C60,'d13'!$AD$3:$AD$87,'d13'!$AE$3:$AE$87)</f>
        <v>0</v>
      </c>
      <c r="AQ60" s="167"/>
      <c r="AR60" s="231">
        <f t="shared" si="16"/>
        <v>0</v>
      </c>
      <c r="AS60" s="166">
        <f>_xlfn.XLOOKUP($C60,'d14'!$AD$3:$AD$87,'d14'!$AE$3:$AE$87)</f>
        <v>0</v>
      </c>
      <c r="AT60" s="167"/>
      <c r="AU60" s="231">
        <f t="shared" si="17"/>
        <v>0</v>
      </c>
      <c r="AV60" s="166">
        <f>_xlfn.XLOOKUP($C60,'d15'!$AD$3:$AD$87,'d15'!$AE$3:$AE$87)</f>
        <v>0</v>
      </c>
      <c r="AW60" s="167"/>
      <c r="AX60" s="231">
        <f t="shared" si="18"/>
        <v>0</v>
      </c>
      <c r="AY60" s="166">
        <f>_xlfn.XLOOKUP($C60,'d16'!$AD$3:$AD$87,'d16'!$AE$3:$AE$87)</f>
        <v>0</v>
      </c>
      <c r="AZ60" s="167"/>
      <c r="BA60" s="231">
        <f t="shared" si="19"/>
        <v>0</v>
      </c>
      <c r="BB60" s="166">
        <f>_xlfn.XLOOKUP($C60,'d17'!$AD$3:$AD$87,'d17'!$AE$3:$AE$87)</f>
        <v>0</v>
      </c>
      <c r="BC60" s="167"/>
      <c r="BD60" s="231">
        <f t="shared" si="20"/>
        <v>0</v>
      </c>
      <c r="BE60" s="166">
        <f>_xlfn.XLOOKUP($C60,'d18'!$AD$3:$AD$87,'d18'!$AE$3:$AE$87)</f>
        <v>0</v>
      </c>
      <c r="BF60" s="167"/>
      <c r="BG60" s="231">
        <f t="shared" si="21"/>
        <v>0</v>
      </c>
      <c r="BH60" s="166">
        <f>_xlfn.XLOOKUP($C60,'d19'!$AD$3:$AD$87,'d19'!$AE$3:$AE$87)</f>
        <v>0</v>
      </c>
      <c r="BI60" s="167"/>
      <c r="BJ60" s="231">
        <f t="shared" si="22"/>
        <v>0</v>
      </c>
      <c r="BK60" s="166">
        <f>_xlfn.XLOOKUP($C60,'d20'!$AD$3:$AD$87,'d20'!$AE$3:$AE$87)</f>
        <v>0</v>
      </c>
      <c r="BL60" s="167"/>
      <c r="BM60" s="231">
        <f t="shared" si="23"/>
        <v>0</v>
      </c>
      <c r="BN60" s="166">
        <f>_xlfn.XLOOKUP($C60,'d21'!$AD$3:$AD$87,'d21'!$AE$3:$AE$87)</f>
        <v>0</v>
      </c>
      <c r="BO60" s="167"/>
      <c r="BP60" s="231">
        <f t="shared" si="24"/>
        <v>0</v>
      </c>
      <c r="BQ60" s="166">
        <f>_xlfn.XLOOKUP($C60,'d22'!$AD$3:$AD$87,'d22'!$AE$3:$AE$87)</f>
        <v>0</v>
      </c>
      <c r="BR60" s="167"/>
      <c r="BS60" s="231">
        <f t="shared" si="25"/>
        <v>0</v>
      </c>
      <c r="BT60" s="166">
        <f>_xlfn.XLOOKUP($C60,'d23'!$AD$3:$AD$87,'d23'!$AE$3:$AE$87)</f>
        <v>0</v>
      </c>
      <c r="BU60" s="167"/>
      <c r="BV60" s="231">
        <f t="shared" si="26"/>
        <v>0</v>
      </c>
      <c r="BW60" s="166">
        <f>_xlfn.XLOOKUP($C60,'d24'!$AD$3:$AD$87,'d24'!$AE$3:$AE$87)</f>
        <v>0</v>
      </c>
      <c r="BX60" s="167"/>
      <c r="BY60" s="231">
        <f t="shared" si="27"/>
        <v>0</v>
      </c>
      <c r="BZ60" s="166">
        <f>_xlfn.XLOOKUP($C60,'d25'!$AD$3:$AD$87,'d25'!$AE$3:$AE$87)</f>
        <v>0</v>
      </c>
      <c r="CA60" s="167"/>
      <c r="CB60" s="231">
        <f t="shared" si="28"/>
        <v>0</v>
      </c>
      <c r="CC60" s="166">
        <f>_xlfn.XLOOKUP($C60,'d26'!$AD$3:$AD$87,'d26'!$AE$3:$AE$87)</f>
        <v>0</v>
      </c>
      <c r="CD60" s="167"/>
      <c r="CE60" s="231">
        <f t="shared" si="29"/>
        <v>0</v>
      </c>
      <c r="CF60" s="166">
        <f>_xlfn.XLOOKUP($C60,'d27'!$AD$3:$AD$87,'d27'!$AE$3:$AE$87)</f>
        <v>0</v>
      </c>
      <c r="CG60" s="167"/>
      <c r="CH60" s="231">
        <f t="shared" si="30"/>
        <v>0</v>
      </c>
      <c r="CI60" s="166">
        <f>_xlfn.XLOOKUP($C60,'d28'!$AD$3:$AD$87,'d28'!$AE$3:$AE$87)</f>
        <v>0</v>
      </c>
      <c r="CJ60" s="167"/>
      <c r="CK60" s="231">
        <f t="shared" si="31"/>
        <v>0</v>
      </c>
      <c r="CL60" s="166">
        <f>_xlfn.XLOOKUP($C60,'d29'!$AD$3:$AD$87,'d29'!$AE$3:$AE$87)</f>
        <v>0</v>
      </c>
      <c r="CM60" s="167"/>
      <c r="CN60" s="231">
        <f t="shared" si="32"/>
        <v>0</v>
      </c>
      <c r="CO60" s="166">
        <f>_xlfn.XLOOKUP($C60,'d30'!$AD$3:$AD$87,'d30'!$AE$3:$AE$87)</f>
        <v>0</v>
      </c>
      <c r="CP60" s="167"/>
      <c r="CQ60" s="231">
        <f t="shared" si="33"/>
        <v>0</v>
      </c>
      <c r="CR60" s="166">
        <f>_xlfn.XLOOKUP($C60,'d31'!$AD$3:$AD$87,'d31'!$AE$3:$AE$87)</f>
        <v>0</v>
      </c>
      <c r="CS60" s="167"/>
      <c r="CT60" s="231">
        <f t="shared" si="34"/>
        <v>0</v>
      </c>
      <c r="CV60" s="168">
        <f t="shared" si="35"/>
        <v>0</v>
      </c>
      <c r="CW60" s="168">
        <f t="shared" si="0"/>
        <v>0</v>
      </c>
      <c r="CX60" s="169">
        <f t="shared" si="1"/>
        <v>0</v>
      </c>
      <c r="CY60" s="165">
        <f t="shared" si="36"/>
        <v>0</v>
      </c>
      <c r="CZ60" s="165">
        <f t="shared" si="36"/>
        <v>0</v>
      </c>
    </row>
    <row r="61" spans="1:104" x14ac:dyDescent="0.25">
      <c r="A61" s="165" t="b" cm="1">
        <f t="array" ref="A61">ISNUMBER(MATCH(LOWER(TRIM(B61)), LOWER(TRIM(t_f60_codes)), 0))</f>
        <v>1</v>
      </c>
      <c r="B61" s="637" t="str">
        <f t="shared" si="3"/>
        <v>penalty_helmet</v>
      </c>
      <c r="C61" s="122" t="s">
        <v>51</v>
      </c>
      <c r="D61" s="125" t="s">
        <v>200</v>
      </c>
      <c r="F61" s="166">
        <f>_xlfn.XLOOKUP($C61,'d1'!$AD$3:$AD$87,'d1'!$AE$3:$AE$87)</f>
        <v>0</v>
      </c>
      <c r="G61" s="167"/>
      <c r="H61" s="231">
        <f t="shared" si="4"/>
        <v>0</v>
      </c>
      <c r="I61" s="166">
        <f>_xlfn.XLOOKUP($C61,'d2'!$AD$3:$AD$87,'d2'!$AE$3:$AE$87)</f>
        <v>0</v>
      </c>
      <c r="J61" s="167"/>
      <c r="K61" s="231">
        <f t="shared" si="5"/>
        <v>0</v>
      </c>
      <c r="L61" s="166">
        <f>_xlfn.XLOOKUP($C61,'d3'!$AD$3:$AD$87,'d3'!$AE$3:$AE$87)</f>
        <v>0</v>
      </c>
      <c r="M61" s="167"/>
      <c r="N61" s="231">
        <f t="shared" si="6"/>
        <v>0</v>
      </c>
      <c r="O61" s="166">
        <f>_xlfn.XLOOKUP($C61,'d4'!$AD$3:$AD$87,'d4'!$AE$3:$AE$87)</f>
        <v>0</v>
      </c>
      <c r="P61" s="167"/>
      <c r="Q61" s="231">
        <f t="shared" si="7"/>
        <v>0</v>
      </c>
      <c r="R61" s="166">
        <f>_xlfn.XLOOKUP($C61,'d5'!$AD$3:$AD$87,'d5'!$AE$3:$AE$87)</f>
        <v>0</v>
      </c>
      <c r="S61" s="167"/>
      <c r="T61" s="231">
        <f t="shared" si="8"/>
        <v>0</v>
      </c>
      <c r="U61" s="166">
        <f>_xlfn.XLOOKUP($C61,'d6'!$AD$3:$AD$87,'d6'!$AE$3:$AE$87)</f>
        <v>0</v>
      </c>
      <c r="V61" s="167"/>
      <c r="W61" s="231">
        <f t="shared" si="9"/>
        <v>0</v>
      </c>
      <c r="X61" s="166">
        <f>_xlfn.XLOOKUP($C61,'d7'!$AD$3:$AD$87,'d7'!$AE$3:$AE$87)</f>
        <v>0</v>
      </c>
      <c r="Y61" s="167"/>
      <c r="Z61" s="231">
        <f t="shared" si="10"/>
        <v>0</v>
      </c>
      <c r="AA61" s="166">
        <f>_xlfn.XLOOKUP($C61,'d8'!$AD$3:$AD$87,'d8'!$AE$3:$AE$87)</f>
        <v>0</v>
      </c>
      <c r="AB61" s="167"/>
      <c r="AC61" s="231">
        <f t="shared" si="11"/>
        <v>0</v>
      </c>
      <c r="AD61" s="166">
        <f>_xlfn.XLOOKUP($C61,'d9'!$AD$3:$AD$87,'d9'!$AE$3:$AE$87)</f>
        <v>0</v>
      </c>
      <c r="AE61" s="167"/>
      <c r="AF61" s="231">
        <f t="shared" si="12"/>
        <v>0</v>
      </c>
      <c r="AG61" s="166">
        <f>_xlfn.XLOOKUP($C61,'d10'!$AD$3:$AD$87,'d10'!$AE$3:$AE$87)</f>
        <v>0</v>
      </c>
      <c r="AH61" s="167"/>
      <c r="AI61" s="231">
        <f t="shared" si="13"/>
        <v>0</v>
      </c>
      <c r="AJ61" s="166">
        <f>_xlfn.XLOOKUP($C61,'d11'!$AD$3:$AD$87,'d11'!$AE$3:$AE$87)</f>
        <v>0</v>
      </c>
      <c r="AK61" s="167"/>
      <c r="AL61" s="231">
        <f t="shared" si="14"/>
        <v>0</v>
      </c>
      <c r="AM61" s="166">
        <f>_xlfn.XLOOKUP($C61,'d12'!$AD$3:$AD$87,'d12'!$AE$3:$AE$87)</f>
        <v>0</v>
      </c>
      <c r="AN61" s="167"/>
      <c r="AO61" s="231">
        <f t="shared" si="15"/>
        <v>0</v>
      </c>
      <c r="AP61" s="166">
        <f>_xlfn.XLOOKUP($C61,'d13'!$AD$3:$AD$87,'d13'!$AE$3:$AE$87)</f>
        <v>0</v>
      </c>
      <c r="AQ61" s="167"/>
      <c r="AR61" s="231">
        <f t="shared" si="16"/>
        <v>0</v>
      </c>
      <c r="AS61" s="166">
        <f>_xlfn.XLOOKUP($C61,'d14'!$AD$3:$AD$87,'d14'!$AE$3:$AE$87)</f>
        <v>0</v>
      </c>
      <c r="AT61" s="167"/>
      <c r="AU61" s="231">
        <f t="shared" si="17"/>
        <v>0</v>
      </c>
      <c r="AV61" s="166">
        <f>_xlfn.XLOOKUP($C61,'d15'!$AD$3:$AD$87,'d15'!$AE$3:$AE$87)</f>
        <v>0</v>
      </c>
      <c r="AW61" s="167"/>
      <c r="AX61" s="231">
        <f t="shared" si="18"/>
        <v>0</v>
      </c>
      <c r="AY61" s="166">
        <f>_xlfn.XLOOKUP($C61,'d16'!$AD$3:$AD$87,'d16'!$AE$3:$AE$87)</f>
        <v>0</v>
      </c>
      <c r="AZ61" s="167"/>
      <c r="BA61" s="231">
        <f t="shared" si="19"/>
        <v>0</v>
      </c>
      <c r="BB61" s="166">
        <f>_xlfn.XLOOKUP($C61,'d17'!$AD$3:$AD$87,'d17'!$AE$3:$AE$87)</f>
        <v>0</v>
      </c>
      <c r="BC61" s="167"/>
      <c r="BD61" s="231">
        <f t="shared" si="20"/>
        <v>0</v>
      </c>
      <c r="BE61" s="166">
        <f>_xlfn.XLOOKUP($C61,'d18'!$AD$3:$AD$87,'d18'!$AE$3:$AE$87)</f>
        <v>0</v>
      </c>
      <c r="BF61" s="167"/>
      <c r="BG61" s="231">
        <f t="shared" si="21"/>
        <v>0</v>
      </c>
      <c r="BH61" s="166">
        <f>_xlfn.XLOOKUP($C61,'d19'!$AD$3:$AD$87,'d19'!$AE$3:$AE$87)</f>
        <v>0</v>
      </c>
      <c r="BI61" s="167"/>
      <c r="BJ61" s="231">
        <f t="shared" si="22"/>
        <v>0</v>
      </c>
      <c r="BK61" s="166">
        <f>_xlfn.XLOOKUP($C61,'d20'!$AD$3:$AD$87,'d20'!$AE$3:$AE$87)</f>
        <v>0</v>
      </c>
      <c r="BL61" s="167"/>
      <c r="BM61" s="231">
        <f t="shared" si="23"/>
        <v>0</v>
      </c>
      <c r="BN61" s="166">
        <f>_xlfn.XLOOKUP($C61,'d21'!$AD$3:$AD$87,'d21'!$AE$3:$AE$87)</f>
        <v>0</v>
      </c>
      <c r="BO61" s="167"/>
      <c r="BP61" s="231">
        <f t="shared" si="24"/>
        <v>0</v>
      </c>
      <c r="BQ61" s="166">
        <f>_xlfn.XLOOKUP($C61,'d22'!$AD$3:$AD$87,'d22'!$AE$3:$AE$87)</f>
        <v>0</v>
      </c>
      <c r="BR61" s="167"/>
      <c r="BS61" s="231">
        <f t="shared" si="25"/>
        <v>0</v>
      </c>
      <c r="BT61" s="166">
        <f>_xlfn.XLOOKUP($C61,'d23'!$AD$3:$AD$87,'d23'!$AE$3:$AE$87)</f>
        <v>0</v>
      </c>
      <c r="BU61" s="167"/>
      <c r="BV61" s="231">
        <f t="shared" si="26"/>
        <v>0</v>
      </c>
      <c r="BW61" s="166">
        <f>_xlfn.XLOOKUP($C61,'d24'!$AD$3:$AD$87,'d24'!$AE$3:$AE$87)</f>
        <v>0</v>
      </c>
      <c r="BX61" s="167"/>
      <c r="BY61" s="231">
        <f t="shared" si="27"/>
        <v>0</v>
      </c>
      <c r="BZ61" s="166">
        <f>_xlfn.XLOOKUP($C61,'d25'!$AD$3:$AD$87,'d25'!$AE$3:$AE$87)</f>
        <v>0</v>
      </c>
      <c r="CA61" s="167"/>
      <c r="CB61" s="231">
        <f t="shared" si="28"/>
        <v>0</v>
      </c>
      <c r="CC61" s="166">
        <f>_xlfn.XLOOKUP($C61,'d26'!$AD$3:$AD$87,'d26'!$AE$3:$AE$87)</f>
        <v>0</v>
      </c>
      <c r="CD61" s="167"/>
      <c r="CE61" s="231">
        <f t="shared" si="29"/>
        <v>0</v>
      </c>
      <c r="CF61" s="166">
        <f>_xlfn.XLOOKUP($C61,'d27'!$AD$3:$AD$87,'d27'!$AE$3:$AE$87)</f>
        <v>0</v>
      </c>
      <c r="CG61" s="167"/>
      <c r="CH61" s="231">
        <f t="shared" si="30"/>
        <v>0</v>
      </c>
      <c r="CI61" s="166">
        <f>_xlfn.XLOOKUP($C61,'d28'!$AD$3:$AD$87,'d28'!$AE$3:$AE$87)</f>
        <v>0</v>
      </c>
      <c r="CJ61" s="167"/>
      <c r="CK61" s="231">
        <f t="shared" si="31"/>
        <v>0</v>
      </c>
      <c r="CL61" s="166">
        <f>_xlfn.XLOOKUP($C61,'d29'!$AD$3:$AD$87,'d29'!$AE$3:$AE$87)</f>
        <v>0</v>
      </c>
      <c r="CM61" s="167"/>
      <c r="CN61" s="231">
        <f t="shared" si="32"/>
        <v>0</v>
      </c>
      <c r="CO61" s="166">
        <f>_xlfn.XLOOKUP($C61,'d30'!$AD$3:$AD$87,'d30'!$AE$3:$AE$87)</f>
        <v>0</v>
      </c>
      <c r="CP61" s="167"/>
      <c r="CQ61" s="231">
        <f t="shared" si="33"/>
        <v>0</v>
      </c>
      <c r="CR61" s="166">
        <f>_xlfn.XLOOKUP($C61,'d31'!$AD$3:$AD$87,'d31'!$AE$3:$AE$87)</f>
        <v>0</v>
      </c>
      <c r="CS61" s="167"/>
      <c r="CT61" s="231">
        <f t="shared" si="34"/>
        <v>0</v>
      </c>
      <c r="CV61" s="168">
        <f t="shared" si="35"/>
        <v>0</v>
      </c>
      <c r="CW61" s="168">
        <f t="shared" si="0"/>
        <v>0</v>
      </c>
      <c r="CX61" s="169">
        <f t="shared" si="1"/>
        <v>0</v>
      </c>
      <c r="CY61" s="165">
        <f t="shared" si="36"/>
        <v>0</v>
      </c>
      <c r="CZ61" s="165">
        <f t="shared" si="36"/>
        <v>0</v>
      </c>
    </row>
    <row r="62" spans="1:104" x14ac:dyDescent="0.25">
      <c r="A62" s="165" t="b" cm="1">
        <f t="array" ref="A62">ISNUMBER(MATCH(LOWER(TRIM(B62)), LOWER(TRIM(t_f60_codes)), 0))</f>
        <v>1</v>
      </c>
      <c r="B62" s="637" t="str">
        <f t="shared" si="3"/>
        <v>penalty_traffic</v>
      </c>
      <c r="C62" s="122" t="s">
        <v>50</v>
      </c>
      <c r="D62" s="125" t="s">
        <v>200</v>
      </c>
      <c r="F62" s="166">
        <f>_xlfn.XLOOKUP($C62,'d1'!$AD$3:$AD$87,'d1'!$AE$3:$AE$87)</f>
        <v>0</v>
      </c>
      <c r="G62" s="167"/>
      <c r="H62" s="231">
        <f t="shared" si="4"/>
        <v>0</v>
      </c>
      <c r="I62" s="166">
        <f>_xlfn.XLOOKUP($C62,'d2'!$AD$3:$AD$87,'d2'!$AE$3:$AE$87)</f>
        <v>0</v>
      </c>
      <c r="J62" s="167"/>
      <c r="K62" s="231">
        <f t="shared" si="5"/>
        <v>0</v>
      </c>
      <c r="L62" s="166">
        <f>_xlfn.XLOOKUP($C62,'d3'!$AD$3:$AD$87,'d3'!$AE$3:$AE$87)</f>
        <v>0</v>
      </c>
      <c r="M62" s="167"/>
      <c r="N62" s="231">
        <f t="shared" si="6"/>
        <v>0</v>
      </c>
      <c r="O62" s="166">
        <f>_xlfn.XLOOKUP($C62,'d4'!$AD$3:$AD$87,'d4'!$AE$3:$AE$87)</f>
        <v>0</v>
      </c>
      <c r="P62" s="167"/>
      <c r="Q62" s="231">
        <f t="shared" si="7"/>
        <v>0</v>
      </c>
      <c r="R62" s="166">
        <f>_xlfn.XLOOKUP($C62,'d5'!$AD$3:$AD$87,'d5'!$AE$3:$AE$87)</f>
        <v>0</v>
      </c>
      <c r="S62" s="167"/>
      <c r="T62" s="231">
        <f t="shared" si="8"/>
        <v>0</v>
      </c>
      <c r="U62" s="166">
        <f>_xlfn.XLOOKUP($C62,'d6'!$AD$3:$AD$87,'d6'!$AE$3:$AE$87)</f>
        <v>0</v>
      </c>
      <c r="V62" s="167"/>
      <c r="W62" s="231">
        <f t="shared" si="9"/>
        <v>0</v>
      </c>
      <c r="X62" s="166">
        <f>_xlfn.XLOOKUP($C62,'d7'!$AD$3:$AD$87,'d7'!$AE$3:$AE$87)</f>
        <v>0</v>
      </c>
      <c r="Y62" s="167"/>
      <c r="Z62" s="231">
        <f t="shared" si="10"/>
        <v>0</v>
      </c>
      <c r="AA62" s="166">
        <f>_xlfn.XLOOKUP($C62,'d8'!$AD$3:$AD$87,'d8'!$AE$3:$AE$87)</f>
        <v>0</v>
      </c>
      <c r="AB62" s="167"/>
      <c r="AC62" s="231">
        <f t="shared" si="11"/>
        <v>0</v>
      </c>
      <c r="AD62" s="166">
        <f>_xlfn.XLOOKUP($C62,'d9'!$AD$3:$AD$87,'d9'!$AE$3:$AE$87)</f>
        <v>0</v>
      </c>
      <c r="AE62" s="167"/>
      <c r="AF62" s="231">
        <f t="shared" si="12"/>
        <v>0</v>
      </c>
      <c r="AG62" s="166">
        <f>_xlfn.XLOOKUP($C62,'d10'!$AD$3:$AD$87,'d10'!$AE$3:$AE$87)</f>
        <v>0</v>
      </c>
      <c r="AH62" s="167"/>
      <c r="AI62" s="231">
        <f t="shared" si="13"/>
        <v>0</v>
      </c>
      <c r="AJ62" s="166">
        <f>_xlfn.XLOOKUP($C62,'d11'!$AD$3:$AD$87,'d11'!$AE$3:$AE$87)</f>
        <v>0</v>
      </c>
      <c r="AK62" s="167"/>
      <c r="AL62" s="231">
        <f t="shared" si="14"/>
        <v>0</v>
      </c>
      <c r="AM62" s="166">
        <f>_xlfn.XLOOKUP($C62,'d12'!$AD$3:$AD$87,'d12'!$AE$3:$AE$87)</f>
        <v>0</v>
      </c>
      <c r="AN62" s="167"/>
      <c r="AO62" s="231">
        <f t="shared" si="15"/>
        <v>0</v>
      </c>
      <c r="AP62" s="166">
        <f>_xlfn.XLOOKUP($C62,'d13'!$AD$3:$AD$87,'d13'!$AE$3:$AE$87)</f>
        <v>0</v>
      </c>
      <c r="AQ62" s="167"/>
      <c r="AR62" s="231">
        <f t="shared" si="16"/>
        <v>0</v>
      </c>
      <c r="AS62" s="166">
        <f>_xlfn.XLOOKUP($C62,'d14'!$AD$3:$AD$87,'d14'!$AE$3:$AE$87)</f>
        <v>0</v>
      </c>
      <c r="AT62" s="167"/>
      <c r="AU62" s="231">
        <f t="shared" si="17"/>
        <v>0</v>
      </c>
      <c r="AV62" s="166">
        <f>_xlfn.XLOOKUP($C62,'d15'!$AD$3:$AD$87,'d15'!$AE$3:$AE$87)</f>
        <v>0</v>
      </c>
      <c r="AW62" s="167"/>
      <c r="AX62" s="231">
        <f t="shared" si="18"/>
        <v>0</v>
      </c>
      <c r="AY62" s="166">
        <f>_xlfn.XLOOKUP($C62,'d16'!$AD$3:$AD$87,'d16'!$AE$3:$AE$87)</f>
        <v>0</v>
      </c>
      <c r="AZ62" s="167"/>
      <c r="BA62" s="231">
        <f t="shared" si="19"/>
        <v>0</v>
      </c>
      <c r="BB62" s="166">
        <f>_xlfn.XLOOKUP($C62,'d17'!$AD$3:$AD$87,'d17'!$AE$3:$AE$87)</f>
        <v>0</v>
      </c>
      <c r="BC62" s="167"/>
      <c r="BD62" s="231">
        <f t="shared" si="20"/>
        <v>0</v>
      </c>
      <c r="BE62" s="166">
        <f>_xlfn.XLOOKUP($C62,'d18'!$AD$3:$AD$87,'d18'!$AE$3:$AE$87)</f>
        <v>0</v>
      </c>
      <c r="BF62" s="167"/>
      <c r="BG62" s="231">
        <f t="shared" si="21"/>
        <v>0</v>
      </c>
      <c r="BH62" s="166">
        <f>_xlfn.XLOOKUP($C62,'d19'!$AD$3:$AD$87,'d19'!$AE$3:$AE$87)</f>
        <v>0</v>
      </c>
      <c r="BI62" s="167"/>
      <c r="BJ62" s="231">
        <f t="shared" si="22"/>
        <v>0</v>
      </c>
      <c r="BK62" s="166">
        <f>_xlfn.XLOOKUP($C62,'d20'!$AD$3:$AD$87,'d20'!$AE$3:$AE$87)</f>
        <v>0</v>
      </c>
      <c r="BL62" s="167"/>
      <c r="BM62" s="231">
        <f t="shared" si="23"/>
        <v>0</v>
      </c>
      <c r="BN62" s="166">
        <f>_xlfn.XLOOKUP($C62,'d21'!$AD$3:$AD$87,'d21'!$AE$3:$AE$87)</f>
        <v>0</v>
      </c>
      <c r="BO62" s="167"/>
      <c r="BP62" s="231">
        <f t="shared" si="24"/>
        <v>0</v>
      </c>
      <c r="BQ62" s="166">
        <f>_xlfn.XLOOKUP($C62,'d22'!$AD$3:$AD$87,'d22'!$AE$3:$AE$87)</f>
        <v>0</v>
      </c>
      <c r="BR62" s="167"/>
      <c r="BS62" s="231">
        <f t="shared" si="25"/>
        <v>0</v>
      </c>
      <c r="BT62" s="166">
        <f>_xlfn.XLOOKUP($C62,'d23'!$AD$3:$AD$87,'d23'!$AE$3:$AE$87)</f>
        <v>0</v>
      </c>
      <c r="BU62" s="167"/>
      <c r="BV62" s="231">
        <f t="shared" si="26"/>
        <v>0</v>
      </c>
      <c r="BW62" s="166">
        <f>_xlfn.XLOOKUP($C62,'d24'!$AD$3:$AD$87,'d24'!$AE$3:$AE$87)</f>
        <v>0</v>
      </c>
      <c r="BX62" s="167"/>
      <c r="BY62" s="231">
        <f t="shared" si="27"/>
        <v>0</v>
      </c>
      <c r="BZ62" s="166">
        <f>_xlfn.XLOOKUP($C62,'d25'!$AD$3:$AD$87,'d25'!$AE$3:$AE$87)</f>
        <v>0</v>
      </c>
      <c r="CA62" s="167"/>
      <c r="CB62" s="231">
        <f t="shared" si="28"/>
        <v>0</v>
      </c>
      <c r="CC62" s="166">
        <f>_xlfn.XLOOKUP($C62,'d26'!$AD$3:$AD$87,'d26'!$AE$3:$AE$87)</f>
        <v>0</v>
      </c>
      <c r="CD62" s="167"/>
      <c r="CE62" s="231">
        <f t="shared" si="29"/>
        <v>0</v>
      </c>
      <c r="CF62" s="166">
        <f>_xlfn.XLOOKUP($C62,'d27'!$AD$3:$AD$87,'d27'!$AE$3:$AE$87)</f>
        <v>0</v>
      </c>
      <c r="CG62" s="167"/>
      <c r="CH62" s="231">
        <f t="shared" si="30"/>
        <v>0</v>
      </c>
      <c r="CI62" s="166">
        <f>_xlfn.XLOOKUP($C62,'d28'!$AD$3:$AD$87,'d28'!$AE$3:$AE$87)</f>
        <v>0</v>
      </c>
      <c r="CJ62" s="167"/>
      <c r="CK62" s="231">
        <f t="shared" si="31"/>
        <v>0</v>
      </c>
      <c r="CL62" s="166">
        <f>_xlfn.XLOOKUP($C62,'d29'!$AD$3:$AD$87,'d29'!$AE$3:$AE$87)</f>
        <v>0</v>
      </c>
      <c r="CM62" s="167"/>
      <c r="CN62" s="231">
        <f t="shared" si="32"/>
        <v>0</v>
      </c>
      <c r="CO62" s="166">
        <f>_xlfn.XLOOKUP($C62,'d30'!$AD$3:$AD$87,'d30'!$AE$3:$AE$87)</f>
        <v>0</v>
      </c>
      <c r="CP62" s="167"/>
      <c r="CQ62" s="231">
        <f t="shared" si="33"/>
        <v>0</v>
      </c>
      <c r="CR62" s="166">
        <f>_xlfn.XLOOKUP($C62,'d31'!$AD$3:$AD$87,'d31'!$AE$3:$AE$87)</f>
        <v>0</v>
      </c>
      <c r="CS62" s="167"/>
      <c r="CT62" s="231">
        <f t="shared" si="34"/>
        <v>0</v>
      </c>
      <c r="CV62" s="168">
        <f t="shared" si="35"/>
        <v>0</v>
      </c>
      <c r="CW62" s="168">
        <f t="shared" si="0"/>
        <v>0</v>
      </c>
      <c r="CX62" s="169">
        <f t="shared" si="1"/>
        <v>0</v>
      </c>
      <c r="CY62" s="165">
        <f t="shared" si="36"/>
        <v>0</v>
      </c>
      <c r="CZ62" s="165">
        <f t="shared" si="36"/>
        <v>0</v>
      </c>
    </row>
    <row r="63" spans="1:104" s="210" customFormat="1" x14ac:dyDescent="0.25">
      <c r="A63" s="165" t="b" cm="1">
        <f t="array" ref="A63">ISNUMBER(MATCH(LOWER(TRIM(B63)), LOWER(TRIM(t_f60_codes)), 0))</f>
        <v>1</v>
      </c>
      <c r="B63" s="637" t="str">
        <f t="shared" si="3"/>
        <v>inspection_fee</v>
      </c>
      <c r="C63" s="205" t="s">
        <v>53</v>
      </c>
      <c r="D63" s="206" t="s">
        <v>201</v>
      </c>
      <c r="E63" s="207"/>
      <c r="F63" s="208">
        <f>_xlfn.XLOOKUP(Tag_List!$A61,'d1'!$AD$3:$AD$87,'d1'!$AE$3:$AE$87)+_xlfn.XLOOKUP(Tag_List!$A62,'d1'!$AD$3:$AD$87,'d1'!$AE$3:$AE$87)</f>
        <v>0</v>
      </c>
      <c r="G63" s="209"/>
      <c r="H63" s="231">
        <f t="shared" si="4"/>
        <v>0</v>
      </c>
      <c r="I63" s="208">
        <f>_xlfn.XLOOKUP(Tag_List!$A61,'d2'!$AD$3:$AD$87,'d2'!$AE$3:$AE$87)+_xlfn.XLOOKUP(Tag_List!$A62,'d2'!$AD$3:$AD$87,'d2'!$AE$3:$AE$87)</f>
        <v>0</v>
      </c>
      <c r="J63" s="209"/>
      <c r="K63" s="231">
        <f t="shared" si="5"/>
        <v>0</v>
      </c>
      <c r="L63" s="208">
        <f>_xlfn.XLOOKUP(Tag_List!$A61,'d3'!$AD$3:$AD$87,'d3'!$AE$3:$AE$87)+_xlfn.XLOOKUP(Tag_List!$A62,'d3'!$AD$3:$AD$87,'d3'!$AE$3:$AE$87)</f>
        <v>0</v>
      </c>
      <c r="M63" s="209"/>
      <c r="N63" s="231">
        <f t="shared" si="6"/>
        <v>0</v>
      </c>
      <c r="O63" s="208">
        <f>_xlfn.XLOOKUP(Tag_List!$A61,'d4'!$AD$3:$AD$87,'d4'!$AE$3:$AE$87)+_xlfn.XLOOKUP(Tag_List!$A62,'d4'!$AD$3:$AD$87,'d4'!$AE$3:$AE$87)</f>
        <v>0</v>
      </c>
      <c r="P63" s="209"/>
      <c r="Q63" s="231">
        <f t="shared" si="7"/>
        <v>0</v>
      </c>
      <c r="R63" s="208">
        <f>_xlfn.XLOOKUP($C63,'d5'!$AD$3:$AD$87,'d5'!$AE$3:$AE$87)
+_xlfn.XLOOKUP($C64,'d5'!$AD$3:$AD$87,'d5'!$AE$3:$AE$87)</f>
        <v>0</v>
      </c>
      <c r="S63" s="209"/>
      <c r="T63" s="231">
        <f t="shared" si="8"/>
        <v>0</v>
      </c>
      <c r="U63" s="208">
        <f>_xlfn.XLOOKUP($C63,'d6'!$AD$3:$AD$87,'d6'!$AE$3:$AE$87)
+_xlfn.XLOOKUP($C64,'d6'!$AD$3:$AD$87,'d6'!$AE$3:$AE$87)</f>
        <v>0</v>
      </c>
      <c r="V63" s="209"/>
      <c r="W63" s="231">
        <f t="shared" si="9"/>
        <v>0</v>
      </c>
      <c r="X63" s="208">
        <f>_xlfn.XLOOKUP(Tag_List!$A61,'d7'!$AD$3:$AD$87,'d7'!$AE$3:$AE$87)+_xlfn.XLOOKUP(Tag_List!$A62,'d7'!$AD$3:$AD$87,'d7'!$AE$3:$AE$87)</f>
        <v>0</v>
      </c>
      <c r="Y63" s="209"/>
      <c r="Z63" s="231">
        <f t="shared" si="10"/>
        <v>0</v>
      </c>
      <c r="AA63" s="208">
        <f>_xlfn.XLOOKUP(Tag_List!$A61,'d8'!$AD$3:$AD$87,'d8'!$AE$3:$AE$87)+_xlfn.XLOOKUP(Tag_List!$A62,'d8'!$AD$3:$AD$87,'d8'!$AE$3:$AE$87)</f>
        <v>0</v>
      </c>
      <c r="AB63" s="209"/>
      <c r="AC63" s="231">
        <f t="shared" si="11"/>
        <v>0</v>
      </c>
      <c r="AD63" s="208">
        <f>_xlfn.XLOOKUP(Tag_List!$A61,'d9'!$AD$3:$AD$87,'d9'!$AE$3:$AE$87)+_xlfn.XLOOKUP(Tag_List!$A62,'d9'!$AD$3:$AD$87,'d9'!$AE$3:$AE$87)</f>
        <v>0</v>
      </c>
      <c r="AE63" s="209"/>
      <c r="AF63" s="231">
        <f t="shared" si="12"/>
        <v>0</v>
      </c>
      <c r="AG63" s="208">
        <f>_xlfn.XLOOKUP(Tag_List!$A61,'d10'!$AD$3:$AD$87,'d10'!$AE$3:$AE$87)+_xlfn.XLOOKUP(Tag_List!$A62,'d10'!$AD$3:$AD$87,'d10'!$AE$3:$AE$87)</f>
        <v>0</v>
      </c>
      <c r="AH63" s="209"/>
      <c r="AI63" s="231">
        <f t="shared" si="13"/>
        <v>0</v>
      </c>
      <c r="AJ63" s="208">
        <f>_xlfn.XLOOKUP(Tag_List!$A61,'d11'!$AD$3:$AD$87,'d11'!$AE$3:$AE$87)+_xlfn.XLOOKUP(Tag_List!$A62,'d11'!$AD$3:$AD$87,'d11'!$AE$3:$AE$87)</f>
        <v>0</v>
      </c>
      <c r="AK63" s="209"/>
      <c r="AL63" s="231">
        <f t="shared" si="14"/>
        <v>0</v>
      </c>
      <c r="AM63" s="208">
        <f>_xlfn.XLOOKUP(Tag_List!$A61,'d12'!$AD$3:$AD$87,'d12'!$AE$3:$AE$87)+_xlfn.XLOOKUP(Tag_List!$A62,'d12'!$AD$3:$AD$87,'d12'!$AE$3:$AE$87)</f>
        <v>0</v>
      </c>
      <c r="AN63" s="209"/>
      <c r="AO63" s="231">
        <f t="shared" si="15"/>
        <v>0</v>
      </c>
      <c r="AP63" s="208">
        <f>_xlfn.XLOOKUP(Tag_List!$A61,'d13'!$AD$3:$AD$87,'d13'!$AE$3:$AE$87)+_xlfn.XLOOKUP(Tag_List!$A62,'d13'!$AD$3:$AD$87,'d13'!$AE$3:$AE$87)</f>
        <v>0</v>
      </c>
      <c r="AQ63" s="209"/>
      <c r="AR63" s="231">
        <f t="shared" si="16"/>
        <v>0</v>
      </c>
      <c r="AS63" s="208">
        <f>_xlfn.XLOOKUP(Tag_List!$A61,'d14'!$AD$3:$AD$87,'d14'!$AE$3:$AE$87)+_xlfn.XLOOKUP(Tag_List!$A62,'d14'!$AD$3:$AD$87,'d14'!$AE$3:$AE$87)</f>
        <v>0</v>
      </c>
      <c r="AT63" s="209"/>
      <c r="AU63" s="231">
        <f t="shared" si="17"/>
        <v>0</v>
      </c>
      <c r="AV63" s="208">
        <f>_xlfn.XLOOKUP(Tag_List!$A61,'d15'!$AD$3:$AD$87,'d15'!$AE$3:$AE$87)+_xlfn.XLOOKUP(Tag_List!$A62,'d15'!$AD$3:$AD$87,'d15'!$AE$3:$AE$87)</f>
        <v>0</v>
      </c>
      <c r="AW63" s="209"/>
      <c r="AX63" s="231">
        <f t="shared" si="18"/>
        <v>0</v>
      </c>
      <c r="AY63" s="208">
        <f>_xlfn.XLOOKUP(Tag_List!$A61,'d16'!$AD$3:$AD$87,'d16'!$AE$3:$AE$87)+_xlfn.XLOOKUP(Tag_List!$A62,'d16'!$AD$3:$AD$87,'d16'!$AE$3:$AE$87)</f>
        <v>0</v>
      </c>
      <c r="AZ63" s="209"/>
      <c r="BA63" s="231">
        <f t="shared" si="19"/>
        <v>0</v>
      </c>
      <c r="BB63" s="208">
        <f>_xlfn.XLOOKUP(Tag_List!$A61,'d17'!$AD$3:$AD$87,'d17'!$AE$3:$AE$87)+_xlfn.XLOOKUP(Tag_List!$A62,'d17'!$AD$3:$AD$87,'d17'!$AE$3:$AE$87)</f>
        <v>0</v>
      </c>
      <c r="BC63" s="209"/>
      <c r="BD63" s="231">
        <f t="shared" si="20"/>
        <v>0</v>
      </c>
      <c r="BE63" s="208">
        <f>_xlfn.XLOOKUP(Tag_List!$A61,'d18'!$AD$3:$AD$87,'d18'!$AE$3:$AE$87)+_xlfn.XLOOKUP(Tag_List!$A62,'d18'!$AD$3:$AD$87,'d18'!$AE$3:$AE$87)</f>
        <v>0</v>
      </c>
      <c r="BF63" s="209"/>
      <c r="BG63" s="231">
        <f t="shared" si="21"/>
        <v>0</v>
      </c>
      <c r="BH63" s="208">
        <f>_xlfn.XLOOKUP(Tag_List!$A61,'d19'!$AD$3:$AD$87,'d19'!$AE$3:$AE$87)+_xlfn.XLOOKUP(Tag_List!$A62,'d19'!$AD$3:$AD$87,'d19'!$AE$3:$AE$87)</f>
        <v>0</v>
      </c>
      <c r="BI63" s="209"/>
      <c r="BJ63" s="231">
        <f t="shared" si="22"/>
        <v>0</v>
      </c>
      <c r="BK63" s="208">
        <f>_xlfn.XLOOKUP(Tag_List!$A61,'d20'!$AD$3:$AD$87,'d20'!$AE$3:$AE$87)+_xlfn.XLOOKUP(Tag_List!$A62,'d20'!$AD$3:$AD$87,'d20'!$AE$3:$AE$87)</f>
        <v>0</v>
      </c>
      <c r="BL63" s="209"/>
      <c r="BM63" s="231">
        <f t="shared" si="23"/>
        <v>0</v>
      </c>
      <c r="BN63" s="208">
        <f>_xlfn.XLOOKUP(Tag_List!$A61,'d21'!$AD$3:$AD$87,'d21'!$AE$3:$AE$87)+_xlfn.XLOOKUP(Tag_List!$A62,'d21'!$AD$3:$AD$87,'d21'!$AE$3:$AE$87)</f>
        <v>0</v>
      </c>
      <c r="BO63" s="209"/>
      <c r="BP63" s="231">
        <f t="shared" si="24"/>
        <v>0</v>
      </c>
      <c r="BQ63" s="208">
        <f>_xlfn.XLOOKUP(Tag_List!$A61,'d22'!$AD$3:$AD$87,'d22'!$AE$3:$AE$87)+_xlfn.XLOOKUP(Tag_List!$A62,'d22'!$AD$3:$AD$87,'d22'!$AE$3:$AE$87)</f>
        <v>0</v>
      </c>
      <c r="BR63" s="209"/>
      <c r="BS63" s="231">
        <f t="shared" si="25"/>
        <v>0</v>
      </c>
      <c r="BT63" s="208">
        <f>_xlfn.XLOOKUP(Tag_List!$A61,'d23'!$AD$3:$AD$87,'d23'!$AE$3:$AE$87)+_xlfn.XLOOKUP(Tag_List!$A62,'d23'!$AD$3:$AD$87,'d23'!$AE$3:$AE$87)</f>
        <v>0</v>
      </c>
      <c r="BU63" s="209"/>
      <c r="BV63" s="231">
        <f t="shared" si="26"/>
        <v>0</v>
      </c>
      <c r="BW63" s="208">
        <f>_xlfn.XLOOKUP(Tag_List!$A61,'d24'!$AD$3:$AD$87,'d24'!$AE$3:$AE$87)+_xlfn.XLOOKUP(Tag_List!$A62,'d24'!$AD$3:$AD$87,'d24'!$AE$3:$AE$87)</f>
        <v>0</v>
      </c>
      <c r="BX63" s="209"/>
      <c r="BY63" s="231">
        <f t="shared" si="27"/>
        <v>0</v>
      </c>
      <c r="BZ63" s="208">
        <f>_xlfn.XLOOKUP(Tag_List!$A61,'d25'!$AD$3:$AD$87,'d25'!$AE$3:$AE$87)+_xlfn.XLOOKUP(Tag_List!$A62,'d25'!$AD$3:$AD$87,'d25'!$AE$3:$AE$87)</f>
        <v>0</v>
      </c>
      <c r="CA63" s="209"/>
      <c r="CB63" s="231">
        <f t="shared" si="28"/>
        <v>0</v>
      </c>
      <c r="CC63" s="208">
        <f>_xlfn.XLOOKUP(Tag_List!$A61,'d26'!$AD$3:$AD$87,'d26'!$AE$3:$AE$87)+_xlfn.XLOOKUP(Tag_List!$A62,'d26'!$AD$3:$AD$87,'d26'!$AE$3:$AE$87)</f>
        <v>0</v>
      </c>
      <c r="CD63" s="209"/>
      <c r="CE63" s="231">
        <f t="shared" si="29"/>
        <v>0</v>
      </c>
      <c r="CF63" s="208">
        <f>_xlfn.XLOOKUP(Tag_List!$A61,'d27'!$AD$3:$AD$87,'d27'!$AE$3:$AE$87)+_xlfn.XLOOKUP(Tag_List!$A62,'d27'!$AD$3:$AD$87,'d27'!$AE$3:$AE$87)</f>
        <v>0</v>
      </c>
      <c r="CG63" s="209"/>
      <c r="CH63" s="231">
        <f t="shared" si="30"/>
        <v>0</v>
      </c>
      <c r="CI63" s="208">
        <f>_xlfn.XLOOKUP(Tag_List!$A61,'d28'!$AD$3:$AD$87,'d28'!$AE$3:$AE$87)+_xlfn.XLOOKUP(Tag_List!$A62,'d28'!$AD$3:$AD$87,'d28'!$AE$3:$AE$87)</f>
        <v>0</v>
      </c>
      <c r="CJ63" s="209"/>
      <c r="CK63" s="231">
        <f t="shared" si="31"/>
        <v>0</v>
      </c>
      <c r="CL63" s="208">
        <f>_xlfn.XLOOKUP(Tag_List!$A61,'d29'!$AD$3:$AD$87,'d29'!$AE$3:$AE$87)+_xlfn.XLOOKUP(Tag_List!$A62,'d29'!$AD$3:$AD$87,'d29'!$AE$3:$AE$87)</f>
        <v>0</v>
      </c>
      <c r="CM63" s="209"/>
      <c r="CN63" s="231">
        <f t="shared" si="32"/>
        <v>0</v>
      </c>
      <c r="CO63" s="208">
        <f>_xlfn.XLOOKUP(Tag_List!$A61,'d30'!$AD$3:$AD$87,'d30'!$AE$3:$AE$87)+_xlfn.XLOOKUP(Tag_List!$A62,'d30'!$AD$3:$AD$87,'d30'!$AE$3:$AE$87)</f>
        <v>0</v>
      </c>
      <c r="CP63" s="209"/>
      <c r="CQ63" s="231">
        <f t="shared" si="33"/>
        <v>0</v>
      </c>
      <c r="CR63" s="208">
        <f>_xlfn.XLOOKUP(Tag_List!$A61,'d31'!$AD$3:$AD$87,'d31'!$AE$3:$AE$87)+_xlfn.XLOOKUP(Tag_List!$A62,'d31'!$AD$3:$AD$87,'d31'!$AE$3:$AE$87)</f>
        <v>0</v>
      </c>
      <c r="CS63" s="209"/>
      <c r="CT63" s="231">
        <f t="shared" si="34"/>
        <v>0</v>
      </c>
      <c r="CV63" s="168">
        <f t="shared" si="35"/>
        <v>0</v>
      </c>
      <c r="CW63" s="210">
        <f>G63+J63+M63+P63+S63+V63+Y63+AB63+AE63+AH63+AK63+AN63+AQ63+AT63+AW63+AZ63+BC63+BF63+BI63+BL63+BO63+BR63+BU63+BX63+CA63+CD63+CG63+CJ63+CM63+CP63+CS63
+G64+J64+M64+P64+S64+V64+Y64+AB64+AE64+AH64+AK64+AN64+AQ64+AT64+AW64+AZ64+BC64+BF64+BI64+BL64+BO64+BR64+BU64+BX64+CA64+CD64+CG64+CJ64+CM64+CP64+CS64</f>
        <v>0</v>
      </c>
      <c r="CX63" s="211">
        <f t="shared" si="1"/>
        <v>0</v>
      </c>
      <c r="CY63" s="210">
        <f t="shared" si="36"/>
        <v>0</v>
      </c>
      <c r="CZ63" s="210">
        <f t="shared" si="36"/>
        <v>0</v>
      </c>
    </row>
    <row r="64" spans="1:104" s="210" customFormat="1" x14ac:dyDescent="0.25">
      <c r="A64" s="165" t="b" cm="1">
        <f t="array" ref="A64">ISNUMBER(MATCH(LOWER(TRIM(B64)), LOWER(TRIM(t_f60_codes)), 0))</f>
        <v>0</v>
      </c>
      <c r="B64" s="637" t="str">
        <f t="shared" si="3"/>
        <v>annual_inspection_fee</v>
      </c>
      <c r="C64" s="205" t="s">
        <v>52</v>
      </c>
      <c r="D64" s="206" t="s">
        <v>201</v>
      </c>
      <c r="E64" s="207"/>
      <c r="F64" s="208"/>
      <c r="G64" s="209"/>
      <c r="H64" s="231">
        <f t="shared" si="4"/>
        <v>0</v>
      </c>
      <c r="I64" s="208"/>
      <c r="J64" s="209"/>
      <c r="K64" s="231">
        <f t="shared" si="5"/>
        <v>0</v>
      </c>
      <c r="L64" s="208"/>
      <c r="M64" s="209"/>
      <c r="N64" s="231">
        <f t="shared" si="6"/>
        <v>0</v>
      </c>
      <c r="O64" s="208"/>
      <c r="P64" s="209"/>
      <c r="Q64" s="231">
        <f t="shared" si="7"/>
        <v>0</v>
      </c>
      <c r="R64" s="208"/>
      <c r="S64" s="209"/>
      <c r="T64" s="231">
        <f t="shared" si="8"/>
        <v>0</v>
      </c>
      <c r="U64" s="208"/>
      <c r="V64" s="209"/>
      <c r="W64" s="231">
        <f t="shared" si="9"/>
        <v>0</v>
      </c>
      <c r="X64" s="208"/>
      <c r="Y64" s="209"/>
      <c r="Z64" s="231">
        <f t="shared" si="10"/>
        <v>0</v>
      </c>
      <c r="AA64" s="208"/>
      <c r="AB64" s="209"/>
      <c r="AC64" s="231">
        <f t="shared" si="11"/>
        <v>0</v>
      </c>
      <c r="AD64" s="208"/>
      <c r="AE64" s="209"/>
      <c r="AF64" s="231">
        <f t="shared" si="12"/>
        <v>0</v>
      </c>
      <c r="AG64" s="208"/>
      <c r="AH64" s="209"/>
      <c r="AI64" s="231">
        <f t="shared" si="13"/>
        <v>0</v>
      </c>
      <c r="AJ64" s="208"/>
      <c r="AK64" s="209"/>
      <c r="AL64" s="231">
        <f t="shared" si="14"/>
        <v>0</v>
      </c>
      <c r="AM64" s="208"/>
      <c r="AN64" s="209"/>
      <c r="AO64" s="231">
        <f t="shared" si="15"/>
        <v>0</v>
      </c>
      <c r="AP64" s="208"/>
      <c r="AQ64" s="209"/>
      <c r="AR64" s="231">
        <f t="shared" si="16"/>
        <v>0</v>
      </c>
      <c r="AS64" s="208"/>
      <c r="AT64" s="209"/>
      <c r="AU64" s="231">
        <f t="shared" si="17"/>
        <v>0</v>
      </c>
      <c r="AV64" s="208"/>
      <c r="AW64" s="209"/>
      <c r="AX64" s="231">
        <f t="shared" si="18"/>
        <v>0</v>
      </c>
      <c r="AY64" s="208"/>
      <c r="AZ64" s="209"/>
      <c r="BA64" s="231">
        <f t="shared" si="19"/>
        <v>0</v>
      </c>
      <c r="BB64" s="208"/>
      <c r="BC64" s="209"/>
      <c r="BD64" s="231">
        <f t="shared" si="20"/>
        <v>0</v>
      </c>
      <c r="BE64" s="208"/>
      <c r="BF64" s="209"/>
      <c r="BG64" s="231">
        <f t="shared" si="21"/>
        <v>0</v>
      </c>
      <c r="BH64" s="208"/>
      <c r="BI64" s="209"/>
      <c r="BJ64" s="231">
        <f t="shared" si="22"/>
        <v>0</v>
      </c>
      <c r="BK64" s="208"/>
      <c r="BL64" s="209"/>
      <c r="BM64" s="231">
        <f t="shared" si="23"/>
        <v>0</v>
      </c>
      <c r="BN64" s="208"/>
      <c r="BO64" s="209"/>
      <c r="BP64" s="231">
        <f t="shared" si="24"/>
        <v>0</v>
      </c>
      <c r="BQ64" s="208"/>
      <c r="BR64" s="209"/>
      <c r="BS64" s="231">
        <f t="shared" si="25"/>
        <v>0</v>
      </c>
      <c r="BT64" s="208"/>
      <c r="BU64" s="209"/>
      <c r="BV64" s="231">
        <f t="shared" si="26"/>
        <v>0</v>
      </c>
      <c r="BW64" s="208"/>
      <c r="BX64" s="209"/>
      <c r="BY64" s="231">
        <f t="shared" si="27"/>
        <v>0</v>
      </c>
      <c r="BZ64" s="208"/>
      <c r="CA64" s="209"/>
      <c r="CB64" s="231">
        <f t="shared" si="28"/>
        <v>0</v>
      </c>
      <c r="CC64" s="208"/>
      <c r="CD64" s="209"/>
      <c r="CE64" s="231">
        <f t="shared" si="29"/>
        <v>0</v>
      </c>
      <c r="CF64" s="208"/>
      <c r="CG64" s="209"/>
      <c r="CH64" s="231">
        <f t="shared" si="30"/>
        <v>0</v>
      </c>
      <c r="CI64" s="208"/>
      <c r="CJ64" s="209"/>
      <c r="CK64" s="231">
        <f t="shared" si="31"/>
        <v>0</v>
      </c>
      <c r="CL64" s="208"/>
      <c r="CM64" s="209"/>
      <c r="CN64" s="231">
        <f t="shared" si="32"/>
        <v>0</v>
      </c>
      <c r="CO64" s="208"/>
      <c r="CP64" s="209"/>
      <c r="CQ64" s="231">
        <f t="shared" si="33"/>
        <v>0</v>
      </c>
      <c r="CR64" s="208"/>
      <c r="CS64" s="209"/>
      <c r="CT64" s="231">
        <f t="shared" si="34"/>
        <v>0</v>
      </c>
      <c r="CV64" s="168">
        <f t="shared" si="35"/>
        <v>0</v>
      </c>
      <c r="CX64" s="211">
        <f t="shared" si="1"/>
        <v>0</v>
      </c>
      <c r="CY64" s="210">
        <f t="shared" si="36"/>
        <v>0</v>
      </c>
      <c r="CZ64" s="210">
        <f t="shared" si="36"/>
        <v>0</v>
      </c>
    </row>
    <row r="65" spans="1:104" x14ac:dyDescent="0.25">
      <c r="A65" s="165" t="b" cm="1">
        <f t="array" ref="A65">ISNUMBER(MATCH(LOWER(TRIM(B65)), LOWER(TRIM(t_f60_codes)), 0))</f>
        <v>1</v>
      </c>
      <c r="B65" s="637" t="str">
        <f t="shared" si="3"/>
        <v>mechanical_permit</v>
      </c>
      <c r="C65" s="122" t="s">
        <v>54</v>
      </c>
      <c r="D65" s="125" t="s">
        <v>201</v>
      </c>
      <c r="F65" s="166">
        <f>_xlfn.XLOOKUP($C65,'d1'!$AD$3:$AD$87,'d1'!$AE$3:$AE$87)</f>
        <v>0</v>
      </c>
      <c r="G65" s="167"/>
      <c r="H65" s="231">
        <f t="shared" si="4"/>
        <v>0</v>
      </c>
      <c r="I65" s="166">
        <f>_xlfn.XLOOKUP($C65,'d2'!$AD$3:$AD$87,'d2'!$AE$3:$AE$87)</f>
        <v>0</v>
      </c>
      <c r="J65" s="167"/>
      <c r="K65" s="231">
        <f t="shared" si="5"/>
        <v>0</v>
      </c>
      <c r="L65" s="166">
        <f>_xlfn.XLOOKUP($C65,'d3'!$AD$3:$AD$87,'d3'!$AE$3:$AE$87)</f>
        <v>0</v>
      </c>
      <c r="M65" s="167"/>
      <c r="N65" s="231">
        <f t="shared" si="6"/>
        <v>0</v>
      </c>
      <c r="O65" s="166">
        <f>_xlfn.XLOOKUP($C65,'d4'!$AD$3:$AD$87,'d4'!$AE$3:$AE$87)</f>
        <v>0</v>
      </c>
      <c r="P65" s="167"/>
      <c r="Q65" s="231">
        <f t="shared" si="7"/>
        <v>0</v>
      </c>
      <c r="R65" s="166">
        <f>_xlfn.XLOOKUP($C65,'d5'!$AD$3:$AD$87,'d5'!$AE$3:$AE$87)</f>
        <v>0</v>
      </c>
      <c r="S65" s="167"/>
      <c r="T65" s="231">
        <f t="shared" si="8"/>
        <v>0</v>
      </c>
      <c r="U65" s="166">
        <f>_xlfn.XLOOKUP($C65,'d6'!$AD$3:$AD$87,'d6'!$AE$3:$AE$87)</f>
        <v>0</v>
      </c>
      <c r="V65" s="167"/>
      <c r="W65" s="231">
        <f t="shared" si="9"/>
        <v>0</v>
      </c>
      <c r="X65" s="166">
        <f>_xlfn.XLOOKUP($C65,'d7'!$AD$3:$AD$87,'d7'!$AE$3:$AE$87)</f>
        <v>0</v>
      </c>
      <c r="Y65" s="167"/>
      <c r="Z65" s="231">
        <f t="shared" si="10"/>
        <v>0</v>
      </c>
      <c r="AA65" s="166">
        <f>_xlfn.XLOOKUP($C65,'d8'!$AD$3:$AD$87,'d8'!$AE$3:$AE$87)</f>
        <v>0</v>
      </c>
      <c r="AB65" s="167"/>
      <c r="AC65" s="231">
        <f t="shared" si="11"/>
        <v>0</v>
      </c>
      <c r="AD65" s="166">
        <f>_xlfn.XLOOKUP($C65,'d9'!$AD$3:$AD$87,'d9'!$AE$3:$AE$87)</f>
        <v>0</v>
      </c>
      <c r="AE65" s="167"/>
      <c r="AF65" s="231">
        <f t="shared" si="12"/>
        <v>0</v>
      </c>
      <c r="AG65" s="166">
        <f>_xlfn.XLOOKUP($C65,'d10'!$AD$3:$AD$87,'d10'!$AE$3:$AE$87)</f>
        <v>0</v>
      </c>
      <c r="AH65" s="167"/>
      <c r="AI65" s="231">
        <f t="shared" si="13"/>
        <v>0</v>
      </c>
      <c r="AJ65" s="166">
        <f>_xlfn.XLOOKUP($C65,'d11'!$AD$3:$AD$87,'d11'!$AE$3:$AE$87)</f>
        <v>0</v>
      </c>
      <c r="AK65" s="167"/>
      <c r="AL65" s="231">
        <f t="shared" si="14"/>
        <v>0</v>
      </c>
      <c r="AM65" s="166">
        <f>_xlfn.XLOOKUP($C65,'d12'!$AD$3:$AD$87,'d12'!$AE$3:$AE$87)</f>
        <v>0</v>
      </c>
      <c r="AN65" s="167"/>
      <c r="AO65" s="231">
        <f t="shared" si="15"/>
        <v>0</v>
      </c>
      <c r="AP65" s="166">
        <f>_xlfn.XLOOKUP($C65,'d13'!$AD$3:$AD$87,'d13'!$AE$3:$AE$87)</f>
        <v>0</v>
      </c>
      <c r="AQ65" s="167"/>
      <c r="AR65" s="231">
        <f t="shared" si="16"/>
        <v>0</v>
      </c>
      <c r="AS65" s="166">
        <f>_xlfn.XLOOKUP($C65,'d14'!$AD$3:$AD$87,'d14'!$AE$3:$AE$87)</f>
        <v>0</v>
      </c>
      <c r="AT65" s="167"/>
      <c r="AU65" s="231">
        <f t="shared" si="17"/>
        <v>0</v>
      </c>
      <c r="AV65" s="166">
        <f>_xlfn.XLOOKUP($C65,'d15'!$AD$3:$AD$87,'d15'!$AE$3:$AE$87)</f>
        <v>0</v>
      </c>
      <c r="AW65" s="167"/>
      <c r="AX65" s="231">
        <f t="shared" si="18"/>
        <v>0</v>
      </c>
      <c r="AY65" s="166">
        <f>_xlfn.XLOOKUP($C65,'d16'!$AD$3:$AD$87,'d16'!$AE$3:$AE$87)</f>
        <v>0</v>
      </c>
      <c r="AZ65" s="167"/>
      <c r="BA65" s="231">
        <f t="shared" si="19"/>
        <v>0</v>
      </c>
      <c r="BB65" s="166">
        <f>_xlfn.XLOOKUP($C65,'d17'!$AD$3:$AD$87,'d17'!$AE$3:$AE$87)</f>
        <v>0</v>
      </c>
      <c r="BC65" s="167"/>
      <c r="BD65" s="231">
        <f t="shared" si="20"/>
        <v>0</v>
      </c>
      <c r="BE65" s="166">
        <f>_xlfn.XLOOKUP($C65,'d18'!$AD$3:$AD$87,'d18'!$AE$3:$AE$87)</f>
        <v>0</v>
      </c>
      <c r="BF65" s="167"/>
      <c r="BG65" s="231">
        <f t="shared" si="21"/>
        <v>0</v>
      </c>
      <c r="BH65" s="166">
        <f>_xlfn.XLOOKUP($C65,'d19'!$AD$3:$AD$87,'d19'!$AE$3:$AE$87)</f>
        <v>0</v>
      </c>
      <c r="BI65" s="167"/>
      <c r="BJ65" s="231">
        <f t="shared" si="22"/>
        <v>0</v>
      </c>
      <c r="BK65" s="166">
        <f>_xlfn.XLOOKUP($C65,'d20'!$AD$3:$AD$87,'d20'!$AE$3:$AE$87)</f>
        <v>0</v>
      </c>
      <c r="BL65" s="167"/>
      <c r="BM65" s="231">
        <f t="shared" si="23"/>
        <v>0</v>
      </c>
      <c r="BN65" s="166">
        <f>_xlfn.XLOOKUP($C65,'d21'!$AD$3:$AD$87,'d21'!$AE$3:$AE$87)</f>
        <v>0</v>
      </c>
      <c r="BO65" s="167"/>
      <c r="BP65" s="231">
        <f t="shared" si="24"/>
        <v>0</v>
      </c>
      <c r="BQ65" s="166">
        <f>_xlfn.XLOOKUP($C65,'d22'!$AD$3:$AD$87,'d22'!$AE$3:$AE$87)</f>
        <v>0</v>
      </c>
      <c r="BR65" s="167"/>
      <c r="BS65" s="231">
        <f t="shared" si="25"/>
        <v>0</v>
      </c>
      <c r="BT65" s="166">
        <f>_xlfn.XLOOKUP($C65,'d23'!$AD$3:$AD$87,'d23'!$AE$3:$AE$87)</f>
        <v>0</v>
      </c>
      <c r="BU65" s="167"/>
      <c r="BV65" s="231">
        <f t="shared" si="26"/>
        <v>0</v>
      </c>
      <c r="BW65" s="166">
        <f>_xlfn.XLOOKUP($C65,'d24'!$AD$3:$AD$87,'d24'!$AE$3:$AE$87)</f>
        <v>0</v>
      </c>
      <c r="BX65" s="167"/>
      <c r="BY65" s="231">
        <f t="shared" si="27"/>
        <v>0</v>
      </c>
      <c r="BZ65" s="166">
        <f>_xlfn.XLOOKUP($C65,'d25'!$AD$3:$AD$87,'d25'!$AE$3:$AE$87)</f>
        <v>0</v>
      </c>
      <c r="CA65" s="167"/>
      <c r="CB65" s="231">
        <f t="shared" si="28"/>
        <v>0</v>
      </c>
      <c r="CC65" s="166">
        <f>_xlfn.XLOOKUP($C65,'d26'!$AD$3:$AD$87,'d26'!$AE$3:$AE$87)</f>
        <v>0</v>
      </c>
      <c r="CD65" s="167"/>
      <c r="CE65" s="231">
        <f t="shared" si="29"/>
        <v>0</v>
      </c>
      <c r="CF65" s="166">
        <f>_xlfn.XLOOKUP($C65,'d27'!$AD$3:$AD$87,'d27'!$AE$3:$AE$87)</f>
        <v>0</v>
      </c>
      <c r="CG65" s="167"/>
      <c r="CH65" s="231">
        <f t="shared" si="30"/>
        <v>0</v>
      </c>
      <c r="CI65" s="166">
        <f>_xlfn.XLOOKUP($C65,'d28'!$AD$3:$AD$87,'d28'!$AE$3:$AE$87)</f>
        <v>0</v>
      </c>
      <c r="CJ65" s="167"/>
      <c r="CK65" s="231">
        <f t="shared" si="31"/>
        <v>0</v>
      </c>
      <c r="CL65" s="166">
        <f>_xlfn.XLOOKUP($C65,'d29'!$AD$3:$AD$87,'d29'!$AE$3:$AE$87)</f>
        <v>0</v>
      </c>
      <c r="CM65" s="167"/>
      <c r="CN65" s="231">
        <f t="shared" si="32"/>
        <v>0</v>
      </c>
      <c r="CO65" s="166">
        <f>_xlfn.XLOOKUP($C65,'d30'!$AD$3:$AD$87,'d30'!$AE$3:$AE$87)</f>
        <v>0</v>
      </c>
      <c r="CP65" s="167"/>
      <c r="CQ65" s="231">
        <f t="shared" si="33"/>
        <v>0</v>
      </c>
      <c r="CR65" s="166">
        <f>_xlfn.XLOOKUP($C65,'d31'!$AD$3:$AD$87,'d31'!$AE$3:$AE$87)</f>
        <v>0</v>
      </c>
      <c r="CS65" s="167"/>
      <c r="CT65" s="231">
        <f t="shared" si="34"/>
        <v>0</v>
      </c>
      <c r="CV65" s="168">
        <f t="shared" si="35"/>
        <v>0</v>
      </c>
      <c r="CW65" s="168">
        <f t="shared" si="0"/>
        <v>0</v>
      </c>
      <c r="CX65" s="169">
        <f t="shared" si="1"/>
        <v>0</v>
      </c>
      <c r="CY65" s="165">
        <f t="shared" si="36"/>
        <v>0</v>
      </c>
      <c r="CZ65" s="165">
        <f t="shared" si="36"/>
        <v>0</v>
      </c>
    </row>
    <row r="66" spans="1:104" x14ac:dyDescent="0.25">
      <c r="A66" s="165" t="b" cm="1">
        <f t="array" ref="A66">ISNUMBER(MATCH(LOWER(TRIM(B66)), LOWER(TRIM(t_f60_codes)), 0))</f>
        <v>1</v>
      </c>
      <c r="B66" s="637" t="str">
        <f t="shared" si="3"/>
        <v>plumbing</v>
      </c>
      <c r="C66" s="122" t="s">
        <v>55</v>
      </c>
      <c r="D66" s="125" t="s">
        <v>201</v>
      </c>
      <c r="F66" s="166">
        <f>_xlfn.XLOOKUP($C66,'d1'!$AD$3:$AD$87,'d1'!$AE$3:$AE$87)</f>
        <v>0</v>
      </c>
      <c r="G66" s="167"/>
      <c r="H66" s="231">
        <f t="shared" si="4"/>
        <v>0</v>
      </c>
      <c r="I66" s="166">
        <f>_xlfn.XLOOKUP($C66,'d2'!$AD$3:$AD$87,'d2'!$AE$3:$AE$87)</f>
        <v>0</v>
      </c>
      <c r="J66" s="167"/>
      <c r="K66" s="231">
        <f t="shared" si="5"/>
        <v>0</v>
      </c>
      <c r="L66" s="166">
        <f>_xlfn.XLOOKUP($C66,'d3'!$AD$3:$AD$87,'d3'!$AE$3:$AE$87)</f>
        <v>0</v>
      </c>
      <c r="M66" s="167"/>
      <c r="N66" s="231">
        <f t="shared" si="6"/>
        <v>0</v>
      </c>
      <c r="O66" s="166">
        <f>_xlfn.XLOOKUP($C66,'d4'!$AD$3:$AD$87,'d4'!$AE$3:$AE$87)</f>
        <v>0</v>
      </c>
      <c r="P66" s="167"/>
      <c r="Q66" s="231">
        <f t="shared" si="7"/>
        <v>0</v>
      </c>
      <c r="R66" s="166">
        <f>_xlfn.XLOOKUP($C66,'d5'!$AD$3:$AD$87,'d5'!$AE$3:$AE$87)</f>
        <v>0</v>
      </c>
      <c r="S66" s="167"/>
      <c r="T66" s="231">
        <f t="shared" si="8"/>
        <v>0</v>
      </c>
      <c r="U66" s="166">
        <f>_xlfn.XLOOKUP($C66,'d6'!$AD$3:$AD$87,'d6'!$AE$3:$AE$87)</f>
        <v>0</v>
      </c>
      <c r="V66" s="167"/>
      <c r="W66" s="231">
        <f t="shared" si="9"/>
        <v>0</v>
      </c>
      <c r="X66" s="166">
        <f>_xlfn.XLOOKUP($C66,'d7'!$AD$3:$AD$87,'d7'!$AE$3:$AE$87)</f>
        <v>0</v>
      </c>
      <c r="Y66" s="167"/>
      <c r="Z66" s="231">
        <f t="shared" si="10"/>
        <v>0</v>
      </c>
      <c r="AA66" s="166">
        <f>_xlfn.XLOOKUP($C66,'d8'!$AD$3:$AD$87,'d8'!$AE$3:$AE$87)</f>
        <v>0</v>
      </c>
      <c r="AB66" s="167"/>
      <c r="AC66" s="231">
        <f t="shared" si="11"/>
        <v>0</v>
      </c>
      <c r="AD66" s="166">
        <f>_xlfn.XLOOKUP($C66,'d9'!$AD$3:$AD$87,'d9'!$AE$3:$AE$87)</f>
        <v>0</v>
      </c>
      <c r="AE66" s="167"/>
      <c r="AF66" s="231">
        <f t="shared" si="12"/>
        <v>0</v>
      </c>
      <c r="AG66" s="166">
        <f>_xlfn.XLOOKUP($C66,'d10'!$AD$3:$AD$87,'d10'!$AE$3:$AE$87)</f>
        <v>0</v>
      </c>
      <c r="AH66" s="167"/>
      <c r="AI66" s="231">
        <f t="shared" si="13"/>
        <v>0</v>
      </c>
      <c r="AJ66" s="166">
        <f>_xlfn.XLOOKUP($C66,'d11'!$AD$3:$AD$87,'d11'!$AE$3:$AE$87)</f>
        <v>0</v>
      </c>
      <c r="AK66" s="167"/>
      <c r="AL66" s="231">
        <f t="shared" si="14"/>
        <v>0</v>
      </c>
      <c r="AM66" s="166">
        <f>_xlfn.XLOOKUP($C66,'d12'!$AD$3:$AD$87,'d12'!$AE$3:$AE$87)</f>
        <v>0</v>
      </c>
      <c r="AN66" s="167"/>
      <c r="AO66" s="231">
        <f t="shared" si="15"/>
        <v>0</v>
      </c>
      <c r="AP66" s="166">
        <f>_xlfn.XLOOKUP($C66,'d13'!$AD$3:$AD$87,'d13'!$AE$3:$AE$87)</f>
        <v>0</v>
      </c>
      <c r="AQ66" s="167"/>
      <c r="AR66" s="231">
        <f t="shared" si="16"/>
        <v>0</v>
      </c>
      <c r="AS66" s="166">
        <f>_xlfn.XLOOKUP($C66,'d14'!$AD$3:$AD$87,'d14'!$AE$3:$AE$87)</f>
        <v>0</v>
      </c>
      <c r="AT66" s="167"/>
      <c r="AU66" s="231">
        <f t="shared" si="17"/>
        <v>0</v>
      </c>
      <c r="AV66" s="166">
        <f>_xlfn.XLOOKUP($C66,'d15'!$AD$3:$AD$87,'d15'!$AE$3:$AE$87)</f>
        <v>0</v>
      </c>
      <c r="AW66" s="167"/>
      <c r="AX66" s="231">
        <f t="shared" si="18"/>
        <v>0</v>
      </c>
      <c r="AY66" s="166">
        <f>_xlfn.XLOOKUP($C66,'d16'!$AD$3:$AD$87,'d16'!$AE$3:$AE$87)</f>
        <v>0</v>
      </c>
      <c r="AZ66" s="167"/>
      <c r="BA66" s="231">
        <f t="shared" si="19"/>
        <v>0</v>
      </c>
      <c r="BB66" s="166">
        <f>_xlfn.XLOOKUP($C66,'d17'!$AD$3:$AD$87,'d17'!$AE$3:$AE$87)</f>
        <v>0</v>
      </c>
      <c r="BC66" s="167"/>
      <c r="BD66" s="231">
        <f t="shared" si="20"/>
        <v>0</v>
      </c>
      <c r="BE66" s="166">
        <f>_xlfn.XLOOKUP($C66,'d18'!$AD$3:$AD$87,'d18'!$AE$3:$AE$87)</f>
        <v>0</v>
      </c>
      <c r="BF66" s="167"/>
      <c r="BG66" s="231">
        <f t="shared" si="21"/>
        <v>0</v>
      </c>
      <c r="BH66" s="166">
        <f>_xlfn.XLOOKUP($C66,'d19'!$AD$3:$AD$87,'d19'!$AE$3:$AE$87)</f>
        <v>0</v>
      </c>
      <c r="BI66" s="167"/>
      <c r="BJ66" s="231">
        <f t="shared" si="22"/>
        <v>0</v>
      </c>
      <c r="BK66" s="166">
        <f>_xlfn.XLOOKUP($C66,'d20'!$AD$3:$AD$87,'d20'!$AE$3:$AE$87)</f>
        <v>0</v>
      </c>
      <c r="BL66" s="167"/>
      <c r="BM66" s="231">
        <f t="shared" si="23"/>
        <v>0</v>
      </c>
      <c r="BN66" s="166">
        <f>_xlfn.XLOOKUP($C66,'d21'!$AD$3:$AD$87,'d21'!$AE$3:$AE$87)</f>
        <v>0</v>
      </c>
      <c r="BO66" s="167"/>
      <c r="BP66" s="231">
        <f t="shared" si="24"/>
        <v>0</v>
      </c>
      <c r="BQ66" s="166">
        <f>_xlfn.XLOOKUP($C66,'d22'!$AD$3:$AD$87,'d22'!$AE$3:$AE$87)</f>
        <v>0</v>
      </c>
      <c r="BR66" s="167"/>
      <c r="BS66" s="231">
        <f t="shared" si="25"/>
        <v>0</v>
      </c>
      <c r="BT66" s="166">
        <f>_xlfn.XLOOKUP($C66,'d23'!$AD$3:$AD$87,'d23'!$AE$3:$AE$87)</f>
        <v>0</v>
      </c>
      <c r="BU66" s="167"/>
      <c r="BV66" s="231">
        <f t="shared" si="26"/>
        <v>0</v>
      </c>
      <c r="BW66" s="166">
        <f>_xlfn.XLOOKUP($C66,'d24'!$AD$3:$AD$87,'d24'!$AE$3:$AE$87)</f>
        <v>0</v>
      </c>
      <c r="BX66" s="167"/>
      <c r="BY66" s="231">
        <f t="shared" si="27"/>
        <v>0</v>
      </c>
      <c r="BZ66" s="166">
        <f>_xlfn.XLOOKUP($C66,'d25'!$AD$3:$AD$87,'d25'!$AE$3:$AE$87)</f>
        <v>0</v>
      </c>
      <c r="CA66" s="167"/>
      <c r="CB66" s="231">
        <f t="shared" si="28"/>
        <v>0</v>
      </c>
      <c r="CC66" s="166">
        <f>_xlfn.XLOOKUP($C66,'d26'!$AD$3:$AD$87,'d26'!$AE$3:$AE$87)</f>
        <v>0</v>
      </c>
      <c r="CD66" s="167"/>
      <c r="CE66" s="231">
        <f t="shared" si="29"/>
        <v>0</v>
      </c>
      <c r="CF66" s="166">
        <f>_xlfn.XLOOKUP($C66,'d27'!$AD$3:$AD$87,'d27'!$AE$3:$AE$87)</f>
        <v>0</v>
      </c>
      <c r="CG66" s="167"/>
      <c r="CH66" s="231">
        <f t="shared" si="30"/>
        <v>0</v>
      </c>
      <c r="CI66" s="166">
        <f>_xlfn.XLOOKUP($C66,'d28'!$AD$3:$AD$87,'d28'!$AE$3:$AE$87)</f>
        <v>0</v>
      </c>
      <c r="CJ66" s="167"/>
      <c r="CK66" s="231">
        <f t="shared" si="31"/>
        <v>0</v>
      </c>
      <c r="CL66" s="166">
        <f>_xlfn.XLOOKUP($C66,'d29'!$AD$3:$AD$87,'d29'!$AE$3:$AE$87)</f>
        <v>0</v>
      </c>
      <c r="CM66" s="167"/>
      <c r="CN66" s="231">
        <f t="shared" si="32"/>
        <v>0</v>
      </c>
      <c r="CO66" s="166">
        <f>_xlfn.XLOOKUP($C66,'d30'!$AD$3:$AD$87,'d30'!$AE$3:$AE$87)</f>
        <v>0</v>
      </c>
      <c r="CP66" s="167"/>
      <c r="CQ66" s="231">
        <f t="shared" si="33"/>
        <v>0</v>
      </c>
      <c r="CR66" s="166">
        <f>_xlfn.XLOOKUP($C66,'d31'!$AD$3:$AD$87,'d31'!$AE$3:$AE$87)</f>
        <v>0</v>
      </c>
      <c r="CS66" s="167"/>
      <c r="CT66" s="231">
        <f t="shared" si="34"/>
        <v>0</v>
      </c>
      <c r="CV66" s="168">
        <f t="shared" si="35"/>
        <v>0</v>
      </c>
      <c r="CW66" s="168">
        <f t="shared" si="0"/>
        <v>0</v>
      </c>
      <c r="CX66" s="169">
        <f t="shared" si="1"/>
        <v>0</v>
      </c>
      <c r="CY66" s="165">
        <f t="shared" si="36"/>
        <v>0</v>
      </c>
      <c r="CZ66" s="165">
        <f t="shared" si="36"/>
        <v>0</v>
      </c>
    </row>
    <row r="67" spans="1:104" x14ac:dyDescent="0.25">
      <c r="A67" s="165" t="b" cm="1">
        <f t="array" ref="A67">ISNUMBER(MATCH(LOWER(TRIM(B67)), LOWER(TRIM(t_f60_codes)), 0))</f>
        <v>1</v>
      </c>
      <c r="B67" s="637" t="str">
        <f t="shared" si="3"/>
        <v>sanitary_inspection_fee</v>
      </c>
      <c r="C67" s="122" t="s">
        <v>56</v>
      </c>
      <c r="D67" s="125" t="s">
        <v>201</v>
      </c>
      <c r="F67" s="166">
        <f>_xlfn.XLOOKUP($C67,'d1'!$AD$3:$AD$87,'d1'!$AE$3:$AE$87)</f>
        <v>0</v>
      </c>
      <c r="G67" s="167"/>
      <c r="H67" s="231">
        <f t="shared" si="4"/>
        <v>0</v>
      </c>
      <c r="I67" s="166">
        <f>_xlfn.XLOOKUP($C67,'d2'!$AD$3:$AD$87,'d2'!$AE$3:$AE$87)</f>
        <v>0</v>
      </c>
      <c r="J67" s="167"/>
      <c r="K67" s="231">
        <f t="shared" si="5"/>
        <v>0</v>
      </c>
      <c r="L67" s="166">
        <f>_xlfn.XLOOKUP($C67,'d3'!$AD$3:$AD$87,'d3'!$AE$3:$AE$87)</f>
        <v>0</v>
      </c>
      <c r="M67" s="167"/>
      <c r="N67" s="231">
        <f t="shared" si="6"/>
        <v>0</v>
      </c>
      <c r="O67" s="166">
        <f>_xlfn.XLOOKUP($C67,'d4'!$AD$3:$AD$87,'d4'!$AE$3:$AE$87)</f>
        <v>0</v>
      </c>
      <c r="P67" s="167"/>
      <c r="Q67" s="231">
        <f t="shared" si="7"/>
        <v>0</v>
      </c>
      <c r="R67" s="166">
        <f>_xlfn.XLOOKUP($C67,'d5'!$AD$3:$AD$87,'d5'!$AE$3:$AE$87)</f>
        <v>0</v>
      </c>
      <c r="S67" s="167"/>
      <c r="T67" s="231">
        <f t="shared" si="8"/>
        <v>0</v>
      </c>
      <c r="U67" s="166">
        <f>_xlfn.XLOOKUP($C67,'d6'!$AD$3:$AD$87,'d6'!$AE$3:$AE$87)</f>
        <v>0</v>
      </c>
      <c r="V67" s="167"/>
      <c r="W67" s="231">
        <f t="shared" si="9"/>
        <v>0</v>
      </c>
      <c r="X67" s="166">
        <f>_xlfn.XLOOKUP($C67,'d7'!$AD$3:$AD$87,'d7'!$AE$3:$AE$87)</f>
        <v>0</v>
      </c>
      <c r="Y67" s="167"/>
      <c r="Z67" s="231">
        <f t="shared" si="10"/>
        <v>0</v>
      </c>
      <c r="AA67" s="166">
        <f>_xlfn.XLOOKUP($C67,'d8'!$AD$3:$AD$87,'d8'!$AE$3:$AE$87)</f>
        <v>0</v>
      </c>
      <c r="AB67" s="167"/>
      <c r="AC67" s="231">
        <f t="shared" si="11"/>
        <v>0</v>
      </c>
      <c r="AD67" s="166">
        <f>_xlfn.XLOOKUP($C67,'d9'!$AD$3:$AD$87,'d9'!$AE$3:$AE$87)</f>
        <v>0</v>
      </c>
      <c r="AE67" s="167"/>
      <c r="AF67" s="231">
        <f t="shared" si="12"/>
        <v>0</v>
      </c>
      <c r="AG67" s="166">
        <f>_xlfn.XLOOKUP($C67,'d10'!$AD$3:$AD$87,'d10'!$AE$3:$AE$87)</f>
        <v>0</v>
      </c>
      <c r="AH67" s="167"/>
      <c r="AI67" s="231">
        <f t="shared" si="13"/>
        <v>0</v>
      </c>
      <c r="AJ67" s="166">
        <f>_xlfn.XLOOKUP($C67,'d11'!$AD$3:$AD$87,'d11'!$AE$3:$AE$87)</f>
        <v>0</v>
      </c>
      <c r="AK67" s="167"/>
      <c r="AL67" s="231">
        <f t="shared" si="14"/>
        <v>0</v>
      </c>
      <c r="AM67" s="166">
        <f>_xlfn.XLOOKUP($C67,'d12'!$AD$3:$AD$87,'d12'!$AE$3:$AE$87)</f>
        <v>0</v>
      </c>
      <c r="AN67" s="167"/>
      <c r="AO67" s="231">
        <f t="shared" si="15"/>
        <v>0</v>
      </c>
      <c r="AP67" s="166">
        <f>_xlfn.XLOOKUP($C67,'d13'!$AD$3:$AD$87,'d13'!$AE$3:$AE$87)</f>
        <v>0</v>
      </c>
      <c r="AQ67" s="167"/>
      <c r="AR67" s="231">
        <f t="shared" si="16"/>
        <v>0</v>
      </c>
      <c r="AS67" s="166">
        <f>_xlfn.XLOOKUP($C67,'d14'!$AD$3:$AD$87,'d14'!$AE$3:$AE$87)</f>
        <v>0</v>
      </c>
      <c r="AT67" s="167"/>
      <c r="AU67" s="231">
        <f t="shared" si="17"/>
        <v>0</v>
      </c>
      <c r="AV67" s="166">
        <f>_xlfn.XLOOKUP($C67,'d15'!$AD$3:$AD$87,'d15'!$AE$3:$AE$87)</f>
        <v>0</v>
      </c>
      <c r="AW67" s="167"/>
      <c r="AX67" s="231">
        <f t="shared" si="18"/>
        <v>0</v>
      </c>
      <c r="AY67" s="166">
        <f>_xlfn.XLOOKUP($C67,'d16'!$AD$3:$AD$87,'d16'!$AE$3:$AE$87)</f>
        <v>0</v>
      </c>
      <c r="AZ67" s="167"/>
      <c r="BA67" s="231">
        <f t="shared" si="19"/>
        <v>0</v>
      </c>
      <c r="BB67" s="166">
        <f>_xlfn.XLOOKUP($C67,'d17'!$AD$3:$AD$87,'d17'!$AE$3:$AE$87)</f>
        <v>0</v>
      </c>
      <c r="BC67" s="167"/>
      <c r="BD67" s="231">
        <f t="shared" si="20"/>
        <v>0</v>
      </c>
      <c r="BE67" s="166">
        <f>_xlfn.XLOOKUP($C67,'d18'!$AD$3:$AD$87,'d18'!$AE$3:$AE$87)</f>
        <v>0</v>
      </c>
      <c r="BF67" s="167"/>
      <c r="BG67" s="231">
        <f t="shared" si="21"/>
        <v>0</v>
      </c>
      <c r="BH67" s="166">
        <f>_xlfn.XLOOKUP($C67,'d19'!$AD$3:$AD$87,'d19'!$AE$3:$AE$87)</f>
        <v>0</v>
      </c>
      <c r="BI67" s="167"/>
      <c r="BJ67" s="231">
        <f t="shared" si="22"/>
        <v>0</v>
      </c>
      <c r="BK67" s="166">
        <f>_xlfn.XLOOKUP($C67,'d20'!$AD$3:$AD$87,'d20'!$AE$3:$AE$87)</f>
        <v>0</v>
      </c>
      <c r="BL67" s="167"/>
      <c r="BM67" s="231">
        <f t="shared" si="23"/>
        <v>0</v>
      </c>
      <c r="BN67" s="166">
        <f>_xlfn.XLOOKUP($C67,'d21'!$AD$3:$AD$87,'d21'!$AE$3:$AE$87)</f>
        <v>0</v>
      </c>
      <c r="BO67" s="167"/>
      <c r="BP67" s="231">
        <f t="shared" si="24"/>
        <v>0</v>
      </c>
      <c r="BQ67" s="166">
        <f>_xlfn.XLOOKUP($C67,'d22'!$AD$3:$AD$87,'d22'!$AE$3:$AE$87)</f>
        <v>0</v>
      </c>
      <c r="BR67" s="167"/>
      <c r="BS67" s="231">
        <f t="shared" si="25"/>
        <v>0</v>
      </c>
      <c r="BT67" s="166">
        <f>_xlfn.XLOOKUP($C67,'d23'!$AD$3:$AD$87,'d23'!$AE$3:$AE$87)</f>
        <v>0</v>
      </c>
      <c r="BU67" s="167"/>
      <c r="BV67" s="231">
        <f t="shared" si="26"/>
        <v>0</v>
      </c>
      <c r="BW67" s="166">
        <f>_xlfn.XLOOKUP($C67,'d24'!$AD$3:$AD$87,'d24'!$AE$3:$AE$87)</f>
        <v>0</v>
      </c>
      <c r="BX67" s="167"/>
      <c r="BY67" s="231">
        <f t="shared" si="27"/>
        <v>0</v>
      </c>
      <c r="BZ67" s="166">
        <f>_xlfn.XLOOKUP($C67,'d25'!$AD$3:$AD$87,'d25'!$AE$3:$AE$87)</f>
        <v>0</v>
      </c>
      <c r="CA67" s="167"/>
      <c r="CB67" s="231">
        <f t="shared" si="28"/>
        <v>0</v>
      </c>
      <c r="CC67" s="166">
        <f>_xlfn.XLOOKUP($C67,'d26'!$AD$3:$AD$87,'d26'!$AE$3:$AE$87)</f>
        <v>0</v>
      </c>
      <c r="CD67" s="167"/>
      <c r="CE67" s="231">
        <f t="shared" si="29"/>
        <v>0</v>
      </c>
      <c r="CF67" s="166">
        <f>_xlfn.XLOOKUP($C67,'d27'!$AD$3:$AD$87,'d27'!$AE$3:$AE$87)</f>
        <v>0</v>
      </c>
      <c r="CG67" s="167"/>
      <c r="CH67" s="231">
        <f t="shared" si="30"/>
        <v>0</v>
      </c>
      <c r="CI67" s="166">
        <f>_xlfn.XLOOKUP($C67,'d28'!$AD$3:$AD$87,'d28'!$AE$3:$AE$87)</f>
        <v>0</v>
      </c>
      <c r="CJ67" s="167"/>
      <c r="CK67" s="231">
        <f t="shared" si="31"/>
        <v>0</v>
      </c>
      <c r="CL67" s="166">
        <f>_xlfn.XLOOKUP($C67,'d29'!$AD$3:$AD$87,'d29'!$AE$3:$AE$87)</f>
        <v>0</v>
      </c>
      <c r="CM67" s="167"/>
      <c r="CN67" s="231">
        <f t="shared" si="32"/>
        <v>0</v>
      </c>
      <c r="CO67" s="166">
        <f>_xlfn.XLOOKUP($C67,'d30'!$AD$3:$AD$87,'d30'!$AE$3:$AE$87)</f>
        <v>0</v>
      </c>
      <c r="CP67" s="167"/>
      <c r="CQ67" s="231">
        <f t="shared" si="33"/>
        <v>0</v>
      </c>
      <c r="CR67" s="166">
        <f>_xlfn.XLOOKUP($C67,'d31'!$AD$3:$AD$87,'d31'!$AE$3:$AE$87)</f>
        <v>0</v>
      </c>
      <c r="CS67" s="167"/>
      <c r="CT67" s="231">
        <f t="shared" si="34"/>
        <v>0</v>
      </c>
      <c r="CV67" s="168">
        <f t="shared" si="35"/>
        <v>0</v>
      </c>
      <c r="CW67" s="168">
        <f t="shared" si="0"/>
        <v>0</v>
      </c>
      <c r="CX67" s="169">
        <f t="shared" si="1"/>
        <v>0</v>
      </c>
      <c r="CY67" s="165">
        <f t="shared" si="36"/>
        <v>0</v>
      </c>
      <c r="CZ67" s="165">
        <f t="shared" si="36"/>
        <v>0</v>
      </c>
    </row>
    <row r="68" spans="1:104" x14ac:dyDescent="0.25">
      <c r="A68" s="165" t="b" cm="1">
        <f t="array" ref="A68">ISNUMBER(MATCH(LOWER(TRIM(B68)), LOWER(TRIM(t_f60_codes)), 0))</f>
        <v>1</v>
      </c>
      <c r="B68" s="637" t="str">
        <f t="shared" ref="B68:B88" si="37">SUBSTITUTE(LOWER(TRIM(C68))," ","_")</f>
        <v>sanitary_permit</v>
      </c>
      <c r="C68" s="122" t="s">
        <v>57</v>
      </c>
      <c r="D68" s="125" t="s">
        <v>201</v>
      </c>
      <c r="F68" s="166">
        <f>_xlfn.XLOOKUP($C68,'d1'!$AD$3:$AD$87,'d1'!$AE$3:$AE$87)</f>
        <v>0</v>
      </c>
      <c r="G68" s="167"/>
      <c r="H68" s="231">
        <f t="shared" si="4"/>
        <v>0</v>
      </c>
      <c r="I68" s="166">
        <f>_xlfn.XLOOKUP($C68,'d2'!$AD$3:$AD$87,'d2'!$AE$3:$AE$87)</f>
        <v>0</v>
      </c>
      <c r="J68" s="167"/>
      <c r="K68" s="231">
        <f t="shared" si="5"/>
        <v>0</v>
      </c>
      <c r="L68" s="166">
        <f>_xlfn.XLOOKUP($C68,'d3'!$AD$3:$AD$87,'d3'!$AE$3:$AE$87)</f>
        <v>0</v>
      </c>
      <c r="M68" s="167"/>
      <c r="N68" s="231">
        <f t="shared" si="6"/>
        <v>0</v>
      </c>
      <c r="O68" s="166">
        <f>_xlfn.XLOOKUP($C68,'d4'!$AD$3:$AD$87,'d4'!$AE$3:$AE$87)</f>
        <v>0</v>
      </c>
      <c r="P68" s="167"/>
      <c r="Q68" s="231">
        <f t="shared" si="7"/>
        <v>0</v>
      </c>
      <c r="R68" s="166">
        <f>_xlfn.XLOOKUP($C68,'d5'!$AD$3:$AD$87,'d5'!$AE$3:$AE$87)</f>
        <v>0</v>
      </c>
      <c r="S68" s="167"/>
      <c r="T68" s="231">
        <f t="shared" si="8"/>
        <v>0</v>
      </c>
      <c r="U68" s="166">
        <f>_xlfn.XLOOKUP($C68,'d6'!$AD$3:$AD$87,'d6'!$AE$3:$AE$87)</f>
        <v>0</v>
      </c>
      <c r="V68" s="167"/>
      <c r="W68" s="231">
        <f t="shared" si="9"/>
        <v>0</v>
      </c>
      <c r="X68" s="166">
        <f>_xlfn.XLOOKUP($C68,'d7'!$AD$3:$AD$87,'d7'!$AE$3:$AE$87)</f>
        <v>0</v>
      </c>
      <c r="Y68" s="167"/>
      <c r="Z68" s="231">
        <f t="shared" si="10"/>
        <v>0</v>
      </c>
      <c r="AA68" s="166">
        <f>_xlfn.XLOOKUP($C68,'d8'!$AD$3:$AD$87,'d8'!$AE$3:$AE$87)</f>
        <v>0</v>
      </c>
      <c r="AB68" s="167"/>
      <c r="AC68" s="231">
        <f t="shared" si="11"/>
        <v>0</v>
      </c>
      <c r="AD68" s="166">
        <f>_xlfn.XLOOKUP($C68,'d9'!$AD$3:$AD$87,'d9'!$AE$3:$AE$87)</f>
        <v>0</v>
      </c>
      <c r="AE68" s="167"/>
      <c r="AF68" s="231">
        <f t="shared" si="12"/>
        <v>0</v>
      </c>
      <c r="AG68" s="166">
        <f>_xlfn.XLOOKUP($C68,'d10'!$AD$3:$AD$87,'d10'!$AE$3:$AE$87)</f>
        <v>0</v>
      </c>
      <c r="AH68" s="167"/>
      <c r="AI68" s="231">
        <f t="shared" si="13"/>
        <v>0</v>
      </c>
      <c r="AJ68" s="166">
        <f>_xlfn.XLOOKUP($C68,'d11'!$AD$3:$AD$87,'d11'!$AE$3:$AE$87)</f>
        <v>0</v>
      </c>
      <c r="AK68" s="167"/>
      <c r="AL68" s="231">
        <f t="shared" si="14"/>
        <v>0</v>
      </c>
      <c r="AM68" s="166">
        <f>_xlfn.XLOOKUP($C68,'d12'!$AD$3:$AD$87,'d12'!$AE$3:$AE$87)</f>
        <v>0</v>
      </c>
      <c r="AN68" s="167"/>
      <c r="AO68" s="231">
        <f t="shared" si="15"/>
        <v>0</v>
      </c>
      <c r="AP68" s="166">
        <f>_xlfn.XLOOKUP($C68,'d13'!$AD$3:$AD$87,'d13'!$AE$3:$AE$87)</f>
        <v>0</v>
      </c>
      <c r="AQ68" s="167"/>
      <c r="AR68" s="231">
        <f t="shared" si="16"/>
        <v>0</v>
      </c>
      <c r="AS68" s="166">
        <f>_xlfn.XLOOKUP($C68,'d14'!$AD$3:$AD$87,'d14'!$AE$3:$AE$87)</f>
        <v>0</v>
      </c>
      <c r="AT68" s="167"/>
      <c r="AU68" s="231">
        <f t="shared" si="17"/>
        <v>0</v>
      </c>
      <c r="AV68" s="166">
        <f>_xlfn.XLOOKUP($C68,'d15'!$AD$3:$AD$87,'d15'!$AE$3:$AE$87)</f>
        <v>0</v>
      </c>
      <c r="AW68" s="167"/>
      <c r="AX68" s="231">
        <f t="shared" si="18"/>
        <v>0</v>
      </c>
      <c r="AY68" s="166">
        <f>_xlfn.XLOOKUP($C68,'d16'!$AD$3:$AD$87,'d16'!$AE$3:$AE$87)</f>
        <v>0</v>
      </c>
      <c r="AZ68" s="167"/>
      <c r="BA68" s="231">
        <f t="shared" si="19"/>
        <v>0</v>
      </c>
      <c r="BB68" s="166">
        <f>_xlfn.XLOOKUP($C68,'d17'!$AD$3:$AD$87,'d17'!$AE$3:$AE$87)</f>
        <v>0</v>
      </c>
      <c r="BC68" s="167"/>
      <c r="BD68" s="231">
        <f t="shared" si="20"/>
        <v>0</v>
      </c>
      <c r="BE68" s="166">
        <f>_xlfn.XLOOKUP($C68,'d18'!$AD$3:$AD$87,'d18'!$AE$3:$AE$87)</f>
        <v>0</v>
      </c>
      <c r="BF68" s="167"/>
      <c r="BG68" s="231">
        <f t="shared" si="21"/>
        <v>0</v>
      </c>
      <c r="BH68" s="166">
        <f>_xlfn.XLOOKUP($C68,'d19'!$AD$3:$AD$87,'d19'!$AE$3:$AE$87)</f>
        <v>0</v>
      </c>
      <c r="BI68" s="167"/>
      <c r="BJ68" s="231">
        <f t="shared" si="22"/>
        <v>0</v>
      </c>
      <c r="BK68" s="166">
        <f>_xlfn.XLOOKUP($C68,'d20'!$AD$3:$AD$87,'d20'!$AE$3:$AE$87)</f>
        <v>0</v>
      </c>
      <c r="BL68" s="167"/>
      <c r="BM68" s="231">
        <f t="shared" si="23"/>
        <v>0</v>
      </c>
      <c r="BN68" s="166">
        <f>_xlfn.XLOOKUP($C68,'d21'!$AD$3:$AD$87,'d21'!$AE$3:$AE$87)</f>
        <v>0</v>
      </c>
      <c r="BO68" s="167"/>
      <c r="BP68" s="231">
        <f t="shared" si="24"/>
        <v>0</v>
      </c>
      <c r="BQ68" s="166">
        <f>_xlfn.XLOOKUP($C68,'d22'!$AD$3:$AD$87,'d22'!$AE$3:$AE$87)</f>
        <v>0</v>
      </c>
      <c r="BR68" s="167"/>
      <c r="BS68" s="231">
        <f t="shared" si="25"/>
        <v>0</v>
      </c>
      <c r="BT68" s="166">
        <f>_xlfn.XLOOKUP($C68,'d23'!$AD$3:$AD$87,'d23'!$AE$3:$AE$87)</f>
        <v>0</v>
      </c>
      <c r="BU68" s="167"/>
      <c r="BV68" s="231">
        <f t="shared" si="26"/>
        <v>0</v>
      </c>
      <c r="BW68" s="166">
        <f>_xlfn.XLOOKUP($C68,'d24'!$AD$3:$AD$87,'d24'!$AE$3:$AE$87)</f>
        <v>0</v>
      </c>
      <c r="BX68" s="167"/>
      <c r="BY68" s="231">
        <f t="shared" si="27"/>
        <v>0</v>
      </c>
      <c r="BZ68" s="166">
        <f>_xlfn.XLOOKUP($C68,'d25'!$AD$3:$AD$87,'d25'!$AE$3:$AE$87)</f>
        <v>0</v>
      </c>
      <c r="CA68" s="167"/>
      <c r="CB68" s="231">
        <f t="shared" si="28"/>
        <v>0</v>
      </c>
      <c r="CC68" s="166">
        <f>_xlfn.XLOOKUP($C68,'d26'!$AD$3:$AD$87,'d26'!$AE$3:$AE$87)</f>
        <v>0</v>
      </c>
      <c r="CD68" s="167"/>
      <c r="CE68" s="231">
        <f t="shared" si="29"/>
        <v>0</v>
      </c>
      <c r="CF68" s="166">
        <f>_xlfn.XLOOKUP($C68,'d27'!$AD$3:$AD$87,'d27'!$AE$3:$AE$87)</f>
        <v>0</v>
      </c>
      <c r="CG68" s="167"/>
      <c r="CH68" s="231">
        <f t="shared" si="30"/>
        <v>0</v>
      </c>
      <c r="CI68" s="166">
        <f>_xlfn.XLOOKUP($C68,'d28'!$AD$3:$AD$87,'d28'!$AE$3:$AE$87)</f>
        <v>0</v>
      </c>
      <c r="CJ68" s="167"/>
      <c r="CK68" s="231">
        <f t="shared" si="31"/>
        <v>0</v>
      </c>
      <c r="CL68" s="166">
        <f>_xlfn.XLOOKUP($C68,'d29'!$AD$3:$AD$87,'d29'!$AE$3:$AE$87)</f>
        <v>0</v>
      </c>
      <c r="CM68" s="167"/>
      <c r="CN68" s="231">
        <f t="shared" si="32"/>
        <v>0</v>
      </c>
      <c r="CO68" s="166">
        <f>_xlfn.XLOOKUP($C68,'d30'!$AD$3:$AD$87,'d30'!$AE$3:$AE$87)</f>
        <v>0</v>
      </c>
      <c r="CP68" s="167"/>
      <c r="CQ68" s="231">
        <f t="shared" si="33"/>
        <v>0</v>
      </c>
      <c r="CR68" s="166">
        <f>_xlfn.XLOOKUP($C68,'d31'!$AD$3:$AD$87,'d31'!$AE$3:$AE$87)</f>
        <v>0</v>
      </c>
      <c r="CS68" s="167"/>
      <c r="CT68" s="231">
        <f t="shared" si="34"/>
        <v>0</v>
      </c>
      <c r="CV68" s="168">
        <f t="shared" ref="CV68:CV91" si="38">ROUND((F68+I68+L68+O68+R68+U68+X68+AA68+AD68+AG68+AJ68+AM68+AP68+AS68+AV68+AY68+BB68+BE68+BH68+BK68+BN68+BQ68+BT68+BW68+BZ68+CC68+CF68+CI68+CL68+CO68+CR68), 2)</f>
        <v>0</v>
      </c>
      <c r="CW68" s="168">
        <f t="shared" si="0"/>
        <v>0</v>
      </c>
      <c r="CX68" s="169">
        <f t="shared" si="1"/>
        <v>0</v>
      </c>
      <c r="CY68" s="165">
        <f t="shared" si="36"/>
        <v>0</v>
      </c>
      <c r="CZ68" s="165">
        <f t="shared" si="36"/>
        <v>0</v>
      </c>
    </row>
    <row r="69" spans="1:104" s="217" customFormat="1" x14ac:dyDescent="0.25">
      <c r="A69" s="165" t="b" cm="1">
        <f t="array" ref="A69">ISNUMBER(MATCH(LOWER(TRIM(B69)), LOWER(TRIM(t_f60_codes)), 0))</f>
        <v>1</v>
      </c>
      <c r="B69" s="637" t="s">
        <v>1073</v>
      </c>
      <c r="C69" s="212" t="s">
        <v>58</v>
      </c>
      <c r="D69" s="213" t="s">
        <v>201</v>
      </c>
      <c r="E69" s="214"/>
      <c r="F69" s="215">
        <f>_xlfn.XLOOKUP($C69,'d1'!$AD$3:$AD$87,'d1'!$AE$3:$AE$87)</f>
        <v>0</v>
      </c>
      <c r="G69" s="216"/>
      <c r="H69" s="231">
        <f t="shared" si="4"/>
        <v>0</v>
      </c>
      <c r="I69" s="215">
        <f>_xlfn.XLOOKUP($C69,'d2'!$AD$3:$AD$87,'d2'!$AE$3:$AE$87)</f>
        <v>0</v>
      </c>
      <c r="J69" s="216"/>
      <c r="K69" s="231">
        <f t="shared" si="5"/>
        <v>0</v>
      </c>
      <c r="L69" s="215">
        <f>_xlfn.XLOOKUP($C69,'d3'!$AD$3:$AD$87,'d3'!$AE$3:$AE$87)</f>
        <v>0</v>
      </c>
      <c r="M69" s="216"/>
      <c r="N69" s="231">
        <f t="shared" si="6"/>
        <v>0</v>
      </c>
      <c r="O69" s="215">
        <f>_xlfn.XLOOKUP($C69,'d4'!$AD$3:$AD$87,'d4'!$AE$3:$AE$87)</f>
        <v>0</v>
      </c>
      <c r="P69" s="216"/>
      <c r="Q69" s="231">
        <f t="shared" si="7"/>
        <v>0</v>
      </c>
      <c r="R69" s="215">
        <f>_xlfn.XLOOKUP($C69,'d5'!$AD$3:$AD$87,'d5'!$AE$3:$AE$87)</f>
        <v>0</v>
      </c>
      <c r="S69" s="216"/>
      <c r="T69" s="231">
        <f t="shared" si="8"/>
        <v>0</v>
      </c>
      <c r="U69" s="215">
        <f>_xlfn.XLOOKUP($C69,'d6'!$AD$3:$AD$87,'d6'!$AE$3:$AE$87)</f>
        <v>0</v>
      </c>
      <c r="V69" s="216"/>
      <c r="W69" s="231">
        <f t="shared" si="9"/>
        <v>0</v>
      </c>
      <c r="X69" s="215">
        <f>_xlfn.XLOOKUP($C69,'d7'!$AD$3:$AD$87,'d7'!$AE$3:$AE$87)</f>
        <v>0</v>
      </c>
      <c r="Y69" s="216"/>
      <c r="Z69" s="231">
        <f t="shared" si="10"/>
        <v>0</v>
      </c>
      <c r="AA69" s="215">
        <f>_xlfn.XLOOKUP($C69,'d8'!$AD$3:$AD$87,'d8'!$AE$3:$AE$87)</f>
        <v>0</v>
      </c>
      <c r="AB69" s="216"/>
      <c r="AC69" s="231">
        <f t="shared" si="11"/>
        <v>0</v>
      </c>
      <c r="AD69" s="215">
        <f>_xlfn.XLOOKUP($C69,'d9'!$AD$3:$AD$87,'d9'!$AE$3:$AE$87)</f>
        <v>0</v>
      </c>
      <c r="AE69" s="216"/>
      <c r="AF69" s="231">
        <f t="shared" si="12"/>
        <v>0</v>
      </c>
      <c r="AG69" s="215">
        <f>_xlfn.XLOOKUP($C69,'d10'!$AD$3:$AD$87,'d10'!$AE$3:$AE$87)</f>
        <v>0</v>
      </c>
      <c r="AH69" s="216"/>
      <c r="AI69" s="231">
        <f t="shared" si="13"/>
        <v>0</v>
      </c>
      <c r="AJ69" s="215">
        <f>_xlfn.XLOOKUP($C69,'d11'!$AD$3:$AD$87,'d11'!$AE$3:$AE$87)</f>
        <v>0</v>
      </c>
      <c r="AK69" s="216"/>
      <c r="AL69" s="231">
        <f t="shared" si="14"/>
        <v>0</v>
      </c>
      <c r="AM69" s="215">
        <f>_xlfn.XLOOKUP($C69,'d12'!$AD$3:$AD$87,'d12'!$AE$3:$AE$87)</f>
        <v>0</v>
      </c>
      <c r="AN69" s="216"/>
      <c r="AO69" s="231">
        <f t="shared" si="15"/>
        <v>0</v>
      </c>
      <c r="AP69" s="215">
        <f>_xlfn.XLOOKUP($C69,'d13'!$AD$3:$AD$87,'d13'!$AE$3:$AE$87)</f>
        <v>0</v>
      </c>
      <c r="AQ69" s="216"/>
      <c r="AR69" s="231">
        <f t="shared" si="16"/>
        <v>0</v>
      </c>
      <c r="AS69" s="215">
        <f>_xlfn.XLOOKUP($C69,'d14'!$AD$3:$AD$87,'d14'!$AE$3:$AE$87)</f>
        <v>0</v>
      </c>
      <c r="AT69" s="216"/>
      <c r="AU69" s="231">
        <f t="shared" si="17"/>
        <v>0</v>
      </c>
      <c r="AV69" s="215">
        <f>_xlfn.XLOOKUP($C69,'d15'!$AD$3:$AD$87,'d15'!$AE$3:$AE$87)</f>
        <v>0</v>
      </c>
      <c r="AW69" s="216"/>
      <c r="AX69" s="231">
        <f t="shared" si="18"/>
        <v>0</v>
      </c>
      <c r="AY69" s="215">
        <f>_xlfn.XLOOKUP($C69,'d16'!$AD$3:$AD$87,'d16'!$AE$3:$AE$87)</f>
        <v>0</v>
      </c>
      <c r="AZ69" s="216"/>
      <c r="BA69" s="231">
        <f t="shared" si="19"/>
        <v>0</v>
      </c>
      <c r="BB69" s="215">
        <f>_xlfn.XLOOKUP($C69,'d17'!$AD$3:$AD$87,'d17'!$AE$3:$AE$87)</f>
        <v>0</v>
      </c>
      <c r="BC69" s="216"/>
      <c r="BD69" s="231">
        <f t="shared" si="20"/>
        <v>0</v>
      </c>
      <c r="BE69" s="215">
        <f>_xlfn.XLOOKUP($C69,'d18'!$AD$3:$AD$87,'d18'!$AE$3:$AE$87)</f>
        <v>0</v>
      </c>
      <c r="BF69" s="216"/>
      <c r="BG69" s="231">
        <f t="shared" si="21"/>
        <v>0</v>
      </c>
      <c r="BH69" s="215">
        <f>_xlfn.XLOOKUP($C69,'d19'!$AD$3:$AD$87,'d19'!$AE$3:$AE$87)</f>
        <v>0</v>
      </c>
      <c r="BI69" s="216"/>
      <c r="BJ69" s="231">
        <f t="shared" si="22"/>
        <v>0</v>
      </c>
      <c r="BK69" s="215">
        <f>_xlfn.XLOOKUP($C69,'d20'!$AD$3:$AD$87,'d20'!$AE$3:$AE$87)</f>
        <v>0</v>
      </c>
      <c r="BL69" s="216"/>
      <c r="BM69" s="231">
        <f t="shared" si="23"/>
        <v>0</v>
      </c>
      <c r="BN69" s="215">
        <f>_xlfn.XLOOKUP($C69,'d21'!$AD$3:$AD$87,'d21'!$AE$3:$AE$87)</f>
        <v>0</v>
      </c>
      <c r="BO69" s="216"/>
      <c r="BP69" s="231">
        <f t="shared" si="24"/>
        <v>0</v>
      </c>
      <c r="BQ69" s="215">
        <f>_xlfn.XLOOKUP($C69,'d22'!$AD$3:$AD$87,'d22'!$AE$3:$AE$87)</f>
        <v>0</v>
      </c>
      <c r="BR69" s="216"/>
      <c r="BS69" s="231">
        <f t="shared" si="25"/>
        <v>0</v>
      </c>
      <c r="BT69" s="215">
        <f>_xlfn.XLOOKUP($C69,'d23'!$AD$3:$AD$87,'d23'!$AE$3:$AE$87)</f>
        <v>0</v>
      </c>
      <c r="BU69" s="216"/>
      <c r="BV69" s="231">
        <f t="shared" si="26"/>
        <v>0</v>
      </c>
      <c r="BW69" s="215">
        <f>_xlfn.XLOOKUP($C69,'d24'!$AD$3:$AD$87,'d24'!$AE$3:$AE$87)</f>
        <v>0</v>
      </c>
      <c r="BX69" s="216"/>
      <c r="BY69" s="231">
        <f t="shared" si="27"/>
        <v>0</v>
      </c>
      <c r="BZ69" s="215">
        <f>_xlfn.XLOOKUP($C69,'d25'!$AD$3:$AD$87,'d25'!$AE$3:$AE$87)</f>
        <v>0</v>
      </c>
      <c r="CA69" s="216"/>
      <c r="CB69" s="231">
        <f t="shared" si="28"/>
        <v>0</v>
      </c>
      <c r="CC69" s="215">
        <f>_xlfn.XLOOKUP($C69,'d26'!$AD$3:$AD$87,'d26'!$AE$3:$AE$87)</f>
        <v>0</v>
      </c>
      <c r="CD69" s="216"/>
      <c r="CE69" s="231">
        <f t="shared" si="29"/>
        <v>0</v>
      </c>
      <c r="CF69" s="215">
        <f>_xlfn.XLOOKUP($C69,'d27'!$AD$3:$AD$87,'d27'!$AE$3:$AE$87)</f>
        <v>0</v>
      </c>
      <c r="CG69" s="216"/>
      <c r="CH69" s="231">
        <f t="shared" si="30"/>
        <v>0</v>
      </c>
      <c r="CI69" s="215">
        <f>_xlfn.XLOOKUP($C69,'d28'!$AD$3:$AD$87,'d28'!$AE$3:$AE$87)</f>
        <v>0</v>
      </c>
      <c r="CJ69" s="216"/>
      <c r="CK69" s="231">
        <f t="shared" si="31"/>
        <v>0</v>
      </c>
      <c r="CL69" s="215">
        <f>_xlfn.XLOOKUP($C69,'d29'!$AD$3:$AD$87,'d29'!$AE$3:$AE$87)</f>
        <v>0</v>
      </c>
      <c r="CM69" s="216"/>
      <c r="CN69" s="231">
        <f t="shared" si="32"/>
        <v>0</v>
      </c>
      <c r="CO69" s="215">
        <f>_xlfn.XLOOKUP($C69,'d30'!$AD$3:$AD$87,'d30'!$AE$3:$AE$87)</f>
        <v>0</v>
      </c>
      <c r="CP69" s="216"/>
      <c r="CQ69" s="231">
        <f t="shared" si="33"/>
        <v>0</v>
      </c>
      <c r="CR69" s="215">
        <f>_xlfn.XLOOKUP($C69,'d31'!$AD$3:$AD$87,'d31'!$AE$3:$AE$87)</f>
        <v>0</v>
      </c>
      <c r="CS69" s="216"/>
      <c r="CT69" s="231">
        <f t="shared" si="34"/>
        <v>0</v>
      </c>
      <c r="CV69" s="168">
        <f t="shared" si="38"/>
        <v>0</v>
      </c>
      <c r="CW69" s="217">
        <f t="shared" si="0"/>
        <v>0</v>
      </c>
      <c r="CX69" s="218">
        <f t="shared" si="1"/>
        <v>0</v>
      </c>
      <c r="CY69" s="217">
        <f t="shared" si="36"/>
        <v>0</v>
      </c>
      <c r="CZ69" s="217">
        <f t="shared" si="36"/>
        <v>0</v>
      </c>
    </row>
    <row r="70" spans="1:104" s="217" customFormat="1" x14ac:dyDescent="0.25">
      <c r="A70" s="165" t="b" cm="1">
        <f t="array" ref="A70">ISNUMBER(MATCH(LOWER(TRIM(B70)), LOWER(TRIM(t_f60_codes)), 0))</f>
        <v>1</v>
      </c>
      <c r="B70" s="637" t="str">
        <f t="shared" si="37"/>
        <v>application_for_marriage</v>
      </c>
      <c r="C70" s="212" t="s">
        <v>59</v>
      </c>
      <c r="D70" s="213" t="s">
        <v>202</v>
      </c>
      <c r="E70" s="214"/>
      <c r="F70" s="215">
        <f>_xlfn.XLOOKUP($C70,'d1'!$AD$3:$AD$87,'d1'!$AE$3:$AE$87)</f>
        <v>0</v>
      </c>
      <c r="G70" s="216"/>
      <c r="H70" s="231">
        <f t="shared" si="4"/>
        <v>0</v>
      </c>
      <c r="I70" s="215">
        <f>_xlfn.XLOOKUP($C70,'d2'!$AD$3:$AD$87,'d2'!$AE$3:$AE$87)</f>
        <v>0</v>
      </c>
      <c r="J70" s="216"/>
      <c r="K70" s="231">
        <f t="shared" si="5"/>
        <v>0</v>
      </c>
      <c r="L70" s="215">
        <f>_xlfn.XLOOKUP($C70,'d3'!$AD$3:$AD$87,'d3'!$AE$3:$AE$87)</f>
        <v>0</v>
      </c>
      <c r="M70" s="216"/>
      <c r="N70" s="231">
        <f t="shared" si="6"/>
        <v>0</v>
      </c>
      <c r="O70" s="215">
        <f>_xlfn.XLOOKUP($C70,'d4'!$AD$3:$AD$87,'d4'!$AE$3:$AE$87)</f>
        <v>0</v>
      </c>
      <c r="P70" s="216"/>
      <c r="Q70" s="231">
        <f t="shared" si="7"/>
        <v>0</v>
      </c>
      <c r="R70" s="215">
        <f>_xlfn.XLOOKUP($C70,'d5'!$AD$3:$AD$87,'d5'!$AE$3:$AE$87)</f>
        <v>0</v>
      </c>
      <c r="S70" s="216"/>
      <c r="T70" s="231">
        <f t="shared" si="8"/>
        <v>0</v>
      </c>
      <c r="U70" s="215">
        <f>_xlfn.XLOOKUP($C70,'d6'!$AD$3:$AD$87,'d6'!$AE$3:$AE$87)</f>
        <v>0</v>
      </c>
      <c r="V70" s="216"/>
      <c r="W70" s="231">
        <f t="shared" si="9"/>
        <v>0</v>
      </c>
      <c r="X70" s="215">
        <f>_xlfn.XLOOKUP($C70,'d7'!$AD$3:$AD$87,'d7'!$AE$3:$AE$87)</f>
        <v>0</v>
      </c>
      <c r="Y70" s="216"/>
      <c r="Z70" s="231">
        <f t="shared" si="10"/>
        <v>0</v>
      </c>
      <c r="AA70" s="215">
        <f>_xlfn.XLOOKUP($C70,'d8'!$AD$3:$AD$87,'d8'!$AE$3:$AE$87)</f>
        <v>0</v>
      </c>
      <c r="AB70" s="216"/>
      <c r="AC70" s="231">
        <f t="shared" si="11"/>
        <v>0</v>
      </c>
      <c r="AD70" s="215">
        <f>_xlfn.XLOOKUP($C70,'d9'!$AD$3:$AD$87,'d9'!$AE$3:$AE$87)</f>
        <v>0</v>
      </c>
      <c r="AE70" s="216"/>
      <c r="AF70" s="231">
        <f t="shared" si="12"/>
        <v>0</v>
      </c>
      <c r="AG70" s="215">
        <f>_xlfn.XLOOKUP($C70,'d10'!$AD$3:$AD$87,'d10'!$AE$3:$AE$87)</f>
        <v>0</v>
      </c>
      <c r="AH70" s="216"/>
      <c r="AI70" s="231">
        <f t="shared" si="13"/>
        <v>0</v>
      </c>
      <c r="AJ70" s="215">
        <f>_xlfn.XLOOKUP($C70,'d11'!$AD$3:$AD$87,'d11'!$AE$3:$AE$87)</f>
        <v>0</v>
      </c>
      <c r="AK70" s="216"/>
      <c r="AL70" s="231">
        <f t="shared" si="14"/>
        <v>0</v>
      </c>
      <c r="AM70" s="215">
        <f>_xlfn.XLOOKUP($C70,'d12'!$AD$3:$AD$87,'d12'!$AE$3:$AE$87)</f>
        <v>0</v>
      </c>
      <c r="AN70" s="216"/>
      <c r="AO70" s="231">
        <f t="shared" si="15"/>
        <v>0</v>
      </c>
      <c r="AP70" s="215">
        <f>_xlfn.XLOOKUP($C70,'d13'!$AD$3:$AD$87,'d13'!$AE$3:$AE$87)</f>
        <v>0</v>
      </c>
      <c r="AQ70" s="216"/>
      <c r="AR70" s="231">
        <f t="shared" si="16"/>
        <v>0</v>
      </c>
      <c r="AS70" s="215">
        <f>_xlfn.XLOOKUP($C70,'d14'!$AD$3:$AD$87,'d14'!$AE$3:$AE$87)</f>
        <v>0</v>
      </c>
      <c r="AT70" s="216"/>
      <c r="AU70" s="231">
        <f t="shared" si="17"/>
        <v>0</v>
      </c>
      <c r="AV70" s="215">
        <f>_xlfn.XLOOKUP($C70,'d15'!$AD$3:$AD$87,'d15'!$AE$3:$AE$87)</f>
        <v>0</v>
      </c>
      <c r="AW70" s="216"/>
      <c r="AX70" s="231">
        <f t="shared" si="18"/>
        <v>0</v>
      </c>
      <c r="AY70" s="215">
        <f>_xlfn.XLOOKUP($C70,'d16'!$AD$3:$AD$87,'d16'!$AE$3:$AE$87)</f>
        <v>0</v>
      </c>
      <c r="AZ70" s="216"/>
      <c r="BA70" s="231">
        <f t="shared" si="19"/>
        <v>0</v>
      </c>
      <c r="BB70" s="215">
        <f>_xlfn.XLOOKUP($C70,'d17'!$AD$3:$AD$87,'d17'!$AE$3:$AE$87)</f>
        <v>0</v>
      </c>
      <c r="BC70" s="216"/>
      <c r="BD70" s="231">
        <f t="shared" si="20"/>
        <v>0</v>
      </c>
      <c r="BE70" s="215">
        <f>_xlfn.XLOOKUP($C70,'d18'!$AD$3:$AD$87,'d18'!$AE$3:$AE$87)</f>
        <v>0</v>
      </c>
      <c r="BF70" s="216"/>
      <c r="BG70" s="231">
        <f t="shared" si="21"/>
        <v>0</v>
      </c>
      <c r="BH70" s="215">
        <f>_xlfn.XLOOKUP($C70,'d19'!$AD$3:$AD$87,'d19'!$AE$3:$AE$87)</f>
        <v>0</v>
      </c>
      <c r="BI70" s="216"/>
      <c r="BJ70" s="231">
        <f t="shared" si="22"/>
        <v>0</v>
      </c>
      <c r="BK70" s="215">
        <f>_xlfn.XLOOKUP($C70,'d20'!$AD$3:$AD$87,'d20'!$AE$3:$AE$87)</f>
        <v>0</v>
      </c>
      <c r="BL70" s="216"/>
      <c r="BM70" s="231">
        <f t="shared" si="23"/>
        <v>0</v>
      </c>
      <c r="BN70" s="215">
        <f>_xlfn.XLOOKUP($C70,'d21'!$AD$3:$AD$87,'d21'!$AE$3:$AE$87)</f>
        <v>0</v>
      </c>
      <c r="BO70" s="216"/>
      <c r="BP70" s="231">
        <f t="shared" si="24"/>
        <v>0</v>
      </c>
      <c r="BQ70" s="215">
        <f>_xlfn.XLOOKUP($C70,'d22'!$AD$3:$AD$87,'d22'!$AE$3:$AE$87)</f>
        <v>0</v>
      </c>
      <c r="BR70" s="216"/>
      <c r="BS70" s="231">
        <f t="shared" si="25"/>
        <v>0</v>
      </c>
      <c r="BT70" s="215">
        <f>_xlfn.XLOOKUP($C70,'d23'!$AD$3:$AD$87,'d23'!$AE$3:$AE$87)</f>
        <v>0</v>
      </c>
      <c r="BU70" s="216"/>
      <c r="BV70" s="231">
        <f t="shared" si="26"/>
        <v>0</v>
      </c>
      <c r="BW70" s="215">
        <f>_xlfn.XLOOKUP($C70,'d24'!$AD$3:$AD$87,'d24'!$AE$3:$AE$87)</f>
        <v>0</v>
      </c>
      <c r="BX70" s="216"/>
      <c r="BY70" s="231">
        <f t="shared" si="27"/>
        <v>0</v>
      </c>
      <c r="BZ70" s="215">
        <f>_xlfn.XLOOKUP($C70,'d25'!$AD$3:$AD$87,'d25'!$AE$3:$AE$87)</f>
        <v>0</v>
      </c>
      <c r="CA70" s="216"/>
      <c r="CB70" s="231">
        <f t="shared" si="28"/>
        <v>0</v>
      </c>
      <c r="CC70" s="215">
        <f>_xlfn.XLOOKUP($C70,'d26'!$AD$3:$AD$87,'d26'!$AE$3:$AE$87)</f>
        <v>0</v>
      </c>
      <c r="CD70" s="216"/>
      <c r="CE70" s="231">
        <f t="shared" si="29"/>
        <v>0</v>
      </c>
      <c r="CF70" s="215">
        <f>_xlfn.XLOOKUP($C70,'d27'!$AD$3:$AD$87,'d27'!$AE$3:$AE$87)</f>
        <v>0</v>
      </c>
      <c r="CG70" s="216"/>
      <c r="CH70" s="231">
        <f t="shared" si="30"/>
        <v>0</v>
      </c>
      <c r="CI70" s="215">
        <f>_xlfn.XLOOKUP($C70,'d28'!$AD$3:$AD$87,'d28'!$AE$3:$AE$87)</f>
        <v>0</v>
      </c>
      <c r="CJ70" s="216"/>
      <c r="CK70" s="231">
        <f t="shared" si="31"/>
        <v>0</v>
      </c>
      <c r="CL70" s="215">
        <f>_xlfn.XLOOKUP($C70,'d29'!$AD$3:$AD$87,'d29'!$AE$3:$AE$87)</f>
        <v>0</v>
      </c>
      <c r="CM70" s="216"/>
      <c r="CN70" s="231">
        <f t="shared" si="32"/>
        <v>0</v>
      </c>
      <c r="CO70" s="215">
        <f>_xlfn.XLOOKUP($C70,'d30'!$AD$3:$AD$87,'d30'!$AE$3:$AE$87)</f>
        <v>0</v>
      </c>
      <c r="CP70" s="216"/>
      <c r="CQ70" s="231">
        <f t="shared" si="33"/>
        <v>0</v>
      </c>
      <c r="CR70" s="215">
        <f>_xlfn.XLOOKUP($C70,'d31'!$AD$3:$AD$87,'d31'!$AE$3:$AE$87)</f>
        <v>0</v>
      </c>
      <c r="CS70" s="216"/>
      <c r="CT70" s="231">
        <f t="shared" si="34"/>
        <v>0</v>
      </c>
      <c r="CV70" s="168">
        <f t="shared" si="38"/>
        <v>0</v>
      </c>
      <c r="CW70" s="217">
        <f t="shared" ref="CW70" si="39">G70+J70+M70+P70+S70+V70+Y70+AB70+AE70+AH70+AK70+AN70+AQ70+AT70+AW70+AZ70+BC70+BF70+BI70+BL70+BO70+BR70+BU70+BX70+CA70+CD70+CG70+CJ70+CM70+CP70+CS70</f>
        <v>0</v>
      </c>
      <c r="CX70" s="218">
        <f t="shared" ref="CX70:CX91" si="40">CV70-CW70</f>
        <v>0</v>
      </c>
      <c r="CY70" s="217">
        <f t="shared" ref="CY70:CZ91" si="41">CV70-CX70</f>
        <v>0</v>
      </c>
      <c r="CZ70" s="217">
        <f t="shared" si="41"/>
        <v>0</v>
      </c>
    </row>
    <row r="71" spans="1:104" x14ac:dyDescent="0.25">
      <c r="A71" s="165" t="b" cm="1">
        <f t="array" ref="A71">ISNUMBER(MATCH(LOWER(TRIM(B71)), LOWER(TRIM(t_f60_codes)), 0))</f>
        <v>1</v>
      </c>
      <c r="B71" s="637" t="str">
        <f t="shared" si="37"/>
        <v>burial</v>
      </c>
      <c r="C71" s="122" t="s">
        <v>60</v>
      </c>
      <c r="D71" s="125" t="s">
        <v>202</v>
      </c>
      <c r="F71" s="166">
        <f>_xlfn.XLOOKUP($C71,'d1'!$AD$3:$AD$87,'d1'!$AE$3:$AE$87)</f>
        <v>0</v>
      </c>
      <c r="G71" s="167"/>
      <c r="H71" s="231">
        <f t="shared" ref="H71:H91" si="42">F71-G71</f>
        <v>0</v>
      </c>
      <c r="I71" s="166">
        <f>_xlfn.XLOOKUP($C71,'d2'!$AD$3:$AD$87,'d2'!$AE$3:$AE$87)</f>
        <v>0</v>
      </c>
      <c r="J71" s="167"/>
      <c r="K71" s="231">
        <f t="shared" ref="K71:K91" si="43">I71-J71</f>
        <v>0</v>
      </c>
      <c r="L71" s="166">
        <f>_xlfn.XLOOKUP($C71,'d3'!$AD$3:$AD$87,'d3'!$AE$3:$AE$87)</f>
        <v>0</v>
      </c>
      <c r="M71" s="167"/>
      <c r="N71" s="231">
        <f t="shared" ref="N71:N91" si="44">L71-M71</f>
        <v>0</v>
      </c>
      <c r="O71" s="166">
        <f>_xlfn.XLOOKUP($C71,'d4'!$AD$3:$AD$87,'d4'!$AE$3:$AE$87)</f>
        <v>0</v>
      </c>
      <c r="P71" s="167"/>
      <c r="Q71" s="231">
        <f t="shared" ref="Q71:Q91" si="45">O71-P71</f>
        <v>0</v>
      </c>
      <c r="R71" s="166">
        <f>_xlfn.XLOOKUP($C71,'d5'!$AD$3:$AD$87,'d5'!$AE$3:$AE$87)</f>
        <v>0</v>
      </c>
      <c r="S71" s="167"/>
      <c r="T71" s="231">
        <f t="shared" ref="T71:T91" si="46">R71-S71</f>
        <v>0</v>
      </c>
      <c r="U71" s="166">
        <f>_xlfn.XLOOKUP($C71,'d6'!$AD$3:$AD$87,'d6'!$AE$3:$AE$87)</f>
        <v>0</v>
      </c>
      <c r="V71" s="167"/>
      <c r="W71" s="231">
        <f t="shared" ref="W71:W91" si="47">U71-V71</f>
        <v>0</v>
      </c>
      <c r="X71" s="166">
        <f>_xlfn.XLOOKUP($C71,'d7'!$AD$3:$AD$87,'d7'!$AE$3:$AE$87)</f>
        <v>0</v>
      </c>
      <c r="Y71" s="167"/>
      <c r="Z71" s="231">
        <f t="shared" ref="Z71:Z91" si="48">X71-Y71</f>
        <v>0</v>
      </c>
      <c r="AA71" s="166">
        <f>_xlfn.XLOOKUP($C71,'d8'!$AD$3:$AD$87,'d8'!$AE$3:$AE$87)</f>
        <v>0</v>
      </c>
      <c r="AB71" s="167"/>
      <c r="AC71" s="231">
        <f t="shared" ref="AC71:AC91" si="49">AA71-AB71</f>
        <v>0</v>
      </c>
      <c r="AD71" s="166">
        <f>_xlfn.XLOOKUP($C71,'d9'!$AD$3:$AD$87,'d9'!$AE$3:$AE$87)</f>
        <v>0</v>
      </c>
      <c r="AE71" s="167"/>
      <c r="AF71" s="231">
        <f t="shared" ref="AF71:AF91" si="50">AD71-AE71</f>
        <v>0</v>
      </c>
      <c r="AG71" s="166">
        <f>_xlfn.XLOOKUP($C71,'d10'!$AD$3:$AD$87,'d10'!$AE$3:$AE$87)</f>
        <v>0</v>
      </c>
      <c r="AH71" s="167"/>
      <c r="AI71" s="231">
        <f t="shared" ref="AI71:AI91" si="51">AG71-AH71</f>
        <v>0</v>
      </c>
      <c r="AJ71" s="166">
        <f>_xlfn.XLOOKUP($C71,'d11'!$AD$3:$AD$87,'d11'!$AE$3:$AE$87)</f>
        <v>0</v>
      </c>
      <c r="AK71" s="167"/>
      <c r="AL71" s="231">
        <f t="shared" ref="AL71:AL91" si="52">AJ71-AK71</f>
        <v>0</v>
      </c>
      <c r="AM71" s="166">
        <f>_xlfn.XLOOKUP($C71,'d12'!$AD$3:$AD$87,'d12'!$AE$3:$AE$87)</f>
        <v>0</v>
      </c>
      <c r="AN71" s="167"/>
      <c r="AO71" s="231">
        <f t="shared" ref="AO71:AO91" si="53">AM71-AN71</f>
        <v>0</v>
      </c>
      <c r="AP71" s="166">
        <f>_xlfn.XLOOKUP($C71,'d13'!$AD$3:$AD$87,'d13'!$AE$3:$AE$87)</f>
        <v>0</v>
      </c>
      <c r="AQ71" s="167"/>
      <c r="AR71" s="231">
        <f t="shared" ref="AR71:AR91" si="54">AP71-AQ71</f>
        <v>0</v>
      </c>
      <c r="AS71" s="166">
        <f>_xlfn.XLOOKUP($C71,'d14'!$AD$3:$AD$87,'d14'!$AE$3:$AE$87)</f>
        <v>0</v>
      </c>
      <c r="AT71" s="167"/>
      <c r="AU71" s="231">
        <f t="shared" ref="AU71:AU91" si="55">AS71-AT71</f>
        <v>0</v>
      </c>
      <c r="AV71" s="166">
        <f>_xlfn.XLOOKUP($C71,'d15'!$AD$3:$AD$87,'d15'!$AE$3:$AE$87)</f>
        <v>0</v>
      </c>
      <c r="AW71" s="167"/>
      <c r="AX71" s="231">
        <f t="shared" ref="AX71:AX91" si="56">AV71-AW71</f>
        <v>0</v>
      </c>
      <c r="AY71" s="166">
        <f>_xlfn.XLOOKUP($C71,'d16'!$AD$3:$AD$87,'d16'!$AE$3:$AE$87)</f>
        <v>0</v>
      </c>
      <c r="AZ71" s="167"/>
      <c r="BA71" s="231">
        <f t="shared" ref="BA71:BA91" si="57">AY71-AZ71</f>
        <v>0</v>
      </c>
      <c r="BB71" s="166">
        <f>_xlfn.XLOOKUP($C71,'d17'!$AD$3:$AD$87,'d17'!$AE$3:$AE$87)</f>
        <v>0</v>
      </c>
      <c r="BC71" s="167"/>
      <c r="BD71" s="231">
        <f t="shared" ref="BD71:BD91" si="58">BB71-BC71</f>
        <v>0</v>
      </c>
      <c r="BE71" s="166">
        <f>_xlfn.XLOOKUP($C71,'d18'!$AD$3:$AD$87,'d18'!$AE$3:$AE$87)</f>
        <v>0</v>
      </c>
      <c r="BF71" s="167"/>
      <c r="BG71" s="231">
        <f t="shared" ref="BG71:BG91" si="59">BE71-BF71</f>
        <v>0</v>
      </c>
      <c r="BH71" s="166">
        <f>_xlfn.XLOOKUP($C71,'d19'!$AD$3:$AD$87,'d19'!$AE$3:$AE$87)</f>
        <v>0</v>
      </c>
      <c r="BI71" s="167"/>
      <c r="BJ71" s="231">
        <f t="shared" ref="BJ71:BJ91" si="60">BH71-BI71</f>
        <v>0</v>
      </c>
      <c r="BK71" s="166">
        <f>_xlfn.XLOOKUP($C71,'d20'!$AD$3:$AD$87,'d20'!$AE$3:$AE$87)</f>
        <v>0</v>
      </c>
      <c r="BL71" s="167"/>
      <c r="BM71" s="231">
        <f t="shared" ref="BM71:BM91" si="61">BK71-BL71</f>
        <v>0</v>
      </c>
      <c r="BN71" s="166">
        <f>_xlfn.XLOOKUP($C71,'d21'!$AD$3:$AD$87,'d21'!$AE$3:$AE$87)</f>
        <v>0</v>
      </c>
      <c r="BO71" s="167"/>
      <c r="BP71" s="231">
        <f t="shared" ref="BP71:BP91" si="62">BN71-BO71</f>
        <v>0</v>
      </c>
      <c r="BQ71" s="166">
        <f>_xlfn.XLOOKUP($C71,'d22'!$AD$3:$AD$87,'d22'!$AE$3:$AE$87)</f>
        <v>0</v>
      </c>
      <c r="BR71" s="167"/>
      <c r="BS71" s="231">
        <f t="shared" ref="BS71:BS91" si="63">BQ71-BR71</f>
        <v>0</v>
      </c>
      <c r="BT71" s="166">
        <f>_xlfn.XLOOKUP($C71,'d23'!$AD$3:$AD$87,'d23'!$AE$3:$AE$87)</f>
        <v>0</v>
      </c>
      <c r="BU71" s="167"/>
      <c r="BV71" s="231">
        <f t="shared" ref="BV71:BV91" si="64">BT71-BU71</f>
        <v>0</v>
      </c>
      <c r="BW71" s="166">
        <f>_xlfn.XLOOKUP($C71,'d24'!$AD$3:$AD$87,'d24'!$AE$3:$AE$87)</f>
        <v>0</v>
      </c>
      <c r="BX71" s="167"/>
      <c r="BY71" s="231">
        <f t="shared" ref="BY71:BY91" si="65">BW71-BX71</f>
        <v>0</v>
      </c>
      <c r="BZ71" s="166">
        <f>_xlfn.XLOOKUP($C71,'d25'!$AD$3:$AD$87,'d25'!$AE$3:$AE$87)</f>
        <v>0</v>
      </c>
      <c r="CA71" s="167"/>
      <c r="CB71" s="231">
        <f t="shared" ref="CB71:CB91" si="66">BZ71-CA71</f>
        <v>0</v>
      </c>
      <c r="CC71" s="166">
        <f>_xlfn.XLOOKUP($C71,'d26'!$AD$3:$AD$87,'d26'!$AE$3:$AE$87)</f>
        <v>0</v>
      </c>
      <c r="CD71" s="167"/>
      <c r="CE71" s="231">
        <f t="shared" ref="CE71:CE91" si="67">CC71-CD71</f>
        <v>0</v>
      </c>
      <c r="CF71" s="166">
        <f>_xlfn.XLOOKUP($C71,'d27'!$AD$3:$AD$87,'d27'!$AE$3:$AE$87)</f>
        <v>0</v>
      </c>
      <c r="CG71" s="167"/>
      <c r="CH71" s="231">
        <f t="shared" ref="CH71:CH91" si="68">CF71-CG71</f>
        <v>0</v>
      </c>
      <c r="CI71" s="166">
        <f>_xlfn.XLOOKUP($C71,'d28'!$AD$3:$AD$87,'d28'!$AE$3:$AE$87)</f>
        <v>0</v>
      </c>
      <c r="CJ71" s="167"/>
      <c r="CK71" s="231">
        <f t="shared" ref="CK71:CK91" si="69">CI71-CJ71</f>
        <v>0</v>
      </c>
      <c r="CL71" s="166">
        <f>_xlfn.XLOOKUP($C71,'d29'!$AD$3:$AD$87,'d29'!$AE$3:$AE$87)</f>
        <v>0</v>
      </c>
      <c r="CM71" s="167"/>
      <c r="CN71" s="231">
        <f t="shared" ref="CN71:CN91" si="70">CL71-CM71</f>
        <v>0</v>
      </c>
      <c r="CO71" s="166">
        <f>_xlfn.XLOOKUP($C71,'d30'!$AD$3:$AD$87,'d30'!$AE$3:$AE$87)</f>
        <v>0</v>
      </c>
      <c r="CP71" s="167"/>
      <c r="CQ71" s="231">
        <f t="shared" ref="CQ71:CQ91" si="71">CO71-CP71</f>
        <v>0</v>
      </c>
      <c r="CR71" s="166">
        <f>_xlfn.XLOOKUP($C71,'d31'!$AD$3:$AD$87,'d31'!$AE$3:$AE$87)</f>
        <v>0</v>
      </c>
      <c r="CS71" s="167"/>
      <c r="CT71" s="231">
        <f t="shared" ref="CT71:CT91" si="72">CR71-CS71</f>
        <v>0</v>
      </c>
      <c r="CV71" s="168">
        <f t="shared" si="38"/>
        <v>0</v>
      </c>
      <c r="CW71" s="168">
        <f t="shared" ref="CW71:CW85" si="73">G71+J71+M71+P71+S71+V71+Y71+AB71+AE71+AH71+AK71+AN71+AQ71+AT71+AW71+AZ71+BC71+BF71+BI71+BL71+BO71+BR71+BU71+BX71+CA71+CD71+CG71+CJ71+CM71+CP71+CS71</f>
        <v>0</v>
      </c>
      <c r="CX71" s="169">
        <f t="shared" si="40"/>
        <v>0</v>
      </c>
      <c r="CY71" s="165">
        <f t="shared" si="41"/>
        <v>0</v>
      </c>
      <c r="CZ71" s="165">
        <f t="shared" si="41"/>
        <v>0</v>
      </c>
    </row>
    <row r="72" spans="1:104" x14ac:dyDescent="0.25">
      <c r="A72" s="165" t="b" cm="1">
        <f t="array" ref="A72">ISNUMBER(MATCH(LOWER(TRIM(B72)), LOWER(TRIM(t_f60_codes)), 0))</f>
        <v>1</v>
      </c>
      <c r="B72" s="637" t="str">
        <f t="shared" si="37"/>
        <v>marriage_fees</v>
      </c>
      <c r="C72" s="128" t="s">
        <v>61</v>
      </c>
      <c r="D72" s="125" t="s">
        <v>202</v>
      </c>
      <c r="F72" s="166">
        <f>_xlfn.XLOOKUP($C72,'d1'!$AD$3:$AD$87,'d1'!$AE$3:$AE$87)</f>
        <v>0</v>
      </c>
      <c r="G72" s="167"/>
      <c r="H72" s="231">
        <f t="shared" si="42"/>
        <v>0</v>
      </c>
      <c r="I72" s="166">
        <f>_xlfn.XLOOKUP($C72,'d2'!$AD$3:$AD$87,'d2'!$AE$3:$AE$87)</f>
        <v>0</v>
      </c>
      <c r="J72" s="167"/>
      <c r="K72" s="231">
        <f t="shared" si="43"/>
        <v>0</v>
      </c>
      <c r="L72" s="166">
        <f>_xlfn.XLOOKUP($C72,'d3'!$AD$3:$AD$87,'d3'!$AE$3:$AE$87)</f>
        <v>0</v>
      </c>
      <c r="M72" s="167"/>
      <c r="N72" s="231">
        <f t="shared" si="44"/>
        <v>0</v>
      </c>
      <c r="O72" s="166">
        <f>_xlfn.XLOOKUP($C72,'d4'!$AD$3:$AD$87,'d4'!$AE$3:$AE$87)</f>
        <v>0</v>
      </c>
      <c r="P72" s="167"/>
      <c r="Q72" s="231">
        <f t="shared" si="45"/>
        <v>0</v>
      </c>
      <c r="R72" s="166">
        <f>_xlfn.XLOOKUP($C72,'d5'!$AD$3:$AD$87,'d5'!$AE$3:$AE$87)</f>
        <v>0</v>
      </c>
      <c r="S72" s="167"/>
      <c r="T72" s="231">
        <f t="shared" si="46"/>
        <v>0</v>
      </c>
      <c r="U72" s="166">
        <f>_xlfn.XLOOKUP($C72,'d6'!$AD$3:$AD$87,'d6'!$AE$3:$AE$87)</f>
        <v>0</v>
      </c>
      <c r="V72" s="167"/>
      <c r="W72" s="231">
        <f t="shared" si="47"/>
        <v>0</v>
      </c>
      <c r="X72" s="166">
        <f>_xlfn.XLOOKUP($C72,'d7'!$AD$3:$AD$87,'d7'!$AE$3:$AE$87)</f>
        <v>0</v>
      </c>
      <c r="Y72" s="167"/>
      <c r="Z72" s="231">
        <f t="shared" si="48"/>
        <v>0</v>
      </c>
      <c r="AA72" s="166">
        <f>_xlfn.XLOOKUP($C72,'d8'!$AD$3:$AD$87,'d8'!$AE$3:$AE$87)</f>
        <v>0</v>
      </c>
      <c r="AB72" s="167"/>
      <c r="AC72" s="231">
        <f t="shared" si="49"/>
        <v>0</v>
      </c>
      <c r="AD72" s="166">
        <f>_xlfn.XLOOKUP($C72,'d9'!$AD$3:$AD$87,'d9'!$AE$3:$AE$87)</f>
        <v>0</v>
      </c>
      <c r="AE72" s="167"/>
      <c r="AF72" s="231">
        <f t="shared" si="50"/>
        <v>0</v>
      </c>
      <c r="AG72" s="166">
        <f>_xlfn.XLOOKUP($C72,'d10'!$AD$3:$AD$87,'d10'!$AE$3:$AE$87)</f>
        <v>0</v>
      </c>
      <c r="AH72" s="167"/>
      <c r="AI72" s="231">
        <f t="shared" si="51"/>
        <v>0</v>
      </c>
      <c r="AJ72" s="166">
        <f>_xlfn.XLOOKUP($C72,'d11'!$AD$3:$AD$87,'d11'!$AE$3:$AE$87)</f>
        <v>0</v>
      </c>
      <c r="AK72" s="167"/>
      <c r="AL72" s="231">
        <f t="shared" si="52"/>
        <v>0</v>
      </c>
      <c r="AM72" s="166">
        <f>_xlfn.XLOOKUP($C72,'d12'!$AD$3:$AD$87,'d12'!$AE$3:$AE$87)</f>
        <v>0</v>
      </c>
      <c r="AN72" s="167"/>
      <c r="AO72" s="231">
        <f t="shared" si="53"/>
        <v>0</v>
      </c>
      <c r="AP72" s="166">
        <f>_xlfn.XLOOKUP($C72,'d13'!$AD$3:$AD$87,'d13'!$AE$3:$AE$87)</f>
        <v>0</v>
      </c>
      <c r="AQ72" s="167"/>
      <c r="AR72" s="231">
        <f t="shared" si="54"/>
        <v>0</v>
      </c>
      <c r="AS72" s="166">
        <f>_xlfn.XLOOKUP($C72,'d14'!$AD$3:$AD$87,'d14'!$AE$3:$AE$87)</f>
        <v>0</v>
      </c>
      <c r="AT72" s="167"/>
      <c r="AU72" s="231">
        <f t="shared" si="55"/>
        <v>0</v>
      </c>
      <c r="AV72" s="166">
        <f>_xlfn.XLOOKUP($C72,'d15'!$AD$3:$AD$87,'d15'!$AE$3:$AE$87)</f>
        <v>0</v>
      </c>
      <c r="AW72" s="167"/>
      <c r="AX72" s="231">
        <f t="shared" si="56"/>
        <v>0</v>
      </c>
      <c r="AY72" s="166">
        <f>_xlfn.XLOOKUP($C72,'d16'!$AD$3:$AD$87,'d16'!$AE$3:$AE$87)</f>
        <v>0</v>
      </c>
      <c r="AZ72" s="167"/>
      <c r="BA72" s="231">
        <f t="shared" si="57"/>
        <v>0</v>
      </c>
      <c r="BB72" s="166">
        <f>_xlfn.XLOOKUP($C72,'d17'!$AD$3:$AD$87,'d17'!$AE$3:$AE$87)</f>
        <v>0</v>
      </c>
      <c r="BC72" s="167"/>
      <c r="BD72" s="231">
        <f t="shared" si="58"/>
        <v>0</v>
      </c>
      <c r="BE72" s="166">
        <f>_xlfn.XLOOKUP($C72,'d18'!$AD$3:$AD$87,'d18'!$AE$3:$AE$87)</f>
        <v>0</v>
      </c>
      <c r="BF72" s="167"/>
      <c r="BG72" s="231">
        <f t="shared" si="59"/>
        <v>0</v>
      </c>
      <c r="BH72" s="166">
        <f>_xlfn.XLOOKUP($C72,'d19'!$AD$3:$AD$87,'d19'!$AE$3:$AE$87)</f>
        <v>0</v>
      </c>
      <c r="BI72" s="167"/>
      <c r="BJ72" s="231">
        <f t="shared" si="60"/>
        <v>0</v>
      </c>
      <c r="BK72" s="166">
        <f>_xlfn.XLOOKUP($C72,'d20'!$AD$3:$AD$87,'d20'!$AE$3:$AE$87)</f>
        <v>0</v>
      </c>
      <c r="BL72" s="167"/>
      <c r="BM72" s="231">
        <f t="shared" si="61"/>
        <v>0</v>
      </c>
      <c r="BN72" s="166">
        <f>_xlfn.XLOOKUP($C72,'d21'!$AD$3:$AD$87,'d21'!$AE$3:$AE$87)</f>
        <v>0</v>
      </c>
      <c r="BO72" s="167"/>
      <c r="BP72" s="231">
        <f t="shared" si="62"/>
        <v>0</v>
      </c>
      <c r="BQ72" s="166">
        <f>_xlfn.XLOOKUP($C72,'d22'!$AD$3:$AD$87,'d22'!$AE$3:$AE$87)</f>
        <v>0</v>
      </c>
      <c r="BR72" s="167"/>
      <c r="BS72" s="231">
        <f t="shared" si="63"/>
        <v>0</v>
      </c>
      <c r="BT72" s="166">
        <f>_xlfn.XLOOKUP($C72,'d23'!$AD$3:$AD$87,'d23'!$AE$3:$AE$87)</f>
        <v>0</v>
      </c>
      <c r="BU72" s="167"/>
      <c r="BV72" s="231">
        <f t="shared" si="64"/>
        <v>0</v>
      </c>
      <c r="BW72" s="166">
        <f>_xlfn.XLOOKUP($C72,'d24'!$AD$3:$AD$87,'d24'!$AE$3:$AE$87)</f>
        <v>0</v>
      </c>
      <c r="BX72" s="167"/>
      <c r="BY72" s="231">
        <f t="shared" si="65"/>
        <v>0</v>
      </c>
      <c r="BZ72" s="166">
        <f>_xlfn.XLOOKUP($C72,'d25'!$AD$3:$AD$87,'d25'!$AE$3:$AE$87)</f>
        <v>0</v>
      </c>
      <c r="CA72" s="167"/>
      <c r="CB72" s="231">
        <f t="shared" si="66"/>
        <v>0</v>
      </c>
      <c r="CC72" s="166">
        <f>_xlfn.XLOOKUP($C72,'d26'!$AD$3:$AD$87,'d26'!$AE$3:$AE$87)</f>
        <v>0</v>
      </c>
      <c r="CD72" s="167"/>
      <c r="CE72" s="231">
        <f t="shared" si="67"/>
        <v>0</v>
      </c>
      <c r="CF72" s="166">
        <f>_xlfn.XLOOKUP($C72,'d27'!$AD$3:$AD$87,'d27'!$AE$3:$AE$87)</f>
        <v>0</v>
      </c>
      <c r="CG72" s="167"/>
      <c r="CH72" s="231">
        <f t="shared" si="68"/>
        <v>0</v>
      </c>
      <c r="CI72" s="166">
        <f>_xlfn.XLOOKUP($C72,'d28'!$AD$3:$AD$87,'d28'!$AE$3:$AE$87)</f>
        <v>0</v>
      </c>
      <c r="CJ72" s="167"/>
      <c r="CK72" s="231">
        <f t="shared" si="69"/>
        <v>0</v>
      </c>
      <c r="CL72" s="166">
        <f>_xlfn.XLOOKUP($C72,'d29'!$AD$3:$AD$87,'d29'!$AE$3:$AE$87)</f>
        <v>0</v>
      </c>
      <c r="CM72" s="167"/>
      <c r="CN72" s="231">
        <f t="shared" si="70"/>
        <v>0</v>
      </c>
      <c r="CO72" s="166">
        <f>_xlfn.XLOOKUP($C72,'d30'!$AD$3:$AD$87,'d30'!$AE$3:$AE$87)</f>
        <v>0</v>
      </c>
      <c r="CP72" s="167"/>
      <c r="CQ72" s="231">
        <f t="shared" si="71"/>
        <v>0</v>
      </c>
      <c r="CR72" s="166">
        <f>_xlfn.XLOOKUP($C72,'d31'!$AD$3:$AD$87,'d31'!$AE$3:$AE$87)</f>
        <v>0</v>
      </c>
      <c r="CS72" s="167"/>
      <c r="CT72" s="231">
        <f t="shared" si="72"/>
        <v>0</v>
      </c>
      <c r="CV72" s="168">
        <f t="shared" si="38"/>
        <v>0</v>
      </c>
      <c r="CW72" s="168">
        <f t="shared" si="73"/>
        <v>0</v>
      </c>
      <c r="CX72" s="169">
        <f t="shared" si="40"/>
        <v>0</v>
      </c>
      <c r="CY72" s="165">
        <f t="shared" si="41"/>
        <v>0</v>
      </c>
      <c r="CZ72" s="165">
        <f t="shared" si="41"/>
        <v>0</v>
      </c>
    </row>
    <row r="73" spans="1:104" s="217" customFormat="1" x14ac:dyDescent="0.25">
      <c r="A73" s="165" t="b" cm="1">
        <f t="array" ref="A73">ISNUMBER(MATCH(LOWER(TRIM(B73)), LOWER(TRIM(t_f60_codes)), 0))</f>
        <v>1</v>
      </c>
      <c r="B73" s="637" t="str">
        <f t="shared" si="37"/>
        <v>processing_fees</v>
      </c>
      <c r="C73" s="212" t="s">
        <v>62</v>
      </c>
      <c r="D73" s="213" t="s">
        <v>202</v>
      </c>
      <c r="E73" s="214"/>
      <c r="F73" s="215">
        <f>_xlfn.XLOOKUP($C73,'d1'!$AD$3:$AD$87,'d1'!$AE$3:$AE$87)</f>
        <v>0</v>
      </c>
      <c r="G73" s="216"/>
      <c r="H73" s="231">
        <f t="shared" si="42"/>
        <v>0</v>
      </c>
      <c r="I73" s="215">
        <f>_xlfn.XLOOKUP($C73,'d2'!$AD$3:$AD$87,'d2'!$AE$3:$AE$87)</f>
        <v>0</v>
      </c>
      <c r="J73" s="216"/>
      <c r="K73" s="231">
        <f t="shared" si="43"/>
        <v>0</v>
      </c>
      <c r="L73" s="215">
        <f>_xlfn.XLOOKUP($C73,'d3'!$AD$3:$AD$87,'d3'!$AE$3:$AE$87)</f>
        <v>0</v>
      </c>
      <c r="M73" s="216"/>
      <c r="N73" s="231">
        <f t="shared" si="44"/>
        <v>0</v>
      </c>
      <c r="O73" s="215">
        <f>_xlfn.XLOOKUP($C73,'d4'!$AD$3:$AD$87,'d4'!$AE$3:$AE$87)</f>
        <v>0</v>
      </c>
      <c r="P73" s="216"/>
      <c r="Q73" s="231">
        <f t="shared" si="45"/>
        <v>0</v>
      </c>
      <c r="R73" s="215">
        <f>_xlfn.XLOOKUP($C73,'d5'!$AD$3:$AD$87,'d5'!$AE$3:$AE$87)</f>
        <v>0</v>
      </c>
      <c r="S73" s="216"/>
      <c r="T73" s="231">
        <f t="shared" si="46"/>
        <v>0</v>
      </c>
      <c r="U73" s="215">
        <f>_xlfn.XLOOKUP($C73,'d6'!$AD$3:$AD$87,'d6'!$AE$3:$AE$87)</f>
        <v>0</v>
      </c>
      <c r="V73" s="216"/>
      <c r="W73" s="231">
        <f t="shared" si="47"/>
        <v>0</v>
      </c>
      <c r="X73" s="215">
        <f>_xlfn.XLOOKUP($C73,'d7'!$AD$3:$AD$87,'d7'!$AE$3:$AE$87)</f>
        <v>0</v>
      </c>
      <c r="Y73" s="216"/>
      <c r="Z73" s="231">
        <f t="shared" si="48"/>
        <v>0</v>
      </c>
      <c r="AA73" s="215">
        <f>_xlfn.XLOOKUP($C73,'d8'!$AD$3:$AD$87,'d8'!$AE$3:$AE$87)</f>
        <v>0</v>
      </c>
      <c r="AB73" s="216"/>
      <c r="AC73" s="231">
        <f t="shared" si="49"/>
        <v>0</v>
      </c>
      <c r="AD73" s="215">
        <f>_xlfn.XLOOKUP($C73,'d9'!$AD$3:$AD$87,'d9'!$AE$3:$AE$87)</f>
        <v>0</v>
      </c>
      <c r="AE73" s="216"/>
      <c r="AF73" s="231">
        <f t="shared" si="50"/>
        <v>0</v>
      </c>
      <c r="AG73" s="215">
        <f>_xlfn.XLOOKUP($C73,'d10'!$AD$3:$AD$87,'d10'!$AE$3:$AE$87)</f>
        <v>0</v>
      </c>
      <c r="AH73" s="216"/>
      <c r="AI73" s="231">
        <f t="shared" si="51"/>
        <v>0</v>
      </c>
      <c r="AJ73" s="215">
        <f>_xlfn.XLOOKUP($C73,'d11'!$AD$3:$AD$87,'d11'!$AE$3:$AE$87)</f>
        <v>0</v>
      </c>
      <c r="AK73" s="216"/>
      <c r="AL73" s="231">
        <f t="shared" si="52"/>
        <v>0</v>
      </c>
      <c r="AM73" s="215">
        <f>_xlfn.XLOOKUP($C73,'d12'!$AD$3:$AD$87,'d12'!$AE$3:$AE$87)</f>
        <v>0</v>
      </c>
      <c r="AN73" s="216"/>
      <c r="AO73" s="231">
        <f t="shared" si="53"/>
        <v>0</v>
      </c>
      <c r="AP73" s="215">
        <f>_xlfn.XLOOKUP($C73,'d13'!$AD$3:$AD$87,'d13'!$AE$3:$AE$87)</f>
        <v>0</v>
      </c>
      <c r="AQ73" s="216"/>
      <c r="AR73" s="231">
        <f t="shared" si="54"/>
        <v>0</v>
      </c>
      <c r="AS73" s="215">
        <f>_xlfn.XLOOKUP($C73,'d14'!$AD$3:$AD$87,'d14'!$AE$3:$AE$87)</f>
        <v>0</v>
      </c>
      <c r="AT73" s="216"/>
      <c r="AU73" s="231">
        <f t="shared" si="55"/>
        <v>0</v>
      </c>
      <c r="AV73" s="215">
        <f>_xlfn.XLOOKUP($C73,'d15'!$AD$3:$AD$87,'d15'!$AE$3:$AE$87)</f>
        <v>0</v>
      </c>
      <c r="AW73" s="216"/>
      <c r="AX73" s="231">
        <f t="shared" si="56"/>
        <v>0</v>
      </c>
      <c r="AY73" s="215">
        <f>_xlfn.XLOOKUP($C73,'d16'!$AD$3:$AD$87,'d16'!$AE$3:$AE$87)</f>
        <v>0</v>
      </c>
      <c r="AZ73" s="216"/>
      <c r="BA73" s="231">
        <f t="shared" si="57"/>
        <v>0</v>
      </c>
      <c r="BB73" s="215">
        <f>_xlfn.XLOOKUP($C73,'d17'!$AD$3:$AD$87,'d17'!$AE$3:$AE$87)</f>
        <v>0</v>
      </c>
      <c r="BC73" s="216"/>
      <c r="BD73" s="231">
        <f t="shared" si="58"/>
        <v>0</v>
      </c>
      <c r="BE73" s="215">
        <f>_xlfn.XLOOKUP($C73,'d18'!$AD$3:$AD$87,'d18'!$AE$3:$AE$87)</f>
        <v>0</v>
      </c>
      <c r="BF73" s="216"/>
      <c r="BG73" s="231">
        <f t="shared" si="59"/>
        <v>0</v>
      </c>
      <c r="BH73" s="215">
        <f>_xlfn.XLOOKUP($C73,'d19'!$AD$3:$AD$87,'d19'!$AE$3:$AE$87)</f>
        <v>0</v>
      </c>
      <c r="BI73" s="216"/>
      <c r="BJ73" s="231">
        <f t="shared" si="60"/>
        <v>0</v>
      </c>
      <c r="BK73" s="215">
        <f>_xlfn.XLOOKUP($C73,'d20'!$AD$3:$AD$87,'d20'!$AE$3:$AE$87)</f>
        <v>0</v>
      </c>
      <c r="BL73" s="216"/>
      <c r="BM73" s="231">
        <f t="shared" si="61"/>
        <v>0</v>
      </c>
      <c r="BN73" s="215">
        <f>_xlfn.XLOOKUP($C73,'d21'!$AD$3:$AD$87,'d21'!$AE$3:$AE$87)</f>
        <v>0</v>
      </c>
      <c r="BO73" s="216"/>
      <c r="BP73" s="231">
        <f t="shared" si="62"/>
        <v>0</v>
      </c>
      <c r="BQ73" s="215">
        <f>_xlfn.XLOOKUP($C73,'d22'!$AD$3:$AD$87,'d22'!$AE$3:$AE$87)</f>
        <v>0</v>
      </c>
      <c r="BR73" s="216"/>
      <c r="BS73" s="231">
        <f t="shared" si="63"/>
        <v>0</v>
      </c>
      <c r="BT73" s="215">
        <f>_xlfn.XLOOKUP($C73,'d23'!$AD$3:$AD$87,'d23'!$AE$3:$AE$87)</f>
        <v>0</v>
      </c>
      <c r="BU73" s="216"/>
      <c r="BV73" s="231">
        <f t="shared" si="64"/>
        <v>0</v>
      </c>
      <c r="BW73" s="215">
        <f>_xlfn.XLOOKUP($C73,'d24'!$AD$3:$AD$87,'d24'!$AE$3:$AE$87)</f>
        <v>0</v>
      </c>
      <c r="BX73" s="216"/>
      <c r="BY73" s="231">
        <f t="shared" si="65"/>
        <v>0</v>
      </c>
      <c r="BZ73" s="215">
        <f>_xlfn.XLOOKUP($C73,'d25'!$AD$3:$AD$87,'d25'!$AE$3:$AE$87)</f>
        <v>0</v>
      </c>
      <c r="CA73" s="216"/>
      <c r="CB73" s="231">
        <f t="shared" si="66"/>
        <v>0</v>
      </c>
      <c r="CC73" s="215">
        <f>_xlfn.XLOOKUP($C73,'d26'!$AD$3:$AD$87,'d26'!$AE$3:$AE$87)</f>
        <v>0</v>
      </c>
      <c r="CD73" s="216"/>
      <c r="CE73" s="231">
        <f t="shared" si="67"/>
        <v>0</v>
      </c>
      <c r="CF73" s="215">
        <f>_xlfn.XLOOKUP($C73,'d27'!$AD$3:$AD$87,'d27'!$AE$3:$AE$87)</f>
        <v>0</v>
      </c>
      <c r="CG73" s="216"/>
      <c r="CH73" s="231">
        <f t="shared" si="68"/>
        <v>0</v>
      </c>
      <c r="CI73" s="215">
        <f>_xlfn.XLOOKUP($C73,'d28'!$AD$3:$AD$87,'d28'!$AE$3:$AE$87)</f>
        <v>0</v>
      </c>
      <c r="CJ73" s="216"/>
      <c r="CK73" s="231">
        <f t="shared" si="69"/>
        <v>0</v>
      </c>
      <c r="CL73" s="215">
        <f>_xlfn.XLOOKUP($C73,'d29'!$AD$3:$AD$87,'d29'!$AE$3:$AE$87)</f>
        <v>0</v>
      </c>
      <c r="CM73" s="216"/>
      <c r="CN73" s="231">
        <f t="shared" si="70"/>
        <v>0</v>
      </c>
      <c r="CO73" s="215">
        <f>_xlfn.XLOOKUP($C73,'d30'!$AD$3:$AD$87,'d30'!$AE$3:$AE$87)</f>
        <v>0</v>
      </c>
      <c r="CP73" s="216"/>
      <c r="CQ73" s="231">
        <f t="shared" si="71"/>
        <v>0</v>
      </c>
      <c r="CR73" s="215">
        <f>_xlfn.XLOOKUP($C73,'d31'!$AD$3:$AD$87,'d31'!$AE$3:$AE$87)</f>
        <v>0</v>
      </c>
      <c r="CS73" s="216"/>
      <c r="CT73" s="231">
        <f t="shared" si="72"/>
        <v>0</v>
      </c>
      <c r="CV73" s="168">
        <f t="shared" si="38"/>
        <v>0</v>
      </c>
      <c r="CW73" s="217">
        <f t="shared" si="73"/>
        <v>0</v>
      </c>
      <c r="CX73" s="218">
        <f t="shared" si="40"/>
        <v>0</v>
      </c>
      <c r="CY73" s="217">
        <f t="shared" si="41"/>
        <v>0</v>
      </c>
      <c r="CZ73" s="217">
        <f t="shared" si="41"/>
        <v>0</v>
      </c>
    </row>
    <row r="74" spans="1:104" x14ac:dyDescent="0.25">
      <c r="A74" s="165" t="b" cm="1">
        <f t="array" ref="A74">ISNUMBER(MATCH(LOWER(TRIM(B74)), LOWER(TRIM(t_f60_codes)), 0))</f>
        <v>1</v>
      </c>
      <c r="B74" s="637" t="str">
        <f t="shared" si="37"/>
        <v>solemnization</v>
      </c>
      <c r="C74" s="122" t="s">
        <v>63</v>
      </c>
      <c r="D74" s="125" t="s">
        <v>202</v>
      </c>
      <c r="F74" s="166">
        <f>_xlfn.XLOOKUP($C74,'d1'!$AD$3:$AD$87,'d1'!$AE$3:$AE$87)</f>
        <v>0</v>
      </c>
      <c r="G74" s="167"/>
      <c r="H74" s="231">
        <f t="shared" si="42"/>
        <v>0</v>
      </c>
      <c r="I74" s="166">
        <f>_xlfn.XLOOKUP($C74,'d2'!$AD$3:$AD$87,'d2'!$AE$3:$AE$87)</f>
        <v>0</v>
      </c>
      <c r="J74" s="167"/>
      <c r="K74" s="231">
        <f t="shared" si="43"/>
        <v>0</v>
      </c>
      <c r="L74" s="166">
        <f>_xlfn.XLOOKUP($C74,'d3'!$AD$3:$AD$87,'d3'!$AE$3:$AE$87)</f>
        <v>0</v>
      </c>
      <c r="M74" s="167"/>
      <c r="N74" s="231">
        <f t="shared" si="44"/>
        <v>0</v>
      </c>
      <c r="O74" s="166">
        <f>_xlfn.XLOOKUP($C74,'d4'!$AD$3:$AD$87,'d4'!$AE$3:$AE$87)</f>
        <v>0</v>
      </c>
      <c r="P74" s="167"/>
      <c r="Q74" s="231">
        <f t="shared" si="45"/>
        <v>0</v>
      </c>
      <c r="R74" s="166">
        <f>_xlfn.XLOOKUP($C74,'d5'!$AD$3:$AD$87,'d5'!$AE$3:$AE$87)</f>
        <v>0</v>
      </c>
      <c r="S74" s="167"/>
      <c r="T74" s="231">
        <f t="shared" si="46"/>
        <v>0</v>
      </c>
      <c r="U74" s="166">
        <f>_xlfn.XLOOKUP($C74,'d6'!$AD$3:$AD$87,'d6'!$AE$3:$AE$87)</f>
        <v>0</v>
      </c>
      <c r="V74" s="167"/>
      <c r="W74" s="231">
        <f t="shared" si="47"/>
        <v>0</v>
      </c>
      <c r="X74" s="166">
        <f>_xlfn.XLOOKUP($C74,'d7'!$AD$3:$AD$87,'d7'!$AE$3:$AE$87)</f>
        <v>0</v>
      </c>
      <c r="Y74" s="167"/>
      <c r="Z74" s="231">
        <f t="shared" si="48"/>
        <v>0</v>
      </c>
      <c r="AA74" s="166">
        <f>_xlfn.XLOOKUP($C74,'d8'!$AD$3:$AD$87,'d8'!$AE$3:$AE$87)</f>
        <v>0</v>
      </c>
      <c r="AB74" s="167"/>
      <c r="AC74" s="231">
        <f t="shared" si="49"/>
        <v>0</v>
      </c>
      <c r="AD74" s="166">
        <f>_xlfn.XLOOKUP($C74,'d9'!$AD$3:$AD$87,'d9'!$AE$3:$AE$87)</f>
        <v>0</v>
      </c>
      <c r="AE74" s="167"/>
      <c r="AF74" s="231">
        <f t="shared" si="50"/>
        <v>0</v>
      </c>
      <c r="AG74" s="166">
        <f>_xlfn.XLOOKUP($C74,'d10'!$AD$3:$AD$87,'d10'!$AE$3:$AE$87)</f>
        <v>0</v>
      </c>
      <c r="AH74" s="167"/>
      <c r="AI74" s="231">
        <f t="shared" si="51"/>
        <v>0</v>
      </c>
      <c r="AJ74" s="166">
        <f>_xlfn.XLOOKUP($C74,'d11'!$AD$3:$AD$87,'d11'!$AE$3:$AE$87)</f>
        <v>0</v>
      </c>
      <c r="AK74" s="167"/>
      <c r="AL74" s="231">
        <f t="shared" si="52"/>
        <v>0</v>
      </c>
      <c r="AM74" s="166">
        <f>_xlfn.XLOOKUP($C74,'d12'!$AD$3:$AD$87,'d12'!$AE$3:$AE$87)</f>
        <v>0</v>
      </c>
      <c r="AN74" s="167"/>
      <c r="AO74" s="231">
        <f t="shared" si="53"/>
        <v>0</v>
      </c>
      <c r="AP74" s="166">
        <f>_xlfn.XLOOKUP($C74,'d13'!$AD$3:$AD$87,'d13'!$AE$3:$AE$87)</f>
        <v>0</v>
      </c>
      <c r="AQ74" s="167"/>
      <c r="AR74" s="231">
        <f t="shared" si="54"/>
        <v>0</v>
      </c>
      <c r="AS74" s="166">
        <f>_xlfn.XLOOKUP($C74,'d14'!$AD$3:$AD$87,'d14'!$AE$3:$AE$87)</f>
        <v>0</v>
      </c>
      <c r="AT74" s="167"/>
      <c r="AU74" s="231">
        <f t="shared" si="55"/>
        <v>0</v>
      </c>
      <c r="AV74" s="166">
        <f>_xlfn.XLOOKUP($C74,'d15'!$AD$3:$AD$87,'d15'!$AE$3:$AE$87)</f>
        <v>0</v>
      </c>
      <c r="AW74" s="167"/>
      <c r="AX74" s="231">
        <f t="shared" si="56"/>
        <v>0</v>
      </c>
      <c r="AY74" s="166">
        <f>_xlfn.XLOOKUP($C74,'d16'!$AD$3:$AD$87,'d16'!$AE$3:$AE$87)</f>
        <v>0</v>
      </c>
      <c r="AZ74" s="167"/>
      <c r="BA74" s="231">
        <f t="shared" si="57"/>
        <v>0</v>
      </c>
      <c r="BB74" s="166">
        <f>_xlfn.XLOOKUP($C74,'d17'!$AD$3:$AD$87,'d17'!$AE$3:$AE$87)</f>
        <v>0</v>
      </c>
      <c r="BC74" s="167"/>
      <c r="BD74" s="231">
        <f t="shared" si="58"/>
        <v>0</v>
      </c>
      <c r="BE74" s="166">
        <f>_xlfn.XLOOKUP($C74,'d18'!$AD$3:$AD$87,'d18'!$AE$3:$AE$87)</f>
        <v>0</v>
      </c>
      <c r="BF74" s="167"/>
      <c r="BG74" s="231">
        <f t="shared" si="59"/>
        <v>0</v>
      </c>
      <c r="BH74" s="166">
        <f>_xlfn.XLOOKUP($C74,'d19'!$AD$3:$AD$87,'d19'!$AE$3:$AE$87)</f>
        <v>0</v>
      </c>
      <c r="BI74" s="167"/>
      <c r="BJ74" s="231">
        <f t="shared" si="60"/>
        <v>0</v>
      </c>
      <c r="BK74" s="166">
        <f>_xlfn.XLOOKUP($C74,'d20'!$AD$3:$AD$87,'d20'!$AE$3:$AE$87)</f>
        <v>0</v>
      </c>
      <c r="BL74" s="167"/>
      <c r="BM74" s="231">
        <f t="shared" si="61"/>
        <v>0</v>
      </c>
      <c r="BN74" s="166">
        <f>_xlfn.XLOOKUP($C74,'d21'!$AD$3:$AD$87,'d21'!$AE$3:$AE$87)</f>
        <v>0</v>
      </c>
      <c r="BO74" s="167"/>
      <c r="BP74" s="231">
        <f t="shared" si="62"/>
        <v>0</v>
      </c>
      <c r="BQ74" s="166">
        <f>_xlfn.XLOOKUP($C74,'d22'!$AD$3:$AD$87,'d22'!$AE$3:$AE$87)</f>
        <v>0</v>
      </c>
      <c r="BR74" s="167"/>
      <c r="BS74" s="231">
        <f t="shared" si="63"/>
        <v>0</v>
      </c>
      <c r="BT74" s="166">
        <f>_xlfn.XLOOKUP($C74,'d23'!$AD$3:$AD$87,'d23'!$AE$3:$AE$87)</f>
        <v>0</v>
      </c>
      <c r="BU74" s="167"/>
      <c r="BV74" s="231">
        <f t="shared" si="64"/>
        <v>0</v>
      </c>
      <c r="BW74" s="166">
        <f>_xlfn.XLOOKUP($C74,'d24'!$AD$3:$AD$87,'d24'!$AE$3:$AE$87)</f>
        <v>0</v>
      </c>
      <c r="BX74" s="167"/>
      <c r="BY74" s="231">
        <f t="shared" si="65"/>
        <v>0</v>
      </c>
      <c r="BZ74" s="166">
        <f>_xlfn.XLOOKUP($C74,'d25'!$AD$3:$AD$87,'d25'!$AE$3:$AE$87)</f>
        <v>0</v>
      </c>
      <c r="CA74" s="167"/>
      <c r="CB74" s="231">
        <f t="shared" si="66"/>
        <v>0</v>
      </c>
      <c r="CC74" s="166">
        <f>_xlfn.XLOOKUP($C74,'d26'!$AD$3:$AD$87,'d26'!$AE$3:$AE$87)</f>
        <v>0</v>
      </c>
      <c r="CD74" s="167"/>
      <c r="CE74" s="231">
        <f t="shared" si="67"/>
        <v>0</v>
      </c>
      <c r="CF74" s="166">
        <f>_xlfn.XLOOKUP($C74,'d27'!$AD$3:$AD$87,'d27'!$AE$3:$AE$87)</f>
        <v>0</v>
      </c>
      <c r="CG74" s="167"/>
      <c r="CH74" s="231">
        <f t="shared" si="68"/>
        <v>0</v>
      </c>
      <c r="CI74" s="166">
        <f>_xlfn.XLOOKUP($C74,'d28'!$AD$3:$AD$87,'d28'!$AE$3:$AE$87)</f>
        <v>0</v>
      </c>
      <c r="CJ74" s="167"/>
      <c r="CK74" s="231">
        <f t="shared" si="69"/>
        <v>0</v>
      </c>
      <c r="CL74" s="166">
        <f>_xlfn.XLOOKUP($C74,'d29'!$AD$3:$AD$87,'d29'!$AE$3:$AE$87)</f>
        <v>0</v>
      </c>
      <c r="CM74" s="167"/>
      <c r="CN74" s="231">
        <f t="shared" si="70"/>
        <v>0</v>
      </c>
      <c r="CO74" s="166">
        <f>_xlfn.XLOOKUP($C74,'d30'!$AD$3:$AD$87,'d30'!$AE$3:$AE$87)</f>
        <v>0</v>
      </c>
      <c r="CP74" s="167"/>
      <c r="CQ74" s="231">
        <f t="shared" si="71"/>
        <v>0</v>
      </c>
      <c r="CR74" s="166">
        <f>_xlfn.XLOOKUP($C74,'d31'!$AD$3:$AD$87,'d31'!$AE$3:$AE$87)</f>
        <v>0</v>
      </c>
      <c r="CS74" s="167"/>
      <c r="CT74" s="231">
        <f t="shared" si="72"/>
        <v>0</v>
      </c>
      <c r="CV74" s="168">
        <f t="shared" si="38"/>
        <v>0</v>
      </c>
      <c r="CW74" s="168">
        <f t="shared" si="73"/>
        <v>0</v>
      </c>
      <c r="CX74" s="169">
        <f t="shared" si="40"/>
        <v>0</v>
      </c>
      <c r="CY74" s="165">
        <f t="shared" si="41"/>
        <v>0</v>
      </c>
      <c r="CZ74" s="165">
        <f t="shared" si="41"/>
        <v>0</v>
      </c>
    </row>
    <row r="75" spans="1:104" s="174" customFormat="1" x14ac:dyDescent="0.25">
      <c r="A75" s="165" t="b" cm="1">
        <f t="array" ref="A75">ISNUMBER(MATCH(LOWER(TRIM(B75)), LOWER(TRIM(t_f60_codes)), 0))</f>
        <v>1</v>
      </c>
      <c r="B75" s="637" t="str">
        <f t="shared" si="37"/>
        <v>occupation_fees</v>
      </c>
      <c r="C75" s="170" t="s">
        <v>64</v>
      </c>
      <c r="D75" s="171" t="s">
        <v>203</v>
      </c>
      <c r="E75" s="172"/>
      <c r="F75" s="184">
        <f>_xlfn.XLOOKUP($C75,'d1'!$AD$3:$AD$87,'d1'!$AE$3:$AE$87)</f>
        <v>0</v>
      </c>
      <c r="G75" s="173"/>
      <c r="H75" s="231">
        <f t="shared" si="42"/>
        <v>0</v>
      </c>
      <c r="I75" s="184">
        <f>_xlfn.XLOOKUP($C75,'d2'!$AD$3:$AD$87,'d2'!$AE$3:$AE$87)</f>
        <v>0</v>
      </c>
      <c r="J75" s="173"/>
      <c r="K75" s="231">
        <f t="shared" si="43"/>
        <v>0</v>
      </c>
      <c r="L75" s="184">
        <f>_xlfn.XLOOKUP($C75,'d3'!$AD$3:$AD$87,'d3'!$AE$3:$AE$87)</f>
        <v>0</v>
      </c>
      <c r="M75" s="173"/>
      <c r="N75" s="231">
        <f t="shared" si="44"/>
        <v>0</v>
      </c>
      <c r="O75" s="184">
        <f>_xlfn.XLOOKUP($C75,'d4'!$AD$3:$AD$87,'d4'!$AE$3:$AE$87)</f>
        <v>0</v>
      </c>
      <c r="P75" s="173"/>
      <c r="Q75" s="231">
        <f t="shared" si="45"/>
        <v>0</v>
      </c>
      <c r="R75" s="184">
        <f>_xlfn.XLOOKUP($C75,'d5'!$AD$3:$AD$87,'d5'!$AE$3:$AE$87)</f>
        <v>0</v>
      </c>
      <c r="S75" s="173"/>
      <c r="T75" s="231">
        <f t="shared" si="46"/>
        <v>0</v>
      </c>
      <c r="U75" s="184">
        <f>_xlfn.XLOOKUP($C75,'d6'!$AD$3:$AD$87,'d6'!$AE$3:$AE$87)</f>
        <v>0</v>
      </c>
      <c r="V75" s="173"/>
      <c r="W75" s="231">
        <f t="shared" si="47"/>
        <v>0</v>
      </c>
      <c r="X75" s="184">
        <f>_xlfn.XLOOKUP($C75,'d7'!$AD$3:$AD$87,'d7'!$AE$3:$AE$87)</f>
        <v>0</v>
      </c>
      <c r="Y75" s="173"/>
      <c r="Z75" s="231">
        <f t="shared" si="48"/>
        <v>0</v>
      </c>
      <c r="AA75" s="184">
        <f>_xlfn.XLOOKUP($C75,'d8'!$AD$3:$AD$87,'d8'!$AE$3:$AE$87)</f>
        <v>0</v>
      </c>
      <c r="AB75" s="173"/>
      <c r="AC75" s="231">
        <f t="shared" si="49"/>
        <v>0</v>
      </c>
      <c r="AD75" s="184">
        <f>_xlfn.XLOOKUP($C75,'d9'!$AD$3:$AD$87,'d9'!$AE$3:$AE$87)</f>
        <v>0</v>
      </c>
      <c r="AE75" s="173"/>
      <c r="AF75" s="231">
        <f t="shared" si="50"/>
        <v>0</v>
      </c>
      <c r="AG75" s="184">
        <f>_xlfn.XLOOKUP($C75,'d10'!$AD$3:$AD$87,'d10'!$AE$3:$AE$87)</f>
        <v>0</v>
      </c>
      <c r="AH75" s="173"/>
      <c r="AI75" s="231">
        <f t="shared" si="51"/>
        <v>0</v>
      </c>
      <c r="AJ75" s="184">
        <f>_xlfn.XLOOKUP($C75,'d11'!$AD$3:$AD$87,'d11'!$AE$3:$AE$87)</f>
        <v>0</v>
      </c>
      <c r="AK75" s="173"/>
      <c r="AL75" s="231">
        <f t="shared" si="52"/>
        <v>0</v>
      </c>
      <c r="AM75" s="184">
        <f>_xlfn.XLOOKUP($C75,'d12'!$AD$3:$AD$87,'d12'!$AE$3:$AE$87)</f>
        <v>0</v>
      </c>
      <c r="AN75" s="173"/>
      <c r="AO75" s="231">
        <f t="shared" si="53"/>
        <v>0</v>
      </c>
      <c r="AP75" s="184">
        <f>_xlfn.XLOOKUP($C75,'d13'!$AD$3:$AD$87,'d13'!$AE$3:$AE$87)</f>
        <v>0</v>
      </c>
      <c r="AQ75" s="173"/>
      <c r="AR75" s="231">
        <f t="shared" si="54"/>
        <v>0</v>
      </c>
      <c r="AS75" s="184">
        <f>_xlfn.XLOOKUP($C75,'d14'!$AD$3:$AD$87,'d14'!$AE$3:$AE$87)</f>
        <v>0</v>
      </c>
      <c r="AT75" s="173"/>
      <c r="AU75" s="231">
        <f t="shared" si="55"/>
        <v>0</v>
      </c>
      <c r="AV75" s="184">
        <f>_xlfn.XLOOKUP($C75,'d15'!$AD$3:$AD$87,'d15'!$AE$3:$AE$87)</f>
        <v>0</v>
      </c>
      <c r="AW75" s="173"/>
      <c r="AX75" s="231">
        <f t="shared" si="56"/>
        <v>0</v>
      </c>
      <c r="AY75" s="184">
        <f>_xlfn.XLOOKUP($C75,'d16'!$AD$3:$AD$87,'d16'!$AE$3:$AE$87)</f>
        <v>0</v>
      </c>
      <c r="AZ75" s="173"/>
      <c r="BA75" s="231">
        <f t="shared" si="57"/>
        <v>0</v>
      </c>
      <c r="BB75" s="184">
        <f>_xlfn.XLOOKUP($C75,'d17'!$AD$3:$AD$87,'d17'!$AE$3:$AE$87)</f>
        <v>0</v>
      </c>
      <c r="BC75" s="173"/>
      <c r="BD75" s="231">
        <f t="shared" si="58"/>
        <v>0</v>
      </c>
      <c r="BE75" s="184">
        <f>_xlfn.XLOOKUP($C75,'d18'!$AD$3:$AD$87,'d18'!$AE$3:$AE$87)</f>
        <v>0</v>
      </c>
      <c r="BF75" s="173"/>
      <c r="BG75" s="231">
        <f t="shared" si="59"/>
        <v>0</v>
      </c>
      <c r="BH75" s="184">
        <f>_xlfn.XLOOKUP($C75,'d19'!$AD$3:$AD$87,'d19'!$AE$3:$AE$87)</f>
        <v>0</v>
      </c>
      <c r="BI75" s="173"/>
      <c r="BJ75" s="231">
        <f t="shared" si="60"/>
        <v>0</v>
      </c>
      <c r="BK75" s="184">
        <f>_xlfn.XLOOKUP($C75,'d20'!$AD$3:$AD$87,'d20'!$AE$3:$AE$87)</f>
        <v>0</v>
      </c>
      <c r="BL75" s="173"/>
      <c r="BM75" s="231">
        <f t="shared" si="61"/>
        <v>0</v>
      </c>
      <c r="BN75" s="184">
        <f>_xlfn.XLOOKUP($C75,'d21'!$AD$3:$AD$87,'d21'!$AE$3:$AE$87)</f>
        <v>0</v>
      </c>
      <c r="BO75" s="173"/>
      <c r="BP75" s="231">
        <f t="shared" si="62"/>
        <v>0</v>
      </c>
      <c r="BQ75" s="184">
        <f>_xlfn.XLOOKUP($C75,'d22'!$AD$3:$AD$87,'d22'!$AE$3:$AE$87)</f>
        <v>0</v>
      </c>
      <c r="BR75" s="173"/>
      <c r="BS75" s="231">
        <f t="shared" si="63"/>
        <v>0</v>
      </c>
      <c r="BT75" s="184">
        <f>_xlfn.XLOOKUP($C75,'d23'!$AD$3:$AD$87,'d23'!$AE$3:$AE$87)</f>
        <v>0</v>
      </c>
      <c r="BU75" s="173"/>
      <c r="BV75" s="231">
        <f t="shared" si="64"/>
        <v>0</v>
      </c>
      <c r="BW75" s="184">
        <f>_xlfn.XLOOKUP($C75,'d24'!$AD$3:$AD$87,'d24'!$AE$3:$AE$87)</f>
        <v>0</v>
      </c>
      <c r="BX75" s="173"/>
      <c r="BY75" s="231">
        <f t="shared" si="65"/>
        <v>0</v>
      </c>
      <c r="BZ75" s="184">
        <f>_xlfn.XLOOKUP($C75,'d25'!$AD$3:$AD$87,'d25'!$AE$3:$AE$87)</f>
        <v>0</v>
      </c>
      <c r="CA75" s="173"/>
      <c r="CB75" s="231">
        <f t="shared" si="66"/>
        <v>0</v>
      </c>
      <c r="CC75" s="184">
        <f>_xlfn.XLOOKUP($C75,'d26'!$AD$3:$AD$87,'d26'!$AE$3:$AE$87)</f>
        <v>0</v>
      </c>
      <c r="CD75" s="173"/>
      <c r="CE75" s="231">
        <f t="shared" si="67"/>
        <v>0</v>
      </c>
      <c r="CF75" s="184">
        <f>_xlfn.XLOOKUP($C75,'d27'!$AD$3:$AD$87,'d27'!$AE$3:$AE$87)</f>
        <v>0</v>
      </c>
      <c r="CG75" s="173"/>
      <c r="CH75" s="231">
        <f t="shared" si="68"/>
        <v>0</v>
      </c>
      <c r="CI75" s="184">
        <f>_xlfn.XLOOKUP($C75,'d28'!$AD$3:$AD$87,'d28'!$AE$3:$AE$87)</f>
        <v>0</v>
      </c>
      <c r="CJ75" s="173"/>
      <c r="CK75" s="231">
        <f t="shared" si="69"/>
        <v>0</v>
      </c>
      <c r="CL75" s="184">
        <f>_xlfn.XLOOKUP($C75,'d29'!$AD$3:$AD$87,'d29'!$AE$3:$AE$87)</f>
        <v>0</v>
      </c>
      <c r="CM75" s="173"/>
      <c r="CN75" s="231">
        <f t="shared" si="70"/>
        <v>0</v>
      </c>
      <c r="CO75" s="184">
        <f>_xlfn.XLOOKUP($C75,'d30'!$AD$3:$AD$87,'d30'!$AE$3:$AE$87)</f>
        <v>0</v>
      </c>
      <c r="CP75" s="173"/>
      <c r="CQ75" s="231">
        <f t="shared" si="71"/>
        <v>0</v>
      </c>
      <c r="CR75" s="184">
        <f>_xlfn.XLOOKUP($C75,'d31'!$AD$3:$AD$87,'d31'!$AE$3:$AE$87)</f>
        <v>0</v>
      </c>
      <c r="CS75" s="173"/>
      <c r="CT75" s="231">
        <f t="shared" si="72"/>
        <v>0</v>
      </c>
      <c r="CV75" s="168">
        <f t="shared" si="38"/>
        <v>0</v>
      </c>
      <c r="CW75" s="174">
        <f t="shared" si="73"/>
        <v>0</v>
      </c>
      <c r="CX75" s="175">
        <f t="shared" si="40"/>
        <v>0</v>
      </c>
      <c r="CY75" s="174">
        <f t="shared" si="41"/>
        <v>0</v>
      </c>
      <c r="CZ75" s="174">
        <f t="shared" si="41"/>
        <v>0</v>
      </c>
    </row>
    <row r="76" spans="1:104" x14ac:dyDescent="0.25">
      <c r="A76" s="165" t="b" cm="1">
        <f t="array" ref="A76">ISNUMBER(MATCH(LOWER(TRIM(B76)), LOWER(TRIM(t_f60_codes)), 0))</f>
        <v>1</v>
      </c>
      <c r="B76" s="637" t="str">
        <f t="shared" si="37"/>
        <v>fishery_rentals,_fees_&amp;_charges</v>
      </c>
      <c r="C76" s="122" t="s">
        <v>65</v>
      </c>
      <c r="D76" s="125" t="s">
        <v>204</v>
      </c>
      <c r="F76" s="166">
        <f>_xlfn.XLOOKUP($C76,'d1'!$AD$3:$AD$87,'d1'!$AE$3:$AE$87)</f>
        <v>0</v>
      </c>
      <c r="G76" s="167"/>
      <c r="H76" s="231">
        <f t="shared" si="42"/>
        <v>0</v>
      </c>
      <c r="I76" s="166">
        <f>_xlfn.XLOOKUP($C76,'d2'!$AD$3:$AD$87,'d2'!$AE$3:$AE$87)</f>
        <v>0</v>
      </c>
      <c r="J76" s="167"/>
      <c r="K76" s="231">
        <f t="shared" si="43"/>
        <v>0</v>
      </c>
      <c r="L76" s="166">
        <f>_xlfn.XLOOKUP($C76,'d3'!$AD$3:$AD$87,'d3'!$AE$3:$AE$87)</f>
        <v>0</v>
      </c>
      <c r="M76" s="167"/>
      <c r="N76" s="231">
        <f t="shared" si="44"/>
        <v>0</v>
      </c>
      <c r="O76" s="166">
        <f>_xlfn.XLOOKUP($C76,'d4'!$AD$3:$AD$87,'d4'!$AE$3:$AE$87)</f>
        <v>0</v>
      </c>
      <c r="P76" s="167"/>
      <c r="Q76" s="231">
        <f t="shared" si="45"/>
        <v>0</v>
      </c>
      <c r="R76" s="166">
        <f>_xlfn.XLOOKUP($C76,'d5'!$AD$3:$AD$87,'d5'!$AE$3:$AE$87)</f>
        <v>0</v>
      </c>
      <c r="S76" s="167"/>
      <c r="T76" s="231">
        <f t="shared" si="46"/>
        <v>0</v>
      </c>
      <c r="U76" s="166">
        <f>_xlfn.XLOOKUP($C76,'d6'!$AD$3:$AD$87,'d6'!$AE$3:$AE$87)</f>
        <v>0</v>
      </c>
      <c r="V76" s="167"/>
      <c r="W76" s="231">
        <f t="shared" si="47"/>
        <v>0</v>
      </c>
      <c r="X76" s="166">
        <f>_xlfn.XLOOKUP($C76,'d7'!$AD$3:$AD$87,'d7'!$AE$3:$AE$87)</f>
        <v>0</v>
      </c>
      <c r="Y76" s="167"/>
      <c r="Z76" s="231">
        <f t="shared" si="48"/>
        <v>0</v>
      </c>
      <c r="AA76" s="166">
        <f>_xlfn.XLOOKUP($C76,'d8'!$AD$3:$AD$87,'d8'!$AE$3:$AE$87)</f>
        <v>0</v>
      </c>
      <c r="AB76" s="167"/>
      <c r="AC76" s="231">
        <f t="shared" si="49"/>
        <v>0</v>
      </c>
      <c r="AD76" s="166">
        <f>_xlfn.XLOOKUP($C76,'d9'!$AD$3:$AD$87,'d9'!$AE$3:$AE$87)</f>
        <v>0</v>
      </c>
      <c r="AE76" s="167"/>
      <c r="AF76" s="231">
        <f t="shared" si="50"/>
        <v>0</v>
      </c>
      <c r="AG76" s="166">
        <f>_xlfn.XLOOKUP($C76,'d10'!$AD$3:$AD$87,'d10'!$AE$3:$AE$87)</f>
        <v>0</v>
      </c>
      <c r="AH76" s="167"/>
      <c r="AI76" s="231">
        <f t="shared" si="51"/>
        <v>0</v>
      </c>
      <c r="AJ76" s="166">
        <f>_xlfn.XLOOKUP($C76,'d11'!$AD$3:$AD$87,'d11'!$AE$3:$AE$87)</f>
        <v>0</v>
      </c>
      <c r="AK76" s="167"/>
      <c r="AL76" s="231">
        <f t="shared" si="52"/>
        <v>0</v>
      </c>
      <c r="AM76" s="166">
        <f>_xlfn.XLOOKUP($C76,'d12'!$AD$3:$AD$87,'d12'!$AE$3:$AE$87)</f>
        <v>0</v>
      </c>
      <c r="AN76" s="167"/>
      <c r="AO76" s="231">
        <f t="shared" si="53"/>
        <v>0</v>
      </c>
      <c r="AP76" s="166">
        <f>_xlfn.XLOOKUP($C76,'d13'!$AD$3:$AD$87,'d13'!$AE$3:$AE$87)</f>
        <v>0</v>
      </c>
      <c r="AQ76" s="167"/>
      <c r="AR76" s="231">
        <f t="shared" si="54"/>
        <v>0</v>
      </c>
      <c r="AS76" s="166">
        <f>_xlfn.XLOOKUP($C76,'d14'!$AD$3:$AD$87,'d14'!$AE$3:$AE$87)</f>
        <v>0</v>
      </c>
      <c r="AT76" s="167"/>
      <c r="AU76" s="231">
        <f t="shared" si="55"/>
        <v>0</v>
      </c>
      <c r="AV76" s="166">
        <f>_xlfn.XLOOKUP($C76,'d15'!$AD$3:$AD$87,'d15'!$AE$3:$AE$87)</f>
        <v>0</v>
      </c>
      <c r="AW76" s="167"/>
      <c r="AX76" s="231">
        <f t="shared" si="56"/>
        <v>0</v>
      </c>
      <c r="AY76" s="166">
        <f>_xlfn.XLOOKUP($C76,'d16'!$AD$3:$AD$87,'d16'!$AE$3:$AE$87)</f>
        <v>0</v>
      </c>
      <c r="AZ76" s="167"/>
      <c r="BA76" s="231">
        <f t="shared" si="57"/>
        <v>0</v>
      </c>
      <c r="BB76" s="166">
        <f>_xlfn.XLOOKUP($C76,'d17'!$AD$3:$AD$87,'d17'!$AE$3:$AE$87)</f>
        <v>0</v>
      </c>
      <c r="BC76" s="167"/>
      <c r="BD76" s="231">
        <f t="shared" si="58"/>
        <v>0</v>
      </c>
      <c r="BE76" s="166">
        <f>_xlfn.XLOOKUP($C76,'d18'!$AD$3:$AD$87,'d18'!$AE$3:$AE$87)</f>
        <v>0</v>
      </c>
      <c r="BF76" s="167"/>
      <c r="BG76" s="231">
        <f t="shared" si="59"/>
        <v>0</v>
      </c>
      <c r="BH76" s="166">
        <f>_xlfn.XLOOKUP($C76,'d19'!$AD$3:$AD$87,'d19'!$AE$3:$AE$87)</f>
        <v>0</v>
      </c>
      <c r="BI76" s="167"/>
      <c r="BJ76" s="231">
        <f t="shared" si="60"/>
        <v>0</v>
      </c>
      <c r="BK76" s="166">
        <f>_xlfn.XLOOKUP($C76,'d20'!$AD$3:$AD$87,'d20'!$AE$3:$AE$87)</f>
        <v>0</v>
      </c>
      <c r="BL76" s="167"/>
      <c r="BM76" s="231">
        <f t="shared" si="61"/>
        <v>0</v>
      </c>
      <c r="BN76" s="166">
        <f>_xlfn.XLOOKUP($C76,'d21'!$AD$3:$AD$87,'d21'!$AE$3:$AE$87)</f>
        <v>0</v>
      </c>
      <c r="BO76" s="167"/>
      <c r="BP76" s="231">
        <f t="shared" si="62"/>
        <v>0</v>
      </c>
      <c r="BQ76" s="166">
        <f>_xlfn.XLOOKUP($C76,'d22'!$AD$3:$AD$87,'d22'!$AE$3:$AE$87)</f>
        <v>0</v>
      </c>
      <c r="BR76" s="167"/>
      <c r="BS76" s="231">
        <f t="shared" si="63"/>
        <v>0</v>
      </c>
      <c r="BT76" s="166">
        <f>_xlfn.XLOOKUP($C76,'d23'!$AD$3:$AD$87,'d23'!$AE$3:$AE$87)</f>
        <v>0</v>
      </c>
      <c r="BU76" s="167"/>
      <c r="BV76" s="231">
        <f t="shared" si="64"/>
        <v>0</v>
      </c>
      <c r="BW76" s="166">
        <f>_xlfn.XLOOKUP($C76,'d24'!$AD$3:$AD$87,'d24'!$AE$3:$AE$87)</f>
        <v>0</v>
      </c>
      <c r="BX76" s="167"/>
      <c r="BY76" s="231">
        <f t="shared" si="65"/>
        <v>0</v>
      </c>
      <c r="BZ76" s="166">
        <f>_xlfn.XLOOKUP($C76,'d25'!$AD$3:$AD$87,'d25'!$AE$3:$AE$87)</f>
        <v>0</v>
      </c>
      <c r="CA76" s="167"/>
      <c r="CB76" s="231">
        <f t="shared" si="66"/>
        <v>0</v>
      </c>
      <c r="CC76" s="166">
        <f>_xlfn.XLOOKUP($C76,'d26'!$AD$3:$AD$87,'d26'!$AE$3:$AE$87)</f>
        <v>0</v>
      </c>
      <c r="CD76" s="167"/>
      <c r="CE76" s="231">
        <f t="shared" si="67"/>
        <v>0</v>
      </c>
      <c r="CF76" s="166">
        <f>_xlfn.XLOOKUP($C76,'d27'!$AD$3:$AD$87,'d27'!$AE$3:$AE$87)</f>
        <v>0</v>
      </c>
      <c r="CG76" s="167"/>
      <c r="CH76" s="231">
        <f t="shared" si="68"/>
        <v>0</v>
      </c>
      <c r="CI76" s="166">
        <f>_xlfn.XLOOKUP($C76,'d28'!$AD$3:$AD$87,'d28'!$AE$3:$AE$87)</f>
        <v>0</v>
      </c>
      <c r="CJ76" s="167"/>
      <c r="CK76" s="231">
        <f t="shared" si="69"/>
        <v>0</v>
      </c>
      <c r="CL76" s="166">
        <f>_xlfn.XLOOKUP($C76,'d29'!$AD$3:$AD$87,'d29'!$AE$3:$AE$87)</f>
        <v>0</v>
      </c>
      <c r="CM76" s="167"/>
      <c r="CN76" s="231">
        <f t="shared" si="70"/>
        <v>0</v>
      </c>
      <c r="CO76" s="166">
        <f>_xlfn.XLOOKUP($C76,'d30'!$AD$3:$AD$87,'d30'!$AE$3:$AE$87)</f>
        <v>0</v>
      </c>
      <c r="CP76" s="167"/>
      <c r="CQ76" s="231">
        <f t="shared" si="71"/>
        <v>0</v>
      </c>
      <c r="CR76" s="166">
        <f>_xlfn.XLOOKUP($C76,'d31'!$AD$3:$AD$87,'d31'!$AE$3:$AE$87)</f>
        <v>0</v>
      </c>
      <c r="CS76" s="167"/>
      <c r="CT76" s="231">
        <f t="shared" si="72"/>
        <v>0</v>
      </c>
      <c r="CV76" s="168">
        <f t="shared" si="38"/>
        <v>0</v>
      </c>
      <c r="CW76" s="168">
        <f t="shared" si="73"/>
        <v>0</v>
      </c>
      <c r="CX76" s="169">
        <f t="shared" si="40"/>
        <v>0</v>
      </c>
      <c r="CY76" s="165">
        <f t="shared" si="41"/>
        <v>0</v>
      </c>
      <c r="CZ76" s="165">
        <f t="shared" si="41"/>
        <v>0</v>
      </c>
    </row>
    <row r="77" spans="1:104" x14ac:dyDescent="0.25">
      <c r="A77" s="165" t="b" cm="1">
        <f t="array" ref="A77">ISNUMBER(MATCH(LOWER(TRIM(B77)), LOWER(TRIM(t_f60_codes)), 0))</f>
        <v>1</v>
      </c>
      <c r="B77" s="637" t="str">
        <f t="shared" si="37"/>
        <v>fishport_rental</v>
      </c>
      <c r="C77" s="122" t="s">
        <v>66</v>
      </c>
      <c r="D77" s="125" t="s">
        <v>204</v>
      </c>
      <c r="F77" s="166">
        <f>_xlfn.XLOOKUP($C77,'d1'!$AD$3:$AD$87,'d1'!$AE$3:$AE$87)</f>
        <v>0</v>
      </c>
      <c r="G77" s="167"/>
      <c r="H77" s="231">
        <f t="shared" si="42"/>
        <v>0</v>
      </c>
      <c r="I77" s="166">
        <f>_xlfn.XLOOKUP($C77,'d2'!$AD$3:$AD$87,'d2'!$AE$3:$AE$87)</f>
        <v>0</v>
      </c>
      <c r="J77" s="167"/>
      <c r="K77" s="231">
        <f t="shared" si="43"/>
        <v>0</v>
      </c>
      <c r="L77" s="166">
        <f>_xlfn.XLOOKUP($C77,'d3'!$AD$3:$AD$87,'d3'!$AE$3:$AE$87)</f>
        <v>0</v>
      </c>
      <c r="M77" s="167"/>
      <c r="N77" s="231">
        <f t="shared" si="44"/>
        <v>0</v>
      </c>
      <c r="O77" s="166">
        <f>_xlfn.XLOOKUP($C77,'d4'!$AD$3:$AD$87,'d4'!$AE$3:$AE$87)</f>
        <v>0</v>
      </c>
      <c r="P77" s="167"/>
      <c r="Q77" s="231">
        <f t="shared" si="45"/>
        <v>0</v>
      </c>
      <c r="R77" s="166">
        <f>_xlfn.XLOOKUP($C77,'d5'!$AD$3:$AD$87,'d5'!$AE$3:$AE$87)</f>
        <v>0</v>
      </c>
      <c r="S77" s="167"/>
      <c r="T77" s="231">
        <f t="shared" si="46"/>
        <v>0</v>
      </c>
      <c r="U77" s="166">
        <f>_xlfn.XLOOKUP($C77,'d6'!$AD$3:$AD$87,'d6'!$AE$3:$AE$87)</f>
        <v>0</v>
      </c>
      <c r="V77" s="167"/>
      <c r="W77" s="231">
        <f t="shared" si="47"/>
        <v>0</v>
      </c>
      <c r="X77" s="166">
        <f>_xlfn.XLOOKUP($C77,'d7'!$AD$3:$AD$87,'d7'!$AE$3:$AE$87)</f>
        <v>0</v>
      </c>
      <c r="Y77" s="167"/>
      <c r="Z77" s="231">
        <f t="shared" si="48"/>
        <v>0</v>
      </c>
      <c r="AA77" s="166">
        <f>_xlfn.XLOOKUP($C77,'d8'!$AD$3:$AD$87,'d8'!$AE$3:$AE$87)</f>
        <v>0</v>
      </c>
      <c r="AB77" s="167"/>
      <c r="AC77" s="231">
        <f t="shared" si="49"/>
        <v>0</v>
      </c>
      <c r="AD77" s="166">
        <f>_xlfn.XLOOKUP($C77,'d9'!$AD$3:$AD$87,'d9'!$AE$3:$AE$87)</f>
        <v>0</v>
      </c>
      <c r="AE77" s="167"/>
      <c r="AF77" s="231">
        <f t="shared" si="50"/>
        <v>0</v>
      </c>
      <c r="AG77" s="166">
        <f>_xlfn.XLOOKUP($C77,'d10'!$AD$3:$AD$87,'d10'!$AE$3:$AE$87)</f>
        <v>0</v>
      </c>
      <c r="AH77" s="167"/>
      <c r="AI77" s="231">
        <f t="shared" si="51"/>
        <v>0</v>
      </c>
      <c r="AJ77" s="166">
        <f>_xlfn.XLOOKUP($C77,'d11'!$AD$3:$AD$87,'d11'!$AE$3:$AE$87)</f>
        <v>0</v>
      </c>
      <c r="AK77" s="167"/>
      <c r="AL77" s="231">
        <f t="shared" si="52"/>
        <v>0</v>
      </c>
      <c r="AM77" s="166">
        <f>_xlfn.XLOOKUP($C77,'d12'!$AD$3:$AD$87,'d12'!$AE$3:$AE$87)</f>
        <v>0</v>
      </c>
      <c r="AN77" s="167"/>
      <c r="AO77" s="231">
        <f t="shared" si="53"/>
        <v>0</v>
      </c>
      <c r="AP77" s="166">
        <f>_xlfn.XLOOKUP($C77,'d13'!$AD$3:$AD$87,'d13'!$AE$3:$AE$87)</f>
        <v>0</v>
      </c>
      <c r="AQ77" s="167"/>
      <c r="AR77" s="231">
        <f t="shared" si="54"/>
        <v>0</v>
      </c>
      <c r="AS77" s="166">
        <f>_xlfn.XLOOKUP($C77,'d14'!$AD$3:$AD$87,'d14'!$AE$3:$AE$87)</f>
        <v>0</v>
      </c>
      <c r="AT77" s="167"/>
      <c r="AU77" s="231">
        <f t="shared" si="55"/>
        <v>0</v>
      </c>
      <c r="AV77" s="166">
        <f>_xlfn.XLOOKUP($C77,'d15'!$AD$3:$AD$87,'d15'!$AE$3:$AE$87)</f>
        <v>0</v>
      </c>
      <c r="AW77" s="167"/>
      <c r="AX77" s="231">
        <f t="shared" si="56"/>
        <v>0</v>
      </c>
      <c r="AY77" s="166">
        <f>_xlfn.XLOOKUP($C77,'d16'!$AD$3:$AD$87,'d16'!$AE$3:$AE$87)</f>
        <v>0</v>
      </c>
      <c r="AZ77" s="167"/>
      <c r="BA77" s="231">
        <f t="shared" si="57"/>
        <v>0</v>
      </c>
      <c r="BB77" s="166">
        <f>_xlfn.XLOOKUP($C77,'d17'!$AD$3:$AD$87,'d17'!$AE$3:$AE$87)</f>
        <v>0</v>
      </c>
      <c r="BC77" s="167"/>
      <c r="BD77" s="231">
        <f t="shared" si="58"/>
        <v>0</v>
      </c>
      <c r="BE77" s="166">
        <f>_xlfn.XLOOKUP($C77,'d18'!$AD$3:$AD$87,'d18'!$AE$3:$AE$87)</f>
        <v>0</v>
      </c>
      <c r="BF77" s="167"/>
      <c r="BG77" s="231">
        <f t="shared" si="59"/>
        <v>0</v>
      </c>
      <c r="BH77" s="166">
        <f>_xlfn.XLOOKUP($C77,'d19'!$AD$3:$AD$87,'d19'!$AE$3:$AE$87)</f>
        <v>0</v>
      </c>
      <c r="BI77" s="167"/>
      <c r="BJ77" s="231">
        <f t="shared" si="60"/>
        <v>0</v>
      </c>
      <c r="BK77" s="166">
        <f>_xlfn.XLOOKUP($C77,'d20'!$AD$3:$AD$87,'d20'!$AE$3:$AE$87)</f>
        <v>0</v>
      </c>
      <c r="BL77" s="167"/>
      <c r="BM77" s="231">
        <f t="shared" si="61"/>
        <v>0</v>
      </c>
      <c r="BN77" s="166">
        <f>_xlfn.XLOOKUP($C77,'d21'!$AD$3:$AD$87,'d21'!$AE$3:$AE$87)</f>
        <v>0</v>
      </c>
      <c r="BO77" s="167"/>
      <c r="BP77" s="231">
        <f t="shared" si="62"/>
        <v>0</v>
      </c>
      <c r="BQ77" s="166">
        <f>_xlfn.XLOOKUP($C77,'d22'!$AD$3:$AD$87,'d22'!$AE$3:$AE$87)</f>
        <v>0</v>
      </c>
      <c r="BR77" s="167"/>
      <c r="BS77" s="231">
        <f t="shared" si="63"/>
        <v>0</v>
      </c>
      <c r="BT77" s="166">
        <f>_xlfn.XLOOKUP($C77,'d23'!$AD$3:$AD$87,'d23'!$AE$3:$AE$87)</f>
        <v>0</v>
      </c>
      <c r="BU77" s="167"/>
      <c r="BV77" s="231">
        <f t="shared" si="64"/>
        <v>0</v>
      </c>
      <c r="BW77" s="166">
        <f>_xlfn.XLOOKUP($C77,'d24'!$AD$3:$AD$87,'d24'!$AE$3:$AE$87)</f>
        <v>0</v>
      </c>
      <c r="BX77" s="167"/>
      <c r="BY77" s="231">
        <f t="shared" si="65"/>
        <v>0</v>
      </c>
      <c r="BZ77" s="166">
        <f>_xlfn.XLOOKUP($C77,'d25'!$AD$3:$AD$87,'d25'!$AE$3:$AE$87)</f>
        <v>0</v>
      </c>
      <c r="CA77" s="167"/>
      <c r="CB77" s="231">
        <f t="shared" si="66"/>
        <v>0</v>
      </c>
      <c r="CC77" s="166">
        <f>_xlfn.XLOOKUP($C77,'d26'!$AD$3:$AD$87,'d26'!$AE$3:$AE$87)</f>
        <v>0</v>
      </c>
      <c r="CD77" s="167"/>
      <c r="CE77" s="231">
        <f t="shared" si="67"/>
        <v>0</v>
      </c>
      <c r="CF77" s="166">
        <f>_xlfn.XLOOKUP($C77,'d27'!$AD$3:$AD$87,'d27'!$AE$3:$AE$87)</f>
        <v>0</v>
      </c>
      <c r="CG77" s="167"/>
      <c r="CH77" s="231">
        <f t="shared" si="68"/>
        <v>0</v>
      </c>
      <c r="CI77" s="166">
        <f>_xlfn.XLOOKUP($C77,'d28'!$AD$3:$AD$87,'d28'!$AE$3:$AE$87)</f>
        <v>0</v>
      </c>
      <c r="CJ77" s="167"/>
      <c r="CK77" s="231">
        <f t="shared" si="69"/>
        <v>0</v>
      </c>
      <c r="CL77" s="166">
        <f>_xlfn.XLOOKUP($C77,'d29'!$AD$3:$AD$87,'d29'!$AE$3:$AE$87)</f>
        <v>0</v>
      </c>
      <c r="CM77" s="167"/>
      <c r="CN77" s="231">
        <f t="shared" si="70"/>
        <v>0</v>
      </c>
      <c r="CO77" s="166">
        <f>_xlfn.XLOOKUP($C77,'d30'!$AD$3:$AD$87,'d30'!$AE$3:$AE$87)</f>
        <v>0</v>
      </c>
      <c r="CP77" s="167"/>
      <c r="CQ77" s="231">
        <f t="shared" si="71"/>
        <v>0</v>
      </c>
      <c r="CR77" s="166">
        <f>_xlfn.XLOOKUP($C77,'d31'!$AD$3:$AD$87,'d31'!$AE$3:$AE$87)</f>
        <v>0</v>
      </c>
      <c r="CS77" s="167"/>
      <c r="CT77" s="231">
        <f t="shared" si="72"/>
        <v>0</v>
      </c>
      <c r="CV77" s="168">
        <f t="shared" si="38"/>
        <v>0</v>
      </c>
      <c r="CW77" s="168">
        <f t="shared" si="73"/>
        <v>0</v>
      </c>
      <c r="CX77" s="175">
        <f t="shared" si="40"/>
        <v>0</v>
      </c>
      <c r="CY77" s="165">
        <f t="shared" si="41"/>
        <v>0</v>
      </c>
      <c r="CZ77" s="165">
        <f t="shared" si="41"/>
        <v>0</v>
      </c>
    </row>
    <row r="78" spans="1:104" x14ac:dyDescent="0.25">
      <c r="A78" s="165" t="b" cm="1">
        <f t="array" ref="A78">ISNUMBER(MATCH(LOWER(TRIM(B78)), LOWER(TRIM(t_f60_codes)), 0))</f>
        <v>1</v>
      </c>
      <c r="B78" s="637" t="s">
        <v>1074</v>
      </c>
      <c r="C78" s="122" t="s">
        <v>68</v>
      </c>
      <c r="D78" s="125" t="s">
        <v>205</v>
      </c>
      <c r="F78" s="166">
        <f>_xlfn.XLOOKUP($C78,'d1'!$AD$3:$AD$87,'d1'!$AE$3:$AE$87)</f>
        <v>0</v>
      </c>
      <c r="G78" s="167"/>
      <c r="H78" s="231">
        <f t="shared" si="42"/>
        <v>0</v>
      </c>
      <c r="I78" s="166">
        <f>_xlfn.XLOOKUP($C78,'d2'!$AD$3:$AD$87,'d2'!$AE$3:$AE$87)</f>
        <v>0</v>
      </c>
      <c r="J78" s="167"/>
      <c r="K78" s="231">
        <f t="shared" si="43"/>
        <v>0</v>
      </c>
      <c r="L78" s="166">
        <f>_xlfn.XLOOKUP($C78,'d3'!$AD$3:$AD$87,'d3'!$AE$3:$AE$87)</f>
        <v>0</v>
      </c>
      <c r="M78" s="167"/>
      <c r="N78" s="231">
        <f t="shared" si="44"/>
        <v>0</v>
      </c>
      <c r="O78" s="166">
        <f>_xlfn.XLOOKUP($C78,'d4'!$AD$3:$AD$87,'d4'!$AE$3:$AE$87)</f>
        <v>0</v>
      </c>
      <c r="P78" s="167"/>
      <c r="Q78" s="231">
        <f t="shared" si="45"/>
        <v>0</v>
      </c>
      <c r="R78" s="166">
        <f>_xlfn.XLOOKUP($C78,'d5'!$AD$3:$AD$87,'d5'!$AE$3:$AE$87)</f>
        <v>0</v>
      </c>
      <c r="S78" s="167"/>
      <c r="T78" s="231">
        <f t="shared" si="46"/>
        <v>0</v>
      </c>
      <c r="U78" s="166">
        <f>_xlfn.XLOOKUP($C78,'d6'!$AD$3:$AD$87,'d6'!$AE$3:$AE$87)</f>
        <v>0</v>
      </c>
      <c r="V78" s="167"/>
      <c r="W78" s="231">
        <f t="shared" si="47"/>
        <v>0</v>
      </c>
      <c r="X78" s="166">
        <f>_xlfn.XLOOKUP($C78,'d7'!$AD$3:$AD$87,'d7'!$AE$3:$AE$87)</f>
        <v>0</v>
      </c>
      <c r="Y78" s="167"/>
      <c r="Z78" s="231">
        <f t="shared" si="48"/>
        <v>0</v>
      </c>
      <c r="AA78" s="166">
        <f>_xlfn.XLOOKUP($C78,'d8'!$AD$3:$AD$87,'d8'!$AE$3:$AE$87)</f>
        <v>0</v>
      </c>
      <c r="AB78" s="167"/>
      <c r="AC78" s="231">
        <f t="shared" si="49"/>
        <v>0</v>
      </c>
      <c r="AD78" s="166">
        <f>_xlfn.XLOOKUP($C78,'d9'!$AD$3:$AD$87,'d9'!$AE$3:$AE$87)</f>
        <v>0</v>
      </c>
      <c r="AE78" s="167"/>
      <c r="AF78" s="231">
        <f t="shared" si="50"/>
        <v>0</v>
      </c>
      <c r="AG78" s="166">
        <f>_xlfn.XLOOKUP($C78,'d10'!$AD$3:$AD$87,'d10'!$AE$3:$AE$87)</f>
        <v>0</v>
      </c>
      <c r="AH78" s="167"/>
      <c r="AI78" s="231">
        <f t="shared" si="51"/>
        <v>0</v>
      </c>
      <c r="AJ78" s="166">
        <f>_xlfn.XLOOKUP($C78,'d11'!$AD$3:$AD$87,'d11'!$AE$3:$AE$87)</f>
        <v>0</v>
      </c>
      <c r="AK78" s="167"/>
      <c r="AL78" s="231">
        <f t="shared" si="52"/>
        <v>0</v>
      </c>
      <c r="AM78" s="166">
        <f>_xlfn.XLOOKUP($C78,'d12'!$AD$3:$AD$87,'d12'!$AE$3:$AE$87)</f>
        <v>0</v>
      </c>
      <c r="AN78" s="167"/>
      <c r="AO78" s="231">
        <f t="shared" si="53"/>
        <v>0</v>
      </c>
      <c r="AP78" s="166">
        <f>_xlfn.XLOOKUP($C78,'d13'!$AD$3:$AD$87,'d13'!$AE$3:$AE$87)</f>
        <v>0</v>
      </c>
      <c r="AQ78" s="167"/>
      <c r="AR78" s="231">
        <f t="shared" si="54"/>
        <v>0</v>
      </c>
      <c r="AS78" s="166">
        <f>_xlfn.XLOOKUP($C78,'d14'!$AD$3:$AD$87,'d14'!$AE$3:$AE$87)</f>
        <v>0</v>
      </c>
      <c r="AT78" s="167"/>
      <c r="AU78" s="231">
        <f t="shared" si="55"/>
        <v>0</v>
      </c>
      <c r="AV78" s="166">
        <f>_xlfn.XLOOKUP($C78,'d15'!$AD$3:$AD$87,'d15'!$AE$3:$AE$87)</f>
        <v>0</v>
      </c>
      <c r="AW78" s="167"/>
      <c r="AX78" s="231">
        <f t="shared" si="56"/>
        <v>0</v>
      </c>
      <c r="AY78" s="166">
        <f>_xlfn.XLOOKUP($C78,'d16'!$AD$3:$AD$87,'d16'!$AE$3:$AE$87)</f>
        <v>0</v>
      </c>
      <c r="AZ78" s="167"/>
      <c r="BA78" s="231">
        <f t="shared" si="57"/>
        <v>0</v>
      </c>
      <c r="BB78" s="166">
        <f>_xlfn.XLOOKUP($C78,'d17'!$AD$3:$AD$87,'d17'!$AE$3:$AE$87)</f>
        <v>0</v>
      </c>
      <c r="BC78" s="167"/>
      <c r="BD78" s="231">
        <f t="shared" si="58"/>
        <v>0</v>
      </c>
      <c r="BE78" s="166">
        <f>_xlfn.XLOOKUP($C78,'d18'!$AD$3:$AD$87,'d18'!$AE$3:$AE$87)</f>
        <v>0</v>
      </c>
      <c r="BF78" s="167"/>
      <c r="BG78" s="231">
        <f t="shared" si="59"/>
        <v>0</v>
      </c>
      <c r="BH78" s="166">
        <f>_xlfn.XLOOKUP($C78,'d19'!$AD$3:$AD$87,'d19'!$AE$3:$AE$87)</f>
        <v>0</v>
      </c>
      <c r="BI78" s="167"/>
      <c r="BJ78" s="231">
        <f t="shared" si="60"/>
        <v>0</v>
      </c>
      <c r="BK78" s="166">
        <f>_xlfn.XLOOKUP($C78,'d20'!$AD$3:$AD$87,'d20'!$AE$3:$AE$87)</f>
        <v>0</v>
      </c>
      <c r="BL78" s="167"/>
      <c r="BM78" s="231">
        <f t="shared" si="61"/>
        <v>0</v>
      </c>
      <c r="BN78" s="166">
        <f>_xlfn.XLOOKUP($C78,'d21'!$AD$3:$AD$87,'d21'!$AE$3:$AE$87)</f>
        <v>0</v>
      </c>
      <c r="BO78" s="167"/>
      <c r="BP78" s="231">
        <f t="shared" si="62"/>
        <v>0</v>
      </c>
      <c r="BQ78" s="166">
        <f>_xlfn.XLOOKUP($C78,'d22'!$AD$3:$AD$87,'d22'!$AE$3:$AE$87)</f>
        <v>0</v>
      </c>
      <c r="BR78" s="167"/>
      <c r="BS78" s="231">
        <f t="shared" si="63"/>
        <v>0</v>
      </c>
      <c r="BT78" s="166">
        <f>_xlfn.XLOOKUP($C78,'d23'!$AD$3:$AD$87,'d23'!$AE$3:$AE$87)</f>
        <v>0</v>
      </c>
      <c r="BU78" s="167"/>
      <c r="BV78" s="231">
        <f t="shared" si="64"/>
        <v>0</v>
      </c>
      <c r="BW78" s="166">
        <f>_xlfn.XLOOKUP($C78,'d24'!$AD$3:$AD$87,'d24'!$AE$3:$AE$87)</f>
        <v>0</v>
      </c>
      <c r="BX78" s="167"/>
      <c r="BY78" s="231">
        <f t="shared" si="65"/>
        <v>0</v>
      </c>
      <c r="BZ78" s="166">
        <f>_xlfn.XLOOKUP($C78,'d25'!$AD$3:$AD$87,'d25'!$AE$3:$AE$87)</f>
        <v>0</v>
      </c>
      <c r="CA78" s="167"/>
      <c r="CB78" s="231">
        <f t="shared" si="66"/>
        <v>0</v>
      </c>
      <c r="CC78" s="166">
        <f>_xlfn.XLOOKUP($C78,'d26'!$AD$3:$AD$87,'d26'!$AE$3:$AE$87)</f>
        <v>0</v>
      </c>
      <c r="CD78" s="167"/>
      <c r="CE78" s="231">
        <f t="shared" si="67"/>
        <v>0</v>
      </c>
      <c r="CF78" s="166">
        <f>_xlfn.XLOOKUP($C78,'d27'!$AD$3:$AD$87,'d27'!$AE$3:$AE$87)</f>
        <v>0</v>
      </c>
      <c r="CG78" s="167"/>
      <c r="CH78" s="231">
        <f t="shared" si="68"/>
        <v>0</v>
      </c>
      <c r="CI78" s="166">
        <f>_xlfn.XLOOKUP($C78,'d28'!$AD$3:$AD$87,'d28'!$AE$3:$AE$87)</f>
        <v>0</v>
      </c>
      <c r="CJ78" s="167"/>
      <c r="CK78" s="231">
        <f t="shared" si="69"/>
        <v>0</v>
      </c>
      <c r="CL78" s="166">
        <f>_xlfn.XLOOKUP($C78,'d29'!$AD$3:$AD$87,'d29'!$AE$3:$AE$87)</f>
        <v>0</v>
      </c>
      <c r="CM78" s="167"/>
      <c r="CN78" s="231">
        <f t="shared" si="70"/>
        <v>0</v>
      </c>
      <c r="CO78" s="166">
        <f>_xlfn.XLOOKUP($C78,'d30'!$AD$3:$AD$87,'d30'!$AE$3:$AE$87)</f>
        <v>0</v>
      </c>
      <c r="CP78" s="167"/>
      <c r="CQ78" s="231">
        <f t="shared" si="71"/>
        <v>0</v>
      </c>
      <c r="CR78" s="166">
        <f>_xlfn.XLOOKUP($C78,'d31'!$AD$3:$AD$87,'d31'!$AE$3:$AE$87)</f>
        <v>0</v>
      </c>
      <c r="CS78" s="167"/>
      <c r="CT78" s="231">
        <f t="shared" si="72"/>
        <v>0</v>
      </c>
      <c r="CV78" s="168">
        <f t="shared" si="38"/>
        <v>0</v>
      </c>
      <c r="CW78" s="168">
        <f t="shared" si="73"/>
        <v>0</v>
      </c>
      <c r="CX78" s="169">
        <f t="shared" si="40"/>
        <v>0</v>
      </c>
      <c r="CY78" s="165">
        <f t="shared" si="41"/>
        <v>0</v>
      </c>
      <c r="CZ78" s="165">
        <f t="shared" si="41"/>
        <v>0</v>
      </c>
    </row>
    <row r="79" spans="1:104" s="174" customFormat="1" x14ac:dyDescent="0.25">
      <c r="A79" s="165" t="b" cm="1">
        <f t="array" ref="A79">ISNUMBER(MATCH(LOWER(TRIM(B79)), LOWER(TRIM(t_f60_codes)), 0))</f>
        <v>1</v>
      </c>
      <c r="B79" s="637" t="s">
        <v>1041</v>
      </c>
      <c r="C79" s="170" t="s">
        <v>67</v>
      </c>
      <c r="D79" s="171" t="s">
        <v>205</v>
      </c>
      <c r="E79" s="172"/>
      <c r="F79" s="184">
        <f>_xlfn.XLOOKUP($C79,'d1'!$AD$3:$AD$87,'d1'!$AE$3:$AE$87)</f>
        <v>0</v>
      </c>
      <c r="G79" s="173"/>
      <c r="H79" s="231">
        <f t="shared" si="42"/>
        <v>0</v>
      </c>
      <c r="I79" s="184">
        <f>_xlfn.XLOOKUP($C79,'d2'!$AD$3:$AD$87,'d2'!$AE$3:$AE$87)</f>
        <v>0</v>
      </c>
      <c r="J79" s="173"/>
      <c r="K79" s="231">
        <f t="shared" si="43"/>
        <v>0</v>
      </c>
      <c r="L79" s="184">
        <f>_xlfn.XLOOKUP($C79,'d3'!$AD$3:$AD$87,'d3'!$AE$3:$AE$87)</f>
        <v>0</v>
      </c>
      <c r="M79" s="173"/>
      <c r="N79" s="231">
        <f t="shared" si="44"/>
        <v>0</v>
      </c>
      <c r="O79" s="184">
        <f>_xlfn.XLOOKUP($C79,'d4'!$AD$3:$AD$87,'d4'!$AE$3:$AE$87)</f>
        <v>0</v>
      </c>
      <c r="P79" s="173"/>
      <c r="Q79" s="231">
        <f t="shared" si="45"/>
        <v>0</v>
      </c>
      <c r="R79" s="184">
        <f>_xlfn.XLOOKUP($C79,'d5'!$AD$3:$AD$87,'d5'!$AE$3:$AE$87)</f>
        <v>0</v>
      </c>
      <c r="S79" s="173"/>
      <c r="T79" s="231">
        <f t="shared" si="46"/>
        <v>0</v>
      </c>
      <c r="U79" s="184">
        <f>_xlfn.XLOOKUP($C79,'d6'!$AD$3:$AD$87,'d6'!$AE$3:$AE$87)</f>
        <v>0</v>
      </c>
      <c r="V79" s="173"/>
      <c r="W79" s="231">
        <f t="shared" si="47"/>
        <v>0</v>
      </c>
      <c r="X79" s="184">
        <f>_xlfn.XLOOKUP($C79,'d7'!$AD$3:$AD$87,'d7'!$AE$3:$AE$87)</f>
        <v>0</v>
      </c>
      <c r="Y79" s="173"/>
      <c r="Z79" s="231">
        <f t="shared" si="48"/>
        <v>0</v>
      </c>
      <c r="AA79" s="184">
        <f>_xlfn.XLOOKUP($C79,'d8'!$AD$3:$AD$87,'d8'!$AE$3:$AE$87)</f>
        <v>0</v>
      </c>
      <c r="AB79" s="173"/>
      <c r="AC79" s="231">
        <f t="shared" si="49"/>
        <v>0</v>
      </c>
      <c r="AD79" s="184">
        <f>_xlfn.XLOOKUP($C79,'d9'!$AD$3:$AD$87,'d9'!$AE$3:$AE$87)</f>
        <v>0</v>
      </c>
      <c r="AE79" s="173"/>
      <c r="AF79" s="231">
        <f t="shared" si="50"/>
        <v>0</v>
      </c>
      <c r="AG79" s="184">
        <f>_xlfn.XLOOKUP($C79,'d10'!$AD$3:$AD$87,'d10'!$AE$3:$AE$87)</f>
        <v>0</v>
      </c>
      <c r="AH79" s="173"/>
      <c r="AI79" s="231">
        <f t="shared" si="51"/>
        <v>0</v>
      </c>
      <c r="AJ79" s="184">
        <f>_xlfn.XLOOKUP($C79,'d11'!$AD$3:$AD$87,'d11'!$AE$3:$AE$87)</f>
        <v>0</v>
      </c>
      <c r="AK79" s="173"/>
      <c r="AL79" s="231">
        <f t="shared" si="52"/>
        <v>0</v>
      </c>
      <c r="AM79" s="184">
        <f>_xlfn.XLOOKUP($C79,'d12'!$AD$3:$AD$87,'d12'!$AE$3:$AE$87)</f>
        <v>0</v>
      </c>
      <c r="AN79" s="173"/>
      <c r="AO79" s="231">
        <f t="shared" si="53"/>
        <v>0</v>
      </c>
      <c r="AP79" s="184">
        <f>_xlfn.XLOOKUP($C79,'d13'!$AD$3:$AD$87,'d13'!$AE$3:$AE$87)</f>
        <v>0</v>
      </c>
      <c r="AQ79" s="173"/>
      <c r="AR79" s="231">
        <f t="shared" si="54"/>
        <v>0</v>
      </c>
      <c r="AS79" s="184">
        <f>_xlfn.XLOOKUP($C79,'d14'!$AD$3:$AD$87,'d14'!$AE$3:$AE$87)</f>
        <v>0</v>
      </c>
      <c r="AT79" s="173"/>
      <c r="AU79" s="231">
        <f t="shared" si="55"/>
        <v>0</v>
      </c>
      <c r="AV79" s="184">
        <f>_xlfn.XLOOKUP($C79,'d15'!$AD$3:$AD$87,'d15'!$AE$3:$AE$87)</f>
        <v>0</v>
      </c>
      <c r="AW79" s="173"/>
      <c r="AX79" s="231">
        <f t="shared" si="56"/>
        <v>0</v>
      </c>
      <c r="AY79" s="184">
        <f>_xlfn.XLOOKUP($C79,'d16'!$AD$3:$AD$87,'d16'!$AE$3:$AE$87)</f>
        <v>0</v>
      </c>
      <c r="AZ79" s="173"/>
      <c r="BA79" s="231">
        <f t="shared" si="57"/>
        <v>0</v>
      </c>
      <c r="BB79" s="184">
        <f>_xlfn.XLOOKUP($C79,'d17'!$AD$3:$AD$87,'d17'!$AE$3:$AE$87)</f>
        <v>0</v>
      </c>
      <c r="BC79" s="173"/>
      <c r="BD79" s="231">
        <f t="shared" si="58"/>
        <v>0</v>
      </c>
      <c r="BE79" s="184">
        <f>_xlfn.XLOOKUP($C79,'d18'!$AD$3:$AD$87,'d18'!$AE$3:$AE$87)</f>
        <v>0</v>
      </c>
      <c r="BF79" s="173"/>
      <c r="BG79" s="231">
        <f t="shared" si="59"/>
        <v>0</v>
      </c>
      <c r="BH79" s="184">
        <f>_xlfn.XLOOKUP($C79,'d19'!$AD$3:$AD$87,'d19'!$AE$3:$AE$87)</f>
        <v>0</v>
      </c>
      <c r="BI79" s="173"/>
      <c r="BJ79" s="231">
        <f t="shared" si="60"/>
        <v>0</v>
      </c>
      <c r="BK79" s="184">
        <f>_xlfn.XLOOKUP($C79,'d20'!$AD$3:$AD$87,'d20'!$AE$3:$AE$87)</f>
        <v>0</v>
      </c>
      <c r="BL79" s="173"/>
      <c r="BM79" s="231">
        <f t="shared" si="61"/>
        <v>0</v>
      </c>
      <c r="BN79" s="184">
        <f>_xlfn.XLOOKUP($C79,'d21'!$AD$3:$AD$87,'d21'!$AE$3:$AE$87)</f>
        <v>0</v>
      </c>
      <c r="BO79" s="173"/>
      <c r="BP79" s="231">
        <f t="shared" si="62"/>
        <v>0</v>
      </c>
      <c r="BQ79" s="184">
        <f>_xlfn.XLOOKUP($C79,'d22'!$AD$3:$AD$87,'d22'!$AE$3:$AE$87)</f>
        <v>0</v>
      </c>
      <c r="BR79" s="173"/>
      <c r="BS79" s="231">
        <f t="shared" si="63"/>
        <v>0</v>
      </c>
      <c r="BT79" s="184">
        <f>_xlfn.XLOOKUP($C79,'d23'!$AD$3:$AD$87,'d23'!$AE$3:$AE$87)</f>
        <v>0</v>
      </c>
      <c r="BU79" s="173"/>
      <c r="BV79" s="231">
        <f t="shared" si="64"/>
        <v>0</v>
      </c>
      <c r="BW79" s="184">
        <f>_xlfn.XLOOKUP($C79,'d24'!$AD$3:$AD$87,'d24'!$AE$3:$AE$87)</f>
        <v>0</v>
      </c>
      <c r="BX79" s="173"/>
      <c r="BY79" s="231">
        <f t="shared" si="65"/>
        <v>0</v>
      </c>
      <c r="BZ79" s="184">
        <f>_xlfn.XLOOKUP($C79,'d25'!$AD$3:$AD$87,'d25'!$AE$3:$AE$87)</f>
        <v>0</v>
      </c>
      <c r="CA79" s="173"/>
      <c r="CB79" s="231">
        <f t="shared" si="66"/>
        <v>0</v>
      </c>
      <c r="CC79" s="184">
        <f>_xlfn.XLOOKUP($C79,'d26'!$AD$3:$AD$87,'d26'!$AE$3:$AE$87)</f>
        <v>0</v>
      </c>
      <c r="CD79" s="173"/>
      <c r="CE79" s="231">
        <f t="shared" si="67"/>
        <v>0</v>
      </c>
      <c r="CF79" s="184">
        <f>_xlfn.XLOOKUP($C79,'d27'!$AD$3:$AD$87,'d27'!$AE$3:$AE$87)</f>
        <v>0</v>
      </c>
      <c r="CG79" s="173"/>
      <c r="CH79" s="231">
        <f t="shared" si="68"/>
        <v>0</v>
      </c>
      <c r="CI79" s="184">
        <f>_xlfn.XLOOKUP($C79,'d28'!$AD$3:$AD$87,'d28'!$AE$3:$AE$87)</f>
        <v>0</v>
      </c>
      <c r="CJ79" s="173"/>
      <c r="CK79" s="231">
        <f t="shared" si="69"/>
        <v>0</v>
      </c>
      <c r="CL79" s="184">
        <f>_xlfn.XLOOKUP($C79,'d29'!$AD$3:$AD$87,'d29'!$AE$3:$AE$87)</f>
        <v>0</v>
      </c>
      <c r="CM79" s="173"/>
      <c r="CN79" s="231">
        <f t="shared" si="70"/>
        <v>0</v>
      </c>
      <c r="CO79" s="184">
        <f>_xlfn.XLOOKUP($C79,'d30'!$AD$3:$AD$87,'d30'!$AE$3:$AE$87)</f>
        <v>0</v>
      </c>
      <c r="CP79" s="173"/>
      <c r="CQ79" s="231">
        <f t="shared" si="71"/>
        <v>0</v>
      </c>
      <c r="CR79" s="184">
        <f>_xlfn.XLOOKUP($C79,'d31'!$AD$3:$AD$87,'d31'!$AE$3:$AE$87)</f>
        <v>0</v>
      </c>
      <c r="CS79" s="173"/>
      <c r="CT79" s="231">
        <f t="shared" si="72"/>
        <v>0</v>
      </c>
      <c r="CV79" s="168">
        <f t="shared" si="38"/>
        <v>0</v>
      </c>
      <c r="CW79" s="174">
        <f t="shared" si="73"/>
        <v>0</v>
      </c>
      <c r="CX79" s="175">
        <f t="shared" si="40"/>
        <v>0</v>
      </c>
      <c r="CY79" s="174">
        <f t="shared" si="41"/>
        <v>0</v>
      </c>
      <c r="CZ79" s="174">
        <f t="shared" si="41"/>
        <v>0</v>
      </c>
    </row>
    <row r="80" spans="1:104" x14ac:dyDescent="0.25">
      <c r="A80" s="165" t="b" cm="1">
        <f t="array" ref="A80">ISNUMBER(MATCH(LOWER(TRIM(B80)), LOWER(TRIM(t_f60_codes)), 0))</f>
        <v>1</v>
      </c>
      <c r="B80" s="637" t="str">
        <f t="shared" si="37"/>
        <v>cash_tickets</v>
      </c>
      <c r="C80" s="128" t="s">
        <v>69</v>
      </c>
      <c r="D80" s="125" t="s">
        <v>206</v>
      </c>
      <c r="F80" s="166">
        <f>_xlfn.XLOOKUP($C80,'d1'!$AD$3:$AD$87,'d1'!$AE$3:$AE$87)</f>
        <v>0</v>
      </c>
      <c r="G80" s="167"/>
      <c r="H80" s="231">
        <f t="shared" si="42"/>
        <v>0</v>
      </c>
      <c r="I80" s="166">
        <f>_xlfn.XLOOKUP($C80,'d2'!$AD$3:$AD$87,'d2'!$AE$3:$AE$87)</f>
        <v>0</v>
      </c>
      <c r="J80" s="167"/>
      <c r="K80" s="231">
        <f t="shared" si="43"/>
        <v>0</v>
      </c>
      <c r="L80" s="166">
        <f>_xlfn.XLOOKUP($C80,'d3'!$AD$3:$AD$87,'d3'!$AE$3:$AE$87)</f>
        <v>0</v>
      </c>
      <c r="M80" s="167"/>
      <c r="N80" s="231">
        <f t="shared" si="44"/>
        <v>0</v>
      </c>
      <c r="O80" s="166">
        <f>_xlfn.XLOOKUP($C80,'d4'!$AD$3:$AD$87,'d4'!$AE$3:$AE$87)</f>
        <v>0</v>
      </c>
      <c r="P80" s="167"/>
      <c r="Q80" s="231">
        <f t="shared" si="45"/>
        <v>0</v>
      </c>
      <c r="R80" s="166">
        <f>_xlfn.XLOOKUP($C80,'d5'!$AD$3:$AD$87,'d5'!$AE$3:$AE$87)</f>
        <v>0</v>
      </c>
      <c r="S80" s="167"/>
      <c r="T80" s="231">
        <f t="shared" si="46"/>
        <v>0</v>
      </c>
      <c r="U80" s="166">
        <f>_xlfn.XLOOKUP($C80,'d6'!$AD$3:$AD$87,'d6'!$AE$3:$AE$87)</f>
        <v>0</v>
      </c>
      <c r="V80" s="167"/>
      <c r="W80" s="231">
        <f t="shared" si="47"/>
        <v>0</v>
      </c>
      <c r="X80" s="166">
        <f>_xlfn.XLOOKUP($C80,'d7'!$AD$3:$AD$87,'d7'!$AE$3:$AE$87)</f>
        <v>0</v>
      </c>
      <c r="Y80" s="167"/>
      <c r="Z80" s="231">
        <f t="shared" si="48"/>
        <v>0</v>
      </c>
      <c r="AA80" s="166">
        <f>_xlfn.XLOOKUP($C80,'d8'!$AD$3:$AD$87,'d8'!$AE$3:$AE$87)</f>
        <v>0</v>
      </c>
      <c r="AB80" s="167"/>
      <c r="AC80" s="231">
        <f t="shared" si="49"/>
        <v>0</v>
      </c>
      <c r="AD80" s="166">
        <f>_xlfn.XLOOKUP($C80,'d9'!$AD$3:$AD$87,'d9'!$AE$3:$AE$87)</f>
        <v>0</v>
      </c>
      <c r="AE80" s="167"/>
      <c r="AF80" s="231">
        <f t="shared" si="50"/>
        <v>0</v>
      </c>
      <c r="AG80" s="166">
        <f>_xlfn.XLOOKUP($C80,'d10'!$AD$3:$AD$87,'d10'!$AE$3:$AE$87)</f>
        <v>0</v>
      </c>
      <c r="AH80" s="167"/>
      <c r="AI80" s="231">
        <f t="shared" si="51"/>
        <v>0</v>
      </c>
      <c r="AJ80" s="166">
        <f>_xlfn.XLOOKUP($C80,'d11'!$AD$3:$AD$87,'d11'!$AE$3:$AE$87)</f>
        <v>0</v>
      </c>
      <c r="AK80" s="167"/>
      <c r="AL80" s="231">
        <f t="shared" si="52"/>
        <v>0</v>
      </c>
      <c r="AM80" s="166">
        <f>_xlfn.XLOOKUP($C80,'d12'!$AD$3:$AD$87,'d12'!$AE$3:$AE$87)</f>
        <v>0</v>
      </c>
      <c r="AN80" s="167"/>
      <c r="AO80" s="231">
        <f t="shared" si="53"/>
        <v>0</v>
      </c>
      <c r="AP80" s="166">
        <f>_xlfn.XLOOKUP($C80,'d13'!$AD$3:$AD$87,'d13'!$AE$3:$AE$87)</f>
        <v>0</v>
      </c>
      <c r="AQ80" s="167"/>
      <c r="AR80" s="231">
        <f t="shared" si="54"/>
        <v>0</v>
      </c>
      <c r="AS80" s="166">
        <f>_xlfn.XLOOKUP($C80,'d14'!$AD$3:$AD$87,'d14'!$AE$3:$AE$87)</f>
        <v>0</v>
      </c>
      <c r="AT80" s="167"/>
      <c r="AU80" s="231">
        <f t="shared" si="55"/>
        <v>0</v>
      </c>
      <c r="AV80" s="166">
        <f>_xlfn.XLOOKUP($C80,'d15'!$AD$3:$AD$87,'d15'!$AE$3:$AE$87)</f>
        <v>0</v>
      </c>
      <c r="AW80" s="167"/>
      <c r="AX80" s="231">
        <f t="shared" si="56"/>
        <v>0</v>
      </c>
      <c r="AY80" s="166">
        <f>_xlfn.XLOOKUP($C80,'d16'!$AD$3:$AD$87,'d16'!$AE$3:$AE$87)</f>
        <v>0</v>
      </c>
      <c r="AZ80" s="167"/>
      <c r="BA80" s="231">
        <f t="shared" si="57"/>
        <v>0</v>
      </c>
      <c r="BB80" s="166">
        <f>_xlfn.XLOOKUP($C80,'d17'!$AD$3:$AD$87,'d17'!$AE$3:$AE$87)</f>
        <v>0</v>
      </c>
      <c r="BC80" s="167"/>
      <c r="BD80" s="231">
        <f t="shared" si="58"/>
        <v>0</v>
      </c>
      <c r="BE80" s="166">
        <f>_xlfn.XLOOKUP($C80,'d18'!$AD$3:$AD$87,'d18'!$AE$3:$AE$87)</f>
        <v>0</v>
      </c>
      <c r="BF80" s="167"/>
      <c r="BG80" s="231">
        <f t="shared" si="59"/>
        <v>0</v>
      </c>
      <c r="BH80" s="166">
        <f>_xlfn.XLOOKUP($C80,'d19'!$AD$3:$AD$87,'d19'!$AE$3:$AE$87)</f>
        <v>0</v>
      </c>
      <c r="BI80" s="167"/>
      <c r="BJ80" s="231">
        <f t="shared" si="60"/>
        <v>0</v>
      </c>
      <c r="BK80" s="166">
        <f>_xlfn.XLOOKUP($C80,'d20'!$AD$3:$AD$87,'d20'!$AE$3:$AE$87)</f>
        <v>0</v>
      </c>
      <c r="BL80" s="167"/>
      <c r="BM80" s="231">
        <f t="shared" si="61"/>
        <v>0</v>
      </c>
      <c r="BN80" s="166">
        <f>_xlfn.XLOOKUP($C80,'d21'!$AD$3:$AD$87,'d21'!$AE$3:$AE$87)</f>
        <v>0</v>
      </c>
      <c r="BO80" s="167"/>
      <c r="BP80" s="231">
        <f t="shared" si="62"/>
        <v>0</v>
      </c>
      <c r="BQ80" s="166">
        <f>_xlfn.XLOOKUP($C80,'d22'!$AD$3:$AD$87,'d22'!$AE$3:$AE$87)</f>
        <v>0</v>
      </c>
      <c r="BR80" s="167"/>
      <c r="BS80" s="231">
        <f t="shared" si="63"/>
        <v>0</v>
      </c>
      <c r="BT80" s="166">
        <f>_xlfn.XLOOKUP($C80,'d23'!$AD$3:$AD$87,'d23'!$AE$3:$AE$87)</f>
        <v>0</v>
      </c>
      <c r="BU80" s="167"/>
      <c r="BV80" s="231">
        <f t="shared" si="64"/>
        <v>0</v>
      </c>
      <c r="BW80" s="166">
        <f>_xlfn.XLOOKUP($C80,'d24'!$AD$3:$AD$87,'d24'!$AE$3:$AE$87)</f>
        <v>0</v>
      </c>
      <c r="BX80" s="167"/>
      <c r="BY80" s="231">
        <f t="shared" si="65"/>
        <v>0</v>
      </c>
      <c r="BZ80" s="166">
        <f>_xlfn.XLOOKUP($C80,'d25'!$AD$3:$AD$87,'d25'!$AE$3:$AE$87)</f>
        <v>0</v>
      </c>
      <c r="CA80" s="167"/>
      <c r="CB80" s="231">
        <f t="shared" si="66"/>
        <v>0</v>
      </c>
      <c r="CC80" s="166">
        <f>_xlfn.XLOOKUP($C80,'d26'!$AD$3:$AD$87,'d26'!$AE$3:$AE$87)</f>
        <v>0</v>
      </c>
      <c r="CD80" s="167"/>
      <c r="CE80" s="231">
        <f t="shared" si="67"/>
        <v>0</v>
      </c>
      <c r="CF80" s="166">
        <f>_xlfn.XLOOKUP($C80,'d27'!$AD$3:$AD$87,'d27'!$AE$3:$AE$87)</f>
        <v>0</v>
      </c>
      <c r="CG80" s="167"/>
      <c r="CH80" s="231">
        <f t="shared" si="68"/>
        <v>0</v>
      </c>
      <c r="CI80" s="166">
        <f>_xlfn.XLOOKUP($C80,'d28'!$AD$3:$AD$87,'d28'!$AE$3:$AE$87)</f>
        <v>0</v>
      </c>
      <c r="CJ80" s="167"/>
      <c r="CK80" s="231">
        <f t="shared" si="69"/>
        <v>0</v>
      </c>
      <c r="CL80" s="166">
        <f>_xlfn.XLOOKUP($C80,'d29'!$AD$3:$AD$87,'d29'!$AE$3:$AE$87)</f>
        <v>0</v>
      </c>
      <c r="CM80" s="167"/>
      <c r="CN80" s="231">
        <f t="shared" si="70"/>
        <v>0</v>
      </c>
      <c r="CO80" s="166">
        <f>_xlfn.XLOOKUP($C80,'d30'!$AD$3:$AD$87,'d30'!$AE$3:$AE$87)</f>
        <v>0</v>
      </c>
      <c r="CP80" s="167"/>
      <c r="CQ80" s="231">
        <f t="shared" si="71"/>
        <v>0</v>
      </c>
      <c r="CR80" s="166">
        <f>_xlfn.XLOOKUP($C80,'d31'!$AD$3:$AD$87,'d31'!$AE$3:$AE$87)</f>
        <v>0</v>
      </c>
      <c r="CS80" s="167"/>
      <c r="CT80" s="231">
        <f t="shared" si="72"/>
        <v>0</v>
      </c>
      <c r="CV80" s="168">
        <f t="shared" si="38"/>
        <v>0</v>
      </c>
      <c r="CW80" s="168">
        <f t="shared" si="73"/>
        <v>0</v>
      </c>
      <c r="CX80" s="169">
        <f t="shared" si="40"/>
        <v>0</v>
      </c>
      <c r="CY80" s="165">
        <f t="shared" si="41"/>
        <v>0</v>
      </c>
      <c r="CZ80" s="165">
        <f t="shared" si="41"/>
        <v>0</v>
      </c>
    </row>
    <row r="81" spans="1:104" x14ac:dyDescent="0.25">
      <c r="A81" s="165" t="b" cm="1">
        <f t="array" ref="A81">ISNUMBER(MATCH(LOWER(TRIM(B81)), LOWER(TRIM(t_f60_codes)), 0))</f>
        <v>1</v>
      </c>
      <c r="B81" s="637" t="str">
        <f t="shared" si="37"/>
        <v>fixed_tiendas</v>
      </c>
      <c r="C81" s="122" t="s">
        <v>70</v>
      </c>
      <c r="D81" s="125" t="s">
        <v>206</v>
      </c>
      <c r="F81" s="166">
        <f>_xlfn.XLOOKUP($C81,'d1'!$AD$3:$AD$87,'d1'!$AE$3:$AE$87)</f>
        <v>0</v>
      </c>
      <c r="G81" s="167"/>
      <c r="H81" s="231">
        <f t="shared" si="42"/>
        <v>0</v>
      </c>
      <c r="I81" s="166">
        <f>_xlfn.XLOOKUP($C81,'d2'!$AD$3:$AD$87,'d2'!$AE$3:$AE$87)</f>
        <v>0</v>
      </c>
      <c r="J81" s="167"/>
      <c r="K81" s="231">
        <f t="shared" si="43"/>
        <v>0</v>
      </c>
      <c r="L81" s="166">
        <f>_xlfn.XLOOKUP($C81,'d3'!$AD$3:$AD$87,'d3'!$AE$3:$AE$87)</f>
        <v>0</v>
      </c>
      <c r="M81" s="167"/>
      <c r="N81" s="231">
        <f t="shared" si="44"/>
        <v>0</v>
      </c>
      <c r="O81" s="166">
        <f>_xlfn.XLOOKUP($C81,'d4'!$AD$3:$AD$87,'d4'!$AE$3:$AE$87)</f>
        <v>0</v>
      </c>
      <c r="P81" s="167"/>
      <c r="Q81" s="231">
        <f t="shared" si="45"/>
        <v>0</v>
      </c>
      <c r="R81" s="166">
        <f>_xlfn.XLOOKUP($C81,'d5'!$AD$3:$AD$87,'d5'!$AE$3:$AE$87)</f>
        <v>0</v>
      </c>
      <c r="S81" s="167"/>
      <c r="T81" s="231">
        <f t="shared" si="46"/>
        <v>0</v>
      </c>
      <c r="U81" s="166">
        <f>_xlfn.XLOOKUP($C81,'d6'!$AD$3:$AD$87,'d6'!$AE$3:$AE$87)</f>
        <v>0</v>
      </c>
      <c r="V81" s="167"/>
      <c r="W81" s="231">
        <f t="shared" si="47"/>
        <v>0</v>
      </c>
      <c r="X81" s="166">
        <f>_xlfn.XLOOKUP($C81,'d7'!$AD$3:$AD$87,'d7'!$AE$3:$AE$87)</f>
        <v>0</v>
      </c>
      <c r="Y81" s="167"/>
      <c r="Z81" s="231">
        <f t="shared" si="48"/>
        <v>0</v>
      </c>
      <c r="AA81" s="166">
        <f>_xlfn.XLOOKUP($C81,'d8'!$AD$3:$AD$87,'d8'!$AE$3:$AE$87)</f>
        <v>0</v>
      </c>
      <c r="AB81" s="167"/>
      <c r="AC81" s="231">
        <f t="shared" si="49"/>
        <v>0</v>
      </c>
      <c r="AD81" s="166">
        <f>_xlfn.XLOOKUP($C81,'d9'!$AD$3:$AD$87,'d9'!$AE$3:$AE$87)</f>
        <v>0</v>
      </c>
      <c r="AE81" s="167"/>
      <c r="AF81" s="231">
        <f t="shared" si="50"/>
        <v>0</v>
      </c>
      <c r="AG81" s="166">
        <f>_xlfn.XLOOKUP($C81,'d10'!$AD$3:$AD$87,'d10'!$AE$3:$AE$87)</f>
        <v>0</v>
      </c>
      <c r="AH81" s="167"/>
      <c r="AI81" s="231">
        <f t="shared" si="51"/>
        <v>0</v>
      </c>
      <c r="AJ81" s="166">
        <f>_xlfn.XLOOKUP($C81,'d11'!$AD$3:$AD$87,'d11'!$AE$3:$AE$87)</f>
        <v>0</v>
      </c>
      <c r="AK81" s="167"/>
      <c r="AL81" s="231">
        <f t="shared" si="52"/>
        <v>0</v>
      </c>
      <c r="AM81" s="166">
        <f>_xlfn.XLOOKUP($C81,'d12'!$AD$3:$AD$87,'d12'!$AE$3:$AE$87)</f>
        <v>0</v>
      </c>
      <c r="AN81" s="167"/>
      <c r="AO81" s="231">
        <f t="shared" si="53"/>
        <v>0</v>
      </c>
      <c r="AP81" s="166">
        <f>_xlfn.XLOOKUP($C81,'d13'!$AD$3:$AD$87,'d13'!$AE$3:$AE$87)</f>
        <v>0</v>
      </c>
      <c r="AQ81" s="167"/>
      <c r="AR81" s="231">
        <f t="shared" si="54"/>
        <v>0</v>
      </c>
      <c r="AS81" s="166">
        <f>_xlfn.XLOOKUP($C81,'d14'!$AD$3:$AD$87,'d14'!$AE$3:$AE$87)</f>
        <v>0</v>
      </c>
      <c r="AT81" s="167"/>
      <c r="AU81" s="231">
        <f t="shared" si="55"/>
        <v>0</v>
      </c>
      <c r="AV81" s="166">
        <f>_xlfn.XLOOKUP($C81,'d15'!$AD$3:$AD$87,'d15'!$AE$3:$AE$87)</f>
        <v>0</v>
      </c>
      <c r="AW81" s="167"/>
      <c r="AX81" s="231">
        <f t="shared" si="56"/>
        <v>0</v>
      </c>
      <c r="AY81" s="166">
        <f>_xlfn.XLOOKUP($C81,'d16'!$AD$3:$AD$87,'d16'!$AE$3:$AE$87)</f>
        <v>0</v>
      </c>
      <c r="AZ81" s="167"/>
      <c r="BA81" s="231">
        <f t="shared" si="57"/>
        <v>0</v>
      </c>
      <c r="BB81" s="166">
        <f>_xlfn.XLOOKUP($C81,'d17'!$AD$3:$AD$87,'d17'!$AE$3:$AE$87)</f>
        <v>0</v>
      </c>
      <c r="BC81" s="167"/>
      <c r="BD81" s="231">
        <f t="shared" si="58"/>
        <v>0</v>
      </c>
      <c r="BE81" s="166">
        <f>_xlfn.XLOOKUP($C81,'d18'!$AD$3:$AD$87,'d18'!$AE$3:$AE$87)</f>
        <v>0</v>
      </c>
      <c r="BF81" s="167"/>
      <c r="BG81" s="231">
        <f t="shared" si="59"/>
        <v>0</v>
      </c>
      <c r="BH81" s="166">
        <f>_xlfn.XLOOKUP($C81,'d19'!$AD$3:$AD$87,'d19'!$AE$3:$AE$87)</f>
        <v>0</v>
      </c>
      <c r="BI81" s="167"/>
      <c r="BJ81" s="231">
        <f t="shared" si="60"/>
        <v>0</v>
      </c>
      <c r="BK81" s="166">
        <f>_xlfn.XLOOKUP($C81,'d20'!$AD$3:$AD$87,'d20'!$AE$3:$AE$87)</f>
        <v>0</v>
      </c>
      <c r="BL81" s="167"/>
      <c r="BM81" s="231">
        <f t="shared" si="61"/>
        <v>0</v>
      </c>
      <c r="BN81" s="166">
        <f>_xlfn.XLOOKUP($C81,'d21'!$AD$3:$AD$87,'d21'!$AE$3:$AE$87)</f>
        <v>0</v>
      </c>
      <c r="BO81" s="167"/>
      <c r="BP81" s="231">
        <f t="shared" si="62"/>
        <v>0</v>
      </c>
      <c r="BQ81" s="166">
        <f>_xlfn.XLOOKUP($C81,'d22'!$AD$3:$AD$87,'d22'!$AE$3:$AE$87)</f>
        <v>0</v>
      </c>
      <c r="BR81" s="167"/>
      <c r="BS81" s="231">
        <f t="shared" si="63"/>
        <v>0</v>
      </c>
      <c r="BT81" s="166">
        <f>_xlfn.XLOOKUP($C81,'d23'!$AD$3:$AD$87,'d23'!$AE$3:$AE$87)</f>
        <v>0</v>
      </c>
      <c r="BU81" s="167"/>
      <c r="BV81" s="231">
        <f t="shared" si="64"/>
        <v>0</v>
      </c>
      <c r="BW81" s="166">
        <f>_xlfn.XLOOKUP($C81,'d24'!$AD$3:$AD$87,'d24'!$AE$3:$AE$87)</f>
        <v>0</v>
      </c>
      <c r="BX81" s="167"/>
      <c r="BY81" s="231">
        <f t="shared" si="65"/>
        <v>0</v>
      </c>
      <c r="BZ81" s="166">
        <f>_xlfn.XLOOKUP($C81,'d25'!$AD$3:$AD$87,'d25'!$AE$3:$AE$87)</f>
        <v>0</v>
      </c>
      <c r="CA81" s="167"/>
      <c r="CB81" s="231">
        <f t="shared" si="66"/>
        <v>0</v>
      </c>
      <c r="CC81" s="166">
        <f>_xlfn.XLOOKUP($C81,'d26'!$AD$3:$AD$87,'d26'!$AE$3:$AE$87)</f>
        <v>0</v>
      </c>
      <c r="CD81" s="167"/>
      <c r="CE81" s="231">
        <f t="shared" si="67"/>
        <v>0</v>
      </c>
      <c r="CF81" s="166">
        <f>_xlfn.XLOOKUP($C81,'d27'!$AD$3:$AD$87,'d27'!$AE$3:$AE$87)</f>
        <v>0</v>
      </c>
      <c r="CG81" s="167"/>
      <c r="CH81" s="231">
        <f t="shared" si="68"/>
        <v>0</v>
      </c>
      <c r="CI81" s="166">
        <f>_xlfn.XLOOKUP($C81,'d28'!$AD$3:$AD$87,'d28'!$AE$3:$AE$87)</f>
        <v>0</v>
      </c>
      <c r="CJ81" s="167"/>
      <c r="CK81" s="231">
        <f t="shared" si="69"/>
        <v>0</v>
      </c>
      <c r="CL81" s="166">
        <f>_xlfn.XLOOKUP($C81,'d29'!$AD$3:$AD$87,'d29'!$AE$3:$AE$87)</f>
        <v>0</v>
      </c>
      <c r="CM81" s="167"/>
      <c r="CN81" s="231">
        <f t="shared" si="70"/>
        <v>0</v>
      </c>
      <c r="CO81" s="166">
        <f>_xlfn.XLOOKUP($C81,'d30'!$AD$3:$AD$87,'d30'!$AE$3:$AE$87)</f>
        <v>0</v>
      </c>
      <c r="CP81" s="167"/>
      <c r="CQ81" s="231">
        <f t="shared" si="71"/>
        <v>0</v>
      </c>
      <c r="CR81" s="166">
        <f>_xlfn.XLOOKUP($C81,'d31'!$AD$3:$AD$87,'d31'!$AE$3:$AE$87)</f>
        <v>0</v>
      </c>
      <c r="CS81" s="167"/>
      <c r="CT81" s="231">
        <f t="shared" si="72"/>
        <v>0</v>
      </c>
      <c r="CV81" s="168">
        <f t="shared" si="38"/>
        <v>0</v>
      </c>
      <c r="CW81" s="168">
        <f t="shared" si="73"/>
        <v>0</v>
      </c>
      <c r="CX81" s="175">
        <f t="shared" si="40"/>
        <v>0</v>
      </c>
      <c r="CY81" s="165">
        <f t="shared" si="41"/>
        <v>0</v>
      </c>
      <c r="CZ81" s="165">
        <f t="shared" si="41"/>
        <v>0</v>
      </c>
    </row>
    <row r="82" spans="1:104" x14ac:dyDescent="0.25">
      <c r="A82" s="165" t="b" cm="1">
        <f t="array" ref="A82">ISNUMBER(MATCH(LOWER(TRIM(B82)), LOWER(TRIM(t_f60_codes)), 0))</f>
        <v>1</v>
      </c>
      <c r="B82" s="637" t="s">
        <v>1076</v>
      </c>
      <c r="C82" s="122" t="s">
        <v>74</v>
      </c>
      <c r="D82" s="125" t="s">
        <v>206</v>
      </c>
      <c r="F82" s="166">
        <f>_xlfn.XLOOKUP($C82,'d1'!$AD$3:$AD$87,'d1'!$AE$3:$AE$87)</f>
        <v>0</v>
      </c>
      <c r="G82" s="167"/>
      <c r="H82" s="231">
        <f t="shared" si="42"/>
        <v>0</v>
      </c>
      <c r="I82" s="166">
        <f>_xlfn.XLOOKUP($C82,'d2'!$AD$3:$AD$87,'d2'!$AE$3:$AE$87)</f>
        <v>0</v>
      </c>
      <c r="J82" s="167"/>
      <c r="K82" s="231">
        <f t="shared" si="43"/>
        <v>0</v>
      </c>
      <c r="L82" s="166">
        <f>_xlfn.XLOOKUP($C82,'d3'!$AD$3:$AD$87,'d3'!$AE$3:$AE$87)</f>
        <v>0</v>
      </c>
      <c r="M82" s="167"/>
      <c r="N82" s="231">
        <f t="shared" si="44"/>
        <v>0</v>
      </c>
      <c r="O82" s="166">
        <f>_xlfn.XLOOKUP($C82,'d4'!$AD$3:$AD$87,'d4'!$AE$3:$AE$87)</f>
        <v>0</v>
      </c>
      <c r="P82" s="167"/>
      <c r="Q82" s="231">
        <f t="shared" si="45"/>
        <v>0</v>
      </c>
      <c r="R82" s="166">
        <f>_xlfn.XLOOKUP($C82,'d5'!$AD$3:$AD$87,'d5'!$AE$3:$AE$87)</f>
        <v>0</v>
      </c>
      <c r="S82" s="167"/>
      <c r="T82" s="231">
        <f t="shared" si="46"/>
        <v>0</v>
      </c>
      <c r="U82" s="166">
        <f>_xlfn.XLOOKUP($C82,'d6'!$AD$3:$AD$87,'d6'!$AE$3:$AE$87)</f>
        <v>0</v>
      </c>
      <c r="V82" s="167"/>
      <c r="W82" s="231">
        <f t="shared" si="47"/>
        <v>0</v>
      </c>
      <c r="X82" s="166">
        <f>_xlfn.XLOOKUP($C82,'d7'!$AD$3:$AD$87,'d7'!$AE$3:$AE$87)</f>
        <v>0</v>
      </c>
      <c r="Y82" s="167"/>
      <c r="Z82" s="231">
        <f t="shared" si="48"/>
        <v>0</v>
      </c>
      <c r="AA82" s="166">
        <f>_xlfn.XLOOKUP($C82,'d8'!$AD$3:$AD$87,'d8'!$AE$3:$AE$87)</f>
        <v>0</v>
      </c>
      <c r="AB82" s="167"/>
      <c r="AC82" s="231">
        <f t="shared" si="49"/>
        <v>0</v>
      </c>
      <c r="AD82" s="166">
        <f>_xlfn.XLOOKUP($C82,'d9'!$AD$3:$AD$87,'d9'!$AE$3:$AE$87)</f>
        <v>0</v>
      </c>
      <c r="AE82" s="167"/>
      <c r="AF82" s="231">
        <f t="shared" si="50"/>
        <v>0</v>
      </c>
      <c r="AG82" s="166">
        <f>_xlfn.XLOOKUP($C82,'d10'!$AD$3:$AD$87,'d10'!$AE$3:$AE$87)</f>
        <v>0</v>
      </c>
      <c r="AH82" s="167"/>
      <c r="AI82" s="231">
        <f t="shared" si="51"/>
        <v>0</v>
      </c>
      <c r="AJ82" s="166">
        <f>_xlfn.XLOOKUP($C82,'d11'!$AD$3:$AD$87,'d11'!$AE$3:$AE$87)</f>
        <v>0</v>
      </c>
      <c r="AK82" s="167"/>
      <c r="AL82" s="231">
        <f t="shared" si="52"/>
        <v>0</v>
      </c>
      <c r="AM82" s="166">
        <f>_xlfn.XLOOKUP($C82,'d12'!$AD$3:$AD$87,'d12'!$AE$3:$AE$87)</f>
        <v>0</v>
      </c>
      <c r="AN82" s="167"/>
      <c r="AO82" s="231">
        <f t="shared" si="53"/>
        <v>0</v>
      </c>
      <c r="AP82" s="166">
        <f>_xlfn.XLOOKUP($C82,'d13'!$AD$3:$AD$87,'d13'!$AE$3:$AE$87)</f>
        <v>0</v>
      </c>
      <c r="AQ82" s="167"/>
      <c r="AR82" s="231">
        <f t="shared" si="54"/>
        <v>0</v>
      </c>
      <c r="AS82" s="166">
        <f>_xlfn.XLOOKUP($C82,'d14'!$AD$3:$AD$87,'d14'!$AE$3:$AE$87)</f>
        <v>0</v>
      </c>
      <c r="AT82" s="167"/>
      <c r="AU82" s="231">
        <f t="shared" si="55"/>
        <v>0</v>
      </c>
      <c r="AV82" s="166">
        <f>_xlfn.XLOOKUP($C82,'d15'!$AD$3:$AD$87,'d15'!$AE$3:$AE$87)</f>
        <v>0</v>
      </c>
      <c r="AW82" s="167"/>
      <c r="AX82" s="231">
        <f t="shared" si="56"/>
        <v>0</v>
      </c>
      <c r="AY82" s="166">
        <f>_xlfn.XLOOKUP($C82,'d16'!$AD$3:$AD$87,'d16'!$AE$3:$AE$87)</f>
        <v>0</v>
      </c>
      <c r="AZ82" s="167"/>
      <c r="BA82" s="231">
        <f t="shared" si="57"/>
        <v>0</v>
      </c>
      <c r="BB82" s="166">
        <f>_xlfn.XLOOKUP($C82,'d17'!$AD$3:$AD$87,'d17'!$AE$3:$AE$87)</f>
        <v>0</v>
      </c>
      <c r="BC82" s="167"/>
      <c r="BD82" s="231">
        <f t="shared" si="58"/>
        <v>0</v>
      </c>
      <c r="BE82" s="166">
        <f>_xlfn.XLOOKUP($C82,'d18'!$AD$3:$AD$87,'d18'!$AE$3:$AE$87)</f>
        <v>0</v>
      </c>
      <c r="BF82" s="167"/>
      <c r="BG82" s="231">
        <f t="shared" si="59"/>
        <v>0</v>
      </c>
      <c r="BH82" s="166">
        <f>_xlfn.XLOOKUP($C82,'d19'!$AD$3:$AD$87,'d19'!$AE$3:$AE$87)</f>
        <v>0</v>
      </c>
      <c r="BI82" s="167"/>
      <c r="BJ82" s="231">
        <f t="shared" si="60"/>
        <v>0</v>
      </c>
      <c r="BK82" s="166">
        <f>_xlfn.XLOOKUP($C82,'d20'!$AD$3:$AD$87,'d20'!$AE$3:$AE$87)</f>
        <v>0</v>
      </c>
      <c r="BL82" s="167"/>
      <c r="BM82" s="231">
        <f t="shared" si="61"/>
        <v>0</v>
      </c>
      <c r="BN82" s="166">
        <f>_xlfn.XLOOKUP($C82,'d21'!$AD$3:$AD$87,'d21'!$AE$3:$AE$87)</f>
        <v>0</v>
      </c>
      <c r="BO82" s="167"/>
      <c r="BP82" s="231">
        <f t="shared" si="62"/>
        <v>0</v>
      </c>
      <c r="BQ82" s="166">
        <f>_xlfn.XLOOKUP($C82,'d22'!$AD$3:$AD$87,'d22'!$AE$3:$AE$87)</f>
        <v>0</v>
      </c>
      <c r="BR82" s="167"/>
      <c r="BS82" s="231">
        <f t="shared" si="63"/>
        <v>0</v>
      </c>
      <c r="BT82" s="166">
        <f>_xlfn.XLOOKUP($C82,'d23'!$AD$3:$AD$87,'d23'!$AE$3:$AE$87)</f>
        <v>0</v>
      </c>
      <c r="BU82" s="167"/>
      <c r="BV82" s="231">
        <f t="shared" si="64"/>
        <v>0</v>
      </c>
      <c r="BW82" s="166">
        <f>_xlfn.XLOOKUP($C82,'d24'!$AD$3:$AD$87,'d24'!$AE$3:$AE$87)</f>
        <v>0</v>
      </c>
      <c r="BX82" s="167"/>
      <c r="BY82" s="231">
        <f t="shared" si="65"/>
        <v>0</v>
      </c>
      <c r="BZ82" s="166">
        <f>_xlfn.XLOOKUP($C82,'d25'!$AD$3:$AD$87,'d25'!$AE$3:$AE$87)</f>
        <v>0</v>
      </c>
      <c r="CA82" s="167"/>
      <c r="CB82" s="231">
        <f t="shared" si="66"/>
        <v>0</v>
      </c>
      <c r="CC82" s="166">
        <f>_xlfn.XLOOKUP($C82,'d26'!$AD$3:$AD$87,'d26'!$AE$3:$AE$87)</f>
        <v>0</v>
      </c>
      <c r="CD82" s="167"/>
      <c r="CE82" s="231">
        <f t="shared" si="67"/>
        <v>0</v>
      </c>
      <c r="CF82" s="166">
        <f>_xlfn.XLOOKUP($C82,'d27'!$AD$3:$AD$87,'d27'!$AE$3:$AE$87)</f>
        <v>0</v>
      </c>
      <c r="CG82" s="167"/>
      <c r="CH82" s="231">
        <f t="shared" si="68"/>
        <v>0</v>
      </c>
      <c r="CI82" s="166">
        <f>_xlfn.XLOOKUP($C82,'d28'!$AD$3:$AD$87,'d28'!$AE$3:$AE$87)</f>
        <v>0</v>
      </c>
      <c r="CJ82" s="167"/>
      <c r="CK82" s="231">
        <f t="shared" si="69"/>
        <v>0</v>
      </c>
      <c r="CL82" s="166">
        <f>_xlfn.XLOOKUP($C82,'d29'!$AD$3:$AD$87,'d29'!$AE$3:$AE$87)</f>
        <v>0</v>
      </c>
      <c r="CM82" s="167"/>
      <c r="CN82" s="231">
        <f t="shared" si="70"/>
        <v>0</v>
      </c>
      <c r="CO82" s="166">
        <f>_xlfn.XLOOKUP($C82,'d30'!$AD$3:$AD$87,'d30'!$AE$3:$AE$87)</f>
        <v>0</v>
      </c>
      <c r="CP82" s="167"/>
      <c r="CQ82" s="231">
        <f t="shared" si="71"/>
        <v>0</v>
      </c>
      <c r="CR82" s="166">
        <f>_xlfn.XLOOKUP($C82,'d31'!$AD$3:$AD$87,'d31'!$AE$3:$AE$87)</f>
        <v>0</v>
      </c>
      <c r="CS82" s="167"/>
      <c r="CT82" s="231">
        <f t="shared" si="72"/>
        <v>0</v>
      </c>
      <c r="CV82" s="168">
        <f t="shared" si="38"/>
        <v>0</v>
      </c>
      <c r="CW82" s="168">
        <f t="shared" si="73"/>
        <v>0</v>
      </c>
      <c r="CX82" s="169">
        <f t="shared" si="40"/>
        <v>0</v>
      </c>
      <c r="CY82" s="165">
        <f t="shared" si="41"/>
        <v>0</v>
      </c>
      <c r="CZ82" s="165">
        <f t="shared" si="41"/>
        <v>0</v>
      </c>
    </row>
    <row r="83" spans="1:104" x14ac:dyDescent="0.25">
      <c r="A83" s="165" t="b" cm="1">
        <f t="array" ref="A83">ISNUMBER(MATCH(LOWER(TRIM(B83)), LOWER(TRIM(t_f60_codes)), 0))</f>
        <v>1</v>
      </c>
      <c r="B83" s="637" t="s">
        <v>1075</v>
      </c>
      <c r="C83" s="122" t="s">
        <v>76</v>
      </c>
      <c r="D83" s="125" t="s">
        <v>206</v>
      </c>
      <c r="F83" s="166">
        <f>_xlfn.XLOOKUP($C83,'d1'!$AD$3:$AD$87,'d1'!$AE$3:$AE$87)</f>
        <v>0</v>
      </c>
      <c r="G83" s="167"/>
      <c r="H83" s="231">
        <f t="shared" si="42"/>
        <v>0</v>
      </c>
      <c r="I83" s="166">
        <f>_xlfn.XLOOKUP($C83,'d2'!$AD$3:$AD$87,'d2'!$AE$3:$AE$87)</f>
        <v>0</v>
      </c>
      <c r="J83" s="167"/>
      <c r="K83" s="231">
        <f t="shared" si="43"/>
        <v>0</v>
      </c>
      <c r="L83" s="166">
        <f>_xlfn.XLOOKUP($C83,'d3'!$AD$3:$AD$87,'d3'!$AE$3:$AE$87)</f>
        <v>0</v>
      </c>
      <c r="M83" s="167"/>
      <c r="N83" s="231">
        <f t="shared" si="44"/>
        <v>0</v>
      </c>
      <c r="O83" s="166">
        <f>_xlfn.XLOOKUP($C83,'d4'!$AD$3:$AD$87,'d4'!$AE$3:$AE$87)</f>
        <v>0</v>
      </c>
      <c r="P83" s="167"/>
      <c r="Q83" s="231">
        <f t="shared" si="45"/>
        <v>0</v>
      </c>
      <c r="R83" s="166">
        <f>_xlfn.XLOOKUP($C83,'d5'!$AD$3:$AD$87,'d5'!$AE$3:$AE$87)</f>
        <v>0</v>
      </c>
      <c r="S83" s="167"/>
      <c r="T83" s="231">
        <f t="shared" si="46"/>
        <v>0</v>
      </c>
      <c r="U83" s="166">
        <f>_xlfn.XLOOKUP($C83,'d6'!$AD$3:$AD$87,'d6'!$AE$3:$AE$87)</f>
        <v>0</v>
      </c>
      <c r="V83" s="167"/>
      <c r="W83" s="231">
        <f t="shared" si="47"/>
        <v>0</v>
      </c>
      <c r="X83" s="166">
        <f>_xlfn.XLOOKUP($C83,'d7'!$AD$3:$AD$87,'d7'!$AE$3:$AE$87)</f>
        <v>0</v>
      </c>
      <c r="Y83" s="167"/>
      <c r="Z83" s="231">
        <f t="shared" si="48"/>
        <v>0</v>
      </c>
      <c r="AA83" s="166">
        <f>_xlfn.XLOOKUP($C83,'d8'!$AD$3:$AD$87,'d8'!$AE$3:$AE$87)</f>
        <v>0</v>
      </c>
      <c r="AB83" s="167"/>
      <c r="AC83" s="231">
        <f t="shared" si="49"/>
        <v>0</v>
      </c>
      <c r="AD83" s="166">
        <f>_xlfn.XLOOKUP($C83,'d9'!$AD$3:$AD$87,'d9'!$AE$3:$AE$87)</f>
        <v>0</v>
      </c>
      <c r="AE83" s="167"/>
      <c r="AF83" s="231">
        <f t="shared" si="50"/>
        <v>0</v>
      </c>
      <c r="AG83" s="166">
        <f>_xlfn.XLOOKUP($C83,'d10'!$AD$3:$AD$87,'d10'!$AE$3:$AE$87)</f>
        <v>0</v>
      </c>
      <c r="AH83" s="167"/>
      <c r="AI83" s="231">
        <f t="shared" si="51"/>
        <v>0</v>
      </c>
      <c r="AJ83" s="166">
        <f>_xlfn.XLOOKUP($C83,'d11'!$AD$3:$AD$87,'d11'!$AE$3:$AE$87)</f>
        <v>0</v>
      </c>
      <c r="AK83" s="167"/>
      <c r="AL83" s="231">
        <f t="shared" si="52"/>
        <v>0</v>
      </c>
      <c r="AM83" s="166">
        <f>_xlfn.XLOOKUP($C83,'d12'!$AD$3:$AD$87,'d12'!$AE$3:$AE$87)</f>
        <v>0</v>
      </c>
      <c r="AN83" s="167"/>
      <c r="AO83" s="231">
        <f t="shared" si="53"/>
        <v>0</v>
      </c>
      <c r="AP83" s="166">
        <f>_xlfn.XLOOKUP($C83,'d13'!$AD$3:$AD$87,'d13'!$AE$3:$AE$87)</f>
        <v>0</v>
      </c>
      <c r="AQ83" s="167"/>
      <c r="AR83" s="231">
        <f t="shared" si="54"/>
        <v>0</v>
      </c>
      <c r="AS83" s="166">
        <f>_xlfn.XLOOKUP($C83,'d14'!$AD$3:$AD$87,'d14'!$AE$3:$AE$87)</f>
        <v>0</v>
      </c>
      <c r="AT83" s="167"/>
      <c r="AU83" s="231">
        <f t="shared" si="55"/>
        <v>0</v>
      </c>
      <c r="AV83" s="166">
        <f>_xlfn.XLOOKUP($C83,'d15'!$AD$3:$AD$87,'d15'!$AE$3:$AE$87)</f>
        <v>0</v>
      </c>
      <c r="AW83" s="167"/>
      <c r="AX83" s="231">
        <f t="shared" si="56"/>
        <v>0</v>
      </c>
      <c r="AY83" s="166">
        <f>_xlfn.XLOOKUP($C83,'d16'!$AD$3:$AD$87,'d16'!$AE$3:$AE$87)</f>
        <v>0</v>
      </c>
      <c r="AZ83" s="167"/>
      <c r="BA83" s="231">
        <f t="shared" si="57"/>
        <v>0</v>
      </c>
      <c r="BB83" s="166">
        <f>_xlfn.XLOOKUP($C83,'d17'!$AD$3:$AD$87,'d17'!$AE$3:$AE$87)</f>
        <v>0</v>
      </c>
      <c r="BC83" s="167"/>
      <c r="BD83" s="231">
        <f t="shared" si="58"/>
        <v>0</v>
      </c>
      <c r="BE83" s="166">
        <f>_xlfn.XLOOKUP($C83,'d18'!$AD$3:$AD$87,'d18'!$AE$3:$AE$87)</f>
        <v>0</v>
      </c>
      <c r="BF83" s="167"/>
      <c r="BG83" s="231">
        <f t="shared" si="59"/>
        <v>0</v>
      </c>
      <c r="BH83" s="166">
        <f>_xlfn.XLOOKUP($C83,'d19'!$AD$3:$AD$87,'d19'!$AE$3:$AE$87)</f>
        <v>0</v>
      </c>
      <c r="BI83" s="167"/>
      <c r="BJ83" s="231">
        <f t="shared" si="60"/>
        <v>0</v>
      </c>
      <c r="BK83" s="166">
        <f>_xlfn.XLOOKUP($C83,'d20'!$AD$3:$AD$87,'d20'!$AE$3:$AE$87)</f>
        <v>0</v>
      </c>
      <c r="BL83" s="167"/>
      <c r="BM83" s="231">
        <f t="shared" si="61"/>
        <v>0</v>
      </c>
      <c r="BN83" s="166">
        <f>_xlfn.XLOOKUP($C83,'d21'!$AD$3:$AD$87,'d21'!$AE$3:$AE$87)</f>
        <v>0</v>
      </c>
      <c r="BO83" s="167"/>
      <c r="BP83" s="231">
        <f t="shared" si="62"/>
        <v>0</v>
      </c>
      <c r="BQ83" s="166">
        <f>_xlfn.XLOOKUP($C83,'d22'!$AD$3:$AD$87,'d22'!$AE$3:$AE$87)</f>
        <v>0</v>
      </c>
      <c r="BR83" s="167"/>
      <c r="BS83" s="231">
        <f t="shared" si="63"/>
        <v>0</v>
      </c>
      <c r="BT83" s="166">
        <f>_xlfn.XLOOKUP($C83,'d23'!$AD$3:$AD$87,'d23'!$AE$3:$AE$87)</f>
        <v>0</v>
      </c>
      <c r="BU83" s="167"/>
      <c r="BV83" s="231">
        <f t="shared" si="64"/>
        <v>0</v>
      </c>
      <c r="BW83" s="166">
        <f>_xlfn.XLOOKUP($C83,'d24'!$AD$3:$AD$87,'d24'!$AE$3:$AE$87)</f>
        <v>0</v>
      </c>
      <c r="BX83" s="167"/>
      <c r="BY83" s="231">
        <f t="shared" si="65"/>
        <v>0</v>
      </c>
      <c r="BZ83" s="166">
        <f>_xlfn.XLOOKUP($C83,'d25'!$AD$3:$AD$87,'d25'!$AE$3:$AE$87)</f>
        <v>0</v>
      </c>
      <c r="CA83" s="167"/>
      <c r="CB83" s="231">
        <f t="shared" si="66"/>
        <v>0</v>
      </c>
      <c r="CC83" s="166">
        <f>_xlfn.XLOOKUP($C83,'d26'!$AD$3:$AD$87,'d26'!$AE$3:$AE$87)</f>
        <v>0</v>
      </c>
      <c r="CD83" s="167"/>
      <c r="CE83" s="231">
        <f t="shared" si="67"/>
        <v>0</v>
      </c>
      <c r="CF83" s="166">
        <f>_xlfn.XLOOKUP($C83,'d27'!$AD$3:$AD$87,'d27'!$AE$3:$AE$87)</f>
        <v>0</v>
      </c>
      <c r="CG83" s="167"/>
      <c r="CH83" s="231">
        <f t="shared" si="68"/>
        <v>0</v>
      </c>
      <c r="CI83" s="166">
        <f>_xlfn.XLOOKUP($C83,'d28'!$AD$3:$AD$87,'d28'!$AE$3:$AE$87)</f>
        <v>0</v>
      </c>
      <c r="CJ83" s="167"/>
      <c r="CK83" s="231">
        <f t="shared" si="69"/>
        <v>0</v>
      </c>
      <c r="CL83" s="166">
        <f>_xlfn.XLOOKUP($C83,'d29'!$AD$3:$AD$87,'d29'!$AE$3:$AE$87)</f>
        <v>0</v>
      </c>
      <c r="CM83" s="167"/>
      <c r="CN83" s="231">
        <f t="shared" si="70"/>
        <v>0</v>
      </c>
      <c r="CO83" s="166">
        <f>_xlfn.XLOOKUP($C83,'d30'!$AD$3:$AD$87,'d30'!$AE$3:$AE$87)</f>
        <v>0</v>
      </c>
      <c r="CP83" s="167"/>
      <c r="CQ83" s="231">
        <f t="shared" si="71"/>
        <v>0</v>
      </c>
      <c r="CR83" s="166">
        <f>_xlfn.XLOOKUP($C83,'d31'!$AD$3:$AD$87,'d31'!$AE$3:$AE$87)</f>
        <v>0</v>
      </c>
      <c r="CS83" s="167"/>
      <c r="CT83" s="231">
        <f t="shared" si="72"/>
        <v>0</v>
      </c>
      <c r="CV83" s="168">
        <f t="shared" si="38"/>
        <v>0</v>
      </c>
      <c r="CW83" s="168">
        <f t="shared" si="73"/>
        <v>0</v>
      </c>
      <c r="CX83" s="175">
        <f t="shared" si="40"/>
        <v>0</v>
      </c>
      <c r="CY83" s="165">
        <f t="shared" si="41"/>
        <v>0</v>
      </c>
      <c r="CZ83" s="165">
        <f t="shared" si="41"/>
        <v>0</v>
      </c>
    </row>
    <row r="84" spans="1:104" x14ac:dyDescent="0.25">
      <c r="A84" s="165" t="b" cm="1">
        <f t="array" ref="A84">ISNUMBER(MATCH(LOWER(TRIM(B84)), LOWER(TRIM(t_f60_codes)), 0))</f>
        <v>1</v>
      </c>
      <c r="B84" s="637" t="s">
        <v>1078</v>
      </c>
      <c r="C84" s="122" t="s">
        <v>75</v>
      </c>
      <c r="D84" s="125" t="s">
        <v>206</v>
      </c>
      <c r="F84" s="166">
        <f>_xlfn.XLOOKUP($C84,'d1'!$AD$3:$AD$87,'d1'!$AE$3:$AE$87)</f>
        <v>0</v>
      </c>
      <c r="G84" s="167"/>
      <c r="H84" s="231">
        <f t="shared" si="42"/>
        <v>0</v>
      </c>
      <c r="I84" s="166">
        <f>_xlfn.XLOOKUP($C84,'d2'!$AD$3:$AD$87,'d2'!$AE$3:$AE$87)</f>
        <v>0</v>
      </c>
      <c r="J84" s="167"/>
      <c r="K84" s="231">
        <f t="shared" si="43"/>
        <v>0</v>
      </c>
      <c r="L84" s="166">
        <f>_xlfn.XLOOKUP($C84,'d3'!$AD$3:$AD$87,'d3'!$AE$3:$AE$87)</f>
        <v>0</v>
      </c>
      <c r="M84" s="167"/>
      <c r="N84" s="231">
        <f t="shared" si="44"/>
        <v>0</v>
      </c>
      <c r="O84" s="166">
        <f>_xlfn.XLOOKUP($C84,'d4'!$AD$3:$AD$87,'d4'!$AE$3:$AE$87)</f>
        <v>0</v>
      </c>
      <c r="P84" s="167"/>
      <c r="Q84" s="231">
        <f t="shared" si="45"/>
        <v>0</v>
      </c>
      <c r="R84" s="166">
        <f>_xlfn.XLOOKUP($C84,'d5'!$AD$3:$AD$87,'d5'!$AE$3:$AE$87)</f>
        <v>0</v>
      </c>
      <c r="S84" s="167"/>
      <c r="T84" s="231">
        <f t="shared" si="46"/>
        <v>0</v>
      </c>
      <c r="U84" s="166">
        <f>_xlfn.XLOOKUP($C84,'d6'!$AD$3:$AD$87,'d6'!$AE$3:$AE$87)</f>
        <v>0</v>
      </c>
      <c r="V84" s="167"/>
      <c r="W84" s="231">
        <f t="shared" si="47"/>
        <v>0</v>
      </c>
      <c r="X84" s="166">
        <f>_xlfn.XLOOKUP($C84,'d7'!$AD$3:$AD$87,'d7'!$AE$3:$AE$87)</f>
        <v>0</v>
      </c>
      <c r="Y84" s="167"/>
      <c r="Z84" s="231">
        <f t="shared" si="48"/>
        <v>0</v>
      </c>
      <c r="AA84" s="166">
        <f>_xlfn.XLOOKUP($C84,'d8'!$AD$3:$AD$87,'d8'!$AE$3:$AE$87)</f>
        <v>0</v>
      </c>
      <c r="AB84" s="167"/>
      <c r="AC84" s="231">
        <f t="shared" si="49"/>
        <v>0</v>
      </c>
      <c r="AD84" s="166">
        <f>_xlfn.XLOOKUP($C84,'d9'!$AD$3:$AD$87,'d9'!$AE$3:$AE$87)</f>
        <v>0</v>
      </c>
      <c r="AE84" s="167"/>
      <c r="AF84" s="231">
        <f t="shared" si="50"/>
        <v>0</v>
      </c>
      <c r="AG84" s="166">
        <f>_xlfn.XLOOKUP($C84,'d10'!$AD$3:$AD$87,'d10'!$AE$3:$AE$87)</f>
        <v>0</v>
      </c>
      <c r="AH84" s="167"/>
      <c r="AI84" s="231">
        <f t="shared" si="51"/>
        <v>0</v>
      </c>
      <c r="AJ84" s="166">
        <f>_xlfn.XLOOKUP($C84,'d11'!$AD$3:$AD$87,'d11'!$AE$3:$AE$87)</f>
        <v>0</v>
      </c>
      <c r="AK84" s="167"/>
      <c r="AL84" s="231">
        <f t="shared" si="52"/>
        <v>0</v>
      </c>
      <c r="AM84" s="166">
        <f>_xlfn.XLOOKUP($C84,'d12'!$AD$3:$AD$87,'d12'!$AE$3:$AE$87)</f>
        <v>0</v>
      </c>
      <c r="AN84" s="167"/>
      <c r="AO84" s="231">
        <f t="shared" si="53"/>
        <v>0</v>
      </c>
      <c r="AP84" s="166">
        <f>_xlfn.XLOOKUP($C84,'d13'!$AD$3:$AD$87,'d13'!$AE$3:$AE$87)</f>
        <v>0</v>
      </c>
      <c r="AQ84" s="167"/>
      <c r="AR84" s="231">
        <f t="shared" si="54"/>
        <v>0</v>
      </c>
      <c r="AS84" s="166">
        <f>_xlfn.XLOOKUP($C84,'d14'!$AD$3:$AD$87,'d14'!$AE$3:$AE$87)</f>
        <v>0</v>
      </c>
      <c r="AT84" s="167"/>
      <c r="AU84" s="231">
        <f t="shared" si="55"/>
        <v>0</v>
      </c>
      <c r="AV84" s="166">
        <f>_xlfn.XLOOKUP($C84,'d15'!$AD$3:$AD$87,'d15'!$AE$3:$AE$87)</f>
        <v>0</v>
      </c>
      <c r="AW84" s="167"/>
      <c r="AX84" s="231">
        <f t="shared" si="56"/>
        <v>0</v>
      </c>
      <c r="AY84" s="166">
        <f>_xlfn.XLOOKUP($C84,'d16'!$AD$3:$AD$87,'d16'!$AE$3:$AE$87)</f>
        <v>0</v>
      </c>
      <c r="AZ84" s="167"/>
      <c r="BA84" s="231">
        <f t="shared" si="57"/>
        <v>0</v>
      </c>
      <c r="BB84" s="166">
        <f>_xlfn.XLOOKUP($C84,'d17'!$AD$3:$AD$87,'d17'!$AE$3:$AE$87)</f>
        <v>0</v>
      </c>
      <c r="BC84" s="167"/>
      <c r="BD84" s="231">
        <f t="shared" si="58"/>
        <v>0</v>
      </c>
      <c r="BE84" s="166">
        <f>_xlfn.XLOOKUP($C84,'d18'!$AD$3:$AD$87,'d18'!$AE$3:$AE$87)</f>
        <v>0</v>
      </c>
      <c r="BF84" s="167"/>
      <c r="BG84" s="231">
        <f t="shared" si="59"/>
        <v>0</v>
      </c>
      <c r="BH84" s="166">
        <f>_xlfn.XLOOKUP($C84,'d19'!$AD$3:$AD$87,'d19'!$AE$3:$AE$87)</f>
        <v>0</v>
      </c>
      <c r="BI84" s="167"/>
      <c r="BJ84" s="231">
        <f t="shared" si="60"/>
        <v>0</v>
      </c>
      <c r="BK84" s="166">
        <f>_xlfn.XLOOKUP($C84,'d20'!$AD$3:$AD$87,'d20'!$AE$3:$AE$87)</f>
        <v>0</v>
      </c>
      <c r="BL84" s="167"/>
      <c r="BM84" s="231">
        <f t="shared" si="61"/>
        <v>0</v>
      </c>
      <c r="BN84" s="166">
        <f>_xlfn.XLOOKUP($C84,'d21'!$AD$3:$AD$87,'d21'!$AE$3:$AE$87)</f>
        <v>0</v>
      </c>
      <c r="BO84" s="167"/>
      <c r="BP84" s="231">
        <f t="shared" si="62"/>
        <v>0</v>
      </c>
      <c r="BQ84" s="166">
        <f>_xlfn.XLOOKUP($C84,'d22'!$AD$3:$AD$87,'d22'!$AE$3:$AE$87)</f>
        <v>0</v>
      </c>
      <c r="BR84" s="167"/>
      <c r="BS84" s="231">
        <f t="shared" si="63"/>
        <v>0</v>
      </c>
      <c r="BT84" s="166">
        <f>_xlfn.XLOOKUP($C84,'d23'!$AD$3:$AD$87,'d23'!$AE$3:$AE$87)</f>
        <v>0</v>
      </c>
      <c r="BU84" s="167"/>
      <c r="BV84" s="231">
        <f t="shared" si="64"/>
        <v>0</v>
      </c>
      <c r="BW84" s="166">
        <f>_xlfn.XLOOKUP($C84,'d24'!$AD$3:$AD$87,'d24'!$AE$3:$AE$87)</f>
        <v>0</v>
      </c>
      <c r="BX84" s="167"/>
      <c r="BY84" s="231">
        <f t="shared" si="65"/>
        <v>0</v>
      </c>
      <c r="BZ84" s="166">
        <f>_xlfn.XLOOKUP($C84,'d25'!$AD$3:$AD$87,'d25'!$AE$3:$AE$87)</f>
        <v>0</v>
      </c>
      <c r="CA84" s="167"/>
      <c r="CB84" s="231">
        <f t="shared" si="66"/>
        <v>0</v>
      </c>
      <c r="CC84" s="166">
        <f>_xlfn.XLOOKUP($C84,'d26'!$AD$3:$AD$87,'d26'!$AE$3:$AE$87)</f>
        <v>0</v>
      </c>
      <c r="CD84" s="167"/>
      <c r="CE84" s="231">
        <f t="shared" si="67"/>
        <v>0</v>
      </c>
      <c r="CF84" s="166">
        <f>_xlfn.XLOOKUP($C84,'d27'!$AD$3:$AD$87,'d27'!$AE$3:$AE$87)</f>
        <v>0</v>
      </c>
      <c r="CG84" s="167"/>
      <c r="CH84" s="231">
        <f t="shared" si="68"/>
        <v>0</v>
      </c>
      <c r="CI84" s="166">
        <f>_xlfn.XLOOKUP($C84,'d28'!$AD$3:$AD$87,'d28'!$AE$3:$AE$87)</f>
        <v>0</v>
      </c>
      <c r="CJ84" s="167"/>
      <c r="CK84" s="231">
        <f t="shared" si="69"/>
        <v>0</v>
      </c>
      <c r="CL84" s="166">
        <f>_xlfn.XLOOKUP($C84,'d29'!$AD$3:$AD$87,'d29'!$AE$3:$AE$87)</f>
        <v>0</v>
      </c>
      <c r="CM84" s="167"/>
      <c r="CN84" s="231">
        <f t="shared" si="70"/>
        <v>0</v>
      </c>
      <c r="CO84" s="166">
        <f>_xlfn.XLOOKUP($C84,'d30'!$AD$3:$AD$87,'d30'!$AE$3:$AE$87)</f>
        <v>0</v>
      </c>
      <c r="CP84" s="167"/>
      <c r="CQ84" s="231">
        <f t="shared" si="71"/>
        <v>0</v>
      </c>
      <c r="CR84" s="166">
        <f>_xlfn.XLOOKUP($C84,'d31'!$AD$3:$AD$87,'d31'!$AE$3:$AE$87)</f>
        <v>0</v>
      </c>
      <c r="CS84" s="167"/>
      <c r="CT84" s="231">
        <f t="shared" si="72"/>
        <v>0</v>
      </c>
      <c r="CV84" s="168">
        <f t="shared" si="38"/>
        <v>0</v>
      </c>
      <c r="CW84" s="168">
        <f t="shared" si="73"/>
        <v>0</v>
      </c>
      <c r="CX84" s="169">
        <f t="shared" si="40"/>
        <v>0</v>
      </c>
      <c r="CY84" s="165">
        <f t="shared" si="41"/>
        <v>0</v>
      </c>
      <c r="CZ84" s="165">
        <f t="shared" si="41"/>
        <v>0</v>
      </c>
    </row>
    <row r="85" spans="1:104" x14ac:dyDescent="0.25">
      <c r="A85" s="165" t="b" cm="1">
        <f t="array" ref="A85">ISNUMBER(MATCH(LOWER(TRIM(B85)), LOWER(TRIM(t_f60_codes)), 0))</f>
        <v>1</v>
      </c>
      <c r="B85" s="637" t="s">
        <v>1077</v>
      </c>
      <c r="C85" s="122" t="s">
        <v>73</v>
      </c>
      <c r="D85" s="125" t="s">
        <v>206</v>
      </c>
      <c r="F85" s="166">
        <f>_xlfn.XLOOKUP($C85,'d1'!$AD$3:$AD$87,'d1'!$AE$3:$AE$87)</f>
        <v>0</v>
      </c>
      <c r="G85" s="167"/>
      <c r="H85" s="231">
        <f t="shared" si="42"/>
        <v>0</v>
      </c>
      <c r="I85" s="166">
        <f>_xlfn.XLOOKUP($C85,'d2'!$AD$3:$AD$87,'d2'!$AE$3:$AE$87)</f>
        <v>0</v>
      </c>
      <c r="J85" s="167"/>
      <c r="K85" s="231">
        <f t="shared" si="43"/>
        <v>0</v>
      </c>
      <c r="L85" s="166">
        <f>_xlfn.XLOOKUP($C85,'d3'!$AD$3:$AD$87,'d3'!$AE$3:$AE$87)</f>
        <v>0</v>
      </c>
      <c r="M85" s="167"/>
      <c r="N85" s="231">
        <f t="shared" si="44"/>
        <v>0</v>
      </c>
      <c r="O85" s="166">
        <f>_xlfn.XLOOKUP($C85,'d4'!$AD$3:$AD$87,'d4'!$AE$3:$AE$87)</f>
        <v>0</v>
      </c>
      <c r="P85" s="167"/>
      <c r="Q85" s="231">
        <f t="shared" si="45"/>
        <v>0</v>
      </c>
      <c r="R85" s="166">
        <f>_xlfn.XLOOKUP($C85,'d5'!$AD$3:$AD$87,'d5'!$AE$3:$AE$87)</f>
        <v>0</v>
      </c>
      <c r="S85" s="167"/>
      <c r="T85" s="231">
        <f t="shared" si="46"/>
        <v>0</v>
      </c>
      <c r="U85" s="166">
        <f>_xlfn.XLOOKUP($C85,'d6'!$AD$3:$AD$87,'d6'!$AE$3:$AE$87)</f>
        <v>0</v>
      </c>
      <c r="V85" s="167"/>
      <c r="W85" s="231">
        <f t="shared" si="47"/>
        <v>0</v>
      </c>
      <c r="X85" s="166">
        <f>_xlfn.XLOOKUP($C85,'d7'!$AD$3:$AD$87,'d7'!$AE$3:$AE$87)</f>
        <v>0</v>
      </c>
      <c r="Y85" s="167"/>
      <c r="Z85" s="231">
        <f t="shared" si="48"/>
        <v>0</v>
      </c>
      <c r="AA85" s="166">
        <f>_xlfn.XLOOKUP($C85,'d8'!$AD$3:$AD$87,'d8'!$AE$3:$AE$87)</f>
        <v>0</v>
      </c>
      <c r="AB85" s="167"/>
      <c r="AC85" s="231">
        <f t="shared" si="49"/>
        <v>0</v>
      </c>
      <c r="AD85" s="166">
        <f>_xlfn.XLOOKUP($C85,'d9'!$AD$3:$AD$87,'d9'!$AE$3:$AE$87)</f>
        <v>0</v>
      </c>
      <c r="AE85" s="167"/>
      <c r="AF85" s="231">
        <f t="shared" si="50"/>
        <v>0</v>
      </c>
      <c r="AG85" s="166">
        <f>_xlfn.XLOOKUP($C85,'d10'!$AD$3:$AD$87,'d10'!$AE$3:$AE$87)</f>
        <v>0</v>
      </c>
      <c r="AH85" s="167"/>
      <c r="AI85" s="231">
        <f t="shared" si="51"/>
        <v>0</v>
      </c>
      <c r="AJ85" s="166">
        <f>_xlfn.XLOOKUP($C85,'d11'!$AD$3:$AD$87,'d11'!$AE$3:$AE$87)</f>
        <v>0</v>
      </c>
      <c r="AK85" s="167"/>
      <c r="AL85" s="231">
        <f t="shared" si="52"/>
        <v>0</v>
      </c>
      <c r="AM85" s="166">
        <f>_xlfn.XLOOKUP($C85,'d12'!$AD$3:$AD$87,'d12'!$AE$3:$AE$87)</f>
        <v>0</v>
      </c>
      <c r="AN85" s="167"/>
      <c r="AO85" s="231">
        <f t="shared" si="53"/>
        <v>0</v>
      </c>
      <c r="AP85" s="166">
        <f>_xlfn.XLOOKUP($C85,'d13'!$AD$3:$AD$87,'d13'!$AE$3:$AE$87)</f>
        <v>0</v>
      </c>
      <c r="AQ85" s="167"/>
      <c r="AR85" s="231">
        <f t="shared" si="54"/>
        <v>0</v>
      </c>
      <c r="AS85" s="166">
        <f>_xlfn.XLOOKUP($C85,'d14'!$AD$3:$AD$87,'d14'!$AE$3:$AE$87)</f>
        <v>0</v>
      </c>
      <c r="AT85" s="167"/>
      <c r="AU85" s="231">
        <f t="shared" si="55"/>
        <v>0</v>
      </c>
      <c r="AV85" s="166">
        <f>_xlfn.XLOOKUP($C85,'d15'!$AD$3:$AD$87,'d15'!$AE$3:$AE$87)</f>
        <v>0</v>
      </c>
      <c r="AW85" s="167"/>
      <c r="AX85" s="231">
        <f t="shared" si="56"/>
        <v>0</v>
      </c>
      <c r="AY85" s="166">
        <f>_xlfn.XLOOKUP($C85,'d16'!$AD$3:$AD$87,'d16'!$AE$3:$AE$87)</f>
        <v>0</v>
      </c>
      <c r="AZ85" s="167"/>
      <c r="BA85" s="231">
        <f t="shared" si="57"/>
        <v>0</v>
      </c>
      <c r="BB85" s="166">
        <f>_xlfn.XLOOKUP($C85,'d17'!$AD$3:$AD$87,'d17'!$AE$3:$AE$87)</f>
        <v>0</v>
      </c>
      <c r="BC85" s="167"/>
      <c r="BD85" s="231">
        <f t="shared" si="58"/>
        <v>0</v>
      </c>
      <c r="BE85" s="166">
        <f>_xlfn.XLOOKUP($C85,'d18'!$AD$3:$AD$87,'d18'!$AE$3:$AE$87)</f>
        <v>0</v>
      </c>
      <c r="BF85" s="167"/>
      <c r="BG85" s="231">
        <f t="shared" si="59"/>
        <v>0</v>
      </c>
      <c r="BH85" s="166">
        <f>_xlfn.XLOOKUP($C85,'d19'!$AD$3:$AD$87,'d19'!$AE$3:$AE$87)</f>
        <v>0</v>
      </c>
      <c r="BI85" s="167"/>
      <c r="BJ85" s="231">
        <f t="shared" si="60"/>
        <v>0</v>
      </c>
      <c r="BK85" s="166">
        <f>_xlfn.XLOOKUP($C85,'d20'!$AD$3:$AD$87,'d20'!$AE$3:$AE$87)</f>
        <v>0</v>
      </c>
      <c r="BL85" s="167"/>
      <c r="BM85" s="231">
        <f t="shared" si="61"/>
        <v>0</v>
      </c>
      <c r="BN85" s="166">
        <f>_xlfn.XLOOKUP($C85,'d21'!$AD$3:$AD$87,'d21'!$AE$3:$AE$87)</f>
        <v>0</v>
      </c>
      <c r="BO85" s="167"/>
      <c r="BP85" s="231">
        <f t="shared" si="62"/>
        <v>0</v>
      </c>
      <c r="BQ85" s="166">
        <f>_xlfn.XLOOKUP($C85,'d22'!$AD$3:$AD$87,'d22'!$AE$3:$AE$87)</f>
        <v>0</v>
      </c>
      <c r="BR85" s="167"/>
      <c r="BS85" s="231">
        <f t="shared" si="63"/>
        <v>0</v>
      </c>
      <c r="BT85" s="166">
        <f>_xlfn.XLOOKUP($C85,'d23'!$AD$3:$AD$87,'d23'!$AE$3:$AE$87)</f>
        <v>0</v>
      </c>
      <c r="BU85" s="167"/>
      <c r="BV85" s="231">
        <f t="shared" si="64"/>
        <v>0</v>
      </c>
      <c r="BW85" s="166">
        <f>_xlfn.XLOOKUP($C85,'d24'!$AD$3:$AD$87,'d24'!$AE$3:$AE$87)</f>
        <v>0</v>
      </c>
      <c r="BX85" s="167"/>
      <c r="BY85" s="231">
        <f t="shared" si="65"/>
        <v>0</v>
      </c>
      <c r="BZ85" s="166">
        <f>_xlfn.XLOOKUP($C85,'d25'!$AD$3:$AD$87,'d25'!$AE$3:$AE$87)</f>
        <v>0</v>
      </c>
      <c r="CA85" s="167"/>
      <c r="CB85" s="231">
        <f t="shared" si="66"/>
        <v>0</v>
      </c>
      <c r="CC85" s="166">
        <f>_xlfn.XLOOKUP($C85,'d26'!$AD$3:$AD$87,'d26'!$AE$3:$AE$87)</f>
        <v>0</v>
      </c>
      <c r="CD85" s="167"/>
      <c r="CE85" s="231">
        <f t="shared" si="67"/>
        <v>0</v>
      </c>
      <c r="CF85" s="166">
        <f>_xlfn.XLOOKUP($C85,'d27'!$AD$3:$AD$87,'d27'!$AE$3:$AE$87)</f>
        <v>0</v>
      </c>
      <c r="CG85" s="167"/>
      <c r="CH85" s="231">
        <f t="shared" si="68"/>
        <v>0</v>
      </c>
      <c r="CI85" s="166">
        <f>_xlfn.XLOOKUP($C85,'d28'!$AD$3:$AD$87,'d28'!$AE$3:$AE$87)</f>
        <v>0</v>
      </c>
      <c r="CJ85" s="167"/>
      <c r="CK85" s="231">
        <f t="shared" si="69"/>
        <v>0</v>
      </c>
      <c r="CL85" s="166">
        <f>_xlfn.XLOOKUP($C85,'d29'!$AD$3:$AD$87,'d29'!$AE$3:$AE$87)</f>
        <v>0</v>
      </c>
      <c r="CM85" s="167"/>
      <c r="CN85" s="231">
        <f t="shared" si="70"/>
        <v>0</v>
      </c>
      <c r="CO85" s="166">
        <f>_xlfn.XLOOKUP($C85,'d30'!$AD$3:$AD$87,'d30'!$AE$3:$AE$87)</f>
        <v>0</v>
      </c>
      <c r="CP85" s="167"/>
      <c r="CQ85" s="231">
        <f t="shared" si="71"/>
        <v>0</v>
      </c>
      <c r="CR85" s="166">
        <f>_xlfn.XLOOKUP($C85,'d31'!$AD$3:$AD$87,'d31'!$AE$3:$AE$87)</f>
        <v>0</v>
      </c>
      <c r="CS85" s="167"/>
      <c r="CT85" s="231">
        <f t="shared" si="72"/>
        <v>0</v>
      </c>
      <c r="CV85" s="168">
        <f t="shared" si="38"/>
        <v>0</v>
      </c>
      <c r="CW85" s="168">
        <f t="shared" si="73"/>
        <v>0</v>
      </c>
      <c r="CX85" s="175">
        <f t="shared" si="40"/>
        <v>0</v>
      </c>
      <c r="CY85" s="165">
        <f t="shared" si="41"/>
        <v>0</v>
      </c>
      <c r="CZ85" s="165">
        <f t="shared" si="41"/>
        <v>0</v>
      </c>
    </row>
    <row r="86" spans="1:104" x14ac:dyDescent="0.25">
      <c r="A86" s="165" t="b" cm="1">
        <f t="array" ref="A86">ISNUMBER(MATCH(LOWER(TRIM(B86)), LOWER(TRIM(t_f60_codes)), 0))</f>
        <v>1</v>
      </c>
      <c r="B86" s="637" t="s">
        <v>1079</v>
      </c>
      <c r="C86" s="122" t="s">
        <v>72</v>
      </c>
      <c r="D86" s="125" t="s">
        <v>207</v>
      </c>
      <c r="F86" s="166">
        <f>_xlfn.XLOOKUP($C86,'d1'!$AD$3:$AD$87,'d1'!$AE$3:$AE$87)</f>
        <v>0</v>
      </c>
      <c r="G86" s="167"/>
      <c r="H86" s="231">
        <f t="shared" si="42"/>
        <v>0</v>
      </c>
      <c r="I86" s="166">
        <f>_xlfn.XLOOKUP($C86,'d2'!$AD$3:$AD$87,'d2'!$AE$3:$AE$87)</f>
        <v>0</v>
      </c>
      <c r="J86" s="167"/>
      <c r="K86" s="231">
        <f t="shared" si="43"/>
        <v>0</v>
      </c>
      <c r="L86" s="166">
        <f>_xlfn.XLOOKUP($C86,'d3'!$AD$3:$AD$87,'d3'!$AE$3:$AE$87)</f>
        <v>0</v>
      </c>
      <c r="M86" s="167"/>
      <c r="N86" s="231">
        <f t="shared" si="44"/>
        <v>0</v>
      </c>
      <c r="O86" s="166">
        <f>_xlfn.XLOOKUP($C86,'d4'!$AD$3:$AD$87,'d4'!$AE$3:$AE$87)</f>
        <v>0</v>
      </c>
      <c r="P86" s="167"/>
      <c r="Q86" s="231">
        <f t="shared" si="45"/>
        <v>0</v>
      </c>
      <c r="R86" s="166">
        <f>_xlfn.XLOOKUP($C86,'d5'!$AD$3:$AD$87,'d5'!$AE$3:$AE$87)</f>
        <v>0</v>
      </c>
      <c r="S86" s="167"/>
      <c r="T86" s="231">
        <f t="shared" si="46"/>
        <v>0</v>
      </c>
      <c r="U86" s="166">
        <f>_xlfn.XLOOKUP($C86,'d6'!$AD$3:$AD$87,'d6'!$AE$3:$AE$87)</f>
        <v>0</v>
      </c>
      <c r="V86" s="167"/>
      <c r="W86" s="231">
        <f t="shared" si="47"/>
        <v>0</v>
      </c>
      <c r="X86" s="166">
        <f>_xlfn.XLOOKUP($C86,'d7'!$AD$3:$AD$87,'d7'!$AE$3:$AE$87)</f>
        <v>0</v>
      </c>
      <c r="Y86" s="167"/>
      <c r="Z86" s="231">
        <f t="shared" si="48"/>
        <v>0</v>
      </c>
      <c r="AA86" s="166">
        <f>_xlfn.XLOOKUP($C86,'d8'!$AD$3:$AD$87,'d8'!$AE$3:$AE$87)</f>
        <v>0</v>
      </c>
      <c r="AB86" s="167"/>
      <c r="AC86" s="231">
        <f t="shared" si="49"/>
        <v>0</v>
      </c>
      <c r="AD86" s="166">
        <f>_xlfn.XLOOKUP($C86,'d9'!$AD$3:$AD$87,'d9'!$AE$3:$AE$87)</f>
        <v>0</v>
      </c>
      <c r="AE86" s="167"/>
      <c r="AF86" s="231">
        <f t="shared" si="50"/>
        <v>0</v>
      </c>
      <c r="AG86" s="166">
        <f>_xlfn.XLOOKUP($C86,'d10'!$AD$3:$AD$87,'d10'!$AE$3:$AE$87)</f>
        <v>0</v>
      </c>
      <c r="AH86" s="167"/>
      <c r="AI86" s="231">
        <f t="shared" si="51"/>
        <v>0</v>
      </c>
      <c r="AJ86" s="166">
        <f>_xlfn.XLOOKUP($C86,'d11'!$AD$3:$AD$87,'d11'!$AE$3:$AE$87)</f>
        <v>0</v>
      </c>
      <c r="AK86" s="167"/>
      <c r="AL86" s="231">
        <f t="shared" si="52"/>
        <v>0</v>
      </c>
      <c r="AM86" s="166">
        <f>_xlfn.XLOOKUP($C86,'d12'!$AD$3:$AD$87,'d12'!$AE$3:$AE$87)</f>
        <v>0</v>
      </c>
      <c r="AN86" s="167"/>
      <c r="AO86" s="231">
        <f t="shared" si="53"/>
        <v>0</v>
      </c>
      <c r="AP86" s="166">
        <f>_xlfn.XLOOKUP($C86,'d13'!$AD$3:$AD$87,'d13'!$AE$3:$AE$87)</f>
        <v>0</v>
      </c>
      <c r="AQ86" s="167"/>
      <c r="AR86" s="231">
        <f t="shared" si="54"/>
        <v>0</v>
      </c>
      <c r="AS86" s="166">
        <f>_xlfn.XLOOKUP($C86,'d14'!$AD$3:$AD$87,'d14'!$AE$3:$AE$87)</f>
        <v>0</v>
      </c>
      <c r="AT86" s="167"/>
      <c r="AU86" s="231">
        <f t="shared" si="55"/>
        <v>0</v>
      </c>
      <c r="AV86" s="166">
        <f>_xlfn.XLOOKUP($C86,'d15'!$AD$3:$AD$87,'d15'!$AE$3:$AE$87)</f>
        <v>0</v>
      </c>
      <c r="AW86" s="167"/>
      <c r="AX86" s="231">
        <f t="shared" si="56"/>
        <v>0</v>
      </c>
      <c r="AY86" s="166">
        <f>_xlfn.XLOOKUP($C86,'d16'!$AD$3:$AD$87,'d16'!$AE$3:$AE$87)</f>
        <v>0</v>
      </c>
      <c r="AZ86" s="167"/>
      <c r="BA86" s="231">
        <f t="shared" si="57"/>
        <v>0</v>
      </c>
      <c r="BB86" s="166">
        <f>_xlfn.XLOOKUP($C86,'d17'!$AD$3:$AD$87,'d17'!$AE$3:$AE$87)</f>
        <v>0</v>
      </c>
      <c r="BC86" s="167"/>
      <c r="BD86" s="231">
        <f t="shared" si="58"/>
        <v>0</v>
      </c>
      <c r="BE86" s="166">
        <f>_xlfn.XLOOKUP($C86,'d18'!$AD$3:$AD$87,'d18'!$AE$3:$AE$87)</f>
        <v>0</v>
      </c>
      <c r="BF86" s="167"/>
      <c r="BG86" s="231">
        <f t="shared" si="59"/>
        <v>0</v>
      </c>
      <c r="BH86" s="166">
        <f>_xlfn.XLOOKUP($C86,'d19'!$AD$3:$AD$87,'d19'!$AE$3:$AE$87)</f>
        <v>0</v>
      </c>
      <c r="BI86" s="167"/>
      <c r="BJ86" s="231">
        <f t="shared" si="60"/>
        <v>0</v>
      </c>
      <c r="BK86" s="166">
        <f>_xlfn.XLOOKUP($C86,'d20'!$AD$3:$AD$87,'d20'!$AE$3:$AE$87)</f>
        <v>0</v>
      </c>
      <c r="BL86" s="167"/>
      <c r="BM86" s="231">
        <f t="shared" si="61"/>
        <v>0</v>
      </c>
      <c r="BN86" s="166">
        <f>_xlfn.XLOOKUP($C86,'d21'!$AD$3:$AD$87,'d21'!$AE$3:$AE$87)</f>
        <v>0</v>
      </c>
      <c r="BO86" s="167"/>
      <c r="BP86" s="231">
        <f t="shared" si="62"/>
        <v>0</v>
      </c>
      <c r="BQ86" s="166">
        <f>_xlfn.XLOOKUP($C86,'d22'!$AD$3:$AD$87,'d22'!$AE$3:$AE$87)</f>
        <v>0</v>
      </c>
      <c r="BR86" s="167"/>
      <c r="BS86" s="231">
        <f t="shared" si="63"/>
        <v>0</v>
      </c>
      <c r="BT86" s="166">
        <f>_xlfn.XLOOKUP($C86,'d23'!$AD$3:$AD$87,'d23'!$AE$3:$AE$87)</f>
        <v>0</v>
      </c>
      <c r="BU86" s="167"/>
      <c r="BV86" s="231">
        <f t="shared" si="64"/>
        <v>0</v>
      </c>
      <c r="BW86" s="166">
        <f>_xlfn.XLOOKUP($C86,'d24'!$AD$3:$AD$87,'d24'!$AE$3:$AE$87)</f>
        <v>0</v>
      </c>
      <c r="BX86" s="167"/>
      <c r="BY86" s="231">
        <f t="shared" si="65"/>
        <v>0</v>
      </c>
      <c r="BZ86" s="166">
        <f>_xlfn.XLOOKUP($C86,'d25'!$AD$3:$AD$87,'d25'!$AE$3:$AE$87)</f>
        <v>0</v>
      </c>
      <c r="CA86" s="167"/>
      <c r="CB86" s="231">
        <f t="shared" si="66"/>
        <v>0</v>
      </c>
      <c r="CC86" s="166">
        <f>_xlfn.XLOOKUP($C86,'d26'!$AD$3:$AD$87,'d26'!$AE$3:$AE$87)</f>
        <v>0</v>
      </c>
      <c r="CD86" s="167"/>
      <c r="CE86" s="231">
        <f t="shared" si="67"/>
        <v>0</v>
      </c>
      <c r="CF86" s="166">
        <f>_xlfn.XLOOKUP($C86,'d27'!$AD$3:$AD$87,'d27'!$AE$3:$AE$87)</f>
        <v>0</v>
      </c>
      <c r="CG86" s="167"/>
      <c r="CH86" s="231">
        <f t="shared" si="68"/>
        <v>0</v>
      </c>
      <c r="CI86" s="166">
        <f>_xlfn.XLOOKUP($C86,'d28'!$AD$3:$AD$87,'d28'!$AE$3:$AE$87)</f>
        <v>0</v>
      </c>
      <c r="CJ86" s="167"/>
      <c r="CK86" s="231">
        <f t="shared" si="69"/>
        <v>0</v>
      </c>
      <c r="CL86" s="166">
        <f>_xlfn.XLOOKUP($C86,'d29'!$AD$3:$AD$87,'d29'!$AE$3:$AE$87)</f>
        <v>0</v>
      </c>
      <c r="CM86" s="167"/>
      <c r="CN86" s="231">
        <f t="shared" si="70"/>
        <v>0</v>
      </c>
      <c r="CO86" s="166">
        <f>_xlfn.XLOOKUP($C86,'d30'!$AD$3:$AD$87,'d30'!$AE$3:$AE$87)</f>
        <v>0</v>
      </c>
      <c r="CP86" s="167"/>
      <c r="CQ86" s="231">
        <f t="shared" si="71"/>
        <v>0</v>
      </c>
      <c r="CR86" s="166">
        <f>_xlfn.XLOOKUP($C86,'d31'!$AD$3:$AD$87,'d31'!$AE$3:$AE$87)</f>
        <v>0</v>
      </c>
      <c r="CS86" s="167"/>
      <c r="CT86" s="231">
        <f t="shared" si="72"/>
        <v>0</v>
      </c>
      <c r="CV86" s="168">
        <f t="shared" si="38"/>
        <v>0</v>
      </c>
      <c r="CW86" s="168">
        <f>G86+J86+M86+P86+S86+V86+Y86+AB86+AE86+AH86+AK86+AN86+AQ86+AT86+AW86+AZ86+BC86+BF86+BI86+BL86+BO86+BR86+BU86+BX86+CA86+CD86+CG86+CJ86+CM86+CP86+CS86</f>
        <v>0</v>
      </c>
      <c r="CX86" s="169">
        <f t="shared" si="40"/>
        <v>0</v>
      </c>
      <c r="CY86" s="165">
        <f t="shared" si="41"/>
        <v>0</v>
      </c>
      <c r="CZ86" s="165">
        <f t="shared" si="41"/>
        <v>0</v>
      </c>
    </row>
    <row r="87" spans="1:104" x14ac:dyDescent="0.25">
      <c r="A87" s="165" t="b" cm="1">
        <f t="array" ref="A87">ISNUMBER(MATCH(LOWER(TRIM(B87)), LOWER(TRIM(t_f60_codes)), 0))</f>
        <v>1</v>
      </c>
      <c r="B87" s="637" t="s">
        <v>1080</v>
      </c>
      <c r="C87" s="122" t="s">
        <v>71</v>
      </c>
      <c r="D87" s="125" t="s">
        <v>208</v>
      </c>
      <c r="F87" s="166">
        <f>_xlfn.XLOOKUP($C87,'d1'!$AD$3:$AD$87,'d1'!$AE$3:$AE$87)</f>
        <v>0</v>
      </c>
      <c r="G87" s="167"/>
      <c r="H87" s="231">
        <f t="shared" si="42"/>
        <v>0</v>
      </c>
      <c r="I87" s="166">
        <f>_xlfn.XLOOKUP($C87,'d2'!$AD$3:$AD$87,'d2'!$AE$3:$AE$87)</f>
        <v>0</v>
      </c>
      <c r="J87" s="167"/>
      <c r="K87" s="231">
        <f t="shared" si="43"/>
        <v>0</v>
      </c>
      <c r="L87" s="166">
        <f>_xlfn.XLOOKUP($C87,'d3'!$AD$3:$AD$87,'d3'!$AE$3:$AE$87)</f>
        <v>0</v>
      </c>
      <c r="M87" s="167"/>
      <c r="N87" s="231">
        <f t="shared" si="44"/>
        <v>0</v>
      </c>
      <c r="O87" s="166">
        <f>_xlfn.XLOOKUP($C87,'d4'!$AD$3:$AD$87,'d4'!$AE$3:$AE$87)</f>
        <v>0</v>
      </c>
      <c r="P87" s="167"/>
      <c r="Q87" s="231">
        <f t="shared" si="45"/>
        <v>0</v>
      </c>
      <c r="R87" s="166">
        <f>_xlfn.XLOOKUP($C87,'d5'!$AD$3:$AD$87,'d5'!$AE$3:$AE$87)</f>
        <v>0</v>
      </c>
      <c r="S87" s="167"/>
      <c r="T87" s="231">
        <f t="shared" si="46"/>
        <v>0</v>
      </c>
      <c r="U87" s="166">
        <f>_xlfn.XLOOKUP($C87,'d6'!$AD$3:$AD$87,'d6'!$AE$3:$AE$87)</f>
        <v>0</v>
      </c>
      <c r="V87" s="167"/>
      <c r="W87" s="231">
        <f t="shared" si="47"/>
        <v>0</v>
      </c>
      <c r="X87" s="166">
        <f>_xlfn.XLOOKUP($C87,'d7'!$AD$3:$AD$87,'d7'!$AE$3:$AE$87)</f>
        <v>0</v>
      </c>
      <c r="Y87" s="167"/>
      <c r="Z87" s="231">
        <f t="shared" si="48"/>
        <v>0</v>
      </c>
      <c r="AA87" s="166">
        <f>_xlfn.XLOOKUP($C87,'d8'!$AD$3:$AD$87,'d8'!$AE$3:$AE$87)</f>
        <v>0</v>
      </c>
      <c r="AB87" s="167"/>
      <c r="AC87" s="231">
        <f t="shared" si="49"/>
        <v>0</v>
      </c>
      <c r="AD87" s="166">
        <f>_xlfn.XLOOKUP($C87,'d9'!$AD$3:$AD$87,'d9'!$AE$3:$AE$87)</f>
        <v>0</v>
      </c>
      <c r="AE87" s="167"/>
      <c r="AF87" s="231">
        <f t="shared" si="50"/>
        <v>0</v>
      </c>
      <c r="AG87" s="166">
        <f>_xlfn.XLOOKUP($C87,'d10'!$AD$3:$AD$87,'d10'!$AE$3:$AE$87)</f>
        <v>0</v>
      </c>
      <c r="AH87" s="167"/>
      <c r="AI87" s="231">
        <f t="shared" si="51"/>
        <v>0</v>
      </c>
      <c r="AJ87" s="166">
        <f>_xlfn.XLOOKUP($C87,'d11'!$AD$3:$AD$87,'d11'!$AE$3:$AE$87)</f>
        <v>0</v>
      </c>
      <c r="AK87" s="167"/>
      <c r="AL87" s="231">
        <f t="shared" si="52"/>
        <v>0</v>
      </c>
      <c r="AM87" s="166">
        <f>_xlfn.XLOOKUP($C87,'d12'!$AD$3:$AD$87,'d12'!$AE$3:$AE$87)</f>
        <v>0</v>
      </c>
      <c r="AN87" s="167"/>
      <c r="AO87" s="231">
        <f t="shared" si="53"/>
        <v>0</v>
      </c>
      <c r="AP87" s="166">
        <f>_xlfn.XLOOKUP($C87,'d13'!$AD$3:$AD$87,'d13'!$AE$3:$AE$87)</f>
        <v>0</v>
      </c>
      <c r="AQ87" s="167"/>
      <c r="AR87" s="231">
        <f t="shared" si="54"/>
        <v>0</v>
      </c>
      <c r="AS87" s="166">
        <f>_xlfn.XLOOKUP($C87,'d14'!$AD$3:$AD$87,'d14'!$AE$3:$AE$87)</f>
        <v>0</v>
      </c>
      <c r="AT87" s="167"/>
      <c r="AU87" s="231">
        <f t="shared" si="55"/>
        <v>0</v>
      </c>
      <c r="AV87" s="166">
        <f>_xlfn.XLOOKUP($C87,'d15'!$AD$3:$AD$87,'d15'!$AE$3:$AE$87)</f>
        <v>0</v>
      </c>
      <c r="AW87" s="167"/>
      <c r="AX87" s="231">
        <f t="shared" si="56"/>
        <v>0</v>
      </c>
      <c r="AY87" s="166">
        <f>_xlfn.XLOOKUP($C87,'d16'!$AD$3:$AD$87,'d16'!$AE$3:$AE$87)</f>
        <v>0</v>
      </c>
      <c r="AZ87" s="167"/>
      <c r="BA87" s="231">
        <f t="shared" si="57"/>
        <v>0</v>
      </c>
      <c r="BB87" s="166">
        <f>_xlfn.XLOOKUP($C87,'d17'!$AD$3:$AD$87,'d17'!$AE$3:$AE$87)</f>
        <v>0</v>
      </c>
      <c r="BC87" s="167"/>
      <c r="BD87" s="231">
        <f t="shared" si="58"/>
        <v>0</v>
      </c>
      <c r="BE87" s="166">
        <f>_xlfn.XLOOKUP($C87,'d18'!$AD$3:$AD$87,'d18'!$AE$3:$AE$87)</f>
        <v>0</v>
      </c>
      <c r="BF87" s="167"/>
      <c r="BG87" s="231">
        <f t="shared" si="59"/>
        <v>0</v>
      </c>
      <c r="BH87" s="166">
        <f>_xlfn.XLOOKUP($C87,'d19'!$AD$3:$AD$87,'d19'!$AE$3:$AE$87)</f>
        <v>0</v>
      </c>
      <c r="BI87" s="167"/>
      <c r="BJ87" s="231">
        <f t="shared" si="60"/>
        <v>0</v>
      </c>
      <c r="BK87" s="166">
        <f>_xlfn.XLOOKUP($C87,'d20'!$AD$3:$AD$87,'d20'!$AE$3:$AE$87)</f>
        <v>0</v>
      </c>
      <c r="BL87" s="167"/>
      <c r="BM87" s="231">
        <f t="shared" si="61"/>
        <v>0</v>
      </c>
      <c r="BN87" s="166">
        <f>_xlfn.XLOOKUP($C87,'d21'!$AD$3:$AD$87,'d21'!$AE$3:$AE$87)</f>
        <v>0</v>
      </c>
      <c r="BO87" s="167"/>
      <c r="BP87" s="231">
        <f t="shared" si="62"/>
        <v>0</v>
      </c>
      <c r="BQ87" s="166">
        <f>_xlfn.XLOOKUP($C87,'d22'!$AD$3:$AD$87,'d22'!$AE$3:$AE$87)</f>
        <v>0</v>
      </c>
      <c r="BR87" s="167"/>
      <c r="BS87" s="231">
        <f t="shared" si="63"/>
        <v>0</v>
      </c>
      <c r="BT87" s="166">
        <f>_xlfn.XLOOKUP($C87,'d23'!$AD$3:$AD$87,'d23'!$AE$3:$AE$87)</f>
        <v>0</v>
      </c>
      <c r="BU87" s="167"/>
      <c r="BV87" s="231">
        <f t="shared" si="64"/>
        <v>0</v>
      </c>
      <c r="BW87" s="166">
        <f>_xlfn.XLOOKUP($C87,'d24'!$AD$3:$AD$87,'d24'!$AE$3:$AE$87)</f>
        <v>0</v>
      </c>
      <c r="BX87" s="167"/>
      <c r="BY87" s="231">
        <f t="shared" si="65"/>
        <v>0</v>
      </c>
      <c r="BZ87" s="166">
        <f>_xlfn.XLOOKUP($C87,'d25'!$AD$3:$AD$87,'d25'!$AE$3:$AE$87)</f>
        <v>0</v>
      </c>
      <c r="CA87" s="167"/>
      <c r="CB87" s="231">
        <f t="shared" si="66"/>
        <v>0</v>
      </c>
      <c r="CC87" s="166">
        <f>_xlfn.XLOOKUP($C87,'d26'!$AD$3:$AD$87,'d26'!$AE$3:$AE$87)</f>
        <v>0</v>
      </c>
      <c r="CD87" s="167"/>
      <c r="CE87" s="231">
        <f t="shared" si="67"/>
        <v>0</v>
      </c>
      <c r="CF87" s="166">
        <f>_xlfn.XLOOKUP($C87,'d27'!$AD$3:$AD$87,'d27'!$AE$3:$AE$87)</f>
        <v>0</v>
      </c>
      <c r="CG87" s="167"/>
      <c r="CH87" s="231">
        <f t="shared" si="68"/>
        <v>0</v>
      </c>
      <c r="CI87" s="166">
        <f>_xlfn.XLOOKUP($C87,'d28'!$AD$3:$AD$87,'d28'!$AE$3:$AE$87)</f>
        <v>0</v>
      </c>
      <c r="CJ87" s="167"/>
      <c r="CK87" s="231">
        <f t="shared" si="69"/>
        <v>0</v>
      </c>
      <c r="CL87" s="166">
        <f>_xlfn.XLOOKUP($C87,'d29'!$AD$3:$AD$87,'d29'!$AE$3:$AE$87)</f>
        <v>0</v>
      </c>
      <c r="CM87" s="167"/>
      <c r="CN87" s="231">
        <f t="shared" si="70"/>
        <v>0</v>
      </c>
      <c r="CO87" s="166">
        <f>_xlfn.XLOOKUP($C87,'d30'!$AD$3:$AD$87,'d30'!$AE$3:$AE$87)</f>
        <v>0</v>
      </c>
      <c r="CP87" s="167"/>
      <c r="CQ87" s="231">
        <f t="shared" si="71"/>
        <v>0</v>
      </c>
      <c r="CR87" s="166">
        <f>_xlfn.XLOOKUP($C87,'d31'!$AD$3:$AD$87,'d31'!$AE$3:$AE$87)</f>
        <v>0</v>
      </c>
      <c r="CS87" s="167"/>
      <c r="CT87" s="231">
        <f t="shared" si="72"/>
        <v>0</v>
      </c>
      <c r="CV87" s="168">
        <f t="shared" si="38"/>
        <v>0</v>
      </c>
      <c r="CW87" s="168">
        <f>G87+J87+M87+P87+S87+V87+Y87+AB87+AE87+AH87+AK87+AN87+AQ87+AT87+AW87+AZ87+BC87+BF87+BI87+BL87+BO87+BR87+BU87+BX87+CA87+CD87+CG87+CJ87+CM87+CP87+CS87</f>
        <v>0</v>
      </c>
      <c r="CX87" s="175">
        <f t="shared" si="40"/>
        <v>0</v>
      </c>
      <c r="CY87" s="165">
        <f t="shared" si="41"/>
        <v>0</v>
      </c>
      <c r="CZ87" s="165">
        <f t="shared" si="41"/>
        <v>0</v>
      </c>
    </row>
    <row r="88" spans="1:104" x14ac:dyDescent="0.25">
      <c r="A88" s="165" t="b" cm="1">
        <f t="array" ref="A88">ISNUMBER(MATCH(LOWER(TRIM(B88)), LOWER(TRIM(t_f60_codes)), 0))</f>
        <v>1</v>
      </c>
      <c r="B88" s="637" t="str">
        <f t="shared" si="37"/>
        <v>garbage_fees</v>
      </c>
      <c r="C88" s="122" t="s">
        <v>77</v>
      </c>
      <c r="D88" s="125" t="s">
        <v>209</v>
      </c>
      <c r="F88" s="166">
        <f>_xlfn.XLOOKUP($C88,'d1'!$AD$3:$AD$87,'d1'!$AE$3:$AE$87)</f>
        <v>0</v>
      </c>
      <c r="G88" s="167"/>
      <c r="H88" s="231">
        <f t="shared" si="42"/>
        <v>0</v>
      </c>
      <c r="I88" s="166">
        <f>_xlfn.XLOOKUP($C88,'d2'!$AD$3:$AD$87,'d2'!$AE$3:$AE$87)</f>
        <v>0</v>
      </c>
      <c r="J88" s="167"/>
      <c r="K88" s="231">
        <f t="shared" si="43"/>
        <v>0</v>
      </c>
      <c r="L88" s="166">
        <f>_xlfn.XLOOKUP($C88,'d3'!$AD$3:$AD$87,'d3'!$AE$3:$AE$87)</f>
        <v>0</v>
      </c>
      <c r="M88" s="167"/>
      <c r="N88" s="231">
        <f t="shared" si="44"/>
        <v>0</v>
      </c>
      <c r="O88" s="166">
        <f>_xlfn.XLOOKUP($C88,'d4'!$AD$3:$AD$87,'d4'!$AE$3:$AE$87)</f>
        <v>0</v>
      </c>
      <c r="P88" s="167"/>
      <c r="Q88" s="231">
        <f t="shared" si="45"/>
        <v>0</v>
      </c>
      <c r="R88" s="166">
        <f>_xlfn.XLOOKUP($C88,'d5'!$AD$3:$AD$87,'d5'!$AE$3:$AE$87)</f>
        <v>0</v>
      </c>
      <c r="S88" s="167"/>
      <c r="T88" s="231">
        <f t="shared" si="46"/>
        <v>0</v>
      </c>
      <c r="U88" s="166">
        <f>_xlfn.XLOOKUP($C88,'d6'!$AD$3:$AD$87,'d6'!$AE$3:$AE$87)</f>
        <v>0</v>
      </c>
      <c r="V88" s="167"/>
      <c r="W88" s="231">
        <f t="shared" si="47"/>
        <v>0</v>
      </c>
      <c r="X88" s="166">
        <f>_xlfn.XLOOKUP($C88,'d7'!$AD$3:$AD$87,'d7'!$AE$3:$AE$87)</f>
        <v>0</v>
      </c>
      <c r="Y88" s="167"/>
      <c r="Z88" s="231">
        <f t="shared" si="48"/>
        <v>0</v>
      </c>
      <c r="AA88" s="166">
        <f>_xlfn.XLOOKUP($C88,'d8'!$AD$3:$AD$87,'d8'!$AE$3:$AE$87)</f>
        <v>0</v>
      </c>
      <c r="AB88" s="167"/>
      <c r="AC88" s="231">
        <f t="shared" si="49"/>
        <v>0</v>
      </c>
      <c r="AD88" s="166">
        <f>_xlfn.XLOOKUP($C88,'d9'!$AD$3:$AD$87,'d9'!$AE$3:$AE$87)</f>
        <v>0</v>
      </c>
      <c r="AE88" s="167"/>
      <c r="AF88" s="231">
        <f t="shared" si="50"/>
        <v>0</v>
      </c>
      <c r="AG88" s="166">
        <f>_xlfn.XLOOKUP($C88,'d10'!$AD$3:$AD$87,'d10'!$AE$3:$AE$87)</f>
        <v>0</v>
      </c>
      <c r="AH88" s="167"/>
      <c r="AI88" s="231">
        <f t="shared" si="51"/>
        <v>0</v>
      </c>
      <c r="AJ88" s="166">
        <f>_xlfn.XLOOKUP($C88,'d11'!$AD$3:$AD$87,'d11'!$AE$3:$AE$87)</f>
        <v>0</v>
      </c>
      <c r="AK88" s="167"/>
      <c r="AL88" s="231">
        <f t="shared" si="52"/>
        <v>0</v>
      </c>
      <c r="AM88" s="166">
        <f>_xlfn.XLOOKUP($C88,'d12'!$AD$3:$AD$87,'d12'!$AE$3:$AE$87)</f>
        <v>0</v>
      </c>
      <c r="AN88" s="167"/>
      <c r="AO88" s="231">
        <f t="shared" si="53"/>
        <v>0</v>
      </c>
      <c r="AP88" s="166">
        <f>_xlfn.XLOOKUP($C88,'d13'!$AD$3:$AD$87,'d13'!$AE$3:$AE$87)</f>
        <v>0</v>
      </c>
      <c r="AQ88" s="167"/>
      <c r="AR88" s="231">
        <f t="shared" si="54"/>
        <v>0</v>
      </c>
      <c r="AS88" s="166">
        <f>_xlfn.XLOOKUP($C88,'d14'!$AD$3:$AD$87,'d14'!$AE$3:$AE$87)</f>
        <v>0</v>
      </c>
      <c r="AT88" s="167"/>
      <c r="AU88" s="231">
        <f t="shared" si="55"/>
        <v>0</v>
      </c>
      <c r="AV88" s="166">
        <f>_xlfn.XLOOKUP($C88,'d15'!$AD$3:$AD$87,'d15'!$AE$3:$AE$87)</f>
        <v>0</v>
      </c>
      <c r="AW88" s="167"/>
      <c r="AX88" s="231">
        <f t="shared" si="56"/>
        <v>0</v>
      </c>
      <c r="AY88" s="166">
        <f>_xlfn.XLOOKUP($C88,'d16'!$AD$3:$AD$87,'d16'!$AE$3:$AE$87)</f>
        <v>0</v>
      </c>
      <c r="AZ88" s="167"/>
      <c r="BA88" s="231">
        <f t="shared" si="57"/>
        <v>0</v>
      </c>
      <c r="BB88" s="166">
        <f>_xlfn.XLOOKUP($C88,'d17'!$AD$3:$AD$87,'d17'!$AE$3:$AE$87)</f>
        <v>0</v>
      </c>
      <c r="BC88" s="167"/>
      <c r="BD88" s="231">
        <f t="shared" si="58"/>
        <v>0</v>
      </c>
      <c r="BE88" s="166">
        <f>_xlfn.XLOOKUP($C88,'d18'!$AD$3:$AD$87,'d18'!$AE$3:$AE$87)</f>
        <v>0</v>
      </c>
      <c r="BF88" s="167"/>
      <c r="BG88" s="231">
        <f t="shared" si="59"/>
        <v>0</v>
      </c>
      <c r="BH88" s="166">
        <f>_xlfn.XLOOKUP($C88,'d19'!$AD$3:$AD$87,'d19'!$AE$3:$AE$87)</f>
        <v>0</v>
      </c>
      <c r="BI88" s="167"/>
      <c r="BJ88" s="231">
        <f t="shared" si="60"/>
        <v>0</v>
      </c>
      <c r="BK88" s="166">
        <f>_xlfn.XLOOKUP($C88,'d20'!$AD$3:$AD$87,'d20'!$AE$3:$AE$87)</f>
        <v>0</v>
      </c>
      <c r="BL88" s="167"/>
      <c r="BM88" s="231">
        <f t="shared" si="61"/>
        <v>0</v>
      </c>
      <c r="BN88" s="166">
        <f>_xlfn.XLOOKUP($C88,'d21'!$AD$3:$AD$87,'d21'!$AE$3:$AE$87)</f>
        <v>0</v>
      </c>
      <c r="BO88" s="167"/>
      <c r="BP88" s="231">
        <f t="shared" si="62"/>
        <v>0</v>
      </c>
      <c r="BQ88" s="166">
        <f>_xlfn.XLOOKUP($C88,'d22'!$AD$3:$AD$87,'d22'!$AE$3:$AE$87)</f>
        <v>0</v>
      </c>
      <c r="BR88" s="167"/>
      <c r="BS88" s="231">
        <f t="shared" si="63"/>
        <v>0</v>
      </c>
      <c r="BT88" s="166">
        <f>_xlfn.XLOOKUP($C88,'d23'!$AD$3:$AD$87,'d23'!$AE$3:$AE$87)</f>
        <v>0</v>
      </c>
      <c r="BU88" s="167"/>
      <c r="BV88" s="231">
        <f t="shared" si="64"/>
        <v>0</v>
      </c>
      <c r="BW88" s="166">
        <f>_xlfn.XLOOKUP($C88,'d24'!$AD$3:$AD$87,'d24'!$AE$3:$AE$87)</f>
        <v>0</v>
      </c>
      <c r="BX88" s="167"/>
      <c r="BY88" s="231">
        <f t="shared" si="65"/>
        <v>0</v>
      </c>
      <c r="BZ88" s="166">
        <f>_xlfn.XLOOKUP($C88,'d25'!$AD$3:$AD$87,'d25'!$AE$3:$AE$87)</f>
        <v>0</v>
      </c>
      <c r="CA88" s="167"/>
      <c r="CB88" s="231">
        <f t="shared" si="66"/>
        <v>0</v>
      </c>
      <c r="CC88" s="166">
        <f>_xlfn.XLOOKUP($C88,'d26'!$AD$3:$AD$87,'d26'!$AE$3:$AE$87)</f>
        <v>0</v>
      </c>
      <c r="CD88" s="167"/>
      <c r="CE88" s="231">
        <f t="shared" si="67"/>
        <v>0</v>
      </c>
      <c r="CF88" s="166">
        <f>_xlfn.XLOOKUP($C88,'d27'!$AD$3:$AD$87,'d27'!$AE$3:$AE$87)</f>
        <v>0</v>
      </c>
      <c r="CG88" s="167"/>
      <c r="CH88" s="231">
        <f t="shared" si="68"/>
        <v>0</v>
      </c>
      <c r="CI88" s="166">
        <f>_xlfn.XLOOKUP($C88,'d28'!$AD$3:$AD$87,'d28'!$AE$3:$AE$87)</f>
        <v>0</v>
      </c>
      <c r="CJ88" s="167"/>
      <c r="CK88" s="231">
        <f t="shared" si="69"/>
        <v>0</v>
      </c>
      <c r="CL88" s="166">
        <f>_xlfn.XLOOKUP($C88,'d29'!$AD$3:$AD$87,'d29'!$AE$3:$AE$87)</f>
        <v>0</v>
      </c>
      <c r="CM88" s="167"/>
      <c r="CN88" s="231">
        <f t="shared" si="70"/>
        <v>0</v>
      </c>
      <c r="CO88" s="166">
        <f>_xlfn.XLOOKUP($C88,'d30'!$AD$3:$AD$87,'d30'!$AE$3:$AE$87)</f>
        <v>0</v>
      </c>
      <c r="CP88" s="167"/>
      <c r="CQ88" s="231">
        <f t="shared" si="71"/>
        <v>0</v>
      </c>
      <c r="CR88" s="166">
        <f>_xlfn.XLOOKUP($C88,'d31'!$AD$3:$AD$87,'d31'!$AE$3:$AE$87)</f>
        <v>0</v>
      </c>
      <c r="CS88" s="167"/>
      <c r="CT88" s="231">
        <f t="shared" si="72"/>
        <v>0</v>
      </c>
      <c r="CV88" s="168">
        <f t="shared" si="38"/>
        <v>0</v>
      </c>
      <c r="CW88" s="168">
        <f>G88+J88+M88+P88+S88+V88+Y88+AB88+AE88+AH88+AK88+AN88+AQ88+AT88+AW88+AZ88+BC88+BF88+BI88+BL88+BO88+BR88+BU88+BX88+CA88+CD88+CG88+CJ88+CM88+CP88+CS88</f>
        <v>0</v>
      </c>
      <c r="CX88" s="169">
        <f t="shared" si="40"/>
        <v>0</v>
      </c>
      <c r="CY88" s="165">
        <f t="shared" si="41"/>
        <v>0</v>
      </c>
      <c r="CZ88" s="165">
        <f t="shared" si="41"/>
        <v>0</v>
      </c>
    </row>
    <row r="89" spans="1:104" x14ac:dyDescent="0.25">
      <c r="A89" s="165" t="b" cm="1">
        <f t="array" ref="A89">ISNUMBER(MATCH(LOWER(TRIM(B89)), LOWER(TRIM(t_f60_codes)), 0))</f>
        <v>1</v>
      </c>
      <c r="B89" s="637" t="str">
        <f>SUBSTITUTE(LOWER(TRIM(C89))," ","_")</f>
        <v>share_from_pagcor</v>
      </c>
      <c r="C89" s="199" t="s">
        <v>211</v>
      </c>
      <c r="D89" s="125" t="s">
        <v>212</v>
      </c>
      <c r="F89" s="196"/>
      <c r="G89" s="197"/>
      <c r="H89" s="231">
        <f t="shared" si="42"/>
        <v>0</v>
      </c>
      <c r="I89" s="196"/>
      <c r="J89" s="197"/>
      <c r="K89" s="231">
        <f t="shared" si="43"/>
        <v>0</v>
      </c>
      <c r="L89" s="196"/>
      <c r="M89" s="197"/>
      <c r="N89" s="231">
        <f t="shared" si="44"/>
        <v>0</v>
      </c>
      <c r="O89" s="196"/>
      <c r="P89" s="197"/>
      <c r="Q89" s="231">
        <f t="shared" si="45"/>
        <v>0</v>
      </c>
      <c r="R89" s="196"/>
      <c r="S89" s="197"/>
      <c r="T89" s="231">
        <f t="shared" si="46"/>
        <v>0</v>
      </c>
      <c r="U89" s="196"/>
      <c r="V89" s="197"/>
      <c r="W89" s="231">
        <f t="shared" si="47"/>
        <v>0</v>
      </c>
      <c r="X89" s="196"/>
      <c r="Y89" s="197"/>
      <c r="Z89" s="231">
        <f t="shared" si="48"/>
        <v>0</v>
      </c>
      <c r="AA89" s="196"/>
      <c r="AB89" s="197"/>
      <c r="AC89" s="231">
        <f t="shared" si="49"/>
        <v>0</v>
      </c>
      <c r="AD89" s="196"/>
      <c r="AE89" s="197"/>
      <c r="AF89" s="231">
        <f t="shared" si="50"/>
        <v>0</v>
      </c>
      <c r="AG89" s="196"/>
      <c r="AH89" s="197"/>
      <c r="AI89" s="231">
        <f t="shared" si="51"/>
        <v>0</v>
      </c>
      <c r="AJ89" s="196"/>
      <c r="AK89" s="197"/>
      <c r="AL89" s="231">
        <f t="shared" si="52"/>
        <v>0</v>
      </c>
      <c r="AM89" s="196"/>
      <c r="AN89" s="197"/>
      <c r="AO89" s="231">
        <f t="shared" si="53"/>
        <v>0</v>
      </c>
      <c r="AP89" s="196"/>
      <c r="AQ89" s="197"/>
      <c r="AR89" s="231">
        <f t="shared" si="54"/>
        <v>0</v>
      </c>
      <c r="AS89" s="196"/>
      <c r="AT89" s="197"/>
      <c r="AU89" s="231">
        <f t="shared" si="55"/>
        <v>0</v>
      </c>
      <c r="AV89" s="196"/>
      <c r="AW89" s="197"/>
      <c r="AX89" s="231">
        <f t="shared" si="56"/>
        <v>0</v>
      </c>
      <c r="AY89" s="196"/>
      <c r="AZ89" s="197"/>
      <c r="BA89" s="231">
        <f t="shared" si="57"/>
        <v>0</v>
      </c>
      <c r="BB89" s="196"/>
      <c r="BC89" s="197"/>
      <c r="BD89" s="231">
        <f t="shared" si="58"/>
        <v>0</v>
      </c>
      <c r="BE89" s="196"/>
      <c r="BF89" s="197"/>
      <c r="BG89" s="231">
        <f t="shared" si="59"/>
        <v>0</v>
      </c>
      <c r="BH89" s="196"/>
      <c r="BI89" s="197"/>
      <c r="BJ89" s="231">
        <f t="shared" si="60"/>
        <v>0</v>
      </c>
      <c r="BK89" s="196"/>
      <c r="BL89" s="197"/>
      <c r="BM89" s="231">
        <f t="shared" si="61"/>
        <v>0</v>
      </c>
      <c r="BN89" s="196"/>
      <c r="BO89" s="197"/>
      <c r="BP89" s="231">
        <f t="shared" si="62"/>
        <v>0</v>
      </c>
      <c r="BQ89" s="196"/>
      <c r="BR89" s="197"/>
      <c r="BS89" s="231">
        <f t="shared" si="63"/>
        <v>0</v>
      </c>
      <c r="BT89" s="196"/>
      <c r="BU89" s="197"/>
      <c r="BV89" s="231">
        <f t="shared" si="64"/>
        <v>0</v>
      </c>
      <c r="BW89" s="196"/>
      <c r="BX89" s="197"/>
      <c r="BY89" s="231">
        <f t="shared" si="65"/>
        <v>0</v>
      </c>
      <c r="BZ89" s="196"/>
      <c r="CA89" s="197"/>
      <c r="CB89" s="231">
        <f t="shared" si="66"/>
        <v>0</v>
      </c>
      <c r="CC89" s="196"/>
      <c r="CD89" s="197"/>
      <c r="CE89" s="231">
        <f t="shared" si="67"/>
        <v>0</v>
      </c>
      <c r="CF89" s="196"/>
      <c r="CG89" s="197"/>
      <c r="CH89" s="231">
        <f t="shared" si="68"/>
        <v>0</v>
      </c>
      <c r="CI89" s="196"/>
      <c r="CJ89" s="197"/>
      <c r="CK89" s="231">
        <f t="shared" si="69"/>
        <v>0</v>
      </c>
      <c r="CL89" s="196"/>
      <c r="CM89" s="197"/>
      <c r="CN89" s="231">
        <f t="shared" si="70"/>
        <v>0</v>
      </c>
      <c r="CO89" s="196"/>
      <c r="CP89" s="197"/>
      <c r="CQ89" s="231">
        <f t="shared" si="71"/>
        <v>0</v>
      </c>
      <c r="CR89" s="196"/>
      <c r="CS89" s="197"/>
      <c r="CT89" s="231">
        <f t="shared" si="72"/>
        <v>0</v>
      </c>
      <c r="CV89" s="168">
        <f t="shared" si="38"/>
        <v>0</v>
      </c>
    </row>
    <row r="90" spans="1:104" x14ac:dyDescent="0.25">
      <c r="A90" s="165" t="b" cm="1">
        <f t="array" ref="A90">ISNUMBER(MATCH(LOWER(TRIM(B90)), LOWER(TRIM(t_f60_codes)), 0))</f>
        <v>1</v>
      </c>
      <c r="B90" s="637" t="str">
        <f t="shared" ref="B90:B91" si="74">SUBSTITUTE(LOWER(TRIM(C90))," ","_")</f>
        <v>share_from_pcso</v>
      </c>
      <c r="C90" s="199" t="s">
        <v>213</v>
      </c>
      <c r="D90" s="125" t="s">
        <v>214</v>
      </c>
      <c r="F90" s="196"/>
      <c r="G90" s="197"/>
      <c r="H90" s="231">
        <f t="shared" si="42"/>
        <v>0</v>
      </c>
      <c r="I90" s="196"/>
      <c r="J90" s="197"/>
      <c r="K90" s="231">
        <f t="shared" si="43"/>
        <v>0</v>
      </c>
      <c r="L90" s="196"/>
      <c r="M90" s="197"/>
      <c r="N90" s="231">
        <f t="shared" si="44"/>
        <v>0</v>
      </c>
      <c r="O90" s="196"/>
      <c r="P90" s="197"/>
      <c r="Q90" s="231">
        <f t="shared" si="45"/>
        <v>0</v>
      </c>
      <c r="R90" s="196"/>
      <c r="S90" s="197"/>
      <c r="T90" s="231">
        <f t="shared" si="46"/>
        <v>0</v>
      </c>
      <c r="U90" s="196"/>
      <c r="V90" s="197"/>
      <c r="W90" s="231">
        <f t="shared" si="47"/>
        <v>0</v>
      </c>
      <c r="X90" s="196"/>
      <c r="Y90" s="197"/>
      <c r="Z90" s="231">
        <f t="shared" si="48"/>
        <v>0</v>
      </c>
      <c r="AA90" s="196"/>
      <c r="AB90" s="197"/>
      <c r="AC90" s="231">
        <f t="shared" si="49"/>
        <v>0</v>
      </c>
      <c r="AD90" s="196"/>
      <c r="AE90" s="197"/>
      <c r="AF90" s="231">
        <f t="shared" si="50"/>
        <v>0</v>
      </c>
      <c r="AG90" s="196"/>
      <c r="AH90" s="197"/>
      <c r="AI90" s="231">
        <f t="shared" si="51"/>
        <v>0</v>
      </c>
      <c r="AJ90" s="196"/>
      <c r="AK90" s="197"/>
      <c r="AL90" s="231">
        <f t="shared" si="52"/>
        <v>0</v>
      </c>
      <c r="AM90" s="196"/>
      <c r="AN90" s="197"/>
      <c r="AO90" s="231">
        <f t="shared" si="53"/>
        <v>0</v>
      </c>
      <c r="AP90" s="196"/>
      <c r="AQ90" s="197"/>
      <c r="AR90" s="231">
        <f t="shared" si="54"/>
        <v>0</v>
      </c>
      <c r="AS90" s="196"/>
      <c r="AT90" s="197"/>
      <c r="AU90" s="231">
        <f t="shared" si="55"/>
        <v>0</v>
      </c>
      <c r="AV90" s="196"/>
      <c r="AW90" s="197"/>
      <c r="AX90" s="231">
        <f t="shared" si="56"/>
        <v>0</v>
      </c>
      <c r="AY90" s="196"/>
      <c r="AZ90" s="197"/>
      <c r="BA90" s="231">
        <f t="shared" si="57"/>
        <v>0</v>
      </c>
      <c r="BB90" s="196"/>
      <c r="BC90" s="197"/>
      <c r="BD90" s="231">
        <f t="shared" si="58"/>
        <v>0</v>
      </c>
      <c r="BE90" s="196"/>
      <c r="BF90" s="197"/>
      <c r="BG90" s="231">
        <f t="shared" si="59"/>
        <v>0</v>
      </c>
      <c r="BH90" s="196"/>
      <c r="BI90" s="197"/>
      <c r="BJ90" s="231">
        <f t="shared" si="60"/>
        <v>0</v>
      </c>
      <c r="BK90" s="196"/>
      <c r="BL90" s="197"/>
      <c r="BM90" s="231">
        <f t="shared" si="61"/>
        <v>0</v>
      </c>
      <c r="BN90" s="196"/>
      <c r="BO90" s="197"/>
      <c r="BP90" s="231">
        <f t="shared" si="62"/>
        <v>0</v>
      </c>
      <c r="BQ90" s="196"/>
      <c r="BR90" s="197"/>
      <c r="BS90" s="231">
        <f t="shared" si="63"/>
        <v>0</v>
      </c>
      <c r="BT90" s="196"/>
      <c r="BU90" s="197"/>
      <c r="BV90" s="231">
        <f t="shared" si="64"/>
        <v>0</v>
      </c>
      <c r="BW90" s="196"/>
      <c r="BX90" s="197"/>
      <c r="BY90" s="231">
        <f t="shared" si="65"/>
        <v>0</v>
      </c>
      <c r="BZ90" s="196"/>
      <c r="CA90" s="197"/>
      <c r="CB90" s="231">
        <f t="shared" si="66"/>
        <v>0</v>
      </c>
      <c r="CC90" s="196"/>
      <c r="CD90" s="197"/>
      <c r="CE90" s="231">
        <f t="shared" si="67"/>
        <v>0</v>
      </c>
      <c r="CF90" s="196"/>
      <c r="CG90" s="197"/>
      <c r="CH90" s="231">
        <f t="shared" si="68"/>
        <v>0</v>
      </c>
      <c r="CI90" s="196"/>
      <c r="CJ90" s="197"/>
      <c r="CK90" s="231">
        <f t="shared" si="69"/>
        <v>0</v>
      </c>
      <c r="CL90" s="196"/>
      <c r="CM90" s="197"/>
      <c r="CN90" s="231">
        <f t="shared" si="70"/>
        <v>0</v>
      </c>
      <c r="CO90" s="196"/>
      <c r="CP90" s="197"/>
      <c r="CQ90" s="231">
        <f t="shared" si="71"/>
        <v>0</v>
      </c>
      <c r="CR90" s="196"/>
      <c r="CS90" s="197"/>
      <c r="CT90" s="231">
        <f t="shared" si="72"/>
        <v>0</v>
      </c>
      <c r="CV90" s="168">
        <f t="shared" si="38"/>
        <v>0</v>
      </c>
    </row>
    <row r="91" spans="1:104" x14ac:dyDescent="0.25">
      <c r="A91" s="165" t="b" cm="1">
        <f t="array" ref="A91">ISNUMBER(MATCH(LOWER(TRIM(B91)), LOWER(TRIM(t_f60_codes)), 0))</f>
        <v>1</v>
      </c>
      <c r="B91" s="637" t="str">
        <f t="shared" si="74"/>
        <v>haulers_fee</v>
      </c>
      <c r="C91" s="129" t="s">
        <v>78</v>
      </c>
      <c r="D91" s="125" t="s">
        <v>210</v>
      </c>
      <c r="F91" s="166">
        <f>_xlfn.XLOOKUP($C91,'d1'!$AD$3:$AD$87,'d1'!$AE$3:$AE$87)</f>
        <v>0</v>
      </c>
      <c r="G91" s="167"/>
      <c r="H91" s="231">
        <f t="shared" si="42"/>
        <v>0</v>
      </c>
      <c r="I91" s="166">
        <f>_xlfn.XLOOKUP($C91,'d2'!$AD$3:$AD$87,'d2'!$AE$3:$AE$87)</f>
        <v>0</v>
      </c>
      <c r="J91" s="167"/>
      <c r="K91" s="231">
        <f t="shared" si="43"/>
        <v>0</v>
      </c>
      <c r="L91" s="166">
        <f>_xlfn.XLOOKUP($C91,'d3'!$AD$3:$AD$87,'d3'!$AE$3:$AE$87)</f>
        <v>0</v>
      </c>
      <c r="M91" s="167"/>
      <c r="N91" s="231">
        <f t="shared" si="44"/>
        <v>0</v>
      </c>
      <c r="O91" s="166">
        <f>_xlfn.XLOOKUP($C91,'d4'!$AD$3:$AD$87,'d4'!$AE$3:$AE$87)</f>
        <v>0</v>
      </c>
      <c r="P91" s="167"/>
      <c r="Q91" s="231">
        <f t="shared" si="45"/>
        <v>0</v>
      </c>
      <c r="R91" s="166">
        <f>_xlfn.XLOOKUP($C91,'d5'!$AD$3:$AD$87,'d5'!$AE$3:$AE$87)</f>
        <v>0</v>
      </c>
      <c r="S91" s="167"/>
      <c r="T91" s="231">
        <f t="shared" si="46"/>
        <v>0</v>
      </c>
      <c r="U91" s="166">
        <f>_xlfn.XLOOKUP($C91,'d6'!$AD$3:$AD$87,'d6'!$AE$3:$AE$87)</f>
        <v>0</v>
      </c>
      <c r="V91" s="167"/>
      <c r="W91" s="231">
        <f t="shared" si="47"/>
        <v>0</v>
      </c>
      <c r="X91" s="166">
        <f>_xlfn.XLOOKUP($C91,'d7'!$AD$3:$AD$87,'d7'!$AE$3:$AE$87)</f>
        <v>0</v>
      </c>
      <c r="Y91" s="167"/>
      <c r="Z91" s="231">
        <f t="shared" si="48"/>
        <v>0</v>
      </c>
      <c r="AA91" s="166">
        <f>_xlfn.XLOOKUP($C91,'d8'!$AD$3:$AD$87,'d8'!$AE$3:$AE$87)</f>
        <v>0</v>
      </c>
      <c r="AB91" s="167"/>
      <c r="AC91" s="231">
        <f t="shared" si="49"/>
        <v>0</v>
      </c>
      <c r="AD91" s="166">
        <f>_xlfn.XLOOKUP($C91,'d9'!$AD$3:$AD$87,'d9'!$AE$3:$AE$87)</f>
        <v>0</v>
      </c>
      <c r="AE91" s="167"/>
      <c r="AF91" s="231">
        <f t="shared" si="50"/>
        <v>0</v>
      </c>
      <c r="AG91" s="166">
        <f>_xlfn.XLOOKUP($C91,'d10'!$AD$3:$AD$87,'d10'!$AE$3:$AE$87)</f>
        <v>0</v>
      </c>
      <c r="AH91" s="167"/>
      <c r="AI91" s="231">
        <f t="shared" si="51"/>
        <v>0</v>
      </c>
      <c r="AJ91" s="166">
        <f>_xlfn.XLOOKUP($C91,'d11'!$AD$3:$AD$87,'d11'!$AE$3:$AE$87)</f>
        <v>0</v>
      </c>
      <c r="AK91" s="167"/>
      <c r="AL91" s="231">
        <f t="shared" si="52"/>
        <v>0</v>
      </c>
      <c r="AM91" s="166">
        <f>_xlfn.XLOOKUP($C91,'d12'!$AD$3:$AD$87,'d12'!$AE$3:$AE$87)</f>
        <v>0</v>
      </c>
      <c r="AN91" s="167"/>
      <c r="AO91" s="231">
        <f t="shared" si="53"/>
        <v>0</v>
      </c>
      <c r="AP91" s="166">
        <f>_xlfn.XLOOKUP($C91,'d13'!$AD$3:$AD$87,'d13'!$AE$3:$AE$87)</f>
        <v>0</v>
      </c>
      <c r="AQ91" s="167"/>
      <c r="AR91" s="231">
        <f t="shared" si="54"/>
        <v>0</v>
      </c>
      <c r="AS91" s="166">
        <f>_xlfn.XLOOKUP($C91,'d14'!$AD$3:$AD$87,'d14'!$AE$3:$AE$87)</f>
        <v>0</v>
      </c>
      <c r="AT91" s="167"/>
      <c r="AU91" s="231">
        <f t="shared" si="55"/>
        <v>0</v>
      </c>
      <c r="AV91" s="166">
        <f>_xlfn.XLOOKUP($C91,'d15'!$AD$3:$AD$87,'d15'!$AE$3:$AE$87)</f>
        <v>0</v>
      </c>
      <c r="AW91" s="167"/>
      <c r="AX91" s="231">
        <f t="shared" si="56"/>
        <v>0</v>
      </c>
      <c r="AY91" s="166">
        <f>_xlfn.XLOOKUP($C91,'d16'!$AD$3:$AD$87,'d16'!$AE$3:$AE$87)</f>
        <v>0</v>
      </c>
      <c r="AZ91" s="167"/>
      <c r="BA91" s="231">
        <f t="shared" si="57"/>
        <v>0</v>
      </c>
      <c r="BB91" s="166">
        <f>_xlfn.XLOOKUP($C91,'d17'!$AD$3:$AD$87,'d17'!$AE$3:$AE$87)</f>
        <v>0</v>
      </c>
      <c r="BC91" s="167"/>
      <c r="BD91" s="231">
        <f t="shared" si="58"/>
        <v>0</v>
      </c>
      <c r="BE91" s="166">
        <f>_xlfn.XLOOKUP($C91,'d18'!$AD$3:$AD$87,'d18'!$AE$3:$AE$87)</f>
        <v>0</v>
      </c>
      <c r="BF91" s="167"/>
      <c r="BG91" s="231">
        <f t="shared" si="59"/>
        <v>0</v>
      </c>
      <c r="BH91" s="166">
        <f>_xlfn.XLOOKUP($C91,'d19'!$AD$3:$AD$87,'d19'!$AE$3:$AE$87)</f>
        <v>0</v>
      </c>
      <c r="BI91" s="167"/>
      <c r="BJ91" s="231">
        <f t="shared" si="60"/>
        <v>0</v>
      </c>
      <c r="BK91" s="166">
        <f>_xlfn.XLOOKUP($C91,'d20'!$AD$3:$AD$87,'d20'!$AE$3:$AE$87)</f>
        <v>0</v>
      </c>
      <c r="BL91" s="167"/>
      <c r="BM91" s="231">
        <f t="shared" si="61"/>
        <v>0</v>
      </c>
      <c r="BN91" s="166">
        <f>_xlfn.XLOOKUP($C91,'d21'!$AD$3:$AD$87,'d21'!$AE$3:$AE$87)</f>
        <v>0</v>
      </c>
      <c r="BO91" s="167"/>
      <c r="BP91" s="231">
        <f t="shared" si="62"/>
        <v>0</v>
      </c>
      <c r="BQ91" s="166">
        <f>_xlfn.XLOOKUP($C91,'d22'!$AD$3:$AD$87,'d22'!$AE$3:$AE$87)</f>
        <v>0</v>
      </c>
      <c r="BR91" s="167"/>
      <c r="BS91" s="231">
        <f t="shared" si="63"/>
        <v>0</v>
      </c>
      <c r="BT91" s="166">
        <f>_xlfn.XLOOKUP($C91,'d23'!$AD$3:$AD$87,'d23'!$AE$3:$AE$87)</f>
        <v>0</v>
      </c>
      <c r="BU91" s="167"/>
      <c r="BV91" s="231">
        <f t="shared" si="64"/>
        <v>0</v>
      </c>
      <c r="BW91" s="166">
        <f>_xlfn.XLOOKUP($C91,'d24'!$AD$3:$AD$87,'d24'!$AE$3:$AE$87)</f>
        <v>0</v>
      </c>
      <c r="BX91" s="167"/>
      <c r="BY91" s="231">
        <f t="shared" si="65"/>
        <v>0</v>
      </c>
      <c r="BZ91" s="166">
        <f>_xlfn.XLOOKUP($C91,'d25'!$AD$3:$AD$87,'d25'!$AE$3:$AE$87)</f>
        <v>0</v>
      </c>
      <c r="CA91" s="167"/>
      <c r="CB91" s="231">
        <f t="shared" si="66"/>
        <v>0</v>
      </c>
      <c r="CC91" s="166">
        <f>_xlfn.XLOOKUP($C91,'d26'!$AD$3:$AD$87,'d26'!$AE$3:$AE$87)</f>
        <v>0</v>
      </c>
      <c r="CD91" s="167"/>
      <c r="CE91" s="231">
        <f t="shared" si="67"/>
        <v>0</v>
      </c>
      <c r="CF91" s="166">
        <f>_xlfn.XLOOKUP($C91,'d27'!$AD$3:$AD$87,'d27'!$AE$3:$AE$87)</f>
        <v>0</v>
      </c>
      <c r="CG91" s="167"/>
      <c r="CH91" s="231">
        <f t="shared" si="68"/>
        <v>0</v>
      </c>
      <c r="CI91" s="166">
        <f>_xlfn.XLOOKUP($C91,'d28'!$AD$3:$AD$87,'d28'!$AE$3:$AE$87)</f>
        <v>0</v>
      </c>
      <c r="CJ91" s="167"/>
      <c r="CK91" s="231">
        <f t="shared" si="69"/>
        <v>0</v>
      </c>
      <c r="CL91" s="166">
        <f>_xlfn.XLOOKUP($C91,'d29'!$AD$3:$AD$87,'d29'!$AE$3:$AE$87)</f>
        <v>0</v>
      </c>
      <c r="CM91" s="167"/>
      <c r="CN91" s="231">
        <f t="shared" si="70"/>
        <v>0</v>
      </c>
      <c r="CO91" s="166">
        <f>_xlfn.XLOOKUP($C91,'d30'!$AD$3:$AD$87,'d30'!$AE$3:$AE$87)</f>
        <v>0</v>
      </c>
      <c r="CP91" s="167"/>
      <c r="CQ91" s="231">
        <f t="shared" si="71"/>
        <v>0</v>
      </c>
      <c r="CR91" s="166">
        <f>_xlfn.XLOOKUP($C91,'d31'!$AD$3:$AD$87,'d31'!$AE$3:$AE$87)</f>
        <v>0</v>
      </c>
      <c r="CS91" s="167"/>
      <c r="CT91" s="231">
        <f t="shared" si="72"/>
        <v>0</v>
      </c>
      <c r="CV91" s="168">
        <f t="shared" si="38"/>
        <v>0</v>
      </c>
      <c r="CW91" s="168">
        <f t="shared" ref="CW91" si="75">G91+J91+M91+P91+S91+V91+Y91+AB91+AE91+AH91+AK91+AN91+AQ91+AT91+AW91+AZ91+BC92+BF91+BI91+BL91+BO91+BR91+BU91+BX91+CA91+CD91+CG91+CJ91+CM91+CP91+CS91</f>
        <v>0</v>
      </c>
      <c r="CX91" s="175">
        <f t="shared" si="40"/>
        <v>0</v>
      </c>
      <c r="CY91" s="165">
        <f t="shared" si="41"/>
        <v>0</v>
      </c>
      <c r="CZ91" s="165">
        <f t="shared" si="41"/>
        <v>0</v>
      </c>
    </row>
    <row r="93" spans="1:104" s="228" customFormat="1" x14ac:dyDescent="0.25">
      <c r="B93" s="638"/>
      <c r="C93" s="226" t="s">
        <v>126</v>
      </c>
      <c r="D93" s="226"/>
      <c r="E93" s="226"/>
      <c r="F93" s="227">
        <f>SUM(F3:F91)</f>
        <v>0</v>
      </c>
      <c r="G93" s="227">
        <f t="shared" ref="G93:CW93" si="76">SUM(G3:G91)</f>
        <v>0</v>
      </c>
      <c r="H93" s="227"/>
      <c r="I93" s="227">
        <f t="shared" si="76"/>
        <v>0</v>
      </c>
      <c r="J93" s="227">
        <f t="shared" si="76"/>
        <v>0</v>
      </c>
      <c r="K93" s="227"/>
      <c r="L93" s="227">
        <f t="shared" si="76"/>
        <v>0</v>
      </c>
      <c r="M93" s="227">
        <f t="shared" si="76"/>
        <v>0</v>
      </c>
      <c r="N93" s="227"/>
      <c r="O93" s="227">
        <f t="shared" si="76"/>
        <v>0</v>
      </c>
      <c r="P93" s="227">
        <f t="shared" si="76"/>
        <v>0</v>
      </c>
      <c r="Q93" s="227"/>
      <c r="R93" s="227">
        <f t="shared" si="76"/>
        <v>0</v>
      </c>
      <c r="S93" s="227">
        <f t="shared" si="76"/>
        <v>0</v>
      </c>
      <c r="T93" s="227"/>
      <c r="U93" s="227">
        <f t="shared" si="76"/>
        <v>0</v>
      </c>
      <c r="V93" s="227">
        <f t="shared" si="76"/>
        <v>0</v>
      </c>
      <c r="W93" s="227"/>
      <c r="X93" s="227">
        <f t="shared" si="76"/>
        <v>0</v>
      </c>
      <c r="Y93" s="227">
        <f t="shared" si="76"/>
        <v>0</v>
      </c>
      <c r="Z93" s="227"/>
      <c r="AA93" s="227">
        <f t="shared" si="76"/>
        <v>0</v>
      </c>
      <c r="AB93" s="227">
        <f t="shared" si="76"/>
        <v>0</v>
      </c>
      <c r="AC93" s="227"/>
      <c r="AD93" s="227">
        <f t="shared" si="76"/>
        <v>0</v>
      </c>
      <c r="AE93" s="227">
        <f t="shared" si="76"/>
        <v>0</v>
      </c>
      <c r="AF93" s="227"/>
      <c r="AG93" s="227">
        <f t="shared" si="76"/>
        <v>0</v>
      </c>
      <c r="AH93" s="227">
        <f t="shared" si="76"/>
        <v>0</v>
      </c>
      <c r="AI93" s="227"/>
      <c r="AJ93" s="227">
        <f t="shared" si="76"/>
        <v>0</v>
      </c>
      <c r="AK93" s="227">
        <f t="shared" si="76"/>
        <v>0</v>
      </c>
      <c r="AL93" s="227"/>
      <c r="AM93" s="227">
        <f t="shared" si="76"/>
        <v>0</v>
      </c>
      <c r="AN93" s="227">
        <f t="shared" si="76"/>
        <v>0</v>
      </c>
      <c r="AO93" s="227"/>
      <c r="AP93" s="227">
        <f t="shared" si="76"/>
        <v>0</v>
      </c>
      <c r="AQ93" s="227">
        <f t="shared" si="76"/>
        <v>0</v>
      </c>
      <c r="AR93" s="227"/>
      <c r="AS93" s="227">
        <f t="shared" si="76"/>
        <v>0</v>
      </c>
      <c r="AT93" s="227">
        <f t="shared" si="76"/>
        <v>0</v>
      </c>
      <c r="AU93" s="227"/>
      <c r="AV93" s="227">
        <f t="shared" si="76"/>
        <v>0</v>
      </c>
      <c r="AW93" s="227">
        <f t="shared" si="76"/>
        <v>0</v>
      </c>
      <c r="AX93" s="227"/>
      <c r="AY93" s="227">
        <f t="shared" si="76"/>
        <v>0</v>
      </c>
      <c r="AZ93" s="227">
        <f t="shared" si="76"/>
        <v>0</v>
      </c>
      <c r="BA93" s="227"/>
      <c r="BB93" s="227">
        <f t="shared" si="76"/>
        <v>0</v>
      </c>
      <c r="BC93" s="227">
        <f t="shared" si="76"/>
        <v>0</v>
      </c>
      <c r="BD93" s="227"/>
      <c r="BE93" s="227">
        <f t="shared" si="76"/>
        <v>0</v>
      </c>
      <c r="BF93" s="227">
        <f t="shared" si="76"/>
        <v>0</v>
      </c>
      <c r="BG93" s="227"/>
      <c r="BH93" s="227">
        <f t="shared" si="76"/>
        <v>0</v>
      </c>
      <c r="BI93" s="227">
        <f t="shared" si="76"/>
        <v>0</v>
      </c>
      <c r="BJ93" s="227"/>
      <c r="BK93" s="227">
        <f t="shared" si="76"/>
        <v>0</v>
      </c>
      <c r="BL93" s="227">
        <f t="shared" si="76"/>
        <v>0</v>
      </c>
      <c r="BM93" s="227"/>
      <c r="BN93" s="227">
        <f t="shared" si="76"/>
        <v>0</v>
      </c>
      <c r="BO93" s="227">
        <f t="shared" si="76"/>
        <v>0</v>
      </c>
      <c r="BP93" s="227"/>
      <c r="BQ93" s="227">
        <f t="shared" si="76"/>
        <v>0</v>
      </c>
      <c r="BR93" s="227">
        <f t="shared" si="76"/>
        <v>0</v>
      </c>
      <c r="BS93" s="227"/>
      <c r="BT93" s="227">
        <f t="shared" si="76"/>
        <v>0</v>
      </c>
      <c r="BU93" s="227">
        <f t="shared" si="76"/>
        <v>0</v>
      </c>
      <c r="BV93" s="227"/>
      <c r="BW93" s="227">
        <f t="shared" si="76"/>
        <v>0</v>
      </c>
      <c r="BX93" s="227">
        <f t="shared" si="76"/>
        <v>0</v>
      </c>
      <c r="BY93" s="227"/>
      <c r="BZ93" s="227">
        <f t="shared" si="76"/>
        <v>0</v>
      </c>
      <c r="CA93" s="227">
        <f t="shared" si="76"/>
        <v>0</v>
      </c>
      <c r="CB93" s="227"/>
      <c r="CC93" s="227">
        <f t="shared" si="76"/>
        <v>0</v>
      </c>
      <c r="CD93" s="227">
        <f t="shared" si="76"/>
        <v>0</v>
      </c>
      <c r="CE93" s="227"/>
      <c r="CF93" s="227">
        <f t="shared" si="76"/>
        <v>0</v>
      </c>
      <c r="CG93" s="227">
        <f t="shared" si="76"/>
        <v>0</v>
      </c>
      <c r="CH93" s="227"/>
      <c r="CI93" s="227">
        <f t="shared" si="76"/>
        <v>0</v>
      </c>
      <c r="CJ93" s="227">
        <f t="shared" si="76"/>
        <v>0</v>
      </c>
      <c r="CK93" s="227"/>
      <c r="CL93" s="227">
        <f t="shared" si="76"/>
        <v>0</v>
      </c>
      <c r="CM93" s="227">
        <f t="shared" si="76"/>
        <v>0</v>
      </c>
      <c r="CN93" s="227"/>
      <c r="CO93" s="227">
        <f t="shared" si="76"/>
        <v>0</v>
      </c>
      <c r="CP93" s="227">
        <f t="shared" si="76"/>
        <v>0</v>
      </c>
      <c r="CQ93" s="227"/>
      <c r="CR93" s="227">
        <f t="shared" si="76"/>
        <v>0</v>
      </c>
      <c r="CS93" s="227">
        <f t="shared" si="76"/>
        <v>0</v>
      </c>
      <c r="CT93" s="227"/>
      <c r="CU93" s="227">
        <f t="shared" si="76"/>
        <v>0</v>
      </c>
      <c r="CV93" s="227">
        <f t="shared" si="76"/>
        <v>0</v>
      </c>
      <c r="CW93" s="227">
        <f t="shared" si="76"/>
        <v>0</v>
      </c>
      <c r="CX93" s="227">
        <f t="shared" ref="CX93:CZ93" si="77">SUM(CX3:CX91)</f>
        <v>0</v>
      </c>
      <c r="CY93" s="227">
        <f t="shared" si="77"/>
        <v>0</v>
      </c>
      <c r="CZ93" s="227">
        <f t="shared" si="77"/>
        <v>0</v>
      </c>
    </row>
    <row r="94" spans="1:104" x14ac:dyDescent="0.25">
      <c r="F94" s="176">
        <f>F93-G93</f>
        <v>0</v>
      </c>
      <c r="G94" s="177" t="b">
        <f t="shared" ref="G94" si="78">F93=G93</f>
        <v>1</v>
      </c>
      <c r="H94" s="177"/>
      <c r="I94" s="176">
        <f t="shared" ref="I94" si="79">I93-J93</f>
        <v>0</v>
      </c>
      <c r="J94" s="177" t="b">
        <f t="shared" ref="J94" si="80">I93=J93</f>
        <v>1</v>
      </c>
      <c r="K94" s="177"/>
      <c r="L94" s="176">
        <f t="shared" ref="L94" si="81">L93-M93</f>
        <v>0</v>
      </c>
      <c r="M94" s="177" t="b">
        <f t="shared" ref="M94" si="82">L93=M93</f>
        <v>1</v>
      </c>
      <c r="O94" s="176">
        <f t="shared" ref="O94" si="83">O93-P93</f>
        <v>0</v>
      </c>
      <c r="P94" s="177" t="b">
        <f t="shared" ref="P94" si="84">O93=P93</f>
        <v>1</v>
      </c>
      <c r="R94" s="176">
        <f t="shared" ref="R94" si="85">R93-S93</f>
        <v>0</v>
      </c>
      <c r="S94" s="177" t="b">
        <f t="shared" ref="S94" si="86">R93=S93</f>
        <v>1</v>
      </c>
      <c r="U94" s="176">
        <f t="shared" ref="U94" si="87">U93-V93</f>
        <v>0</v>
      </c>
      <c r="V94" s="177" t="b">
        <f t="shared" ref="V94" si="88">U93=V93</f>
        <v>1</v>
      </c>
      <c r="X94" s="176">
        <f t="shared" ref="X94" si="89">X93-Y93</f>
        <v>0</v>
      </c>
      <c r="Y94" s="177" t="b">
        <f t="shared" ref="Y94" si="90">X93=Y93</f>
        <v>1</v>
      </c>
      <c r="AA94" s="176">
        <f t="shared" ref="AA94" si="91">AA93-AB93</f>
        <v>0</v>
      </c>
      <c r="AB94" s="177" t="b">
        <f t="shared" ref="AB94" si="92">AA93=AB93</f>
        <v>1</v>
      </c>
      <c r="AD94" s="176">
        <f t="shared" ref="AD94" si="93">AD93-AE93</f>
        <v>0</v>
      </c>
      <c r="AE94" s="177" t="b">
        <f t="shared" ref="AE94" si="94">AD93=AE93</f>
        <v>1</v>
      </c>
      <c r="AG94" s="176">
        <f t="shared" ref="AG94" si="95">AG93-AH93</f>
        <v>0</v>
      </c>
      <c r="AH94" s="177" t="b">
        <f t="shared" ref="AH94" si="96">AG93=AH93</f>
        <v>1</v>
      </c>
      <c r="AJ94" s="176">
        <f t="shared" ref="AJ94" si="97">AJ93-AK93</f>
        <v>0</v>
      </c>
      <c r="AK94" s="177" t="b">
        <f t="shared" ref="AK94" si="98">AJ93=AK93</f>
        <v>1</v>
      </c>
      <c r="AM94" s="176">
        <f t="shared" ref="AM94" si="99">AM93-AN93</f>
        <v>0</v>
      </c>
      <c r="AN94" s="177" t="b">
        <f t="shared" ref="AN94" si="100">AM93=AN93</f>
        <v>1</v>
      </c>
      <c r="AP94" s="176">
        <f t="shared" ref="AP94" si="101">AP93-AQ93</f>
        <v>0</v>
      </c>
      <c r="AQ94" s="177" t="b">
        <f t="shared" ref="AQ94" si="102">AP93=AQ93</f>
        <v>1</v>
      </c>
      <c r="AS94" s="176">
        <f t="shared" ref="AS94" si="103">AS93-AT93</f>
        <v>0</v>
      </c>
      <c r="AT94" s="177" t="b">
        <f t="shared" ref="AT94" si="104">AS93=AT93</f>
        <v>1</v>
      </c>
      <c r="AV94" s="176">
        <f t="shared" ref="AV94" si="105">AV93-AW93</f>
        <v>0</v>
      </c>
      <c r="AW94" s="177" t="b">
        <f t="shared" ref="AW94" si="106">AV93=AW93</f>
        <v>1</v>
      </c>
      <c r="AY94" s="176">
        <f t="shared" ref="AY94" si="107">AY93-AZ93</f>
        <v>0</v>
      </c>
      <c r="AZ94" s="177" t="b">
        <f t="shared" ref="AZ94" si="108">AY93=AZ93</f>
        <v>1</v>
      </c>
      <c r="BB94" s="176">
        <f t="shared" ref="BB94" si="109">BB93-BC93</f>
        <v>0</v>
      </c>
      <c r="BC94" s="177" t="b">
        <f t="shared" ref="BC94" si="110">BB93=BC93</f>
        <v>1</v>
      </c>
      <c r="BE94" s="176">
        <f t="shared" ref="BE94" si="111">BE93-BF93</f>
        <v>0</v>
      </c>
      <c r="BF94" s="177" t="b">
        <f t="shared" ref="BF94" si="112">BE93=BF93</f>
        <v>1</v>
      </c>
      <c r="BH94" s="176">
        <f t="shared" ref="BH94" si="113">BH93-BI93</f>
        <v>0</v>
      </c>
      <c r="BI94" s="177" t="b">
        <f t="shared" ref="BI94" si="114">BH93=BI93</f>
        <v>1</v>
      </c>
      <c r="BK94" s="176">
        <f t="shared" ref="BK94" si="115">BK93-BL93</f>
        <v>0</v>
      </c>
      <c r="BL94" s="177" t="b">
        <f t="shared" ref="BL94" si="116">BK93=BL93</f>
        <v>1</v>
      </c>
      <c r="BN94" s="176">
        <f t="shared" ref="BN94" si="117">BN93-BO93</f>
        <v>0</v>
      </c>
      <c r="BO94" s="177" t="b">
        <f t="shared" ref="BO94" si="118">BN93=BO93</f>
        <v>1</v>
      </c>
      <c r="BQ94" s="176">
        <f t="shared" ref="BQ94" si="119">BQ93-BR93</f>
        <v>0</v>
      </c>
      <c r="BR94" s="177" t="b">
        <f t="shared" ref="BR94" si="120">BQ93=BR93</f>
        <v>1</v>
      </c>
      <c r="BT94" s="176">
        <f t="shared" ref="BT94" si="121">BT93-BU93</f>
        <v>0</v>
      </c>
      <c r="BU94" s="177" t="b">
        <f t="shared" ref="BU94" si="122">BT93=BU93</f>
        <v>1</v>
      </c>
      <c r="BW94" s="176">
        <f t="shared" ref="BW94" si="123">BW93-BX93</f>
        <v>0</v>
      </c>
      <c r="BX94" s="177" t="b">
        <f t="shared" ref="BX94" si="124">BW93=BX93</f>
        <v>1</v>
      </c>
      <c r="BZ94" s="176">
        <f t="shared" ref="BZ94" si="125">BZ93-CA93</f>
        <v>0</v>
      </c>
      <c r="CA94" s="177" t="b">
        <f t="shared" ref="CA94" si="126">BZ93=CA93</f>
        <v>1</v>
      </c>
      <c r="CC94" s="176">
        <f t="shared" ref="CC94" si="127">CC93-CD93</f>
        <v>0</v>
      </c>
      <c r="CD94" s="177" t="b">
        <f t="shared" ref="CD94" si="128">CC93=CD93</f>
        <v>1</v>
      </c>
      <c r="CF94" s="176">
        <f t="shared" ref="CF94" si="129">CF93-CG93</f>
        <v>0</v>
      </c>
      <c r="CG94" s="177" t="b">
        <f t="shared" ref="CG94" si="130">CF93=CG93</f>
        <v>1</v>
      </c>
      <c r="CI94" s="176">
        <f t="shared" ref="CI94" si="131">CI93-CJ93</f>
        <v>0</v>
      </c>
      <c r="CJ94" s="177" t="b">
        <f t="shared" ref="CJ94" si="132">CI93=CJ93</f>
        <v>1</v>
      </c>
      <c r="CL94" s="176">
        <f t="shared" ref="CL94" si="133">CL93-CM93</f>
        <v>0</v>
      </c>
      <c r="CM94" s="177" t="b">
        <f t="shared" ref="CM94" si="134">CL93=CM93</f>
        <v>1</v>
      </c>
      <c r="CO94" s="176">
        <f t="shared" ref="CO94" si="135">CO93-CP93</f>
        <v>0</v>
      </c>
      <c r="CP94" s="177" t="b">
        <f t="shared" ref="CP94" si="136">CO93=CP93</f>
        <v>1</v>
      </c>
      <c r="CR94" s="176">
        <f t="shared" ref="CR94" si="137">CR93-CS93</f>
        <v>0</v>
      </c>
      <c r="CS94" s="177" t="b">
        <f t="shared" ref="CS94" si="138">CR93=CS93</f>
        <v>1</v>
      </c>
    </row>
  </sheetData>
  <conditionalFormatting sqref="CX65:CX91 CX3:CX62">
    <cfRule type="cellIs" dxfId="442" priority="5" operator="equal">
      <formula>0</formula>
    </cfRule>
    <cfRule type="cellIs" dxfId="441" priority="6" operator="greaterThan">
      <formula>0</formula>
    </cfRule>
    <cfRule type="cellIs" dxfId="440" priority="7" operator="lessThan">
      <formula>0</formula>
    </cfRule>
  </conditionalFormatting>
  <conditionalFormatting sqref="CX63:CX64">
    <cfRule type="cellIs" dxfId="439" priority="2" operator="equal">
      <formula>0</formula>
    </cfRule>
    <cfRule type="cellIs" dxfId="438" priority="3" operator="greaterThan">
      <formula>0</formula>
    </cfRule>
    <cfRule type="cellIs" dxfId="437" priority="4" operator="lessThan">
      <formula>0</formula>
    </cfRule>
  </conditionalFormatting>
  <conditionalFormatting sqref="A3:A91">
    <cfRule type="containsText" dxfId="436" priority="1" operator="containsText" text="False">
      <formula>NOT(ISERROR(SEARCH("False",A3)))</formula>
    </cfRule>
  </conditionalFormatting>
  <dataValidations count="2">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C1" xr:uid="{C79BBEDB-13FD-476C-A3EF-2469CCA77DF8}"/>
    <dataValidation allowBlank="1" showInputMessage="1" showErrorMessage="1" promptTitle="Checker Column" prompt="Pang-check lang 'to kung magkano diperensya para mas madaling hanapin kung sakali. Oke?" sqref="H1 K1 N1 Q1 T1 W1 Z1 AC1 AF1 AI1 AL1 AO1 AR1 AU1 AX1 BA1 BD1 BG1 BJ1 BM1 BP1 BS1 BV1 BY1 CB1 CE1 CH1 CK1 CN1 CQ1 CT1 CX1" xr:uid="{9E59C486-7CC1-490F-BD2C-FC1D23A8D0A2}"/>
  </dataValidation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tabColor theme="5" tint="0.39997558519241921"/>
  </sheetPr>
  <dimension ref="A3:M42"/>
  <sheetViews>
    <sheetView view="pageBreakPreview" zoomScale="70" zoomScaleNormal="85" zoomScaleSheetLayoutView="70" workbookViewId="0">
      <selection activeCell="H28" sqref="H28:I28"/>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3" spans="1:13" x14ac:dyDescent="0.25">
      <c r="M3" t="s">
        <v>1092</v>
      </c>
    </row>
    <row r="4" spans="1:13" x14ac:dyDescent="0.25">
      <c r="M4" t="s">
        <v>824</v>
      </c>
    </row>
    <row r="5" spans="1:13" ht="18.75" x14ac:dyDescent="0.3">
      <c r="A5" s="14" t="str">
        <f ca="1">_xlfn.CONCAT("Barangay RPT &amp; CTC Share for the month of ", TEXT(TODAY(), "mmmm yyyy"))</f>
        <v>Barangay RPT &amp; CTC Share for the month of August 2025</v>
      </c>
      <c r="B5" s="130"/>
      <c r="C5" s="130"/>
      <c r="D5" s="130"/>
      <c r="E5" s="130"/>
      <c r="F5" s="14" t="str">
        <f ca="1">_xlfn.CONCAT("Barangay Business Clearance for the month of ", TEXT(TODAY(), "mmmm yyyy"))</f>
        <v>Barangay Business Clearance for the month of August 2025</v>
      </c>
      <c r="G5" s="130"/>
      <c r="H5" s="130"/>
      <c r="I5" s="130"/>
      <c r="M5" t="s">
        <v>825</v>
      </c>
    </row>
    <row r="6" spans="1:13" ht="18.75" x14ac:dyDescent="0.3">
      <c r="A6" s="130"/>
      <c r="B6" s="130"/>
      <c r="C6" s="130"/>
      <c r="D6" s="130"/>
      <c r="E6" s="130"/>
      <c r="F6" s="130"/>
      <c r="G6" s="130"/>
      <c r="H6" s="130"/>
      <c r="I6" s="130"/>
      <c r="M6" t="s">
        <v>826</v>
      </c>
    </row>
    <row r="7" spans="1:13" ht="19.5" thickBot="1" x14ac:dyDescent="0.35">
      <c r="A7" s="130"/>
      <c r="B7" s="130"/>
      <c r="C7" s="133"/>
      <c r="D7" s="133"/>
      <c r="E7" s="130"/>
      <c r="F7" s="130"/>
      <c r="G7" s="130"/>
      <c r="H7" s="130"/>
      <c r="I7" s="130"/>
    </row>
    <row r="8" spans="1:13" ht="18.75" x14ac:dyDescent="0.3">
      <c r="A8" s="239" t="s">
        <v>106</v>
      </c>
      <c r="B8" s="240" t="s">
        <v>232</v>
      </c>
      <c r="C8" s="241" t="s">
        <v>130</v>
      </c>
      <c r="D8" s="242" t="s">
        <v>131</v>
      </c>
      <c r="E8" s="243" t="s">
        <v>132</v>
      </c>
      <c r="F8" s="239" t="s">
        <v>106</v>
      </c>
      <c r="G8" s="240" t="s">
        <v>232</v>
      </c>
      <c r="H8" s="701" t="s">
        <v>233</v>
      </c>
      <c r="I8" s="702"/>
    </row>
    <row r="9" spans="1:13" ht="18.75" x14ac:dyDescent="0.3">
      <c r="A9" s="244" t="s">
        <v>107</v>
      </c>
      <c r="B9" s="134" t="s">
        <v>133</v>
      </c>
      <c r="C9" s="135">
        <f>Brgy_Share!AI3</f>
        <v>0</v>
      </c>
      <c r="D9" s="135">
        <f>Brgy_Share!AJ29</f>
        <v>0</v>
      </c>
      <c r="E9" s="245">
        <f t="shared" ref="E9:E27" si="0">SUM(C9:D9)</f>
        <v>0</v>
      </c>
      <c r="F9" s="244" t="s">
        <v>107</v>
      </c>
      <c r="G9" s="134" t="s">
        <v>133</v>
      </c>
      <c r="H9" s="697">
        <f>Brgy_Share!AI55</f>
        <v>0</v>
      </c>
      <c r="I9" s="698"/>
    </row>
    <row r="10" spans="1:13" ht="18.75" x14ac:dyDescent="0.3">
      <c r="A10" s="244" t="s">
        <v>108</v>
      </c>
      <c r="B10" s="134" t="s">
        <v>134</v>
      </c>
      <c r="C10" s="135">
        <f>Brgy_Share!AI4</f>
        <v>0</v>
      </c>
      <c r="D10" s="135">
        <f>Brgy_Share!AJ30</f>
        <v>0</v>
      </c>
      <c r="E10" s="245">
        <f t="shared" si="0"/>
        <v>0</v>
      </c>
      <c r="F10" s="244" t="s">
        <v>108</v>
      </c>
      <c r="G10" s="134" t="s">
        <v>134</v>
      </c>
      <c r="H10" s="697">
        <f>Brgy_Share!AI56</f>
        <v>0</v>
      </c>
      <c r="I10" s="698"/>
    </row>
    <row r="11" spans="1:13" ht="18.75" x14ac:dyDescent="0.3">
      <c r="A11" s="244" t="s">
        <v>109</v>
      </c>
      <c r="B11" s="134" t="s">
        <v>135</v>
      </c>
      <c r="C11" s="135">
        <f>Brgy_Share!AI5</f>
        <v>0</v>
      </c>
      <c r="D11" s="135">
        <f>Brgy_Share!AJ31</f>
        <v>0</v>
      </c>
      <c r="E11" s="245">
        <f t="shared" si="0"/>
        <v>0</v>
      </c>
      <c r="F11" s="244" t="s">
        <v>109</v>
      </c>
      <c r="G11" s="134" t="s">
        <v>135</v>
      </c>
      <c r="H11" s="697">
        <f>Brgy_Share!AI57</f>
        <v>0</v>
      </c>
      <c r="I11" s="698"/>
    </row>
    <row r="12" spans="1:13" ht="18.75" x14ac:dyDescent="0.3">
      <c r="A12" s="244" t="s">
        <v>110</v>
      </c>
      <c r="B12" s="134" t="s">
        <v>136</v>
      </c>
      <c r="C12" s="135">
        <f>Brgy_Share!AI6</f>
        <v>0</v>
      </c>
      <c r="D12" s="135">
        <f>Brgy_Share!AJ32</f>
        <v>0</v>
      </c>
      <c r="E12" s="245">
        <f t="shared" si="0"/>
        <v>0</v>
      </c>
      <c r="F12" s="244" t="s">
        <v>110</v>
      </c>
      <c r="G12" s="134" t="s">
        <v>136</v>
      </c>
      <c r="H12" s="697">
        <f>Brgy_Share!AI58</f>
        <v>0</v>
      </c>
      <c r="I12" s="698"/>
    </row>
    <row r="13" spans="1:13" ht="18.75" x14ac:dyDescent="0.3">
      <c r="A13" s="244" t="s">
        <v>111</v>
      </c>
      <c r="B13" s="134" t="s">
        <v>137</v>
      </c>
      <c r="C13" s="135">
        <f>Brgy_Share!AI7</f>
        <v>0</v>
      </c>
      <c r="D13" s="135">
        <f>Brgy_Share!AJ33</f>
        <v>0</v>
      </c>
      <c r="E13" s="245">
        <f t="shared" si="0"/>
        <v>0</v>
      </c>
      <c r="F13" s="244" t="s">
        <v>111</v>
      </c>
      <c r="G13" s="134" t="s">
        <v>137</v>
      </c>
      <c r="H13" s="697">
        <f>Brgy_Share!AI59</f>
        <v>0</v>
      </c>
      <c r="I13" s="698"/>
    </row>
    <row r="14" spans="1:13" ht="18.75" x14ac:dyDescent="0.3">
      <c r="A14" s="244" t="s">
        <v>112</v>
      </c>
      <c r="B14" s="134" t="s">
        <v>138</v>
      </c>
      <c r="C14" s="135">
        <f>Brgy_Share!AI8</f>
        <v>0</v>
      </c>
      <c r="D14" s="135">
        <f>Brgy_Share!AJ34</f>
        <v>0</v>
      </c>
      <c r="E14" s="245">
        <f t="shared" si="0"/>
        <v>0</v>
      </c>
      <c r="F14" s="244" t="s">
        <v>112</v>
      </c>
      <c r="G14" s="134" t="s">
        <v>138</v>
      </c>
      <c r="H14" s="697">
        <f>Brgy_Share!AI60</f>
        <v>0</v>
      </c>
      <c r="I14" s="698"/>
    </row>
    <row r="15" spans="1:13" ht="18.75" x14ac:dyDescent="0.3">
      <c r="A15" s="244" t="s">
        <v>113</v>
      </c>
      <c r="B15" s="134" t="s">
        <v>139</v>
      </c>
      <c r="C15" s="135">
        <f>Brgy_Share!AI9</f>
        <v>0</v>
      </c>
      <c r="D15" s="135">
        <f>Brgy_Share!AJ35</f>
        <v>0</v>
      </c>
      <c r="E15" s="245">
        <f t="shared" si="0"/>
        <v>0</v>
      </c>
      <c r="F15" s="244" t="s">
        <v>113</v>
      </c>
      <c r="G15" s="134" t="s">
        <v>139</v>
      </c>
      <c r="H15" s="697">
        <f>Brgy_Share!AI61</f>
        <v>0</v>
      </c>
      <c r="I15" s="698"/>
    </row>
    <row r="16" spans="1:13" ht="18.75" x14ac:dyDescent="0.3">
      <c r="A16" s="244" t="s">
        <v>114</v>
      </c>
      <c r="B16" s="134" t="s">
        <v>140</v>
      </c>
      <c r="C16" s="135">
        <f>Brgy_Share!AI10</f>
        <v>0</v>
      </c>
      <c r="D16" s="135">
        <f>Brgy_Share!AJ36</f>
        <v>0</v>
      </c>
      <c r="E16" s="245">
        <f t="shared" si="0"/>
        <v>0</v>
      </c>
      <c r="F16" s="244" t="s">
        <v>114</v>
      </c>
      <c r="G16" s="134" t="s">
        <v>140</v>
      </c>
      <c r="H16" s="697">
        <f>Brgy_Share!AI62</f>
        <v>0</v>
      </c>
      <c r="I16" s="698"/>
    </row>
    <row r="17" spans="1:9" ht="18.75" x14ac:dyDescent="0.3">
      <c r="A17" s="244" t="s">
        <v>115</v>
      </c>
      <c r="B17" s="134" t="s">
        <v>141</v>
      </c>
      <c r="C17" s="135">
        <f>Brgy_Share!AI11</f>
        <v>0</v>
      </c>
      <c r="D17" s="135">
        <f>Brgy_Share!AJ37</f>
        <v>0</v>
      </c>
      <c r="E17" s="245">
        <f t="shared" si="0"/>
        <v>0</v>
      </c>
      <c r="F17" s="244" t="s">
        <v>115</v>
      </c>
      <c r="G17" s="134" t="s">
        <v>141</v>
      </c>
      <c r="H17" s="697">
        <f>Brgy_Share!AI63</f>
        <v>0</v>
      </c>
      <c r="I17" s="698"/>
    </row>
    <row r="18" spans="1:9" ht="18.75" x14ac:dyDescent="0.3">
      <c r="A18" s="244" t="s">
        <v>116</v>
      </c>
      <c r="B18" s="134" t="s">
        <v>142</v>
      </c>
      <c r="C18" s="135">
        <f>Brgy_Share!AI12</f>
        <v>0</v>
      </c>
      <c r="D18" s="135">
        <f>Brgy_Share!AJ38</f>
        <v>0</v>
      </c>
      <c r="E18" s="245">
        <f t="shared" si="0"/>
        <v>0</v>
      </c>
      <c r="F18" s="244" t="s">
        <v>116</v>
      </c>
      <c r="G18" s="134" t="s">
        <v>142</v>
      </c>
      <c r="H18" s="697">
        <f>Brgy_Share!AI64</f>
        <v>0</v>
      </c>
      <c r="I18" s="698"/>
    </row>
    <row r="19" spans="1:9" ht="18.75" x14ac:dyDescent="0.3">
      <c r="A19" s="244" t="s">
        <v>117</v>
      </c>
      <c r="B19" s="134" t="s">
        <v>143</v>
      </c>
      <c r="C19" s="135">
        <f>Brgy_Share!AI13</f>
        <v>0</v>
      </c>
      <c r="D19" s="135">
        <f>Brgy_Share!AJ39</f>
        <v>0</v>
      </c>
      <c r="E19" s="245">
        <f t="shared" si="0"/>
        <v>0</v>
      </c>
      <c r="F19" s="244" t="s">
        <v>117</v>
      </c>
      <c r="G19" s="134" t="s">
        <v>143</v>
      </c>
      <c r="H19" s="697">
        <f>Brgy_Share!AI65</f>
        <v>0</v>
      </c>
      <c r="I19" s="698"/>
    </row>
    <row r="20" spans="1:9" ht="18.75" x14ac:dyDescent="0.3">
      <c r="A20" s="244" t="s">
        <v>118</v>
      </c>
      <c r="B20" s="134" t="s">
        <v>144</v>
      </c>
      <c r="C20" s="135">
        <f>Brgy_Share!AI14</f>
        <v>0</v>
      </c>
      <c r="D20" s="135">
        <f>Brgy_Share!AJ40</f>
        <v>0</v>
      </c>
      <c r="E20" s="245">
        <f t="shared" si="0"/>
        <v>0</v>
      </c>
      <c r="F20" s="244" t="s">
        <v>118</v>
      </c>
      <c r="G20" s="134" t="s">
        <v>144</v>
      </c>
      <c r="H20" s="697">
        <f>Brgy_Share!AI66</f>
        <v>0</v>
      </c>
      <c r="I20" s="698"/>
    </row>
    <row r="21" spans="1:9" ht="18.75" x14ac:dyDescent="0.3">
      <c r="A21" s="244" t="s">
        <v>119</v>
      </c>
      <c r="B21" s="134" t="s">
        <v>145</v>
      </c>
      <c r="C21" s="135">
        <f>Brgy_Share!AI15</f>
        <v>0</v>
      </c>
      <c r="D21" s="135">
        <f>Brgy_Share!AJ41</f>
        <v>0</v>
      </c>
      <c r="E21" s="245">
        <f t="shared" si="0"/>
        <v>0</v>
      </c>
      <c r="F21" s="244" t="s">
        <v>119</v>
      </c>
      <c r="G21" s="134" t="s">
        <v>145</v>
      </c>
      <c r="H21" s="697">
        <f>Brgy_Share!AI67</f>
        <v>0</v>
      </c>
      <c r="I21" s="698"/>
    </row>
    <row r="22" spans="1:9" ht="18.75" x14ac:dyDescent="0.3">
      <c r="A22" s="244" t="s">
        <v>120</v>
      </c>
      <c r="B22" s="134" t="s">
        <v>146</v>
      </c>
      <c r="C22" s="135">
        <f>Brgy_Share!AI16</f>
        <v>0</v>
      </c>
      <c r="D22" s="135">
        <f>Brgy_Share!AJ42</f>
        <v>0</v>
      </c>
      <c r="E22" s="245">
        <f t="shared" si="0"/>
        <v>0</v>
      </c>
      <c r="F22" s="244" t="s">
        <v>120</v>
      </c>
      <c r="G22" s="134" t="s">
        <v>146</v>
      </c>
      <c r="H22" s="697">
        <f>Brgy_Share!AI68</f>
        <v>0</v>
      </c>
      <c r="I22" s="698"/>
    </row>
    <row r="23" spans="1:9" ht="18.75" x14ac:dyDescent="0.3">
      <c r="A23" s="244" t="s">
        <v>121</v>
      </c>
      <c r="B23" s="134" t="s">
        <v>147</v>
      </c>
      <c r="C23" s="135">
        <f>Brgy_Share!AI17</f>
        <v>0</v>
      </c>
      <c r="D23" s="135">
        <f>Brgy_Share!AJ43</f>
        <v>0</v>
      </c>
      <c r="E23" s="245">
        <f t="shared" si="0"/>
        <v>0</v>
      </c>
      <c r="F23" s="244" t="s">
        <v>121</v>
      </c>
      <c r="G23" s="134" t="s">
        <v>147</v>
      </c>
      <c r="H23" s="697">
        <f>Brgy_Share!AI69</f>
        <v>0</v>
      </c>
      <c r="I23" s="698"/>
    </row>
    <row r="24" spans="1:9" ht="18.75" x14ac:dyDescent="0.3">
      <c r="A24" s="244" t="s">
        <v>122</v>
      </c>
      <c r="B24" s="134" t="s">
        <v>148</v>
      </c>
      <c r="C24" s="135">
        <f>Brgy_Share!AI18</f>
        <v>0</v>
      </c>
      <c r="D24" s="135">
        <f>Brgy_Share!AJ44</f>
        <v>0</v>
      </c>
      <c r="E24" s="245">
        <f t="shared" si="0"/>
        <v>0</v>
      </c>
      <c r="F24" s="244" t="s">
        <v>122</v>
      </c>
      <c r="G24" s="134" t="s">
        <v>148</v>
      </c>
      <c r="H24" s="697">
        <f>Brgy_Share!AI70</f>
        <v>0</v>
      </c>
      <c r="I24" s="698"/>
    </row>
    <row r="25" spans="1:9" ht="18.75" x14ac:dyDescent="0.3">
      <c r="A25" s="244" t="s">
        <v>123</v>
      </c>
      <c r="B25" s="134" t="s">
        <v>149</v>
      </c>
      <c r="C25" s="135">
        <f>Brgy_Share!AI19</f>
        <v>0</v>
      </c>
      <c r="D25" s="135">
        <f>Brgy_Share!AJ45</f>
        <v>0</v>
      </c>
      <c r="E25" s="245">
        <f t="shared" si="0"/>
        <v>0</v>
      </c>
      <c r="F25" s="244" t="s">
        <v>123</v>
      </c>
      <c r="G25" s="134" t="s">
        <v>149</v>
      </c>
      <c r="H25" s="697">
        <f>Brgy_Share!AI71</f>
        <v>0</v>
      </c>
      <c r="I25" s="698"/>
    </row>
    <row r="26" spans="1:9" ht="18.75" x14ac:dyDescent="0.3">
      <c r="A26" s="244" t="s">
        <v>124</v>
      </c>
      <c r="B26" s="134" t="s">
        <v>150</v>
      </c>
      <c r="C26" s="135">
        <f>Brgy_Share!AI20</f>
        <v>0</v>
      </c>
      <c r="D26" s="135">
        <f>Brgy_Share!AJ46</f>
        <v>0</v>
      </c>
      <c r="E26" s="245">
        <f t="shared" si="0"/>
        <v>0</v>
      </c>
      <c r="F26" s="244" t="s">
        <v>124</v>
      </c>
      <c r="G26" s="134" t="s">
        <v>150</v>
      </c>
      <c r="H26" s="697">
        <f>Brgy_Share!AI72</f>
        <v>0</v>
      </c>
      <c r="I26" s="698"/>
    </row>
    <row r="27" spans="1:9" ht="19.5" thickBot="1" x14ac:dyDescent="0.35">
      <c r="A27" s="246" t="s">
        <v>125</v>
      </c>
      <c r="B27" s="247" t="s">
        <v>151</v>
      </c>
      <c r="C27" s="136">
        <f>Brgy_Share!AI21</f>
        <v>0</v>
      </c>
      <c r="D27" s="136">
        <f>Brgy_Share!AJ47</f>
        <v>0</v>
      </c>
      <c r="E27" s="248">
        <f t="shared" si="0"/>
        <v>0</v>
      </c>
      <c r="F27" s="246" t="s">
        <v>125</v>
      </c>
      <c r="G27" s="247" t="s">
        <v>151</v>
      </c>
      <c r="H27" s="697">
        <f>Brgy_Share!AI73</f>
        <v>0</v>
      </c>
      <c r="I27" s="698"/>
    </row>
    <row r="28" spans="1:9" ht="19.5" thickBot="1" x14ac:dyDescent="0.35">
      <c r="A28" s="249" t="s">
        <v>132</v>
      </c>
      <c r="B28" s="250"/>
      <c r="C28" s="250">
        <f t="shared" ref="C28:E28" si="1">SUM(C9:C27)</f>
        <v>0</v>
      </c>
      <c r="D28" s="250">
        <f t="shared" si="1"/>
        <v>0</v>
      </c>
      <c r="E28" s="251">
        <f t="shared" si="1"/>
        <v>0</v>
      </c>
      <c r="F28" s="249" t="s">
        <v>132</v>
      </c>
      <c r="G28" s="252"/>
      <c r="H28" s="699">
        <f>SUM(H9:H27)</f>
        <v>0</v>
      </c>
      <c r="I28" s="700"/>
    </row>
    <row r="29" spans="1:9" ht="18.75" x14ac:dyDescent="0.3">
      <c r="A29" s="131"/>
      <c r="B29" s="131"/>
      <c r="C29" s="131"/>
      <c r="D29" s="131"/>
      <c r="E29" s="137"/>
      <c r="F29" s="131"/>
      <c r="G29" s="131"/>
      <c r="H29" s="131"/>
      <c r="I29" s="137"/>
    </row>
    <row r="30" spans="1:9" ht="18.75" x14ac:dyDescent="0.3">
      <c r="A30" s="138"/>
      <c r="B30" s="138"/>
      <c r="C30" s="138"/>
      <c r="D30" s="138"/>
      <c r="E30" s="137"/>
      <c r="F30" s="138"/>
      <c r="G30" s="138"/>
      <c r="H30" s="138"/>
      <c r="I30" s="137"/>
    </row>
    <row r="31" spans="1:9" ht="18.75" x14ac:dyDescent="0.3">
      <c r="A31" s="131"/>
      <c r="B31" s="131"/>
      <c r="C31" s="131"/>
      <c r="D31" s="131"/>
      <c r="E31" s="130"/>
      <c r="F31" s="131"/>
      <c r="G31" s="131"/>
      <c r="H31" s="131"/>
      <c r="I31" s="130"/>
    </row>
    <row r="32" spans="1:9" ht="18.75" x14ac:dyDescent="0.3">
      <c r="A32" s="139"/>
      <c r="B32" s="139"/>
      <c r="C32" s="132"/>
      <c r="D32" s="132"/>
      <c r="E32" s="140"/>
      <c r="F32" s="139"/>
      <c r="G32" s="139"/>
      <c r="H32" s="139"/>
      <c r="I32" s="140"/>
    </row>
    <row r="33" spans="1:9" ht="18.75" x14ac:dyDescent="0.3">
      <c r="A33" s="139"/>
      <c r="B33" s="139"/>
      <c r="C33" s="139"/>
      <c r="D33" s="139"/>
      <c r="E33" s="140"/>
      <c r="F33" s="139"/>
      <c r="G33" s="139"/>
      <c r="H33" s="139"/>
      <c r="I33" s="140"/>
    </row>
    <row r="34" spans="1:9" ht="18.75" x14ac:dyDescent="0.3">
      <c r="A34" s="139"/>
      <c r="B34" s="139"/>
      <c r="C34" s="139"/>
      <c r="D34" s="139"/>
      <c r="E34" s="140"/>
      <c r="F34" s="139"/>
      <c r="G34" s="139"/>
      <c r="H34" s="139"/>
    </row>
    <row r="35" spans="1:9" ht="18.75" x14ac:dyDescent="0.3">
      <c r="A35" s="139" t="s">
        <v>152</v>
      </c>
      <c r="B35" s="139"/>
      <c r="C35" s="139"/>
      <c r="D35" s="139" t="s">
        <v>153</v>
      </c>
      <c r="E35" s="139"/>
      <c r="F35" s="139" t="s">
        <v>152</v>
      </c>
      <c r="G35" s="139"/>
      <c r="H35" s="139"/>
      <c r="I35" s="139" t="s">
        <v>153</v>
      </c>
    </row>
    <row r="36" spans="1:9" ht="18.75" x14ac:dyDescent="0.3">
      <c r="A36" s="139"/>
      <c r="B36" s="139"/>
      <c r="C36" s="139"/>
      <c r="D36" s="253"/>
      <c r="E36" s="253"/>
      <c r="F36" s="139"/>
      <c r="G36" s="139"/>
      <c r="H36" s="139"/>
      <c r="I36" s="139"/>
    </row>
    <row r="37" spans="1:9" ht="18.75" x14ac:dyDescent="0.3">
      <c r="A37" s="139"/>
      <c r="B37" s="139"/>
      <c r="C37" s="139"/>
      <c r="D37" s="254"/>
      <c r="E37" s="254"/>
      <c r="F37" s="139"/>
      <c r="G37" s="139"/>
      <c r="H37" s="139"/>
      <c r="I37" s="132"/>
    </row>
    <row r="38" spans="1:9" ht="18.75" x14ac:dyDescent="0.3">
      <c r="A38" s="141" t="s">
        <v>156</v>
      </c>
      <c r="B38" s="141"/>
      <c r="C38" s="139"/>
      <c r="D38" s="141" t="s">
        <v>154</v>
      </c>
      <c r="E38" s="141"/>
      <c r="F38" s="141" t="s">
        <v>156</v>
      </c>
      <c r="G38" s="141"/>
      <c r="H38" s="141"/>
      <c r="I38" s="141" t="s">
        <v>154</v>
      </c>
    </row>
    <row r="39" spans="1:9" ht="18.75" x14ac:dyDescent="0.3">
      <c r="A39" s="139" t="s">
        <v>231</v>
      </c>
      <c r="B39" s="139"/>
      <c r="C39" s="139"/>
      <c r="D39" s="139" t="s">
        <v>155</v>
      </c>
      <c r="E39" s="139"/>
      <c r="F39" s="139" t="s">
        <v>231</v>
      </c>
      <c r="G39" s="139"/>
      <c r="H39" s="139"/>
      <c r="I39" s="139" t="s">
        <v>155</v>
      </c>
    </row>
    <row r="40" spans="1:9" ht="18.75" x14ac:dyDescent="0.3">
      <c r="A40" s="139"/>
      <c r="B40" s="139"/>
      <c r="C40" s="132"/>
      <c r="D40" s="132"/>
      <c r="E40" s="140"/>
    </row>
    <row r="42" spans="1:9" ht="12.75" customHeight="1" x14ac:dyDescent="0.25"/>
  </sheetData>
  <mergeCells count="21">
    <mergeCell ref="H18:I18"/>
    <mergeCell ref="H19:I19"/>
    <mergeCell ref="H20:I20"/>
    <mergeCell ref="H13:I13"/>
    <mergeCell ref="H14:I14"/>
    <mergeCell ref="H15:I15"/>
    <mergeCell ref="H16:I16"/>
    <mergeCell ref="H17:I17"/>
    <mergeCell ref="H8:I8"/>
    <mergeCell ref="H9:I9"/>
    <mergeCell ref="H10:I10"/>
    <mergeCell ref="H11:I11"/>
    <mergeCell ref="H12:I12"/>
    <mergeCell ref="H26:I26"/>
    <mergeCell ref="H27:I27"/>
    <mergeCell ref="H28:I28"/>
    <mergeCell ref="H21:I21"/>
    <mergeCell ref="H22:I22"/>
    <mergeCell ref="H23:I23"/>
    <mergeCell ref="H24:I24"/>
    <mergeCell ref="H25:I25"/>
  </mergeCells>
  <pageMargins left="0.7" right="0.7" top="0.75" bottom="0.75" header="0.3" footer="0.3"/>
  <pageSetup paperSize="9" scale="91"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sheetPr>
    <tabColor theme="5" tint="0.39997558519241921"/>
  </sheetPr>
  <dimension ref="A1:P1293"/>
  <sheetViews>
    <sheetView view="pageBreakPreview" topLeftCell="A81" zoomScale="70" zoomScaleNormal="70" zoomScaleSheetLayoutView="70" workbookViewId="0">
      <selection activeCell="K661" sqref="K661"/>
    </sheetView>
  </sheetViews>
  <sheetFormatPr defaultColWidth="9.140625" defaultRowHeight="15.75" x14ac:dyDescent="0.25"/>
  <cols>
    <col min="1" max="1" width="10.7109375" style="265" customWidth="1"/>
    <col min="2" max="2" width="12.42578125" style="265" customWidth="1"/>
    <col min="3" max="3" width="7" style="265" customWidth="1"/>
    <col min="4" max="4" width="16.28515625" style="265" customWidth="1"/>
    <col min="5" max="5" width="6.5703125" style="265" customWidth="1"/>
    <col min="6" max="6" width="15" style="265" customWidth="1"/>
    <col min="7" max="7" width="3.7109375" style="265" customWidth="1"/>
    <col min="8" max="8" width="16" style="265" customWidth="1"/>
    <col min="9" max="9" width="16.7109375" style="265" customWidth="1"/>
    <col min="10" max="10" width="1.5703125" style="265" customWidth="1"/>
    <col min="11" max="11" width="29.5703125" style="265" customWidth="1"/>
    <col min="12" max="12" width="9.140625" style="265"/>
    <col min="13" max="13" width="94.42578125" style="265" bestFit="1" customWidth="1"/>
    <col min="14" max="14" width="20" style="265" customWidth="1"/>
    <col min="15" max="15" width="9.28515625" style="265" customWidth="1"/>
    <col min="16" max="16384" width="9.140625" style="265"/>
  </cols>
  <sheetData>
    <row r="1" spans="1:16" ht="39.75" customHeight="1" thickBot="1" x14ac:dyDescent="0.35">
      <c r="M1" s="266" t="s">
        <v>238</v>
      </c>
    </row>
    <row r="2" spans="1:16" ht="25.5" customHeight="1" x14ac:dyDescent="0.25">
      <c r="A2" s="765" t="s">
        <v>239</v>
      </c>
      <c r="B2" s="766"/>
      <c r="C2" s="766"/>
      <c r="D2" s="766"/>
      <c r="E2" s="766"/>
      <c r="F2" s="766"/>
      <c r="G2" s="766"/>
      <c r="H2" s="766"/>
      <c r="I2" s="766"/>
      <c r="J2" s="441"/>
      <c r="K2" s="267" t="s">
        <v>240</v>
      </c>
      <c r="M2" s="268" t="s">
        <v>241</v>
      </c>
    </row>
    <row r="3" spans="1:16" ht="25.5" customHeight="1" x14ac:dyDescent="0.3">
      <c r="A3" s="767"/>
      <c r="B3" s="768"/>
      <c r="C3" s="768"/>
      <c r="D3" s="768"/>
      <c r="E3" s="768"/>
      <c r="F3" s="768"/>
      <c r="G3" s="768"/>
      <c r="H3" s="768"/>
      <c r="I3" s="768"/>
      <c r="J3" s="441"/>
      <c r="K3" s="269" t="s">
        <v>242</v>
      </c>
    </row>
    <row r="4" spans="1:16" ht="18.75" x14ac:dyDescent="0.3">
      <c r="A4" s="769" t="s">
        <v>243</v>
      </c>
      <c r="B4" s="770"/>
      <c r="C4" s="770"/>
      <c r="D4" s="770"/>
      <c r="E4" s="770"/>
      <c r="F4" s="770"/>
      <c r="G4" s="770"/>
      <c r="H4" s="770"/>
      <c r="I4" s="770"/>
      <c r="J4" s="430"/>
      <c r="K4" s="270" t="s">
        <v>832</v>
      </c>
      <c r="M4" s="369" t="s">
        <v>244</v>
      </c>
    </row>
    <row r="5" spans="1:16" x14ac:dyDescent="0.25">
      <c r="A5" s="771" t="s">
        <v>245</v>
      </c>
      <c r="B5" s="772"/>
      <c r="C5" s="772"/>
      <c r="D5" s="772"/>
      <c r="E5" s="772"/>
      <c r="F5" s="772"/>
      <c r="G5" s="772"/>
      <c r="H5" s="772"/>
      <c r="I5" s="772"/>
      <c r="J5" s="429"/>
      <c r="K5" s="271" t="str">
        <f ca="1">"Date: " &amp; TEXT(TODAY(), "mm/dd/yyyy")</f>
        <v>Date: 08/14/2025</v>
      </c>
      <c r="M5" s="369" t="s">
        <v>1093</v>
      </c>
    </row>
    <row r="6" spans="1:16" x14ac:dyDescent="0.25">
      <c r="A6" s="434"/>
      <c r="B6" s="435"/>
      <c r="C6" s="435"/>
      <c r="D6" s="435"/>
      <c r="E6" s="435"/>
      <c r="F6" s="435"/>
      <c r="G6" s="435"/>
      <c r="H6" s="435"/>
      <c r="I6" s="435"/>
      <c r="J6" s="442"/>
      <c r="K6" s="436"/>
      <c r="N6" s="272"/>
    </row>
    <row r="7" spans="1:16" ht="15.75" customHeight="1" x14ac:dyDescent="0.25">
      <c r="A7" s="754" t="s">
        <v>246</v>
      </c>
      <c r="B7" s="756" t="s">
        <v>247</v>
      </c>
      <c r="C7" s="756"/>
      <c r="D7" s="774"/>
      <c r="E7" s="774"/>
      <c r="F7" s="774"/>
      <c r="G7" s="774"/>
      <c r="H7" s="774"/>
      <c r="I7" s="774"/>
      <c r="J7" s="437"/>
      <c r="K7" s="273" t="s">
        <v>248</v>
      </c>
    </row>
    <row r="8" spans="1:16" ht="15.75" customHeight="1" x14ac:dyDescent="0.25">
      <c r="A8" s="773"/>
      <c r="B8" s="775"/>
      <c r="C8" s="775"/>
      <c r="D8" s="775"/>
      <c r="E8" s="775"/>
      <c r="F8" s="775"/>
      <c r="G8" s="775"/>
      <c r="H8" s="775"/>
      <c r="I8" s="775"/>
      <c r="J8" s="274"/>
      <c r="K8" s="273" t="s">
        <v>249</v>
      </c>
    </row>
    <row r="9" spans="1:16" ht="15.75" customHeight="1" x14ac:dyDescent="0.25">
      <c r="A9" s="754" t="s">
        <v>250</v>
      </c>
      <c r="B9" s="756" t="s">
        <v>251</v>
      </c>
      <c r="C9" s="756"/>
      <c r="D9" s="756"/>
      <c r="E9" s="756"/>
      <c r="F9" s="756"/>
      <c r="G9" s="756"/>
      <c r="H9" s="756"/>
      <c r="I9" s="756"/>
      <c r="J9" s="438"/>
      <c r="K9" s="443" t="s">
        <v>252</v>
      </c>
    </row>
    <row r="10" spans="1:16" ht="16.5" customHeight="1" thickBot="1" x14ac:dyDescent="0.3">
      <c r="A10" s="755"/>
      <c r="B10" s="757"/>
      <c r="C10" s="757"/>
      <c r="D10" s="757"/>
      <c r="E10" s="757"/>
      <c r="F10" s="757"/>
      <c r="G10" s="757"/>
      <c r="H10" s="757"/>
      <c r="I10" s="757"/>
      <c r="J10" s="440"/>
      <c r="K10" s="444"/>
    </row>
    <row r="11" spans="1:16" ht="20.25" x14ac:dyDescent="0.25">
      <c r="A11" s="758" t="s">
        <v>253</v>
      </c>
      <c r="B11" s="759"/>
      <c r="C11" s="759"/>
      <c r="D11" s="759"/>
      <c r="E11" s="759"/>
      <c r="F11" s="759"/>
      <c r="G11" s="759"/>
      <c r="H11" s="759"/>
      <c r="I11" s="759"/>
      <c r="J11" s="439"/>
      <c r="K11" s="762" t="s">
        <v>84</v>
      </c>
    </row>
    <row r="12" spans="1:16" ht="21" thickBot="1" x14ac:dyDescent="0.3">
      <c r="A12" s="760"/>
      <c r="B12" s="761"/>
      <c r="C12" s="761"/>
      <c r="D12" s="761"/>
      <c r="E12" s="761"/>
      <c r="F12" s="761"/>
      <c r="G12" s="761"/>
      <c r="H12" s="761"/>
      <c r="I12" s="761"/>
      <c r="J12" s="275"/>
      <c r="K12" s="763"/>
    </row>
    <row r="13" spans="1:16" x14ac:dyDescent="0.25">
      <c r="A13" s="276"/>
      <c r="B13" s="277"/>
      <c r="C13" s="277"/>
      <c r="D13" s="277"/>
      <c r="E13" s="277"/>
      <c r="F13" s="277"/>
      <c r="G13" s="277"/>
      <c r="H13" s="277"/>
      <c r="I13" s="277"/>
      <c r="J13" s="277"/>
      <c r="K13" s="278"/>
    </row>
    <row r="14" spans="1:16" ht="20.25" x14ac:dyDescent="0.25">
      <c r="A14" s="279"/>
      <c r="B14" s="280"/>
      <c r="C14" s="280"/>
      <c r="D14" s="280"/>
      <c r="E14" s="280"/>
      <c r="F14" s="280"/>
      <c r="G14" s="280"/>
      <c r="H14" s="280"/>
      <c r="I14" s="280"/>
      <c r="J14" s="281"/>
      <c r="K14" s="282"/>
      <c r="P14" s="764"/>
    </row>
    <row r="15" spans="1:16" ht="20.25" customHeight="1" x14ac:dyDescent="0.3">
      <c r="A15" s="279"/>
      <c r="B15" s="764" t="s">
        <v>831</v>
      </c>
      <c r="C15" s="764"/>
      <c r="D15" s="764"/>
      <c r="E15" s="764"/>
      <c r="F15" s="764"/>
      <c r="G15" s="764"/>
      <c r="H15" s="764"/>
      <c r="I15" s="280"/>
      <c r="J15" s="281"/>
      <c r="K15" s="283">
        <f>'Summary Report'!E28</f>
        <v>0</v>
      </c>
      <c r="M15" s="369" t="s">
        <v>864</v>
      </c>
      <c r="P15" s="764"/>
    </row>
    <row r="16" spans="1:16" ht="20.25" x14ac:dyDescent="0.25">
      <c r="A16" s="279"/>
      <c r="B16" s="764"/>
      <c r="C16" s="764"/>
      <c r="D16" s="764"/>
      <c r="E16" s="764"/>
      <c r="F16" s="764"/>
      <c r="G16" s="764"/>
      <c r="H16" s="764"/>
      <c r="I16" s="280"/>
      <c r="J16" s="281"/>
      <c r="K16" s="284"/>
      <c r="M16" s="369" t="s">
        <v>254</v>
      </c>
      <c r="P16" s="764"/>
    </row>
    <row r="17" spans="1:16" ht="20.25" x14ac:dyDescent="0.25">
      <c r="A17" s="279"/>
      <c r="B17" s="764"/>
      <c r="C17" s="764"/>
      <c r="D17" s="764"/>
      <c r="E17" s="764"/>
      <c r="F17" s="764"/>
      <c r="G17" s="764"/>
      <c r="H17" s="764"/>
      <c r="I17" s="280"/>
      <c r="J17" s="281"/>
      <c r="K17" s="284"/>
      <c r="P17" s="764"/>
    </row>
    <row r="18" spans="1:16" ht="20.25" x14ac:dyDescent="0.25">
      <c r="A18" s="279"/>
      <c r="B18" s="764"/>
      <c r="C18" s="764"/>
      <c r="D18" s="764"/>
      <c r="E18" s="764"/>
      <c r="F18" s="764"/>
      <c r="G18" s="764"/>
      <c r="H18" s="764"/>
      <c r="I18" s="280"/>
      <c r="J18" s="281"/>
      <c r="K18" s="284"/>
      <c r="P18" s="764"/>
    </row>
    <row r="19" spans="1:16" ht="15.75" customHeight="1" x14ac:dyDescent="0.25">
      <c r="A19" s="276"/>
      <c r="B19" s="764"/>
      <c r="C19" s="764"/>
      <c r="D19" s="764"/>
      <c r="E19" s="764"/>
      <c r="F19" s="764"/>
      <c r="G19" s="764"/>
      <c r="H19" s="764"/>
      <c r="I19" s="281"/>
      <c r="J19" s="281"/>
      <c r="K19" s="284"/>
      <c r="P19" s="764"/>
    </row>
    <row r="20" spans="1:16" ht="18.75" x14ac:dyDescent="0.3">
      <c r="A20" s="285"/>
      <c r="B20" s="286"/>
      <c r="D20" s="287"/>
      <c r="F20" s="287"/>
      <c r="G20" s="288"/>
      <c r="H20" s="287"/>
      <c r="I20" s="289"/>
      <c r="J20" s="290"/>
      <c r="K20" s="284"/>
      <c r="P20" s="764"/>
    </row>
    <row r="21" spans="1:16" ht="18.75" x14ac:dyDescent="0.3">
      <c r="A21" s="291"/>
      <c r="B21" s="286"/>
      <c r="D21" s="292"/>
      <c r="F21" s="292"/>
      <c r="G21" s="290"/>
      <c r="H21" s="292"/>
      <c r="I21" s="293"/>
      <c r="J21" s="294"/>
      <c r="K21" s="284"/>
      <c r="P21" s="764"/>
    </row>
    <row r="22" spans="1:16" ht="18.75" x14ac:dyDescent="0.3">
      <c r="A22" s="291"/>
      <c r="B22" s="286"/>
      <c r="D22" s="295"/>
      <c r="F22" s="292"/>
      <c r="G22" s="296"/>
      <c r="H22" s="292"/>
      <c r="I22" s="293"/>
      <c r="J22" s="294"/>
      <c r="K22" s="284"/>
      <c r="P22" s="764"/>
    </row>
    <row r="23" spans="1:16" ht="18.75" x14ac:dyDescent="0.3">
      <c r="A23" s="291"/>
      <c r="B23" s="286"/>
      <c r="D23" s="297"/>
      <c r="F23" s="297"/>
      <c r="G23" s="298"/>
      <c r="H23" s="297"/>
      <c r="I23" s="297"/>
      <c r="J23" s="299"/>
      <c r="K23" s="284"/>
      <c r="P23" s="764"/>
    </row>
    <row r="24" spans="1:16" ht="18.75" x14ac:dyDescent="0.3">
      <c r="A24" s="291"/>
      <c r="B24" s="286"/>
      <c r="D24" s="297"/>
      <c r="F24" s="297"/>
      <c r="G24" s="296"/>
      <c r="H24" s="297"/>
      <c r="I24" s="297"/>
      <c r="J24" s="300"/>
      <c r="K24" s="284"/>
    </row>
    <row r="25" spans="1:16" ht="18.75" x14ac:dyDescent="0.3">
      <c r="A25" s="291"/>
      <c r="B25" s="286"/>
      <c r="D25" s="297"/>
      <c r="F25" s="297"/>
      <c r="G25" s="298"/>
      <c r="H25" s="297"/>
      <c r="I25" s="297"/>
      <c r="J25" s="299"/>
      <c r="K25" s="284"/>
    </row>
    <row r="26" spans="1:16" ht="18.75" x14ac:dyDescent="0.3">
      <c r="A26" s="291"/>
      <c r="B26" s="286"/>
      <c r="D26" s="297"/>
      <c r="F26" s="297"/>
      <c r="G26" s="290"/>
      <c r="H26" s="297"/>
      <c r="I26" s="297"/>
      <c r="J26" s="294"/>
      <c r="K26" s="284"/>
    </row>
    <row r="27" spans="1:16" ht="18.75" x14ac:dyDescent="0.3">
      <c r="A27" s="276"/>
      <c r="B27" s="286"/>
      <c r="C27" s="297"/>
      <c r="D27" s="297"/>
      <c r="E27" s="297"/>
      <c r="F27" s="297"/>
      <c r="G27" s="281"/>
      <c r="H27" s="281"/>
      <c r="I27" s="281"/>
      <c r="J27" s="281"/>
      <c r="K27" s="284"/>
    </row>
    <row r="28" spans="1:16" x14ac:dyDescent="0.25">
      <c r="A28" s="276"/>
      <c r="B28" s="281"/>
      <c r="C28" s="281"/>
      <c r="D28" s="281"/>
      <c r="E28" s="281"/>
      <c r="F28" s="753"/>
      <c r="G28" s="753"/>
      <c r="H28" s="281"/>
      <c r="I28" s="281"/>
      <c r="J28" s="281"/>
      <c r="K28" s="284"/>
    </row>
    <row r="29" spans="1:16" x14ac:dyDescent="0.25">
      <c r="A29" s="276"/>
      <c r="B29" s="281"/>
      <c r="C29" s="281"/>
      <c r="D29" s="281"/>
      <c r="E29" s="281"/>
      <c r="F29" s="753"/>
      <c r="G29" s="753"/>
      <c r="H29" s="281"/>
      <c r="I29" s="281"/>
      <c r="J29" s="281"/>
      <c r="K29" s="284"/>
    </row>
    <row r="30" spans="1:16" ht="16.5" thickBot="1" x14ac:dyDescent="0.3">
      <c r="A30" s="276"/>
      <c r="B30" s="277"/>
      <c r="C30" s="277"/>
      <c r="D30" s="277"/>
      <c r="E30" s="277"/>
      <c r="F30" s="277"/>
      <c r="G30" s="277"/>
      <c r="H30" s="277"/>
      <c r="I30" s="277"/>
      <c r="J30" s="277"/>
      <c r="K30" s="284"/>
    </row>
    <row r="31" spans="1:16" ht="19.5" thickBot="1" x14ac:dyDescent="0.35">
      <c r="A31" s="301"/>
      <c r="B31" s="302"/>
      <c r="C31" s="302"/>
      <c r="D31" s="303"/>
      <c r="E31" s="303"/>
      <c r="F31" s="303"/>
      <c r="G31" s="303"/>
      <c r="H31" s="304" t="s">
        <v>255</v>
      </c>
      <c r="I31" s="305"/>
      <c r="J31" s="305"/>
      <c r="K31" s="306">
        <f>K15-K28-K29</f>
        <v>0</v>
      </c>
    </row>
    <row r="32" spans="1:16" x14ac:dyDescent="0.25">
      <c r="A32" s="307" t="s">
        <v>256</v>
      </c>
      <c r="B32" s="308"/>
      <c r="C32" s="308"/>
      <c r="D32" s="309"/>
      <c r="E32" s="310" t="s">
        <v>256</v>
      </c>
      <c r="F32" s="308"/>
      <c r="G32" s="308"/>
      <c r="H32" s="311"/>
      <c r="I32" s="310" t="s">
        <v>256</v>
      </c>
      <c r="J32" s="312"/>
      <c r="K32" s="313"/>
    </row>
    <row r="33" spans="1:11" x14ac:dyDescent="0.25">
      <c r="A33" s="276" t="s">
        <v>257</v>
      </c>
      <c r="B33" s="277"/>
      <c r="C33" s="277"/>
      <c r="D33" s="314"/>
      <c r="E33" s="315" t="s">
        <v>258</v>
      </c>
      <c r="F33" s="277"/>
      <c r="G33" s="277"/>
      <c r="H33" s="314"/>
      <c r="I33" s="316" t="s">
        <v>259</v>
      </c>
      <c r="J33" s="317"/>
      <c r="K33" s="318"/>
    </row>
    <row r="34" spans="1:11" x14ac:dyDescent="0.25">
      <c r="A34" s="276" t="s">
        <v>260</v>
      </c>
      <c r="B34" s="277"/>
      <c r="C34" s="277"/>
      <c r="D34" s="314"/>
      <c r="E34" s="315" t="s">
        <v>261</v>
      </c>
      <c r="F34" s="277"/>
      <c r="G34" s="277"/>
      <c r="H34" s="314"/>
      <c r="I34" s="315"/>
      <c r="J34" s="277"/>
      <c r="K34" s="318"/>
    </row>
    <row r="35" spans="1:11" x14ac:dyDescent="0.25">
      <c r="A35" s="319" t="s">
        <v>262</v>
      </c>
      <c r="B35" s="277"/>
      <c r="C35" s="277"/>
      <c r="D35" s="314"/>
      <c r="E35" s="315" t="s">
        <v>263</v>
      </c>
      <c r="F35" s="277"/>
      <c r="G35" s="277"/>
      <c r="H35" s="314"/>
      <c r="I35" s="315"/>
      <c r="J35" s="277"/>
      <c r="K35" s="318"/>
    </row>
    <row r="36" spans="1:11" x14ac:dyDescent="0.25">
      <c r="A36" s="320"/>
      <c r="B36" s="277"/>
      <c r="C36" s="277"/>
      <c r="D36" s="314"/>
      <c r="E36" s="315" t="s">
        <v>264</v>
      </c>
      <c r="F36" s="277"/>
      <c r="G36" s="277"/>
      <c r="H36" s="314"/>
      <c r="I36" s="315"/>
      <c r="J36" s="277"/>
      <c r="K36" s="318"/>
    </row>
    <row r="37" spans="1:11" ht="15.75" hidden="1" customHeight="1" x14ac:dyDescent="0.25">
      <c r="A37" s="747" t="s">
        <v>265</v>
      </c>
      <c r="B37" s="748"/>
      <c r="C37" s="748"/>
      <c r="D37" s="749"/>
      <c r="E37" s="315"/>
      <c r="F37" s="277"/>
      <c r="G37" s="277"/>
      <c r="H37" s="314"/>
      <c r="I37" s="315"/>
      <c r="J37" s="277"/>
      <c r="K37" s="318"/>
    </row>
    <row r="38" spans="1:11" ht="15.75" hidden="1" customHeight="1" x14ac:dyDescent="0.25">
      <c r="A38" s="747" t="s">
        <v>266</v>
      </c>
      <c r="B38" s="748"/>
      <c r="C38" s="748"/>
      <c r="D38" s="749"/>
      <c r="E38" s="315"/>
      <c r="F38" s="277"/>
      <c r="G38" s="277"/>
      <c r="H38" s="314"/>
      <c r="I38" s="315"/>
      <c r="J38" s="277"/>
      <c r="K38" s="318"/>
    </row>
    <row r="39" spans="1:11" ht="15.75" hidden="1" customHeight="1" x14ac:dyDescent="0.25">
      <c r="A39" s="747" t="s">
        <v>267</v>
      </c>
      <c r="B39" s="748"/>
      <c r="C39" s="748"/>
      <c r="D39" s="749"/>
      <c r="E39" s="315"/>
      <c r="F39" s="277"/>
      <c r="G39" s="277"/>
      <c r="H39" s="314"/>
      <c r="I39" s="315"/>
      <c r="J39" s="277"/>
      <c r="K39" s="318"/>
    </row>
    <row r="40" spans="1:11" ht="15.75" hidden="1" customHeight="1" x14ac:dyDescent="0.25">
      <c r="A40" s="747" t="s">
        <v>268</v>
      </c>
      <c r="B40" s="748"/>
      <c r="C40" s="748"/>
      <c r="D40" s="749"/>
      <c r="E40" s="315"/>
      <c r="F40" s="277"/>
      <c r="G40" s="277"/>
      <c r="H40" s="314"/>
      <c r="I40" s="315"/>
      <c r="J40" s="277"/>
      <c r="K40" s="318"/>
    </row>
    <row r="41" spans="1:11" ht="15.75" hidden="1" customHeight="1" x14ac:dyDescent="0.25">
      <c r="A41" s="747" t="s">
        <v>269</v>
      </c>
      <c r="B41" s="748"/>
      <c r="C41" s="748"/>
      <c r="D41" s="749"/>
      <c r="E41" s="315"/>
      <c r="F41" s="277"/>
      <c r="G41" s="277"/>
      <c r="H41" s="314"/>
      <c r="I41" s="315"/>
      <c r="J41" s="277"/>
      <c r="K41" s="318"/>
    </row>
    <row r="42" spans="1:11" ht="15.75" hidden="1" customHeight="1" x14ac:dyDescent="0.25">
      <c r="A42" s="747" t="s">
        <v>270</v>
      </c>
      <c r="B42" s="748"/>
      <c r="C42" s="748"/>
      <c r="D42" s="749"/>
      <c r="E42" s="315"/>
      <c r="F42" s="277"/>
      <c r="G42" s="277"/>
      <c r="H42" s="314"/>
      <c r="I42" s="315"/>
      <c r="J42" s="277"/>
      <c r="K42" s="318"/>
    </row>
    <row r="43" spans="1:11" ht="15.75" hidden="1" customHeight="1" x14ac:dyDescent="0.25">
      <c r="A43" s="747" t="s">
        <v>271</v>
      </c>
      <c r="B43" s="748"/>
      <c r="C43" s="748"/>
      <c r="D43" s="749"/>
      <c r="E43" s="315"/>
      <c r="F43" s="277"/>
      <c r="G43" s="277"/>
      <c r="H43" s="314"/>
      <c r="I43" s="315"/>
      <c r="J43" s="277"/>
      <c r="K43" s="318"/>
    </row>
    <row r="44" spans="1:11" ht="15.75" hidden="1" customHeight="1" x14ac:dyDescent="0.25">
      <c r="A44" s="747" t="s">
        <v>272</v>
      </c>
      <c r="B44" s="748"/>
      <c r="C44" s="748"/>
      <c r="D44" s="749"/>
      <c r="E44" s="315"/>
      <c r="F44" s="277"/>
      <c r="G44" s="277"/>
      <c r="H44" s="314"/>
      <c r="I44" s="315"/>
      <c r="J44" s="277"/>
      <c r="K44" s="318"/>
    </row>
    <row r="45" spans="1:11" ht="15.75" hidden="1" customHeight="1" x14ac:dyDescent="0.25">
      <c r="A45" s="747" t="s">
        <v>273</v>
      </c>
      <c r="B45" s="748"/>
      <c r="C45" s="748"/>
      <c r="D45" s="749"/>
      <c r="E45" s="315"/>
      <c r="F45" s="277"/>
      <c r="G45" s="277"/>
      <c r="H45" s="314"/>
      <c r="I45" s="315"/>
      <c r="J45" s="277"/>
      <c r="K45" s="318"/>
    </row>
    <row r="46" spans="1:11" ht="15.75" hidden="1" customHeight="1" x14ac:dyDescent="0.25">
      <c r="A46" s="747" t="s">
        <v>274</v>
      </c>
      <c r="B46" s="748"/>
      <c r="C46" s="748"/>
      <c r="D46" s="749"/>
      <c r="E46" s="315"/>
      <c r="F46" s="277"/>
      <c r="G46" s="277"/>
      <c r="H46" s="314"/>
      <c r="I46" s="315"/>
      <c r="J46" s="277"/>
      <c r="K46" s="318"/>
    </row>
    <row r="47" spans="1:11" ht="15.75" hidden="1" customHeight="1" x14ac:dyDescent="0.25">
      <c r="A47" s="747" t="s">
        <v>275</v>
      </c>
      <c r="B47" s="748"/>
      <c r="C47" s="748"/>
      <c r="D47" s="749"/>
      <c r="E47" s="315"/>
      <c r="F47" s="277"/>
      <c r="G47" s="277"/>
      <c r="H47" s="314"/>
      <c r="I47" s="315"/>
      <c r="J47" s="277"/>
      <c r="K47" s="318"/>
    </row>
    <row r="48" spans="1:11" ht="15.75" hidden="1" customHeight="1" x14ac:dyDescent="0.25">
      <c r="A48" s="747" t="s">
        <v>276</v>
      </c>
      <c r="B48" s="748"/>
      <c r="C48" s="748"/>
      <c r="D48" s="749"/>
      <c r="E48" s="315"/>
      <c r="F48" s="277"/>
      <c r="G48" s="277"/>
      <c r="H48" s="314"/>
      <c r="I48" s="315"/>
      <c r="J48" s="277"/>
      <c r="K48" s="318"/>
    </row>
    <row r="49" spans="1:11" ht="15.75" hidden="1" customHeight="1" x14ac:dyDescent="0.25">
      <c r="A49" s="747" t="s">
        <v>277</v>
      </c>
      <c r="B49" s="748"/>
      <c r="C49" s="748"/>
      <c r="D49" s="749"/>
      <c r="E49" s="315"/>
      <c r="F49" s="277"/>
      <c r="G49" s="277"/>
      <c r="H49" s="314"/>
      <c r="I49" s="315"/>
      <c r="J49" s="277"/>
      <c r="K49" s="318"/>
    </row>
    <row r="50" spans="1:11" ht="15.75" hidden="1" customHeight="1" x14ac:dyDescent="0.25">
      <c r="A50" s="747" t="s">
        <v>278</v>
      </c>
      <c r="B50" s="748"/>
      <c r="C50" s="748"/>
      <c r="D50" s="749"/>
      <c r="E50" s="315"/>
      <c r="F50" s="277"/>
      <c r="G50" s="277"/>
      <c r="H50" s="314"/>
      <c r="I50" s="315"/>
      <c r="J50" s="277"/>
      <c r="K50" s="318"/>
    </row>
    <row r="51" spans="1:11" ht="15.75" hidden="1" customHeight="1" x14ac:dyDescent="0.25">
      <c r="A51" s="747" t="s">
        <v>279</v>
      </c>
      <c r="B51" s="748"/>
      <c r="C51" s="748"/>
      <c r="D51" s="749"/>
      <c r="E51" s="315"/>
      <c r="F51" s="277"/>
      <c r="G51" s="277"/>
      <c r="H51" s="314"/>
      <c r="I51" s="315"/>
      <c r="J51" s="277"/>
      <c r="K51" s="318"/>
    </row>
    <row r="52" spans="1:11" ht="15.75" hidden="1" customHeight="1" x14ac:dyDescent="0.25">
      <c r="A52" s="747" t="s">
        <v>280</v>
      </c>
      <c r="B52" s="748"/>
      <c r="C52" s="748"/>
      <c r="D52" s="749"/>
      <c r="E52" s="315"/>
      <c r="F52" s="277"/>
      <c r="G52" s="277"/>
      <c r="H52" s="314"/>
      <c r="I52" s="315"/>
      <c r="J52" s="277"/>
      <c r="K52" s="318"/>
    </row>
    <row r="53" spans="1:11" ht="15.75" hidden="1" customHeight="1" x14ac:dyDescent="0.25">
      <c r="A53" s="748" t="s">
        <v>281</v>
      </c>
      <c r="B53" s="748"/>
      <c r="C53" s="748"/>
      <c r="D53" s="749"/>
      <c r="E53" s="315"/>
      <c r="F53" s="277"/>
      <c r="G53" s="277"/>
      <c r="H53" s="314"/>
      <c r="I53" s="315"/>
      <c r="J53" s="277"/>
      <c r="K53" s="318"/>
    </row>
    <row r="54" spans="1:11" ht="15.75" hidden="1" customHeight="1" x14ac:dyDescent="0.25">
      <c r="A54" s="747" t="s">
        <v>282</v>
      </c>
      <c r="B54" s="748"/>
      <c r="C54" s="748"/>
      <c r="D54" s="749"/>
      <c r="E54" s="315"/>
      <c r="F54" s="277"/>
      <c r="G54" s="277"/>
      <c r="H54" s="314"/>
      <c r="I54" s="315"/>
      <c r="J54" s="277"/>
      <c r="K54" s="318"/>
    </row>
    <row r="55" spans="1:11" ht="15.75" hidden="1" customHeight="1" x14ac:dyDescent="0.25">
      <c r="A55" s="747" t="s">
        <v>283</v>
      </c>
      <c r="B55" s="748"/>
      <c r="C55" s="748"/>
      <c r="D55" s="749"/>
      <c r="E55" s="315"/>
      <c r="F55" s="277"/>
      <c r="G55" s="277"/>
      <c r="H55" s="314"/>
      <c r="I55" s="315"/>
      <c r="J55" s="277"/>
      <c r="K55" s="318"/>
    </row>
    <row r="56" spans="1:11" ht="15.75" hidden="1" customHeight="1" x14ac:dyDescent="0.25">
      <c r="A56" s="747" t="s">
        <v>284</v>
      </c>
      <c r="B56" s="748"/>
      <c r="C56" s="748"/>
      <c r="D56" s="749"/>
      <c r="E56" s="315"/>
      <c r="F56" s="277"/>
      <c r="G56" s="277"/>
      <c r="H56" s="314"/>
      <c r="I56" s="315"/>
      <c r="J56" s="277"/>
      <c r="K56" s="318"/>
    </row>
    <row r="57" spans="1:11" ht="15.75" hidden="1" customHeight="1" x14ac:dyDescent="0.25">
      <c r="A57" s="747" t="s">
        <v>285</v>
      </c>
      <c r="B57" s="748"/>
      <c r="C57" s="748"/>
      <c r="D57" s="749"/>
      <c r="E57" s="315"/>
      <c r="F57" s="277"/>
      <c r="G57" s="277"/>
      <c r="H57" s="314"/>
      <c r="I57" s="315"/>
      <c r="J57" s="277"/>
      <c r="K57" s="318"/>
    </row>
    <row r="58" spans="1:11" ht="15.75" hidden="1" customHeight="1" x14ac:dyDescent="0.25">
      <c r="A58" s="747" t="s">
        <v>286</v>
      </c>
      <c r="B58" s="748"/>
      <c r="C58" s="748"/>
      <c r="D58" s="749"/>
      <c r="E58" s="315"/>
      <c r="F58" s="277"/>
      <c r="G58" s="277"/>
      <c r="H58" s="314"/>
      <c r="I58" s="315"/>
      <c r="J58" s="277"/>
      <c r="K58" s="318"/>
    </row>
    <row r="59" spans="1:11" ht="15.75" hidden="1" customHeight="1" x14ac:dyDescent="0.25">
      <c r="A59" s="747" t="s">
        <v>287</v>
      </c>
      <c r="B59" s="748"/>
      <c r="C59" s="748"/>
      <c r="D59" s="749"/>
      <c r="E59" s="315"/>
      <c r="F59" s="277"/>
      <c r="G59" s="277"/>
      <c r="H59" s="314"/>
      <c r="I59" s="315"/>
      <c r="J59" s="277"/>
      <c r="K59" s="318"/>
    </row>
    <row r="60" spans="1:11" ht="15.75" hidden="1" customHeight="1" x14ac:dyDescent="0.25">
      <c r="A60" s="747" t="s">
        <v>288</v>
      </c>
      <c r="B60" s="748"/>
      <c r="C60" s="748"/>
      <c r="D60" s="749"/>
      <c r="E60" s="315"/>
      <c r="F60" s="277"/>
      <c r="G60" s="277"/>
      <c r="H60" s="314"/>
      <c r="I60" s="315"/>
      <c r="J60" s="277"/>
      <c r="K60" s="318"/>
    </row>
    <row r="61" spans="1:11" ht="15.75" hidden="1" customHeight="1" x14ac:dyDescent="0.25">
      <c r="A61" s="747" t="s">
        <v>289</v>
      </c>
      <c r="B61" s="748"/>
      <c r="C61" s="748"/>
      <c r="D61" s="749"/>
      <c r="E61" s="315"/>
      <c r="F61" s="277"/>
      <c r="G61" s="277"/>
      <c r="H61" s="314"/>
      <c r="I61" s="315"/>
      <c r="J61" s="277"/>
      <c r="K61" s="318"/>
    </row>
    <row r="62" spans="1:11" ht="15.75" hidden="1" customHeight="1" x14ac:dyDescent="0.25">
      <c r="A62" s="747" t="s">
        <v>290</v>
      </c>
      <c r="B62" s="748"/>
      <c r="C62" s="748"/>
      <c r="D62" s="749"/>
      <c r="E62" s="315"/>
      <c r="F62" s="277"/>
      <c r="G62" s="277"/>
      <c r="H62" s="314"/>
      <c r="I62" s="315"/>
      <c r="J62" s="277"/>
      <c r="K62" s="318"/>
    </row>
    <row r="63" spans="1:11" ht="15.75" hidden="1" customHeight="1" x14ac:dyDescent="0.25">
      <c r="A63" s="747" t="s">
        <v>291</v>
      </c>
      <c r="B63" s="748"/>
      <c r="C63" s="748"/>
      <c r="D63" s="749"/>
      <c r="E63" s="315"/>
      <c r="F63" s="277"/>
      <c r="G63" s="277"/>
      <c r="H63" s="314"/>
      <c r="I63" s="315"/>
      <c r="J63" s="277"/>
      <c r="K63" s="318"/>
    </row>
    <row r="64" spans="1:11" ht="15.75" hidden="1" customHeight="1" x14ac:dyDescent="0.25">
      <c r="A64" s="747" t="s">
        <v>292</v>
      </c>
      <c r="B64" s="748"/>
      <c r="C64" s="748"/>
      <c r="D64" s="749"/>
      <c r="E64" s="315"/>
      <c r="F64" s="277"/>
      <c r="G64" s="277"/>
      <c r="H64" s="314"/>
      <c r="I64" s="315"/>
      <c r="J64" s="277"/>
      <c r="K64" s="318"/>
    </row>
    <row r="65" spans="1:13" ht="15.75" hidden="1" customHeight="1" x14ac:dyDescent="0.25">
      <c r="A65" s="747" t="s">
        <v>293</v>
      </c>
      <c r="B65" s="748"/>
      <c r="C65" s="748"/>
      <c r="D65" s="749"/>
      <c r="E65" s="315"/>
      <c r="F65" s="277"/>
      <c r="G65" s="277"/>
      <c r="H65" s="314"/>
      <c r="I65" s="315"/>
      <c r="J65" s="277"/>
      <c r="K65" s="318"/>
    </row>
    <row r="66" spans="1:13" ht="15.75" hidden="1" customHeight="1" x14ac:dyDescent="0.25">
      <c r="A66" s="747" t="s">
        <v>294</v>
      </c>
      <c r="B66" s="748"/>
      <c r="C66" s="748"/>
      <c r="D66" s="749"/>
      <c r="E66" s="315"/>
      <c r="F66" s="277"/>
      <c r="G66" s="277"/>
      <c r="H66" s="314"/>
      <c r="I66" s="315"/>
      <c r="J66" s="277"/>
      <c r="K66" s="318"/>
    </row>
    <row r="67" spans="1:13" ht="15.75" hidden="1" customHeight="1" x14ac:dyDescent="0.25">
      <c r="A67" s="747" t="s">
        <v>295</v>
      </c>
      <c r="B67" s="748"/>
      <c r="C67" s="748"/>
      <c r="D67" s="749"/>
      <c r="E67" s="315"/>
      <c r="F67" s="277"/>
      <c r="G67" s="277"/>
      <c r="H67" s="314"/>
      <c r="I67" s="315"/>
      <c r="J67" s="277"/>
      <c r="K67" s="318"/>
    </row>
    <row r="68" spans="1:13" ht="15.75" hidden="1" customHeight="1" x14ac:dyDescent="0.25">
      <c r="A68" s="747" t="s">
        <v>296</v>
      </c>
      <c r="B68" s="748"/>
      <c r="C68" s="748"/>
      <c r="D68" s="749"/>
      <c r="E68" s="315"/>
      <c r="F68" s="277"/>
      <c r="G68" s="277"/>
      <c r="H68" s="314"/>
      <c r="I68" s="315"/>
      <c r="J68" s="277"/>
      <c r="K68" s="318"/>
    </row>
    <row r="69" spans="1:13" ht="15.75" hidden="1" customHeight="1" x14ac:dyDescent="0.25">
      <c r="A69" s="747" t="s">
        <v>297</v>
      </c>
      <c r="B69" s="748"/>
      <c r="C69" s="748"/>
      <c r="D69" s="749"/>
      <c r="E69" s="315"/>
      <c r="F69" s="277"/>
      <c r="G69" s="277"/>
      <c r="H69" s="314"/>
      <c r="I69" s="315"/>
      <c r="J69" s="277"/>
      <c r="K69" s="318"/>
    </row>
    <row r="70" spans="1:13" x14ac:dyDescent="0.25">
      <c r="A70" s="750" t="s">
        <v>298</v>
      </c>
      <c r="B70" s="751"/>
      <c r="C70" s="751"/>
      <c r="D70" s="752"/>
      <c r="E70" s="315"/>
      <c r="F70" s="277"/>
      <c r="G70" s="277"/>
      <c r="H70" s="314"/>
      <c r="I70" s="315"/>
      <c r="J70" s="277"/>
      <c r="K70" s="318"/>
    </row>
    <row r="71" spans="1:13" x14ac:dyDescent="0.25">
      <c r="A71" s="739" t="s">
        <v>299</v>
      </c>
      <c r="B71" s="740"/>
      <c r="C71" s="740"/>
      <c r="D71" s="741"/>
      <c r="E71" s="745" t="str">
        <f>+A71</f>
        <v>PEPITO S. SAMSON JR.</v>
      </c>
      <c r="F71" s="740"/>
      <c r="G71" s="740"/>
      <c r="H71" s="741"/>
      <c r="I71" s="745" t="s">
        <v>300</v>
      </c>
      <c r="J71" s="740"/>
      <c r="K71" s="746"/>
    </row>
    <row r="72" spans="1:13" x14ac:dyDescent="0.25">
      <c r="A72" s="739" t="s">
        <v>301</v>
      </c>
      <c r="B72" s="740"/>
      <c r="C72" s="740"/>
      <c r="D72" s="741"/>
      <c r="E72" s="745" t="str">
        <f>+A72</f>
        <v>Municipal Accountant - OIC</v>
      </c>
      <c r="F72" s="740"/>
      <c r="G72" s="740"/>
      <c r="H72" s="741"/>
      <c r="I72" s="739" t="s">
        <v>302</v>
      </c>
      <c r="J72" s="740"/>
      <c r="K72" s="746"/>
    </row>
    <row r="73" spans="1:13" x14ac:dyDescent="0.25">
      <c r="A73" s="731"/>
      <c r="B73" s="732"/>
      <c r="C73" s="732"/>
      <c r="D73" s="733"/>
      <c r="E73" s="734"/>
      <c r="F73" s="732"/>
      <c r="G73" s="732"/>
      <c r="H73" s="733"/>
      <c r="I73" s="734"/>
      <c r="J73" s="732"/>
      <c r="K73" s="735"/>
    </row>
    <row r="74" spans="1:13" x14ac:dyDescent="0.25">
      <c r="A74" s="321" t="s">
        <v>303</v>
      </c>
      <c r="B74" s="322"/>
      <c r="C74" s="322"/>
      <c r="D74" s="323">
        <f>K15</f>
        <v>0</v>
      </c>
      <c r="E74" s="324"/>
      <c r="F74" s="322"/>
      <c r="G74" s="322"/>
      <c r="H74" s="325"/>
      <c r="I74" s="326" t="s">
        <v>304</v>
      </c>
      <c r="J74" s="327"/>
      <c r="K74" s="328"/>
    </row>
    <row r="75" spans="1:13" x14ac:dyDescent="0.25">
      <c r="A75" s="276"/>
      <c r="B75" s="277"/>
      <c r="C75" s="277"/>
      <c r="D75" s="314"/>
      <c r="E75" s="329" t="s">
        <v>305</v>
      </c>
      <c r="F75" s="277"/>
      <c r="G75" s="277"/>
      <c r="H75" s="330"/>
      <c r="I75" s="331"/>
      <c r="J75" s="332"/>
      <c r="K75" s="333"/>
    </row>
    <row r="76" spans="1:13" x14ac:dyDescent="0.25">
      <c r="A76" s="276"/>
      <c r="B76" s="277"/>
      <c r="C76" s="277"/>
      <c r="D76" s="314"/>
      <c r="E76" s="329" t="s">
        <v>306</v>
      </c>
      <c r="F76" s="334"/>
      <c r="G76" s="334"/>
      <c r="H76" s="314"/>
      <c r="I76" s="315"/>
      <c r="J76" s="277"/>
      <c r="K76" s="318"/>
    </row>
    <row r="77" spans="1:13" x14ac:dyDescent="0.25">
      <c r="A77" s="276"/>
      <c r="B77" s="277"/>
      <c r="C77" s="277"/>
      <c r="D77" s="314"/>
      <c r="E77" s="329" t="s">
        <v>307</v>
      </c>
      <c r="F77" s="334"/>
      <c r="G77" s="334"/>
      <c r="H77" s="314"/>
      <c r="I77" s="315"/>
      <c r="J77" s="277"/>
      <c r="K77" s="333"/>
    </row>
    <row r="78" spans="1:13" x14ac:dyDescent="0.25">
      <c r="A78" s="736" t="s">
        <v>308</v>
      </c>
      <c r="B78" s="737"/>
      <c r="C78" s="737"/>
      <c r="D78" s="738"/>
      <c r="E78" s="329" t="s">
        <v>309</v>
      </c>
      <c r="F78" s="334"/>
      <c r="G78" s="334"/>
      <c r="H78" s="314"/>
      <c r="I78" s="335"/>
      <c r="J78" s="336"/>
      <c r="K78" s="337"/>
      <c r="M78" s="369" t="s">
        <v>310</v>
      </c>
    </row>
    <row r="79" spans="1:13" x14ac:dyDescent="0.25">
      <c r="A79" s="739" t="s">
        <v>311</v>
      </c>
      <c r="B79" s="740"/>
      <c r="C79" s="740"/>
      <c r="D79" s="741"/>
      <c r="E79" s="315"/>
      <c r="F79" s="277"/>
      <c r="G79" s="277"/>
      <c r="H79" s="314"/>
      <c r="I79" s="742" t="str">
        <f>+B7</f>
        <v>19 Barangays</v>
      </c>
      <c r="J79" s="743"/>
      <c r="K79" s="744"/>
    </row>
    <row r="80" spans="1:13" x14ac:dyDescent="0.25">
      <c r="A80" s="291"/>
      <c r="E80" s="315"/>
      <c r="F80" s="277"/>
      <c r="G80" s="277"/>
      <c r="H80" s="277"/>
      <c r="I80" s="338" t="s">
        <v>312</v>
      </c>
      <c r="J80" s="339"/>
      <c r="K80" s="340"/>
    </row>
    <row r="81" spans="1:11" x14ac:dyDescent="0.25">
      <c r="A81" s="341"/>
      <c r="B81" s="336"/>
      <c r="C81" s="336"/>
      <c r="D81" s="342"/>
      <c r="E81" s="335"/>
      <c r="F81" s="343"/>
      <c r="G81" s="343"/>
      <c r="H81" s="342"/>
      <c r="K81" s="344"/>
    </row>
    <row r="82" spans="1:11" ht="15.75" customHeight="1" x14ac:dyDescent="0.25">
      <c r="A82" s="725" t="s">
        <v>313</v>
      </c>
      <c r="B82" s="726"/>
      <c r="C82" s="726"/>
      <c r="D82" s="726"/>
      <c r="E82" s="322"/>
      <c r="F82" s="345"/>
      <c r="G82" s="345"/>
      <c r="H82" s="322"/>
      <c r="I82" s="327"/>
      <c r="J82" s="327"/>
      <c r="K82" s="346"/>
    </row>
    <row r="83" spans="1:11" x14ac:dyDescent="0.25">
      <c r="A83" s="727" t="s">
        <v>253</v>
      </c>
      <c r="B83" s="728"/>
      <c r="C83" s="728"/>
      <c r="D83" s="728"/>
      <c r="E83" s="728"/>
      <c r="F83" s="347" t="s">
        <v>314</v>
      </c>
      <c r="G83" s="347"/>
      <c r="H83" s="728" t="s">
        <v>315</v>
      </c>
      <c r="I83" s="729"/>
      <c r="J83" s="728" t="s">
        <v>316</v>
      </c>
      <c r="K83" s="730"/>
    </row>
    <row r="84" spans="1:11" ht="15.75" hidden="1" customHeight="1" x14ac:dyDescent="0.25">
      <c r="A84" s="348"/>
      <c r="B84" s="710"/>
      <c r="C84" s="710"/>
      <c r="D84" s="710"/>
      <c r="E84" s="711"/>
      <c r="F84" s="349">
        <v>0</v>
      </c>
      <c r="G84" s="350"/>
      <c r="H84" s="712"/>
      <c r="I84" s="720"/>
      <c r="J84" s="721"/>
      <c r="K84" s="722"/>
    </row>
    <row r="85" spans="1:11" ht="15.75" hidden="1" customHeight="1" x14ac:dyDescent="0.25">
      <c r="A85" s="351"/>
      <c r="B85" t="s">
        <v>317</v>
      </c>
      <c r="C85"/>
      <c r="D85"/>
      <c r="E85"/>
      <c r="F85"/>
      <c r="G85"/>
      <c r="H85"/>
      <c r="I85"/>
      <c r="J85" s="352"/>
      <c r="K85" s="353"/>
    </row>
    <row r="86" spans="1:11" ht="15.75" hidden="1" customHeight="1" x14ac:dyDescent="0.25">
      <c r="A86" s="351"/>
      <c r="B86" t="s">
        <v>318</v>
      </c>
      <c r="C86"/>
      <c r="D86"/>
      <c r="E86"/>
      <c r="F86"/>
      <c r="G86"/>
      <c r="H86"/>
      <c r="I86"/>
      <c r="J86" s="352"/>
      <c r="K86" s="353"/>
    </row>
    <row r="87" spans="1:11" ht="15.75" hidden="1" customHeight="1" x14ac:dyDescent="0.25">
      <c r="A87" s="351"/>
      <c r="B87" t="s">
        <v>319</v>
      </c>
      <c r="C87"/>
      <c r="D87"/>
      <c r="E87"/>
      <c r="F87"/>
      <c r="G87"/>
      <c r="H87"/>
      <c r="I87"/>
      <c r="J87" s="352"/>
      <c r="K87" s="353"/>
    </row>
    <row r="88" spans="1:11" ht="15.75" hidden="1" customHeight="1" x14ac:dyDescent="0.25">
      <c r="A88" s="351"/>
      <c r="B88" t="s">
        <v>320</v>
      </c>
      <c r="C88"/>
      <c r="D88"/>
      <c r="E88"/>
      <c r="F88"/>
      <c r="G88"/>
      <c r="H88"/>
      <c r="I88"/>
      <c r="J88" s="352"/>
      <c r="K88" s="353"/>
    </row>
    <row r="89" spans="1:11" ht="15.75" hidden="1" customHeight="1" x14ac:dyDescent="0.25">
      <c r="A89" s="351"/>
      <c r="B89" t="s">
        <v>321</v>
      </c>
      <c r="C89"/>
      <c r="D89"/>
      <c r="E89"/>
      <c r="F89"/>
      <c r="G89"/>
      <c r="H89"/>
      <c r="I89"/>
      <c r="J89" s="352"/>
      <c r="K89" s="353"/>
    </row>
    <row r="90" spans="1:11" ht="15.75" hidden="1" customHeight="1" x14ac:dyDescent="0.25">
      <c r="A90" s="351"/>
      <c r="B90" t="s">
        <v>322</v>
      </c>
      <c r="C90"/>
      <c r="D90"/>
      <c r="E90"/>
      <c r="F90"/>
      <c r="G90"/>
      <c r="H90"/>
      <c r="I90"/>
      <c r="J90" s="352"/>
      <c r="K90" s="353"/>
    </row>
    <row r="91" spans="1:11" ht="15.75" hidden="1" customHeight="1" x14ac:dyDescent="0.25">
      <c r="A91" s="351"/>
      <c r="B91" t="s">
        <v>323</v>
      </c>
      <c r="C91"/>
      <c r="D91"/>
      <c r="E91"/>
      <c r="F91"/>
      <c r="G91"/>
      <c r="H91"/>
      <c r="I91"/>
      <c r="J91" s="352"/>
      <c r="K91" s="353"/>
    </row>
    <row r="92" spans="1:11" ht="15.75" hidden="1" customHeight="1" x14ac:dyDescent="0.25">
      <c r="A92" s="351"/>
      <c r="B92" t="s">
        <v>324</v>
      </c>
      <c r="C92"/>
      <c r="D92"/>
      <c r="E92"/>
      <c r="F92"/>
      <c r="G92"/>
      <c r="H92"/>
      <c r="I92"/>
      <c r="J92" s="352"/>
      <c r="K92" s="353"/>
    </row>
    <row r="93" spans="1:11" ht="15.75" hidden="1" customHeight="1" x14ac:dyDescent="0.25">
      <c r="A93" s="351"/>
      <c r="B93" t="s">
        <v>325</v>
      </c>
      <c r="C93"/>
      <c r="D93"/>
      <c r="E93"/>
      <c r="F93"/>
      <c r="G93"/>
      <c r="H93"/>
      <c r="I93"/>
      <c r="J93" s="352"/>
      <c r="K93" s="353"/>
    </row>
    <row r="94" spans="1:11" ht="15.75" hidden="1" customHeight="1" x14ac:dyDescent="0.25">
      <c r="A94" s="351"/>
      <c r="B94" t="s">
        <v>326</v>
      </c>
      <c r="C94"/>
      <c r="D94"/>
      <c r="E94"/>
      <c r="F94"/>
      <c r="G94"/>
      <c r="H94"/>
      <c r="I94"/>
      <c r="J94" s="352"/>
      <c r="K94" s="353"/>
    </row>
    <row r="95" spans="1:11" ht="15.75" hidden="1" customHeight="1" x14ac:dyDescent="0.25">
      <c r="A95" s="351"/>
      <c r="B95" t="s">
        <v>327</v>
      </c>
      <c r="C95"/>
      <c r="D95"/>
      <c r="E95"/>
      <c r="F95"/>
      <c r="G95"/>
      <c r="H95"/>
      <c r="I95"/>
      <c r="J95" s="352"/>
      <c r="K95" s="353"/>
    </row>
    <row r="96" spans="1:11" ht="15.75" hidden="1" customHeight="1" x14ac:dyDescent="0.25">
      <c r="A96" s="351"/>
      <c r="B96" t="s">
        <v>328</v>
      </c>
      <c r="C96"/>
      <c r="D96"/>
      <c r="E96"/>
      <c r="F96"/>
      <c r="G96"/>
      <c r="H96"/>
      <c r="I96"/>
      <c r="J96" s="352"/>
      <c r="K96" s="353"/>
    </row>
    <row r="97" spans="1:11" ht="15.75" hidden="1" customHeight="1" x14ac:dyDescent="0.25">
      <c r="A97" s="351"/>
      <c r="B97" t="s">
        <v>329</v>
      </c>
      <c r="C97"/>
      <c r="D97"/>
      <c r="E97"/>
      <c r="F97"/>
      <c r="G97"/>
      <c r="H97"/>
      <c r="I97"/>
      <c r="J97" s="352"/>
      <c r="K97" s="353"/>
    </row>
    <row r="98" spans="1:11" ht="15.75" hidden="1" customHeight="1" x14ac:dyDescent="0.25">
      <c r="A98" s="351"/>
      <c r="B98" t="s">
        <v>330</v>
      </c>
      <c r="C98"/>
      <c r="D98"/>
      <c r="E98"/>
      <c r="F98"/>
      <c r="G98"/>
      <c r="H98"/>
      <c r="I98"/>
      <c r="J98" s="352"/>
      <c r="K98" s="353"/>
    </row>
    <row r="99" spans="1:11" ht="15.75" hidden="1" customHeight="1" x14ac:dyDescent="0.25">
      <c r="A99" s="351"/>
      <c r="B99" t="s">
        <v>331</v>
      </c>
      <c r="C99"/>
      <c r="D99"/>
      <c r="E99"/>
      <c r="F99"/>
      <c r="G99"/>
      <c r="H99"/>
      <c r="I99"/>
      <c r="J99" s="352"/>
      <c r="K99" s="353"/>
    </row>
    <row r="100" spans="1:11" ht="15.75" hidden="1" customHeight="1" x14ac:dyDescent="0.25">
      <c r="A100" s="351"/>
      <c r="B100" t="s">
        <v>332</v>
      </c>
      <c r="C100"/>
      <c r="D100"/>
      <c r="E100"/>
      <c r="F100"/>
      <c r="G100"/>
      <c r="H100"/>
      <c r="I100"/>
      <c r="J100" s="352"/>
      <c r="K100" s="353"/>
    </row>
    <row r="101" spans="1:11" ht="15.75" hidden="1" customHeight="1" x14ac:dyDescent="0.25">
      <c r="A101" s="351"/>
      <c r="B101" t="s">
        <v>333</v>
      </c>
      <c r="C101"/>
      <c r="D101"/>
      <c r="E101"/>
      <c r="F101"/>
      <c r="G101"/>
      <c r="H101"/>
      <c r="I101"/>
      <c r="J101" s="352"/>
      <c r="K101" s="353"/>
    </row>
    <row r="102" spans="1:11" ht="15.75" hidden="1" customHeight="1" x14ac:dyDescent="0.25">
      <c r="A102" s="351"/>
      <c r="B102" t="s">
        <v>334</v>
      </c>
      <c r="C102"/>
      <c r="D102"/>
      <c r="E102"/>
      <c r="F102"/>
      <c r="G102"/>
      <c r="H102"/>
      <c r="I102"/>
      <c r="J102" s="352"/>
      <c r="K102" s="353"/>
    </row>
    <row r="103" spans="1:11" ht="15.75" hidden="1" customHeight="1" x14ac:dyDescent="0.25">
      <c r="A103" s="351"/>
      <c r="B103" t="s">
        <v>335</v>
      </c>
      <c r="C103"/>
      <c r="D103"/>
      <c r="E103"/>
      <c r="F103"/>
      <c r="G103"/>
      <c r="H103"/>
      <c r="I103"/>
      <c r="J103" s="352"/>
      <c r="K103" s="353"/>
    </row>
    <row r="104" spans="1:11" ht="15.75" hidden="1" customHeight="1" x14ac:dyDescent="0.25">
      <c r="A104" s="351"/>
      <c r="B104" t="s">
        <v>336</v>
      </c>
      <c r="C104"/>
      <c r="D104"/>
      <c r="E104"/>
      <c r="F104"/>
      <c r="G104"/>
      <c r="H104"/>
      <c r="I104"/>
      <c r="J104" s="352"/>
      <c r="K104" s="353"/>
    </row>
    <row r="105" spans="1:11" ht="15.75" hidden="1" customHeight="1" x14ac:dyDescent="0.25">
      <c r="A105" s="351"/>
      <c r="B105" t="s">
        <v>337</v>
      </c>
      <c r="C105"/>
      <c r="D105"/>
      <c r="E105"/>
      <c r="F105"/>
      <c r="G105"/>
      <c r="H105"/>
      <c r="I105"/>
      <c r="J105" s="352"/>
      <c r="K105" s="353"/>
    </row>
    <row r="106" spans="1:11" ht="15.75" hidden="1" customHeight="1" x14ac:dyDescent="0.25">
      <c r="A106" s="351"/>
      <c r="B106" t="s">
        <v>338</v>
      </c>
      <c r="C106"/>
      <c r="D106"/>
      <c r="E106"/>
      <c r="F106"/>
      <c r="G106"/>
      <c r="H106"/>
      <c r="I106"/>
      <c r="J106" s="352"/>
      <c r="K106" s="353"/>
    </row>
    <row r="107" spans="1:11" ht="15.75" hidden="1" customHeight="1" x14ac:dyDescent="0.25">
      <c r="A107" s="351"/>
      <c r="B107" t="s">
        <v>339</v>
      </c>
      <c r="C107"/>
      <c r="D107"/>
      <c r="E107"/>
      <c r="F107"/>
      <c r="G107"/>
      <c r="H107"/>
      <c r="I107"/>
      <c r="J107" s="352"/>
      <c r="K107" s="353"/>
    </row>
    <row r="108" spans="1:11" ht="15.75" hidden="1" customHeight="1" x14ac:dyDescent="0.25">
      <c r="A108" s="351"/>
      <c r="B108" t="s">
        <v>340</v>
      </c>
      <c r="C108"/>
      <c r="D108"/>
      <c r="E108"/>
      <c r="F108"/>
      <c r="G108"/>
      <c r="H108"/>
      <c r="I108"/>
      <c r="J108" s="352"/>
      <c r="K108" s="353"/>
    </row>
    <row r="109" spans="1:11" ht="15.75" hidden="1" customHeight="1" x14ac:dyDescent="0.25">
      <c r="A109" s="351"/>
      <c r="B109" t="s">
        <v>341</v>
      </c>
      <c r="C109"/>
      <c r="D109"/>
      <c r="E109"/>
      <c r="F109"/>
      <c r="G109"/>
      <c r="H109"/>
      <c r="I109"/>
      <c r="J109" s="352"/>
      <c r="K109" s="353"/>
    </row>
    <row r="110" spans="1:11" ht="15.75" hidden="1" customHeight="1" x14ac:dyDescent="0.25">
      <c r="A110" s="351"/>
      <c r="B110" t="s">
        <v>342</v>
      </c>
      <c r="C110"/>
      <c r="D110"/>
      <c r="E110"/>
      <c r="F110"/>
      <c r="G110"/>
      <c r="H110"/>
      <c r="I110"/>
      <c r="J110" s="352"/>
      <c r="K110" s="353"/>
    </row>
    <row r="111" spans="1:11" ht="15.75" hidden="1" customHeight="1" x14ac:dyDescent="0.25">
      <c r="A111" s="351"/>
      <c r="B111" t="s">
        <v>343</v>
      </c>
      <c r="C111"/>
      <c r="D111"/>
      <c r="E111"/>
      <c r="F111"/>
      <c r="G111"/>
      <c r="H111"/>
      <c r="I111"/>
      <c r="J111" s="352"/>
      <c r="K111" s="353"/>
    </row>
    <row r="112" spans="1:11" ht="15.75" hidden="1" customHeight="1" x14ac:dyDescent="0.25">
      <c r="A112" s="351"/>
      <c r="B112" t="s">
        <v>344</v>
      </c>
      <c r="C112"/>
      <c r="D112"/>
      <c r="E112"/>
      <c r="F112"/>
      <c r="G112"/>
      <c r="H112"/>
      <c r="I112"/>
      <c r="J112" s="352"/>
      <c r="K112" s="353"/>
    </row>
    <row r="113" spans="1:11" ht="15.75" hidden="1" customHeight="1" x14ac:dyDescent="0.25">
      <c r="A113" s="351"/>
      <c r="B113" t="s">
        <v>345</v>
      </c>
      <c r="C113"/>
      <c r="D113"/>
      <c r="E113"/>
      <c r="F113"/>
      <c r="G113"/>
      <c r="H113"/>
      <c r="I113"/>
      <c r="J113" s="352"/>
      <c r="K113" s="353"/>
    </row>
    <row r="114" spans="1:11" ht="15.75" hidden="1" customHeight="1" x14ac:dyDescent="0.25">
      <c r="A114" s="351"/>
      <c r="B114" t="s">
        <v>346</v>
      </c>
      <c r="C114"/>
      <c r="D114"/>
      <c r="E114"/>
      <c r="F114"/>
      <c r="G114"/>
      <c r="H114"/>
      <c r="I114"/>
      <c r="J114" s="352"/>
      <c r="K114" s="353"/>
    </row>
    <row r="115" spans="1:11" ht="15.75" hidden="1" customHeight="1" x14ac:dyDescent="0.25">
      <c r="A115" s="351"/>
      <c r="B115" t="s">
        <v>347</v>
      </c>
      <c r="C115"/>
      <c r="D115"/>
      <c r="E115"/>
      <c r="F115"/>
      <c r="G115"/>
      <c r="H115"/>
      <c r="I115"/>
      <c r="J115" s="352"/>
      <c r="K115" s="353"/>
    </row>
    <row r="116" spans="1:11" ht="15.75" hidden="1" customHeight="1" x14ac:dyDescent="0.25">
      <c r="A116" s="351"/>
      <c r="B116" t="s">
        <v>348</v>
      </c>
      <c r="C116"/>
      <c r="D116"/>
      <c r="E116"/>
      <c r="F116"/>
      <c r="G116"/>
      <c r="H116"/>
      <c r="I116"/>
      <c r="J116" s="352"/>
      <c r="K116" s="353"/>
    </row>
    <row r="117" spans="1:11" ht="15.75" hidden="1" customHeight="1" x14ac:dyDescent="0.25">
      <c r="A117" s="351"/>
      <c r="B117" t="s">
        <v>349</v>
      </c>
      <c r="C117"/>
      <c r="D117"/>
      <c r="E117"/>
      <c r="F117"/>
      <c r="G117"/>
      <c r="H117"/>
      <c r="I117"/>
      <c r="J117" s="352"/>
      <c r="K117" s="353"/>
    </row>
    <row r="118" spans="1:11" ht="15.75" hidden="1" customHeight="1" x14ac:dyDescent="0.25">
      <c r="A118" s="351"/>
      <c r="B118" t="s">
        <v>350</v>
      </c>
      <c r="C118"/>
      <c r="D118"/>
      <c r="E118"/>
      <c r="F118"/>
      <c r="G118"/>
      <c r="H118"/>
      <c r="I118"/>
      <c r="J118" s="352"/>
      <c r="K118" s="353"/>
    </row>
    <row r="119" spans="1:11" ht="15.75" hidden="1" customHeight="1" x14ac:dyDescent="0.25">
      <c r="A119" s="351"/>
      <c r="B119" t="s">
        <v>351</v>
      </c>
      <c r="C119"/>
      <c r="D119"/>
      <c r="E119"/>
      <c r="F119"/>
      <c r="G119"/>
      <c r="H119"/>
      <c r="I119"/>
      <c r="J119" s="352"/>
      <c r="K119" s="353"/>
    </row>
    <row r="120" spans="1:11" ht="15.75" hidden="1" customHeight="1" x14ac:dyDescent="0.25">
      <c r="A120" s="351"/>
      <c r="B120" t="s">
        <v>352</v>
      </c>
      <c r="C120"/>
      <c r="D120"/>
      <c r="E120"/>
      <c r="F120"/>
      <c r="G120"/>
      <c r="H120"/>
      <c r="I120"/>
      <c r="J120" s="352"/>
      <c r="K120" s="353"/>
    </row>
    <row r="121" spans="1:11" ht="15.75" hidden="1" customHeight="1" x14ac:dyDescent="0.25">
      <c r="A121" s="351"/>
      <c r="B121" t="s">
        <v>353</v>
      </c>
      <c r="C121"/>
      <c r="D121"/>
      <c r="E121"/>
      <c r="F121"/>
      <c r="G121"/>
      <c r="H121"/>
      <c r="I121"/>
      <c r="J121" s="352"/>
      <c r="K121" s="353"/>
    </row>
    <row r="122" spans="1:11" ht="15.75" hidden="1" customHeight="1" x14ac:dyDescent="0.25">
      <c r="A122" s="351"/>
      <c r="B122" t="s">
        <v>354</v>
      </c>
      <c r="C122"/>
      <c r="D122"/>
      <c r="E122"/>
      <c r="F122"/>
      <c r="G122"/>
      <c r="H122"/>
      <c r="I122"/>
      <c r="J122" s="352"/>
      <c r="K122" s="353"/>
    </row>
    <row r="123" spans="1:11" ht="15.75" hidden="1" customHeight="1" x14ac:dyDescent="0.25">
      <c r="A123" s="351"/>
      <c r="B123" t="s">
        <v>355</v>
      </c>
      <c r="C123"/>
      <c r="D123"/>
      <c r="E123"/>
      <c r="F123"/>
      <c r="G123"/>
      <c r="H123"/>
      <c r="I123"/>
      <c r="J123" s="352"/>
      <c r="K123" s="353"/>
    </row>
    <row r="124" spans="1:11" ht="15.75" hidden="1" customHeight="1" x14ac:dyDescent="0.25">
      <c r="A124" s="351"/>
      <c r="B124" t="s">
        <v>356</v>
      </c>
      <c r="C124"/>
      <c r="D124"/>
      <c r="E124"/>
      <c r="F124"/>
      <c r="G124"/>
      <c r="H124"/>
      <c r="I124"/>
      <c r="J124" s="352"/>
      <c r="K124" s="353"/>
    </row>
    <row r="125" spans="1:11" ht="15.75" hidden="1" customHeight="1" x14ac:dyDescent="0.25">
      <c r="A125" s="351"/>
      <c r="B125" t="s">
        <v>357</v>
      </c>
      <c r="C125"/>
      <c r="D125"/>
      <c r="E125"/>
      <c r="F125"/>
      <c r="G125"/>
      <c r="H125"/>
      <c r="I125"/>
      <c r="J125" s="352"/>
      <c r="K125" s="353"/>
    </row>
    <row r="126" spans="1:11" ht="15.75" hidden="1" customHeight="1" x14ac:dyDescent="0.25">
      <c r="A126" s="351"/>
      <c r="B126" t="s">
        <v>358</v>
      </c>
      <c r="C126"/>
      <c r="D126"/>
      <c r="E126"/>
      <c r="F126"/>
      <c r="G126"/>
      <c r="H126"/>
      <c r="I126"/>
      <c r="J126" s="352"/>
      <c r="K126" s="353"/>
    </row>
    <row r="127" spans="1:11" ht="15.75" hidden="1" customHeight="1" x14ac:dyDescent="0.25">
      <c r="A127" s="351"/>
      <c r="B127" t="s">
        <v>359</v>
      </c>
      <c r="C127"/>
      <c r="D127"/>
      <c r="E127"/>
      <c r="F127"/>
      <c r="G127"/>
      <c r="H127"/>
      <c r="I127"/>
      <c r="J127" s="352"/>
      <c r="K127" s="353"/>
    </row>
    <row r="128" spans="1:11" ht="15.75" hidden="1" customHeight="1" x14ac:dyDescent="0.25">
      <c r="A128" s="351"/>
      <c r="B128" t="s">
        <v>360</v>
      </c>
      <c r="C128"/>
      <c r="D128"/>
      <c r="E128"/>
      <c r="F128"/>
      <c r="G128"/>
      <c r="H128"/>
      <c r="I128"/>
      <c r="J128" s="352"/>
      <c r="K128" s="353"/>
    </row>
    <row r="129" spans="1:11" ht="15.75" hidden="1" customHeight="1" x14ac:dyDescent="0.25">
      <c r="A129" s="351"/>
      <c r="B129" t="s">
        <v>361</v>
      </c>
      <c r="C129"/>
      <c r="D129"/>
      <c r="E129"/>
      <c r="F129"/>
      <c r="G129"/>
      <c r="H129"/>
      <c r="I129"/>
      <c r="J129" s="352"/>
      <c r="K129" s="353"/>
    </row>
    <row r="130" spans="1:11" ht="15.75" hidden="1" customHeight="1" x14ac:dyDescent="0.25">
      <c r="A130" s="351"/>
      <c r="B130" t="s">
        <v>362</v>
      </c>
      <c r="C130"/>
      <c r="D130"/>
      <c r="E130"/>
      <c r="F130"/>
      <c r="G130"/>
      <c r="H130"/>
      <c r="I130"/>
      <c r="J130" s="352"/>
      <c r="K130" s="353"/>
    </row>
    <row r="131" spans="1:11" ht="15.75" hidden="1" customHeight="1" x14ac:dyDescent="0.25">
      <c r="A131" s="351"/>
      <c r="B131" t="s">
        <v>363</v>
      </c>
      <c r="C131"/>
      <c r="D131"/>
      <c r="E131"/>
      <c r="F131"/>
      <c r="G131"/>
      <c r="H131"/>
      <c r="I131"/>
      <c r="J131" s="352"/>
      <c r="K131" s="353"/>
    </row>
    <row r="132" spans="1:11" ht="15.75" hidden="1" customHeight="1" x14ac:dyDescent="0.25">
      <c r="A132" s="351"/>
      <c r="B132" t="s">
        <v>364</v>
      </c>
      <c r="C132"/>
      <c r="D132"/>
      <c r="E132"/>
      <c r="F132"/>
      <c r="G132"/>
      <c r="H132"/>
      <c r="I132"/>
      <c r="J132" s="352"/>
      <c r="K132" s="353"/>
    </row>
    <row r="133" spans="1:11" ht="15.75" hidden="1" customHeight="1" x14ac:dyDescent="0.25">
      <c r="A133" s="351"/>
      <c r="B133" t="s">
        <v>365</v>
      </c>
      <c r="C133"/>
      <c r="D133"/>
      <c r="E133"/>
      <c r="F133"/>
      <c r="G133"/>
      <c r="H133"/>
      <c r="I133"/>
      <c r="J133" s="352"/>
      <c r="K133" s="353"/>
    </row>
    <row r="134" spans="1:11" ht="15.75" hidden="1" customHeight="1" x14ac:dyDescent="0.25">
      <c r="A134" s="351"/>
      <c r="B134" t="s">
        <v>366</v>
      </c>
      <c r="C134"/>
      <c r="D134"/>
      <c r="E134"/>
      <c r="F134"/>
      <c r="G134"/>
      <c r="H134"/>
      <c r="I134"/>
      <c r="J134" s="352"/>
      <c r="K134" s="353"/>
    </row>
    <row r="135" spans="1:11" ht="15.75" hidden="1" customHeight="1" x14ac:dyDescent="0.25">
      <c r="A135" s="351"/>
      <c r="B135" t="s">
        <v>367</v>
      </c>
      <c r="C135"/>
      <c r="D135"/>
      <c r="E135"/>
      <c r="F135"/>
      <c r="G135"/>
      <c r="H135"/>
      <c r="I135"/>
      <c r="J135" s="352"/>
      <c r="K135" s="353"/>
    </row>
    <row r="136" spans="1:11" ht="15.75" hidden="1" customHeight="1" x14ac:dyDescent="0.25">
      <c r="A136" s="351"/>
      <c r="B136" t="s">
        <v>368</v>
      </c>
      <c r="C136"/>
      <c r="D136"/>
      <c r="E136"/>
      <c r="F136"/>
      <c r="G136"/>
      <c r="H136"/>
      <c r="I136"/>
      <c r="J136" s="352"/>
      <c r="K136" s="353"/>
    </row>
    <row r="137" spans="1:11" ht="15.75" hidden="1" customHeight="1" x14ac:dyDescent="0.25">
      <c r="A137" s="351"/>
      <c r="B137" t="s">
        <v>369</v>
      </c>
      <c r="C137"/>
      <c r="D137"/>
      <c r="E137"/>
      <c r="F137"/>
      <c r="G137"/>
      <c r="H137"/>
      <c r="I137"/>
      <c r="J137" s="352"/>
      <c r="K137" s="353"/>
    </row>
    <row r="138" spans="1:11" ht="15.75" hidden="1" customHeight="1" x14ac:dyDescent="0.25">
      <c r="A138" s="351"/>
      <c r="B138" t="s">
        <v>370</v>
      </c>
      <c r="C138"/>
      <c r="D138"/>
      <c r="E138"/>
      <c r="F138"/>
      <c r="G138"/>
      <c r="H138"/>
      <c r="I138"/>
      <c r="J138" s="352"/>
      <c r="K138" s="353"/>
    </row>
    <row r="139" spans="1:11" ht="15.75" hidden="1" customHeight="1" x14ac:dyDescent="0.25">
      <c r="A139" s="351"/>
      <c r="B139" t="s">
        <v>371</v>
      </c>
      <c r="C139"/>
      <c r="D139"/>
      <c r="E139"/>
      <c r="F139"/>
      <c r="G139"/>
      <c r="H139"/>
      <c r="I139"/>
      <c r="J139" s="352"/>
      <c r="K139" s="353"/>
    </row>
    <row r="140" spans="1:11" ht="15.75" hidden="1" customHeight="1" x14ac:dyDescent="0.25">
      <c r="A140" s="351"/>
      <c r="B140" t="s">
        <v>372</v>
      </c>
      <c r="C140"/>
      <c r="D140"/>
      <c r="E140"/>
      <c r="F140"/>
      <c r="G140"/>
      <c r="H140"/>
      <c r="I140"/>
      <c r="J140" s="352"/>
      <c r="K140" s="353"/>
    </row>
    <row r="141" spans="1:11" ht="15.75" hidden="1" customHeight="1" x14ac:dyDescent="0.25">
      <c r="A141" s="351"/>
      <c r="B141" t="s">
        <v>373</v>
      </c>
      <c r="C141"/>
      <c r="D141"/>
      <c r="E141"/>
      <c r="F141"/>
      <c r="G141"/>
      <c r="H141"/>
      <c r="I141"/>
      <c r="J141" s="352"/>
      <c r="K141" s="353"/>
    </row>
    <row r="142" spans="1:11" ht="15.75" hidden="1" customHeight="1" x14ac:dyDescent="0.25">
      <c r="A142" s="351"/>
      <c r="B142" t="s">
        <v>374</v>
      </c>
      <c r="C142"/>
      <c r="D142"/>
      <c r="E142"/>
      <c r="F142"/>
      <c r="G142"/>
      <c r="H142"/>
      <c r="I142"/>
      <c r="J142" s="352"/>
      <c r="K142" s="353"/>
    </row>
    <row r="143" spans="1:11" ht="15.75" hidden="1" customHeight="1" x14ac:dyDescent="0.25">
      <c r="A143" s="351"/>
      <c r="B143" t="s">
        <v>375</v>
      </c>
      <c r="C143"/>
      <c r="D143"/>
      <c r="E143"/>
      <c r="F143"/>
      <c r="G143"/>
      <c r="H143"/>
      <c r="I143"/>
      <c r="J143" s="352"/>
      <c r="K143" s="353"/>
    </row>
    <row r="144" spans="1:11" ht="15.75" hidden="1" customHeight="1" x14ac:dyDescent="0.25">
      <c r="A144" s="351"/>
      <c r="B144" t="s">
        <v>376</v>
      </c>
      <c r="C144"/>
      <c r="D144"/>
      <c r="E144"/>
      <c r="F144"/>
      <c r="G144"/>
      <c r="H144"/>
      <c r="I144"/>
      <c r="J144" s="352"/>
      <c r="K144" s="353"/>
    </row>
    <row r="145" spans="1:11" ht="15.75" hidden="1" customHeight="1" x14ac:dyDescent="0.25">
      <c r="A145" s="351"/>
      <c r="B145" t="s">
        <v>377</v>
      </c>
      <c r="C145"/>
      <c r="D145"/>
      <c r="E145"/>
      <c r="F145"/>
      <c r="G145"/>
      <c r="H145"/>
      <c r="I145"/>
      <c r="J145" s="352"/>
      <c r="K145" s="353"/>
    </row>
    <row r="146" spans="1:11" ht="15.75" hidden="1" customHeight="1" x14ac:dyDescent="0.25">
      <c r="A146" s="351"/>
      <c r="B146" t="s">
        <v>378</v>
      </c>
      <c r="C146"/>
      <c r="D146"/>
      <c r="E146"/>
      <c r="F146"/>
      <c r="G146"/>
      <c r="H146"/>
      <c r="I146"/>
      <c r="J146" s="352"/>
      <c r="K146" s="353"/>
    </row>
    <row r="147" spans="1:11" ht="15.75" hidden="1" customHeight="1" x14ac:dyDescent="0.25">
      <c r="A147" s="351"/>
      <c r="B147" t="s">
        <v>379</v>
      </c>
      <c r="C147"/>
      <c r="D147"/>
      <c r="E147"/>
      <c r="F147"/>
      <c r="G147"/>
      <c r="H147"/>
      <c r="I147"/>
      <c r="J147" s="352"/>
      <c r="K147" s="353"/>
    </row>
    <row r="148" spans="1:11" ht="15.75" hidden="1" customHeight="1" x14ac:dyDescent="0.25">
      <c r="A148" s="351"/>
      <c r="B148" t="s">
        <v>380</v>
      </c>
      <c r="C148"/>
      <c r="D148"/>
      <c r="E148"/>
      <c r="F148"/>
      <c r="G148"/>
      <c r="H148"/>
      <c r="I148"/>
      <c r="J148" s="352"/>
      <c r="K148" s="353"/>
    </row>
    <row r="149" spans="1:11" ht="15.75" hidden="1" customHeight="1" x14ac:dyDescent="0.25">
      <c r="A149" s="351"/>
      <c r="B149" t="s">
        <v>381</v>
      </c>
      <c r="C149"/>
      <c r="D149"/>
      <c r="E149"/>
      <c r="F149"/>
      <c r="G149"/>
      <c r="H149"/>
      <c r="I149"/>
      <c r="J149" s="352"/>
      <c r="K149" s="353"/>
    </row>
    <row r="150" spans="1:11" ht="15.75" hidden="1" customHeight="1" x14ac:dyDescent="0.25">
      <c r="A150" s="351"/>
      <c r="B150" t="s">
        <v>382</v>
      </c>
      <c r="C150"/>
      <c r="D150"/>
      <c r="E150"/>
      <c r="F150"/>
      <c r="G150"/>
      <c r="H150"/>
      <c r="I150"/>
      <c r="J150" s="352"/>
      <c r="K150" s="353"/>
    </row>
    <row r="151" spans="1:11" ht="15.75" hidden="1" customHeight="1" x14ac:dyDescent="0.25">
      <c r="A151" s="351"/>
      <c r="B151" t="s">
        <v>383</v>
      </c>
      <c r="C151"/>
      <c r="D151"/>
      <c r="E151"/>
      <c r="F151"/>
      <c r="G151"/>
      <c r="H151"/>
      <c r="I151"/>
      <c r="J151" s="352"/>
      <c r="K151" s="353"/>
    </row>
    <row r="152" spans="1:11" ht="15.75" hidden="1" customHeight="1" x14ac:dyDescent="0.25">
      <c r="A152" s="351"/>
      <c r="B152" t="s">
        <v>384</v>
      </c>
      <c r="C152"/>
      <c r="D152"/>
      <c r="E152"/>
      <c r="F152"/>
      <c r="G152"/>
      <c r="H152"/>
      <c r="I152"/>
      <c r="J152" s="352"/>
      <c r="K152" s="353"/>
    </row>
    <row r="153" spans="1:11" ht="15.75" hidden="1" customHeight="1" x14ac:dyDescent="0.25">
      <c r="A153" s="351"/>
      <c r="B153" t="s">
        <v>385</v>
      </c>
      <c r="C153"/>
      <c r="D153"/>
      <c r="E153"/>
      <c r="F153"/>
      <c r="G153"/>
      <c r="H153"/>
      <c r="I153"/>
      <c r="J153" s="352"/>
      <c r="K153" s="353"/>
    </row>
    <row r="154" spans="1:11" ht="15.75" hidden="1" customHeight="1" x14ac:dyDescent="0.25">
      <c r="A154" s="351"/>
      <c r="B154" t="s">
        <v>386</v>
      </c>
      <c r="C154"/>
      <c r="D154"/>
      <c r="E154"/>
      <c r="F154"/>
      <c r="G154"/>
      <c r="H154"/>
      <c r="I154"/>
      <c r="J154" s="352"/>
      <c r="K154" s="353"/>
    </row>
    <row r="155" spans="1:11" ht="15.75" hidden="1" customHeight="1" x14ac:dyDescent="0.25">
      <c r="A155" s="351"/>
      <c r="B155" t="s">
        <v>387</v>
      </c>
      <c r="C155"/>
      <c r="D155"/>
      <c r="E155"/>
      <c r="F155"/>
      <c r="G155"/>
      <c r="H155"/>
      <c r="I155"/>
      <c r="J155" s="352"/>
      <c r="K155" s="353"/>
    </row>
    <row r="156" spans="1:11" ht="15.75" hidden="1" customHeight="1" x14ac:dyDescent="0.25">
      <c r="A156" s="351"/>
      <c r="B156" t="s">
        <v>385</v>
      </c>
      <c r="C156"/>
      <c r="D156"/>
      <c r="E156"/>
      <c r="F156"/>
      <c r="G156"/>
      <c r="H156"/>
      <c r="I156"/>
      <c r="J156" s="352"/>
      <c r="K156" s="353"/>
    </row>
    <row r="157" spans="1:11" ht="15.75" hidden="1" customHeight="1" x14ac:dyDescent="0.25">
      <c r="A157" s="351"/>
      <c r="B157" t="s">
        <v>388</v>
      </c>
      <c r="C157"/>
      <c r="D157"/>
      <c r="E157"/>
      <c r="F157"/>
      <c r="G157"/>
      <c r="H157"/>
      <c r="I157"/>
      <c r="J157" s="352"/>
      <c r="K157" s="353"/>
    </row>
    <row r="158" spans="1:11" ht="15.75" hidden="1" customHeight="1" x14ac:dyDescent="0.25">
      <c r="A158" s="351"/>
      <c r="B158" t="s">
        <v>389</v>
      </c>
      <c r="C158"/>
      <c r="D158"/>
      <c r="E158"/>
      <c r="F158"/>
      <c r="G158"/>
      <c r="H158"/>
      <c r="I158"/>
      <c r="J158" s="352"/>
      <c r="K158" s="353"/>
    </row>
    <row r="159" spans="1:11" ht="15.75" hidden="1" customHeight="1" x14ac:dyDescent="0.25">
      <c r="A159" s="351"/>
      <c r="B159" t="s">
        <v>390</v>
      </c>
      <c r="C159"/>
      <c r="D159"/>
      <c r="E159"/>
      <c r="F159"/>
      <c r="G159"/>
      <c r="H159"/>
      <c r="I159"/>
      <c r="J159" s="352"/>
      <c r="K159" s="353"/>
    </row>
    <row r="160" spans="1:11" ht="15.75" hidden="1" customHeight="1" x14ac:dyDescent="0.25">
      <c r="A160" s="351"/>
      <c r="B160" t="s">
        <v>367</v>
      </c>
      <c r="C160"/>
      <c r="D160"/>
      <c r="E160"/>
      <c r="F160"/>
      <c r="G160"/>
      <c r="H160"/>
      <c r="I160"/>
      <c r="J160" s="352"/>
      <c r="K160" s="353"/>
    </row>
    <row r="161" spans="1:11" ht="15.75" hidden="1" customHeight="1" x14ac:dyDescent="0.25">
      <c r="A161" s="351"/>
      <c r="B161" t="s">
        <v>390</v>
      </c>
      <c r="C161"/>
      <c r="D161"/>
      <c r="E161"/>
      <c r="F161"/>
      <c r="G161"/>
      <c r="H161"/>
      <c r="I161"/>
      <c r="J161" s="352"/>
      <c r="K161" s="353"/>
    </row>
    <row r="162" spans="1:11" ht="15.75" hidden="1" customHeight="1" x14ac:dyDescent="0.25">
      <c r="A162" s="351"/>
      <c r="B162" t="s">
        <v>367</v>
      </c>
      <c r="C162"/>
      <c r="D162"/>
      <c r="E162"/>
      <c r="F162"/>
      <c r="G162"/>
      <c r="H162"/>
      <c r="I162"/>
      <c r="J162" s="352"/>
      <c r="K162" s="353"/>
    </row>
    <row r="163" spans="1:11" ht="15.75" hidden="1" customHeight="1" x14ac:dyDescent="0.25">
      <c r="A163" s="351"/>
      <c r="B163" t="s">
        <v>390</v>
      </c>
      <c r="C163"/>
      <c r="D163"/>
      <c r="E163"/>
      <c r="F163"/>
      <c r="G163"/>
      <c r="H163"/>
      <c r="I163"/>
      <c r="J163" s="352"/>
      <c r="K163" s="353"/>
    </row>
    <row r="164" spans="1:11" ht="15.75" hidden="1" customHeight="1" x14ac:dyDescent="0.25">
      <c r="A164" s="351"/>
      <c r="B164" t="s">
        <v>367</v>
      </c>
      <c r="C164"/>
      <c r="D164"/>
      <c r="E164"/>
      <c r="F164"/>
      <c r="G164"/>
      <c r="H164"/>
      <c r="I164"/>
      <c r="J164" s="352"/>
      <c r="K164" s="353"/>
    </row>
    <row r="165" spans="1:11" ht="15.75" hidden="1" customHeight="1" x14ac:dyDescent="0.25">
      <c r="A165" s="351"/>
      <c r="B165" t="s">
        <v>391</v>
      </c>
      <c r="C165"/>
      <c r="D165"/>
      <c r="E165"/>
      <c r="F165"/>
      <c r="G165"/>
      <c r="H165"/>
      <c r="I165"/>
      <c r="J165" s="352"/>
      <c r="K165" s="353"/>
    </row>
    <row r="166" spans="1:11" ht="15.75" hidden="1" customHeight="1" x14ac:dyDescent="0.25">
      <c r="A166" s="351"/>
      <c r="B166" t="s">
        <v>392</v>
      </c>
      <c r="C166"/>
      <c r="D166"/>
      <c r="E166"/>
      <c r="F166"/>
      <c r="G166"/>
      <c r="H166"/>
      <c r="I166"/>
      <c r="J166" s="352"/>
      <c r="K166" s="353"/>
    </row>
    <row r="167" spans="1:11" ht="15.75" hidden="1" customHeight="1" x14ac:dyDescent="0.25">
      <c r="A167" s="351"/>
      <c r="B167" t="s">
        <v>393</v>
      </c>
      <c r="C167"/>
      <c r="D167"/>
      <c r="E167"/>
      <c r="F167"/>
      <c r="G167"/>
      <c r="H167"/>
      <c r="I167"/>
      <c r="J167" s="352"/>
      <c r="K167" s="353"/>
    </row>
    <row r="168" spans="1:11" ht="15.75" hidden="1" customHeight="1" x14ac:dyDescent="0.25">
      <c r="A168" s="351"/>
      <c r="B168" t="s">
        <v>394</v>
      </c>
      <c r="C168"/>
      <c r="D168"/>
      <c r="E168"/>
      <c r="F168"/>
      <c r="G168"/>
      <c r="H168"/>
      <c r="I168"/>
      <c r="J168" s="352"/>
      <c r="K168" s="353"/>
    </row>
    <row r="169" spans="1:11" ht="15.75" hidden="1" customHeight="1" x14ac:dyDescent="0.25">
      <c r="A169" s="351"/>
      <c r="B169" t="s">
        <v>395</v>
      </c>
      <c r="C169"/>
      <c r="D169"/>
      <c r="E169"/>
      <c r="F169"/>
      <c r="G169"/>
      <c r="H169"/>
      <c r="I169"/>
      <c r="J169" s="352"/>
      <c r="K169" s="353"/>
    </row>
    <row r="170" spans="1:11" ht="15.75" hidden="1" customHeight="1" x14ac:dyDescent="0.25">
      <c r="A170" s="351"/>
      <c r="B170" t="s">
        <v>396</v>
      </c>
      <c r="C170"/>
      <c r="D170"/>
      <c r="E170"/>
      <c r="F170"/>
      <c r="G170"/>
      <c r="H170"/>
      <c r="I170"/>
      <c r="J170" s="352"/>
      <c r="K170" s="353"/>
    </row>
    <row r="171" spans="1:11" ht="15.75" hidden="1" customHeight="1" x14ac:dyDescent="0.25">
      <c r="A171" s="351"/>
      <c r="B171" t="s">
        <v>397</v>
      </c>
      <c r="C171"/>
      <c r="D171"/>
      <c r="E171"/>
      <c r="F171"/>
      <c r="G171"/>
      <c r="H171"/>
      <c r="I171"/>
      <c r="J171" s="352"/>
      <c r="K171" s="353"/>
    </row>
    <row r="172" spans="1:11" ht="15.75" hidden="1" customHeight="1" x14ac:dyDescent="0.25">
      <c r="A172" s="351"/>
      <c r="B172" t="s">
        <v>398</v>
      </c>
      <c r="C172"/>
      <c r="D172"/>
      <c r="E172"/>
      <c r="F172"/>
      <c r="G172"/>
      <c r="H172"/>
      <c r="I172"/>
      <c r="J172" s="352"/>
      <c r="K172" s="353"/>
    </row>
    <row r="173" spans="1:11" ht="15.75" hidden="1" customHeight="1" x14ac:dyDescent="0.25">
      <c r="A173" s="351"/>
      <c r="B173" t="s">
        <v>399</v>
      </c>
      <c r="C173"/>
      <c r="D173"/>
      <c r="E173"/>
      <c r="F173"/>
      <c r="G173"/>
      <c r="H173"/>
      <c r="I173"/>
      <c r="J173" s="352"/>
      <c r="K173" s="353"/>
    </row>
    <row r="174" spans="1:11" ht="15.75" hidden="1" customHeight="1" x14ac:dyDescent="0.25">
      <c r="A174" s="351"/>
      <c r="B174" t="s">
        <v>400</v>
      </c>
      <c r="C174"/>
      <c r="D174"/>
      <c r="E174"/>
      <c r="F174"/>
      <c r="G174"/>
      <c r="H174"/>
      <c r="I174"/>
      <c r="J174" s="352"/>
      <c r="K174" s="353"/>
    </row>
    <row r="175" spans="1:11" ht="15.75" hidden="1" customHeight="1" x14ac:dyDescent="0.25">
      <c r="A175" s="351"/>
      <c r="B175" t="s">
        <v>401</v>
      </c>
      <c r="C175"/>
      <c r="D175"/>
      <c r="E175"/>
      <c r="F175"/>
      <c r="G175"/>
      <c r="H175"/>
      <c r="I175"/>
      <c r="J175" s="352"/>
      <c r="K175" s="353"/>
    </row>
    <row r="176" spans="1:11" ht="15.75" hidden="1" customHeight="1" x14ac:dyDescent="0.25">
      <c r="A176" s="351"/>
      <c r="B176" t="s">
        <v>402</v>
      </c>
      <c r="C176"/>
      <c r="D176"/>
      <c r="E176"/>
      <c r="F176"/>
      <c r="G176"/>
      <c r="H176"/>
      <c r="I176"/>
      <c r="J176" s="352"/>
      <c r="K176" s="353"/>
    </row>
    <row r="177" spans="1:11" ht="15.75" hidden="1" customHeight="1" x14ac:dyDescent="0.25">
      <c r="A177" s="351"/>
      <c r="B177" t="s">
        <v>403</v>
      </c>
      <c r="C177"/>
      <c r="D177"/>
      <c r="E177"/>
      <c r="F177"/>
      <c r="G177"/>
      <c r="H177"/>
      <c r="I177"/>
      <c r="J177" s="352"/>
      <c r="K177" s="353"/>
    </row>
    <row r="178" spans="1:11" ht="15.75" hidden="1" customHeight="1" x14ac:dyDescent="0.25">
      <c r="A178" s="351"/>
      <c r="B178" t="s">
        <v>404</v>
      </c>
      <c r="C178"/>
      <c r="D178"/>
      <c r="E178"/>
      <c r="F178"/>
      <c r="G178"/>
      <c r="H178"/>
      <c r="I178"/>
      <c r="J178" s="352"/>
      <c r="K178" s="353"/>
    </row>
    <row r="179" spans="1:11" ht="15.75" hidden="1" customHeight="1" x14ac:dyDescent="0.25">
      <c r="A179" s="351"/>
      <c r="B179" t="s">
        <v>405</v>
      </c>
      <c r="C179"/>
      <c r="D179"/>
      <c r="E179"/>
      <c r="F179"/>
      <c r="G179"/>
      <c r="H179"/>
      <c r="I179"/>
      <c r="J179" s="352"/>
      <c r="K179" s="353"/>
    </row>
    <row r="180" spans="1:11" ht="15.75" hidden="1" customHeight="1" x14ac:dyDescent="0.25">
      <c r="A180" s="351"/>
      <c r="B180" t="s">
        <v>406</v>
      </c>
      <c r="C180"/>
      <c r="D180"/>
      <c r="E180"/>
      <c r="F180"/>
      <c r="G180"/>
      <c r="H180"/>
      <c r="I180"/>
      <c r="J180" s="352"/>
      <c r="K180" s="353"/>
    </row>
    <row r="181" spans="1:11" ht="15.75" hidden="1" customHeight="1" x14ac:dyDescent="0.25">
      <c r="A181" s="351"/>
      <c r="B181" t="s">
        <v>407</v>
      </c>
      <c r="C181"/>
      <c r="D181"/>
      <c r="E181"/>
      <c r="F181"/>
      <c r="G181"/>
      <c r="H181"/>
      <c r="I181"/>
      <c r="J181" s="352"/>
      <c r="K181" s="353"/>
    </row>
    <row r="182" spans="1:11" ht="15.75" hidden="1" customHeight="1" x14ac:dyDescent="0.25">
      <c r="A182" s="351"/>
      <c r="B182" t="s">
        <v>408</v>
      </c>
      <c r="C182"/>
      <c r="D182"/>
      <c r="E182"/>
      <c r="F182"/>
      <c r="G182"/>
      <c r="H182"/>
      <c r="I182"/>
      <c r="J182" s="352"/>
      <c r="K182" s="353"/>
    </row>
    <row r="183" spans="1:11" ht="15.75" hidden="1" customHeight="1" x14ac:dyDescent="0.25">
      <c r="A183" s="351"/>
      <c r="B183" t="s">
        <v>409</v>
      </c>
      <c r="C183"/>
      <c r="D183"/>
      <c r="E183"/>
      <c r="F183"/>
      <c r="G183"/>
      <c r="H183"/>
      <c r="I183"/>
      <c r="J183" s="352"/>
      <c r="K183" s="353"/>
    </row>
    <row r="184" spans="1:11" ht="15.75" hidden="1" customHeight="1" x14ac:dyDescent="0.25">
      <c r="A184" s="351"/>
      <c r="B184" t="s">
        <v>410</v>
      </c>
      <c r="C184"/>
      <c r="D184"/>
      <c r="E184"/>
      <c r="F184"/>
      <c r="G184"/>
      <c r="H184"/>
      <c r="I184"/>
      <c r="J184" s="352"/>
      <c r="K184" s="353"/>
    </row>
    <row r="185" spans="1:11" ht="15.75" hidden="1" customHeight="1" x14ac:dyDescent="0.25">
      <c r="A185" s="351"/>
      <c r="B185" t="s">
        <v>411</v>
      </c>
      <c r="C185"/>
      <c r="D185"/>
      <c r="E185"/>
      <c r="F185"/>
      <c r="G185"/>
      <c r="H185"/>
      <c r="I185"/>
      <c r="J185" s="352"/>
      <c r="K185" s="353"/>
    </row>
    <row r="186" spans="1:11" ht="15.75" hidden="1" customHeight="1" x14ac:dyDescent="0.25">
      <c r="A186" s="351"/>
      <c r="B186" t="s">
        <v>412</v>
      </c>
      <c r="C186"/>
      <c r="D186"/>
      <c r="E186"/>
      <c r="F186"/>
      <c r="G186"/>
      <c r="H186"/>
      <c r="I186"/>
      <c r="J186" s="352"/>
      <c r="K186" s="353"/>
    </row>
    <row r="187" spans="1:11" ht="15.75" hidden="1" customHeight="1" x14ac:dyDescent="0.25">
      <c r="A187" s="351"/>
      <c r="B187" t="s">
        <v>413</v>
      </c>
      <c r="C187"/>
      <c r="D187"/>
      <c r="E187"/>
      <c r="F187"/>
      <c r="G187"/>
      <c r="H187"/>
      <c r="I187"/>
      <c r="J187" s="352"/>
      <c r="K187" s="353"/>
    </row>
    <row r="188" spans="1:11" ht="15.75" hidden="1" customHeight="1" x14ac:dyDescent="0.25">
      <c r="A188" s="351"/>
      <c r="B188" t="s">
        <v>414</v>
      </c>
      <c r="C188"/>
      <c r="D188"/>
      <c r="E188"/>
      <c r="F188"/>
      <c r="G188"/>
      <c r="H188"/>
      <c r="I188"/>
      <c r="J188" s="352"/>
      <c r="K188" s="353"/>
    </row>
    <row r="189" spans="1:11" ht="15.75" hidden="1" customHeight="1" x14ac:dyDescent="0.25">
      <c r="A189" s="351"/>
      <c r="B189" t="s">
        <v>415</v>
      </c>
      <c r="C189"/>
      <c r="D189"/>
      <c r="E189"/>
      <c r="F189"/>
      <c r="G189"/>
      <c r="H189"/>
      <c r="I189"/>
      <c r="J189" s="352"/>
      <c r="K189" s="353"/>
    </row>
    <row r="190" spans="1:11" ht="15.75" hidden="1" customHeight="1" x14ac:dyDescent="0.25">
      <c r="A190" s="351"/>
      <c r="B190" t="s">
        <v>416</v>
      </c>
      <c r="C190"/>
      <c r="D190"/>
      <c r="E190"/>
      <c r="F190"/>
      <c r="G190"/>
      <c r="H190"/>
      <c r="I190"/>
      <c r="J190" s="352"/>
      <c r="K190" s="353"/>
    </row>
    <row r="191" spans="1:11" ht="15.75" hidden="1" customHeight="1" x14ac:dyDescent="0.25">
      <c r="A191" s="351"/>
      <c r="B191" t="s">
        <v>417</v>
      </c>
      <c r="C191"/>
      <c r="D191"/>
      <c r="E191"/>
      <c r="F191"/>
      <c r="G191"/>
      <c r="H191"/>
      <c r="I191"/>
      <c r="J191" s="352"/>
      <c r="K191" s="353"/>
    </row>
    <row r="192" spans="1:11" ht="15.75" hidden="1" customHeight="1" x14ac:dyDescent="0.25">
      <c r="A192" s="351"/>
      <c r="B192" t="s">
        <v>418</v>
      </c>
      <c r="C192"/>
      <c r="D192"/>
      <c r="E192"/>
      <c r="F192"/>
      <c r="G192"/>
      <c r="H192"/>
      <c r="I192"/>
      <c r="J192" s="352"/>
      <c r="K192" s="353"/>
    </row>
    <row r="193" spans="1:11" ht="15.75" hidden="1" customHeight="1" x14ac:dyDescent="0.25">
      <c r="A193" s="351"/>
      <c r="B193" t="s">
        <v>419</v>
      </c>
      <c r="C193"/>
      <c r="D193"/>
      <c r="E193"/>
      <c r="F193"/>
      <c r="G193"/>
      <c r="H193"/>
      <c r="I193"/>
      <c r="J193" s="352"/>
      <c r="K193" s="353"/>
    </row>
    <row r="194" spans="1:11" ht="15.75" hidden="1" customHeight="1" x14ac:dyDescent="0.25">
      <c r="A194" s="351"/>
      <c r="B194" t="s">
        <v>420</v>
      </c>
      <c r="C194"/>
      <c r="D194"/>
      <c r="E194"/>
      <c r="F194"/>
      <c r="G194"/>
      <c r="H194"/>
      <c r="I194"/>
      <c r="J194" s="352"/>
      <c r="K194" s="353"/>
    </row>
    <row r="195" spans="1:11" ht="15.75" hidden="1" customHeight="1" x14ac:dyDescent="0.25">
      <c r="A195" s="351"/>
      <c r="B195" t="s">
        <v>421</v>
      </c>
      <c r="C195"/>
      <c r="D195"/>
      <c r="E195"/>
      <c r="F195"/>
      <c r="G195"/>
      <c r="H195"/>
      <c r="I195"/>
      <c r="J195" s="352"/>
      <c r="K195" s="353"/>
    </row>
    <row r="196" spans="1:11" ht="15.75" hidden="1" customHeight="1" x14ac:dyDescent="0.25">
      <c r="A196" s="351"/>
      <c r="B196" t="s">
        <v>422</v>
      </c>
      <c r="C196"/>
      <c r="D196"/>
      <c r="E196"/>
      <c r="F196"/>
      <c r="G196"/>
      <c r="H196"/>
      <c r="I196"/>
      <c r="J196" s="352"/>
      <c r="K196" s="353"/>
    </row>
    <row r="197" spans="1:11" ht="15.75" hidden="1" customHeight="1" x14ac:dyDescent="0.25">
      <c r="A197" s="351"/>
      <c r="B197" t="s">
        <v>423</v>
      </c>
      <c r="C197"/>
      <c r="D197"/>
      <c r="E197"/>
      <c r="F197"/>
      <c r="G197"/>
      <c r="H197"/>
      <c r="I197"/>
      <c r="J197" s="352"/>
      <c r="K197" s="353"/>
    </row>
    <row r="198" spans="1:11" ht="15.75" hidden="1" customHeight="1" x14ac:dyDescent="0.25">
      <c r="A198" s="351"/>
      <c r="B198" t="s">
        <v>424</v>
      </c>
      <c r="C198"/>
      <c r="D198"/>
      <c r="E198"/>
      <c r="F198"/>
      <c r="G198"/>
      <c r="H198"/>
      <c r="I198"/>
      <c r="J198" s="352"/>
      <c r="K198" s="353"/>
    </row>
    <row r="199" spans="1:11" ht="15.75" hidden="1" customHeight="1" x14ac:dyDescent="0.25">
      <c r="A199" s="351"/>
      <c r="B199" t="s">
        <v>425</v>
      </c>
      <c r="C199"/>
      <c r="D199"/>
      <c r="E199"/>
      <c r="F199"/>
      <c r="G199"/>
      <c r="H199"/>
      <c r="I199"/>
      <c r="J199" s="352"/>
      <c r="K199" s="353"/>
    </row>
    <row r="200" spans="1:11" ht="15.75" hidden="1" customHeight="1" x14ac:dyDescent="0.25">
      <c r="A200" s="351"/>
      <c r="B200" t="s">
        <v>426</v>
      </c>
      <c r="C200"/>
      <c r="D200"/>
      <c r="E200"/>
      <c r="F200"/>
      <c r="G200"/>
      <c r="H200"/>
      <c r="I200"/>
      <c r="J200" s="352"/>
      <c r="K200" s="353"/>
    </row>
    <row r="201" spans="1:11" ht="15.75" hidden="1" customHeight="1" x14ac:dyDescent="0.25">
      <c r="A201" s="351"/>
      <c r="B201" t="s">
        <v>427</v>
      </c>
      <c r="C201"/>
      <c r="D201"/>
      <c r="E201"/>
      <c r="F201"/>
      <c r="G201"/>
      <c r="H201"/>
      <c r="I201"/>
      <c r="J201" s="352"/>
      <c r="K201" s="353"/>
    </row>
    <row r="202" spans="1:11" ht="15.75" hidden="1" customHeight="1" x14ac:dyDescent="0.25">
      <c r="A202" s="351"/>
      <c r="B202" t="s">
        <v>428</v>
      </c>
      <c r="C202"/>
      <c r="D202"/>
      <c r="E202"/>
      <c r="F202"/>
      <c r="G202"/>
      <c r="H202"/>
      <c r="I202"/>
      <c r="J202" s="352"/>
      <c r="K202" s="353"/>
    </row>
    <row r="203" spans="1:11" ht="15.75" hidden="1" customHeight="1" x14ac:dyDescent="0.25">
      <c r="A203" s="351"/>
      <c r="B203" t="s">
        <v>429</v>
      </c>
      <c r="C203"/>
      <c r="D203"/>
      <c r="E203"/>
      <c r="F203"/>
      <c r="G203"/>
      <c r="H203"/>
      <c r="I203"/>
      <c r="J203" s="352"/>
      <c r="K203" s="353"/>
    </row>
    <row r="204" spans="1:11" ht="15.75" hidden="1" customHeight="1" x14ac:dyDescent="0.25">
      <c r="A204" s="351"/>
      <c r="B204" t="s">
        <v>430</v>
      </c>
      <c r="C204"/>
      <c r="D204"/>
      <c r="E204"/>
      <c r="F204"/>
      <c r="G204"/>
      <c r="H204"/>
      <c r="I204"/>
      <c r="J204" s="352"/>
      <c r="K204" s="353"/>
    </row>
    <row r="205" spans="1:11" ht="15.75" hidden="1" customHeight="1" x14ac:dyDescent="0.25">
      <c r="A205" s="351"/>
      <c r="B205" t="s">
        <v>431</v>
      </c>
      <c r="C205"/>
      <c r="D205"/>
      <c r="E205"/>
      <c r="F205"/>
      <c r="G205"/>
      <c r="H205"/>
      <c r="I205"/>
      <c r="J205" s="352"/>
      <c r="K205" s="353"/>
    </row>
    <row r="206" spans="1:11" ht="15.75" hidden="1" customHeight="1" x14ac:dyDescent="0.25">
      <c r="A206" s="351"/>
      <c r="B206" t="s">
        <v>432</v>
      </c>
      <c r="C206"/>
      <c r="D206"/>
      <c r="E206"/>
      <c r="F206"/>
      <c r="G206"/>
      <c r="H206"/>
      <c r="I206"/>
      <c r="J206" s="352"/>
      <c r="K206" s="353"/>
    </row>
    <row r="207" spans="1:11" ht="15.75" hidden="1" customHeight="1" x14ac:dyDescent="0.25">
      <c r="A207" s="351"/>
      <c r="B207" t="s">
        <v>433</v>
      </c>
      <c r="C207"/>
      <c r="D207"/>
      <c r="E207"/>
      <c r="F207"/>
      <c r="G207"/>
      <c r="H207"/>
      <c r="I207"/>
      <c r="J207" s="352"/>
      <c r="K207" s="353"/>
    </row>
    <row r="208" spans="1:11" ht="15.75" hidden="1" customHeight="1" x14ac:dyDescent="0.25">
      <c r="A208" s="351"/>
      <c r="B208" t="s">
        <v>434</v>
      </c>
      <c r="C208"/>
      <c r="D208"/>
      <c r="E208"/>
      <c r="F208"/>
      <c r="G208"/>
      <c r="H208"/>
      <c r="I208"/>
      <c r="J208" s="352"/>
      <c r="K208" s="353"/>
    </row>
    <row r="209" spans="1:11" ht="15.75" hidden="1" customHeight="1" x14ac:dyDescent="0.25">
      <c r="A209" s="351"/>
      <c r="B209" t="s">
        <v>435</v>
      </c>
      <c r="C209"/>
      <c r="D209"/>
      <c r="E209"/>
      <c r="F209"/>
      <c r="G209"/>
      <c r="H209"/>
      <c r="I209"/>
      <c r="J209" s="352"/>
      <c r="K209" s="353"/>
    </row>
    <row r="210" spans="1:11" ht="15.75" hidden="1" customHeight="1" x14ac:dyDescent="0.25">
      <c r="A210" s="351"/>
      <c r="B210" t="s">
        <v>436</v>
      </c>
      <c r="C210"/>
      <c r="D210"/>
      <c r="E210"/>
      <c r="F210"/>
      <c r="G210"/>
      <c r="H210"/>
      <c r="I210"/>
      <c r="J210" s="352"/>
      <c r="K210" s="353"/>
    </row>
    <row r="211" spans="1:11" ht="15.75" hidden="1" customHeight="1" x14ac:dyDescent="0.25">
      <c r="A211" s="351"/>
      <c r="B211" t="s">
        <v>437</v>
      </c>
      <c r="C211"/>
      <c r="D211"/>
      <c r="E211"/>
      <c r="F211"/>
      <c r="G211"/>
      <c r="H211"/>
      <c r="I211"/>
      <c r="J211" s="352"/>
      <c r="K211" s="353"/>
    </row>
    <row r="212" spans="1:11" ht="15.75" hidden="1" customHeight="1" x14ac:dyDescent="0.25">
      <c r="A212" s="351"/>
      <c r="B212" t="s">
        <v>438</v>
      </c>
      <c r="C212"/>
      <c r="D212"/>
      <c r="E212"/>
      <c r="F212"/>
      <c r="G212"/>
      <c r="H212"/>
      <c r="I212"/>
      <c r="J212" s="352"/>
      <c r="K212" s="353"/>
    </row>
    <row r="213" spans="1:11" ht="15.75" hidden="1" customHeight="1" x14ac:dyDescent="0.25">
      <c r="A213" s="351"/>
      <c r="B213" t="s">
        <v>439</v>
      </c>
      <c r="C213"/>
      <c r="D213"/>
      <c r="E213"/>
      <c r="F213"/>
      <c r="G213"/>
      <c r="H213"/>
      <c r="I213"/>
      <c r="J213" s="352"/>
      <c r="K213" s="353"/>
    </row>
    <row r="214" spans="1:11" ht="15.75" hidden="1" customHeight="1" x14ac:dyDescent="0.25">
      <c r="A214" s="351"/>
      <c r="B214" t="s">
        <v>440</v>
      </c>
      <c r="C214"/>
      <c r="D214"/>
      <c r="E214"/>
      <c r="F214"/>
      <c r="G214"/>
      <c r="H214"/>
      <c r="I214"/>
      <c r="J214" s="352"/>
      <c r="K214" s="353"/>
    </row>
    <row r="215" spans="1:11" ht="15.75" hidden="1" customHeight="1" x14ac:dyDescent="0.25">
      <c r="A215" s="351"/>
      <c r="B215" t="s">
        <v>441</v>
      </c>
      <c r="C215"/>
      <c r="D215"/>
      <c r="E215"/>
      <c r="F215"/>
      <c r="G215"/>
      <c r="H215"/>
      <c r="I215"/>
      <c r="J215" s="352"/>
      <c r="K215" s="353"/>
    </row>
    <row r="216" spans="1:11" ht="15.75" hidden="1" customHeight="1" x14ac:dyDescent="0.25">
      <c r="A216" s="351"/>
      <c r="B216" t="s">
        <v>442</v>
      </c>
      <c r="C216"/>
      <c r="D216"/>
      <c r="E216"/>
      <c r="F216"/>
      <c r="G216"/>
      <c r="H216"/>
      <c r="I216"/>
      <c r="J216" s="352"/>
      <c r="K216" s="353"/>
    </row>
    <row r="217" spans="1:11" ht="15.75" hidden="1" customHeight="1" x14ac:dyDescent="0.25">
      <c r="A217" s="351"/>
      <c r="B217" t="s">
        <v>443</v>
      </c>
      <c r="C217"/>
      <c r="D217"/>
      <c r="E217"/>
      <c r="F217"/>
      <c r="G217"/>
      <c r="H217"/>
      <c r="I217"/>
      <c r="J217" s="352"/>
      <c r="K217" s="353"/>
    </row>
    <row r="218" spans="1:11" ht="15.75" hidden="1" customHeight="1" x14ac:dyDescent="0.25">
      <c r="A218" s="351"/>
      <c r="B218" t="s">
        <v>444</v>
      </c>
      <c r="C218"/>
      <c r="D218"/>
      <c r="E218"/>
      <c r="F218"/>
      <c r="G218"/>
      <c r="H218"/>
      <c r="I218"/>
      <c r="J218" s="352"/>
      <c r="K218" s="353"/>
    </row>
    <row r="219" spans="1:11" ht="15.75" hidden="1" customHeight="1" x14ac:dyDescent="0.25">
      <c r="A219" s="351"/>
      <c r="B219" t="s">
        <v>445</v>
      </c>
      <c r="C219"/>
      <c r="D219"/>
      <c r="E219"/>
      <c r="F219"/>
      <c r="G219"/>
      <c r="H219"/>
      <c r="I219"/>
      <c r="J219" s="352"/>
      <c r="K219" s="353"/>
    </row>
    <row r="220" spans="1:11" ht="15.75" hidden="1" customHeight="1" x14ac:dyDescent="0.25">
      <c r="A220" s="351"/>
      <c r="B220" t="s">
        <v>446</v>
      </c>
      <c r="C220"/>
      <c r="D220"/>
      <c r="E220"/>
      <c r="F220"/>
      <c r="G220"/>
      <c r="H220"/>
      <c r="I220"/>
      <c r="J220" s="352"/>
      <c r="K220" s="353"/>
    </row>
    <row r="221" spans="1:11" ht="15.75" hidden="1" customHeight="1" x14ac:dyDescent="0.25">
      <c r="A221" s="351"/>
      <c r="B221" t="s">
        <v>447</v>
      </c>
      <c r="C221"/>
      <c r="D221"/>
      <c r="E221"/>
      <c r="F221"/>
      <c r="G221"/>
      <c r="H221"/>
      <c r="I221"/>
      <c r="J221" s="352"/>
      <c r="K221" s="353"/>
    </row>
    <row r="222" spans="1:11" ht="15.75" hidden="1" customHeight="1" x14ac:dyDescent="0.25">
      <c r="A222" s="351"/>
      <c r="B222" t="s">
        <v>448</v>
      </c>
      <c r="C222"/>
      <c r="D222"/>
      <c r="E222"/>
      <c r="F222"/>
      <c r="G222"/>
      <c r="H222"/>
      <c r="I222"/>
      <c r="J222" s="352"/>
      <c r="K222" s="353"/>
    </row>
    <row r="223" spans="1:11" ht="15.75" hidden="1" customHeight="1" x14ac:dyDescent="0.25">
      <c r="A223" s="351"/>
      <c r="B223" t="s">
        <v>449</v>
      </c>
      <c r="C223"/>
      <c r="D223"/>
      <c r="E223"/>
      <c r="F223"/>
      <c r="G223"/>
      <c r="H223"/>
      <c r="I223"/>
      <c r="J223" s="352"/>
      <c r="K223" s="353"/>
    </row>
    <row r="224" spans="1:11" ht="15.75" hidden="1" customHeight="1" x14ac:dyDescent="0.25">
      <c r="A224" s="351"/>
      <c r="B224" t="s">
        <v>450</v>
      </c>
      <c r="C224"/>
      <c r="D224"/>
      <c r="E224"/>
      <c r="F224"/>
      <c r="G224"/>
      <c r="H224"/>
      <c r="I224"/>
      <c r="J224" s="352"/>
      <c r="K224" s="353"/>
    </row>
    <row r="225" spans="1:11" ht="15.75" hidden="1" customHeight="1" x14ac:dyDescent="0.25">
      <c r="A225" s="351"/>
      <c r="B225" t="s">
        <v>451</v>
      </c>
      <c r="C225"/>
      <c r="D225"/>
      <c r="E225"/>
      <c r="F225"/>
      <c r="G225"/>
      <c r="H225"/>
      <c r="I225"/>
      <c r="J225" s="352"/>
      <c r="K225" s="353"/>
    </row>
    <row r="226" spans="1:11" ht="15.75" hidden="1" customHeight="1" x14ac:dyDescent="0.25">
      <c r="A226" s="351"/>
      <c r="B226" t="s">
        <v>452</v>
      </c>
      <c r="C226"/>
      <c r="D226"/>
      <c r="E226"/>
      <c r="F226"/>
      <c r="G226"/>
      <c r="H226"/>
      <c r="I226"/>
      <c r="J226" s="352"/>
      <c r="K226" s="353"/>
    </row>
    <row r="227" spans="1:11" ht="15.75" hidden="1" customHeight="1" x14ac:dyDescent="0.25">
      <c r="A227" s="351"/>
      <c r="B227" t="s">
        <v>453</v>
      </c>
      <c r="C227"/>
      <c r="D227"/>
      <c r="E227"/>
      <c r="F227"/>
      <c r="G227"/>
      <c r="H227"/>
      <c r="I227"/>
      <c r="J227" s="352"/>
      <c r="K227" s="353"/>
    </row>
    <row r="228" spans="1:11" ht="15.75" hidden="1" customHeight="1" x14ac:dyDescent="0.25">
      <c r="A228" s="351"/>
      <c r="B228" t="s">
        <v>454</v>
      </c>
      <c r="C228"/>
      <c r="D228"/>
      <c r="E228"/>
      <c r="F228"/>
      <c r="G228"/>
      <c r="H228"/>
      <c r="I228"/>
      <c r="J228" s="352"/>
      <c r="K228" s="353"/>
    </row>
    <row r="229" spans="1:11" ht="15.75" hidden="1" customHeight="1" x14ac:dyDescent="0.25">
      <c r="A229" s="351"/>
      <c r="B229" t="s">
        <v>455</v>
      </c>
      <c r="C229"/>
      <c r="D229"/>
      <c r="E229"/>
      <c r="F229"/>
      <c r="G229"/>
      <c r="H229"/>
      <c r="I229"/>
      <c r="J229" s="352"/>
      <c r="K229" s="353"/>
    </row>
    <row r="230" spans="1:11" ht="15.75" hidden="1" customHeight="1" x14ac:dyDescent="0.25">
      <c r="A230" s="351"/>
      <c r="B230" t="s">
        <v>456</v>
      </c>
      <c r="C230"/>
      <c r="D230"/>
      <c r="E230"/>
      <c r="F230"/>
      <c r="G230"/>
      <c r="H230"/>
      <c r="I230"/>
      <c r="J230" s="352"/>
      <c r="K230" s="353"/>
    </row>
    <row r="231" spans="1:11" ht="15.75" hidden="1" customHeight="1" x14ac:dyDescent="0.25">
      <c r="A231" s="351"/>
      <c r="B231" t="s">
        <v>457</v>
      </c>
      <c r="C231"/>
      <c r="D231"/>
      <c r="E231"/>
      <c r="F231"/>
      <c r="G231"/>
      <c r="H231"/>
      <c r="I231"/>
      <c r="J231" s="352"/>
      <c r="K231" s="353"/>
    </row>
    <row r="232" spans="1:11" ht="15.75" hidden="1" customHeight="1" x14ac:dyDescent="0.25">
      <c r="A232" s="351"/>
      <c r="B232" t="s">
        <v>458</v>
      </c>
      <c r="C232"/>
      <c r="D232"/>
      <c r="E232"/>
      <c r="F232"/>
      <c r="G232"/>
      <c r="H232"/>
      <c r="I232"/>
      <c r="J232" s="352"/>
      <c r="K232" s="353"/>
    </row>
    <row r="233" spans="1:11" ht="15.75" hidden="1" customHeight="1" x14ac:dyDescent="0.25">
      <c r="A233" s="351"/>
      <c r="B233" t="s">
        <v>459</v>
      </c>
      <c r="C233"/>
      <c r="D233"/>
      <c r="E233"/>
      <c r="F233"/>
      <c r="G233"/>
      <c r="H233"/>
      <c r="I233"/>
      <c r="J233" s="352"/>
      <c r="K233" s="353"/>
    </row>
    <row r="234" spans="1:11" ht="15.75" hidden="1" customHeight="1" x14ac:dyDescent="0.25">
      <c r="A234" s="351"/>
      <c r="B234" t="s">
        <v>460</v>
      </c>
      <c r="C234"/>
      <c r="D234"/>
      <c r="E234"/>
      <c r="F234"/>
      <c r="G234"/>
      <c r="H234"/>
      <c r="I234"/>
      <c r="J234" s="352"/>
      <c r="K234" s="353"/>
    </row>
    <row r="235" spans="1:11" ht="15.75" hidden="1" customHeight="1" x14ac:dyDescent="0.25">
      <c r="A235" s="351"/>
      <c r="B235" t="s">
        <v>461</v>
      </c>
      <c r="C235"/>
      <c r="D235"/>
      <c r="E235"/>
      <c r="F235"/>
      <c r="G235"/>
      <c r="H235"/>
      <c r="I235"/>
      <c r="J235" s="352"/>
      <c r="K235" s="353"/>
    </row>
    <row r="236" spans="1:11" ht="15.75" hidden="1" customHeight="1" x14ac:dyDescent="0.25">
      <c r="A236" s="351"/>
      <c r="B236" t="s">
        <v>462</v>
      </c>
      <c r="C236"/>
      <c r="D236"/>
      <c r="E236"/>
      <c r="F236"/>
      <c r="G236"/>
      <c r="H236"/>
      <c r="I236"/>
      <c r="J236" s="352"/>
      <c r="K236" s="353"/>
    </row>
    <row r="237" spans="1:11" ht="15.75" hidden="1" customHeight="1" x14ac:dyDescent="0.25">
      <c r="A237" s="351"/>
      <c r="B237" t="s">
        <v>463</v>
      </c>
      <c r="C237"/>
      <c r="D237"/>
      <c r="E237"/>
      <c r="F237"/>
      <c r="G237"/>
      <c r="H237"/>
      <c r="I237"/>
      <c r="J237" s="352"/>
      <c r="K237" s="353"/>
    </row>
    <row r="238" spans="1:11" ht="15.75" hidden="1" customHeight="1" x14ac:dyDescent="0.25">
      <c r="A238" s="351"/>
      <c r="B238" t="s">
        <v>464</v>
      </c>
      <c r="C238"/>
      <c r="D238"/>
      <c r="E238"/>
      <c r="F238"/>
      <c r="G238"/>
      <c r="H238"/>
      <c r="I238"/>
      <c r="J238" s="352"/>
      <c r="K238" s="353"/>
    </row>
    <row r="239" spans="1:11" ht="15.75" hidden="1" customHeight="1" x14ac:dyDescent="0.25">
      <c r="A239" s="351"/>
      <c r="B239" t="s">
        <v>465</v>
      </c>
      <c r="C239"/>
      <c r="D239"/>
      <c r="E239"/>
      <c r="F239"/>
      <c r="G239"/>
      <c r="H239"/>
      <c r="I239"/>
      <c r="J239" s="352"/>
      <c r="K239" s="353"/>
    </row>
    <row r="240" spans="1:11" ht="15.75" hidden="1" customHeight="1" x14ac:dyDescent="0.25">
      <c r="A240" s="351"/>
      <c r="B240" t="s">
        <v>466</v>
      </c>
      <c r="C240"/>
      <c r="D240"/>
      <c r="E240"/>
      <c r="F240"/>
      <c r="G240"/>
      <c r="H240"/>
      <c r="I240"/>
      <c r="J240" s="352"/>
      <c r="K240" s="353"/>
    </row>
    <row r="241" spans="1:11" ht="15.75" hidden="1" customHeight="1" x14ac:dyDescent="0.25">
      <c r="A241" s="351"/>
      <c r="B241" t="s">
        <v>467</v>
      </c>
      <c r="C241"/>
      <c r="D241"/>
      <c r="E241"/>
      <c r="F241"/>
      <c r="G241"/>
      <c r="H241"/>
      <c r="I241"/>
      <c r="J241" s="352"/>
      <c r="K241" s="353"/>
    </row>
    <row r="242" spans="1:11" ht="15.75" hidden="1" customHeight="1" x14ac:dyDescent="0.25">
      <c r="A242" s="351"/>
      <c r="B242" t="s">
        <v>468</v>
      </c>
      <c r="C242"/>
      <c r="D242"/>
      <c r="E242"/>
      <c r="F242"/>
      <c r="G242"/>
      <c r="H242"/>
      <c r="I242"/>
      <c r="J242" s="352"/>
      <c r="K242" s="353"/>
    </row>
    <row r="243" spans="1:11" ht="15.75" hidden="1" customHeight="1" x14ac:dyDescent="0.25">
      <c r="A243" s="351"/>
      <c r="B243" t="s">
        <v>469</v>
      </c>
      <c r="C243"/>
      <c r="D243"/>
      <c r="E243"/>
      <c r="F243"/>
      <c r="G243"/>
      <c r="H243"/>
      <c r="I243"/>
      <c r="J243" s="352"/>
      <c r="K243" s="353"/>
    </row>
    <row r="244" spans="1:11" ht="15.75" hidden="1" customHeight="1" x14ac:dyDescent="0.25">
      <c r="A244" s="351"/>
      <c r="B244" t="s">
        <v>470</v>
      </c>
      <c r="C244"/>
      <c r="D244"/>
      <c r="E244"/>
      <c r="F244"/>
      <c r="G244"/>
      <c r="H244"/>
      <c r="I244"/>
      <c r="J244" s="352"/>
      <c r="K244" s="353"/>
    </row>
    <row r="245" spans="1:11" ht="15.75" hidden="1" customHeight="1" x14ac:dyDescent="0.25">
      <c r="A245" s="351"/>
      <c r="B245" t="s">
        <v>471</v>
      </c>
      <c r="C245"/>
      <c r="D245"/>
      <c r="E245"/>
      <c r="F245"/>
      <c r="G245"/>
      <c r="H245"/>
      <c r="I245"/>
      <c r="J245" s="352"/>
      <c r="K245" s="353"/>
    </row>
    <row r="246" spans="1:11" ht="15.75" hidden="1" customHeight="1" x14ac:dyDescent="0.25">
      <c r="A246" s="351"/>
      <c r="B246" t="s">
        <v>472</v>
      </c>
      <c r="C246"/>
      <c r="D246"/>
      <c r="E246"/>
      <c r="F246"/>
      <c r="G246"/>
      <c r="H246"/>
      <c r="I246"/>
      <c r="J246" s="352"/>
      <c r="K246" s="353"/>
    </row>
    <row r="247" spans="1:11" ht="15.75" hidden="1" customHeight="1" x14ac:dyDescent="0.25">
      <c r="A247" s="351"/>
      <c r="B247" t="s">
        <v>473</v>
      </c>
      <c r="C247"/>
      <c r="D247"/>
      <c r="E247"/>
      <c r="F247"/>
      <c r="G247"/>
      <c r="H247"/>
      <c r="I247"/>
      <c r="J247" s="352"/>
      <c r="K247" s="353"/>
    </row>
    <row r="248" spans="1:11" ht="15.75" hidden="1" customHeight="1" x14ac:dyDescent="0.25">
      <c r="A248" s="351"/>
      <c r="B248" t="s">
        <v>474</v>
      </c>
      <c r="C248"/>
      <c r="D248"/>
      <c r="E248"/>
      <c r="F248"/>
      <c r="G248"/>
      <c r="H248"/>
      <c r="I248"/>
      <c r="J248" s="352"/>
      <c r="K248" s="353"/>
    </row>
    <row r="249" spans="1:11" ht="15.75" hidden="1" customHeight="1" x14ac:dyDescent="0.25">
      <c r="A249" s="351"/>
      <c r="B249" t="s">
        <v>475</v>
      </c>
      <c r="C249"/>
      <c r="D249"/>
      <c r="E249"/>
      <c r="F249"/>
      <c r="G249"/>
      <c r="H249"/>
      <c r="I249"/>
      <c r="J249" s="352"/>
      <c r="K249" s="353"/>
    </row>
    <row r="250" spans="1:11" ht="15.75" hidden="1" customHeight="1" x14ac:dyDescent="0.25">
      <c r="A250" s="351"/>
      <c r="B250" t="s">
        <v>476</v>
      </c>
      <c r="C250"/>
      <c r="D250"/>
      <c r="E250"/>
      <c r="F250"/>
      <c r="G250"/>
      <c r="H250"/>
      <c r="I250"/>
      <c r="J250" s="352"/>
      <c r="K250" s="353"/>
    </row>
    <row r="251" spans="1:11" ht="15.75" hidden="1" customHeight="1" x14ac:dyDescent="0.25">
      <c r="A251" s="351"/>
      <c r="B251" t="s">
        <v>477</v>
      </c>
      <c r="C251"/>
      <c r="D251"/>
      <c r="E251"/>
      <c r="F251"/>
      <c r="G251"/>
      <c r="H251"/>
      <c r="I251"/>
      <c r="J251" s="352"/>
      <c r="K251" s="353"/>
    </row>
    <row r="252" spans="1:11" ht="15.75" hidden="1" customHeight="1" x14ac:dyDescent="0.25">
      <c r="A252" s="351"/>
      <c r="B252" t="s">
        <v>478</v>
      </c>
      <c r="C252"/>
      <c r="D252"/>
      <c r="E252"/>
      <c r="F252"/>
      <c r="G252"/>
      <c r="H252"/>
      <c r="I252"/>
      <c r="J252" s="352"/>
      <c r="K252" s="353"/>
    </row>
    <row r="253" spans="1:11" ht="15.75" hidden="1" customHeight="1" x14ac:dyDescent="0.25">
      <c r="A253" s="351"/>
      <c r="B253" t="s">
        <v>479</v>
      </c>
      <c r="C253"/>
      <c r="D253"/>
      <c r="E253"/>
      <c r="F253"/>
      <c r="G253"/>
      <c r="H253"/>
      <c r="I253"/>
      <c r="J253" s="352"/>
      <c r="K253" s="353"/>
    </row>
    <row r="254" spans="1:11" ht="15.75" hidden="1" customHeight="1" x14ac:dyDescent="0.25">
      <c r="A254" s="351"/>
      <c r="B254" t="s">
        <v>480</v>
      </c>
      <c r="C254"/>
      <c r="D254"/>
      <c r="E254"/>
      <c r="F254"/>
      <c r="G254"/>
      <c r="H254"/>
      <c r="I254"/>
      <c r="J254" s="352"/>
      <c r="K254" s="353"/>
    </row>
    <row r="255" spans="1:11" ht="15.75" hidden="1" customHeight="1" x14ac:dyDescent="0.25">
      <c r="A255" s="351"/>
      <c r="B255" t="s">
        <v>481</v>
      </c>
      <c r="C255"/>
      <c r="D255"/>
      <c r="E255"/>
      <c r="F255"/>
      <c r="G255"/>
      <c r="H255"/>
      <c r="I255"/>
      <c r="J255" s="352"/>
      <c r="K255" s="353"/>
    </row>
    <row r="256" spans="1:11" ht="15.75" hidden="1" customHeight="1" x14ac:dyDescent="0.25">
      <c r="A256" s="351"/>
      <c r="B256" t="s">
        <v>482</v>
      </c>
      <c r="C256"/>
      <c r="D256"/>
      <c r="E256"/>
      <c r="F256"/>
      <c r="G256"/>
      <c r="H256"/>
      <c r="I256"/>
      <c r="J256" s="352"/>
      <c r="K256" s="353"/>
    </row>
    <row r="257" spans="1:11" ht="15.75" hidden="1" customHeight="1" x14ac:dyDescent="0.25">
      <c r="A257" s="351"/>
      <c r="B257" t="s">
        <v>483</v>
      </c>
      <c r="C257"/>
      <c r="D257"/>
      <c r="E257"/>
      <c r="F257"/>
      <c r="G257"/>
      <c r="H257"/>
      <c r="I257"/>
      <c r="J257" s="352"/>
      <c r="K257" s="353"/>
    </row>
    <row r="258" spans="1:11" ht="15.75" hidden="1" customHeight="1" x14ac:dyDescent="0.25">
      <c r="A258" s="351"/>
      <c r="B258" t="s">
        <v>484</v>
      </c>
      <c r="C258"/>
      <c r="D258"/>
      <c r="E258"/>
      <c r="F258"/>
      <c r="G258"/>
      <c r="H258"/>
      <c r="I258"/>
      <c r="J258" s="352"/>
      <c r="K258" s="353"/>
    </row>
    <row r="259" spans="1:11" ht="15.75" hidden="1" customHeight="1" x14ac:dyDescent="0.25">
      <c r="A259" s="351"/>
      <c r="B259" t="s">
        <v>485</v>
      </c>
      <c r="C259"/>
      <c r="D259"/>
      <c r="E259"/>
      <c r="F259"/>
      <c r="G259"/>
      <c r="H259"/>
      <c r="I259"/>
      <c r="J259" s="352"/>
      <c r="K259" s="353"/>
    </row>
    <row r="260" spans="1:11" ht="15.75" hidden="1" customHeight="1" x14ac:dyDescent="0.25">
      <c r="A260" s="351"/>
      <c r="B260" t="s">
        <v>486</v>
      </c>
      <c r="C260"/>
      <c r="D260"/>
      <c r="E260"/>
      <c r="F260"/>
      <c r="G260"/>
      <c r="H260"/>
      <c r="I260"/>
      <c r="J260" s="352"/>
      <c r="K260" s="353"/>
    </row>
    <row r="261" spans="1:11" ht="15.75" hidden="1" customHeight="1" x14ac:dyDescent="0.25">
      <c r="A261" s="351"/>
      <c r="B261" t="s">
        <v>487</v>
      </c>
      <c r="C261"/>
      <c r="D261"/>
      <c r="E261"/>
      <c r="F261"/>
      <c r="G261"/>
      <c r="H261"/>
      <c r="I261"/>
      <c r="J261" s="352"/>
      <c r="K261" s="353"/>
    </row>
    <row r="262" spans="1:11" ht="15.75" hidden="1" customHeight="1" x14ac:dyDescent="0.25">
      <c r="A262" s="351"/>
      <c r="B262" t="s">
        <v>488</v>
      </c>
      <c r="C262"/>
      <c r="D262"/>
      <c r="E262"/>
      <c r="F262"/>
      <c r="G262"/>
      <c r="H262"/>
      <c r="I262"/>
      <c r="J262" s="352"/>
      <c r="K262" s="353"/>
    </row>
    <row r="263" spans="1:11" ht="15.75" hidden="1" customHeight="1" x14ac:dyDescent="0.25">
      <c r="A263" s="351"/>
      <c r="B263" t="s">
        <v>489</v>
      </c>
      <c r="C263"/>
      <c r="D263"/>
      <c r="E263"/>
      <c r="F263"/>
      <c r="G263"/>
      <c r="H263"/>
      <c r="I263"/>
      <c r="J263" s="352"/>
      <c r="K263" s="353"/>
    </row>
    <row r="264" spans="1:11" ht="15.75" hidden="1" customHeight="1" x14ac:dyDescent="0.25">
      <c r="A264" s="351"/>
      <c r="B264" t="s">
        <v>490</v>
      </c>
      <c r="C264"/>
      <c r="D264"/>
      <c r="E264"/>
      <c r="F264"/>
      <c r="G264"/>
      <c r="H264"/>
      <c r="I264"/>
      <c r="J264" s="352"/>
      <c r="K264" s="353"/>
    </row>
    <row r="265" spans="1:11" ht="15.75" hidden="1" customHeight="1" x14ac:dyDescent="0.25">
      <c r="A265" s="351"/>
      <c r="B265" t="s">
        <v>491</v>
      </c>
      <c r="C265"/>
      <c r="D265"/>
      <c r="E265"/>
      <c r="F265"/>
      <c r="G265"/>
      <c r="H265"/>
      <c r="I265"/>
      <c r="J265" s="352"/>
      <c r="K265" s="353"/>
    </row>
    <row r="266" spans="1:11" ht="15.75" hidden="1" customHeight="1" x14ac:dyDescent="0.25">
      <c r="A266" s="351"/>
      <c r="B266" t="s">
        <v>492</v>
      </c>
      <c r="C266"/>
      <c r="D266"/>
      <c r="E266"/>
      <c r="F266"/>
      <c r="G266"/>
      <c r="H266"/>
      <c r="I266"/>
      <c r="J266" s="352"/>
      <c r="K266" s="353"/>
    </row>
    <row r="267" spans="1:11" ht="15.75" hidden="1" customHeight="1" x14ac:dyDescent="0.25">
      <c r="A267" s="351"/>
      <c r="B267" t="s">
        <v>493</v>
      </c>
      <c r="C267"/>
      <c r="D267"/>
      <c r="E267"/>
      <c r="F267"/>
      <c r="G267"/>
      <c r="H267"/>
      <c r="I267"/>
      <c r="J267" s="352"/>
      <c r="K267" s="353"/>
    </row>
    <row r="268" spans="1:11" ht="15.75" hidden="1" customHeight="1" x14ac:dyDescent="0.25">
      <c r="A268" s="351"/>
      <c r="B268" t="s">
        <v>494</v>
      </c>
      <c r="C268"/>
      <c r="D268"/>
      <c r="E268"/>
      <c r="F268"/>
      <c r="G268"/>
      <c r="H268"/>
      <c r="I268"/>
      <c r="J268" s="352"/>
      <c r="K268" s="353"/>
    </row>
    <row r="269" spans="1:11" ht="15.75" hidden="1" customHeight="1" x14ac:dyDescent="0.25">
      <c r="A269" s="351"/>
      <c r="B269" t="s">
        <v>495</v>
      </c>
      <c r="C269"/>
      <c r="D269"/>
      <c r="E269"/>
      <c r="F269"/>
      <c r="G269"/>
      <c r="H269"/>
      <c r="I269"/>
      <c r="J269" s="352"/>
      <c r="K269" s="353"/>
    </row>
    <row r="270" spans="1:11" ht="15.75" hidden="1" customHeight="1" x14ac:dyDescent="0.25">
      <c r="A270" s="351"/>
      <c r="B270" t="s">
        <v>496</v>
      </c>
      <c r="C270"/>
      <c r="D270"/>
      <c r="E270"/>
      <c r="F270"/>
      <c r="G270"/>
      <c r="H270"/>
      <c r="I270"/>
      <c r="J270" s="352"/>
      <c r="K270" s="353"/>
    </row>
    <row r="271" spans="1:11" ht="15.75" hidden="1" customHeight="1" x14ac:dyDescent="0.25">
      <c r="A271" s="351"/>
      <c r="B271" t="s">
        <v>497</v>
      </c>
      <c r="C271"/>
      <c r="D271"/>
      <c r="E271"/>
      <c r="F271"/>
      <c r="G271"/>
      <c r="H271"/>
      <c r="I271"/>
      <c r="J271" s="352"/>
      <c r="K271" s="353"/>
    </row>
    <row r="272" spans="1:11" ht="15.75" hidden="1" customHeight="1" x14ac:dyDescent="0.25">
      <c r="A272" s="351"/>
      <c r="B272" t="s">
        <v>498</v>
      </c>
      <c r="C272"/>
      <c r="D272"/>
      <c r="E272"/>
      <c r="F272"/>
      <c r="G272"/>
      <c r="H272"/>
      <c r="I272"/>
      <c r="J272" s="352"/>
      <c r="K272" s="353"/>
    </row>
    <row r="273" spans="1:11" ht="15.75" hidden="1" customHeight="1" x14ac:dyDescent="0.25">
      <c r="A273" s="351"/>
      <c r="B273" t="s">
        <v>499</v>
      </c>
      <c r="C273"/>
      <c r="D273"/>
      <c r="E273"/>
      <c r="F273"/>
      <c r="G273"/>
      <c r="H273"/>
      <c r="I273"/>
      <c r="J273" s="352"/>
      <c r="K273" s="353"/>
    </row>
    <row r="274" spans="1:11" ht="15.75" hidden="1" customHeight="1" x14ac:dyDescent="0.25">
      <c r="A274" s="351"/>
      <c r="B274" t="s">
        <v>500</v>
      </c>
      <c r="C274"/>
      <c r="D274"/>
      <c r="E274"/>
      <c r="F274"/>
      <c r="G274"/>
      <c r="H274"/>
      <c r="I274"/>
      <c r="J274" s="352"/>
      <c r="K274" s="353"/>
    </row>
    <row r="275" spans="1:11" ht="15.75" hidden="1" customHeight="1" x14ac:dyDescent="0.25">
      <c r="A275" s="351"/>
      <c r="B275" t="s">
        <v>501</v>
      </c>
      <c r="C275"/>
      <c r="D275"/>
      <c r="E275"/>
      <c r="F275"/>
      <c r="G275"/>
      <c r="H275"/>
      <c r="I275"/>
      <c r="J275" s="352"/>
      <c r="K275" s="353"/>
    </row>
    <row r="276" spans="1:11" ht="15.75" hidden="1" customHeight="1" x14ac:dyDescent="0.25">
      <c r="A276" s="351"/>
      <c r="B276" t="s">
        <v>502</v>
      </c>
      <c r="C276"/>
      <c r="D276"/>
      <c r="E276"/>
      <c r="F276"/>
      <c r="G276"/>
      <c r="H276"/>
      <c r="I276"/>
      <c r="J276" s="352"/>
      <c r="K276" s="353"/>
    </row>
    <row r="277" spans="1:11" ht="15.75" hidden="1" customHeight="1" x14ac:dyDescent="0.25">
      <c r="A277" s="351"/>
      <c r="B277" t="s">
        <v>503</v>
      </c>
      <c r="C277"/>
      <c r="D277"/>
      <c r="E277"/>
      <c r="F277"/>
      <c r="G277"/>
      <c r="H277"/>
      <c r="I277"/>
      <c r="J277" s="352"/>
      <c r="K277" s="353"/>
    </row>
    <row r="278" spans="1:11" ht="15.75" hidden="1" customHeight="1" x14ac:dyDescent="0.25">
      <c r="A278" s="351"/>
      <c r="B278" t="s">
        <v>504</v>
      </c>
      <c r="C278"/>
      <c r="D278"/>
      <c r="E278"/>
      <c r="F278"/>
      <c r="G278"/>
      <c r="H278"/>
      <c r="I278"/>
      <c r="J278" s="352"/>
      <c r="K278" s="353"/>
    </row>
    <row r="279" spans="1:11" ht="15.75" hidden="1" customHeight="1" x14ac:dyDescent="0.25">
      <c r="A279" s="351"/>
      <c r="B279" t="s">
        <v>502</v>
      </c>
      <c r="C279"/>
      <c r="D279"/>
      <c r="E279"/>
      <c r="F279"/>
      <c r="G279"/>
      <c r="H279"/>
      <c r="I279"/>
      <c r="J279" s="352"/>
      <c r="K279" s="353"/>
    </row>
    <row r="280" spans="1:11" ht="15.75" hidden="1" customHeight="1" x14ac:dyDescent="0.25">
      <c r="A280" s="351"/>
      <c r="B280" t="s">
        <v>503</v>
      </c>
      <c r="C280"/>
      <c r="D280"/>
      <c r="E280"/>
      <c r="F280"/>
      <c r="G280"/>
      <c r="H280"/>
      <c r="I280"/>
      <c r="J280" s="352"/>
      <c r="K280" s="353"/>
    </row>
    <row r="281" spans="1:11" ht="15.75" hidden="1" customHeight="1" x14ac:dyDescent="0.25">
      <c r="A281" s="351"/>
      <c r="B281" t="s">
        <v>504</v>
      </c>
      <c r="C281"/>
      <c r="D281"/>
      <c r="E281"/>
      <c r="F281"/>
      <c r="G281"/>
      <c r="H281"/>
      <c r="I281"/>
      <c r="J281" s="352"/>
      <c r="K281" s="353"/>
    </row>
    <row r="282" spans="1:11" ht="15.75" hidden="1" customHeight="1" x14ac:dyDescent="0.25">
      <c r="A282" s="351"/>
      <c r="B282" t="s">
        <v>505</v>
      </c>
      <c r="C282"/>
      <c r="D282"/>
      <c r="E282"/>
      <c r="F282"/>
      <c r="G282"/>
      <c r="H282"/>
      <c r="I282"/>
      <c r="J282" s="352"/>
      <c r="K282" s="353"/>
    </row>
    <row r="283" spans="1:11" ht="15.75" hidden="1" customHeight="1" x14ac:dyDescent="0.25">
      <c r="A283" s="351"/>
      <c r="B283" t="s">
        <v>506</v>
      </c>
      <c r="C283"/>
      <c r="D283"/>
      <c r="E283"/>
      <c r="F283"/>
      <c r="G283"/>
      <c r="H283"/>
      <c r="I283"/>
      <c r="J283" s="352"/>
      <c r="K283" s="353"/>
    </row>
    <row r="284" spans="1:11" ht="15.75" hidden="1" customHeight="1" x14ac:dyDescent="0.25">
      <c r="A284" s="351"/>
      <c r="B284" t="s">
        <v>507</v>
      </c>
      <c r="C284"/>
      <c r="D284"/>
      <c r="E284"/>
      <c r="F284"/>
      <c r="G284"/>
      <c r="H284"/>
      <c r="I284"/>
      <c r="J284" s="352"/>
      <c r="K284" s="353"/>
    </row>
    <row r="285" spans="1:11" ht="15.75" hidden="1" customHeight="1" x14ac:dyDescent="0.25">
      <c r="A285" s="351"/>
      <c r="B285" t="s">
        <v>508</v>
      </c>
      <c r="C285"/>
      <c r="D285"/>
      <c r="E285"/>
      <c r="F285"/>
      <c r="G285"/>
      <c r="H285"/>
      <c r="I285"/>
      <c r="J285" s="352"/>
      <c r="K285" s="353"/>
    </row>
    <row r="286" spans="1:11" ht="15.75" hidden="1" customHeight="1" x14ac:dyDescent="0.25">
      <c r="A286" s="351"/>
      <c r="B286" t="s">
        <v>509</v>
      </c>
      <c r="C286"/>
      <c r="D286"/>
      <c r="E286"/>
      <c r="F286"/>
      <c r="G286"/>
      <c r="H286"/>
      <c r="I286"/>
      <c r="J286" s="352"/>
      <c r="K286" s="353"/>
    </row>
    <row r="287" spans="1:11" ht="15.75" hidden="1" customHeight="1" x14ac:dyDescent="0.25">
      <c r="A287" s="351"/>
      <c r="B287" t="s">
        <v>510</v>
      </c>
      <c r="C287"/>
      <c r="D287"/>
      <c r="E287"/>
      <c r="F287"/>
      <c r="G287"/>
      <c r="H287"/>
      <c r="I287"/>
      <c r="J287" s="352"/>
      <c r="K287" s="353"/>
    </row>
    <row r="288" spans="1:11" ht="15.75" hidden="1" customHeight="1" x14ac:dyDescent="0.25">
      <c r="A288" s="351"/>
      <c r="B288" t="s">
        <v>511</v>
      </c>
      <c r="C288"/>
      <c r="D288"/>
      <c r="E288"/>
      <c r="F288"/>
      <c r="G288"/>
      <c r="H288"/>
      <c r="I288"/>
      <c r="J288" s="352"/>
      <c r="K288" s="353"/>
    </row>
    <row r="289" spans="1:11" ht="15.75" hidden="1" customHeight="1" x14ac:dyDescent="0.25">
      <c r="A289" s="351"/>
      <c r="B289" t="s">
        <v>512</v>
      </c>
      <c r="C289"/>
      <c r="D289"/>
      <c r="E289"/>
      <c r="F289"/>
      <c r="G289"/>
      <c r="H289"/>
      <c r="I289"/>
      <c r="J289" s="352"/>
      <c r="K289" s="353"/>
    </row>
    <row r="290" spans="1:11" ht="15.75" hidden="1" customHeight="1" x14ac:dyDescent="0.25">
      <c r="A290" s="351"/>
      <c r="B290" t="s">
        <v>513</v>
      </c>
      <c r="C290"/>
      <c r="D290"/>
      <c r="E290"/>
      <c r="F290"/>
      <c r="G290"/>
      <c r="H290"/>
      <c r="I290"/>
      <c r="J290" s="352"/>
      <c r="K290" s="353"/>
    </row>
    <row r="291" spans="1:11" ht="15.75" hidden="1" customHeight="1" x14ac:dyDescent="0.25">
      <c r="A291" s="351"/>
      <c r="B291" t="s">
        <v>514</v>
      </c>
      <c r="C291"/>
      <c r="D291"/>
      <c r="E291"/>
      <c r="F291"/>
      <c r="G291"/>
      <c r="H291"/>
      <c r="I291"/>
      <c r="J291" s="352"/>
      <c r="K291" s="353"/>
    </row>
    <row r="292" spans="1:11" ht="15.75" hidden="1" customHeight="1" x14ac:dyDescent="0.25">
      <c r="A292" s="351"/>
      <c r="B292" t="s">
        <v>515</v>
      </c>
      <c r="C292"/>
      <c r="D292"/>
      <c r="E292"/>
      <c r="F292"/>
      <c r="G292"/>
      <c r="H292"/>
      <c r="I292"/>
      <c r="J292" s="352"/>
      <c r="K292" s="353"/>
    </row>
    <row r="293" spans="1:11" ht="15.75" hidden="1" customHeight="1" x14ac:dyDescent="0.25">
      <c r="A293" s="351"/>
      <c r="B293" t="s">
        <v>516</v>
      </c>
      <c r="C293"/>
      <c r="D293"/>
      <c r="E293"/>
      <c r="F293"/>
      <c r="G293"/>
      <c r="H293"/>
      <c r="I293"/>
      <c r="J293" s="352"/>
      <c r="K293" s="353"/>
    </row>
    <row r="294" spans="1:11" ht="15.75" hidden="1" customHeight="1" x14ac:dyDescent="0.25">
      <c r="A294" s="351"/>
      <c r="B294" t="s">
        <v>517</v>
      </c>
      <c r="C294"/>
      <c r="D294"/>
      <c r="E294"/>
      <c r="F294"/>
      <c r="G294"/>
      <c r="H294"/>
      <c r="I294"/>
      <c r="J294" s="352"/>
      <c r="K294" s="353"/>
    </row>
    <row r="295" spans="1:11" ht="15.75" hidden="1" customHeight="1" x14ac:dyDescent="0.25">
      <c r="A295" s="351"/>
      <c r="B295" t="s">
        <v>518</v>
      </c>
      <c r="C295"/>
      <c r="D295"/>
      <c r="E295"/>
      <c r="F295"/>
      <c r="G295"/>
      <c r="H295"/>
      <c r="I295"/>
      <c r="J295" s="352"/>
      <c r="K295" s="353"/>
    </row>
    <row r="296" spans="1:11" ht="15.75" hidden="1" customHeight="1" x14ac:dyDescent="0.25">
      <c r="A296" s="351"/>
      <c r="B296" t="s">
        <v>519</v>
      </c>
      <c r="C296"/>
      <c r="D296"/>
      <c r="E296"/>
      <c r="F296"/>
      <c r="G296"/>
      <c r="H296"/>
      <c r="I296"/>
      <c r="J296" s="352"/>
      <c r="K296" s="353"/>
    </row>
    <row r="297" spans="1:11" ht="15.75" hidden="1" customHeight="1" x14ac:dyDescent="0.25">
      <c r="A297" s="351"/>
      <c r="B297" t="s">
        <v>520</v>
      </c>
      <c r="C297"/>
      <c r="D297"/>
      <c r="E297"/>
      <c r="F297"/>
      <c r="G297"/>
      <c r="H297"/>
      <c r="I297"/>
      <c r="J297" s="352"/>
      <c r="K297" s="353"/>
    </row>
    <row r="298" spans="1:11" ht="15.75" hidden="1" customHeight="1" x14ac:dyDescent="0.25">
      <c r="A298" s="351"/>
      <c r="B298" t="s">
        <v>521</v>
      </c>
      <c r="C298"/>
      <c r="D298"/>
      <c r="E298"/>
      <c r="F298"/>
      <c r="G298"/>
      <c r="H298"/>
      <c r="I298"/>
      <c r="J298" s="352"/>
      <c r="K298" s="353"/>
    </row>
    <row r="299" spans="1:11" ht="15.75" hidden="1" customHeight="1" x14ac:dyDescent="0.25">
      <c r="A299" s="351"/>
      <c r="B299" t="s">
        <v>522</v>
      </c>
      <c r="C299"/>
      <c r="D299"/>
      <c r="E299"/>
      <c r="F299"/>
      <c r="G299"/>
      <c r="H299"/>
      <c r="I299"/>
      <c r="J299" s="352"/>
      <c r="K299" s="353"/>
    </row>
    <row r="300" spans="1:11" ht="15.75" hidden="1" customHeight="1" x14ac:dyDescent="0.25">
      <c r="A300" s="351"/>
      <c r="B300" t="s">
        <v>523</v>
      </c>
      <c r="C300"/>
      <c r="D300"/>
      <c r="E300"/>
      <c r="F300"/>
      <c r="G300"/>
      <c r="H300"/>
      <c r="I300"/>
      <c r="J300" s="352"/>
      <c r="K300" s="353"/>
    </row>
    <row r="301" spans="1:11" ht="15.75" hidden="1" customHeight="1" x14ac:dyDescent="0.25">
      <c r="A301" s="351"/>
      <c r="B301" t="s">
        <v>524</v>
      </c>
      <c r="C301"/>
      <c r="D301"/>
      <c r="E301"/>
      <c r="F301"/>
      <c r="G301"/>
      <c r="H301"/>
      <c r="I301"/>
      <c r="J301" s="352"/>
      <c r="K301" s="353"/>
    </row>
    <row r="302" spans="1:11" ht="15.75" hidden="1" customHeight="1" x14ac:dyDescent="0.25">
      <c r="A302" s="351"/>
      <c r="B302" t="s">
        <v>525</v>
      </c>
      <c r="C302"/>
      <c r="D302"/>
      <c r="E302"/>
      <c r="F302"/>
      <c r="G302"/>
      <c r="H302"/>
      <c r="I302"/>
      <c r="J302" s="352"/>
      <c r="K302" s="353"/>
    </row>
    <row r="303" spans="1:11" ht="15.75" hidden="1" customHeight="1" x14ac:dyDescent="0.25">
      <c r="A303" s="351"/>
      <c r="B303" t="s">
        <v>526</v>
      </c>
      <c r="C303"/>
      <c r="D303"/>
      <c r="E303"/>
      <c r="F303"/>
      <c r="G303"/>
      <c r="H303"/>
      <c r="I303"/>
      <c r="J303" s="352"/>
      <c r="K303" s="353"/>
    </row>
    <row r="304" spans="1:11" ht="15.75" hidden="1" customHeight="1" x14ac:dyDescent="0.25">
      <c r="A304" s="351"/>
      <c r="B304" t="s">
        <v>527</v>
      </c>
      <c r="C304"/>
      <c r="D304"/>
      <c r="E304"/>
      <c r="F304"/>
      <c r="G304"/>
      <c r="H304"/>
      <c r="I304"/>
      <c r="J304" s="352"/>
      <c r="K304" s="353"/>
    </row>
    <row r="305" spans="1:11" ht="15.75" hidden="1" customHeight="1" x14ac:dyDescent="0.25">
      <c r="A305" s="351"/>
      <c r="B305" t="s">
        <v>528</v>
      </c>
      <c r="C305"/>
      <c r="D305"/>
      <c r="E305"/>
      <c r="F305"/>
      <c r="G305"/>
      <c r="H305"/>
      <c r="I305"/>
      <c r="J305" s="352"/>
      <c r="K305" s="353"/>
    </row>
    <row r="306" spans="1:11" ht="15.75" hidden="1" customHeight="1" x14ac:dyDescent="0.25">
      <c r="A306" s="351"/>
      <c r="B306" t="s">
        <v>529</v>
      </c>
      <c r="C306"/>
      <c r="D306"/>
      <c r="E306"/>
      <c r="F306"/>
      <c r="G306"/>
      <c r="H306"/>
      <c r="I306"/>
      <c r="J306" s="352"/>
      <c r="K306" s="353"/>
    </row>
    <row r="307" spans="1:11" ht="15.75" hidden="1" customHeight="1" x14ac:dyDescent="0.25">
      <c r="A307" s="351"/>
      <c r="B307" t="s">
        <v>530</v>
      </c>
      <c r="C307"/>
      <c r="D307"/>
      <c r="E307"/>
      <c r="F307"/>
      <c r="G307"/>
      <c r="H307"/>
      <c r="I307"/>
      <c r="J307" s="352"/>
      <c r="K307" s="353"/>
    </row>
    <row r="308" spans="1:11" ht="15.75" hidden="1" customHeight="1" x14ac:dyDescent="0.25">
      <c r="A308" s="351"/>
      <c r="B308" t="s">
        <v>531</v>
      </c>
      <c r="C308"/>
      <c r="D308"/>
      <c r="E308"/>
      <c r="F308"/>
      <c r="G308"/>
      <c r="H308"/>
      <c r="I308"/>
      <c r="J308" s="352"/>
      <c r="K308" s="353"/>
    </row>
    <row r="309" spans="1:11" ht="15.75" hidden="1" customHeight="1" x14ac:dyDescent="0.25">
      <c r="A309" s="351"/>
      <c r="B309" t="s">
        <v>532</v>
      </c>
      <c r="C309"/>
      <c r="D309"/>
      <c r="E309"/>
      <c r="F309"/>
      <c r="G309"/>
      <c r="H309"/>
      <c r="I309"/>
      <c r="J309" s="352"/>
      <c r="K309" s="353"/>
    </row>
    <row r="310" spans="1:11" ht="15.75" hidden="1" customHeight="1" x14ac:dyDescent="0.25">
      <c r="A310" s="351"/>
      <c r="B310" t="s">
        <v>533</v>
      </c>
      <c r="C310"/>
      <c r="D310"/>
      <c r="E310"/>
      <c r="F310"/>
      <c r="G310"/>
      <c r="H310"/>
      <c r="I310"/>
      <c r="J310" s="352"/>
      <c r="K310" s="353"/>
    </row>
    <row r="311" spans="1:11" ht="15.75" hidden="1" customHeight="1" x14ac:dyDescent="0.25">
      <c r="A311" s="351"/>
      <c r="B311" t="s">
        <v>534</v>
      </c>
      <c r="C311"/>
      <c r="D311"/>
      <c r="E311"/>
      <c r="F311"/>
      <c r="G311"/>
      <c r="H311"/>
      <c r="I311"/>
      <c r="J311" s="352"/>
      <c r="K311" s="353"/>
    </row>
    <row r="312" spans="1:11" ht="15.75" hidden="1" customHeight="1" x14ac:dyDescent="0.25">
      <c r="A312" s="351"/>
      <c r="B312" t="s">
        <v>535</v>
      </c>
      <c r="C312"/>
      <c r="D312"/>
      <c r="E312"/>
      <c r="F312"/>
      <c r="G312"/>
      <c r="H312"/>
      <c r="I312"/>
      <c r="J312" s="352"/>
      <c r="K312" s="353"/>
    </row>
    <row r="313" spans="1:11" ht="15.75" hidden="1" customHeight="1" x14ac:dyDescent="0.25">
      <c r="A313" s="351"/>
      <c r="B313" t="s">
        <v>536</v>
      </c>
      <c r="C313"/>
      <c r="D313"/>
      <c r="E313"/>
      <c r="F313"/>
      <c r="G313"/>
      <c r="H313"/>
      <c r="I313"/>
      <c r="J313" s="352"/>
      <c r="K313" s="353"/>
    </row>
    <row r="314" spans="1:11" ht="15.75" hidden="1" customHeight="1" x14ac:dyDescent="0.25">
      <c r="A314" s="351"/>
      <c r="B314" t="s">
        <v>537</v>
      </c>
      <c r="C314"/>
      <c r="D314"/>
      <c r="E314"/>
      <c r="F314"/>
      <c r="G314"/>
      <c r="H314"/>
      <c r="I314"/>
      <c r="J314" s="352"/>
      <c r="K314" s="353"/>
    </row>
    <row r="315" spans="1:11" ht="15.75" hidden="1" customHeight="1" x14ac:dyDescent="0.25">
      <c r="A315" s="351"/>
      <c r="B315" t="s">
        <v>538</v>
      </c>
      <c r="C315"/>
      <c r="D315"/>
      <c r="E315"/>
      <c r="F315"/>
      <c r="G315"/>
      <c r="H315"/>
      <c r="I315"/>
      <c r="J315" s="352"/>
      <c r="K315" s="353"/>
    </row>
    <row r="316" spans="1:11" ht="15.75" hidden="1" customHeight="1" x14ac:dyDescent="0.25">
      <c r="A316" s="351"/>
      <c r="B316" t="s">
        <v>539</v>
      </c>
      <c r="C316"/>
      <c r="D316"/>
      <c r="E316"/>
      <c r="F316"/>
      <c r="G316"/>
      <c r="H316"/>
      <c r="I316"/>
      <c r="J316" s="352"/>
      <c r="K316" s="353"/>
    </row>
    <row r="317" spans="1:11" ht="15.75" hidden="1" customHeight="1" x14ac:dyDescent="0.25">
      <c r="A317" s="351"/>
      <c r="B317" t="s">
        <v>540</v>
      </c>
      <c r="C317"/>
      <c r="D317"/>
      <c r="E317"/>
      <c r="F317"/>
      <c r="G317"/>
      <c r="H317"/>
      <c r="I317"/>
      <c r="J317" s="352"/>
      <c r="K317" s="353"/>
    </row>
    <row r="318" spans="1:11" ht="15.75" hidden="1" customHeight="1" x14ac:dyDescent="0.25">
      <c r="A318" s="351"/>
      <c r="B318" t="s">
        <v>541</v>
      </c>
      <c r="C318"/>
      <c r="D318"/>
      <c r="E318"/>
      <c r="F318"/>
      <c r="G318"/>
      <c r="H318"/>
      <c r="I318"/>
      <c r="J318" s="352"/>
      <c r="K318" s="353"/>
    </row>
    <row r="319" spans="1:11" ht="15.75" hidden="1" customHeight="1" x14ac:dyDescent="0.25">
      <c r="A319" s="351"/>
      <c r="B319" t="s">
        <v>542</v>
      </c>
      <c r="C319"/>
      <c r="D319"/>
      <c r="E319"/>
      <c r="F319"/>
      <c r="G319"/>
      <c r="H319"/>
      <c r="I319"/>
      <c r="J319" s="352"/>
      <c r="K319" s="353"/>
    </row>
    <row r="320" spans="1:11" ht="15.75" hidden="1" customHeight="1" x14ac:dyDescent="0.25">
      <c r="A320" s="351"/>
      <c r="B320" t="s">
        <v>543</v>
      </c>
      <c r="C320"/>
      <c r="D320"/>
      <c r="E320"/>
      <c r="F320"/>
      <c r="G320"/>
      <c r="H320"/>
      <c r="I320"/>
      <c r="J320" s="352"/>
      <c r="K320" s="353"/>
    </row>
    <row r="321" spans="1:11" ht="15.75" hidden="1" customHeight="1" x14ac:dyDescent="0.25">
      <c r="A321" s="351"/>
      <c r="B321" t="s">
        <v>544</v>
      </c>
      <c r="C321"/>
      <c r="D321"/>
      <c r="E321"/>
      <c r="F321"/>
      <c r="G321"/>
      <c r="H321"/>
      <c r="I321"/>
      <c r="J321" s="352"/>
      <c r="K321" s="353"/>
    </row>
    <row r="322" spans="1:11" ht="15.75" hidden="1" customHeight="1" x14ac:dyDescent="0.25">
      <c r="A322" s="351"/>
      <c r="B322" t="s">
        <v>545</v>
      </c>
      <c r="C322"/>
      <c r="D322"/>
      <c r="E322"/>
      <c r="F322"/>
      <c r="G322"/>
      <c r="H322"/>
      <c r="I322"/>
      <c r="J322" s="352"/>
      <c r="K322" s="353"/>
    </row>
    <row r="323" spans="1:11" ht="15.75" hidden="1" customHeight="1" x14ac:dyDescent="0.25">
      <c r="A323" s="351"/>
      <c r="B323" t="s">
        <v>546</v>
      </c>
      <c r="C323"/>
      <c r="D323"/>
      <c r="E323"/>
      <c r="F323"/>
      <c r="G323"/>
      <c r="H323"/>
      <c r="I323"/>
      <c r="J323" s="352"/>
      <c r="K323" s="353"/>
    </row>
    <row r="324" spans="1:11" ht="15.75" hidden="1" customHeight="1" x14ac:dyDescent="0.25">
      <c r="A324" s="351"/>
      <c r="B324" t="s">
        <v>547</v>
      </c>
      <c r="C324"/>
      <c r="D324"/>
      <c r="E324"/>
      <c r="F324"/>
      <c r="G324"/>
      <c r="H324"/>
      <c r="I324"/>
      <c r="J324" s="352"/>
      <c r="K324" s="353"/>
    </row>
    <row r="325" spans="1:11" ht="15.75" hidden="1" customHeight="1" x14ac:dyDescent="0.25">
      <c r="A325" s="351"/>
      <c r="B325" t="s">
        <v>548</v>
      </c>
      <c r="C325"/>
      <c r="D325"/>
      <c r="E325"/>
      <c r="F325"/>
      <c r="G325"/>
      <c r="H325"/>
      <c r="I325"/>
      <c r="J325" s="352"/>
      <c r="K325" s="353"/>
    </row>
    <row r="326" spans="1:11" ht="15.75" hidden="1" customHeight="1" x14ac:dyDescent="0.25">
      <c r="A326" s="351"/>
      <c r="B326" t="s">
        <v>546</v>
      </c>
      <c r="C326"/>
      <c r="D326"/>
      <c r="E326"/>
      <c r="F326"/>
      <c r="G326"/>
      <c r="H326"/>
      <c r="I326"/>
      <c r="J326" s="352"/>
      <c r="K326" s="353"/>
    </row>
    <row r="327" spans="1:11" ht="15.75" hidden="1" customHeight="1" x14ac:dyDescent="0.25">
      <c r="A327" s="351"/>
      <c r="B327" t="s">
        <v>547</v>
      </c>
      <c r="C327"/>
      <c r="D327"/>
      <c r="E327"/>
      <c r="F327"/>
      <c r="G327"/>
      <c r="H327"/>
      <c r="I327"/>
      <c r="J327" s="352"/>
      <c r="K327" s="353"/>
    </row>
    <row r="328" spans="1:11" ht="15.75" hidden="1" customHeight="1" x14ac:dyDescent="0.25">
      <c r="A328" s="351"/>
      <c r="B328" t="s">
        <v>548</v>
      </c>
      <c r="C328"/>
      <c r="D328"/>
      <c r="E328"/>
      <c r="F328"/>
      <c r="G328"/>
      <c r="H328"/>
      <c r="I328"/>
      <c r="J328" s="352"/>
      <c r="K328" s="353"/>
    </row>
    <row r="329" spans="1:11" ht="15.75" hidden="1" customHeight="1" x14ac:dyDescent="0.25">
      <c r="A329" s="351"/>
      <c r="B329" t="s">
        <v>549</v>
      </c>
      <c r="C329"/>
      <c r="D329"/>
      <c r="E329"/>
      <c r="F329"/>
      <c r="G329"/>
      <c r="H329"/>
      <c r="I329"/>
      <c r="J329" s="352"/>
      <c r="K329" s="353"/>
    </row>
    <row r="330" spans="1:11" ht="15.75" hidden="1" customHeight="1" x14ac:dyDescent="0.25">
      <c r="A330" s="351"/>
      <c r="B330" t="s">
        <v>550</v>
      </c>
      <c r="C330"/>
      <c r="D330"/>
      <c r="E330"/>
      <c r="F330"/>
      <c r="G330"/>
      <c r="H330"/>
      <c r="I330"/>
      <c r="J330" s="352"/>
      <c r="K330" s="353"/>
    </row>
    <row r="331" spans="1:11" ht="15.75" hidden="1" customHeight="1" x14ac:dyDescent="0.25">
      <c r="A331" s="351"/>
      <c r="B331" t="s">
        <v>551</v>
      </c>
      <c r="C331"/>
      <c r="D331"/>
      <c r="E331"/>
      <c r="F331"/>
      <c r="G331"/>
      <c r="H331"/>
      <c r="I331"/>
      <c r="J331" s="352"/>
      <c r="K331" s="353"/>
    </row>
    <row r="332" spans="1:11" ht="15.75" hidden="1" customHeight="1" x14ac:dyDescent="0.25">
      <c r="A332" s="351"/>
      <c r="B332" t="s">
        <v>549</v>
      </c>
      <c r="C332"/>
      <c r="D332"/>
      <c r="E332"/>
      <c r="F332"/>
      <c r="G332"/>
      <c r="H332"/>
      <c r="I332"/>
      <c r="J332" s="352"/>
      <c r="K332" s="353"/>
    </row>
    <row r="333" spans="1:11" ht="15.75" hidden="1" customHeight="1" x14ac:dyDescent="0.25">
      <c r="A333" s="351"/>
      <c r="B333" t="s">
        <v>550</v>
      </c>
      <c r="C333"/>
      <c r="D333"/>
      <c r="E333"/>
      <c r="F333"/>
      <c r="G333"/>
      <c r="H333"/>
      <c r="I333"/>
      <c r="J333" s="352"/>
      <c r="K333" s="353"/>
    </row>
    <row r="334" spans="1:11" ht="15.75" hidden="1" customHeight="1" x14ac:dyDescent="0.25">
      <c r="A334" s="351"/>
      <c r="B334" t="s">
        <v>551</v>
      </c>
      <c r="C334"/>
      <c r="D334"/>
      <c r="E334"/>
      <c r="F334"/>
      <c r="G334"/>
      <c r="H334"/>
      <c r="I334"/>
      <c r="J334" s="352"/>
      <c r="K334" s="353"/>
    </row>
    <row r="335" spans="1:11" ht="15.75" hidden="1" customHeight="1" x14ac:dyDescent="0.25">
      <c r="A335" s="351"/>
      <c r="B335" t="s">
        <v>429</v>
      </c>
      <c r="C335"/>
      <c r="D335"/>
      <c r="E335"/>
      <c r="F335"/>
      <c r="G335"/>
      <c r="H335"/>
      <c r="I335"/>
      <c r="J335" s="352"/>
      <c r="K335" s="353"/>
    </row>
    <row r="336" spans="1:11" ht="15.75" hidden="1" customHeight="1" x14ac:dyDescent="0.25">
      <c r="A336" s="351"/>
      <c r="B336" t="s">
        <v>430</v>
      </c>
      <c r="C336"/>
      <c r="D336"/>
      <c r="E336"/>
      <c r="F336"/>
      <c r="G336"/>
      <c r="H336"/>
      <c r="I336"/>
      <c r="J336" s="352"/>
      <c r="K336" s="353"/>
    </row>
    <row r="337" spans="1:11" ht="15.75" hidden="1" customHeight="1" x14ac:dyDescent="0.25">
      <c r="A337" s="351"/>
      <c r="B337" t="s">
        <v>431</v>
      </c>
      <c r="C337"/>
      <c r="D337"/>
      <c r="E337"/>
      <c r="F337"/>
      <c r="G337"/>
      <c r="H337"/>
      <c r="I337"/>
      <c r="J337" s="352"/>
      <c r="K337" s="353"/>
    </row>
    <row r="338" spans="1:11" ht="15.75" hidden="1" customHeight="1" x14ac:dyDescent="0.25">
      <c r="A338" s="351"/>
      <c r="B338" t="s">
        <v>552</v>
      </c>
      <c r="C338"/>
      <c r="D338"/>
      <c r="E338"/>
      <c r="F338"/>
      <c r="G338"/>
      <c r="H338"/>
      <c r="I338"/>
      <c r="J338" s="352"/>
      <c r="K338" s="353"/>
    </row>
    <row r="339" spans="1:11" ht="15.75" hidden="1" customHeight="1" x14ac:dyDescent="0.25">
      <c r="A339" s="351"/>
      <c r="B339" t="s">
        <v>553</v>
      </c>
      <c r="C339"/>
      <c r="D339"/>
      <c r="E339"/>
      <c r="F339"/>
      <c r="G339"/>
      <c r="H339"/>
      <c r="I339"/>
      <c r="J339" s="352"/>
      <c r="K339" s="353"/>
    </row>
    <row r="340" spans="1:11" ht="15.75" hidden="1" customHeight="1" x14ac:dyDescent="0.25">
      <c r="A340" s="351"/>
      <c r="B340" t="s">
        <v>554</v>
      </c>
      <c r="C340"/>
      <c r="D340"/>
      <c r="E340"/>
      <c r="F340"/>
      <c r="G340"/>
      <c r="H340"/>
      <c r="I340"/>
      <c r="J340" s="352"/>
      <c r="K340" s="353"/>
    </row>
    <row r="341" spans="1:11" ht="15.75" hidden="1" customHeight="1" x14ac:dyDescent="0.25">
      <c r="A341" s="351"/>
      <c r="B341" t="s">
        <v>555</v>
      </c>
      <c r="C341"/>
      <c r="D341"/>
      <c r="E341"/>
      <c r="F341"/>
      <c r="G341"/>
      <c r="H341"/>
      <c r="I341"/>
      <c r="J341" s="352"/>
      <c r="K341" s="353"/>
    </row>
    <row r="342" spans="1:11" ht="15.75" hidden="1" customHeight="1" x14ac:dyDescent="0.25">
      <c r="A342" s="351"/>
      <c r="B342" t="s">
        <v>556</v>
      </c>
      <c r="C342"/>
      <c r="D342"/>
      <c r="E342"/>
      <c r="F342"/>
      <c r="G342"/>
      <c r="H342"/>
      <c r="I342"/>
      <c r="J342" s="352"/>
      <c r="K342" s="353"/>
    </row>
    <row r="343" spans="1:11" ht="15.75" hidden="1" customHeight="1" x14ac:dyDescent="0.25">
      <c r="A343" s="351"/>
      <c r="B343" t="s">
        <v>557</v>
      </c>
      <c r="C343"/>
      <c r="D343"/>
      <c r="E343"/>
      <c r="F343"/>
      <c r="G343"/>
      <c r="H343"/>
      <c r="I343"/>
      <c r="J343" s="352"/>
      <c r="K343" s="353"/>
    </row>
    <row r="344" spans="1:11" ht="15.75" hidden="1" customHeight="1" x14ac:dyDescent="0.25">
      <c r="A344" s="351"/>
      <c r="B344" t="s">
        <v>558</v>
      </c>
      <c r="C344"/>
      <c r="D344"/>
      <c r="E344"/>
      <c r="F344"/>
      <c r="G344"/>
      <c r="H344"/>
      <c r="I344"/>
      <c r="J344" s="352"/>
      <c r="K344" s="353"/>
    </row>
    <row r="345" spans="1:11" ht="15.75" hidden="1" customHeight="1" x14ac:dyDescent="0.25">
      <c r="A345" s="351"/>
      <c r="B345" t="s">
        <v>559</v>
      </c>
      <c r="C345"/>
      <c r="D345"/>
      <c r="E345"/>
      <c r="F345"/>
      <c r="G345"/>
      <c r="H345"/>
      <c r="I345"/>
      <c r="J345" s="352"/>
      <c r="K345" s="353"/>
    </row>
    <row r="346" spans="1:11" ht="15.75" hidden="1" customHeight="1" x14ac:dyDescent="0.25">
      <c r="A346" s="351"/>
      <c r="B346" t="s">
        <v>560</v>
      </c>
      <c r="C346"/>
      <c r="D346"/>
      <c r="E346"/>
      <c r="F346"/>
      <c r="G346"/>
      <c r="H346"/>
      <c r="I346"/>
      <c r="J346" s="352"/>
      <c r="K346" s="353"/>
    </row>
    <row r="347" spans="1:11" ht="15.75" hidden="1" customHeight="1" x14ac:dyDescent="0.25">
      <c r="A347" s="351"/>
      <c r="B347" t="s">
        <v>561</v>
      </c>
      <c r="C347"/>
      <c r="D347"/>
      <c r="E347"/>
      <c r="F347"/>
      <c r="G347"/>
      <c r="H347"/>
      <c r="I347"/>
      <c r="J347" s="352"/>
      <c r="K347" s="353"/>
    </row>
    <row r="348" spans="1:11" ht="15.75" hidden="1" customHeight="1" x14ac:dyDescent="0.25">
      <c r="A348" s="351"/>
      <c r="B348" t="s">
        <v>562</v>
      </c>
      <c r="C348"/>
      <c r="D348"/>
      <c r="E348"/>
      <c r="F348"/>
      <c r="G348"/>
      <c r="H348"/>
      <c r="I348"/>
      <c r="J348" s="352"/>
      <c r="K348" s="353"/>
    </row>
    <row r="349" spans="1:11" ht="15.75" hidden="1" customHeight="1" x14ac:dyDescent="0.25">
      <c r="A349" s="351"/>
      <c r="B349" t="s">
        <v>563</v>
      </c>
      <c r="C349"/>
      <c r="D349"/>
      <c r="E349"/>
      <c r="F349"/>
      <c r="G349"/>
      <c r="H349"/>
      <c r="I349"/>
      <c r="J349" s="352"/>
      <c r="K349" s="353"/>
    </row>
    <row r="350" spans="1:11" ht="15.75" hidden="1" customHeight="1" x14ac:dyDescent="0.25">
      <c r="A350" s="351"/>
      <c r="B350" t="s">
        <v>564</v>
      </c>
      <c r="C350"/>
      <c r="D350"/>
      <c r="E350"/>
      <c r="F350"/>
      <c r="G350"/>
      <c r="H350"/>
      <c r="I350"/>
      <c r="J350" s="352"/>
      <c r="K350" s="353"/>
    </row>
    <row r="351" spans="1:11" ht="15.75" hidden="1" customHeight="1" x14ac:dyDescent="0.25">
      <c r="A351" s="351"/>
      <c r="B351" t="s">
        <v>565</v>
      </c>
      <c r="C351"/>
      <c r="D351"/>
      <c r="E351"/>
      <c r="F351"/>
      <c r="G351"/>
      <c r="H351"/>
      <c r="I351"/>
      <c r="J351" s="352"/>
      <c r="K351" s="353"/>
    </row>
    <row r="352" spans="1:11" ht="15.75" hidden="1" customHeight="1" x14ac:dyDescent="0.25">
      <c r="A352" s="351"/>
      <c r="B352" t="s">
        <v>410</v>
      </c>
      <c r="C352"/>
      <c r="D352"/>
      <c r="E352"/>
      <c r="F352"/>
      <c r="G352"/>
      <c r="H352"/>
      <c r="I352"/>
      <c r="J352" s="352"/>
      <c r="K352" s="353"/>
    </row>
    <row r="353" spans="1:11" ht="15.75" hidden="1" customHeight="1" x14ac:dyDescent="0.25">
      <c r="A353" s="351"/>
      <c r="B353" t="s">
        <v>411</v>
      </c>
      <c r="C353"/>
      <c r="D353"/>
      <c r="E353"/>
      <c r="F353"/>
      <c r="G353"/>
      <c r="H353"/>
      <c r="I353"/>
      <c r="J353" s="352"/>
      <c r="K353" s="353"/>
    </row>
    <row r="354" spans="1:11" ht="15.75" hidden="1" customHeight="1" x14ac:dyDescent="0.25">
      <c r="A354" s="351"/>
      <c r="B354" t="s">
        <v>566</v>
      </c>
      <c r="C354"/>
      <c r="D354"/>
      <c r="E354"/>
      <c r="F354"/>
      <c r="G354"/>
      <c r="H354"/>
      <c r="I354"/>
      <c r="J354" s="352"/>
      <c r="K354" s="353"/>
    </row>
    <row r="355" spans="1:11" ht="15.75" hidden="1" customHeight="1" x14ac:dyDescent="0.25">
      <c r="A355" s="351"/>
      <c r="B355" t="s">
        <v>567</v>
      </c>
      <c r="C355"/>
      <c r="D355"/>
      <c r="E355"/>
      <c r="F355"/>
      <c r="G355"/>
      <c r="H355"/>
      <c r="I355"/>
      <c r="J355" s="352"/>
      <c r="K355" s="353"/>
    </row>
    <row r="356" spans="1:11" ht="15.75" hidden="1" customHeight="1" x14ac:dyDescent="0.25">
      <c r="A356" s="351"/>
      <c r="B356" t="s">
        <v>568</v>
      </c>
      <c r="C356"/>
      <c r="D356"/>
      <c r="E356"/>
      <c r="F356"/>
      <c r="G356"/>
      <c r="H356"/>
      <c r="I356"/>
      <c r="J356" s="352"/>
      <c r="K356" s="353"/>
    </row>
    <row r="357" spans="1:11" ht="15.75" hidden="1" customHeight="1" x14ac:dyDescent="0.25">
      <c r="A357" s="351"/>
      <c r="B357" t="s">
        <v>569</v>
      </c>
      <c r="C357"/>
      <c r="D357"/>
      <c r="E357"/>
      <c r="F357"/>
      <c r="G357"/>
      <c r="H357"/>
      <c r="I357"/>
      <c r="J357" s="352"/>
      <c r="K357" s="353"/>
    </row>
    <row r="358" spans="1:11" ht="15.75" hidden="1" customHeight="1" x14ac:dyDescent="0.25">
      <c r="A358" s="351"/>
      <c r="B358" t="s">
        <v>570</v>
      </c>
      <c r="C358"/>
      <c r="D358"/>
      <c r="E358"/>
      <c r="F358"/>
      <c r="G358"/>
      <c r="H358"/>
      <c r="I358"/>
      <c r="J358" s="352"/>
      <c r="K358" s="353"/>
    </row>
    <row r="359" spans="1:11" ht="15.75" hidden="1" customHeight="1" x14ac:dyDescent="0.25">
      <c r="A359" s="351"/>
      <c r="B359" t="s">
        <v>571</v>
      </c>
      <c r="C359"/>
      <c r="D359"/>
      <c r="E359"/>
      <c r="F359"/>
      <c r="G359"/>
      <c r="H359"/>
      <c r="I359"/>
      <c r="J359" s="352"/>
      <c r="K359" s="353"/>
    </row>
    <row r="360" spans="1:11" ht="15.75" hidden="1" customHeight="1" x14ac:dyDescent="0.25">
      <c r="A360" s="351"/>
      <c r="B360" t="s">
        <v>572</v>
      </c>
      <c r="C360"/>
      <c r="D360"/>
      <c r="E360"/>
      <c r="F360"/>
      <c r="G360"/>
      <c r="H360"/>
      <c r="I360"/>
      <c r="J360" s="352"/>
      <c r="K360" s="353"/>
    </row>
    <row r="361" spans="1:11" ht="15.75" hidden="1" customHeight="1" x14ac:dyDescent="0.25">
      <c r="A361" s="351"/>
      <c r="B361" t="s">
        <v>573</v>
      </c>
      <c r="C361"/>
      <c r="D361"/>
      <c r="E361"/>
      <c r="F361"/>
      <c r="G361"/>
      <c r="H361"/>
      <c r="I361"/>
      <c r="J361" s="352"/>
      <c r="K361" s="353"/>
    </row>
    <row r="362" spans="1:11" ht="15.75" hidden="1" customHeight="1" x14ac:dyDescent="0.25">
      <c r="A362" s="351"/>
      <c r="B362" t="s">
        <v>574</v>
      </c>
      <c r="C362"/>
      <c r="D362"/>
      <c r="E362"/>
      <c r="F362"/>
      <c r="G362"/>
      <c r="H362"/>
      <c r="I362"/>
      <c r="J362" s="352"/>
      <c r="K362" s="353"/>
    </row>
    <row r="363" spans="1:11" ht="15.75" hidden="1" customHeight="1" x14ac:dyDescent="0.25">
      <c r="A363" s="351"/>
      <c r="B363" t="s">
        <v>575</v>
      </c>
      <c r="C363"/>
      <c r="D363"/>
      <c r="E363"/>
      <c r="F363"/>
      <c r="G363"/>
      <c r="H363"/>
      <c r="I363"/>
      <c r="J363" s="352"/>
      <c r="K363" s="353"/>
    </row>
    <row r="364" spans="1:11" ht="15.75" hidden="1" customHeight="1" x14ac:dyDescent="0.25">
      <c r="A364" s="351"/>
      <c r="B364" t="s">
        <v>576</v>
      </c>
      <c r="C364"/>
      <c r="D364"/>
      <c r="E364"/>
      <c r="F364"/>
      <c r="G364"/>
      <c r="H364"/>
      <c r="I364"/>
      <c r="J364" s="352"/>
      <c r="K364" s="353"/>
    </row>
    <row r="365" spans="1:11" ht="15.75" hidden="1" customHeight="1" x14ac:dyDescent="0.25">
      <c r="A365" s="351"/>
      <c r="B365" t="s">
        <v>577</v>
      </c>
      <c r="C365"/>
      <c r="D365"/>
      <c r="E365"/>
      <c r="F365"/>
      <c r="G365"/>
      <c r="H365"/>
      <c r="I365"/>
      <c r="J365" s="352"/>
      <c r="K365" s="353"/>
    </row>
    <row r="366" spans="1:11" ht="15.75" hidden="1" customHeight="1" x14ac:dyDescent="0.25">
      <c r="A366" s="351"/>
      <c r="B366" t="s">
        <v>578</v>
      </c>
      <c r="C366"/>
      <c r="D366"/>
      <c r="E366"/>
      <c r="F366"/>
      <c r="G366"/>
      <c r="H366"/>
      <c r="I366"/>
      <c r="J366" s="352"/>
      <c r="K366" s="353"/>
    </row>
    <row r="367" spans="1:11" ht="15.75" hidden="1" customHeight="1" x14ac:dyDescent="0.25">
      <c r="A367" s="351"/>
      <c r="B367" t="s">
        <v>579</v>
      </c>
      <c r="C367"/>
      <c r="D367"/>
      <c r="E367"/>
      <c r="F367"/>
      <c r="G367"/>
      <c r="H367"/>
      <c r="I367"/>
      <c r="J367" s="352"/>
      <c r="K367" s="353"/>
    </row>
    <row r="368" spans="1:11" ht="15.75" hidden="1" customHeight="1" x14ac:dyDescent="0.25">
      <c r="A368" s="351"/>
      <c r="B368" t="s">
        <v>580</v>
      </c>
      <c r="C368"/>
      <c r="D368"/>
      <c r="E368"/>
      <c r="F368"/>
      <c r="G368"/>
      <c r="H368"/>
      <c r="I368"/>
      <c r="J368" s="352"/>
      <c r="K368" s="353"/>
    </row>
    <row r="369" spans="1:11" ht="15.75" hidden="1" customHeight="1" x14ac:dyDescent="0.25">
      <c r="A369" s="351"/>
      <c r="B369" t="s">
        <v>581</v>
      </c>
      <c r="C369"/>
      <c r="D369"/>
      <c r="E369"/>
      <c r="F369"/>
      <c r="G369"/>
      <c r="H369"/>
      <c r="I369"/>
      <c r="J369" s="352"/>
      <c r="K369" s="353"/>
    </row>
    <row r="370" spans="1:11" ht="15.75" hidden="1" customHeight="1" x14ac:dyDescent="0.25">
      <c r="A370" s="351"/>
      <c r="B370" t="s">
        <v>582</v>
      </c>
      <c r="C370"/>
      <c r="D370"/>
      <c r="E370"/>
      <c r="F370"/>
      <c r="G370"/>
      <c r="H370"/>
      <c r="I370"/>
      <c r="J370" s="352"/>
      <c r="K370" s="353"/>
    </row>
    <row r="371" spans="1:11" ht="15.75" hidden="1" customHeight="1" x14ac:dyDescent="0.25">
      <c r="A371" s="351"/>
      <c r="B371" t="s">
        <v>583</v>
      </c>
      <c r="C371"/>
      <c r="D371"/>
      <c r="E371"/>
      <c r="F371"/>
      <c r="G371"/>
      <c r="H371"/>
      <c r="I371"/>
      <c r="J371" s="352"/>
      <c r="K371" s="353"/>
    </row>
    <row r="372" spans="1:11" ht="15.75" hidden="1" customHeight="1" x14ac:dyDescent="0.25">
      <c r="A372" s="351"/>
      <c r="B372" t="s">
        <v>584</v>
      </c>
      <c r="C372"/>
      <c r="D372"/>
      <c r="E372"/>
      <c r="F372"/>
      <c r="G372"/>
      <c r="H372"/>
      <c r="I372"/>
      <c r="J372" s="352"/>
      <c r="K372" s="353"/>
    </row>
    <row r="373" spans="1:11" ht="15.75" hidden="1" customHeight="1" x14ac:dyDescent="0.25">
      <c r="A373" s="351"/>
      <c r="B373" t="s">
        <v>585</v>
      </c>
      <c r="C373"/>
      <c r="D373"/>
      <c r="E373"/>
      <c r="F373"/>
      <c r="G373"/>
      <c r="H373"/>
      <c r="I373"/>
      <c r="J373" s="352"/>
      <c r="K373" s="353"/>
    </row>
    <row r="374" spans="1:11" ht="15.75" hidden="1" customHeight="1" x14ac:dyDescent="0.25">
      <c r="A374" s="351"/>
      <c r="B374" t="s">
        <v>586</v>
      </c>
      <c r="C374"/>
      <c r="D374"/>
      <c r="E374"/>
      <c r="F374"/>
      <c r="G374"/>
      <c r="H374"/>
      <c r="I374"/>
      <c r="J374" s="352"/>
      <c r="K374" s="353"/>
    </row>
    <row r="375" spans="1:11" ht="15.75" hidden="1" customHeight="1" x14ac:dyDescent="0.25">
      <c r="A375" s="351"/>
      <c r="B375" t="s">
        <v>587</v>
      </c>
      <c r="C375"/>
      <c r="D375"/>
      <c r="E375"/>
      <c r="F375"/>
      <c r="G375"/>
      <c r="H375"/>
      <c r="I375"/>
      <c r="J375" s="352"/>
      <c r="K375" s="353"/>
    </row>
    <row r="376" spans="1:11" ht="15.75" hidden="1" customHeight="1" x14ac:dyDescent="0.25">
      <c r="A376" s="351"/>
      <c r="B376" t="s">
        <v>588</v>
      </c>
      <c r="C376"/>
      <c r="D376"/>
      <c r="E376"/>
      <c r="F376"/>
      <c r="G376"/>
      <c r="H376"/>
      <c r="I376"/>
      <c r="J376" s="352"/>
      <c r="K376" s="353"/>
    </row>
    <row r="377" spans="1:11" ht="15.75" hidden="1" customHeight="1" x14ac:dyDescent="0.25">
      <c r="A377" s="351"/>
      <c r="B377" t="s">
        <v>589</v>
      </c>
      <c r="C377"/>
      <c r="D377"/>
      <c r="E377"/>
      <c r="F377"/>
      <c r="G377"/>
      <c r="H377"/>
      <c r="I377"/>
      <c r="J377" s="352"/>
      <c r="K377" s="353"/>
    </row>
    <row r="378" spans="1:11" ht="15.75" hidden="1" customHeight="1" x14ac:dyDescent="0.25">
      <c r="A378" s="351"/>
      <c r="B378" t="s">
        <v>590</v>
      </c>
      <c r="C378"/>
      <c r="D378"/>
      <c r="E378"/>
      <c r="F378"/>
      <c r="G378"/>
      <c r="H378"/>
      <c r="I378"/>
      <c r="J378" s="352"/>
      <c r="K378" s="353"/>
    </row>
    <row r="379" spans="1:11" ht="15.75" hidden="1" customHeight="1" x14ac:dyDescent="0.25">
      <c r="A379" s="351"/>
      <c r="B379" t="s">
        <v>591</v>
      </c>
      <c r="C379"/>
      <c r="D379"/>
      <c r="E379"/>
      <c r="F379"/>
      <c r="G379"/>
      <c r="H379"/>
      <c r="I379"/>
      <c r="J379" s="352"/>
      <c r="K379" s="353"/>
    </row>
    <row r="380" spans="1:11" ht="15.75" hidden="1" customHeight="1" x14ac:dyDescent="0.25">
      <c r="A380" s="351"/>
      <c r="B380" t="s">
        <v>592</v>
      </c>
      <c r="C380"/>
      <c r="D380"/>
      <c r="E380"/>
      <c r="F380"/>
      <c r="G380"/>
      <c r="H380"/>
      <c r="I380"/>
      <c r="J380" s="352"/>
      <c r="K380" s="353"/>
    </row>
    <row r="381" spans="1:11" ht="15.75" hidden="1" customHeight="1" x14ac:dyDescent="0.25">
      <c r="A381" s="351"/>
      <c r="B381" t="s">
        <v>593</v>
      </c>
      <c r="C381"/>
      <c r="D381"/>
      <c r="E381"/>
      <c r="F381"/>
      <c r="G381"/>
      <c r="H381"/>
      <c r="I381"/>
      <c r="J381" s="352"/>
      <c r="K381" s="353"/>
    </row>
    <row r="382" spans="1:11" ht="15.75" hidden="1" customHeight="1" x14ac:dyDescent="0.25">
      <c r="A382" s="351"/>
      <c r="B382" t="s">
        <v>594</v>
      </c>
      <c r="C382"/>
      <c r="D382"/>
      <c r="E382"/>
      <c r="F382"/>
      <c r="G382"/>
      <c r="H382"/>
      <c r="I382"/>
      <c r="J382" s="352"/>
      <c r="K382" s="353"/>
    </row>
    <row r="383" spans="1:11" ht="15.75" hidden="1" customHeight="1" x14ac:dyDescent="0.25">
      <c r="A383" s="351"/>
      <c r="B383" t="s">
        <v>595</v>
      </c>
      <c r="C383"/>
      <c r="D383"/>
      <c r="E383"/>
      <c r="F383"/>
      <c r="G383"/>
      <c r="H383"/>
      <c r="I383"/>
      <c r="J383" s="352"/>
      <c r="K383" s="353"/>
    </row>
    <row r="384" spans="1:11" ht="15.75" hidden="1" customHeight="1" x14ac:dyDescent="0.25">
      <c r="A384" s="351"/>
      <c r="B384" t="s">
        <v>596</v>
      </c>
      <c r="C384"/>
      <c r="D384"/>
      <c r="E384"/>
      <c r="F384"/>
      <c r="G384"/>
      <c r="H384"/>
      <c r="I384"/>
      <c r="J384" s="352"/>
      <c r="K384" s="353"/>
    </row>
    <row r="385" spans="1:11" ht="15.75" hidden="1" customHeight="1" x14ac:dyDescent="0.25">
      <c r="A385" s="351"/>
      <c r="B385" t="s">
        <v>597</v>
      </c>
      <c r="C385"/>
      <c r="D385"/>
      <c r="E385"/>
      <c r="F385"/>
      <c r="G385"/>
      <c r="H385"/>
      <c r="I385"/>
      <c r="J385" s="352"/>
      <c r="K385" s="353"/>
    </row>
    <row r="386" spans="1:11" ht="15.75" hidden="1" customHeight="1" x14ac:dyDescent="0.25">
      <c r="A386" s="351"/>
      <c r="B386" t="s">
        <v>598</v>
      </c>
      <c r="C386"/>
      <c r="D386"/>
      <c r="E386"/>
      <c r="F386"/>
      <c r="G386"/>
      <c r="H386"/>
      <c r="I386"/>
      <c r="J386" s="352"/>
      <c r="K386" s="353"/>
    </row>
    <row r="387" spans="1:11" ht="15.75" hidden="1" customHeight="1" x14ac:dyDescent="0.25">
      <c r="A387" s="351"/>
      <c r="B387" t="s">
        <v>599</v>
      </c>
      <c r="C387"/>
      <c r="D387"/>
      <c r="E387"/>
      <c r="F387"/>
      <c r="G387"/>
      <c r="H387"/>
      <c r="I387"/>
      <c r="J387" s="352"/>
      <c r="K387" s="353"/>
    </row>
    <row r="388" spans="1:11" ht="15.75" hidden="1" customHeight="1" x14ac:dyDescent="0.25">
      <c r="A388" s="351"/>
      <c r="B388" t="s">
        <v>600</v>
      </c>
      <c r="C388"/>
      <c r="D388"/>
      <c r="E388"/>
      <c r="F388"/>
      <c r="G388"/>
      <c r="H388"/>
      <c r="I388"/>
      <c r="J388" s="352"/>
      <c r="K388" s="353"/>
    </row>
    <row r="389" spans="1:11" ht="15.75" hidden="1" customHeight="1" x14ac:dyDescent="0.25">
      <c r="A389" s="351"/>
      <c r="B389" t="s">
        <v>168</v>
      </c>
      <c r="C389"/>
      <c r="D389"/>
      <c r="E389"/>
      <c r="F389"/>
      <c r="G389"/>
      <c r="H389"/>
      <c r="I389"/>
      <c r="J389" s="352"/>
      <c r="K389" s="353"/>
    </row>
    <row r="390" spans="1:11" ht="15.75" hidden="1" customHeight="1" x14ac:dyDescent="0.25">
      <c r="A390" s="351"/>
      <c r="B390" t="s">
        <v>601</v>
      </c>
      <c r="C390"/>
      <c r="D390"/>
      <c r="E390"/>
      <c r="F390"/>
      <c r="G390"/>
      <c r="H390"/>
      <c r="I390"/>
      <c r="J390" s="352"/>
      <c r="K390" s="353"/>
    </row>
    <row r="391" spans="1:11" ht="15.75" hidden="1" customHeight="1" x14ac:dyDescent="0.25">
      <c r="A391" s="351"/>
      <c r="B391" t="s">
        <v>602</v>
      </c>
      <c r="C391"/>
      <c r="D391"/>
      <c r="E391"/>
      <c r="F391"/>
      <c r="G391"/>
      <c r="H391"/>
      <c r="I391"/>
      <c r="J391" s="352"/>
      <c r="K391" s="353"/>
    </row>
    <row r="392" spans="1:11" ht="15.75" hidden="1" customHeight="1" x14ac:dyDescent="0.25">
      <c r="A392" s="351"/>
      <c r="B392" t="s">
        <v>603</v>
      </c>
      <c r="C392"/>
      <c r="D392"/>
      <c r="E392"/>
      <c r="F392"/>
      <c r="G392"/>
      <c r="H392"/>
      <c r="I392"/>
      <c r="J392" s="352"/>
      <c r="K392" s="353"/>
    </row>
    <row r="393" spans="1:11" ht="15.75" hidden="1" customHeight="1" x14ac:dyDescent="0.25">
      <c r="A393" s="351"/>
      <c r="B393" t="s">
        <v>604</v>
      </c>
      <c r="C393"/>
      <c r="D393"/>
      <c r="E393"/>
      <c r="F393"/>
      <c r="G393"/>
      <c r="H393"/>
      <c r="I393"/>
      <c r="J393" s="352"/>
      <c r="K393" s="353"/>
    </row>
    <row r="394" spans="1:11" ht="15.75" hidden="1" customHeight="1" x14ac:dyDescent="0.25">
      <c r="A394" s="351"/>
      <c r="B394" t="s">
        <v>605</v>
      </c>
      <c r="C394"/>
      <c r="D394"/>
      <c r="E394"/>
      <c r="F394"/>
      <c r="G394"/>
      <c r="H394"/>
      <c r="I394"/>
      <c r="J394" s="352"/>
      <c r="K394" s="353"/>
    </row>
    <row r="395" spans="1:11" ht="15.75" hidden="1" customHeight="1" x14ac:dyDescent="0.25">
      <c r="A395" s="351"/>
      <c r="B395" t="s">
        <v>606</v>
      </c>
      <c r="C395"/>
      <c r="D395"/>
      <c r="E395"/>
      <c r="F395"/>
      <c r="G395"/>
      <c r="H395"/>
      <c r="I395"/>
      <c r="J395" s="352"/>
      <c r="K395" s="353"/>
    </row>
    <row r="396" spans="1:11" ht="15.75" hidden="1" customHeight="1" x14ac:dyDescent="0.25">
      <c r="A396" s="351"/>
      <c r="B396" t="s">
        <v>607</v>
      </c>
      <c r="C396"/>
      <c r="D396"/>
      <c r="E396"/>
      <c r="F396"/>
      <c r="G396"/>
      <c r="H396"/>
      <c r="I396"/>
      <c r="J396" s="352"/>
      <c r="K396" s="353"/>
    </row>
    <row r="397" spans="1:11" ht="15.75" hidden="1" customHeight="1" x14ac:dyDescent="0.25">
      <c r="A397" s="351"/>
      <c r="B397" t="s">
        <v>608</v>
      </c>
      <c r="C397"/>
      <c r="D397"/>
      <c r="E397"/>
      <c r="F397"/>
      <c r="G397"/>
      <c r="H397"/>
      <c r="I397"/>
      <c r="J397" s="352"/>
      <c r="K397" s="353"/>
    </row>
    <row r="398" spans="1:11" ht="15.75" hidden="1" customHeight="1" x14ac:dyDescent="0.25">
      <c r="A398" s="351"/>
      <c r="B398" t="s">
        <v>609</v>
      </c>
      <c r="C398"/>
      <c r="D398"/>
      <c r="E398"/>
      <c r="F398"/>
      <c r="G398"/>
      <c r="H398"/>
      <c r="I398"/>
      <c r="J398" s="352"/>
      <c r="K398" s="353"/>
    </row>
    <row r="399" spans="1:11" ht="15.75" hidden="1" customHeight="1" x14ac:dyDescent="0.25">
      <c r="A399" s="351"/>
      <c r="B399" t="s">
        <v>610</v>
      </c>
      <c r="C399"/>
      <c r="D399"/>
      <c r="E399"/>
      <c r="F399"/>
      <c r="G399"/>
      <c r="H399"/>
      <c r="I399"/>
      <c r="J399" s="352"/>
      <c r="K399" s="353"/>
    </row>
    <row r="400" spans="1:11" ht="15.75" hidden="1" customHeight="1" x14ac:dyDescent="0.25">
      <c r="A400" s="351"/>
      <c r="B400" t="s">
        <v>603</v>
      </c>
      <c r="C400"/>
      <c r="D400"/>
      <c r="E400"/>
      <c r="F400"/>
      <c r="G400"/>
      <c r="H400"/>
      <c r="I400"/>
      <c r="J400" s="352"/>
      <c r="K400" s="353"/>
    </row>
    <row r="401" spans="1:11" ht="15.75" hidden="1" customHeight="1" x14ac:dyDescent="0.25">
      <c r="A401" s="351"/>
      <c r="B401" t="s">
        <v>611</v>
      </c>
      <c r="C401"/>
      <c r="D401"/>
      <c r="E401"/>
      <c r="F401"/>
      <c r="G401"/>
      <c r="H401"/>
      <c r="I401"/>
      <c r="J401" s="352"/>
      <c r="K401" s="353"/>
    </row>
    <row r="402" spans="1:11" ht="15.75" hidden="1" customHeight="1" x14ac:dyDescent="0.25">
      <c r="A402" s="351"/>
      <c r="B402" t="s">
        <v>612</v>
      </c>
      <c r="C402"/>
      <c r="D402"/>
      <c r="E402"/>
      <c r="F402"/>
      <c r="G402"/>
      <c r="H402"/>
      <c r="I402"/>
      <c r="J402" s="352"/>
      <c r="K402" s="353"/>
    </row>
    <row r="403" spans="1:11" ht="15.75" hidden="1" customHeight="1" x14ac:dyDescent="0.25">
      <c r="A403" s="351"/>
      <c r="B403" t="s">
        <v>613</v>
      </c>
      <c r="C403"/>
      <c r="D403"/>
      <c r="E403"/>
      <c r="F403"/>
      <c r="G403"/>
      <c r="H403"/>
      <c r="I403"/>
      <c r="J403" s="352"/>
      <c r="K403" s="353"/>
    </row>
    <row r="404" spans="1:11" ht="15.75" hidden="1" customHeight="1" x14ac:dyDescent="0.25">
      <c r="A404" s="351"/>
      <c r="B404" t="s">
        <v>614</v>
      </c>
      <c r="C404"/>
      <c r="D404"/>
      <c r="E404"/>
      <c r="F404"/>
      <c r="G404"/>
      <c r="H404"/>
      <c r="I404"/>
      <c r="J404" s="352"/>
      <c r="K404" s="353"/>
    </row>
    <row r="405" spans="1:11" ht="15.75" hidden="1" customHeight="1" x14ac:dyDescent="0.25">
      <c r="A405" s="351"/>
      <c r="B405" t="s">
        <v>614</v>
      </c>
      <c r="C405"/>
      <c r="D405"/>
      <c r="E405"/>
      <c r="F405"/>
      <c r="G405"/>
      <c r="H405"/>
      <c r="I405"/>
      <c r="J405" s="352"/>
      <c r="K405" s="353"/>
    </row>
    <row r="406" spans="1:11" ht="15.75" hidden="1" customHeight="1" x14ac:dyDescent="0.25">
      <c r="A406" s="351"/>
      <c r="B406" t="s">
        <v>615</v>
      </c>
      <c r="C406"/>
      <c r="D406"/>
      <c r="E406"/>
      <c r="F406"/>
      <c r="G406"/>
      <c r="H406"/>
      <c r="I406"/>
      <c r="J406" s="352"/>
      <c r="K406" s="353"/>
    </row>
    <row r="407" spans="1:11" ht="15.75" hidden="1" customHeight="1" x14ac:dyDescent="0.25">
      <c r="A407" s="351"/>
      <c r="B407" t="s">
        <v>616</v>
      </c>
      <c r="C407"/>
      <c r="D407"/>
      <c r="E407"/>
      <c r="F407"/>
      <c r="G407"/>
      <c r="H407"/>
      <c r="I407"/>
      <c r="J407" s="352"/>
      <c r="K407" s="353"/>
    </row>
    <row r="408" spans="1:11" ht="15.75" hidden="1" customHeight="1" x14ac:dyDescent="0.25">
      <c r="A408" s="351"/>
      <c r="B408" t="s">
        <v>617</v>
      </c>
      <c r="C408"/>
      <c r="D408"/>
      <c r="E408"/>
      <c r="F408"/>
      <c r="G408"/>
      <c r="H408"/>
      <c r="I408"/>
      <c r="J408" s="352"/>
      <c r="K408" s="353"/>
    </row>
    <row r="409" spans="1:11" ht="15.75" hidden="1" customHeight="1" x14ac:dyDescent="0.25">
      <c r="A409" s="351"/>
      <c r="B409" t="s">
        <v>618</v>
      </c>
      <c r="C409"/>
      <c r="D409"/>
      <c r="E409"/>
      <c r="F409"/>
      <c r="G409"/>
      <c r="H409"/>
      <c r="I409"/>
      <c r="J409" s="352"/>
      <c r="K409" s="353"/>
    </row>
    <row r="410" spans="1:11" ht="15.75" hidden="1" customHeight="1" x14ac:dyDescent="0.25">
      <c r="A410" s="351"/>
      <c r="B410" t="s">
        <v>619</v>
      </c>
      <c r="C410"/>
      <c r="D410"/>
      <c r="E410"/>
      <c r="F410"/>
      <c r="G410"/>
      <c r="H410"/>
      <c r="I410"/>
      <c r="J410" s="352"/>
      <c r="K410" s="353"/>
    </row>
    <row r="411" spans="1:11" ht="15.75" hidden="1" customHeight="1" x14ac:dyDescent="0.25">
      <c r="A411" s="351"/>
      <c r="B411" t="s">
        <v>619</v>
      </c>
      <c r="C411"/>
      <c r="D411"/>
      <c r="E411"/>
      <c r="F411"/>
      <c r="G411"/>
      <c r="H411"/>
      <c r="I411"/>
      <c r="J411" s="352"/>
      <c r="K411" s="353"/>
    </row>
    <row r="412" spans="1:11" ht="15.75" hidden="1" customHeight="1" x14ac:dyDescent="0.25">
      <c r="A412" s="351"/>
      <c r="B412" t="s">
        <v>620</v>
      </c>
      <c r="C412"/>
      <c r="D412"/>
      <c r="E412"/>
      <c r="F412"/>
      <c r="G412"/>
      <c r="H412"/>
      <c r="I412"/>
      <c r="J412" s="352"/>
      <c r="K412" s="353"/>
    </row>
    <row r="413" spans="1:11" ht="15.75" hidden="1" customHeight="1" x14ac:dyDescent="0.25">
      <c r="A413" s="351"/>
      <c r="B413" t="s">
        <v>621</v>
      </c>
      <c r="C413"/>
      <c r="D413"/>
      <c r="E413"/>
      <c r="F413"/>
      <c r="G413"/>
      <c r="H413"/>
      <c r="I413"/>
      <c r="J413" s="352"/>
      <c r="K413" s="353"/>
    </row>
    <row r="414" spans="1:11" ht="15.75" hidden="1" customHeight="1" x14ac:dyDescent="0.25">
      <c r="A414" s="351"/>
      <c r="B414" t="s">
        <v>622</v>
      </c>
      <c r="C414"/>
      <c r="D414"/>
      <c r="E414"/>
      <c r="F414"/>
      <c r="G414"/>
      <c r="H414"/>
      <c r="I414"/>
      <c r="J414" s="352"/>
      <c r="K414" s="353"/>
    </row>
    <row r="415" spans="1:11" ht="15.75" hidden="1" customHeight="1" x14ac:dyDescent="0.25">
      <c r="A415" s="351"/>
      <c r="B415" t="s">
        <v>623</v>
      </c>
      <c r="C415"/>
      <c r="D415"/>
      <c r="E415"/>
      <c r="F415"/>
      <c r="G415"/>
      <c r="H415"/>
      <c r="I415"/>
      <c r="J415" s="352"/>
      <c r="K415" s="353"/>
    </row>
    <row r="416" spans="1:11" ht="15.75" hidden="1" customHeight="1" x14ac:dyDescent="0.25">
      <c r="A416" s="351"/>
      <c r="B416" t="s">
        <v>624</v>
      </c>
      <c r="C416"/>
      <c r="D416"/>
      <c r="E416"/>
      <c r="F416"/>
      <c r="G416"/>
      <c r="H416"/>
      <c r="I416"/>
      <c r="J416" s="352"/>
      <c r="K416" s="353"/>
    </row>
    <row r="417" spans="1:11" ht="15.75" hidden="1" customHeight="1" x14ac:dyDescent="0.25">
      <c r="A417" s="351"/>
      <c r="B417" t="s">
        <v>64</v>
      </c>
      <c r="C417"/>
      <c r="D417"/>
      <c r="E417"/>
      <c r="F417"/>
      <c r="G417"/>
      <c r="H417"/>
      <c r="I417"/>
      <c r="J417" s="352"/>
      <c r="K417" s="353"/>
    </row>
    <row r="418" spans="1:11" ht="15.75" hidden="1" customHeight="1" x14ac:dyDescent="0.25">
      <c r="A418" s="351"/>
      <c r="B418" t="s">
        <v>625</v>
      </c>
      <c r="C418"/>
      <c r="D418"/>
      <c r="E418"/>
      <c r="F418"/>
      <c r="G418"/>
      <c r="H418"/>
      <c r="I418"/>
      <c r="J418" s="352"/>
      <c r="K418" s="353"/>
    </row>
    <row r="419" spans="1:11" ht="15.75" hidden="1" customHeight="1" x14ac:dyDescent="0.25">
      <c r="A419" s="351"/>
      <c r="B419" t="s">
        <v>626</v>
      </c>
      <c r="C419"/>
      <c r="D419"/>
      <c r="E419"/>
      <c r="F419"/>
      <c r="G419"/>
      <c r="H419"/>
      <c r="I419"/>
      <c r="J419" s="352"/>
      <c r="K419" s="353"/>
    </row>
    <row r="420" spans="1:11" ht="15.75" hidden="1" customHeight="1" x14ac:dyDescent="0.25">
      <c r="A420" s="351"/>
      <c r="B420" t="s">
        <v>627</v>
      </c>
      <c r="C420"/>
      <c r="D420"/>
      <c r="E420"/>
      <c r="F420"/>
      <c r="G420"/>
      <c r="H420"/>
      <c r="I420"/>
      <c r="J420" s="352"/>
      <c r="K420" s="353"/>
    </row>
    <row r="421" spans="1:11" ht="15.75" hidden="1" customHeight="1" x14ac:dyDescent="0.25">
      <c r="A421" s="351"/>
      <c r="B421" t="s">
        <v>628</v>
      </c>
      <c r="C421"/>
      <c r="D421"/>
      <c r="E421"/>
      <c r="F421"/>
      <c r="G421"/>
      <c r="H421"/>
      <c r="I421"/>
      <c r="J421" s="352"/>
      <c r="K421" s="353"/>
    </row>
    <row r="422" spans="1:11" ht="15.75" hidden="1" customHeight="1" x14ac:dyDescent="0.25">
      <c r="A422" s="351"/>
      <c r="B422" t="s">
        <v>629</v>
      </c>
      <c r="C422"/>
      <c r="D422"/>
      <c r="E422"/>
      <c r="F422"/>
      <c r="G422"/>
      <c r="H422"/>
      <c r="I422"/>
      <c r="J422" s="352"/>
      <c r="K422" s="353"/>
    </row>
    <row r="423" spans="1:11" ht="15.75" hidden="1" customHeight="1" x14ac:dyDescent="0.25">
      <c r="A423" s="351"/>
      <c r="B423" t="s">
        <v>630</v>
      </c>
      <c r="C423"/>
      <c r="D423"/>
      <c r="E423"/>
      <c r="F423"/>
      <c r="G423"/>
      <c r="H423"/>
      <c r="I423"/>
      <c r="J423" s="352"/>
      <c r="K423" s="353"/>
    </row>
    <row r="424" spans="1:11" ht="15.75" hidden="1" customHeight="1" x14ac:dyDescent="0.25">
      <c r="A424" s="351"/>
      <c r="B424" t="s">
        <v>631</v>
      </c>
      <c r="C424"/>
      <c r="D424"/>
      <c r="E424"/>
      <c r="F424"/>
      <c r="G424"/>
      <c r="H424"/>
      <c r="I424"/>
      <c r="J424" s="352"/>
      <c r="K424" s="353"/>
    </row>
    <row r="425" spans="1:11" ht="15.75" hidden="1" customHeight="1" x14ac:dyDescent="0.25">
      <c r="A425" s="351"/>
      <c r="B425" t="s">
        <v>632</v>
      </c>
      <c r="C425"/>
      <c r="D425"/>
      <c r="E425"/>
      <c r="F425"/>
      <c r="G425"/>
      <c r="H425"/>
      <c r="I425"/>
      <c r="J425" s="352"/>
      <c r="K425" s="353"/>
    </row>
    <row r="426" spans="1:11" ht="15.75" hidden="1" customHeight="1" x14ac:dyDescent="0.25">
      <c r="A426" s="351"/>
      <c r="B426" t="s">
        <v>633</v>
      </c>
      <c r="C426"/>
      <c r="D426"/>
      <c r="E426"/>
      <c r="F426"/>
      <c r="G426"/>
      <c r="H426"/>
      <c r="I426"/>
      <c r="J426" s="352"/>
      <c r="K426" s="353"/>
    </row>
    <row r="427" spans="1:11" ht="15.75" hidden="1" customHeight="1" x14ac:dyDescent="0.25">
      <c r="A427" s="351"/>
      <c r="B427" t="s">
        <v>634</v>
      </c>
      <c r="C427"/>
      <c r="D427"/>
      <c r="E427"/>
      <c r="F427"/>
      <c r="G427"/>
      <c r="H427"/>
      <c r="I427"/>
      <c r="J427" s="352"/>
      <c r="K427" s="353"/>
    </row>
    <row r="428" spans="1:11" ht="15.75" hidden="1" customHeight="1" x14ac:dyDescent="0.25">
      <c r="A428" s="351"/>
      <c r="B428" t="s">
        <v>635</v>
      </c>
      <c r="C428"/>
      <c r="D428"/>
      <c r="E428"/>
      <c r="F428"/>
      <c r="G428"/>
      <c r="H428"/>
      <c r="I428"/>
      <c r="J428" s="352"/>
      <c r="K428" s="353"/>
    </row>
    <row r="429" spans="1:11" ht="15.75" hidden="1" customHeight="1" x14ac:dyDescent="0.25">
      <c r="A429" s="351"/>
      <c r="B429" t="s">
        <v>636</v>
      </c>
      <c r="C429"/>
      <c r="D429"/>
      <c r="E429"/>
      <c r="F429"/>
      <c r="G429"/>
      <c r="H429"/>
      <c r="I429"/>
      <c r="J429" s="352"/>
      <c r="K429" s="353"/>
    </row>
    <row r="430" spans="1:11" ht="15.75" hidden="1" customHeight="1" x14ac:dyDescent="0.25">
      <c r="A430" s="351"/>
      <c r="B430" t="s">
        <v>637</v>
      </c>
      <c r="C430"/>
      <c r="D430"/>
      <c r="E430"/>
      <c r="F430"/>
      <c r="G430"/>
      <c r="H430"/>
      <c r="I430"/>
      <c r="J430" s="352"/>
      <c r="K430" s="353"/>
    </row>
    <row r="431" spans="1:11" ht="15.75" hidden="1" customHeight="1" x14ac:dyDescent="0.25">
      <c r="A431" s="351"/>
      <c r="B431" t="s">
        <v>638</v>
      </c>
      <c r="C431"/>
      <c r="D431"/>
      <c r="E431"/>
      <c r="F431"/>
      <c r="G431"/>
      <c r="H431"/>
      <c r="I431"/>
      <c r="J431" s="352"/>
      <c r="K431" s="353"/>
    </row>
    <row r="432" spans="1:11" ht="15.75" hidden="1" customHeight="1" x14ac:dyDescent="0.25">
      <c r="A432" s="351"/>
      <c r="B432" t="s">
        <v>639</v>
      </c>
      <c r="C432"/>
      <c r="D432"/>
      <c r="E432"/>
      <c r="F432"/>
      <c r="G432"/>
      <c r="H432"/>
      <c r="I432"/>
      <c r="J432" s="352"/>
      <c r="K432" s="353"/>
    </row>
    <row r="433" spans="1:11" ht="15.75" hidden="1" customHeight="1" x14ac:dyDescent="0.25">
      <c r="A433" s="351"/>
      <c r="B433" t="s">
        <v>640</v>
      </c>
      <c r="C433"/>
      <c r="D433"/>
      <c r="E433"/>
      <c r="F433"/>
      <c r="G433"/>
      <c r="H433"/>
      <c r="I433"/>
      <c r="J433" s="352"/>
      <c r="K433" s="353"/>
    </row>
    <row r="434" spans="1:11" ht="15.75" hidden="1" customHeight="1" x14ac:dyDescent="0.25">
      <c r="A434" s="351"/>
      <c r="B434" t="s">
        <v>640</v>
      </c>
      <c r="C434"/>
      <c r="D434"/>
      <c r="E434"/>
      <c r="F434"/>
      <c r="G434"/>
      <c r="H434"/>
      <c r="I434"/>
      <c r="J434" s="352"/>
      <c r="K434" s="353"/>
    </row>
    <row r="435" spans="1:11" ht="15.75" hidden="1" customHeight="1" x14ac:dyDescent="0.25">
      <c r="A435" s="351"/>
      <c r="B435" t="s">
        <v>641</v>
      </c>
      <c r="C435"/>
      <c r="D435"/>
      <c r="E435"/>
      <c r="F435"/>
      <c r="G435"/>
      <c r="H435"/>
      <c r="I435"/>
      <c r="J435" s="352"/>
      <c r="K435" s="353"/>
    </row>
    <row r="436" spans="1:11" ht="15.75" hidden="1" customHeight="1" x14ac:dyDescent="0.25">
      <c r="A436" s="351"/>
      <c r="B436" t="s">
        <v>642</v>
      </c>
      <c r="C436"/>
      <c r="D436"/>
      <c r="E436"/>
      <c r="F436"/>
      <c r="G436"/>
      <c r="H436"/>
      <c r="I436"/>
      <c r="J436" s="352"/>
      <c r="K436" s="353"/>
    </row>
    <row r="437" spans="1:11" ht="15.75" hidden="1" customHeight="1" x14ac:dyDescent="0.25">
      <c r="A437" s="351"/>
      <c r="B437" t="s">
        <v>643</v>
      </c>
      <c r="C437"/>
      <c r="D437"/>
      <c r="E437"/>
      <c r="F437"/>
      <c r="G437"/>
      <c r="H437"/>
      <c r="I437"/>
      <c r="J437" s="352"/>
      <c r="K437" s="353"/>
    </row>
    <row r="438" spans="1:11" ht="15.75" hidden="1" customHeight="1" x14ac:dyDescent="0.25">
      <c r="A438" s="351"/>
      <c r="B438" t="s">
        <v>644</v>
      </c>
      <c r="C438"/>
      <c r="D438"/>
      <c r="E438"/>
      <c r="F438"/>
      <c r="G438"/>
      <c r="H438"/>
      <c r="I438"/>
      <c r="J438" s="352"/>
      <c r="K438" s="353"/>
    </row>
    <row r="439" spans="1:11" ht="15.75" hidden="1" customHeight="1" x14ac:dyDescent="0.25">
      <c r="A439" s="351"/>
      <c r="B439" t="s">
        <v>645</v>
      </c>
      <c r="C439"/>
      <c r="D439"/>
      <c r="E439"/>
      <c r="F439"/>
      <c r="G439"/>
      <c r="H439"/>
      <c r="I439"/>
      <c r="J439" s="352"/>
      <c r="K439" s="353"/>
    </row>
    <row r="440" spans="1:11" ht="15.75" hidden="1" customHeight="1" x14ac:dyDescent="0.25">
      <c r="A440" s="351"/>
      <c r="B440" t="s">
        <v>646</v>
      </c>
      <c r="C440"/>
      <c r="D440"/>
      <c r="E440"/>
      <c r="F440"/>
      <c r="G440"/>
      <c r="H440"/>
      <c r="I440"/>
      <c r="J440" s="352"/>
      <c r="K440" s="353"/>
    </row>
    <row r="441" spans="1:11" ht="15.75" hidden="1" customHeight="1" x14ac:dyDescent="0.25">
      <c r="A441" s="351"/>
      <c r="B441" t="s">
        <v>647</v>
      </c>
      <c r="C441"/>
      <c r="D441"/>
      <c r="E441"/>
      <c r="F441"/>
      <c r="G441"/>
      <c r="H441"/>
      <c r="I441"/>
      <c r="J441" s="352"/>
      <c r="K441" s="353"/>
    </row>
    <row r="442" spans="1:11" ht="15.75" hidden="1" customHeight="1" x14ac:dyDescent="0.25">
      <c r="A442" s="351"/>
      <c r="B442" t="s">
        <v>645</v>
      </c>
      <c r="C442"/>
      <c r="D442"/>
      <c r="E442"/>
      <c r="F442"/>
      <c r="G442"/>
      <c r="H442"/>
      <c r="I442"/>
      <c r="J442" s="352"/>
      <c r="K442" s="353"/>
    </row>
    <row r="443" spans="1:11" ht="15.75" hidden="1" customHeight="1" x14ac:dyDescent="0.25">
      <c r="A443" s="351"/>
      <c r="B443" t="s">
        <v>645</v>
      </c>
      <c r="C443"/>
      <c r="D443"/>
      <c r="E443"/>
      <c r="F443"/>
      <c r="G443"/>
      <c r="H443"/>
      <c r="I443"/>
      <c r="J443" s="352"/>
      <c r="K443" s="353"/>
    </row>
    <row r="444" spans="1:11" ht="15.75" hidden="1" customHeight="1" x14ac:dyDescent="0.25">
      <c r="A444" s="351"/>
      <c r="B444" t="s">
        <v>77</v>
      </c>
      <c r="C444"/>
      <c r="D444"/>
      <c r="E444"/>
      <c r="F444"/>
      <c r="G444"/>
      <c r="H444"/>
      <c r="I444"/>
      <c r="J444" s="352"/>
      <c r="K444" s="353"/>
    </row>
    <row r="445" spans="1:11" ht="15.75" hidden="1" customHeight="1" x14ac:dyDescent="0.25">
      <c r="A445" s="351"/>
      <c r="B445" t="s">
        <v>648</v>
      </c>
      <c r="C445"/>
      <c r="D445"/>
      <c r="E445"/>
      <c r="F445"/>
      <c r="G445"/>
      <c r="H445"/>
      <c r="I445"/>
      <c r="J445" s="352"/>
      <c r="K445" s="353"/>
    </row>
    <row r="446" spans="1:11" ht="15.75" hidden="1" customHeight="1" x14ac:dyDescent="0.25">
      <c r="A446" s="351"/>
      <c r="B446" t="s">
        <v>645</v>
      </c>
      <c r="C446"/>
      <c r="D446"/>
      <c r="E446"/>
      <c r="F446"/>
      <c r="G446"/>
      <c r="H446"/>
      <c r="I446"/>
      <c r="J446" s="352"/>
      <c r="K446" s="353"/>
    </row>
    <row r="447" spans="1:11" ht="15.75" hidden="1" customHeight="1" x14ac:dyDescent="0.25">
      <c r="A447" s="351"/>
      <c r="B447" t="s">
        <v>649</v>
      </c>
      <c r="C447"/>
      <c r="D447"/>
      <c r="E447"/>
      <c r="F447"/>
      <c r="G447"/>
      <c r="H447"/>
      <c r="I447"/>
      <c r="J447" s="352"/>
      <c r="K447" s="353"/>
    </row>
    <row r="448" spans="1:11" ht="15.75" hidden="1" customHeight="1" x14ac:dyDescent="0.25">
      <c r="A448" s="351"/>
      <c r="B448" t="s">
        <v>62</v>
      </c>
      <c r="C448"/>
      <c r="D448"/>
      <c r="E448"/>
      <c r="F448"/>
      <c r="G448"/>
      <c r="H448"/>
      <c r="I448"/>
      <c r="J448" s="352"/>
      <c r="K448" s="353"/>
    </row>
    <row r="449" spans="1:11" ht="15.75" hidden="1" customHeight="1" x14ac:dyDescent="0.25">
      <c r="A449" s="351"/>
      <c r="B449" t="s">
        <v>650</v>
      </c>
      <c r="C449"/>
      <c r="D449"/>
      <c r="E449"/>
      <c r="F449"/>
      <c r="G449"/>
      <c r="H449"/>
      <c r="I449"/>
      <c r="J449" s="352"/>
      <c r="K449" s="353"/>
    </row>
    <row r="450" spans="1:11" ht="15.75" hidden="1" customHeight="1" x14ac:dyDescent="0.25">
      <c r="A450" s="351"/>
      <c r="B450" t="s">
        <v>651</v>
      </c>
      <c r="C450"/>
      <c r="D450"/>
      <c r="E450"/>
      <c r="F450"/>
      <c r="G450"/>
      <c r="H450"/>
      <c r="I450"/>
      <c r="J450" s="352"/>
      <c r="K450" s="353"/>
    </row>
    <row r="451" spans="1:11" ht="15.75" hidden="1" customHeight="1" x14ac:dyDescent="0.25">
      <c r="A451" s="351"/>
      <c r="B451" t="s">
        <v>645</v>
      </c>
      <c r="C451"/>
      <c r="D451"/>
      <c r="E451"/>
      <c r="F451"/>
      <c r="G451"/>
      <c r="H451"/>
      <c r="I451"/>
      <c r="J451" s="352"/>
      <c r="K451" s="353"/>
    </row>
    <row r="452" spans="1:11" ht="15.75" hidden="1" customHeight="1" x14ac:dyDescent="0.25">
      <c r="A452" s="351"/>
      <c r="B452" t="s">
        <v>642</v>
      </c>
      <c r="C452"/>
      <c r="D452"/>
      <c r="E452"/>
      <c r="F452"/>
      <c r="G452"/>
      <c r="H452"/>
      <c r="I452"/>
      <c r="J452" s="352"/>
      <c r="K452" s="353"/>
    </row>
    <row r="453" spans="1:11" ht="15.75" hidden="1" customHeight="1" x14ac:dyDescent="0.25">
      <c r="A453" s="351"/>
      <c r="B453" t="s">
        <v>652</v>
      </c>
      <c r="C453"/>
      <c r="D453"/>
      <c r="E453"/>
      <c r="F453"/>
      <c r="G453"/>
      <c r="H453"/>
      <c r="I453"/>
      <c r="J453" s="352"/>
      <c r="K453" s="353"/>
    </row>
    <row r="454" spans="1:11" ht="15.75" hidden="1" customHeight="1" x14ac:dyDescent="0.25">
      <c r="A454" s="351"/>
      <c r="B454" t="s">
        <v>653</v>
      </c>
      <c r="C454"/>
      <c r="D454"/>
      <c r="E454"/>
      <c r="F454"/>
      <c r="G454"/>
      <c r="H454"/>
      <c r="I454"/>
      <c r="J454" s="352"/>
      <c r="K454" s="353"/>
    </row>
    <row r="455" spans="1:11" ht="15.75" hidden="1" customHeight="1" x14ac:dyDescent="0.25">
      <c r="A455" s="351"/>
      <c r="B455" t="s">
        <v>643</v>
      </c>
      <c r="C455"/>
      <c r="D455"/>
      <c r="E455"/>
      <c r="F455"/>
      <c r="G455"/>
      <c r="H455"/>
      <c r="I455"/>
      <c r="J455" s="352"/>
      <c r="K455" s="353"/>
    </row>
    <row r="456" spans="1:11" ht="15.75" hidden="1" customHeight="1" x14ac:dyDescent="0.25">
      <c r="A456" s="351"/>
      <c r="B456" t="s">
        <v>649</v>
      </c>
      <c r="C456"/>
      <c r="D456"/>
      <c r="E456"/>
      <c r="F456"/>
      <c r="G456"/>
      <c r="H456"/>
      <c r="I456"/>
      <c r="J456" s="352"/>
      <c r="K456" s="353"/>
    </row>
    <row r="457" spans="1:11" ht="15.75" hidden="1" customHeight="1" x14ac:dyDescent="0.25">
      <c r="A457" s="351"/>
      <c r="B457" t="s">
        <v>654</v>
      </c>
      <c r="C457"/>
      <c r="D457"/>
      <c r="E457"/>
      <c r="F457"/>
      <c r="G457"/>
      <c r="H457"/>
      <c r="I457"/>
      <c r="J457" s="352"/>
      <c r="K457" s="353"/>
    </row>
    <row r="458" spans="1:11" ht="15.75" hidden="1" customHeight="1" x14ac:dyDescent="0.25">
      <c r="A458" s="351"/>
      <c r="B458" t="s">
        <v>655</v>
      </c>
      <c r="C458"/>
      <c r="D458"/>
      <c r="E458"/>
      <c r="F458"/>
      <c r="G458"/>
      <c r="H458"/>
      <c r="I458"/>
      <c r="J458" s="352"/>
      <c r="K458" s="353"/>
    </row>
    <row r="459" spans="1:11" ht="15.75" hidden="1" customHeight="1" x14ac:dyDescent="0.25">
      <c r="A459" s="351"/>
      <c r="B459" t="s">
        <v>656</v>
      </c>
      <c r="C459"/>
      <c r="D459"/>
      <c r="E459"/>
      <c r="F459"/>
      <c r="G459"/>
      <c r="H459"/>
      <c r="I459"/>
      <c r="J459" s="352"/>
      <c r="K459" s="353"/>
    </row>
    <row r="460" spans="1:11" ht="15.75" hidden="1" customHeight="1" x14ac:dyDescent="0.25">
      <c r="A460" s="351"/>
      <c r="B460" t="s">
        <v>657</v>
      </c>
      <c r="C460"/>
      <c r="D460"/>
      <c r="E460"/>
      <c r="F460"/>
      <c r="G460"/>
      <c r="H460"/>
      <c r="I460"/>
      <c r="J460" s="352"/>
      <c r="K460" s="353"/>
    </row>
    <row r="461" spans="1:11" ht="15.75" hidden="1" customHeight="1" x14ac:dyDescent="0.25">
      <c r="A461" s="351"/>
      <c r="B461" t="s">
        <v>658</v>
      </c>
      <c r="C461"/>
      <c r="D461"/>
      <c r="E461"/>
      <c r="F461"/>
      <c r="G461"/>
      <c r="H461"/>
      <c r="I461"/>
      <c r="J461" s="352"/>
      <c r="K461" s="353"/>
    </row>
    <row r="462" spans="1:11" ht="15.75" hidden="1" customHeight="1" x14ac:dyDescent="0.25">
      <c r="A462" s="351"/>
      <c r="B462" t="s">
        <v>659</v>
      </c>
      <c r="C462"/>
      <c r="D462"/>
      <c r="E462"/>
      <c r="F462"/>
      <c r="G462"/>
      <c r="H462"/>
      <c r="I462"/>
      <c r="J462" s="352"/>
      <c r="K462" s="353"/>
    </row>
    <row r="463" spans="1:11" ht="15.75" hidden="1" customHeight="1" x14ac:dyDescent="0.25">
      <c r="A463" s="351"/>
      <c r="B463" t="s">
        <v>660</v>
      </c>
      <c r="C463"/>
      <c r="D463"/>
      <c r="E463"/>
      <c r="F463"/>
      <c r="G463"/>
      <c r="H463"/>
      <c r="I463"/>
      <c r="J463" s="352"/>
      <c r="K463" s="353"/>
    </row>
    <row r="464" spans="1:11" ht="15.75" hidden="1" customHeight="1" x14ac:dyDescent="0.25">
      <c r="A464" s="351"/>
      <c r="B464" t="s">
        <v>661</v>
      </c>
      <c r="C464"/>
      <c r="D464"/>
      <c r="E464"/>
      <c r="F464"/>
      <c r="G464"/>
      <c r="H464"/>
      <c r="I464"/>
      <c r="J464" s="352"/>
      <c r="K464" s="353"/>
    </row>
    <row r="465" spans="1:11" ht="15.75" hidden="1" customHeight="1" x14ac:dyDescent="0.25">
      <c r="A465" s="351"/>
      <c r="B465" t="s">
        <v>662</v>
      </c>
      <c r="C465"/>
      <c r="D465"/>
      <c r="E465"/>
      <c r="F465"/>
      <c r="G465"/>
      <c r="H465"/>
      <c r="I465"/>
      <c r="J465" s="352"/>
      <c r="K465" s="353"/>
    </row>
    <row r="466" spans="1:11" ht="15.75" hidden="1" customHeight="1" x14ac:dyDescent="0.25">
      <c r="A466" s="351"/>
      <c r="B466" t="s">
        <v>663</v>
      </c>
      <c r="C466"/>
      <c r="D466"/>
      <c r="E466"/>
      <c r="F466"/>
      <c r="G466"/>
      <c r="H466"/>
      <c r="I466"/>
      <c r="J466" s="352"/>
      <c r="K466" s="353"/>
    </row>
    <row r="467" spans="1:11" ht="15.75" hidden="1" customHeight="1" x14ac:dyDescent="0.25">
      <c r="A467" s="351"/>
      <c r="B467" t="s">
        <v>664</v>
      </c>
      <c r="C467"/>
      <c r="D467"/>
      <c r="E467"/>
      <c r="F467"/>
      <c r="G467"/>
      <c r="H467"/>
      <c r="I467"/>
      <c r="J467" s="352"/>
      <c r="K467" s="353"/>
    </row>
    <row r="468" spans="1:11" ht="15.75" hidden="1" customHeight="1" x14ac:dyDescent="0.25">
      <c r="A468" s="351"/>
      <c r="B468" t="s">
        <v>665</v>
      </c>
      <c r="C468"/>
      <c r="D468"/>
      <c r="E468"/>
      <c r="F468"/>
      <c r="G468"/>
      <c r="H468"/>
      <c r="I468"/>
      <c r="J468" s="352"/>
      <c r="K468" s="353"/>
    </row>
    <row r="469" spans="1:11" ht="15.75" hidden="1" customHeight="1" x14ac:dyDescent="0.25">
      <c r="A469" s="351"/>
      <c r="B469" t="s">
        <v>645</v>
      </c>
      <c r="C469"/>
      <c r="D469"/>
      <c r="E469"/>
      <c r="F469"/>
      <c r="G469"/>
      <c r="H469"/>
      <c r="I469"/>
      <c r="J469" s="352"/>
      <c r="K469" s="353"/>
    </row>
    <row r="470" spans="1:11" ht="15.75" hidden="1" customHeight="1" x14ac:dyDescent="0.25">
      <c r="A470" s="351"/>
      <c r="B470" t="s">
        <v>666</v>
      </c>
      <c r="C470"/>
      <c r="D470"/>
      <c r="E470"/>
      <c r="F470"/>
      <c r="G470"/>
      <c r="H470"/>
      <c r="I470"/>
      <c r="J470" s="352"/>
      <c r="K470" s="353"/>
    </row>
    <row r="471" spans="1:11" ht="15.75" hidden="1" customHeight="1" x14ac:dyDescent="0.25">
      <c r="A471" s="351"/>
      <c r="B471" t="s">
        <v>667</v>
      </c>
      <c r="C471"/>
      <c r="D471"/>
      <c r="E471"/>
      <c r="F471"/>
      <c r="G471"/>
      <c r="H471"/>
      <c r="I471"/>
      <c r="J471" s="352"/>
      <c r="K471" s="353"/>
    </row>
    <row r="472" spans="1:11" ht="15.75" hidden="1" customHeight="1" x14ac:dyDescent="0.25">
      <c r="A472" s="351"/>
      <c r="B472" t="s">
        <v>668</v>
      </c>
      <c r="C472"/>
      <c r="D472"/>
      <c r="E472"/>
      <c r="F472"/>
      <c r="G472"/>
      <c r="H472"/>
      <c r="I472"/>
      <c r="J472" s="352"/>
      <c r="K472" s="353"/>
    </row>
    <row r="473" spans="1:11" ht="15.75" hidden="1" customHeight="1" x14ac:dyDescent="0.25">
      <c r="A473" s="351"/>
      <c r="B473" t="s">
        <v>669</v>
      </c>
      <c r="C473"/>
      <c r="D473"/>
      <c r="E473"/>
      <c r="F473"/>
      <c r="G473"/>
      <c r="H473"/>
      <c r="I473"/>
      <c r="J473" s="352"/>
      <c r="K473" s="353"/>
    </row>
    <row r="474" spans="1:11" ht="15.75" hidden="1" customHeight="1" x14ac:dyDescent="0.25">
      <c r="A474" s="351"/>
      <c r="B474" t="s">
        <v>670</v>
      </c>
      <c r="C474"/>
      <c r="D474"/>
      <c r="E474"/>
      <c r="F474"/>
      <c r="G474"/>
      <c r="H474"/>
      <c r="I474"/>
      <c r="J474" s="352"/>
      <c r="K474" s="353"/>
    </row>
    <row r="475" spans="1:11" ht="15.75" hidden="1" customHeight="1" x14ac:dyDescent="0.25">
      <c r="A475" s="351"/>
      <c r="B475" t="s">
        <v>671</v>
      </c>
      <c r="C475"/>
      <c r="D475"/>
      <c r="E475"/>
      <c r="F475"/>
      <c r="G475"/>
      <c r="H475"/>
      <c r="I475"/>
      <c r="J475" s="352"/>
      <c r="K475" s="353"/>
    </row>
    <row r="476" spans="1:11" ht="15.75" hidden="1" customHeight="1" x14ac:dyDescent="0.25">
      <c r="A476" s="351"/>
      <c r="B476" t="s">
        <v>672</v>
      </c>
      <c r="C476"/>
      <c r="D476"/>
      <c r="E476"/>
      <c r="F476"/>
      <c r="G476"/>
      <c r="H476"/>
      <c r="I476"/>
      <c r="J476" s="352"/>
      <c r="K476" s="353"/>
    </row>
    <row r="477" spans="1:11" ht="15.75" hidden="1" customHeight="1" x14ac:dyDescent="0.25">
      <c r="A477" s="351"/>
      <c r="B477" t="s">
        <v>673</v>
      </c>
      <c r="C477"/>
      <c r="D477"/>
      <c r="E477"/>
      <c r="F477"/>
      <c r="G477"/>
      <c r="H477"/>
      <c r="I477"/>
      <c r="J477" s="352"/>
      <c r="K477" s="353"/>
    </row>
    <row r="478" spans="1:11" ht="15.75" hidden="1" customHeight="1" x14ac:dyDescent="0.25">
      <c r="A478" s="351"/>
      <c r="B478" t="s">
        <v>674</v>
      </c>
      <c r="C478"/>
      <c r="D478"/>
      <c r="E478"/>
      <c r="F478"/>
      <c r="G478"/>
      <c r="H478"/>
      <c r="I478"/>
      <c r="J478" s="352"/>
      <c r="K478" s="353"/>
    </row>
    <row r="479" spans="1:11" ht="15.75" hidden="1" customHeight="1" x14ac:dyDescent="0.25">
      <c r="A479" s="351"/>
      <c r="B479" t="s">
        <v>675</v>
      </c>
      <c r="C479"/>
      <c r="D479"/>
      <c r="E479"/>
      <c r="F479"/>
      <c r="G479"/>
      <c r="H479"/>
      <c r="I479"/>
      <c r="J479" s="352"/>
      <c r="K479" s="353"/>
    </row>
    <row r="480" spans="1:11" ht="15.75" hidden="1" customHeight="1" x14ac:dyDescent="0.25">
      <c r="A480" s="351"/>
      <c r="B480" t="s">
        <v>676</v>
      </c>
      <c r="C480"/>
      <c r="D480"/>
      <c r="E480"/>
      <c r="F480"/>
      <c r="G480"/>
      <c r="H480"/>
      <c r="I480"/>
      <c r="J480" s="352"/>
      <c r="K480" s="353"/>
    </row>
    <row r="481" spans="1:11" ht="15.75" hidden="1" customHeight="1" x14ac:dyDescent="0.25">
      <c r="A481" s="351"/>
      <c r="B481" t="s">
        <v>677</v>
      </c>
      <c r="C481"/>
      <c r="D481"/>
      <c r="E481"/>
      <c r="F481"/>
      <c r="G481"/>
      <c r="H481"/>
      <c r="I481"/>
      <c r="J481" s="352"/>
      <c r="K481" s="353"/>
    </row>
    <row r="482" spans="1:11" ht="15.75" hidden="1" customHeight="1" x14ac:dyDescent="0.25">
      <c r="A482" s="351"/>
      <c r="B482" t="s">
        <v>678</v>
      </c>
      <c r="C482"/>
      <c r="D482"/>
      <c r="E482"/>
      <c r="F482"/>
      <c r="G482"/>
      <c r="H482"/>
      <c r="I482"/>
      <c r="J482" s="352"/>
      <c r="K482" s="353"/>
    </row>
    <row r="483" spans="1:11" ht="15.75" hidden="1" customHeight="1" x14ac:dyDescent="0.25">
      <c r="A483" s="351"/>
      <c r="B483" t="s">
        <v>679</v>
      </c>
      <c r="C483"/>
      <c r="D483"/>
      <c r="E483"/>
      <c r="F483"/>
      <c r="G483"/>
      <c r="H483"/>
      <c r="I483"/>
      <c r="J483" s="352"/>
      <c r="K483" s="353"/>
    </row>
    <row r="484" spans="1:11" ht="15.75" hidden="1" customHeight="1" x14ac:dyDescent="0.25">
      <c r="A484" s="351"/>
      <c r="B484" t="s">
        <v>680</v>
      </c>
      <c r="C484"/>
      <c r="D484"/>
      <c r="E484"/>
      <c r="F484"/>
      <c r="G484"/>
      <c r="H484"/>
      <c r="I484"/>
      <c r="J484" s="352"/>
      <c r="K484" s="353"/>
    </row>
    <row r="485" spans="1:11" ht="15.75" hidden="1" customHeight="1" x14ac:dyDescent="0.25">
      <c r="A485" s="351"/>
      <c r="B485" t="s">
        <v>681</v>
      </c>
      <c r="C485"/>
      <c r="D485"/>
      <c r="E485"/>
      <c r="F485"/>
      <c r="G485"/>
      <c r="H485"/>
      <c r="I485"/>
      <c r="J485" s="352"/>
      <c r="K485" s="353"/>
    </row>
    <row r="486" spans="1:11" ht="15.75" hidden="1" customHeight="1" x14ac:dyDescent="0.25">
      <c r="A486" s="351"/>
      <c r="B486" t="s">
        <v>682</v>
      </c>
      <c r="C486"/>
      <c r="D486"/>
      <c r="E486"/>
      <c r="F486"/>
      <c r="G486"/>
      <c r="H486"/>
      <c r="I486"/>
      <c r="J486" s="352"/>
      <c r="K486" s="353"/>
    </row>
    <row r="487" spans="1:11" ht="15.75" hidden="1" customHeight="1" x14ac:dyDescent="0.25">
      <c r="A487" s="351"/>
      <c r="B487" t="s">
        <v>683</v>
      </c>
      <c r="C487"/>
      <c r="D487"/>
      <c r="E487"/>
      <c r="F487"/>
      <c r="G487"/>
      <c r="H487"/>
      <c r="I487"/>
      <c r="J487" s="352"/>
      <c r="K487" s="353"/>
    </row>
    <row r="488" spans="1:11" ht="15.75" hidden="1" customHeight="1" x14ac:dyDescent="0.25">
      <c r="A488" s="351"/>
      <c r="B488" t="s">
        <v>684</v>
      </c>
      <c r="C488"/>
      <c r="D488"/>
      <c r="E488"/>
      <c r="F488"/>
      <c r="G488"/>
      <c r="H488"/>
      <c r="I488"/>
      <c r="J488" s="352"/>
      <c r="K488" s="353"/>
    </row>
    <row r="489" spans="1:11" ht="15.75" hidden="1" customHeight="1" x14ac:dyDescent="0.25">
      <c r="A489" s="351"/>
      <c r="B489" t="s">
        <v>211</v>
      </c>
      <c r="C489"/>
      <c r="D489"/>
      <c r="E489"/>
      <c r="F489"/>
      <c r="G489"/>
      <c r="H489"/>
      <c r="I489"/>
      <c r="J489" s="352"/>
      <c r="K489" s="353"/>
    </row>
    <row r="490" spans="1:11" ht="15.75" hidden="1" customHeight="1" x14ac:dyDescent="0.25">
      <c r="A490" s="351"/>
      <c r="B490" t="s">
        <v>213</v>
      </c>
      <c r="C490"/>
      <c r="D490"/>
      <c r="E490"/>
      <c r="F490"/>
      <c r="G490"/>
      <c r="H490"/>
      <c r="I490"/>
      <c r="J490" s="352"/>
      <c r="K490" s="353"/>
    </row>
    <row r="491" spans="1:11" ht="15.75" hidden="1" customHeight="1" x14ac:dyDescent="0.25">
      <c r="A491" s="351"/>
      <c r="B491" t="s">
        <v>685</v>
      </c>
      <c r="C491"/>
      <c r="D491"/>
      <c r="E491"/>
      <c r="F491"/>
      <c r="G491"/>
      <c r="H491"/>
      <c r="I491"/>
      <c r="J491" s="352"/>
      <c r="K491" s="353"/>
    </row>
    <row r="492" spans="1:11" ht="15.75" hidden="1" customHeight="1" x14ac:dyDescent="0.25">
      <c r="A492" s="351"/>
      <c r="B492" t="s">
        <v>686</v>
      </c>
      <c r="C492"/>
      <c r="D492"/>
      <c r="E492"/>
      <c r="F492"/>
      <c r="G492"/>
      <c r="H492"/>
      <c r="I492"/>
      <c r="J492" s="352"/>
      <c r="K492" s="353"/>
    </row>
    <row r="493" spans="1:11" ht="15.75" hidden="1" customHeight="1" x14ac:dyDescent="0.25">
      <c r="A493" s="351"/>
      <c r="B493" t="s">
        <v>687</v>
      </c>
      <c r="C493"/>
      <c r="D493"/>
      <c r="E493"/>
      <c r="F493"/>
      <c r="G493"/>
      <c r="H493"/>
      <c r="I493"/>
      <c r="J493" s="352"/>
      <c r="K493" s="353"/>
    </row>
    <row r="494" spans="1:11" ht="15.75" hidden="1" customHeight="1" x14ac:dyDescent="0.25">
      <c r="A494" s="351"/>
      <c r="B494" t="s">
        <v>688</v>
      </c>
      <c r="C494"/>
      <c r="D494"/>
      <c r="E494"/>
      <c r="F494"/>
      <c r="G494"/>
      <c r="H494"/>
      <c r="I494"/>
      <c r="J494" s="352"/>
      <c r="K494" s="353"/>
    </row>
    <row r="495" spans="1:11" ht="15.75" hidden="1" customHeight="1" x14ac:dyDescent="0.25">
      <c r="A495" s="351"/>
      <c r="B495" t="s">
        <v>689</v>
      </c>
      <c r="C495"/>
      <c r="D495"/>
      <c r="E495"/>
      <c r="F495"/>
      <c r="G495"/>
      <c r="H495"/>
      <c r="I495"/>
      <c r="J495" s="352"/>
      <c r="K495" s="353"/>
    </row>
    <row r="496" spans="1:11" ht="15.75" hidden="1" customHeight="1" x14ac:dyDescent="0.25">
      <c r="A496" s="351"/>
      <c r="B496" t="s">
        <v>690</v>
      </c>
      <c r="C496"/>
      <c r="D496"/>
      <c r="E496"/>
      <c r="F496"/>
      <c r="G496"/>
      <c r="H496"/>
      <c r="I496"/>
      <c r="J496" s="352"/>
      <c r="K496" s="353"/>
    </row>
    <row r="497" spans="1:11" ht="15.75" hidden="1" customHeight="1" x14ac:dyDescent="0.25">
      <c r="A497" s="351"/>
      <c r="B497" t="s">
        <v>691</v>
      </c>
      <c r="C497"/>
      <c r="D497"/>
      <c r="E497"/>
      <c r="F497"/>
      <c r="G497"/>
      <c r="H497"/>
      <c r="I497"/>
      <c r="J497" s="352"/>
      <c r="K497" s="353"/>
    </row>
    <row r="498" spans="1:11" ht="15.75" hidden="1" customHeight="1" x14ac:dyDescent="0.25">
      <c r="A498" s="351"/>
      <c r="B498" t="s">
        <v>692</v>
      </c>
      <c r="C498"/>
      <c r="D498"/>
      <c r="E498"/>
      <c r="F498"/>
      <c r="G498"/>
      <c r="H498"/>
      <c r="I498"/>
      <c r="J498" s="352"/>
      <c r="K498" s="353"/>
    </row>
    <row r="499" spans="1:11" ht="15.75" hidden="1" customHeight="1" x14ac:dyDescent="0.25">
      <c r="A499" s="351"/>
      <c r="B499" t="s">
        <v>693</v>
      </c>
      <c r="C499"/>
      <c r="D499"/>
      <c r="E499"/>
      <c r="F499"/>
      <c r="G499"/>
      <c r="H499"/>
      <c r="I499"/>
      <c r="J499" s="352"/>
      <c r="K499" s="353"/>
    </row>
    <row r="500" spans="1:11" ht="15.75" hidden="1" customHeight="1" x14ac:dyDescent="0.25">
      <c r="A500" s="351"/>
      <c r="B500" t="s">
        <v>694</v>
      </c>
      <c r="C500"/>
      <c r="D500"/>
      <c r="E500"/>
      <c r="F500"/>
      <c r="G500"/>
      <c r="H500"/>
      <c r="I500"/>
      <c r="J500" s="352"/>
      <c r="K500" s="353"/>
    </row>
    <row r="501" spans="1:11" ht="15.75" hidden="1" customHeight="1" x14ac:dyDescent="0.25">
      <c r="A501" s="351"/>
      <c r="B501" t="s">
        <v>695</v>
      </c>
      <c r="C501"/>
      <c r="D501"/>
      <c r="E501"/>
      <c r="F501"/>
      <c r="G501"/>
      <c r="H501"/>
      <c r="I501"/>
      <c r="J501" s="352"/>
      <c r="K501" s="353"/>
    </row>
    <row r="502" spans="1:11" ht="15.75" hidden="1" customHeight="1" x14ac:dyDescent="0.25">
      <c r="A502" s="351"/>
      <c r="B502" t="s">
        <v>696</v>
      </c>
      <c r="C502"/>
      <c r="D502"/>
      <c r="E502"/>
      <c r="F502"/>
      <c r="G502"/>
      <c r="H502"/>
      <c r="I502"/>
      <c r="J502" s="352"/>
      <c r="K502" s="353"/>
    </row>
    <row r="503" spans="1:11" ht="15.75" hidden="1" customHeight="1" x14ac:dyDescent="0.25">
      <c r="A503" s="351"/>
      <c r="B503" t="s">
        <v>697</v>
      </c>
      <c r="C503"/>
      <c r="D503"/>
      <c r="E503"/>
      <c r="F503"/>
      <c r="G503"/>
      <c r="H503"/>
      <c r="I503"/>
      <c r="J503" s="352"/>
      <c r="K503" s="353"/>
    </row>
    <row r="504" spans="1:11" ht="15.75" hidden="1" customHeight="1" x14ac:dyDescent="0.25">
      <c r="A504" s="351"/>
      <c r="B504" t="s">
        <v>698</v>
      </c>
      <c r="C504"/>
      <c r="D504"/>
      <c r="E504"/>
      <c r="F504"/>
      <c r="G504"/>
      <c r="H504"/>
      <c r="I504"/>
      <c r="J504" s="352"/>
      <c r="K504" s="353"/>
    </row>
    <row r="505" spans="1:11" ht="15.75" hidden="1" customHeight="1" x14ac:dyDescent="0.25">
      <c r="A505" s="351"/>
      <c r="B505" t="s">
        <v>699</v>
      </c>
      <c r="C505"/>
      <c r="D505"/>
      <c r="E505"/>
      <c r="F505"/>
      <c r="G505"/>
      <c r="H505"/>
      <c r="I505"/>
      <c r="J505" s="352"/>
      <c r="K505" s="353"/>
    </row>
    <row r="506" spans="1:11" ht="15.75" hidden="1" customHeight="1" x14ac:dyDescent="0.25">
      <c r="A506" s="351"/>
      <c r="B506" t="s">
        <v>700</v>
      </c>
      <c r="C506"/>
      <c r="D506"/>
      <c r="E506"/>
      <c r="F506"/>
      <c r="G506"/>
      <c r="H506"/>
      <c r="I506"/>
      <c r="J506" s="352"/>
      <c r="K506" s="353"/>
    </row>
    <row r="507" spans="1:11" ht="15.75" hidden="1" customHeight="1" x14ac:dyDescent="0.25">
      <c r="A507" s="351"/>
      <c r="B507" t="s">
        <v>701</v>
      </c>
      <c r="C507"/>
      <c r="D507"/>
      <c r="E507"/>
      <c r="F507"/>
      <c r="G507"/>
      <c r="H507"/>
      <c r="I507"/>
      <c r="J507" s="352"/>
      <c r="K507" s="353"/>
    </row>
    <row r="508" spans="1:11" ht="15.75" hidden="1" customHeight="1" x14ac:dyDescent="0.25">
      <c r="A508" s="351"/>
      <c r="B508" t="s">
        <v>702</v>
      </c>
      <c r="C508"/>
      <c r="D508"/>
      <c r="E508"/>
      <c r="F508"/>
      <c r="G508"/>
      <c r="H508"/>
      <c r="I508"/>
      <c r="J508" s="352"/>
      <c r="K508" s="353"/>
    </row>
    <row r="509" spans="1:11" ht="15.75" hidden="1" customHeight="1" x14ac:dyDescent="0.25">
      <c r="A509" s="351"/>
      <c r="B509" t="s">
        <v>703</v>
      </c>
      <c r="C509"/>
      <c r="D509"/>
      <c r="E509"/>
      <c r="F509"/>
      <c r="G509"/>
      <c r="H509"/>
      <c r="I509"/>
      <c r="J509" s="352"/>
      <c r="K509" s="353"/>
    </row>
    <row r="510" spans="1:11" ht="15.75" hidden="1" customHeight="1" x14ac:dyDescent="0.25">
      <c r="A510" s="351"/>
      <c r="B510" t="s">
        <v>704</v>
      </c>
      <c r="C510"/>
      <c r="D510"/>
      <c r="E510"/>
      <c r="F510"/>
      <c r="G510"/>
      <c r="H510"/>
      <c r="I510"/>
      <c r="J510" s="352"/>
      <c r="K510" s="353"/>
    </row>
    <row r="511" spans="1:11" ht="15.75" hidden="1" customHeight="1" x14ac:dyDescent="0.25">
      <c r="A511" s="351"/>
      <c r="B511" t="s">
        <v>705</v>
      </c>
      <c r="C511"/>
      <c r="D511"/>
      <c r="E511"/>
      <c r="F511"/>
      <c r="G511"/>
      <c r="H511"/>
      <c r="I511"/>
      <c r="J511" s="352"/>
      <c r="K511" s="353"/>
    </row>
    <row r="512" spans="1:11" ht="15.75" hidden="1" customHeight="1" x14ac:dyDescent="0.25">
      <c r="A512" s="351"/>
      <c r="B512" t="s">
        <v>706</v>
      </c>
      <c r="C512"/>
      <c r="D512"/>
      <c r="E512"/>
      <c r="F512"/>
      <c r="G512"/>
      <c r="H512"/>
      <c r="I512"/>
      <c r="J512" s="352"/>
      <c r="K512" s="353"/>
    </row>
    <row r="513" spans="1:11" ht="15.75" hidden="1" customHeight="1" x14ac:dyDescent="0.25">
      <c r="A513" s="351"/>
      <c r="B513" t="s">
        <v>707</v>
      </c>
      <c r="C513"/>
      <c r="D513"/>
      <c r="E513"/>
      <c r="F513"/>
      <c r="G513"/>
      <c r="H513"/>
      <c r="I513"/>
      <c r="J513" s="352"/>
      <c r="K513" s="353"/>
    </row>
    <row r="514" spans="1:11" ht="15.75" hidden="1" customHeight="1" x14ac:dyDescent="0.25">
      <c r="A514" s="351"/>
      <c r="B514" t="s">
        <v>708</v>
      </c>
      <c r="C514"/>
      <c r="D514"/>
      <c r="E514"/>
      <c r="F514"/>
      <c r="G514"/>
      <c r="H514"/>
      <c r="I514"/>
      <c r="J514" s="352"/>
      <c r="K514" s="353"/>
    </row>
    <row r="515" spans="1:11" ht="15.75" hidden="1" customHeight="1" x14ac:dyDescent="0.25">
      <c r="A515" s="351"/>
      <c r="B515" t="s">
        <v>709</v>
      </c>
      <c r="C515"/>
      <c r="D515"/>
      <c r="E515"/>
      <c r="F515"/>
      <c r="G515"/>
      <c r="H515"/>
      <c r="I515"/>
      <c r="J515" s="352"/>
      <c r="K515" s="353"/>
    </row>
    <row r="516" spans="1:11" ht="15.75" hidden="1" customHeight="1" x14ac:dyDescent="0.25">
      <c r="A516" s="351"/>
      <c r="B516" t="s">
        <v>710</v>
      </c>
      <c r="C516"/>
      <c r="D516"/>
      <c r="E516"/>
      <c r="F516"/>
      <c r="G516"/>
      <c r="H516"/>
      <c r="I516"/>
      <c r="J516" s="352"/>
      <c r="K516" s="353"/>
    </row>
    <row r="517" spans="1:11" ht="15.75" hidden="1" customHeight="1" x14ac:dyDescent="0.25">
      <c r="A517" s="351"/>
      <c r="B517" t="s">
        <v>711</v>
      </c>
      <c r="C517"/>
      <c r="D517"/>
      <c r="E517"/>
      <c r="F517"/>
      <c r="G517"/>
      <c r="H517"/>
      <c r="I517"/>
      <c r="J517" s="352"/>
      <c r="K517" s="353"/>
    </row>
    <row r="518" spans="1:11" ht="15.75" hidden="1" customHeight="1" x14ac:dyDescent="0.25">
      <c r="A518" s="351"/>
      <c r="B518" t="s">
        <v>712</v>
      </c>
      <c r="C518"/>
      <c r="D518"/>
      <c r="E518"/>
      <c r="F518"/>
      <c r="G518"/>
      <c r="H518"/>
      <c r="I518"/>
      <c r="J518" s="352"/>
      <c r="K518" s="353"/>
    </row>
    <row r="519" spans="1:11" ht="15.75" hidden="1" customHeight="1" x14ac:dyDescent="0.25">
      <c r="A519" s="351"/>
      <c r="B519" t="s">
        <v>713</v>
      </c>
      <c r="C519"/>
      <c r="D519"/>
      <c r="E519"/>
      <c r="F519"/>
      <c r="G519"/>
      <c r="H519"/>
      <c r="I519"/>
      <c r="J519" s="352"/>
      <c r="K519" s="353"/>
    </row>
    <row r="520" spans="1:11" ht="15.75" hidden="1" customHeight="1" x14ac:dyDescent="0.25">
      <c r="A520" s="351"/>
      <c r="B520" t="s">
        <v>714</v>
      </c>
      <c r="C520"/>
      <c r="D520"/>
      <c r="E520"/>
      <c r="F520"/>
      <c r="G520"/>
      <c r="H520"/>
      <c r="I520"/>
      <c r="J520" s="352"/>
      <c r="K520" s="353"/>
    </row>
    <row r="521" spans="1:11" ht="15.75" hidden="1" customHeight="1" x14ac:dyDescent="0.25">
      <c r="A521" s="351"/>
      <c r="B521" t="s">
        <v>715</v>
      </c>
      <c r="C521"/>
      <c r="D521"/>
      <c r="E521"/>
      <c r="F521"/>
      <c r="G521"/>
      <c r="H521"/>
      <c r="I521"/>
      <c r="J521" s="352"/>
      <c r="K521" s="353"/>
    </row>
    <row r="522" spans="1:11" ht="15.75" hidden="1" customHeight="1" x14ac:dyDescent="0.25">
      <c r="A522" s="351"/>
      <c r="B522" t="s">
        <v>716</v>
      </c>
      <c r="C522"/>
      <c r="D522"/>
      <c r="E522"/>
      <c r="F522"/>
      <c r="G522"/>
      <c r="H522"/>
      <c r="I522"/>
      <c r="J522" s="352"/>
      <c r="K522" s="353"/>
    </row>
    <row r="523" spans="1:11" ht="15.75" hidden="1" customHeight="1" x14ac:dyDescent="0.25">
      <c r="A523" s="351"/>
      <c r="B523" t="s">
        <v>717</v>
      </c>
      <c r="C523"/>
      <c r="D523"/>
      <c r="E523"/>
      <c r="F523"/>
      <c r="G523"/>
      <c r="H523"/>
      <c r="I523"/>
      <c r="J523" s="352"/>
      <c r="K523" s="353"/>
    </row>
    <row r="524" spans="1:11" ht="15.75" hidden="1" customHeight="1" x14ac:dyDescent="0.25">
      <c r="A524" s="351"/>
      <c r="B524" t="s">
        <v>718</v>
      </c>
      <c r="C524"/>
      <c r="D524"/>
      <c r="E524"/>
      <c r="F524"/>
      <c r="G524"/>
      <c r="H524"/>
      <c r="I524"/>
      <c r="J524" s="352"/>
      <c r="K524" s="353"/>
    </row>
    <row r="525" spans="1:11" ht="15.75" hidden="1" customHeight="1" x14ac:dyDescent="0.25">
      <c r="A525" s="351"/>
      <c r="B525" t="s">
        <v>719</v>
      </c>
      <c r="C525"/>
      <c r="D525"/>
      <c r="E525"/>
      <c r="F525"/>
      <c r="G525"/>
      <c r="H525"/>
      <c r="I525"/>
      <c r="J525" s="352"/>
      <c r="K525" s="353"/>
    </row>
    <row r="526" spans="1:11" ht="15.75" hidden="1" customHeight="1" x14ac:dyDescent="0.25">
      <c r="A526" s="351"/>
      <c r="B526" t="s">
        <v>720</v>
      </c>
      <c r="C526"/>
      <c r="D526"/>
      <c r="E526"/>
      <c r="F526"/>
      <c r="G526"/>
      <c r="H526"/>
      <c r="I526"/>
      <c r="J526" s="352"/>
      <c r="K526" s="353"/>
    </row>
    <row r="527" spans="1:11" ht="15.75" hidden="1" customHeight="1" x14ac:dyDescent="0.25">
      <c r="A527" s="351"/>
      <c r="B527" t="s">
        <v>721</v>
      </c>
      <c r="C527"/>
      <c r="D527"/>
      <c r="E527"/>
      <c r="F527"/>
      <c r="G527"/>
      <c r="H527"/>
      <c r="I527"/>
      <c r="J527" s="352"/>
      <c r="K527" s="353"/>
    </row>
    <row r="528" spans="1:11" ht="15.75" hidden="1" customHeight="1" x14ac:dyDescent="0.25">
      <c r="A528" s="351"/>
      <c r="B528" t="s">
        <v>722</v>
      </c>
      <c r="C528"/>
      <c r="D528"/>
      <c r="E528"/>
      <c r="F528"/>
      <c r="G528"/>
      <c r="H528"/>
      <c r="I528"/>
      <c r="J528" s="352"/>
      <c r="K528" s="353"/>
    </row>
    <row r="529" spans="1:11" ht="15.75" hidden="1" customHeight="1" x14ac:dyDescent="0.25">
      <c r="A529" s="351"/>
      <c r="B529" t="s">
        <v>723</v>
      </c>
      <c r="C529"/>
      <c r="D529"/>
      <c r="E529"/>
      <c r="F529"/>
      <c r="G529"/>
      <c r="H529"/>
      <c r="I529"/>
      <c r="J529" s="352"/>
      <c r="K529" s="353"/>
    </row>
    <row r="530" spans="1:11" ht="15.75" hidden="1" customHeight="1" x14ac:dyDescent="0.25">
      <c r="A530" s="351"/>
      <c r="B530" t="s">
        <v>724</v>
      </c>
      <c r="C530"/>
      <c r="D530"/>
      <c r="E530"/>
      <c r="F530"/>
      <c r="G530"/>
      <c r="H530"/>
      <c r="I530"/>
      <c r="J530" s="352"/>
      <c r="K530" s="353"/>
    </row>
    <row r="531" spans="1:11" ht="15.75" hidden="1" customHeight="1" x14ac:dyDescent="0.25">
      <c r="A531" s="351"/>
      <c r="B531" t="s">
        <v>725</v>
      </c>
      <c r="C531"/>
      <c r="D531"/>
      <c r="E531"/>
      <c r="F531"/>
      <c r="G531"/>
      <c r="H531"/>
      <c r="I531"/>
      <c r="J531" s="352"/>
      <c r="K531" s="353"/>
    </row>
    <row r="532" spans="1:11" ht="15.75" hidden="1" customHeight="1" x14ac:dyDescent="0.25">
      <c r="A532" s="351"/>
      <c r="B532" t="s">
        <v>726</v>
      </c>
      <c r="C532"/>
      <c r="D532"/>
      <c r="E532"/>
      <c r="F532"/>
      <c r="G532"/>
      <c r="H532"/>
      <c r="I532"/>
      <c r="J532" s="352"/>
      <c r="K532" s="353"/>
    </row>
    <row r="533" spans="1:11" ht="15.75" hidden="1" customHeight="1" x14ac:dyDescent="0.25">
      <c r="A533" s="351"/>
      <c r="B533" t="s">
        <v>727</v>
      </c>
      <c r="C533"/>
      <c r="D533"/>
      <c r="E533"/>
      <c r="F533"/>
      <c r="G533"/>
      <c r="H533"/>
      <c r="I533"/>
      <c r="J533" s="352"/>
      <c r="K533" s="353"/>
    </row>
    <row r="534" spans="1:11" ht="15.75" hidden="1" customHeight="1" x14ac:dyDescent="0.25">
      <c r="A534" s="351"/>
      <c r="B534" t="s">
        <v>728</v>
      </c>
      <c r="C534"/>
      <c r="D534"/>
      <c r="E534"/>
      <c r="F534"/>
      <c r="G534"/>
      <c r="H534"/>
      <c r="I534"/>
      <c r="J534" s="352"/>
      <c r="K534" s="353"/>
    </row>
    <row r="535" spans="1:11" ht="15.75" hidden="1" customHeight="1" x14ac:dyDescent="0.25">
      <c r="A535" s="351"/>
      <c r="B535" t="s">
        <v>729</v>
      </c>
      <c r="C535"/>
      <c r="D535"/>
      <c r="E535"/>
      <c r="F535"/>
      <c r="G535"/>
      <c r="H535"/>
      <c r="I535"/>
      <c r="J535" s="352"/>
      <c r="K535" s="353"/>
    </row>
    <row r="536" spans="1:11" ht="15.75" hidden="1" customHeight="1" x14ac:dyDescent="0.25">
      <c r="A536" s="351"/>
      <c r="B536" t="s">
        <v>730</v>
      </c>
      <c r="C536"/>
      <c r="D536"/>
      <c r="E536"/>
      <c r="F536"/>
      <c r="G536"/>
      <c r="H536"/>
      <c r="I536"/>
      <c r="J536" s="352"/>
      <c r="K536" s="353"/>
    </row>
    <row r="537" spans="1:11" ht="15.75" hidden="1" customHeight="1" x14ac:dyDescent="0.25">
      <c r="A537" s="351"/>
      <c r="B537" t="s">
        <v>731</v>
      </c>
      <c r="C537"/>
      <c r="D537"/>
      <c r="E537"/>
      <c r="F537"/>
      <c r="G537"/>
      <c r="H537"/>
      <c r="I537"/>
      <c r="J537" s="352"/>
      <c r="K537" s="353"/>
    </row>
    <row r="538" spans="1:11" ht="15.75" hidden="1" customHeight="1" x14ac:dyDescent="0.25">
      <c r="A538" s="351"/>
      <c r="B538" t="s">
        <v>732</v>
      </c>
      <c r="C538"/>
      <c r="D538"/>
      <c r="E538"/>
      <c r="F538"/>
      <c r="G538"/>
      <c r="H538"/>
      <c r="I538"/>
      <c r="J538" s="352"/>
      <c r="K538" s="353"/>
    </row>
    <row r="539" spans="1:11" ht="15.75" hidden="1" customHeight="1" x14ac:dyDescent="0.25">
      <c r="A539" s="351"/>
      <c r="B539" t="s">
        <v>733</v>
      </c>
      <c r="C539"/>
      <c r="D539"/>
      <c r="E539"/>
      <c r="F539"/>
      <c r="G539"/>
      <c r="H539"/>
      <c r="I539"/>
      <c r="J539" s="352"/>
      <c r="K539" s="353"/>
    </row>
    <row r="540" spans="1:11" ht="15.75" hidden="1" customHeight="1" x14ac:dyDescent="0.25">
      <c r="A540" s="351"/>
      <c r="B540" t="s">
        <v>734</v>
      </c>
      <c r="C540"/>
      <c r="D540"/>
      <c r="E540"/>
      <c r="F540"/>
      <c r="G540"/>
      <c r="H540"/>
      <c r="I540"/>
      <c r="J540" s="352"/>
      <c r="K540" s="353"/>
    </row>
    <row r="541" spans="1:11" ht="15.75" hidden="1" customHeight="1" x14ac:dyDescent="0.25">
      <c r="A541" s="351"/>
      <c r="B541" t="s">
        <v>735</v>
      </c>
      <c r="C541"/>
      <c r="D541"/>
      <c r="E541"/>
      <c r="F541"/>
      <c r="G541"/>
      <c r="H541"/>
      <c r="I541"/>
      <c r="J541" s="352"/>
      <c r="K541" s="353"/>
    </row>
    <row r="542" spans="1:11" ht="15.75" hidden="1" customHeight="1" x14ac:dyDescent="0.25">
      <c r="A542" s="351"/>
      <c r="B542" t="s">
        <v>736</v>
      </c>
      <c r="C542"/>
      <c r="D542"/>
      <c r="E542"/>
      <c r="F542"/>
      <c r="G542"/>
      <c r="H542"/>
      <c r="I542"/>
      <c r="J542" s="352"/>
      <c r="K542" s="353"/>
    </row>
    <row r="543" spans="1:11" ht="15.75" hidden="1" customHeight="1" x14ac:dyDescent="0.25">
      <c r="A543" s="351"/>
      <c r="B543" t="s">
        <v>737</v>
      </c>
      <c r="C543"/>
      <c r="D543"/>
      <c r="E543"/>
      <c r="F543"/>
      <c r="G543"/>
      <c r="H543"/>
      <c r="I543"/>
      <c r="J543" s="352"/>
      <c r="K543" s="353"/>
    </row>
    <row r="544" spans="1:11" ht="15.75" hidden="1" customHeight="1" x14ac:dyDescent="0.25">
      <c r="A544" s="351"/>
      <c r="B544" t="s">
        <v>738</v>
      </c>
      <c r="C544"/>
      <c r="D544"/>
      <c r="E544"/>
      <c r="F544"/>
      <c r="G544"/>
      <c r="H544"/>
      <c r="I544"/>
      <c r="J544" s="352"/>
      <c r="K544" s="353"/>
    </row>
    <row r="545" spans="1:11" ht="15.75" hidden="1" customHeight="1" x14ac:dyDescent="0.25">
      <c r="A545" s="351"/>
      <c r="B545" t="s">
        <v>739</v>
      </c>
      <c r="C545"/>
      <c r="D545"/>
      <c r="E545"/>
      <c r="F545"/>
      <c r="G545"/>
      <c r="H545"/>
      <c r="I545"/>
      <c r="J545" s="352"/>
      <c r="K545" s="353"/>
    </row>
    <row r="546" spans="1:11" ht="15.75" hidden="1" customHeight="1" x14ac:dyDescent="0.25">
      <c r="A546" s="351"/>
      <c r="B546" t="s">
        <v>740</v>
      </c>
      <c r="C546"/>
      <c r="D546"/>
      <c r="E546"/>
      <c r="F546"/>
      <c r="G546"/>
      <c r="H546"/>
      <c r="I546"/>
      <c r="J546" s="352"/>
      <c r="K546" s="353"/>
    </row>
    <row r="547" spans="1:11" ht="15.75" hidden="1" customHeight="1" x14ac:dyDescent="0.25">
      <c r="A547" s="351"/>
      <c r="B547" t="s">
        <v>741</v>
      </c>
      <c r="C547"/>
      <c r="D547"/>
      <c r="E547"/>
      <c r="F547"/>
      <c r="G547"/>
      <c r="H547"/>
      <c r="I547"/>
      <c r="J547" s="352"/>
      <c r="K547" s="353"/>
    </row>
    <row r="548" spans="1:11" ht="15.75" hidden="1" customHeight="1" x14ac:dyDescent="0.25">
      <c r="A548" s="351"/>
      <c r="B548" t="s">
        <v>742</v>
      </c>
      <c r="C548"/>
      <c r="D548"/>
      <c r="E548"/>
      <c r="F548"/>
      <c r="G548"/>
      <c r="H548"/>
      <c r="I548"/>
      <c r="J548" s="352"/>
      <c r="K548" s="353"/>
    </row>
    <row r="549" spans="1:11" ht="15.75" hidden="1" customHeight="1" x14ac:dyDescent="0.25">
      <c r="A549" s="351"/>
      <c r="B549" t="s">
        <v>743</v>
      </c>
      <c r="C549"/>
      <c r="D549"/>
      <c r="E549"/>
      <c r="F549"/>
      <c r="G549"/>
      <c r="H549"/>
      <c r="I549"/>
      <c r="J549" s="352"/>
      <c r="K549" s="353"/>
    </row>
    <row r="550" spans="1:11" ht="15.75" hidden="1" customHeight="1" x14ac:dyDescent="0.25">
      <c r="A550" s="351"/>
      <c r="B550" t="s">
        <v>744</v>
      </c>
      <c r="C550"/>
      <c r="D550"/>
      <c r="E550"/>
      <c r="F550"/>
      <c r="G550"/>
      <c r="H550"/>
      <c r="I550"/>
      <c r="J550" s="352"/>
      <c r="K550" s="353"/>
    </row>
    <row r="551" spans="1:11" ht="15.75" hidden="1" customHeight="1" x14ac:dyDescent="0.25">
      <c r="A551" s="351"/>
      <c r="B551" t="s">
        <v>742</v>
      </c>
      <c r="C551"/>
      <c r="D551"/>
      <c r="E551"/>
      <c r="F551"/>
      <c r="G551"/>
      <c r="H551"/>
      <c r="I551"/>
      <c r="J551" s="352"/>
      <c r="K551" s="353"/>
    </row>
    <row r="552" spans="1:11" ht="15.75" hidden="1" customHeight="1" x14ac:dyDescent="0.25">
      <c r="A552" s="351"/>
      <c r="B552" t="s">
        <v>745</v>
      </c>
      <c r="C552"/>
      <c r="D552"/>
      <c r="E552"/>
      <c r="F552"/>
      <c r="G552"/>
      <c r="H552"/>
      <c r="I552"/>
      <c r="J552" s="352"/>
      <c r="K552" s="353"/>
    </row>
    <row r="553" spans="1:11" ht="15.75" hidden="1" customHeight="1" x14ac:dyDescent="0.25">
      <c r="A553" s="351"/>
      <c r="B553" t="s">
        <v>746</v>
      </c>
      <c r="C553"/>
      <c r="D553"/>
      <c r="E553"/>
      <c r="F553"/>
      <c r="G553"/>
      <c r="H553"/>
      <c r="I553"/>
      <c r="J553" s="352"/>
      <c r="K553" s="353"/>
    </row>
    <row r="554" spans="1:11" ht="15.75" hidden="1" customHeight="1" x14ac:dyDescent="0.25">
      <c r="A554" s="351"/>
      <c r="B554" t="s">
        <v>747</v>
      </c>
      <c r="C554"/>
      <c r="D554"/>
      <c r="E554"/>
      <c r="F554"/>
      <c r="G554"/>
      <c r="H554"/>
      <c r="I554"/>
      <c r="J554" s="352"/>
      <c r="K554" s="353"/>
    </row>
    <row r="555" spans="1:11" ht="15.75" hidden="1" customHeight="1" x14ac:dyDescent="0.25">
      <c r="A555" s="351"/>
      <c r="B555" t="s">
        <v>748</v>
      </c>
      <c r="C555"/>
      <c r="D555"/>
      <c r="E555"/>
      <c r="F555"/>
      <c r="G555"/>
      <c r="H555"/>
      <c r="I555"/>
      <c r="J555" s="352"/>
      <c r="K555" s="353"/>
    </row>
    <row r="556" spans="1:11" ht="15.75" hidden="1" customHeight="1" x14ac:dyDescent="0.25">
      <c r="A556" s="351"/>
      <c r="B556" t="s">
        <v>749</v>
      </c>
      <c r="C556"/>
      <c r="D556"/>
      <c r="E556"/>
      <c r="F556"/>
      <c r="G556"/>
      <c r="H556"/>
      <c r="I556"/>
      <c r="J556" s="352"/>
      <c r="K556" s="353"/>
    </row>
    <row r="557" spans="1:11" ht="15.75" hidden="1" customHeight="1" x14ac:dyDescent="0.25">
      <c r="A557" s="351"/>
      <c r="B557" t="s">
        <v>750</v>
      </c>
      <c r="C557"/>
      <c r="D557"/>
      <c r="E557"/>
      <c r="F557"/>
      <c r="G557"/>
      <c r="H557"/>
      <c r="I557"/>
      <c r="J557" s="352"/>
      <c r="K557" s="353"/>
    </row>
    <row r="558" spans="1:11" ht="15.75" hidden="1" customHeight="1" x14ac:dyDescent="0.25">
      <c r="A558" s="351"/>
      <c r="B558" t="s">
        <v>751</v>
      </c>
      <c r="C558"/>
      <c r="D558"/>
      <c r="E558"/>
      <c r="F558"/>
      <c r="G558"/>
      <c r="H558"/>
      <c r="I558"/>
      <c r="J558" s="352"/>
      <c r="K558" s="353"/>
    </row>
    <row r="559" spans="1:11" ht="15.75" hidden="1" customHeight="1" x14ac:dyDescent="0.25">
      <c r="A559" s="351"/>
      <c r="B559" t="s">
        <v>752</v>
      </c>
      <c r="C559"/>
      <c r="D559"/>
      <c r="E559"/>
      <c r="F559"/>
      <c r="G559"/>
      <c r="H559"/>
      <c r="I559"/>
      <c r="J559" s="352"/>
      <c r="K559" s="353"/>
    </row>
    <row r="560" spans="1:11" ht="15.75" hidden="1" customHeight="1" x14ac:dyDescent="0.25">
      <c r="A560" s="351"/>
      <c r="B560" t="s">
        <v>753</v>
      </c>
      <c r="C560"/>
      <c r="D560"/>
      <c r="E560"/>
      <c r="F560"/>
      <c r="G560"/>
      <c r="H560"/>
      <c r="I560"/>
      <c r="J560" s="352"/>
      <c r="K560" s="353"/>
    </row>
    <row r="561" spans="1:11" ht="15.75" hidden="1" customHeight="1" x14ac:dyDescent="0.25">
      <c r="A561" s="351"/>
      <c r="B561" t="s">
        <v>751</v>
      </c>
      <c r="C561"/>
      <c r="D561"/>
      <c r="E561"/>
      <c r="F561"/>
      <c r="G561"/>
      <c r="H561"/>
      <c r="I561"/>
      <c r="J561" s="352"/>
      <c r="K561" s="353"/>
    </row>
    <row r="562" spans="1:11" ht="15.75" hidden="1" customHeight="1" x14ac:dyDescent="0.25">
      <c r="A562" s="351"/>
      <c r="B562" t="s">
        <v>752</v>
      </c>
      <c r="C562"/>
      <c r="D562"/>
      <c r="E562"/>
      <c r="F562"/>
      <c r="G562"/>
      <c r="H562"/>
      <c r="I562"/>
      <c r="J562" s="352"/>
      <c r="K562" s="353"/>
    </row>
    <row r="563" spans="1:11" ht="15.75" hidden="1" customHeight="1" x14ac:dyDescent="0.25">
      <c r="A563" s="351"/>
      <c r="B563" t="s">
        <v>754</v>
      </c>
      <c r="C563"/>
      <c r="D563"/>
      <c r="E563"/>
      <c r="F563"/>
      <c r="G563"/>
      <c r="H563"/>
      <c r="I563"/>
      <c r="J563" s="352"/>
      <c r="K563" s="353"/>
    </row>
    <row r="564" spans="1:11" ht="15.75" hidden="1" customHeight="1" x14ac:dyDescent="0.25">
      <c r="A564" s="351"/>
      <c r="B564" t="s">
        <v>755</v>
      </c>
      <c r="C564"/>
      <c r="D564"/>
      <c r="E564"/>
      <c r="F564"/>
      <c r="G564"/>
      <c r="H564"/>
      <c r="I564"/>
      <c r="J564" s="352"/>
      <c r="K564" s="353"/>
    </row>
    <row r="565" spans="1:11" ht="15.75" hidden="1" customHeight="1" x14ac:dyDescent="0.25">
      <c r="A565" s="351"/>
      <c r="B565" t="s">
        <v>749</v>
      </c>
      <c r="C565"/>
      <c r="D565"/>
      <c r="E565"/>
      <c r="F565"/>
      <c r="G565"/>
      <c r="H565"/>
      <c r="I565"/>
      <c r="J565" s="352"/>
      <c r="K565" s="353"/>
    </row>
    <row r="566" spans="1:11" ht="15.75" hidden="1" customHeight="1" x14ac:dyDescent="0.25">
      <c r="A566" s="351"/>
      <c r="B566" t="s">
        <v>756</v>
      </c>
      <c r="C566"/>
      <c r="D566"/>
      <c r="E566"/>
      <c r="F566"/>
      <c r="G566"/>
      <c r="H566"/>
      <c r="I566"/>
      <c r="J566" s="352"/>
      <c r="K566" s="353"/>
    </row>
    <row r="567" spans="1:11" ht="15.75" hidden="1" customHeight="1" x14ac:dyDescent="0.25">
      <c r="A567" s="351"/>
      <c r="B567" t="s">
        <v>757</v>
      </c>
      <c r="C567"/>
      <c r="D567"/>
      <c r="E567"/>
      <c r="F567"/>
      <c r="G567"/>
      <c r="H567"/>
      <c r="I567"/>
      <c r="J567" s="352"/>
      <c r="K567" s="353"/>
    </row>
    <row r="568" spans="1:11" ht="15.75" hidden="1" customHeight="1" x14ac:dyDescent="0.25">
      <c r="A568" s="351"/>
      <c r="B568" t="s">
        <v>758</v>
      </c>
      <c r="C568"/>
      <c r="D568"/>
      <c r="E568"/>
      <c r="F568"/>
      <c r="G568"/>
      <c r="H568"/>
      <c r="I568"/>
      <c r="J568" s="352"/>
      <c r="K568" s="353"/>
    </row>
    <row r="569" spans="1:11" ht="15.75" hidden="1" customHeight="1" x14ac:dyDescent="0.25">
      <c r="A569" s="351"/>
      <c r="B569" t="s">
        <v>759</v>
      </c>
      <c r="C569"/>
      <c r="D569"/>
      <c r="E569"/>
      <c r="F569"/>
      <c r="G569"/>
      <c r="H569"/>
      <c r="I569"/>
      <c r="J569" s="352"/>
      <c r="K569" s="353"/>
    </row>
    <row r="570" spans="1:11" ht="15.75" hidden="1" customHeight="1" x14ac:dyDescent="0.25">
      <c r="A570" s="351"/>
      <c r="B570" t="s">
        <v>760</v>
      </c>
      <c r="C570"/>
      <c r="D570"/>
      <c r="E570"/>
      <c r="F570"/>
      <c r="G570"/>
      <c r="H570"/>
      <c r="I570"/>
      <c r="J570" s="352"/>
      <c r="K570" s="353"/>
    </row>
    <row r="571" spans="1:11" ht="15.75" hidden="1" customHeight="1" x14ac:dyDescent="0.25">
      <c r="A571" s="351"/>
      <c r="B571" t="s">
        <v>761</v>
      </c>
      <c r="C571"/>
      <c r="D571"/>
      <c r="E571"/>
      <c r="F571"/>
      <c r="G571"/>
      <c r="H571"/>
      <c r="I571"/>
      <c r="J571" s="352"/>
      <c r="K571" s="353"/>
    </row>
    <row r="572" spans="1:11" ht="15.75" hidden="1" customHeight="1" x14ac:dyDescent="0.25">
      <c r="A572" s="351"/>
      <c r="B572" t="s">
        <v>762</v>
      </c>
      <c r="C572"/>
      <c r="D572"/>
      <c r="E572"/>
      <c r="F572"/>
      <c r="G572"/>
      <c r="H572"/>
      <c r="I572"/>
      <c r="J572" s="352"/>
      <c r="K572" s="353"/>
    </row>
    <row r="573" spans="1:11" ht="15.75" hidden="1" customHeight="1" x14ac:dyDescent="0.25">
      <c r="A573" s="351"/>
      <c r="B573" t="s">
        <v>763</v>
      </c>
      <c r="C573"/>
      <c r="D573"/>
      <c r="E573"/>
      <c r="F573"/>
      <c r="G573"/>
      <c r="H573"/>
      <c r="I573"/>
      <c r="J573" s="352"/>
      <c r="K573" s="353"/>
    </row>
    <row r="574" spans="1:11" ht="15.75" hidden="1" customHeight="1" x14ac:dyDescent="0.25">
      <c r="A574" s="351"/>
      <c r="B574" t="s">
        <v>764</v>
      </c>
      <c r="C574"/>
      <c r="D574"/>
      <c r="E574"/>
      <c r="F574"/>
      <c r="G574"/>
      <c r="H574"/>
      <c r="I574"/>
      <c r="J574" s="352"/>
      <c r="K574" s="353"/>
    </row>
    <row r="575" spans="1:11" ht="15.75" hidden="1" customHeight="1" x14ac:dyDescent="0.25">
      <c r="A575" s="351"/>
      <c r="B575" t="s">
        <v>765</v>
      </c>
      <c r="C575"/>
      <c r="D575"/>
      <c r="E575"/>
      <c r="F575"/>
      <c r="G575"/>
      <c r="H575"/>
      <c r="I575"/>
      <c r="J575" s="352"/>
      <c r="K575" s="353"/>
    </row>
    <row r="576" spans="1:11" ht="15.75" hidden="1" customHeight="1" x14ac:dyDescent="0.25">
      <c r="A576" s="351"/>
      <c r="B576" t="s">
        <v>766</v>
      </c>
      <c r="C576"/>
      <c r="D576"/>
      <c r="E576"/>
      <c r="F576"/>
      <c r="G576"/>
      <c r="H576"/>
      <c r="I576"/>
      <c r="J576" s="352"/>
      <c r="K576" s="353"/>
    </row>
    <row r="577" spans="1:11" ht="15.75" hidden="1" customHeight="1" x14ac:dyDescent="0.25">
      <c r="A577" s="351"/>
      <c r="B577" t="s">
        <v>767</v>
      </c>
      <c r="C577"/>
      <c r="D577"/>
      <c r="E577"/>
      <c r="F577"/>
      <c r="G577"/>
      <c r="H577"/>
      <c r="I577"/>
      <c r="J577" s="352"/>
      <c r="K577" s="353"/>
    </row>
    <row r="578" spans="1:11" ht="15.75" hidden="1" customHeight="1" x14ac:dyDescent="0.25">
      <c r="A578" s="351"/>
      <c r="B578" t="s">
        <v>768</v>
      </c>
      <c r="C578"/>
      <c r="D578"/>
      <c r="E578"/>
      <c r="F578"/>
      <c r="G578"/>
      <c r="H578"/>
      <c r="I578"/>
      <c r="J578" s="352"/>
      <c r="K578" s="353"/>
    </row>
    <row r="579" spans="1:11" ht="15.75" hidden="1" customHeight="1" x14ac:dyDescent="0.25">
      <c r="A579" s="351"/>
      <c r="B579" t="s">
        <v>769</v>
      </c>
      <c r="C579"/>
      <c r="D579"/>
      <c r="E579"/>
      <c r="F579"/>
      <c r="G579"/>
      <c r="H579"/>
      <c r="I579"/>
      <c r="J579" s="352"/>
      <c r="K579" s="353"/>
    </row>
    <row r="580" spans="1:11" ht="15.75" hidden="1" customHeight="1" x14ac:dyDescent="0.25">
      <c r="A580" s="351"/>
      <c r="B580" t="s">
        <v>770</v>
      </c>
      <c r="C580"/>
      <c r="D580"/>
      <c r="E580"/>
      <c r="F580"/>
      <c r="G580"/>
      <c r="H580"/>
      <c r="I580"/>
      <c r="J580" s="352"/>
      <c r="K580" s="353"/>
    </row>
    <row r="581" spans="1:11" ht="15.75" hidden="1" customHeight="1" x14ac:dyDescent="0.25">
      <c r="A581" s="351"/>
      <c r="B581" t="s">
        <v>771</v>
      </c>
      <c r="C581"/>
      <c r="D581"/>
      <c r="E581"/>
      <c r="F581"/>
      <c r="G581"/>
      <c r="H581"/>
      <c r="I581"/>
      <c r="J581" s="352"/>
      <c r="K581" s="353"/>
    </row>
    <row r="582" spans="1:11" ht="15.75" hidden="1" customHeight="1" x14ac:dyDescent="0.25">
      <c r="A582" s="351"/>
      <c r="B582" t="s">
        <v>770</v>
      </c>
      <c r="C582"/>
      <c r="D582"/>
      <c r="E582"/>
      <c r="F582"/>
      <c r="G582"/>
      <c r="H582"/>
      <c r="I582"/>
      <c r="J582" s="352"/>
      <c r="K582" s="353"/>
    </row>
    <row r="583" spans="1:11" ht="15.75" hidden="1" customHeight="1" x14ac:dyDescent="0.25">
      <c r="A583" s="351"/>
      <c r="B583" t="s">
        <v>770</v>
      </c>
      <c r="C583"/>
      <c r="D583"/>
      <c r="E583"/>
      <c r="F583"/>
      <c r="G583"/>
      <c r="H583"/>
      <c r="I583"/>
      <c r="J583" s="352"/>
      <c r="K583" s="353"/>
    </row>
    <row r="584" spans="1:11" ht="15.75" hidden="1" customHeight="1" x14ac:dyDescent="0.25">
      <c r="A584" s="351"/>
      <c r="B584" t="s">
        <v>772</v>
      </c>
      <c r="C584"/>
      <c r="D584"/>
      <c r="E584"/>
      <c r="F584"/>
      <c r="G584"/>
      <c r="H584"/>
      <c r="I584"/>
      <c r="J584" s="352"/>
      <c r="K584" s="353"/>
    </row>
    <row r="585" spans="1:11" ht="15.75" hidden="1" customHeight="1" x14ac:dyDescent="0.25">
      <c r="A585" s="351"/>
      <c r="B585" t="s">
        <v>773</v>
      </c>
      <c r="C585"/>
      <c r="D585"/>
      <c r="E585"/>
      <c r="F585"/>
      <c r="G585"/>
      <c r="H585"/>
      <c r="I585"/>
      <c r="J585" s="352"/>
      <c r="K585" s="353"/>
    </row>
    <row r="586" spans="1:11" ht="15.75" hidden="1" customHeight="1" x14ac:dyDescent="0.25">
      <c r="A586" s="351"/>
      <c r="B586" t="s">
        <v>766</v>
      </c>
      <c r="C586"/>
      <c r="D586"/>
      <c r="E586"/>
      <c r="F586"/>
      <c r="G586"/>
      <c r="H586"/>
      <c r="I586"/>
      <c r="J586" s="352"/>
      <c r="K586" s="353"/>
    </row>
    <row r="587" spans="1:11" ht="15.75" hidden="1" customHeight="1" x14ac:dyDescent="0.25">
      <c r="A587" s="351"/>
      <c r="B587" t="s">
        <v>774</v>
      </c>
      <c r="C587"/>
      <c r="D587"/>
      <c r="E587"/>
      <c r="F587"/>
      <c r="G587"/>
      <c r="H587"/>
      <c r="I587"/>
      <c r="J587" s="352"/>
      <c r="K587" s="353"/>
    </row>
    <row r="588" spans="1:11" ht="15.75" hidden="1" customHeight="1" x14ac:dyDescent="0.25">
      <c r="A588" s="351"/>
      <c r="B588" t="s">
        <v>775</v>
      </c>
      <c r="C588"/>
      <c r="D588"/>
      <c r="E588"/>
      <c r="F588"/>
      <c r="G588"/>
      <c r="H588"/>
      <c r="I588"/>
      <c r="J588" s="352"/>
      <c r="K588" s="353"/>
    </row>
    <row r="589" spans="1:11" ht="15.75" hidden="1" customHeight="1" x14ac:dyDescent="0.25">
      <c r="A589" s="351"/>
      <c r="B589" t="s">
        <v>776</v>
      </c>
      <c r="C589"/>
      <c r="D589"/>
      <c r="E589"/>
      <c r="F589"/>
      <c r="G589"/>
      <c r="H589"/>
      <c r="I589"/>
      <c r="J589" s="352"/>
      <c r="K589" s="353"/>
    </row>
    <row r="590" spans="1:11" ht="15.75" hidden="1" customHeight="1" x14ac:dyDescent="0.25">
      <c r="A590" s="351"/>
      <c r="B590" t="s">
        <v>777</v>
      </c>
      <c r="C590"/>
      <c r="D590"/>
      <c r="E590"/>
      <c r="F590"/>
      <c r="G590"/>
      <c r="H590"/>
      <c r="I590"/>
      <c r="J590" s="352"/>
      <c r="K590" s="353"/>
    </row>
    <row r="591" spans="1:11" ht="15.75" hidden="1" customHeight="1" x14ac:dyDescent="0.25">
      <c r="A591" s="351"/>
      <c r="B591" t="s">
        <v>778</v>
      </c>
      <c r="C591"/>
      <c r="D591"/>
      <c r="E591"/>
      <c r="F591"/>
      <c r="G591"/>
      <c r="H591"/>
      <c r="I591"/>
      <c r="J591" s="352"/>
      <c r="K591" s="353"/>
    </row>
    <row r="592" spans="1:11" ht="15.75" hidden="1" customHeight="1" x14ac:dyDescent="0.25">
      <c r="A592" s="351"/>
      <c r="B592" t="s">
        <v>779</v>
      </c>
      <c r="C592"/>
      <c r="D592"/>
      <c r="E592"/>
      <c r="F592"/>
      <c r="G592"/>
      <c r="H592"/>
      <c r="I592"/>
      <c r="J592" s="352"/>
      <c r="K592" s="353"/>
    </row>
    <row r="593" spans="1:11" ht="15.75" hidden="1" customHeight="1" x14ac:dyDescent="0.25">
      <c r="A593" s="351"/>
      <c r="B593" t="s">
        <v>780</v>
      </c>
      <c r="C593"/>
      <c r="D593"/>
      <c r="E593"/>
      <c r="F593"/>
      <c r="G593"/>
      <c r="H593"/>
      <c r="I593"/>
      <c r="J593" s="352"/>
      <c r="K593" s="353"/>
    </row>
    <row r="594" spans="1:11" ht="15.75" hidden="1" customHeight="1" x14ac:dyDescent="0.25">
      <c r="A594" s="351"/>
      <c r="B594" t="s">
        <v>781</v>
      </c>
      <c r="C594"/>
      <c r="D594"/>
      <c r="E594"/>
      <c r="F594"/>
      <c r="G594"/>
      <c r="H594"/>
      <c r="I594"/>
      <c r="J594" s="352"/>
      <c r="K594" s="353"/>
    </row>
    <row r="595" spans="1:11" ht="15.75" hidden="1" customHeight="1" x14ac:dyDescent="0.25">
      <c r="A595" s="351"/>
      <c r="B595" t="s">
        <v>782</v>
      </c>
      <c r="C595"/>
      <c r="D595"/>
      <c r="E595"/>
      <c r="F595"/>
      <c r="G595"/>
      <c r="H595"/>
      <c r="I595"/>
      <c r="J595" s="352"/>
      <c r="K595" s="353"/>
    </row>
    <row r="596" spans="1:11" ht="15.75" hidden="1" customHeight="1" x14ac:dyDescent="0.25">
      <c r="A596" s="351"/>
      <c r="B596" t="s">
        <v>783</v>
      </c>
      <c r="C596"/>
      <c r="D596"/>
      <c r="E596"/>
      <c r="F596"/>
      <c r="G596"/>
      <c r="H596"/>
      <c r="I596"/>
      <c r="J596" s="352"/>
      <c r="K596" s="353"/>
    </row>
    <row r="597" spans="1:11" ht="15.75" hidden="1" customHeight="1" x14ac:dyDescent="0.25">
      <c r="A597" s="351"/>
      <c r="B597" t="s">
        <v>784</v>
      </c>
      <c r="C597"/>
      <c r="D597"/>
      <c r="E597"/>
      <c r="F597"/>
      <c r="G597"/>
      <c r="H597"/>
      <c r="I597"/>
      <c r="J597" s="352"/>
      <c r="K597" s="353"/>
    </row>
    <row r="598" spans="1:11" ht="15.75" hidden="1" customHeight="1" x14ac:dyDescent="0.25">
      <c r="A598" s="351"/>
      <c r="B598" t="s">
        <v>784</v>
      </c>
      <c r="C598"/>
      <c r="D598"/>
      <c r="E598"/>
      <c r="F598"/>
      <c r="G598"/>
      <c r="H598"/>
      <c r="I598"/>
      <c r="J598" s="352"/>
      <c r="K598" s="353"/>
    </row>
    <row r="599" spans="1:11" ht="15.75" hidden="1" customHeight="1" x14ac:dyDescent="0.25">
      <c r="A599" s="351"/>
      <c r="B599" t="s">
        <v>785</v>
      </c>
      <c r="C599"/>
      <c r="D599"/>
      <c r="E599"/>
      <c r="F599"/>
      <c r="G599"/>
      <c r="H599"/>
      <c r="I599"/>
      <c r="J599" s="352"/>
      <c r="K599" s="353"/>
    </row>
    <row r="600" spans="1:11" ht="15.75" hidden="1" customHeight="1" x14ac:dyDescent="0.25">
      <c r="A600" s="351"/>
      <c r="B600" t="s">
        <v>786</v>
      </c>
      <c r="C600"/>
      <c r="D600"/>
      <c r="E600"/>
      <c r="F600"/>
      <c r="G600"/>
      <c r="H600"/>
      <c r="I600"/>
      <c r="J600" s="352"/>
      <c r="K600" s="353"/>
    </row>
    <row r="601" spans="1:11" ht="15.75" hidden="1" customHeight="1" x14ac:dyDescent="0.25">
      <c r="A601" s="351"/>
      <c r="B601" t="s">
        <v>787</v>
      </c>
      <c r="C601"/>
      <c r="D601"/>
      <c r="E601"/>
      <c r="F601"/>
      <c r="G601"/>
      <c r="H601"/>
      <c r="I601"/>
      <c r="J601" s="352"/>
      <c r="K601" s="353"/>
    </row>
    <row r="602" spans="1:11" ht="15.75" hidden="1" customHeight="1" x14ac:dyDescent="0.25">
      <c r="A602" s="351"/>
      <c r="B602" t="s">
        <v>788</v>
      </c>
      <c r="C602"/>
      <c r="D602"/>
      <c r="E602"/>
      <c r="F602"/>
      <c r="G602"/>
      <c r="H602"/>
      <c r="I602"/>
      <c r="J602" s="352"/>
      <c r="K602" s="353"/>
    </row>
    <row r="603" spans="1:11" ht="15.75" hidden="1" customHeight="1" x14ac:dyDescent="0.25">
      <c r="A603" s="351"/>
      <c r="B603" t="s">
        <v>789</v>
      </c>
      <c r="C603"/>
      <c r="D603"/>
      <c r="E603"/>
      <c r="F603"/>
      <c r="G603"/>
      <c r="H603"/>
      <c r="I603"/>
      <c r="J603" s="352"/>
      <c r="K603" s="353"/>
    </row>
    <row r="604" spans="1:11" ht="15.75" hidden="1" customHeight="1" x14ac:dyDescent="0.25">
      <c r="A604" s="351"/>
      <c r="B604" t="s">
        <v>790</v>
      </c>
      <c r="C604"/>
      <c r="D604"/>
      <c r="E604"/>
      <c r="F604"/>
      <c r="G604"/>
      <c r="H604"/>
      <c r="I604"/>
      <c r="J604" s="352"/>
      <c r="K604" s="353"/>
    </row>
    <row r="605" spans="1:11" ht="15.75" hidden="1" customHeight="1" x14ac:dyDescent="0.25">
      <c r="A605" s="351"/>
      <c r="B605" t="s">
        <v>791</v>
      </c>
      <c r="C605"/>
      <c r="D605"/>
      <c r="E605"/>
      <c r="F605"/>
      <c r="G605"/>
      <c r="H605"/>
      <c r="I605"/>
      <c r="J605" s="352"/>
      <c r="K605" s="353"/>
    </row>
    <row r="606" spans="1:11" ht="15.75" hidden="1" customHeight="1" x14ac:dyDescent="0.25">
      <c r="A606" s="351"/>
      <c r="B606" t="s">
        <v>792</v>
      </c>
      <c r="C606"/>
      <c r="D606"/>
      <c r="E606"/>
      <c r="F606"/>
      <c r="G606"/>
      <c r="H606"/>
      <c r="I606"/>
      <c r="J606" s="352"/>
      <c r="K606" s="353"/>
    </row>
    <row r="607" spans="1:11" ht="15.75" hidden="1" customHeight="1" x14ac:dyDescent="0.25">
      <c r="A607" s="351"/>
      <c r="B607" t="s">
        <v>793</v>
      </c>
      <c r="C607"/>
      <c r="D607"/>
      <c r="E607"/>
      <c r="F607"/>
      <c r="G607"/>
      <c r="H607"/>
      <c r="I607"/>
      <c r="J607" s="352"/>
      <c r="K607" s="353"/>
    </row>
    <row r="608" spans="1:11" ht="15.75" hidden="1" customHeight="1" x14ac:dyDescent="0.25">
      <c r="A608" s="351"/>
      <c r="B608" t="s">
        <v>794</v>
      </c>
      <c r="C608"/>
      <c r="D608"/>
      <c r="E608"/>
      <c r="F608"/>
      <c r="G608"/>
      <c r="H608"/>
      <c r="I608"/>
      <c r="J608" s="352"/>
      <c r="K608" s="353"/>
    </row>
    <row r="609" spans="1:11" ht="15.75" hidden="1" customHeight="1" x14ac:dyDescent="0.25">
      <c r="A609" s="351"/>
      <c r="B609" t="s">
        <v>793</v>
      </c>
      <c r="C609"/>
      <c r="D609"/>
      <c r="E609"/>
      <c r="F609"/>
      <c r="G609"/>
      <c r="H609"/>
      <c r="I609"/>
      <c r="J609" s="352"/>
      <c r="K609" s="353"/>
    </row>
    <row r="610" spans="1:11" ht="15.75" hidden="1" customHeight="1" x14ac:dyDescent="0.25">
      <c r="A610" s="351"/>
      <c r="B610" t="s">
        <v>794</v>
      </c>
      <c r="C610"/>
      <c r="D610"/>
      <c r="E610"/>
      <c r="F610"/>
      <c r="G610"/>
      <c r="H610"/>
      <c r="I610"/>
      <c r="J610" s="352"/>
      <c r="K610" s="353"/>
    </row>
    <row r="611" spans="1:11" ht="15.75" hidden="1" customHeight="1" x14ac:dyDescent="0.25">
      <c r="A611" s="351"/>
      <c r="B611" t="s">
        <v>793</v>
      </c>
      <c r="C611"/>
      <c r="D611"/>
      <c r="E611"/>
      <c r="F611"/>
      <c r="G611"/>
      <c r="H611"/>
      <c r="I611"/>
      <c r="J611" s="352"/>
      <c r="K611" s="353"/>
    </row>
    <row r="612" spans="1:11" ht="15.75" hidden="1" customHeight="1" x14ac:dyDescent="0.25">
      <c r="A612" s="351"/>
      <c r="B612" t="s">
        <v>795</v>
      </c>
      <c r="C612"/>
      <c r="D612"/>
      <c r="E612"/>
      <c r="F612"/>
      <c r="G612"/>
      <c r="H612"/>
      <c r="I612"/>
      <c r="J612" s="352"/>
      <c r="K612" s="353"/>
    </row>
    <row r="613" spans="1:11" ht="15.75" hidden="1" customHeight="1" x14ac:dyDescent="0.25">
      <c r="A613" s="351"/>
      <c r="B613" t="s">
        <v>796</v>
      </c>
      <c r="C613"/>
      <c r="D613"/>
      <c r="E613"/>
      <c r="F613"/>
      <c r="G613"/>
      <c r="H613"/>
      <c r="I613"/>
      <c r="J613" s="352"/>
      <c r="K613" s="353"/>
    </row>
    <row r="614" spans="1:11" ht="15.75" hidden="1" customHeight="1" x14ac:dyDescent="0.25">
      <c r="A614" s="351"/>
      <c r="B614" t="s">
        <v>797</v>
      </c>
      <c r="C614"/>
      <c r="D614"/>
      <c r="E614"/>
      <c r="F614"/>
      <c r="G614"/>
      <c r="H614"/>
      <c r="I614"/>
      <c r="J614" s="352"/>
      <c r="K614" s="353"/>
    </row>
    <row r="615" spans="1:11" ht="15.75" hidden="1" customHeight="1" x14ac:dyDescent="0.25">
      <c r="A615" s="351"/>
      <c r="B615" t="s">
        <v>798</v>
      </c>
      <c r="C615"/>
      <c r="D615"/>
      <c r="E615"/>
      <c r="F615"/>
      <c r="G615"/>
      <c r="H615"/>
      <c r="I615"/>
      <c r="J615" s="352"/>
      <c r="K615" s="353"/>
    </row>
    <row r="616" spans="1:11" ht="15.75" hidden="1" customHeight="1" x14ac:dyDescent="0.25">
      <c r="A616" s="351"/>
      <c r="B616" t="s">
        <v>799</v>
      </c>
      <c r="C616"/>
      <c r="D616"/>
      <c r="E616"/>
      <c r="F616"/>
      <c r="G616"/>
      <c r="H616"/>
      <c r="I616"/>
      <c r="J616" s="352"/>
      <c r="K616" s="353"/>
    </row>
    <row r="617" spans="1:11" ht="15.75" hidden="1" customHeight="1" x14ac:dyDescent="0.25">
      <c r="A617" s="351"/>
      <c r="B617" t="s">
        <v>800</v>
      </c>
      <c r="C617"/>
      <c r="D617"/>
      <c r="E617"/>
      <c r="F617"/>
      <c r="G617"/>
      <c r="H617"/>
      <c r="I617"/>
      <c r="J617" s="352"/>
      <c r="K617" s="353"/>
    </row>
    <row r="618" spans="1:11" ht="15.75" hidden="1" customHeight="1" x14ac:dyDescent="0.25">
      <c r="A618" s="351"/>
      <c r="B618" t="s">
        <v>801</v>
      </c>
      <c r="C618"/>
      <c r="D618"/>
      <c r="E618"/>
      <c r="F618"/>
      <c r="G618"/>
      <c r="H618"/>
      <c r="I618"/>
      <c r="J618" s="352"/>
      <c r="K618" s="353"/>
    </row>
    <row r="619" spans="1:11" ht="15.75" hidden="1" customHeight="1" x14ac:dyDescent="0.25">
      <c r="A619" s="351"/>
      <c r="B619" t="s">
        <v>802</v>
      </c>
      <c r="C619"/>
      <c r="D619"/>
      <c r="E619"/>
      <c r="F619"/>
      <c r="G619"/>
      <c r="H619"/>
      <c r="I619"/>
      <c r="J619" s="352"/>
      <c r="K619" s="353"/>
    </row>
    <row r="620" spans="1:11" ht="15.75" hidden="1" customHeight="1" x14ac:dyDescent="0.25">
      <c r="A620" s="351"/>
      <c r="B620" t="s">
        <v>803</v>
      </c>
      <c r="C620"/>
      <c r="D620"/>
      <c r="E620"/>
      <c r="F620"/>
      <c r="G620"/>
      <c r="H620"/>
      <c r="I620"/>
      <c r="J620" s="352"/>
      <c r="K620" s="353"/>
    </row>
    <row r="621" spans="1:11" ht="15.75" hidden="1" customHeight="1" x14ac:dyDescent="0.25">
      <c r="A621" s="351"/>
      <c r="B621" t="s">
        <v>804</v>
      </c>
      <c r="C621"/>
      <c r="D621"/>
      <c r="E621"/>
      <c r="F621"/>
      <c r="G621"/>
      <c r="H621"/>
      <c r="I621"/>
      <c r="J621" s="352"/>
      <c r="K621" s="353"/>
    </row>
    <row r="622" spans="1:11" ht="15.75" hidden="1" customHeight="1" x14ac:dyDescent="0.25">
      <c r="A622" s="351"/>
      <c r="B622" t="s">
        <v>805</v>
      </c>
      <c r="C622"/>
      <c r="D622"/>
      <c r="E622"/>
      <c r="F622"/>
      <c r="G622"/>
      <c r="H622"/>
      <c r="I622"/>
      <c r="J622" s="352"/>
      <c r="K622" s="353"/>
    </row>
    <row r="623" spans="1:11" ht="15.75" hidden="1" customHeight="1" x14ac:dyDescent="0.25">
      <c r="A623" s="351"/>
      <c r="B623" t="s">
        <v>806</v>
      </c>
      <c r="C623"/>
      <c r="D623"/>
      <c r="E623"/>
      <c r="F623"/>
      <c r="G623"/>
      <c r="H623"/>
      <c r="I623"/>
      <c r="J623" s="352"/>
      <c r="K623" s="353"/>
    </row>
    <row r="624" spans="1:11" ht="15.75" hidden="1" customHeight="1" x14ac:dyDescent="0.25">
      <c r="A624" s="351"/>
      <c r="B624" t="s">
        <v>807</v>
      </c>
      <c r="C624"/>
      <c r="D624"/>
      <c r="E624"/>
      <c r="F624"/>
      <c r="G624"/>
      <c r="H624"/>
      <c r="I624"/>
      <c r="J624" s="352"/>
      <c r="K624" s="353"/>
    </row>
    <row r="625" spans="1:11" ht="15.75" hidden="1" customHeight="1" x14ac:dyDescent="0.25">
      <c r="A625" s="351"/>
      <c r="B625" t="s">
        <v>808</v>
      </c>
      <c r="C625"/>
      <c r="D625"/>
      <c r="E625"/>
      <c r="F625"/>
      <c r="G625"/>
      <c r="H625"/>
      <c r="I625"/>
      <c r="J625" s="352"/>
      <c r="K625" s="353"/>
    </row>
    <row r="626" spans="1:11" ht="15.75" hidden="1" customHeight="1" x14ac:dyDescent="0.25">
      <c r="A626" s="351"/>
      <c r="B626" t="s">
        <v>809</v>
      </c>
      <c r="C626"/>
      <c r="D626"/>
      <c r="E626"/>
      <c r="F626"/>
      <c r="G626"/>
      <c r="H626"/>
      <c r="I626"/>
      <c r="J626" s="352"/>
      <c r="K626" s="353"/>
    </row>
    <row r="627" spans="1:11" ht="15.75" hidden="1" customHeight="1" x14ac:dyDescent="0.25">
      <c r="A627" s="351"/>
      <c r="B627" t="s">
        <v>810</v>
      </c>
      <c r="C627"/>
      <c r="D627"/>
      <c r="E627"/>
      <c r="F627"/>
      <c r="G627"/>
      <c r="H627"/>
      <c r="I627"/>
      <c r="J627" s="352"/>
      <c r="K627" s="353"/>
    </row>
    <row r="628" spans="1:11" ht="15.75" hidden="1" customHeight="1" x14ac:dyDescent="0.25">
      <c r="A628" s="351"/>
      <c r="B628" t="s">
        <v>811</v>
      </c>
      <c r="C628"/>
      <c r="D628"/>
      <c r="E628"/>
      <c r="F628"/>
      <c r="G628"/>
      <c r="H628"/>
      <c r="I628"/>
      <c r="J628" s="352"/>
      <c r="K628" s="353"/>
    </row>
    <row r="629" spans="1:11" ht="15.75" hidden="1" customHeight="1" x14ac:dyDescent="0.25">
      <c r="A629" s="351"/>
      <c r="B629" t="s">
        <v>812</v>
      </c>
      <c r="C629"/>
      <c r="D629"/>
      <c r="E629"/>
      <c r="F629"/>
      <c r="G629"/>
      <c r="H629"/>
      <c r="I629"/>
      <c r="J629" s="352"/>
      <c r="K629" s="353"/>
    </row>
    <row r="630" spans="1:11" ht="15.75" hidden="1" customHeight="1" x14ac:dyDescent="0.25">
      <c r="A630" s="351"/>
      <c r="B630" t="s">
        <v>813</v>
      </c>
      <c r="C630"/>
      <c r="D630"/>
      <c r="E630"/>
      <c r="F630"/>
      <c r="G630"/>
      <c r="H630"/>
      <c r="I630"/>
      <c r="J630" s="352"/>
      <c r="K630" s="353"/>
    </row>
    <row r="631" spans="1:11" ht="15.75" hidden="1" customHeight="1" x14ac:dyDescent="0.25">
      <c r="A631" s="351"/>
      <c r="B631" t="s">
        <v>813</v>
      </c>
      <c r="C631"/>
      <c r="D631"/>
      <c r="E631"/>
      <c r="F631"/>
      <c r="G631"/>
      <c r="H631"/>
      <c r="I631"/>
      <c r="J631" s="352"/>
      <c r="K631" s="353"/>
    </row>
    <row r="632" spans="1:11" ht="15.75" hidden="1" customHeight="1" x14ac:dyDescent="0.25">
      <c r="A632" s="351"/>
      <c r="B632" t="s">
        <v>814</v>
      </c>
      <c r="C632"/>
      <c r="D632"/>
      <c r="E632"/>
      <c r="F632"/>
      <c r="G632"/>
      <c r="H632"/>
      <c r="I632"/>
      <c r="J632" s="352"/>
      <c r="K632" s="353"/>
    </row>
    <row r="633" spans="1:11" ht="15.75" hidden="1" customHeight="1" x14ac:dyDescent="0.25">
      <c r="A633" s="351"/>
      <c r="B633" t="s">
        <v>813</v>
      </c>
      <c r="C633"/>
      <c r="D633"/>
      <c r="E633"/>
      <c r="F633"/>
      <c r="G633"/>
      <c r="H633"/>
      <c r="I633"/>
      <c r="J633" s="352"/>
      <c r="K633" s="353"/>
    </row>
    <row r="634" spans="1:11" ht="15.75" hidden="1" customHeight="1" x14ac:dyDescent="0.25">
      <c r="A634" s="351"/>
      <c r="B634" t="s">
        <v>815</v>
      </c>
      <c r="C634"/>
      <c r="D634"/>
      <c r="E634"/>
      <c r="F634"/>
      <c r="G634"/>
      <c r="H634"/>
      <c r="I634"/>
      <c r="J634" s="352"/>
      <c r="K634" s="353"/>
    </row>
    <row r="635" spans="1:11" ht="15.75" hidden="1" customHeight="1" x14ac:dyDescent="0.25">
      <c r="A635" s="351"/>
      <c r="B635" t="s">
        <v>816</v>
      </c>
      <c r="C635"/>
      <c r="D635"/>
      <c r="E635"/>
      <c r="F635"/>
      <c r="G635"/>
      <c r="H635"/>
      <c r="I635"/>
      <c r="J635" s="352"/>
      <c r="K635" s="353"/>
    </row>
    <row r="636" spans="1:11" x14ac:dyDescent="0.25">
      <c r="A636" s="354"/>
      <c r="B636" s="710" t="s">
        <v>597</v>
      </c>
      <c r="C636" s="710"/>
      <c r="D636" s="710"/>
      <c r="E636" s="711"/>
      <c r="F636" s="349" t="s">
        <v>827</v>
      </c>
      <c r="G636" s="355"/>
      <c r="H636" s="717">
        <f>+K31</f>
        <v>0</v>
      </c>
      <c r="I636" s="720"/>
      <c r="J636" s="721"/>
      <c r="K636" s="722"/>
    </row>
    <row r="637" spans="1:11" ht="15.75" hidden="1" customHeight="1" x14ac:dyDescent="0.25">
      <c r="A637" s="354"/>
      <c r="B637" s="710"/>
      <c r="C637" s="710"/>
      <c r="D637" s="710"/>
      <c r="E637" s="711"/>
      <c r="F637" s="349">
        <v>0</v>
      </c>
      <c r="G637" s="355"/>
      <c r="H637" s="718"/>
      <c r="I637" s="723"/>
      <c r="J637" s="724"/>
      <c r="K637" s="722"/>
    </row>
    <row r="638" spans="1:11" x14ac:dyDescent="0.25">
      <c r="A638" s="354"/>
      <c r="B638" s="710"/>
      <c r="C638" s="710"/>
      <c r="D638" s="710"/>
      <c r="E638" s="711"/>
      <c r="F638" s="349">
        <v>0</v>
      </c>
      <c r="G638" s="355"/>
      <c r="H638" s="712"/>
      <c r="I638" s="713"/>
      <c r="J638" s="717"/>
      <c r="K638" s="714"/>
    </row>
    <row r="639" spans="1:11" x14ac:dyDescent="0.25">
      <c r="A639" s="354"/>
      <c r="B639" s="710"/>
      <c r="C639" s="710"/>
      <c r="D639" s="710"/>
      <c r="E639" s="711"/>
      <c r="F639" s="349">
        <v>0</v>
      </c>
      <c r="G639" s="355"/>
      <c r="H639" s="718"/>
      <c r="I639" s="719"/>
      <c r="J639" s="717"/>
      <c r="K639" s="714"/>
    </row>
    <row r="640" spans="1:11" x14ac:dyDescent="0.25">
      <c r="A640" s="354"/>
      <c r="B640" s="715" t="s">
        <v>324</v>
      </c>
      <c r="C640" s="715"/>
      <c r="D640" s="715"/>
      <c r="E640" s="716"/>
      <c r="F640" s="349" t="s">
        <v>828</v>
      </c>
      <c r="G640" s="355"/>
      <c r="H640" s="712"/>
      <c r="I640" s="713"/>
      <c r="J640" s="717">
        <f>+H636+H637+H638+H639</f>
        <v>0</v>
      </c>
      <c r="K640" s="714"/>
    </row>
    <row r="641" spans="1:14" x14ac:dyDescent="0.25">
      <c r="A641" s="354"/>
      <c r="B641" s="710"/>
      <c r="C641" s="710"/>
      <c r="D641" s="710"/>
      <c r="E641" s="711"/>
      <c r="F641" s="349">
        <v>0</v>
      </c>
      <c r="G641" s="356"/>
      <c r="H641" s="712"/>
      <c r="I641" s="713"/>
      <c r="J641" s="712"/>
      <c r="K641" s="714"/>
    </row>
    <row r="642" spans="1:14" x14ac:dyDescent="0.25">
      <c r="A642" s="354"/>
      <c r="B642" s="710" t="s">
        <v>298</v>
      </c>
      <c r="C642" s="710"/>
      <c r="D642" s="710"/>
      <c r="E642" s="711"/>
      <c r="F642" s="349">
        <v>0</v>
      </c>
      <c r="G642" s="356"/>
      <c r="H642" s="712"/>
      <c r="I642" s="713"/>
      <c r="J642" s="712"/>
      <c r="K642" s="714"/>
    </row>
    <row r="643" spans="1:14" x14ac:dyDescent="0.25">
      <c r="A643" s="354"/>
      <c r="B643" s="710"/>
      <c r="C643" s="710"/>
      <c r="D643" s="710"/>
      <c r="E643" s="711"/>
      <c r="F643" s="357"/>
      <c r="G643" s="356"/>
      <c r="H643" s="712"/>
      <c r="I643" s="713"/>
      <c r="J643" s="712"/>
      <c r="K643" s="714"/>
    </row>
    <row r="644" spans="1:14" x14ac:dyDescent="0.25">
      <c r="A644" s="358" t="s">
        <v>817</v>
      </c>
      <c r="B644" s="359"/>
      <c r="C644" s="359"/>
      <c r="D644" s="359"/>
      <c r="E644" s="360" t="s">
        <v>126</v>
      </c>
      <c r="F644" s="361"/>
      <c r="G644" s="361"/>
      <c r="H644" s="703">
        <f>SUM(H636:H643)</f>
        <v>0</v>
      </c>
      <c r="I644" s="704"/>
      <c r="J644" s="703">
        <f>SUM(J637:J643)</f>
        <v>0</v>
      </c>
      <c r="K644" s="705"/>
    </row>
    <row r="645" spans="1:14" x14ac:dyDescent="0.25">
      <c r="A645" s="291" t="s">
        <v>818</v>
      </c>
      <c r="F645" s="362" t="s">
        <v>819</v>
      </c>
      <c r="G645" s="363"/>
      <c r="H645" s="363"/>
      <c r="I645" s="363"/>
      <c r="J645" s="363"/>
      <c r="K645" s="364"/>
    </row>
    <row r="646" spans="1:14" x14ac:dyDescent="0.25">
      <c r="A646" s="291"/>
      <c r="B646" s="706" t="s">
        <v>820</v>
      </c>
      <c r="C646" s="706"/>
      <c r="D646" s="706"/>
      <c r="F646" s="365"/>
      <c r="H646" s="706" t="str">
        <f>+E71</f>
        <v>PEPITO S. SAMSON JR.</v>
      </c>
      <c r="I646" s="706"/>
      <c r="J646" s="706"/>
      <c r="K646" s="707"/>
    </row>
    <row r="647" spans="1:14" ht="16.5" thickBot="1" x14ac:dyDescent="0.3">
      <c r="A647" s="366"/>
      <c r="B647" s="708" t="s">
        <v>821</v>
      </c>
      <c r="C647" s="708"/>
      <c r="D647" s="708"/>
      <c r="E647" s="367"/>
      <c r="F647" s="368"/>
      <c r="G647" s="367"/>
      <c r="H647" s="708" t="s">
        <v>822</v>
      </c>
      <c r="I647" s="708"/>
      <c r="J647" s="708"/>
      <c r="K647" s="709"/>
    </row>
    <row r="648" spans="1:14" ht="25.5" customHeight="1" x14ac:dyDescent="0.25">
      <c r="A648" s="765" t="s">
        <v>239</v>
      </c>
      <c r="B648" s="766"/>
      <c r="C648" s="766"/>
      <c r="D648" s="766"/>
      <c r="E648" s="766"/>
      <c r="F648" s="766"/>
      <c r="G648" s="766"/>
      <c r="H648" s="766"/>
      <c r="I648" s="766"/>
      <c r="J648" s="441"/>
      <c r="K648" s="267" t="s">
        <v>240</v>
      </c>
      <c r="M648" s="268" t="s">
        <v>823</v>
      </c>
    </row>
    <row r="649" spans="1:14" ht="25.5" customHeight="1" x14ac:dyDescent="0.3">
      <c r="A649" s="767"/>
      <c r="B649" s="768"/>
      <c r="C649" s="768"/>
      <c r="D649" s="768"/>
      <c r="E649" s="768"/>
      <c r="F649" s="768"/>
      <c r="G649" s="768"/>
      <c r="H649" s="768"/>
      <c r="I649" s="768"/>
      <c r="J649" s="441"/>
      <c r="K649" s="269" t="s">
        <v>242</v>
      </c>
    </row>
    <row r="650" spans="1:14" ht="18.75" x14ac:dyDescent="0.3">
      <c r="A650" s="769" t="s">
        <v>243</v>
      </c>
      <c r="B650" s="770"/>
      <c r="C650" s="770"/>
      <c r="D650" s="770"/>
      <c r="E650" s="770"/>
      <c r="F650" s="770"/>
      <c r="G650" s="770"/>
      <c r="H650" s="770"/>
      <c r="I650" s="770"/>
      <c r="J650" s="430"/>
      <c r="K650" s="270" t="s">
        <v>832</v>
      </c>
      <c r="M650" s="369" t="s">
        <v>244</v>
      </c>
    </row>
    <row r="651" spans="1:14" x14ac:dyDescent="0.25">
      <c r="A651" s="771" t="s">
        <v>245</v>
      </c>
      <c r="B651" s="772"/>
      <c r="C651" s="772"/>
      <c r="D651" s="772"/>
      <c r="E651" s="772"/>
      <c r="F651" s="772"/>
      <c r="G651" s="772"/>
      <c r="H651" s="772"/>
      <c r="I651" s="772"/>
      <c r="J651" s="429"/>
      <c r="K651" s="271" t="str">
        <f ca="1">"Date: " &amp; TEXT(TODAY(), "mm/dd/yyyy")</f>
        <v>Date: 08/14/2025</v>
      </c>
      <c r="M651" s="369" t="s">
        <v>1093</v>
      </c>
    </row>
    <row r="652" spans="1:14" x14ac:dyDescent="0.25">
      <c r="A652" s="434"/>
      <c r="B652" s="435"/>
      <c r="C652" s="435"/>
      <c r="D652" s="435"/>
      <c r="E652" s="435"/>
      <c r="F652" s="435"/>
      <c r="G652" s="435"/>
      <c r="H652" s="435"/>
      <c r="I652" s="435"/>
      <c r="J652" s="442"/>
      <c r="K652" s="436"/>
      <c r="N652" s="272"/>
    </row>
    <row r="653" spans="1:14" ht="15.75" customHeight="1" x14ac:dyDescent="0.25">
      <c r="A653" s="754" t="s">
        <v>246</v>
      </c>
      <c r="B653" s="756" t="s">
        <v>247</v>
      </c>
      <c r="C653" s="756"/>
      <c r="D653" s="774"/>
      <c r="E653" s="774"/>
      <c r="F653" s="774"/>
      <c r="G653" s="774"/>
      <c r="H653" s="774"/>
      <c r="I653" s="774"/>
      <c r="J653" s="437"/>
      <c r="K653" s="273" t="s">
        <v>248</v>
      </c>
    </row>
    <row r="654" spans="1:14" ht="15.75" customHeight="1" x14ac:dyDescent="0.25">
      <c r="A654" s="773"/>
      <c r="B654" s="775"/>
      <c r="C654" s="775"/>
      <c r="D654" s="775"/>
      <c r="E654" s="775"/>
      <c r="F654" s="775"/>
      <c r="G654" s="775"/>
      <c r="H654" s="775"/>
      <c r="I654" s="775"/>
      <c r="J654" s="274"/>
      <c r="K654" s="273" t="s">
        <v>249</v>
      </c>
    </row>
    <row r="655" spans="1:14" ht="15.75" customHeight="1" x14ac:dyDescent="0.25">
      <c r="A655" s="754" t="s">
        <v>250</v>
      </c>
      <c r="B655" s="756" t="s">
        <v>251</v>
      </c>
      <c r="C655" s="756"/>
      <c r="D655" s="756"/>
      <c r="E655" s="756"/>
      <c r="F655" s="756"/>
      <c r="G655" s="756"/>
      <c r="H655" s="756"/>
      <c r="I655" s="756"/>
      <c r="J655" s="438"/>
      <c r="K655" s="443" t="s">
        <v>252</v>
      </c>
    </row>
    <row r="656" spans="1:14" ht="16.5" customHeight="1" thickBot="1" x14ac:dyDescent="0.3">
      <c r="A656" s="755"/>
      <c r="B656" s="757"/>
      <c r="C656" s="757"/>
      <c r="D656" s="757"/>
      <c r="E656" s="757"/>
      <c r="F656" s="757"/>
      <c r="G656" s="757"/>
      <c r="H656" s="757"/>
      <c r="I656" s="757"/>
      <c r="J656" s="440"/>
      <c r="K656" s="444"/>
    </row>
    <row r="657" spans="1:16" ht="20.25" x14ac:dyDescent="0.25">
      <c r="A657" s="758" t="s">
        <v>253</v>
      </c>
      <c r="B657" s="759"/>
      <c r="C657" s="759"/>
      <c r="D657" s="759"/>
      <c r="E657" s="759"/>
      <c r="F657" s="759"/>
      <c r="G657" s="759"/>
      <c r="H657" s="759"/>
      <c r="I657" s="759"/>
      <c r="J657" s="439"/>
      <c r="K657" s="762" t="s">
        <v>84</v>
      </c>
    </row>
    <row r="658" spans="1:16" ht="21" thickBot="1" x14ac:dyDescent="0.3">
      <c r="A658" s="760"/>
      <c r="B658" s="761"/>
      <c r="C658" s="761"/>
      <c r="D658" s="761"/>
      <c r="E658" s="761"/>
      <c r="F658" s="761"/>
      <c r="G658" s="761"/>
      <c r="H658" s="761"/>
      <c r="I658" s="761"/>
      <c r="J658" s="275"/>
      <c r="K658" s="763"/>
    </row>
    <row r="659" spans="1:16" x14ac:dyDescent="0.25">
      <c r="A659" s="276"/>
      <c r="B659" s="277"/>
      <c r="C659" s="277"/>
      <c r="D659" s="277"/>
      <c r="E659" s="277"/>
      <c r="F659" s="277"/>
      <c r="G659" s="277"/>
      <c r="H659" s="277"/>
      <c r="I659" s="277"/>
      <c r="J659" s="277"/>
      <c r="K659" s="278"/>
    </row>
    <row r="660" spans="1:16" ht="20.25" x14ac:dyDescent="0.25">
      <c r="A660" s="279"/>
      <c r="B660" s="280"/>
      <c r="C660" s="280"/>
      <c r="D660" s="280"/>
      <c r="E660" s="280"/>
      <c r="F660" s="280"/>
      <c r="G660" s="280"/>
      <c r="H660" s="280"/>
      <c r="I660" s="280"/>
      <c r="J660" s="281"/>
      <c r="K660" s="282"/>
      <c r="P660" s="764"/>
    </row>
    <row r="661" spans="1:16" ht="20.25" customHeight="1" x14ac:dyDescent="0.3">
      <c r="A661" s="279"/>
      <c r="B661" s="764" t="s">
        <v>830</v>
      </c>
      <c r="C661" s="764"/>
      <c r="D661" s="764"/>
      <c r="E661" s="764"/>
      <c r="F661" s="764"/>
      <c r="G661" s="764"/>
      <c r="H661" s="764"/>
      <c r="I661" s="280"/>
      <c r="J661" s="281"/>
      <c r="K661" s="283" cm="1">
        <f t="array" ref="K661:L661">'Summary Report'!H28:I28</f>
        <v>0</v>
      </c>
      <c r="L661" s="265">
        <v>0</v>
      </c>
      <c r="M661" s="369" t="s">
        <v>864</v>
      </c>
      <c r="P661" s="764"/>
    </row>
    <row r="662" spans="1:16" ht="20.25" x14ac:dyDescent="0.25">
      <c r="A662" s="279"/>
      <c r="B662" s="764"/>
      <c r="C662" s="764"/>
      <c r="D662" s="764"/>
      <c r="E662" s="764"/>
      <c r="F662" s="764"/>
      <c r="G662" s="764"/>
      <c r="H662" s="764"/>
      <c r="I662" s="280"/>
      <c r="J662" s="281"/>
      <c r="K662" s="284"/>
      <c r="M662" s="369" t="s">
        <v>254</v>
      </c>
      <c r="P662" s="764"/>
    </row>
    <row r="663" spans="1:16" ht="20.25" x14ac:dyDescent="0.25">
      <c r="A663" s="279"/>
      <c r="B663" s="764"/>
      <c r="C663" s="764"/>
      <c r="D663" s="764"/>
      <c r="E663" s="764"/>
      <c r="F663" s="764"/>
      <c r="G663" s="764"/>
      <c r="H663" s="764"/>
      <c r="I663" s="280"/>
      <c r="J663" s="281"/>
      <c r="K663" s="284"/>
      <c r="P663" s="764"/>
    </row>
    <row r="664" spans="1:16" ht="20.25" x14ac:dyDescent="0.25">
      <c r="A664" s="279"/>
      <c r="B664" s="764"/>
      <c r="C664" s="764"/>
      <c r="D664" s="764"/>
      <c r="E664" s="764"/>
      <c r="F664" s="764"/>
      <c r="G664" s="764"/>
      <c r="H664" s="764"/>
      <c r="I664" s="280"/>
      <c r="J664" s="281"/>
      <c r="K664" s="284"/>
      <c r="P664" s="764"/>
    </row>
    <row r="665" spans="1:16" ht="15.75" customHeight="1" x14ac:dyDescent="0.25">
      <c r="A665" s="276"/>
      <c r="B665" s="764"/>
      <c r="C665" s="764"/>
      <c r="D665" s="764"/>
      <c r="E665" s="764"/>
      <c r="F665" s="764"/>
      <c r="G665" s="764"/>
      <c r="H665" s="764"/>
      <c r="I665" s="281"/>
      <c r="J665" s="281"/>
      <c r="K665" s="284"/>
      <c r="P665" s="764"/>
    </row>
    <row r="666" spans="1:16" ht="18.75" x14ac:dyDescent="0.3">
      <c r="A666" s="285"/>
      <c r="B666" s="286"/>
      <c r="D666" s="287"/>
      <c r="F666" s="287"/>
      <c r="G666" s="288"/>
      <c r="H666" s="287"/>
      <c r="I666" s="289"/>
      <c r="J666" s="290"/>
      <c r="K666" s="284"/>
      <c r="P666" s="764"/>
    </row>
    <row r="667" spans="1:16" ht="18.75" x14ac:dyDescent="0.3">
      <c r="A667" s="291"/>
      <c r="B667" s="286"/>
      <c r="D667" s="292"/>
      <c r="F667" s="292"/>
      <c r="G667" s="290"/>
      <c r="H667" s="292"/>
      <c r="I667" s="293"/>
      <c r="J667" s="294"/>
      <c r="K667" s="284"/>
      <c r="P667" s="764"/>
    </row>
    <row r="668" spans="1:16" ht="18.75" x14ac:dyDescent="0.3">
      <c r="A668" s="291"/>
      <c r="B668" s="286"/>
      <c r="D668" s="295"/>
      <c r="F668" s="292"/>
      <c r="G668" s="296"/>
      <c r="H668" s="292"/>
      <c r="I668" s="293"/>
      <c r="J668" s="294"/>
      <c r="K668" s="284"/>
      <c r="P668" s="764"/>
    </row>
    <row r="669" spans="1:16" ht="18.75" x14ac:dyDescent="0.3">
      <c r="A669" s="291"/>
      <c r="B669" s="286"/>
      <c r="D669" s="297"/>
      <c r="F669" s="297"/>
      <c r="G669" s="298"/>
      <c r="H669" s="297"/>
      <c r="I669" s="297"/>
      <c r="J669" s="299"/>
      <c r="K669" s="284"/>
      <c r="P669" s="764"/>
    </row>
    <row r="670" spans="1:16" ht="18.75" x14ac:dyDescent="0.3">
      <c r="A670" s="291"/>
      <c r="B670" s="286"/>
      <c r="D670" s="297"/>
      <c r="F670" s="297"/>
      <c r="G670" s="296"/>
      <c r="H670" s="297"/>
      <c r="I670" s="297"/>
      <c r="J670" s="300"/>
      <c r="K670" s="284"/>
    </row>
    <row r="671" spans="1:16" ht="18.75" x14ac:dyDescent="0.3">
      <c r="A671" s="291"/>
      <c r="B671" s="286"/>
      <c r="D671" s="297"/>
      <c r="F671" s="297"/>
      <c r="G671" s="298"/>
      <c r="H671" s="297"/>
      <c r="I671" s="297"/>
      <c r="J671" s="299"/>
      <c r="K671" s="284"/>
    </row>
    <row r="672" spans="1:16" ht="18.75" x14ac:dyDescent="0.3">
      <c r="A672" s="291"/>
      <c r="B672" s="286"/>
      <c r="D672" s="297"/>
      <c r="F672" s="297"/>
      <c r="G672" s="290"/>
      <c r="H672" s="297"/>
      <c r="I672" s="297"/>
      <c r="J672" s="294"/>
      <c r="K672" s="284"/>
    </row>
    <row r="673" spans="1:11" ht="18.75" x14ac:dyDescent="0.3">
      <c r="A673" s="276"/>
      <c r="B673" s="286"/>
      <c r="C673" s="297"/>
      <c r="D673" s="297"/>
      <c r="E673" s="297"/>
      <c r="F673" s="297"/>
      <c r="G673" s="281"/>
      <c r="H673" s="281"/>
      <c r="I673" s="281"/>
      <c r="J673" s="281"/>
      <c r="K673" s="284"/>
    </row>
    <row r="674" spans="1:11" x14ac:dyDescent="0.25">
      <c r="A674" s="276"/>
      <c r="B674" s="281"/>
      <c r="C674" s="281"/>
      <c r="D674" s="281"/>
      <c r="E674" s="281"/>
      <c r="F674" s="753"/>
      <c r="G674" s="753"/>
      <c r="H674" s="281"/>
      <c r="I674" s="281"/>
      <c r="J674" s="281"/>
      <c r="K674" s="284"/>
    </row>
    <row r="675" spans="1:11" x14ac:dyDescent="0.25">
      <c r="A675" s="276"/>
      <c r="B675" s="281"/>
      <c r="C675" s="281"/>
      <c r="D675" s="281"/>
      <c r="E675" s="281"/>
      <c r="F675" s="753"/>
      <c r="G675" s="753"/>
      <c r="H675" s="281"/>
      <c r="I675" s="281"/>
      <c r="J675" s="281"/>
      <c r="K675" s="284"/>
    </row>
    <row r="676" spans="1:11" ht="16.5" thickBot="1" x14ac:dyDescent="0.3">
      <c r="A676" s="276"/>
      <c r="B676" s="277"/>
      <c r="C676" s="277"/>
      <c r="D676" s="277"/>
      <c r="E676" s="277"/>
      <c r="F676" s="277"/>
      <c r="G676" s="277"/>
      <c r="H676" s="277"/>
      <c r="I676" s="277"/>
      <c r="J676" s="277"/>
      <c r="K676" s="284"/>
    </row>
    <row r="677" spans="1:11" ht="19.5" thickBot="1" x14ac:dyDescent="0.35">
      <c r="A677" s="301"/>
      <c r="B677" s="302"/>
      <c r="C677" s="302"/>
      <c r="D677" s="303"/>
      <c r="E677" s="303"/>
      <c r="F677" s="303"/>
      <c r="G677" s="303"/>
      <c r="H677" s="304" t="s">
        <v>255</v>
      </c>
      <c r="I677" s="305"/>
      <c r="J677" s="305"/>
      <c r="K677" s="306">
        <f>K661-K674-K675</f>
        <v>0</v>
      </c>
    </row>
    <row r="678" spans="1:11" x14ac:dyDescent="0.25">
      <c r="A678" s="307" t="s">
        <v>256</v>
      </c>
      <c r="B678" s="308"/>
      <c r="C678" s="308"/>
      <c r="D678" s="309"/>
      <c r="E678" s="310" t="s">
        <v>256</v>
      </c>
      <c r="F678" s="308"/>
      <c r="G678" s="308"/>
      <c r="H678" s="311"/>
      <c r="I678" s="310" t="s">
        <v>256</v>
      </c>
      <c r="J678" s="312"/>
      <c r="K678" s="313"/>
    </row>
    <row r="679" spans="1:11" x14ac:dyDescent="0.25">
      <c r="A679" s="276" t="s">
        <v>257</v>
      </c>
      <c r="B679" s="277"/>
      <c r="C679" s="277"/>
      <c r="D679" s="314"/>
      <c r="E679" s="315" t="s">
        <v>258</v>
      </c>
      <c r="F679" s="277"/>
      <c r="G679" s="277"/>
      <c r="H679" s="314"/>
      <c r="I679" s="316" t="s">
        <v>259</v>
      </c>
      <c r="J679" s="317"/>
      <c r="K679" s="318"/>
    </row>
    <row r="680" spans="1:11" x14ac:dyDescent="0.25">
      <c r="A680" s="276" t="s">
        <v>260</v>
      </c>
      <c r="B680" s="277"/>
      <c r="C680" s="277"/>
      <c r="D680" s="314"/>
      <c r="E680" s="315" t="s">
        <v>261</v>
      </c>
      <c r="F680" s="277"/>
      <c r="G680" s="277"/>
      <c r="H680" s="314"/>
      <c r="I680" s="315"/>
      <c r="J680" s="277"/>
      <c r="K680" s="318"/>
    </row>
    <row r="681" spans="1:11" x14ac:dyDescent="0.25">
      <c r="A681" s="319" t="s">
        <v>262</v>
      </c>
      <c r="B681" s="277"/>
      <c r="C681" s="277"/>
      <c r="D681" s="314"/>
      <c r="E681" s="315" t="s">
        <v>263</v>
      </c>
      <c r="F681" s="277"/>
      <c r="G681" s="277"/>
      <c r="H681" s="314"/>
      <c r="I681" s="315"/>
      <c r="J681" s="277"/>
      <c r="K681" s="318"/>
    </row>
    <row r="682" spans="1:11" x14ac:dyDescent="0.25">
      <c r="A682" s="320"/>
      <c r="B682" s="277"/>
      <c r="C682" s="277"/>
      <c r="D682" s="314"/>
      <c r="E682" s="315" t="s">
        <v>264</v>
      </c>
      <c r="F682" s="277"/>
      <c r="G682" s="277"/>
      <c r="H682" s="314"/>
      <c r="I682" s="315"/>
      <c r="J682" s="277"/>
      <c r="K682" s="318"/>
    </row>
    <row r="683" spans="1:11" ht="15.75" hidden="1" customHeight="1" x14ac:dyDescent="0.25">
      <c r="A683" s="747" t="s">
        <v>265</v>
      </c>
      <c r="B683" s="748"/>
      <c r="C683" s="748"/>
      <c r="D683" s="749"/>
      <c r="E683" s="315"/>
      <c r="F683" s="277"/>
      <c r="G683" s="277"/>
      <c r="H683" s="314"/>
      <c r="I683" s="315"/>
      <c r="J683" s="277"/>
      <c r="K683" s="318"/>
    </row>
    <row r="684" spans="1:11" ht="15.75" hidden="1" customHeight="1" x14ac:dyDescent="0.25">
      <c r="A684" s="747" t="s">
        <v>266</v>
      </c>
      <c r="B684" s="748"/>
      <c r="C684" s="748"/>
      <c r="D684" s="749"/>
      <c r="E684" s="315"/>
      <c r="F684" s="277"/>
      <c r="G684" s="277"/>
      <c r="H684" s="314"/>
      <c r="I684" s="315"/>
      <c r="J684" s="277"/>
      <c r="K684" s="318"/>
    </row>
    <row r="685" spans="1:11" ht="15.75" hidden="1" customHeight="1" x14ac:dyDescent="0.25">
      <c r="A685" s="747" t="s">
        <v>267</v>
      </c>
      <c r="B685" s="748"/>
      <c r="C685" s="748"/>
      <c r="D685" s="749"/>
      <c r="E685" s="315"/>
      <c r="F685" s="277"/>
      <c r="G685" s="277"/>
      <c r="H685" s="314"/>
      <c r="I685" s="315"/>
      <c r="J685" s="277"/>
      <c r="K685" s="318"/>
    </row>
    <row r="686" spans="1:11" ht="15.75" hidden="1" customHeight="1" x14ac:dyDescent="0.25">
      <c r="A686" s="747" t="s">
        <v>268</v>
      </c>
      <c r="B686" s="748"/>
      <c r="C686" s="748"/>
      <c r="D686" s="749"/>
      <c r="E686" s="315"/>
      <c r="F686" s="277"/>
      <c r="G686" s="277"/>
      <c r="H686" s="314"/>
      <c r="I686" s="315"/>
      <c r="J686" s="277"/>
      <c r="K686" s="318"/>
    </row>
    <row r="687" spans="1:11" ht="15.75" hidden="1" customHeight="1" x14ac:dyDescent="0.25">
      <c r="A687" s="747" t="s">
        <v>269</v>
      </c>
      <c r="B687" s="748"/>
      <c r="C687" s="748"/>
      <c r="D687" s="749"/>
      <c r="E687" s="315"/>
      <c r="F687" s="277"/>
      <c r="G687" s="277"/>
      <c r="H687" s="314"/>
      <c r="I687" s="315"/>
      <c r="J687" s="277"/>
      <c r="K687" s="318"/>
    </row>
    <row r="688" spans="1:11" ht="15.75" hidden="1" customHeight="1" x14ac:dyDescent="0.25">
      <c r="A688" s="747" t="s">
        <v>270</v>
      </c>
      <c r="B688" s="748"/>
      <c r="C688" s="748"/>
      <c r="D688" s="749"/>
      <c r="E688" s="315"/>
      <c r="F688" s="277"/>
      <c r="G688" s="277"/>
      <c r="H688" s="314"/>
      <c r="I688" s="315"/>
      <c r="J688" s="277"/>
      <c r="K688" s="318"/>
    </row>
    <row r="689" spans="1:11" ht="15.75" hidden="1" customHeight="1" x14ac:dyDescent="0.25">
      <c r="A689" s="747" t="s">
        <v>271</v>
      </c>
      <c r="B689" s="748"/>
      <c r="C689" s="748"/>
      <c r="D689" s="749"/>
      <c r="E689" s="315"/>
      <c r="F689" s="277"/>
      <c r="G689" s="277"/>
      <c r="H689" s="314"/>
      <c r="I689" s="315"/>
      <c r="J689" s="277"/>
      <c r="K689" s="318"/>
    </row>
    <row r="690" spans="1:11" ht="15.75" hidden="1" customHeight="1" x14ac:dyDescent="0.25">
      <c r="A690" s="747" t="s">
        <v>272</v>
      </c>
      <c r="B690" s="748"/>
      <c r="C690" s="748"/>
      <c r="D690" s="749"/>
      <c r="E690" s="315"/>
      <c r="F690" s="277"/>
      <c r="G690" s="277"/>
      <c r="H690" s="314"/>
      <c r="I690" s="315"/>
      <c r="J690" s="277"/>
      <c r="K690" s="318"/>
    </row>
    <row r="691" spans="1:11" ht="15.75" hidden="1" customHeight="1" x14ac:dyDescent="0.25">
      <c r="A691" s="747" t="s">
        <v>273</v>
      </c>
      <c r="B691" s="748"/>
      <c r="C691" s="748"/>
      <c r="D691" s="749"/>
      <c r="E691" s="315"/>
      <c r="F691" s="277"/>
      <c r="G691" s="277"/>
      <c r="H691" s="314"/>
      <c r="I691" s="315"/>
      <c r="J691" s="277"/>
      <c r="K691" s="318"/>
    </row>
    <row r="692" spans="1:11" ht="15.75" hidden="1" customHeight="1" x14ac:dyDescent="0.25">
      <c r="A692" s="747" t="s">
        <v>274</v>
      </c>
      <c r="B692" s="748"/>
      <c r="C692" s="748"/>
      <c r="D692" s="749"/>
      <c r="E692" s="315"/>
      <c r="F692" s="277"/>
      <c r="G692" s="277"/>
      <c r="H692" s="314"/>
      <c r="I692" s="315"/>
      <c r="J692" s="277"/>
      <c r="K692" s="318"/>
    </row>
    <row r="693" spans="1:11" ht="15.75" hidden="1" customHeight="1" x14ac:dyDescent="0.25">
      <c r="A693" s="747" t="s">
        <v>275</v>
      </c>
      <c r="B693" s="748"/>
      <c r="C693" s="748"/>
      <c r="D693" s="749"/>
      <c r="E693" s="315"/>
      <c r="F693" s="277"/>
      <c r="G693" s="277"/>
      <c r="H693" s="314"/>
      <c r="I693" s="315"/>
      <c r="J693" s="277"/>
      <c r="K693" s="318"/>
    </row>
    <row r="694" spans="1:11" ht="15.75" hidden="1" customHeight="1" x14ac:dyDescent="0.25">
      <c r="A694" s="747" t="s">
        <v>276</v>
      </c>
      <c r="B694" s="748"/>
      <c r="C694" s="748"/>
      <c r="D694" s="749"/>
      <c r="E694" s="315"/>
      <c r="F694" s="277"/>
      <c r="G694" s="277"/>
      <c r="H694" s="314"/>
      <c r="I694" s="315"/>
      <c r="J694" s="277"/>
      <c r="K694" s="318"/>
    </row>
    <row r="695" spans="1:11" ht="15.75" hidden="1" customHeight="1" x14ac:dyDescent="0.25">
      <c r="A695" s="747" t="s">
        <v>277</v>
      </c>
      <c r="B695" s="748"/>
      <c r="C695" s="748"/>
      <c r="D695" s="749"/>
      <c r="E695" s="315"/>
      <c r="F695" s="277"/>
      <c r="G695" s="277"/>
      <c r="H695" s="314"/>
      <c r="I695" s="315"/>
      <c r="J695" s="277"/>
      <c r="K695" s="318"/>
    </row>
    <row r="696" spans="1:11" ht="15.75" hidden="1" customHeight="1" x14ac:dyDescent="0.25">
      <c r="A696" s="747" t="s">
        <v>278</v>
      </c>
      <c r="B696" s="748"/>
      <c r="C696" s="748"/>
      <c r="D696" s="749"/>
      <c r="E696" s="315"/>
      <c r="F696" s="277"/>
      <c r="G696" s="277"/>
      <c r="H696" s="314"/>
      <c r="I696" s="315"/>
      <c r="J696" s="277"/>
      <c r="K696" s="318"/>
    </row>
    <row r="697" spans="1:11" ht="15.75" hidden="1" customHeight="1" x14ac:dyDescent="0.25">
      <c r="A697" s="747" t="s">
        <v>279</v>
      </c>
      <c r="B697" s="748"/>
      <c r="C697" s="748"/>
      <c r="D697" s="749"/>
      <c r="E697" s="315"/>
      <c r="F697" s="277"/>
      <c r="G697" s="277"/>
      <c r="H697" s="314"/>
      <c r="I697" s="315"/>
      <c r="J697" s="277"/>
      <c r="K697" s="318"/>
    </row>
    <row r="698" spans="1:11" ht="15.75" hidden="1" customHeight="1" x14ac:dyDescent="0.25">
      <c r="A698" s="747" t="s">
        <v>280</v>
      </c>
      <c r="B698" s="748"/>
      <c r="C698" s="748"/>
      <c r="D698" s="749"/>
      <c r="E698" s="315"/>
      <c r="F698" s="277"/>
      <c r="G698" s="277"/>
      <c r="H698" s="314"/>
      <c r="I698" s="315"/>
      <c r="J698" s="277"/>
      <c r="K698" s="318"/>
    </row>
    <row r="699" spans="1:11" ht="15.75" hidden="1" customHeight="1" x14ac:dyDescent="0.25">
      <c r="A699" s="748" t="s">
        <v>281</v>
      </c>
      <c r="B699" s="748"/>
      <c r="C699" s="748"/>
      <c r="D699" s="749"/>
      <c r="E699" s="315"/>
      <c r="F699" s="277"/>
      <c r="G699" s="277"/>
      <c r="H699" s="314"/>
      <c r="I699" s="315"/>
      <c r="J699" s="277"/>
      <c r="K699" s="318"/>
    </row>
    <row r="700" spans="1:11" ht="15.75" hidden="1" customHeight="1" x14ac:dyDescent="0.25">
      <c r="A700" s="747" t="s">
        <v>282</v>
      </c>
      <c r="B700" s="748"/>
      <c r="C700" s="748"/>
      <c r="D700" s="749"/>
      <c r="E700" s="315"/>
      <c r="F700" s="277"/>
      <c r="G700" s="277"/>
      <c r="H700" s="314"/>
      <c r="I700" s="315"/>
      <c r="J700" s="277"/>
      <c r="K700" s="318"/>
    </row>
    <row r="701" spans="1:11" ht="15.75" hidden="1" customHeight="1" x14ac:dyDescent="0.25">
      <c r="A701" s="747" t="s">
        <v>283</v>
      </c>
      <c r="B701" s="748"/>
      <c r="C701" s="748"/>
      <c r="D701" s="749"/>
      <c r="E701" s="315"/>
      <c r="F701" s="277"/>
      <c r="G701" s="277"/>
      <c r="H701" s="314"/>
      <c r="I701" s="315"/>
      <c r="J701" s="277"/>
      <c r="K701" s="318"/>
    </row>
    <row r="702" spans="1:11" ht="15.75" hidden="1" customHeight="1" x14ac:dyDescent="0.25">
      <c r="A702" s="747" t="s">
        <v>284</v>
      </c>
      <c r="B702" s="748"/>
      <c r="C702" s="748"/>
      <c r="D702" s="749"/>
      <c r="E702" s="315"/>
      <c r="F702" s="277"/>
      <c r="G702" s="277"/>
      <c r="H702" s="314"/>
      <c r="I702" s="315"/>
      <c r="J702" s="277"/>
      <c r="K702" s="318"/>
    </row>
    <row r="703" spans="1:11" ht="15.75" hidden="1" customHeight="1" x14ac:dyDescent="0.25">
      <c r="A703" s="747" t="s">
        <v>285</v>
      </c>
      <c r="B703" s="748"/>
      <c r="C703" s="748"/>
      <c r="D703" s="749"/>
      <c r="E703" s="315"/>
      <c r="F703" s="277"/>
      <c r="G703" s="277"/>
      <c r="H703" s="314"/>
      <c r="I703" s="315"/>
      <c r="J703" s="277"/>
      <c r="K703" s="318"/>
    </row>
    <row r="704" spans="1:11" ht="15.75" hidden="1" customHeight="1" x14ac:dyDescent="0.25">
      <c r="A704" s="747" t="s">
        <v>286</v>
      </c>
      <c r="B704" s="748"/>
      <c r="C704" s="748"/>
      <c r="D704" s="749"/>
      <c r="E704" s="315"/>
      <c r="F704" s="277"/>
      <c r="G704" s="277"/>
      <c r="H704" s="314"/>
      <c r="I704" s="315"/>
      <c r="J704" s="277"/>
      <c r="K704" s="318"/>
    </row>
    <row r="705" spans="1:11" ht="15.75" hidden="1" customHeight="1" x14ac:dyDescent="0.25">
      <c r="A705" s="747" t="s">
        <v>287</v>
      </c>
      <c r="B705" s="748"/>
      <c r="C705" s="748"/>
      <c r="D705" s="749"/>
      <c r="E705" s="315"/>
      <c r="F705" s="277"/>
      <c r="G705" s="277"/>
      <c r="H705" s="314"/>
      <c r="I705" s="315"/>
      <c r="J705" s="277"/>
      <c r="K705" s="318"/>
    </row>
    <row r="706" spans="1:11" ht="15.75" hidden="1" customHeight="1" x14ac:dyDescent="0.25">
      <c r="A706" s="747" t="s">
        <v>288</v>
      </c>
      <c r="B706" s="748"/>
      <c r="C706" s="748"/>
      <c r="D706" s="749"/>
      <c r="E706" s="315"/>
      <c r="F706" s="277"/>
      <c r="G706" s="277"/>
      <c r="H706" s="314"/>
      <c r="I706" s="315"/>
      <c r="J706" s="277"/>
      <c r="K706" s="318"/>
    </row>
    <row r="707" spans="1:11" ht="15.75" hidden="1" customHeight="1" x14ac:dyDescent="0.25">
      <c r="A707" s="747" t="s">
        <v>289</v>
      </c>
      <c r="B707" s="748"/>
      <c r="C707" s="748"/>
      <c r="D707" s="749"/>
      <c r="E707" s="315"/>
      <c r="F707" s="277"/>
      <c r="G707" s="277"/>
      <c r="H707" s="314"/>
      <c r="I707" s="315"/>
      <c r="J707" s="277"/>
      <c r="K707" s="318"/>
    </row>
    <row r="708" spans="1:11" ht="15.75" hidden="1" customHeight="1" x14ac:dyDescent="0.25">
      <c r="A708" s="747" t="s">
        <v>290</v>
      </c>
      <c r="B708" s="748"/>
      <c r="C708" s="748"/>
      <c r="D708" s="749"/>
      <c r="E708" s="315"/>
      <c r="F708" s="277"/>
      <c r="G708" s="277"/>
      <c r="H708" s="314"/>
      <c r="I708" s="315"/>
      <c r="J708" s="277"/>
      <c r="K708" s="318"/>
    </row>
    <row r="709" spans="1:11" ht="15.75" hidden="1" customHeight="1" x14ac:dyDescent="0.25">
      <c r="A709" s="747" t="s">
        <v>291</v>
      </c>
      <c r="B709" s="748"/>
      <c r="C709" s="748"/>
      <c r="D709" s="749"/>
      <c r="E709" s="315"/>
      <c r="F709" s="277"/>
      <c r="G709" s="277"/>
      <c r="H709" s="314"/>
      <c r="I709" s="315"/>
      <c r="J709" s="277"/>
      <c r="K709" s="318"/>
    </row>
    <row r="710" spans="1:11" ht="15.75" hidden="1" customHeight="1" x14ac:dyDescent="0.25">
      <c r="A710" s="747" t="s">
        <v>292</v>
      </c>
      <c r="B710" s="748"/>
      <c r="C710" s="748"/>
      <c r="D710" s="749"/>
      <c r="E710" s="315"/>
      <c r="F710" s="277"/>
      <c r="G710" s="277"/>
      <c r="H710" s="314"/>
      <c r="I710" s="315"/>
      <c r="J710" s="277"/>
      <c r="K710" s="318"/>
    </row>
    <row r="711" spans="1:11" ht="15.75" hidden="1" customHeight="1" x14ac:dyDescent="0.25">
      <c r="A711" s="747" t="s">
        <v>293</v>
      </c>
      <c r="B711" s="748"/>
      <c r="C711" s="748"/>
      <c r="D711" s="749"/>
      <c r="E711" s="315"/>
      <c r="F711" s="277"/>
      <c r="G711" s="277"/>
      <c r="H711" s="314"/>
      <c r="I711" s="315"/>
      <c r="J711" s="277"/>
      <c r="K711" s="318"/>
    </row>
    <row r="712" spans="1:11" ht="15.75" hidden="1" customHeight="1" x14ac:dyDescent="0.25">
      <c r="A712" s="747" t="s">
        <v>294</v>
      </c>
      <c r="B712" s="748"/>
      <c r="C712" s="748"/>
      <c r="D712" s="749"/>
      <c r="E712" s="315"/>
      <c r="F712" s="277"/>
      <c r="G712" s="277"/>
      <c r="H712" s="314"/>
      <c r="I712" s="315"/>
      <c r="J712" s="277"/>
      <c r="K712" s="318"/>
    </row>
    <row r="713" spans="1:11" ht="15.75" hidden="1" customHeight="1" x14ac:dyDescent="0.25">
      <c r="A713" s="747" t="s">
        <v>295</v>
      </c>
      <c r="B713" s="748"/>
      <c r="C713" s="748"/>
      <c r="D713" s="749"/>
      <c r="E713" s="315"/>
      <c r="F713" s="277"/>
      <c r="G713" s="277"/>
      <c r="H713" s="314"/>
      <c r="I713" s="315"/>
      <c r="J713" s="277"/>
      <c r="K713" s="318"/>
    </row>
    <row r="714" spans="1:11" ht="15.75" hidden="1" customHeight="1" x14ac:dyDescent="0.25">
      <c r="A714" s="747" t="s">
        <v>296</v>
      </c>
      <c r="B714" s="748"/>
      <c r="C714" s="748"/>
      <c r="D714" s="749"/>
      <c r="E714" s="315"/>
      <c r="F714" s="277"/>
      <c r="G714" s="277"/>
      <c r="H714" s="314"/>
      <c r="I714" s="315"/>
      <c r="J714" s="277"/>
      <c r="K714" s="318"/>
    </row>
    <row r="715" spans="1:11" ht="15.75" hidden="1" customHeight="1" x14ac:dyDescent="0.25">
      <c r="A715" s="747" t="s">
        <v>297</v>
      </c>
      <c r="B715" s="748"/>
      <c r="C715" s="748"/>
      <c r="D715" s="749"/>
      <c r="E715" s="315"/>
      <c r="F715" s="277"/>
      <c r="G715" s="277"/>
      <c r="H715" s="314"/>
      <c r="I715" s="315"/>
      <c r="J715" s="277"/>
      <c r="K715" s="318"/>
    </row>
    <row r="716" spans="1:11" x14ac:dyDescent="0.25">
      <c r="A716" s="750" t="s">
        <v>298</v>
      </c>
      <c r="B716" s="751"/>
      <c r="C716" s="751"/>
      <c r="D716" s="752"/>
      <c r="E716" s="315"/>
      <c r="F716" s="277"/>
      <c r="G716" s="277"/>
      <c r="H716" s="314"/>
      <c r="I716" s="315"/>
      <c r="J716" s="277"/>
      <c r="K716" s="318"/>
    </row>
    <row r="717" spans="1:11" x14ac:dyDescent="0.25">
      <c r="A717" s="739" t="s">
        <v>299</v>
      </c>
      <c r="B717" s="740"/>
      <c r="C717" s="740"/>
      <c r="D717" s="741"/>
      <c r="E717" s="745" t="str">
        <f>+A717</f>
        <v>PEPITO S. SAMSON JR.</v>
      </c>
      <c r="F717" s="740"/>
      <c r="G717" s="740"/>
      <c r="H717" s="741"/>
      <c r="I717" s="745" t="s">
        <v>300</v>
      </c>
      <c r="J717" s="740"/>
      <c r="K717" s="746"/>
    </row>
    <row r="718" spans="1:11" x14ac:dyDescent="0.25">
      <c r="A718" s="739" t="s">
        <v>301</v>
      </c>
      <c r="B718" s="740"/>
      <c r="C718" s="740"/>
      <c r="D718" s="741"/>
      <c r="E718" s="745" t="str">
        <f>+A718</f>
        <v>Municipal Accountant - OIC</v>
      </c>
      <c r="F718" s="740"/>
      <c r="G718" s="740"/>
      <c r="H718" s="741"/>
      <c r="I718" s="739" t="s">
        <v>302</v>
      </c>
      <c r="J718" s="740"/>
      <c r="K718" s="746"/>
    </row>
    <row r="719" spans="1:11" x14ac:dyDescent="0.25">
      <c r="A719" s="731"/>
      <c r="B719" s="732"/>
      <c r="C719" s="732"/>
      <c r="D719" s="733"/>
      <c r="E719" s="734"/>
      <c r="F719" s="732"/>
      <c r="G719" s="732"/>
      <c r="H719" s="733"/>
      <c r="I719" s="734"/>
      <c r="J719" s="732"/>
      <c r="K719" s="735"/>
    </row>
    <row r="720" spans="1:11" x14ac:dyDescent="0.25">
      <c r="A720" s="321" t="s">
        <v>303</v>
      </c>
      <c r="B720" s="322"/>
      <c r="C720" s="322"/>
      <c r="D720" s="323">
        <f>K661</f>
        <v>0</v>
      </c>
      <c r="E720" s="324"/>
      <c r="F720" s="322"/>
      <c r="G720" s="322"/>
      <c r="H720" s="325"/>
      <c r="I720" s="326" t="s">
        <v>304</v>
      </c>
      <c r="J720" s="327"/>
      <c r="K720" s="328"/>
    </row>
    <row r="721" spans="1:13" x14ac:dyDescent="0.25">
      <c r="A721" s="276"/>
      <c r="B721" s="277"/>
      <c r="C721" s="277"/>
      <c r="D721" s="314"/>
      <c r="E721" s="329" t="s">
        <v>305</v>
      </c>
      <c r="F721" s="277"/>
      <c r="G721" s="277"/>
      <c r="H721" s="330"/>
      <c r="I721" s="331"/>
      <c r="J721" s="332"/>
      <c r="K721" s="333"/>
    </row>
    <row r="722" spans="1:13" x14ac:dyDescent="0.25">
      <c r="A722" s="276"/>
      <c r="B722" s="277"/>
      <c r="C722" s="277"/>
      <c r="D722" s="314"/>
      <c r="E722" s="329" t="s">
        <v>306</v>
      </c>
      <c r="F722" s="334"/>
      <c r="G722" s="334"/>
      <c r="H722" s="314"/>
      <c r="I722" s="315"/>
      <c r="J722" s="277"/>
      <c r="K722" s="318"/>
    </row>
    <row r="723" spans="1:13" x14ac:dyDescent="0.25">
      <c r="A723" s="276"/>
      <c r="B723" s="277"/>
      <c r="C723" s="277"/>
      <c r="D723" s="314"/>
      <c r="E723" s="329" t="s">
        <v>307</v>
      </c>
      <c r="F723" s="334"/>
      <c r="G723" s="334"/>
      <c r="H723" s="314"/>
      <c r="I723" s="315"/>
      <c r="J723" s="277"/>
      <c r="K723" s="333"/>
    </row>
    <row r="724" spans="1:13" x14ac:dyDescent="0.25">
      <c r="A724" s="736" t="s">
        <v>308</v>
      </c>
      <c r="B724" s="737"/>
      <c r="C724" s="737"/>
      <c r="D724" s="738"/>
      <c r="E724" s="329" t="s">
        <v>309</v>
      </c>
      <c r="F724" s="334"/>
      <c r="G724" s="334"/>
      <c r="H724" s="314"/>
      <c r="I724" s="335"/>
      <c r="J724" s="336"/>
      <c r="K724" s="337"/>
      <c r="M724" s="369" t="s">
        <v>310</v>
      </c>
    </row>
    <row r="725" spans="1:13" x14ac:dyDescent="0.25">
      <c r="A725" s="739" t="s">
        <v>311</v>
      </c>
      <c r="B725" s="740"/>
      <c r="C725" s="740"/>
      <c r="D725" s="741"/>
      <c r="E725" s="315"/>
      <c r="F725" s="277"/>
      <c r="G725" s="277"/>
      <c r="H725" s="314"/>
      <c r="I725" s="742" t="str">
        <f>+B653</f>
        <v>19 Barangays</v>
      </c>
      <c r="J725" s="743"/>
      <c r="K725" s="744"/>
    </row>
    <row r="726" spans="1:13" x14ac:dyDescent="0.25">
      <c r="A726" s="291"/>
      <c r="E726" s="315"/>
      <c r="F726" s="277"/>
      <c r="G726" s="277"/>
      <c r="H726" s="277"/>
      <c r="I726" s="338" t="s">
        <v>312</v>
      </c>
      <c r="J726" s="339"/>
      <c r="K726" s="340"/>
    </row>
    <row r="727" spans="1:13" x14ac:dyDescent="0.25">
      <c r="A727" s="341"/>
      <c r="B727" s="336"/>
      <c r="C727" s="336"/>
      <c r="D727" s="342"/>
      <c r="E727" s="335"/>
      <c r="F727" s="343"/>
      <c r="G727" s="343"/>
      <c r="H727" s="342"/>
      <c r="K727" s="344"/>
    </row>
    <row r="728" spans="1:13" ht="15.75" customHeight="1" x14ac:dyDescent="0.25">
      <c r="A728" s="725" t="s">
        <v>313</v>
      </c>
      <c r="B728" s="726"/>
      <c r="C728" s="726"/>
      <c r="D728" s="726"/>
      <c r="E728" s="322"/>
      <c r="F728" s="345"/>
      <c r="G728" s="345"/>
      <c r="H728" s="322"/>
      <c r="I728" s="327"/>
      <c r="J728" s="327"/>
      <c r="K728" s="346"/>
    </row>
    <row r="729" spans="1:13" x14ac:dyDescent="0.25">
      <c r="A729" s="727" t="s">
        <v>253</v>
      </c>
      <c r="B729" s="728"/>
      <c r="C729" s="728"/>
      <c r="D729" s="728"/>
      <c r="E729" s="728"/>
      <c r="F729" s="347" t="s">
        <v>314</v>
      </c>
      <c r="G729" s="347"/>
      <c r="H729" s="728" t="s">
        <v>315</v>
      </c>
      <c r="I729" s="729"/>
      <c r="J729" s="728" t="s">
        <v>316</v>
      </c>
      <c r="K729" s="730"/>
    </row>
    <row r="730" spans="1:13" ht="15.75" hidden="1" customHeight="1" x14ac:dyDescent="0.25">
      <c r="A730" s="348"/>
      <c r="B730" s="710"/>
      <c r="C730" s="710"/>
      <c r="D730" s="710"/>
      <c r="E730" s="711"/>
      <c r="F730" s="349">
        <v>0</v>
      </c>
      <c r="G730" s="350"/>
      <c r="H730" s="712"/>
      <c r="I730" s="720"/>
      <c r="J730" s="721"/>
      <c r="K730" s="722"/>
    </row>
    <row r="731" spans="1:13" ht="15.75" hidden="1" customHeight="1" x14ac:dyDescent="0.25">
      <c r="A731" s="351"/>
      <c r="B731" t="s">
        <v>317</v>
      </c>
      <c r="C731"/>
      <c r="D731"/>
      <c r="E731"/>
      <c r="F731"/>
      <c r="G731"/>
      <c r="H731"/>
      <c r="I731"/>
      <c r="J731" s="352"/>
      <c r="K731" s="353"/>
    </row>
    <row r="732" spans="1:13" ht="15.75" hidden="1" customHeight="1" x14ac:dyDescent="0.25">
      <c r="A732" s="351"/>
      <c r="B732" t="s">
        <v>318</v>
      </c>
      <c r="C732"/>
      <c r="D732"/>
      <c r="E732"/>
      <c r="F732"/>
      <c r="G732"/>
      <c r="H732"/>
      <c r="I732"/>
      <c r="J732" s="352"/>
      <c r="K732" s="353"/>
    </row>
    <row r="733" spans="1:13" ht="15.75" hidden="1" customHeight="1" x14ac:dyDescent="0.25">
      <c r="A733" s="351"/>
      <c r="B733" t="s">
        <v>319</v>
      </c>
      <c r="C733"/>
      <c r="D733"/>
      <c r="E733"/>
      <c r="F733"/>
      <c r="G733"/>
      <c r="H733"/>
      <c r="I733"/>
      <c r="J733" s="352"/>
      <c r="K733" s="353"/>
    </row>
    <row r="734" spans="1:13" ht="15.75" hidden="1" customHeight="1" x14ac:dyDescent="0.25">
      <c r="A734" s="351"/>
      <c r="B734" t="s">
        <v>320</v>
      </c>
      <c r="C734"/>
      <c r="D734"/>
      <c r="E734"/>
      <c r="F734"/>
      <c r="G734"/>
      <c r="H734"/>
      <c r="I734"/>
      <c r="J734" s="352"/>
      <c r="K734" s="353"/>
    </row>
    <row r="735" spans="1:13" ht="15.75" hidden="1" customHeight="1" x14ac:dyDescent="0.25">
      <c r="A735" s="351"/>
      <c r="B735" t="s">
        <v>321</v>
      </c>
      <c r="C735"/>
      <c r="D735"/>
      <c r="E735"/>
      <c r="F735"/>
      <c r="G735"/>
      <c r="H735"/>
      <c r="I735"/>
      <c r="J735" s="352"/>
      <c r="K735" s="353"/>
    </row>
    <row r="736" spans="1:13" ht="15.75" hidden="1" customHeight="1" x14ac:dyDescent="0.25">
      <c r="A736" s="351"/>
      <c r="B736" t="s">
        <v>322</v>
      </c>
      <c r="C736"/>
      <c r="D736"/>
      <c r="E736"/>
      <c r="F736"/>
      <c r="G736"/>
      <c r="H736"/>
      <c r="I736"/>
      <c r="J736" s="352"/>
      <c r="K736" s="353"/>
    </row>
    <row r="737" spans="1:11" ht="15.75" hidden="1" customHeight="1" x14ac:dyDescent="0.25">
      <c r="A737" s="351"/>
      <c r="B737" t="s">
        <v>323</v>
      </c>
      <c r="C737"/>
      <c r="D737"/>
      <c r="E737"/>
      <c r="F737"/>
      <c r="G737"/>
      <c r="H737"/>
      <c r="I737"/>
      <c r="J737" s="352"/>
      <c r="K737" s="353"/>
    </row>
    <row r="738" spans="1:11" ht="15.75" hidden="1" customHeight="1" x14ac:dyDescent="0.25">
      <c r="A738" s="351"/>
      <c r="B738" t="s">
        <v>324</v>
      </c>
      <c r="C738"/>
      <c r="D738"/>
      <c r="E738"/>
      <c r="F738"/>
      <c r="G738"/>
      <c r="H738"/>
      <c r="I738"/>
      <c r="J738" s="352"/>
      <c r="K738" s="353"/>
    </row>
    <row r="739" spans="1:11" ht="15.75" hidden="1" customHeight="1" x14ac:dyDescent="0.25">
      <c r="A739" s="351"/>
      <c r="B739" t="s">
        <v>325</v>
      </c>
      <c r="C739"/>
      <c r="D739"/>
      <c r="E739"/>
      <c r="F739"/>
      <c r="G739"/>
      <c r="H739"/>
      <c r="I739"/>
      <c r="J739" s="352"/>
      <c r="K739" s="353"/>
    </row>
    <row r="740" spans="1:11" ht="15.75" hidden="1" customHeight="1" x14ac:dyDescent="0.25">
      <c r="A740" s="351"/>
      <c r="B740" t="s">
        <v>326</v>
      </c>
      <c r="C740"/>
      <c r="D740"/>
      <c r="E740"/>
      <c r="F740"/>
      <c r="G740"/>
      <c r="H740"/>
      <c r="I740"/>
      <c r="J740" s="352"/>
      <c r="K740" s="353"/>
    </row>
    <row r="741" spans="1:11" ht="15.75" hidden="1" customHeight="1" x14ac:dyDescent="0.25">
      <c r="A741" s="351"/>
      <c r="B741" t="s">
        <v>327</v>
      </c>
      <c r="C741"/>
      <c r="D741"/>
      <c r="E741"/>
      <c r="F741"/>
      <c r="G741"/>
      <c r="H741"/>
      <c r="I741"/>
      <c r="J741" s="352"/>
      <c r="K741" s="353"/>
    </row>
    <row r="742" spans="1:11" ht="15.75" hidden="1" customHeight="1" x14ac:dyDescent="0.25">
      <c r="A742" s="351"/>
      <c r="B742" t="s">
        <v>328</v>
      </c>
      <c r="C742"/>
      <c r="D742"/>
      <c r="E742"/>
      <c r="F742"/>
      <c r="G742"/>
      <c r="H742"/>
      <c r="I742"/>
      <c r="J742" s="352"/>
      <c r="K742" s="353"/>
    </row>
    <row r="743" spans="1:11" ht="15.75" hidden="1" customHeight="1" x14ac:dyDescent="0.25">
      <c r="A743" s="351"/>
      <c r="B743" t="s">
        <v>329</v>
      </c>
      <c r="C743"/>
      <c r="D743"/>
      <c r="E743"/>
      <c r="F743"/>
      <c r="G743"/>
      <c r="H743"/>
      <c r="I743"/>
      <c r="J743" s="352"/>
      <c r="K743" s="353"/>
    </row>
    <row r="744" spans="1:11" ht="15.75" hidden="1" customHeight="1" x14ac:dyDescent="0.25">
      <c r="A744" s="351"/>
      <c r="B744" t="s">
        <v>330</v>
      </c>
      <c r="C744"/>
      <c r="D744"/>
      <c r="E744"/>
      <c r="F744"/>
      <c r="G744"/>
      <c r="H744"/>
      <c r="I744"/>
      <c r="J744" s="352"/>
      <c r="K744" s="353"/>
    </row>
    <row r="745" spans="1:11" ht="15.75" hidden="1" customHeight="1" x14ac:dyDescent="0.25">
      <c r="A745" s="351"/>
      <c r="B745" t="s">
        <v>331</v>
      </c>
      <c r="C745"/>
      <c r="D745"/>
      <c r="E745"/>
      <c r="F745"/>
      <c r="G745"/>
      <c r="H745"/>
      <c r="I745"/>
      <c r="J745" s="352"/>
      <c r="K745" s="353"/>
    </row>
    <row r="746" spans="1:11" ht="15.75" hidden="1" customHeight="1" x14ac:dyDescent="0.25">
      <c r="A746" s="351"/>
      <c r="B746" t="s">
        <v>332</v>
      </c>
      <c r="C746"/>
      <c r="D746"/>
      <c r="E746"/>
      <c r="F746"/>
      <c r="G746"/>
      <c r="H746"/>
      <c r="I746"/>
      <c r="J746" s="352"/>
      <c r="K746" s="353"/>
    </row>
    <row r="747" spans="1:11" ht="15.75" hidden="1" customHeight="1" x14ac:dyDescent="0.25">
      <c r="A747" s="351"/>
      <c r="B747" t="s">
        <v>333</v>
      </c>
      <c r="C747"/>
      <c r="D747"/>
      <c r="E747"/>
      <c r="F747"/>
      <c r="G747"/>
      <c r="H747"/>
      <c r="I747"/>
      <c r="J747" s="352"/>
      <c r="K747" s="353"/>
    </row>
    <row r="748" spans="1:11" ht="15.75" hidden="1" customHeight="1" x14ac:dyDescent="0.25">
      <c r="A748" s="351"/>
      <c r="B748" t="s">
        <v>334</v>
      </c>
      <c r="C748"/>
      <c r="D748"/>
      <c r="E748"/>
      <c r="F748"/>
      <c r="G748"/>
      <c r="H748"/>
      <c r="I748"/>
      <c r="J748" s="352"/>
      <c r="K748" s="353"/>
    </row>
    <row r="749" spans="1:11" ht="15.75" hidden="1" customHeight="1" x14ac:dyDescent="0.25">
      <c r="A749" s="351"/>
      <c r="B749" t="s">
        <v>335</v>
      </c>
      <c r="C749"/>
      <c r="D749"/>
      <c r="E749"/>
      <c r="F749"/>
      <c r="G749"/>
      <c r="H749"/>
      <c r="I749"/>
      <c r="J749" s="352"/>
      <c r="K749" s="353"/>
    </row>
    <row r="750" spans="1:11" ht="15.75" hidden="1" customHeight="1" x14ac:dyDescent="0.25">
      <c r="A750" s="351"/>
      <c r="B750" t="s">
        <v>336</v>
      </c>
      <c r="C750"/>
      <c r="D750"/>
      <c r="E750"/>
      <c r="F750"/>
      <c r="G750"/>
      <c r="H750"/>
      <c r="I750"/>
      <c r="J750" s="352"/>
      <c r="K750" s="353"/>
    </row>
    <row r="751" spans="1:11" ht="15.75" hidden="1" customHeight="1" x14ac:dyDescent="0.25">
      <c r="A751" s="351"/>
      <c r="B751" t="s">
        <v>337</v>
      </c>
      <c r="C751"/>
      <c r="D751"/>
      <c r="E751"/>
      <c r="F751"/>
      <c r="G751"/>
      <c r="H751"/>
      <c r="I751"/>
      <c r="J751" s="352"/>
      <c r="K751" s="353"/>
    </row>
    <row r="752" spans="1:11" ht="15.75" hidden="1" customHeight="1" x14ac:dyDescent="0.25">
      <c r="A752" s="351"/>
      <c r="B752" t="s">
        <v>338</v>
      </c>
      <c r="C752"/>
      <c r="D752"/>
      <c r="E752"/>
      <c r="F752"/>
      <c r="G752"/>
      <c r="H752"/>
      <c r="I752"/>
      <c r="J752" s="352"/>
      <c r="K752" s="353"/>
    </row>
    <row r="753" spans="1:11" ht="15.75" hidden="1" customHeight="1" x14ac:dyDescent="0.25">
      <c r="A753" s="351"/>
      <c r="B753" t="s">
        <v>339</v>
      </c>
      <c r="C753"/>
      <c r="D753"/>
      <c r="E753"/>
      <c r="F753"/>
      <c r="G753"/>
      <c r="H753"/>
      <c r="I753"/>
      <c r="J753" s="352"/>
      <c r="K753" s="353"/>
    </row>
    <row r="754" spans="1:11" ht="15.75" hidden="1" customHeight="1" x14ac:dyDescent="0.25">
      <c r="A754" s="351"/>
      <c r="B754" t="s">
        <v>340</v>
      </c>
      <c r="C754"/>
      <c r="D754"/>
      <c r="E754"/>
      <c r="F754"/>
      <c r="G754"/>
      <c r="H754"/>
      <c r="I754"/>
      <c r="J754" s="352"/>
      <c r="K754" s="353"/>
    </row>
    <row r="755" spans="1:11" ht="15.75" hidden="1" customHeight="1" x14ac:dyDescent="0.25">
      <c r="A755" s="351"/>
      <c r="B755" t="s">
        <v>341</v>
      </c>
      <c r="C755"/>
      <c r="D755"/>
      <c r="E755"/>
      <c r="F755"/>
      <c r="G755"/>
      <c r="H755"/>
      <c r="I755"/>
      <c r="J755" s="352"/>
      <c r="K755" s="353"/>
    </row>
    <row r="756" spans="1:11" ht="15.75" hidden="1" customHeight="1" x14ac:dyDescent="0.25">
      <c r="A756" s="351"/>
      <c r="B756" t="s">
        <v>342</v>
      </c>
      <c r="C756"/>
      <c r="D756"/>
      <c r="E756"/>
      <c r="F756"/>
      <c r="G756"/>
      <c r="H756"/>
      <c r="I756"/>
      <c r="J756" s="352"/>
      <c r="K756" s="353"/>
    </row>
    <row r="757" spans="1:11" ht="15.75" hidden="1" customHeight="1" x14ac:dyDescent="0.25">
      <c r="A757" s="351"/>
      <c r="B757" t="s">
        <v>343</v>
      </c>
      <c r="C757"/>
      <c r="D757"/>
      <c r="E757"/>
      <c r="F757"/>
      <c r="G757"/>
      <c r="H757"/>
      <c r="I757"/>
      <c r="J757" s="352"/>
      <c r="K757" s="353"/>
    </row>
    <row r="758" spans="1:11" ht="15.75" hidden="1" customHeight="1" x14ac:dyDescent="0.25">
      <c r="A758" s="351"/>
      <c r="B758" t="s">
        <v>344</v>
      </c>
      <c r="C758"/>
      <c r="D758"/>
      <c r="E758"/>
      <c r="F758"/>
      <c r="G758"/>
      <c r="H758"/>
      <c r="I758"/>
      <c r="J758" s="352"/>
      <c r="K758" s="353"/>
    </row>
    <row r="759" spans="1:11" ht="15.75" hidden="1" customHeight="1" x14ac:dyDescent="0.25">
      <c r="A759" s="351"/>
      <c r="B759" t="s">
        <v>345</v>
      </c>
      <c r="C759"/>
      <c r="D759"/>
      <c r="E759"/>
      <c r="F759"/>
      <c r="G759"/>
      <c r="H759"/>
      <c r="I759"/>
      <c r="J759" s="352"/>
      <c r="K759" s="353"/>
    </row>
    <row r="760" spans="1:11" ht="15.75" hidden="1" customHeight="1" x14ac:dyDescent="0.25">
      <c r="A760" s="351"/>
      <c r="B760" t="s">
        <v>346</v>
      </c>
      <c r="C760"/>
      <c r="D760"/>
      <c r="E760"/>
      <c r="F760"/>
      <c r="G760"/>
      <c r="H760"/>
      <c r="I760"/>
      <c r="J760" s="352"/>
      <c r="K760" s="353"/>
    </row>
    <row r="761" spans="1:11" ht="15.75" hidden="1" customHeight="1" x14ac:dyDescent="0.25">
      <c r="A761" s="351"/>
      <c r="B761" t="s">
        <v>347</v>
      </c>
      <c r="C761"/>
      <c r="D761"/>
      <c r="E761"/>
      <c r="F761"/>
      <c r="G761"/>
      <c r="H761"/>
      <c r="I761"/>
      <c r="J761" s="352"/>
      <c r="K761" s="353"/>
    </row>
    <row r="762" spans="1:11" ht="15.75" hidden="1" customHeight="1" x14ac:dyDescent="0.25">
      <c r="A762" s="351"/>
      <c r="B762" t="s">
        <v>348</v>
      </c>
      <c r="C762"/>
      <c r="D762"/>
      <c r="E762"/>
      <c r="F762"/>
      <c r="G762"/>
      <c r="H762"/>
      <c r="I762"/>
      <c r="J762" s="352"/>
      <c r="K762" s="353"/>
    </row>
    <row r="763" spans="1:11" ht="15.75" hidden="1" customHeight="1" x14ac:dyDescent="0.25">
      <c r="A763" s="351"/>
      <c r="B763" t="s">
        <v>349</v>
      </c>
      <c r="C763"/>
      <c r="D763"/>
      <c r="E763"/>
      <c r="F763"/>
      <c r="G763"/>
      <c r="H763"/>
      <c r="I763"/>
      <c r="J763" s="352"/>
      <c r="K763" s="353"/>
    </row>
    <row r="764" spans="1:11" ht="15.75" hidden="1" customHeight="1" x14ac:dyDescent="0.25">
      <c r="A764" s="351"/>
      <c r="B764" t="s">
        <v>350</v>
      </c>
      <c r="C764"/>
      <c r="D764"/>
      <c r="E764"/>
      <c r="F764"/>
      <c r="G764"/>
      <c r="H764"/>
      <c r="I764"/>
      <c r="J764" s="352"/>
      <c r="K764" s="353"/>
    </row>
    <row r="765" spans="1:11" ht="15.75" hidden="1" customHeight="1" x14ac:dyDescent="0.25">
      <c r="A765" s="351"/>
      <c r="B765" t="s">
        <v>351</v>
      </c>
      <c r="C765"/>
      <c r="D765"/>
      <c r="E765"/>
      <c r="F765"/>
      <c r="G765"/>
      <c r="H765"/>
      <c r="I765"/>
      <c r="J765" s="352"/>
      <c r="K765" s="353"/>
    </row>
    <row r="766" spans="1:11" ht="15.75" hidden="1" customHeight="1" x14ac:dyDescent="0.25">
      <c r="A766" s="351"/>
      <c r="B766" t="s">
        <v>352</v>
      </c>
      <c r="C766"/>
      <c r="D766"/>
      <c r="E766"/>
      <c r="F766"/>
      <c r="G766"/>
      <c r="H766"/>
      <c r="I766"/>
      <c r="J766" s="352"/>
      <c r="K766" s="353"/>
    </row>
    <row r="767" spans="1:11" ht="15.75" hidden="1" customHeight="1" x14ac:dyDescent="0.25">
      <c r="A767" s="351"/>
      <c r="B767" t="s">
        <v>353</v>
      </c>
      <c r="C767"/>
      <c r="D767"/>
      <c r="E767"/>
      <c r="F767"/>
      <c r="G767"/>
      <c r="H767"/>
      <c r="I767"/>
      <c r="J767" s="352"/>
      <c r="K767" s="353"/>
    </row>
    <row r="768" spans="1:11" ht="15.75" hidden="1" customHeight="1" x14ac:dyDescent="0.25">
      <c r="A768" s="351"/>
      <c r="B768" t="s">
        <v>354</v>
      </c>
      <c r="C768"/>
      <c r="D768"/>
      <c r="E768"/>
      <c r="F768"/>
      <c r="G768"/>
      <c r="H768"/>
      <c r="I768"/>
      <c r="J768" s="352"/>
      <c r="K768" s="353"/>
    </row>
    <row r="769" spans="1:11" ht="15.75" hidden="1" customHeight="1" x14ac:dyDescent="0.25">
      <c r="A769" s="351"/>
      <c r="B769" t="s">
        <v>355</v>
      </c>
      <c r="C769"/>
      <c r="D769"/>
      <c r="E769"/>
      <c r="F769"/>
      <c r="G769"/>
      <c r="H769"/>
      <c r="I769"/>
      <c r="J769" s="352"/>
      <c r="K769" s="353"/>
    </row>
    <row r="770" spans="1:11" ht="15.75" hidden="1" customHeight="1" x14ac:dyDescent="0.25">
      <c r="A770" s="351"/>
      <c r="B770" t="s">
        <v>356</v>
      </c>
      <c r="C770"/>
      <c r="D770"/>
      <c r="E770"/>
      <c r="F770"/>
      <c r="G770"/>
      <c r="H770"/>
      <c r="I770"/>
      <c r="J770" s="352"/>
      <c r="K770" s="353"/>
    </row>
    <row r="771" spans="1:11" ht="15.75" hidden="1" customHeight="1" x14ac:dyDescent="0.25">
      <c r="A771" s="351"/>
      <c r="B771" t="s">
        <v>357</v>
      </c>
      <c r="C771"/>
      <c r="D771"/>
      <c r="E771"/>
      <c r="F771"/>
      <c r="G771"/>
      <c r="H771"/>
      <c r="I771"/>
      <c r="J771" s="352"/>
      <c r="K771" s="353"/>
    </row>
    <row r="772" spans="1:11" ht="15.75" hidden="1" customHeight="1" x14ac:dyDescent="0.25">
      <c r="A772" s="351"/>
      <c r="B772" t="s">
        <v>358</v>
      </c>
      <c r="C772"/>
      <c r="D772"/>
      <c r="E772"/>
      <c r="F772"/>
      <c r="G772"/>
      <c r="H772"/>
      <c r="I772"/>
      <c r="J772" s="352"/>
      <c r="K772" s="353"/>
    </row>
    <row r="773" spans="1:11" ht="15.75" hidden="1" customHeight="1" x14ac:dyDescent="0.25">
      <c r="A773" s="351"/>
      <c r="B773" t="s">
        <v>359</v>
      </c>
      <c r="C773"/>
      <c r="D773"/>
      <c r="E773"/>
      <c r="F773"/>
      <c r="G773"/>
      <c r="H773"/>
      <c r="I773"/>
      <c r="J773" s="352"/>
      <c r="K773" s="353"/>
    </row>
    <row r="774" spans="1:11" ht="15.75" hidden="1" customHeight="1" x14ac:dyDescent="0.25">
      <c r="A774" s="351"/>
      <c r="B774" t="s">
        <v>360</v>
      </c>
      <c r="C774"/>
      <c r="D774"/>
      <c r="E774"/>
      <c r="F774"/>
      <c r="G774"/>
      <c r="H774"/>
      <c r="I774"/>
      <c r="J774" s="352"/>
      <c r="K774" s="353"/>
    </row>
    <row r="775" spans="1:11" ht="15.75" hidden="1" customHeight="1" x14ac:dyDescent="0.25">
      <c r="A775" s="351"/>
      <c r="B775" t="s">
        <v>361</v>
      </c>
      <c r="C775"/>
      <c r="D775"/>
      <c r="E775"/>
      <c r="F775"/>
      <c r="G775"/>
      <c r="H775"/>
      <c r="I775"/>
      <c r="J775" s="352"/>
      <c r="K775" s="353"/>
    </row>
    <row r="776" spans="1:11" ht="15.75" hidden="1" customHeight="1" x14ac:dyDescent="0.25">
      <c r="A776" s="351"/>
      <c r="B776" t="s">
        <v>362</v>
      </c>
      <c r="C776"/>
      <c r="D776"/>
      <c r="E776"/>
      <c r="F776"/>
      <c r="G776"/>
      <c r="H776"/>
      <c r="I776"/>
      <c r="J776" s="352"/>
      <c r="K776" s="353"/>
    </row>
    <row r="777" spans="1:11" ht="15.75" hidden="1" customHeight="1" x14ac:dyDescent="0.25">
      <c r="A777" s="351"/>
      <c r="B777" t="s">
        <v>363</v>
      </c>
      <c r="C777"/>
      <c r="D777"/>
      <c r="E777"/>
      <c r="F777"/>
      <c r="G777"/>
      <c r="H777"/>
      <c r="I777"/>
      <c r="J777" s="352"/>
      <c r="K777" s="353"/>
    </row>
    <row r="778" spans="1:11" ht="15.75" hidden="1" customHeight="1" x14ac:dyDescent="0.25">
      <c r="A778" s="351"/>
      <c r="B778" t="s">
        <v>364</v>
      </c>
      <c r="C778"/>
      <c r="D778"/>
      <c r="E778"/>
      <c r="F778"/>
      <c r="G778"/>
      <c r="H778"/>
      <c r="I778"/>
      <c r="J778" s="352"/>
      <c r="K778" s="353"/>
    </row>
    <row r="779" spans="1:11" ht="15.75" hidden="1" customHeight="1" x14ac:dyDescent="0.25">
      <c r="A779" s="351"/>
      <c r="B779" t="s">
        <v>365</v>
      </c>
      <c r="C779"/>
      <c r="D779"/>
      <c r="E779"/>
      <c r="F779"/>
      <c r="G779"/>
      <c r="H779"/>
      <c r="I779"/>
      <c r="J779" s="352"/>
      <c r="K779" s="353"/>
    </row>
    <row r="780" spans="1:11" ht="15.75" hidden="1" customHeight="1" x14ac:dyDescent="0.25">
      <c r="A780" s="351"/>
      <c r="B780" t="s">
        <v>366</v>
      </c>
      <c r="C780"/>
      <c r="D780"/>
      <c r="E780"/>
      <c r="F780"/>
      <c r="G780"/>
      <c r="H780"/>
      <c r="I780"/>
      <c r="J780" s="352"/>
      <c r="K780" s="353"/>
    </row>
    <row r="781" spans="1:11" ht="15.75" hidden="1" customHeight="1" x14ac:dyDescent="0.25">
      <c r="A781" s="351"/>
      <c r="B781" t="s">
        <v>367</v>
      </c>
      <c r="C781"/>
      <c r="D781"/>
      <c r="E781"/>
      <c r="F781"/>
      <c r="G781"/>
      <c r="H781"/>
      <c r="I781"/>
      <c r="J781" s="352"/>
      <c r="K781" s="353"/>
    </row>
    <row r="782" spans="1:11" ht="15.75" hidden="1" customHeight="1" x14ac:dyDescent="0.25">
      <c r="A782" s="351"/>
      <c r="B782" t="s">
        <v>368</v>
      </c>
      <c r="C782"/>
      <c r="D782"/>
      <c r="E782"/>
      <c r="F782"/>
      <c r="G782"/>
      <c r="H782"/>
      <c r="I782"/>
      <c r="J782" s="352"/>
      <c r="K782" s="353"/>
    </row>
    <row r="783" spans="1:11" ht="15.75" hidden="1" customHeight="1" x14ac:dyDescent="0.25">
      <c r="A783" s="351"/>
      <c r="B783" t="s">
        <v>369</v>
      </c>
      <c r="C783"/>
      <c r="D783"/>
      <c r="E783"/>
      <c r="F783"/>
      <c r="G783"/>
      <c r="H783"/>
      <c r="I783"/>
      <c r="J783" s="352"/>
      <c r="K783" s="353"/>
    </row>
    <row r="784" spans="1:11" ht="15.75" hidden="1" customHeight="1" x14ac:dyDescent="0.25">
      <c r="A784" s="351"/>
      <c r="B784" t="s">
        <v>370</v>
      </c>
      <c r="C784"/>
      <c r="D784"/>
      <c r="E784"/>
      <c r="F784"/>
      <c r="G784"/>
      <c r="H784"/>
      <c r="I784"/>
      <c r="J784" s="352"/>
      <c r="K784" s="353"/>
    </row>
    <row r="785" spans="1:11" ht="15.75" hidden="1" customHeight="1" x14ac:dyDescent="0.25">
      <c r="A785" s="351"/>
      <c r="B785" t="s">
        <v>371</v>
      </c>
      <c r="C785"/>
      <c r="D785"/>
      <c r="E785"/>
      <c r="F785"/>
      <c r="G785"/>
      <c r="H785"/>
      <c r="I785"/>
      <c r="J785" s="352"/>
      <c r="K785" s="353"/>
    </row>
    <row r="786" spans="1:11" ht="15.75" hidden="1" customHeight="1" x14ac:dyDescent="0.25">
      <c r="A786" s="351"/>
      <c r="B786" t="s">
        <v>372</v>
      </c>
      <c r="C786"/>
      <c r="D786"/>
      <c r="E786"/>
      <c r="F786"/>
      <c r="G786"/>
      <c r="H786"/>
      <c r="I786"/>
      <c r="J786" s="352"/>
      <c r="K786" s="353"/>
    </row>
    <row r="787" spans="1:11" ht="15.75" hidden="1" customHeight="1" x14ac:dyDescent="0.25">
      <c r="A787" s="351"/>
      <c r="B787" t="s">
        <v>373</v>
      </c>
      <c r="C787"/>
      <c r="D787"/>
      <c r="E787"/>
      <c r="F787"/>
      <c r="G787"/>
      <c r="H787"/>
      <c r="I787"/>
      <c r="J787" s="352"/>
      <c r="K787" s="353"/>
    </row>
    <row r="788" spans="1:11" ht="15.75" hidden="1" customHeight="1" x14ac:dyDescent="0.25">
      <c r="A788" s="351"/>
      <c r="B788" t="s">
        <v>374</v>
      </c>
      <c r="C788"/>
      <c r="D788"/>
      <c r="E788"/>
      <c r="F788"/>
      <c r="G788"/>
      <c r="H788"/>
      <c r="I788"/>
      <c r="J788" s="352"/>
      <c r="K788" s="353"/>
    </row>
    <row r="789" spans="1:11" ht="15.75" hidden="1" customHeight="1" x14ac:dyDescent="0.25">
      <c r="A789" s="351"/>
      <c r="B789" t="s">
        <v>375</v>
      </c>
      <c r="C789"/>
      <c r="D789"/>
      <c r="E789"/>
      <c r="F789"/>
      <c r="G789"/>
      <c r="H789"/>
      <c r="I789"/>
      <c r="J789" s="352"/>
      <c r="K789" s="353"/>
    </row>
    <row r="790" spans="1:11" ht="15.75" hidden="1" customHeight="1" x14ac:dyDescent="0.25">
      <c r="A790" s="351"/>
      <c r="B790" t="s">
        <v>376</v>
      </c>
      <c r="C790"/>
      <c r="D790"/>
      <c r="E790"/>
      <c r="F790"/>
      <c r="G790"/>
      <c r="H790"/>
      <c r="I790"/>
      <c r="J790" s="352"/>
      <c r="K790" s="353"/>
    </row>
    <row r="791" spans="1:11" ht="15.75" hidden="1" customHeight="1" x14ac:dyDescent="0.25">
      <c r="A791" s="351"/>
      <c r="B791" t="s">
        <v>377</v>
      </c>
      <c r="C791"/>
      <c r="D791"/>
      <c r="E791"/>
      <c r="F791"/>
      <c r="G791"/>
      <c r="H791"/>
      <c r="I791"/>
      <c r="J791" s="352"/>
      <c r="K791" s="353"/>
    </row>
    <row r="792" spans="1:11" ht="15.75" hidden="1" customHeight="1" x14ac:dyDescent="0.25">
      <c r="A792" s="351"/>
      <c r="B792" t="s">
        <v>378</v>
      </c>
      <c r="C792"/>
      <c r="D792"/>
      <c r="E792"/>
      <c r="F792"/>
      <c r="G792"/>
      <c r="H792"/>
      <c r="I792"/>
      <c r="J792" s="352"/>
      <c r="K792" s="353"/>
    </row>
    <row r="793" spans="1:11" ht="15.75" hidden="1" customHeight="1" x14ac:dyDescent="0.25">
      <c r="A793" s="351"/>
      <c r="B793" t="s">
        <v>379</v>
      </c>
      <c r="C793"/>
      <c r="D793"/>
      <c r="E793"/>
      <c r="F793"/>
      <c r="G793"/>
      <c r="H793"/>
      <c r="I793"/>
      <c r="J793" s="352"/>
      <c r="K793" s="353"/>
    </row>
    <row r="794" spans="1:11" ht="15.75" hidden="1" customHeight="1" x14ac:dyDescent="0.25">
      <c r="A794" s="351"/>
      <c r="B794" t="s">
        <v>380</v>
      </c>
      <c r="C794"/>
      <c r="D794"/>
      <c r="E794"/>
      <c r="F794"/>
      <c r="G794"/>
      <c r="H794"/>
      <c r="I794"/>
      <c r="J794" s="352"/>
      <c r="K794" s="353"/>
    </row>
    <row r="795" spans="1:11" ht="15.75" hidden="1" customHeight="1" x14ac:dyDescent="0.25">
      <c r="A795" s="351"/>
      <c r="B795" t="s">
        <v>381</v>
      </c>
      <c r="C795"/>
      <c r="D795"/>
      <c r="E795"/>
      <c r="F795"/>
      <c r="G795"/>
      <c r="H795"/>
      <c r="I795"/>
      <c r="J795" s="352"/>
      <c r="K795" s="353"/>
    </row>
    <row r="796" spans="1:11" ht="15.75" hidden="1" customHeight="1" x14ac:dyDescent="0.25">
      <c r="A796" s="351"/>
      <c r="B796" t="s">
        <v>382</v>
      </c>
      <c r="C796"/>
      <c r="D796"/>
      <c r="E796"/>
      <c r="F796"/>
      <c r="G796"/>
      <c r="H796"/>
      <c r="I796"/>
      <c r="J796" s="352"/>
      <c r="K796" s="353"/>
    </row>
    <row r="797" spans="1:11" ht="15.75" hidden="1" customHeight="1" x14ac:dyDescent="0.25">
      <c r="A797" s="351"/>
      <c r="B797" t="s">
        <v>383</v>
      </c>
      <c r="C797"/>
      <c r="D797"/>
      <c r="E797"/>
      <c r="F797"/>
      <c r="G797"/>
      <c r="H797"/>
      <c r="I797"/>
      <c r="J797" s="352"/>
      <c r="K797" s="353"/>
    </row>
    <row r="798" spans="1:11" ht="15.75" hidden="1" customHeight="1" x14ac:dyDescent="0.25">
      <c r="A798" s="351"/>
      <c r="B798" t="s">
        <v>384</v>
      </c>
      <c r="C798"/>
      <c r="D798"/>
      <c r="E798"/>
      <c r="F798"/>
      <c r="G798"/>
      <c r="H798"/>
      <c r="I798"/>
      <c r="J798" s="352"/>
      <c r="K798" s="353"/>
    </row>
    <row r="799" spans="1:11" ht="15.75" hidden="1" customHeight="1" x14ac:dyDescent="0.25">
      <c r="A799" s="351"/>
      <c r="B799" t="s">
        <v>385</v>
      </c>
      <c r="C799"/>
      <c r="D799"/>
      <c r="E799"/>
      <c r="F799"/>
      <c r="G799"/>
      <c r="H799"/>
      <c r="I799"/>
      <c r="J799" s="352"/>
      <c r="K799" s="353"/>
    </row>
    <row r="800" spans="1:11" ht="15.75" hidden="1" customHeight="1" x14ac:dyDescent="0.25">
      <c r="A800" s="351"/>
      <c r="B800" t="s">
        <v>386</v>
      </c>
      <c r="C800"/>
      <c r="D800"/>
      <c r="E800"/>
      <c r="F800"/>
      <c r="G800"/>
      <c r="H800"/>
      <c r="I800"/>
      <c r="J800" s="352"/>
      <c r="K800" s="353"/>
    </row>
    <row r="801" spans="1:11" ht="15.75" hidden="1" customHeight="1" x14ac:dyDescent="0.25">
      <c r="A801" s="351"/>
      <c r="B801" t="s">
        <v>387</v>
      </c>
      <c r="C801"/>
      <c r="D801"/>
      <c r="E801"/>
      <c r="F801"/>
      <c r="G801"/>
      <c r="H801"/>
      <c r="I801"/>
      <c r="J801" s="352"/>
      <c r="K801" s="353"/>
    </row>
    <row r="802" spans="1:11" ht="15.75" hidden="1" customHeight="1" x14ac:dyDescent="0.25">
      <c r="A802" s="351"/>
      <c r="B802" t="s">
        <v>385</v>
      </c>
      <c r="C802"/>
      <c r="D802"/>
      <c r="E802"/>
      <c r="F802"/>
      <c r="G802"/>
      <c r="H802"/>
      <c r="I802"/>
      <c r="J802" s="352"/>
      <c r="K802" s="353"/>
    </row>
    <row r="803" spans="1:11" ht="15.75" hidden="1" customHeight="1" x14ac:dyDescent="0.25">
      <c r="A803" s="351"/>
      <c r="B803" t="s">
        <v>388</v>
      </c>
      <c r="C803"/>
      <c r="D803"/>
      <c r="E803"/>
      <c r="F803"/>
      <c r="G803"/>
      <c r="H803"/>
      <c r="I803"/>
      <c r="J803" s="352"/>
      <c r="K803" s="353"/>
    </row>
    <row r="804" spans="1:11" ht="15.75" hidden="1" customHeight="1" x14ac:dyDescent="0.25">
      <c r="A804" s="351"/>
      <c r="B804" t="s">
        <v>389</v>
      </c>
      <c r="C804"/>
      <c r="D804"/>
      <c r="E804"/>
      <c r="F804"/>
      <c r="G804"/>
      <c r="H804"/>
      <c r="I804"/>
      <c r="J804" s="352"/>
      <c r="K804" s="353"/>
    </row>
    <row r="805" spans="1:11" ht="15.75" hidden="1" customHeight="1" x14ac:dyDescent="0.25">
      <c r="A805" s="351"/>
      <c r="B805" t="s">
        <v>390</v>
      </c>
      <c r="C805"/>
      <c r="D805"/>
      <c r="E805"/>
      <c r="F805"/>
      <c r="G805"/>
      <c r="H805"/>
      <c r="I805"/>
      <c r="J805" s="352"/>
      <c r="K805" s="353"/>
    </row>
    <row r="806" spans="1:11" ht="15.75" hidden="1" customHeight="1" x14ac:dyDescent="0.25">
      <c r="A806" s="351"/>
      <c r="B806" t="s">
        <v>367</v>
      </c>
      <c r="C806"/>
      <c r="D806"/>
      <c r="E806"/>
      <c r="F806"/>
      <c r="G806"/>
      <c r="H806"/>
      <c r="I806"/>
      <c r="J806" s="352"/>
      <c r="K806" s="353"/>
    </row>
    <row r="807" spans="1:11" ht="15.75" hidden="1" customHeight="1" x14ac:dyDescent="0.25">
      <c r="A807" s="351"/>
      <c r="B807" t="s">
        <v>390</v>
      </c>
      <c r="C807"/>
      <c r="D807"/>
      <c r="E807"/>
      <c r="F807"/>
      <c r="G807"/>
      <c r="H807"/>
      <c r="I807"/>
      <c r="J807" s="352"/>
      <c r="K807" s="353"/>
    </row>
    <row r="808" spans="1:11" ht="15.75" hidden="1" customHeight="1" x14ac:dyDescent="0.25">
      <c r="A808" s="351"/>
      <c r="B808" t="s">
        <v>367</v>
      </c>
      <c r="C808"/>
      <c r="D808"/>
      <c r="E808"/>
      <c r="F808"/>
      <c r="G808"/>
      <c r="H808"/>
      <c r="I808"/>
      <c r="J808" s="352"/>
      <c r="K808" s="353"/>
    </row>
    <row r="809" spans="1:11" ht="15.75" hidden="1" customHeight="1" x14ac:dyDescent="0.25">
      <c r="A809" s="351"/>
      <c r="B809" t="s">
        <v>390</v>
      </c>
      <c r="C809"/>
      <c r="D809"/>
      <c r="E809"/>
      <c r="F809"/>
      <c r="G809"/>
      <c r="H809"/>
      <c r="I809"/>
      <c r="J809" s="352"/>
      <c r="K809" s="353"/>
    </row>
    <row r="810" spans="1:11" ht="15.75" hidden="1" customHeight="1" x14ac:dyDescent="0.25">
      <c r="A810" s="351"/>
      <c r="B810" t="s">
        <v>367</v>
      </c>
      <c r="C810"/>
      <c r="D810"/>
      <c r="E810"/>
      <c r="F810"/>
      <c r="G810"/>
      <c r="H810"/>
      <c r="I810"/>
      <c r="J810" s="352"/>
      <c r="K810" s="353"/>
    </row>
    <row r="811" spans="1:11" ht="15.75" hidden="1" customHeight="1" x14ac:dyDescent="0.25">
      <c r="A811" s="351"/>
      <c r="B811" t="s">
        <v>391</v>
      </c>
      <c r="C811"/>
      <c r="D811"/>
      <c r="E811"/>
      <c r="F811"/>
      <c r="G811"/>
      <c r="H811"/>
      <c r="I811"/>
      <c r="J811" s="352"/>
      <c r="K811" s="353"/>
    </row>
    <row r="812" spans="1:11" ht="15.75" hidden="1" customHeight="1" x14ac:dyDescent="0.25">
      <c r="A812" s="351"/>
      <c r="B812" t="s">
        <v>392</v>
      </c>
      <c r="C812"/>
      <c r="D812"/>
      <c r="E812"/>
      <c r="F812"/>
      <c r="G812"/>
      <c r="H812"/>
      <c r="I812"/>
      <c r="J812" s="352"/>
      <c r="K812" s="353"/>
    </row>
    <row r="813" spans="1:11" ht="15.75" hidden="1" customHeight="1" x14ac:dyDescent="0.25">
      <c r="A813" s="351"/>
      <c r="B813" t="s">
        <v>393</v>
      </c>
      <c r="C813"/>
      <c r="D813"/>
      <c r="E813"/>
      <c r="F813"/>
      <c r="G813"/>
      <c r="H813"/>
      <c r="I813"/>
      <c r="J813" s="352"/>
      <c r="K813" s="353"/>
    </row>
    <row r="814" spans="1:11" ht="15.75" hidden="1" customHeight="1" x14ac:dyDescent="0.25">
      <c r="A814" s="351"/>
      <c r="B814" t="s">
        <v>394</v>
      </c>
      <c r="C814"/>
      <c r="D814"/>
      <c r="E814"/>
      <c r="F814"/>
      <c r="G814"/>
      <c r="H814"/>
      <c r="I814"/>
      <c r="J814" s="352"/>
      <c r="K814" s="353"/>
    </row>
    <row r="815" spans="1:11" ht="15.75" hidden="1" customHeight="1" x14ac:dyDescent="0.25">
      <c r="A815" s="351"/>
      <c r="B815" t="s">
        <v>395</v>
      </c>
      <c r="C815"/>
      <c r="D815"/>
      <c r="E815"/>
      <c r="F815"/>
      <c r="G815"/>
      <c r="H815"/>
      <c r="I815"/>
      <c r="J815" s="352"/>
      <c r="K815" s="353"/>
    </row>
    <row r="816" spans="1:11" ht="15.75" hidden="1" customHeight="1" x14ac:dyDescent="0.25">
      <c r="A816" s="351"/>
      <c r="B816" t="s">
        <v>396</v>
      </c>
      <c r="C816"/>
      <c r="D816"/>
      <c r="E816"/>
      <c r="F816"/>
      <c r="G816"/>
      <c r="H816"/>
      <c r="I816"/>
      <c r="J816" s="352"/>
      <c r="K816" s="353"/>
    </row>
    <row r="817" spans="1:11" ht="15.75" hidden="1" customHeight="1" x14ac:dyDescent="0.25">
      <c r="A817" s="351"/>
      <c r="B817" t="s">
        <v>397</v>
      </c>
      <c r="C817"/>
      <c r="D817"/>
      <c r="E817"/>
      <c r="F817"/>
      <c r="G817"/>
      <c r="H817"/>
      <c r="I817"/>
      <c r="J817" s="352"/>
      <c r="K817" s="353"/>
    </row>
    <row r="818" spans="1:11" ht="15.75" hidden="1" customHeight="1" x14ac:dyDescent="0.25">
      <c r="A818" s="351"/>
      <c r="B818" t="s">
        <v>398</v>
      </c>
      <c r="C818"/>
      <c r="D818"/>
      <c r="E818"/>
      <c r="F818"/>
      <c r="G818"/>
      <c r="H818"/>
      <c r="I818"/>
      <c r="J818" s="352"/>
      <c r="K818" s="353"/>
    </row>
    <row r="819" spans="1:11" ht="15.75" hidden="1" customHeight="1" x14ac:dyDescent="0.25">
      <c r="A819" s="351"/>
      <c r="B819" t="s">
        <v>399</v>
      </c>
      <c r="C819"/>
      <c r="D819"/>
      <c r="E819"/>
      <c r="F819"/>
      <c r="G819"/>
      <c r="H819"/>
      <c r="I819"/>
      <c r="J819" s="352"/>
      <c r="K819" s="353"/>
    </row>
    <row r="820" spans="1:11" ht="15.75" hidden="1" customHeight="1" x14ac:dyDescent="0.25">
      <c r="A820" s="351"/>
      <c r="B820" t="s">
        <v>400</v>
      </c>
      <c r="C820"/>
      <c r="D820"/>
      <c r="E820"/>
      <c r="F820"/>
      <c r="G820"/>
      <c r="H820"/>
      <c r="I820"/>
      <c r="J820" s="352"/>
      <c r="K820" s="353"/>
    </row>
    <row r="821" spans="1:11" ht="15.75" hidden="1" customHeight="1" x14ac:dyDescent="0.25">
      <c r="A821" s="351"/>
      <c r="B821" t="s">
        <v>401</v>
      </c>
      <c r="C821"/>
      <c r="D821"/>
      <c r="E821"/>
      <c r="F821"/>
      <c r="G821"/>
      <c r="H821"/>
      <c r="I821"/>
      <c r="J821" s="352"/>
      <c r="K821" s="353"/>
    </row>
    <row r="822" spans="1:11" ht="15.75" hidden="1" customHeight="1" x14ac:dyDescent="0.25">
      <c r="A822" s="351"/>
      <c r="B822" t="s">
        <v>402</v>
      </c>
      <c r="C822"/>
      <c r="D822"/>
      <c r="E822"/>
      <c r="F822"/>
      <c r="G822"/>
      <c r="H822"/>
      <c r="I822"/>
      <c r="J822" s="352"/>
      <c r="K822" s="353"/>
    </row>
    <row r="823" spans="1:11" ht="15.75" hidden="1" customHeight="1" x14ac:dyDescent="0.25">
      <c r="A823" s="351"/>
      <c r="B823" t="s">
        <v>403</v>
      </c>
      <c r="C823"/>
      <c r="D823"/>
      <c r="E823"/>
      <c r="F823"/>
      <c r="G823"/>
      <c r="H823"/>
      <c r="I823"/>
      <c r="J823" s="352"/>
      <c r="K823" s="353"/>
    </row>
    <row r="824" spans="1:11" ht="15.75" hidden="1" customHeight="1" x14ac:dyDescent="0.25">
      <c r="A824" s="351"/>
      <c r="B824" t="s">
        <v>404</v>
      </c>
      <c r="C824"/>
      <c r="D824"/>
      <c r="E824"/>
      <c r="F824"/>
      <c r="G824"/>
      <c r="H824"/>
      <c r="I824"/>
      <c r="J824" s="352"/>
      <c r="K824" s="353"/>
    </row>
    <row r="825" spans="1:11" ht="15.75" hidden="1" customHeight="1" x14ac:dyDescent="0.25">
      <c r="A825" s="351"/>
      <c r="B825" t="s">
        <v>405</v>
      </c>
      <c r="C825"/>
      <c r="D825"/>
      <c r="E825"/>
      <c r="F825"/>
      <c r="G825"/>
      <c r="H825"/>
      <c r="I825"/>
      <c r="J825" s="352"/>
      <c r="K825" s="353"/>
    </row>
    <row r="826" spans="1:11" ht="15.75" hidden="1" customHeight="1" x14ac:dyDescent="0.25">
      <c r="A826" s="351"/>
      <c r="B826" t="s">
        <v>406</v>
      </c>
      <c r="C826"/>
      <c r="D826"/>
      <c r="E826"/>
      <c r="F826"/>
      <c r="G826"/>
      <c r="H826"/>
      <c r="I826"/>
      <c r="J826" s="352"/>
      <c r="K826" s="353"/>
    </row>
    <row r="827" spans="1:11" ht="15.75" hidden="1" customHeight="1" x14ac:dyDescent="0.25">
      <c r="A827" s="351"/>
      <c r="B827" t="s">
        <v>407</v>
      </c>
      <c r="C827"/>
      <c r="D827"/>
      <c r="E827"/>
      <c r="F827"/>
      <c r="G827"/>
      <c r="H827"/>
      <c r="I827"/>
      <c r="J827" s="352"/>
      <c r="K827" s="353"/>
    </row>
    <row r="828" spans="1:11" ht="15.75" hidden="1" customHeight="1" x14ac:dyDescent="0.25">
      <c r="A828" s="351"/>
      <c r="B828" t="s">
        <v>408</v>
      </c>
      <c r="C828"/>
      <c r="D828"/>
      <c r="E828"/>
      <c r="F828"/>
      <c r="G828"/>
      <c r="H828"/>
      <c r="I828"/>
      <c r="J828" s="352"/>
      <c r="K828" s="353"/>
    </row>
    <row r="829" spans="1:11" ht="15.75" hidden="1" customHeight="1" x14ac:dyDescent="0.25">
      <c r="A829" s="351"/>
      <c r="B829" t="s">
        <v>409</v>
      </c>
      <c r="C829"/>
      <c r="D829"/>
      <c r="E829"/>
      <c r="F829"/>
      <c r="G829"/>
      <c r="H829"/>
      <c r="I829"/>
      <c r="J829" s="352"/>
      <c r="K829" s="353"/>
    </row>
    <row r="830" spans="1:11" ht="15.75" hidden="1" customHeight="1" x14ac:dyDescent="0.25">
      <c r="A830" s="351"/>
      <c r="B830" t="s">
        <v>410</v>
      </c>
      <c r="C830"/>
      <c r="D830"/>
      <c r="E830"/>
      <c r="F830"/>
      <c r="G830"/>
      <c r="H830"/>
      <c r="I830"/>
      <c r="J830" s="352"/>
      <c r="K830" s="353"/>
    </row>
    <row r="831" spans="1:11" ht="15.75" hidden="1" customHeight="1" x14ac:dyDescent="0.25">
      <c r="A831" s="351"/>
      <c r="B831" t="s">
        <v>411</v>
      </c>
      <c r="C831"/>
      <c r="D831"/>
      <c r="E831"/>
      <c r="F831"/>
      <c r="G831"/>
      <c r="H831"/>
      <c r="I831"/>
      <c r="J831" s="352"/>
      <c r="K831" s="353"/>
    </row>
    <row r="832" spans="1:11" ht="15.75" hidden="1" customHeight="1" x14ac:dyDescent="0.25">
      <c r="A832" s="351"/>
      <c r="B832" t="s">
        <v>412</v>
      </c>
      <c r="C832"/>
      <c r="D832"/>
      <c r="E832"/>
      <c r="F832"/>
      <c r="G832"/>
      <c r="H832"/>
      <c r="I832"/>
      <c r="J832" s="352"/>
      <c r="K832" s="353"/>
    </row>
    <row r="833" spans="1:11" ht="15.75" hidden="1" customHeight="1" x14ac:dyDescent="0.25">
      <c r="A833" s="351"/>
      <c r="B833" t="s">
        <v>413</v>
      </c>
      <c r="C833"/>
      <c r="D833"/>
      <c r="E833"/>
      <c r="F833"/>
      <c r="G833"/>
      <c r="H833"/>
      <c r="I833"/>
      <c r="J833" s="352"/>
      <c r="K833" s="353"/>
    </row>
    <row r="834" spans="1:11" ht="15.75" hidden="1" customHeight="1" x14ac:dyDescent="0.25">
      <c r="A834" s="351"/>
      <c r="B834" t="s">
        <v>414</v>
      </c>
      <c r="C834"/>
      <c r="D834"/>
      <c r="E834"/>
      <c r="F834"/>
      <c r="G834"/>
      <c r="H834"/>
      <c r="I834"/>
      <c r="J834" s="352"/>
      <c r="K834" s="353"/>
    </row>
    <row r="835" spans="1:11" ht="15.75" hidden="1" customHeight="1" x14ac:dyDescent="0.25">
      <c r="A835" s="351"/>
      <c r="B835" t="s">
        <v>415</v>
      </c>
      <c r="C835"/>
      <c r="D835"/>
      <c r="E835"/>
      <c r="F835"/>
      <c r="G835"/>
      <c r="H835"/>
      <c r="I835"/>
      <c r="J835" s="352"/>
      <c r="K835" s="353"/>
    </row>
    <row r="836" spans="1:11" ht="15.75" hidden="1" customHeight="1" x14ac:dyDescent="0.25">
      <c r="A836" s="351"/>
      <c r="B836" t="s">
        <v>416</v>
      </c>
      <c r="C836"/>
      <c r="D836"/>
      <c r="E836"/>
      <c r="F836"/>
      <c r="G836"/>
      <c r="H836"/>
      <c r="I836"/>
      <c r="J836" s="352"/>
      <c r="K836" s="353"/>
    </row>
    <row r="837" spans="1:11" ht="15.75" hidden="1" customHeight="1" x14ac:dyDescent="0.25">
      <c r="A837" s="351"/>
      <c r="B837" t="s">
        <v>417</v>
      </c>
      <c r="C837"/>
      <c r="D837"/>
      <c r="E837"/>
      <c r="F837"/>
      <c r="G837"/>
      <c r="H837"/>
      <c r="I837"/>
      <c r="J837" s="352"/>
      <c r="K837" s="353"/>
    </row>
    <row r="838" spans="1:11" ht="15.75" hidden="1" customHeight="1" x14ac:dyDescent="0.25">
      <c r="A838" s="351"/>
      <c r="B838" t="s">
        <v>418</v>
      </c>
      <c r="C838"/>
      <c r="D838"/>
      <c r="E838"/>
      <c r="F838"/>
      <c r="G838"/>
      <c r="H838"/>
      <c r="I838"/>
      <c r="J838" s="352"/>
      <c r="K838" s="353"/>
    </row>
    <row r="839" spans="1:11" ht="15.75" hidden="1" customHeight="1" x14ac:dyDescent="0.25">
      <c r="A839" s="351"/>
      <c r="B839" t="s">
        <v>419</v>
      </c>
      <c r="C839"/>
      <c r="D839"/>
      <c r="E839"/>
      <c r="F839"/>
      <c r="G839"/>
      <c r="H839"/>
      <c r="I839"/>
      <c r="J839" s="352"/>
      <c r="K839" s="353"/>
    </row>
    <row r="840" spans="1:11" ht="15.75" hidden="1" customHeight="1" x14ac:dyDescent="0.25">
      <c r="A840" s="351"/>
      <c r="B840" t="s">
        <v>420</v>
      </c>
      <c r="C840"/>
      <c r="D840"/>
      <c r="E840"/>
      <c r="F840"/>
      <c r="G840"/>
      <c r="H840"/>
      <c r="I840"/>
      <c r="J840" s="352"/>
      <c r="K840" s="353"/>
    </row>
    <row r="841" spans="1:11" ht="15.75" hidden="1" customHeight="1" x14ac:dyDescent="0.25">
      <c r="A841" s="351"/>
      <c r="B841" t="s">
        <v>421</v>
      </c>
      <c r="C841"/>
      <c r="D841"/>
      <c r="E841"/>
      <c r="F841"/>
      <c r="G841"/>
      <c r="H841"/>
      <c r="I841"/>
      <c r="J841" s="352"/>
      <c r="K841" s="353"/>
    </row>
    <row r="842" spans="1:11" ht="15.75" hidden="1" customHeight="1" x14ac:dyDescent="0.25">
      <c r="A842" s="351"/>
      <c r="B842" t="s">
        <v>422</v>
      </c>
      <c r="C842"/>
      <c r="D842"/>
      <c r="E842"/>
      <c r="F842"/>
      <c r="G842"/>
      <c r="H842"/>
      <c r="I842"/>
      <c r="J842" s="352"/>
      <c r="K842" s="353"/>
    </row>
    <row r="843" spans="1:11" ht="15.75" hidden="1" customHeight="1" x14ac:dyDescent="0.25">
      <c r="A843" s="351"/>
      <c r="B843" t="s">
        <v>423</v>
      </c>
      <c r="C843"/>
      <c r="D843"/>
      <c r="E843"/>
      <c r="F843"/>
      <c r="G843"/>
      <c r="H843"/>
      <c r="I843"/>
      <c r="J843" s="352"/>
      <c r="K843" s="353"/>
    </row>
    <row r="844" spans="1:11" ht="15.75" hidden="1" customHeight="1" x14ac:dyDescent="0.25">
      <c r="A844" s="351"/>
      <c r="B844" t="s">
        <v>424</v>
      </c>
      <c r="C844"/>
      <c r="D844"/>
      <c r="E844"/>
      <c r="F844"/>
      <c r="G844"/>
      <c r="H844"/>
      <c r="I844"/>
      <c r="J844" s="352"/>
      <c r="K844" s="353"/>
    </row>
    <row r="845" spans="1:11" ht="15.75" hidden="1" customHeight="1" x14ac:dyDescent="0.25">
      <c r="A845" s="351"/>
      <c r="B845" t="s">
        <v>425</v>
      </c>
      <c r="C845"/>
      <c r="D845"/>
      <c r="E845"/>
      <c r="F845"/>
      <c r="G845"/>
      <c r="H845"/>
      <c r="I845"/>
      <c r="J845" s="352"/>
      <c r="K845" s="353"/>
    </row>
    <row r="846" spans="1:11" ht="15.75" hidden="1" customHeight="1" x14ac:dyDescent="0.25">
      <c r="A846" s="351"/>
      <c r="B846" t="s">
        <v>426</v>
      </c>
      <c r="C846"/>
      <c r="D846"/>
      <c r="E846"/>
      <c r="F846"/>
      <c r="G846"/>
      <c r="H846"/>
      <c r="I846"/>
      <c r="J846" s="352"/>
      <c r="K846" s="353"/>
    </row>
    <row r="847" spans="1:11" ht="15.75" hidden="1" customHeight="1" x14ac:dyDescent="0.25">
      <c r="A847" s="351"/>
      <c r="B847" t="s">
        <v>427</v>
      </c>
      <c r="C847"/>
      <c r="D847"/>
      <c r="E847"/>
      <c r="F847"/>
      <c r="G847"/>
      <c r="H847"/>
      <c r="I847"/>
      <c r="J847" s="352"/>
      <c r="K847" s="353"/>
    </row>
    <row r="848" spans="1:11" ht="15.75" hidden="1" customHeight="1" x14ac:dyDescent="0.25">
      <c r="A848" s="351"/>
      <c r="B848" t="s">
        <v>428</v>
      </c>
      <c r="C848"/>
      <c r="D848"/>
      <c r="E848"/>
      <c r="F848"/>
      <c r="G848"/>
      <c r="H848"/>
      <c r="I848"/>
      <c r="J848" s="352"/>
      <c r="K848" s="353"/>
    </row>
    <row r="849" spans="1:11" ht="15.75" hidden="1" customHeight="1" x14ac:dyDescent="0.25">
      <c r="A849" s="351"/>
      <c r="B849" t="s">
        <v>429</v>
      </c>
      <c r="C849"/>
      <c r="D849"/>
      <c r="E849"/>
      <c r="F849"/>
      <c r="G849"/>
      <c r="H849"/>
      <c r="I849"/>
      <c r="J849" s="352"/>
      <c r="K849" s="353"/>
    </row>
    <row r="850" spans="1:11" ht="15.75" hidden="1" customHeight="1" x14ac:dyDescent="0.25">
      <c r="A850" s="351"/>
      <c r="B850" t="s">
        <v>430</v>
      </c>
      <c r="C850"/>
      <c r="D850"/>
      <c r="E850"/>
      <c r="F850"/>
      <c r="G850"/>
      <c r="H850"/>
      <c r="I850"/>
      <c r="J850" s="352"/>
      <c r="K850" s="353"/>
    </row>
    <row r="851" spans="1:11" ht="15.75" hidden="1" customHeight="1" x14ac:dyDescent="0.25">
      <c r="A851" s="351"/>
      <c r="B851" t="s">
        <v>431</v>
      </c>
      <c r="C851"/>
      <c r="D851"/>
      <c r="E851"/>
      <c r="F851"/>
      <c r="G851"/>
      <c r="H851"/>
      <c r="I851"/>
      <c r="J851" s="352"/>
      <c r="K851" s="353"/>
    </row>
    <row r="852" spans="1:11" ht="15.75" hidden="1" customHeight="1" x14ac:dyDescent="0.25">
      <c r="A852" s="351"/>
      <c r="B852" t="s">
        <v>432</v>
      </c>
      <c r="C852"/>
      <c r="D852"/>
      <c r="E852"/>
      <c r="F852"/>
      <c r="G852"/>
      <c r="H852"/>
      <c r="I852"/>
      <c r="J852" s="352"/>
      <c r="K852" s="353"/>
    </row>
    <row r="853" spans="1:11" ht="15.75" hidden="1" customHeight="1" x14ac:dyDescent="0.25">
      <c r="A853" s="351"/>
      <c r="B853" t="s">
        <v>433</v>
      </c>
      <c r="C853"/>
      <c r="D853"/>
      <c r="E853"/>
      <c r="F853"/>
      <c r="G853"/>
      <c r="H853"/>
      <c r="I853"/>
      <c r="J853" s="352"/>
      <c r="K853" s="353"/>
    </row>
    <row r="854" spans="1:11" ht="15.75" hidden="1" customHeight="1" x14ac:dyDescent="0.25">
      <c r="A854" s="351"/>
      <c r="B854" t="s">
        <v>434</v>
      </c>
      <c r="C854"/>
      <c r="D854"/>
      <c r="E854"/>
      <c r="F854"/>
      <c r="G854"/>
      <c r="H854"/>
      <c r="I854"/>
      <c r="J854" s="352"/>
      <c r="K854" s="353"/>
    </row>
    <row r="855" spans="1:11" ht="15.75" hidden="1" customHeight="1" x14ac:dyDescent="0.25">
      <c r="A855" s="351"/>
      <c r="B855" t="s">
        <v>435</v>
      </c>
      <c r="C855"/>
      <c r="D855"/>
      <c r="E855"/>
      <c r="F855"/>
      <c r="G855"/>
      <c r="H855"/>
      <c r="I855"/>
      <c r="J855" s="352"/>
      <c r="K855" s="353"/>
    </row>
    <row r="856" spans="1:11" ht="15.75" hidden="1" customHeight="1" x14ac:dyDescent="0.25">
      <c r="A856" s="351"/>
      <c r="B856" t="s">
        <v>436</v>
      </c>
      <c r="C856"/>
      <c r="D856"/>
      <c r="E856"/>
      <c r="F856"/>
      <c r="G856"/>
      <c r="H856"/>
      <c r="I856"/>
      <c r="J856" s="352"/>
      <c r="K856" s="353"/>
    </row>
    <row r="857" spans="1:11" ht="15.75" hidden="1" customHeight="1" x14ac:dyDescent="0.25">
      <c r="A857" s="351"/>
      <c r="B857" t="s">
        <v>437</v>
      </c>
      <c r="C857"/>
      <c r="D857"/>
      <c r="E857"/>
      <c r="F857"/>
      <c r="G857"/>
      <c r="H857"/>
      <c r="I857"/>
      <c r="J857" s="352"/>
      <c r="K857" s="353"/>
    </row>
    <row r="858" spans="1:11" ht="15.75" hidden="1" customHeight="1" x14ac:dyDescent="0.25">
      <c r="A858" s="351"/>
      <c r="B858" t="s">
        <v>438</v>
      </c>
      <c r="C858"/>
      <c r="D858"/>
      <c r="E858"/>
      <c r="F858"/>
      <c r="G858"/>
      <c r="H858"/>
      <c r="I858"/>
      <c r="J858" s="352"/>
      <c r="K858" s="353"/>
    </row>
    <row r="859" spans="1:11" ht="15.75" hidden="1" customHeight="1" x14ac:dyDescent="0.25">
      <c r="A859" s="351"/>
      <c r="B859" t="s">
        <v>439</v>
      </c>
      <c r="C859"/>
      <c r="D859"/>
      <c r="E859"/>
      <c r="F859"/>
      <c r="G859"/>
      <c r="H859"/>
      <c r="I859"/>
      <c r="J859" s="352"/>
      <c r="K859" s="353"/>
    </row>
    <row r="860" spans="1:11" ht="15.75" hidden="1" customHeight="1" x14ac:dyDescent="0.25">
      <c r="A860" s="351"/>
      <c r="B860" t="s">
        <v>440</v>
      </c>
      <c r="C860"/>
      <c r="D860"/>
      <c r="E860"/>
      <c r="F860"/>
      <c r="G860"/>
      <c r="H860"/>
      <c r="I860"/>
      <c r="J860" s="352"/>
      <c r="K860" s="353"/>
    </row>
    <row r="861" spans="1:11" ht="15.75" hidden="1" customHeight="1" x14ac:dyDescent="0.25">
      <c r="A861" s="351"/>
      <c r="B861" t="s">
        <v>441</v>
      </c>
      <c r="C861"/>
      <c r="D861"/>
      <c r="E861"/>
      <c r="F861"/>
      <c r="G861"/>
      <c r="H861"/>
      <c r="I861"/>
      <c r="J861" s="352"/>
      <c r="K861" s="353"/>
    </row>
    <row r="862" spans="1:11" ht="15.75" hidden="1" customHeight="1" x14ac:dyDescent="0.25">
      <c r="A862" s="351"/>
      <c r="B862" t="s">
        <v>442</v>
      </c>
      <c r="C862"/>
      <c r="D862"/>
      <c r="E862"/>
      <c r="F862"/>
      <c r="G862"/>
      <c r="H862"/>
      <c r="I862"/>
      <c r="J862" s="352"/>
      <c r="K862" s="353"/>
    </row>
    <row r="863" spans="1:11" ht="15.75" hidden="1" customHeight="1" x14ac:dyDescent="0.25">
      <c r="A863" s="351"/>
      <c r="B863" t="s">
        <v>443</v>
      </c>
      <c r="C863"/>
      <c r="D863"/>
      <c r="E863"/>
      <c r="F863"/>
      <c r="G863"/>
      <c r="H863"/>
      <c r="I863"/>
      <c r="J863" s="352"/>
      <c r="K863" s="353"/>
    </row>
    <row r="864" spans="1:11" ht="15.75" hidden="1" customHeight="1" x14ac:dyDescent="0.25">
      <c r="A864" s="351"/>
      <c r="B864" t="s">
        <v>444</v>
      </c>
      <c r="C864"/>
      <c r="D864"/>
      <c r="E864"/>
      <c r="F864"/>
      <c r="G864"/>
      <c r="H864"/>
      <c r="I864"/>
      <c r="J864" s="352"/>
      <c r="K864" s="353"/>
    </row>
    <row r="865" spans="1:11" ht="15.75" hidden="1" customHeight="1" x14ac:dyDescent="0.25">
      <c r="A865" s="351"/>
      <c r="B865" t="s">
        <v>445</v>
      </c>
      <c r="C865"/>
      <c r="D865"/>
      <c r="E865"/>
      <c r="F865"/>
      <c r="G865"/>
      <c r="H865"/>
      <c r="I865"/>
      <c r="J865" s="352"/>
      <c r="K865" s="353"/>
    </row>
    <row r="866" spans="1:11" ht="15.75" hidden="1" customHeight="1" x14ac:dyDescent="0.25">
      <c r="A866" s="351"/>
      <c r="B866" t="s">
        <v>446</v>
      </c>
      <c r="C866"/>
      <c r="D866"/>
      <c r="E866"/>
      <c r="F866"/>
      <c r="G866"/>
      <c r="H866"/>
      <c r="I866"/>
      <c r="J866" s="352"/>
      <c r="K866" s="353"/>
    </row>
    <row r="867" spans="1:11" ht="15.75" hidden="1" customHeight="1" x14ac:dyDescent="0.25">
      <c r="A867" s="351"/>
      <c r="B867" t="s">
        <v>447</v>
      </c>
      <c r="C867"/>
      <c r="D867"/>
      <c r="E867"/>
      <c r="F867"/>
      <c r="G867"/>
      <c r="H867"/>
      <c r="I867"/>
      <c r="J867" s="352"/>
      <c r="K867" s="353"/>
    </row>
    <row r="868" spans="1:11" ht="15.75" hidden="1" customHeight="1" x14ac:dyDescent="0.25">
      <c r="A868" s="351"/>
      <c r="B868" t="s">
        <v>448</v>
      </c>
      <c r="C868"/>
      <c r="D868"/>
      <c r="E868"/>
      <c r="F868"/>
      <c r="G868"/>
      <c r="H868"/>
      <c r="I868"/>
      <c r="J868" s="352"/>
      <c r="K868" s="353"/>
    </row>
    <row r="869" spans="1:11" ht="15.75" hidden="1" customHeight="1" x14ac:dyDescent="0.25">
      <c r="A869" s="351"/>
      <c r="B869" t="s">
        <v>449</v>
      </c>
      <c r="C869"/>
      <c r="D869"/>
      <c r="E869"/>
      <c r="F869"/>
      <c r="G869"/>
      <c r="H869"/>
      <c r="I869"/>
      <c r="J869" s="352"/>
      <c r="K869" s="353"/>
    </row>
    <row r="870" spans="1:11" ht="15.75" hidden="1" customHeight="1" x14ac:dyDescent="0.25">
      <c r="A870" s="351"/>
      <c r="B870" t="s">
        <v>450</v>
      </c>
      <c r="C870"/>
      <c r="D870"/>
      <c r="E870"/>
      <c r="F870"/>
      <c r="G870"/>
      <c r="H870"/>
      <c r="I870"/>
      <c r="J870" s="352"/>
      <c r="K870" s="353"/>
    </row>
    <row r="871" spans="1:11" ht="15.75" hidden="1" customHeight="1" x14ac:dyDescent="0.25">
      <c r="A871" s="351"/>
      <c r="B871" t="s">
        <v>451</v>
      </c>
      <c r="C871"/>
      <c r="D871"/>
      <c r="E871"/>
      <c r="F871"/>
      <c r="G871"/>
      <c r="H871"/>
      <c r="I871"/>
      <c r="J871" s="352"/>
      <c r="K871" s="353"/>
    </row>
    <row r="872" spans="1:11" ht="15.75" hidden="1" customHeight="1" x14ac:dyDescent="0.25">
      <c r="A872" s="351"/>
      <c r="B872" t="s">
        <v>452</v>
      </c>
      <c r="C872"/>
      <c r="D872"/>
      <c r="E872"/>
      <c r="F872"/>
      <c r="G872"/>
      <c r="H872"/>
      <c r="I872"/>
      <c r="J872" s="352"/>
      <c r="K872" s="353"/>
    </row>
    <row r="873" spans="1:11" ht="15.75" hidden="1" customHeight="1" x14ac:dyDescent="0.25">
      <c r="A873" s="351"/>
      <c r="B873" t="s">
        <v>453</v>
      </c>
      <c r="C873"/>
      <c r="D873"/>
      <c r="E873"/>
      <c r="F873"/>
      <c r="G873"/>
      <c r="H873"/>
      <c r="I873"/>
      <c r="J873" s="352"/>
      <c r="K873" s="353"/>
    </row>
    <row r="874" spans="1:11" ht="15.75" hidden="1" customHeight="1" x14ac:dyDescent="0.25">
      <c r="A874" s="351"/>
      <c r="B874" t="s">
        <v>454</v>
      </c>
      <c r="C874"/>
      <c r="D874"/>
      <c r="E874"/>
      <c r="F874"/>
      <c r="G874"/>
      <c r="H874"/>
      <c r="I874"/>
      <c r="J874" s="352"/>
      <c r="K874" s="353"/>
    </row>
    <row r="875" spans="1:11" ht="15.75" hidden="1" customHeight="1" x14ac:dyDescent="0.25">
      <c r="A875" s="351"/>
      <c r="B875" t="s">
        <v>455</v>
      </c>
      <c r="C875"/>
      <c r="D875"/>
      <c r="E875"/>
      <c r="F875"/>
      <c r="G875"/>
      <c r="H875"/>
      <c r="I875"/>
      <c r="J875" s="352"/>
      <c r="K875" s="353"/>
    </row>
    <row r="876" spans="1:11" ht="15.75" hidden="1" customHeight="1" x14ac:dyDescent="0.25">
      <c r="A876" s="351"/>
      <c r="B876" t="s">
        <v>456</v>
      </c>
      <c r="C876"/>
      <c r="D876"/>
      <c r="E876"/>
      <c r="F876"/>
      <c r="G876"/>
      <c r="H876"/>
      <c r="I876"/>
      <c r="J876" s="352"/>
      <c r="K876" s="353"/>
    </row>
    <row r="877" spans="1:11" ht="15.75" hidden="1" customHeight="1" x14ac:dyDescent="0.25">
      <c r="A877" s="351"/>
      <c r="B877" t="s">
        <v>457</v>
      </c>
      <c r="C877"/>
      <c r="D877"/>
      <c r="E877"/>
      <c r="F877"/>
      <c r="G877"/>
      <c r="H877"/>
      <c r="I877"/>
      <c r="J877" s="352"/>
      <c r="K877" s="353"/>
    </row>
    <row r="878" spans="1:11" ht="15.75" hidden="1" customHeight="1" x14ac:dyDescent="0.25">
      <c r="A878" s="351"/>
      <c r="B878" t="s">
        <v>458</v>
      </c>
      <c r="C878"/>
      <c r="D878"/>
      <c r="E878"/>
      <c r="F878"/>
      <c r="G878"/>
      <c r="H878"/>
      <c r="I878"/>
      <c r="J878" s="352"/>
      <c r="K878" s="353"/>
    </row>
    <row r="879" spans="1:11" ht="15.75" hidden="1" customHeight="1" x14ac:dyDescent="0.25">
      <c r="A879" s="351"/>
      <c r="B879" t="s">
        <v>459</v>
      </c>
      <c r="C879"/>
      <c r="D879"/>
      <c r="E879"/>
      <c r="F879"/>
      <c r="G879"/>
      <c r="H879"/>
      <c r="I879"/>
      <c r="J879" s="352"/>
      <c r="K879" s="353"/>
    </row>
    <row r="880" spans="1:11" ht="15.75" hidden="1" customHeight="1" x14ac:dyDescent="0.25">
      <c r="A880" s="351"/>
      <c r="B880" t="s">
        <v>460</v>
      </c>
      <c r="C880"/>
      <c r="D880"/>
      <c r="E880"/>
      <c r="F880"/>
      <c r="G880"/>
      <c r="H880"/>
      <c r="I880"/>
      <c r="J880" s="352"/>
      <c r="K880" s="353"/>
    </row>
    <row r="881" spans="1:11" ht="15.75" hidden="1" customHeight="1" x14ac:dyDescent="0.25">
      <c r="A881" s="351"/>
      <c r="B881" t="s">
        <v>461</v>
      </c>
      <c r="C881"/>
      <c r="D881"/>
      <c r="E881"/>
      <c r="F881"/>
      <c r="G881"/>
      <c r="H881"/>
      <c r="I881"/>
      <c r="J881" s="352"/>
      <c r="K881" s="353"/>
    </row>
    <row r="882" spans="1:11" ht="15.75" hidden="1" customHeight="1" x14ac:dyDescent="0.25">
      <c r="A882" s="351"/>
      <c r="B882" t="s">
        <v>462</v>
      </c>
      <c r="C882"/>
      <c r="D882"/>
      <c r="E882"/>
      <c r="F882"/>
      <c r="G882"/>
      <c r="H882"/>
      <c r="I882"/>
      <c r="J882" s="352"/>
      <c r="K882" s="353"/>
    </row>
    <row r="883" spans="1:11" ht="15.75" hidden="1" customHeight="1" x14ac:dyDescent="0.25">
      <c r="A883" s="351"/>
      <c r="B883" t="s">
        <v>463</v>
      </c>
      <c r="C883"/>
      <c r="D883"/>
      <c r="E883"/>
      <c r="F883"/>
      <c r="G883"/>
      <c r="H883"/>
      <c r="I883"/>
      <c r="J883" s="352"/>
      <c r="K883" s="353"/>
    </row>
    <row r="884" spans="1:11" ht="15.75" hidden="1" customHeight="1" x14ac:dyDescent="0.25">
      <c r="A884" s="351"/>
      <c r="B884" t="s">
        <v>464</v>
      </c>
      <c r="C884"/>
      <c r="D884"/>
      <c r="E884"/>
      <c r="F884"/>
      <c r="G884"/>
      <c r="H884"/>
      <c r="I884"/>
      <c r="J884" s="352"/>
      <c r="K884" s="353"/>
    </row>
    <row r="885" spans="1:11" ht="15.75" hidden="1" customHeight="1" x14ac:dyDescent="0.25">
      <c r="A885" s="351"/>
      <c r="B885" t="s">
        <v>465</v>
      </c>
      <c r="C885"/>
      <c r="D885"/>
      <c r="E885"/>
      <c r="F885"/>
      <c r="G885"/>
      <c r="H885"/>
      <c r="I885"/>
      <c r="J885" s="352"/>
      <c r="K885" s="353"/>
    </row>
    <row r="886" spans="1:11" ht="15.75" hidden="1" customHeight="1" x14ac:dyDescent="0.25">
      <c r="A886" s="351"/>
      <c r="B886" t="s">
        <v>466</v>
      </c>
      <c r="C886"/>
      <c r="D886"/>
      <c r="E886"/>
      <c r="F886"/>
      <c r="G886"/>
      <c r="H886"/>
      <c r="I886"/>
      <c r="J886" s="352"/>
      <c r="K886" s="353"/>
    </row>
    <row r="887" spans="1:11" ht="15.75" hidden="1" customHeight="1" x14ac:dyDescent="0.25">
      <c r="A887" s="351"/>
      <c r="B887" t="s">
        <v>467</v>
      </c>
      <c r="C887"/>
      <c r="D887"/>
      <c r="E887"/>
      <c r="F887"/>
      <c r="G887"/>
      <c r="H887"/>
      <c r="I887"/>
      <c r="J887" s="352"/>
      <c r="K887" s="353"/>
    </row>
    <row r="888" spans="1:11" ht="15.75" hidden="1" customHeight="1" x14ac:dyDescent="0.25">
      <c r="A888" s="351"/>
      <c r="B888" t="s">
        <v>468</v>
      </c>
      <c r="C888"/>
      <c r="D888"/>
      <c r="E888"/>
      <c r="F888"/>
      <c r="G888"/>
      <c r="H888"/>
      <c r="I888"/>
      <c r="J888" s="352"/>
      <c r="K888" s="353"/>
    </row>
    <row r="889" spans="1:11" ht="15.75" hidden="1" customHeight="1" x14ac:dyDescent="0.25">
      <c r="A889" s="351"/>
      <c r="B889" t="s">
        <v>469</v>
      </c>
      <c r="C889"/>
      <c r="D889"/>
      <c r="E889"/>
      <c r="F889"/>
      <c r="G889"/>
      <c r="H889"/>
      <c r="I889"/>
      <c r="J889" s="352"/>
      <c r="K889" s="353"/>
    </row>
    <row r="890" spans="1:11" ht="15.75" hidden="1" customHeight="1" x14ac:dyDescent="0.25">
      <c r="A890" s="351"/>
      <c r="B890" t="s">
        <v>470</v>
      </c>
      <c r="C890"/>
      <c r="D890"/>
      <c r="E890"/>
      <c r="F890"/>
      <c r="G890"/>
      <c r="H890"/>
      <c r="I890"/>
      <c r="J890" s="352"/>
      <c r="K890" s="353"/>
    </row>
    <row r="891" spans="1:11" ht="15.75" hidden="1" customHeight="1" x14ac:dyDescent="0.25">
      <c r="A891" s="351"/>
      <c r="B891" t="s">
        <v>471</v>
      </c>
      <c r="C891"/>
      <c r="D891"/>
      <c r="E891"/>
      <c r="F891"/>
      <c r="G891"/>
      <c r="H891"/>
      <c r="I891"/>
      <c r="J891" s="352"/>
      <c r="K891" s="353"/>
    </row>
    <row r="892" spans="1:11" ht="15.75" hidden="1" customHeight="1" x14ac:dyDescent="0.25">
      <c r="A892" s="351"/>
      <c r="B892" t="s">
        <v>472</v>
      </c>
      <c r="C892"/>
      <c r="D892"/>
      <c r="E892"/>
      <c r="F892"/>
      <c r="G892"/>
      <c r="H892"/>
      <c r="I892"/>
      <c r="J892" s="352"/>
      <c r="K892" s="353"/>
    </row>
    <row r="893" spans="1:11" ht="15.75" hidden="1" customHeight="1" x14ac:dyDescent="0.25">
      <c r="A893" s="351"/>
      <c r="B893" t="s">
        <v>473</v>
      </c>
      <c r="C893"/>
      <c r="D893"/>
      <c r="E893"/>
      <c r="F893"/>
      <c r="G893"/>
      <c r="H893"/>
      <c r="I893"/>
      <c r="J893" s="352"/>
      <c r="K893" s="353"/>
    </row>
    <row r="894" spans="1:11" ht="15.75" hidden="1" customHeight="1" x14ac:dyDescent="0.25">
      <c r="A894" s="351"/>
      <c r="B894" t="s">
        <v>474</v>
      </c>
      <c r="C894"/>
      <c r="D894"/>
      <c r="E894"/>
      <c r="F894"/>
      <c r="G894"/>
      <c r="H894"/>
      <c r="I894"/>
      <c r="J894" s="352"/>
      <c r="K894" s="353"/>
    </row>
    <row r="895" spans="1:11" ht="15.75" hidden="1" customHeight="1" x14ac:dyDescent="0.25">
      <c r="A895" s="351"/>
      <c r="B895" t="s">
        <v>475</v>
      </c>
      <c r="C895"/>
      <c r="D895"/>
      <c r="E895"/>
      <c r="F895"/>
      <c r="G895"/>
      <c r="H895"/>
      <c r="I895"/>
      <c r="J895" s="352"/>
      <c r="K895" s="353"/>
    </row>
    <row r="896" spans="1:11" ht="15.75" hidden="1" customHeight="1" x14ac:dyDescent="0.25">
      <c r="A896" s="351"/>
      <c r="B896" t="s">
        <v>476</v>
      </c>
      <c r="C896"/>
      <c r="D896"/>
      <c r="E896"/>
      <c r="F896"/>
      <c r="G896"/>
      <c r="H896"/>
      <c r="I896"/>
      <c r="J896" s="352"/>
      <c r="K896" s="353"/>
    </row>
    <row r="897" spans="1:11" ht="15.75" hidden="1" customHeight="1" x14ac:dyDescent="0.25">
      <c r="A897" s="351"/>
      <c r="B897" t="s">
        <v>477</v>
      </c>
      <c r="C897"/>
      <c r="D897"/>
      <c r="E897"/>
      <c r="F897"/>
      <c r="G897"/>
      <c r="H897"/>
      <c r="I897"/>
      <c r="J897" s="352"/>
      <c r="K897" s="353"/>
    </row>
    <row r="898" spans="1:11" ht="15.75" hidden="1" customHeight="1" x14ac:dyDescent="0.25">
      <c r="A898" s="351"/>
      <c r="B898" t="s">
        <v>478</v>
      </c>
      <c r="C898"/>
      <c r="D898"/>
      <c r="E898"/>
      <c r="F898"/>
      <c r="G898"/>
      <c r="H898"/>
      <c r="I898"/>
      <c r="J898" s="352"/>
      <c r="K898" s="353"/>
    </row>
    <row r="899" spans="1:11" ht="15.75" hidden="1" customHeight="1" x14ac:dyDescent="0.25">
      <c r="A899" s="351"/>
      <c r="B899" t="s">
        <v>479</v>
      </c>
      <c r="C899"/>
      <c r="D899"/>
      <c r="E899"/>
      <c r="F899"/>
      <c r="G899"/>
      <c r="H899"/>
      <c r="I899"/>
      <c r="J899" s="352"/>
      <c r="K899" s="353"/>
    </row>
    <row r="900" spans="1:11" ht="15.75" hidden="1" customHeight="1" x14ac:dyDescent="0.25">
      <c r="A900" s="351"/>
      <c r="B900" t="s">
        <v>480</v>
      </c>
      <c r="C900"/>
      <c r="D900"/>
      <c r="E900"/>
      <c r="F900"/>
      <c r="G900"/>
      <c r="H900"/>
      <c r="I900"/>
      <c r="J900" s="352"/>
      <c r="K900" s="353"/>
    </row>
    <row r="901" spans="1:11" ht="15.75" hidden="1" customHeight="1" x14ac:dyDescent="0.25">
      <c r="A901" s="351"/>
      <c r="B901" t="s">
        <v>481</v>
      </c>
      <c r="C901"/>
      <c r="D901"/>
      <c r="E901"/>
      <c r="F901"/>
      <c r="G901"/>
      <c r="H901"/>
      <c r="I901"/>
      <c r="J901" s="352"/>
      <c r="K901" s="353"/>
    </row>
    <row r="902" spans="1:11" ht="15.75" hidden="1" customHeight="1" x14ac:dyDescent="0.25">
      <c r="A902" s="351"/>
      <c r="B902" t="s">
        <v>482</v>
      </c>
      <c r="C902"/>
      <c r="D902"/>
      <c r="E902"/>
      <c r="F902"/>
      <c r="G902"/>
      <c r="H902"/>
      <c r="I902"/>
      <c r="J902" s="352"/>
      <c r="K902" s="353"/>
    </row>
    <row r="903" spans="1:11" ht="15.75" hidden="1" customHeight="1" x14ac:dyDescent="0.25">
      <c r="A903" s="351"/>
      <c r="B903" t="s">
        <v>483</v>
      </c>
      <c r="C903"/>
      <c r="D903"/>
      <c r="E903"/>
      <c r="F903"/>
      <c r="G903"/>
      <c r="H903"/>
      <c r="I903"/>
      <c r="J903" s="352"/>
      <c r="K903" s="353"/>
    </row>
    <row r="904" spans="1:11" ht="15.75" hidden="1" customHeight="1" x14ac:dyDescent="0.25">
      <c r="A904" s="351"/>
      <c r="B904" t="s">
        <v>484</v>
      </c>
      <c r="C904"/>
      <c r="D904"/>
      <c r="E904"/>
      <c r="F904"/>
      <c r="G904"/>
      <c r="H904"/>
      <c r="I904"/>
      <c r="J904" s="352"/>
      <c r="K904" s="353"/>
    </row>
    <row r="905" spans="1:11" ht="15.75" hidden="1" customHeight="1" x14ac:dyDescent="0.25">
      <c r="A905" s="351"/>
      <c r="B905" t="s">
        <v>485</v>
      </c>
      <c r="C905"/>
      <c r="D905"/>
      <c r="E905"/>
      <c r="F905"/>
      <c r="G905"/>
      <c r="H905"/>
      <c r="I905"/>
      <c r="J905" s="352"/>
      <c r="K905" s="353"/>
    </row>
    <row r="906" spans="1:11" ht="15.75" hidden="1" customHeight="1" x14ac:dyDescent="0.25">
      <c r="A906" s="351"/>
      <c r="B906" t="s">
        <v>486</v>
      </c>
      <c r="C906"/>
      <c r="D906"/>
      <c r="E906"/>
      <c r="F906"/>
      <c r="G906"/>
      <c r="H906"/>
      <c r="I906"/>
      <c r="J906" s="352"/>
      <c r="K906" s="353"/>
    </row>
    <row r="907" spans="1:11" ht="15.75" hidden="1" customHeight="1" x14ac:dyDescent="0.25">
      <c r="A907" s="351"/>
      <c r="B907" t="s">
        <v>487</v>
      </c>
      <c r="C907"/>
      <c r="D907"/>
      <c r="E907"/>
      <c r="F907"/>
      <c r="G907"/>
      <c r="H907"/>
      <c r="I907"/>
      <c r="J907" s="352"/>
      <c r="K907" s="353"/>
    </row>
    <row r="908" spans="1:11" ht="15.75" hidden="1" customHeight="1" x14ac:dyDescent="0.25">
      <c r="A908" s="351"/>
      <c r="B908" t="s">
        <v>488</v>
      </c>
      <c r="C908"/>
      <c r="D908"/>
      <c r="E908"/>
      <c r="F908"/>
      <c r="G908"/>
      <c r="H908"/>
      <c r="I908"/>
      <c r="J908" s="352"/>
      <c r="K908" s="353"/>
    </row>
    <row r="909" spans="1:11" ht="15.75" hidden="1" customHeight="1" x14ac:dyDescent="0.25">
      <c r="A909" s="351"/>
      <c r="B909" t="s">
        <v>489</v>
      </c>
      <c r="C909"/>
      <c r="D909"/>
      <c r="E909"/>
      <c r="F909"/>
      <c r="G909"/>
      <c r="H909"/>
      <c r="I909"/>
      <c r="J909" s="352"/>
      <c r="K909" s="353"/>
    </row>
    <row r="910" spans="1:11" ht="15.75" hidden="1" customHeight="1" x14ac:dyDescent="0.25">
      <c r="A910" s="351"/>
      <c r="B910" t="s">
        <v>490</v>
      </c>
      <c r="C910"/>
      <c r="D910"/>
      <c r="E910"/>
      <c r="F910"/>
      <c r="G910"/>
      <c r="H910"/>
      <c r="I910"/>
      <c r="J910" s="352"/>
      <c r="K910" s="353"/>
    </row>
    <row r="911" spans="1:11" ht="15.75" hidden="1" customHeight="1" x14ac:dyDescent="0.25">
      <c r="A911" s="351"/>
      <c r="B911" t="s">
        <v>491</v>
      </c>
      <c r="C911"/>
      <c r="D911"/>
      <c r="E911"/>
      <c r="F911"/>
      <c r="G911"/>
      <c r="H911"/>
      <c r="I911"/>
      <c r="J911" s="352"/>
      <c r="K911" s="353"/>
    </row>
    <row r="912" spans="1:11" ht="15.75" hidden="1" customHeight="1" x14ac:dyDescent="0.25">
      <c r="A912" s="351"/>
      <c r="B912" t="s">
        <v>492</v>
      </c>
      <c r="C912"/>
      <c r="D912"/>
      <c r="E912"/>
      <c r="F912"/>
      <c r="G912"/>
      <c r="H912"/>
      <c r="I912"/>
      <c r="J912" s="352"/>
      <c r="K912" s="353"/>
    </row>
    <row r="913" spans="1:11" ht="15.75" hidden="1" customHeight="1" x14ac:dyDescent="0.25">
      <c r="A913" s="351"/>
      <c r="B913" t="s">
        <v>493</v>
      </c>
      <c r="C913"/>
      <c r="D913"/>
      <c r="E913"/>
      <c r="F913"/>
      <c r="G913"/>
      <c r="H913"/>
      <c r="I913"/>
      <c r="J913" s="352"/>
      <c r="K913" s="353"/>
    </row>
    <row r="914" spans="1:11" ht="15.75" hidden="1" customHeight="1" x14ac:dyDescent="0.25">
      <c r="A914" s="351"/>
      <c r="B914" t="s">
        <v>494</v>
      </c>
      <c r="C914"/>
      <c r="D914"/>
      <c r="E914"/>
      <c r="F914"/>
      <c r="G914"/>
      <c r="H914"/>
      <c r="I914"/>
      <c r="J914" s="352"/>
      <c r="K914" s="353"/>
    </row>
    <row r="915" spans="1:11" ht="15.75" hidden="1" customHeight="1" x14ac:dyDescent="0.25">
      <c r="A915" s="351"/>
      <c r="B915" t="s">
        <v>495</v>
      </c>
      <c r="C915"/>
      <c r="D915"/>
      <c r="E915"/>
      <c r="F915"/>
      <c r="G915"/>
      <c r="H915"/>
      <c r="I915"/>
      <c r="J915" s="352"/>
      <c r="K915" s="353"/>
    </row>
    <row r="916" spans="1:11" ht="15.75" hidden="1" customHeight="1" x14ac:dyDescent="0.25">
      <c r="A916" s="351"/>
      <c r="B916" t="s">
        <v>496</v>
      </c>
      <c r="C916"/>
      <c r="D916"/>
      <c r="E916"/>
      <c r="F916"/>
      <c r="G916"/>
      <c r="H916"/>
      <c r="I916"/>
      <c r="J916" s="352"/>
      <c r="K916" s="353"/>
    </row>
    <row r="917" spans="1:11" ht="15.75" hidden="1" customHeight="1" x14ac:dyDescent="0.25">
      <c r="A917" s="351"/>
      <c r="B917" t="s">
        <v>497</v>
      </c>
      <c r="C917"/>
      <c r="D917"/>
      <c r="E917"/>
      <c r="F917"/>
      <c r="G917"/>
      <c r="H917"/>
      <c r="I917"/>
      <c r="J917" s="352"/>
      <c r="K917" s="353"/>
    </row>
    <row r="918" spans="1:11" ht="15.75" hidden="1" customHeight="1" x14ac:dyDescent="0.25">
      <c r="A918" s="351"/>
      <c r="B918" t="s">
        <v>498</v>
      </c>
      <c r="C918"/>
      <c r="D918"/>
      <c r="E918"/>
      <c r="F918"/>
      <c r="G918"/>
      <c r="H918"/>
      <c r="I918"/>
      <c r="J918" s="352"/>
      <c r="K918" s="353"/>
    </row>
    <row r="919" spans="1:11" ht="15.75" hidden="1" customHeight="1" x14ac:dyDescent="0.25">
      <c r="A919" s="351"/>
      <c r="B919" t="s">
        <v>499</v>
      </c>
      <c r="C919"/>
      <c r="D919"/>
      <c r="E919"/>
      <c r="F919"/>
      <c r="G919"/>
      <c r="H919"/>
      <c r="I919"/>
      <c r="J919" s="352"/>
      <c r="K919" s="353"/>
    </row>
    <row r="920" spans="1:11" ht="15.75" hidden="1" customHeight="1" x14ac:dyDescent="0.25">
      <c r="A920" s="351"/>
      <c r="B920" t="s">
        <v>500</v>
      </c>
      <c r="C920"/>
      <c r="D920"/>
      <c r="E920"/>
      <c r="F920"/>
      <c r="G920"/>
      <c r="H920"/>
      <c r="I920"/>
      <c r="J920" s="352"/>
      <c r="K920" s="353"/>
    </row>
    <row r="921" spans="1:11" ht="15.75" hidden="1" customHeight="1" x14ac:dyDescent="0.25">
      <c r="A921" s="351"/>
      <c r="B921" t="s">
        <v>501</v>
      </c>
      <c r="C921"/>
      <c r="D921"/>
      <c r="E921"/>
      <c r="F921"/>
      <c r="G921"/>
      <c r="H921"/>
      <c r="I921"/>
      <c r="J921" s="352"/>
      <c r="K921" s="353"/>
    </row>
    <row r="922" spans="1:11" ht="15.75" hidden="1" customHeight="1" x14ac:dyDescent="0.25">
      <c r="A922" s="351"/>
      <c r="B922" t="s">
        <v>502</v>
      </c>
      <c r="C922"/>
      <c r="D922"/>
      <c r="E922"/>
      <c r="F922"/>
      <c r="G922"/>
      <c r="H922"/>
      <c r="I922"/>
      <c r="J922" s="352"/>
      <c r="K922" s="353"/>
    </row>
    <row r="923" spans="1:11" ht="15.75" hidden="1" customHeight="1" x14ac:dyDescent="0.25">
      <c r="A923" s="351"/>
      <c r="B923" t="s">
        <v>503</v>
      </c>
      <c r="C923"/>
      <c r="D923"/>
      <c r="E923"/>
      <c r="F923"/>
      <c r="G923"/>
      <c r="H923"/>
      <c r="I923"/>
      <c r="J923" s="352"/>
      <c r="K923" s="353"/>
    </row>
    <row r="924" spans="1:11" ht="15.75" hidden="1" customHeight="1" x14ac:dyDescent="0.25">
      <c r="A924" s="351"/>
      <c r="B924" t="s">
        <v>504</v>
      </c>
      <c r="C924"/>
      <c r="D924"/>
      <c r="E924"/>
      <c r="F924"/>
      <c r="G924"/>
      <c r="H924"/>
      <c r="I924"/>
      <c r="J924" s="352"/>
      <c r="K924" s="353"/>
    </row>
    <row r="925" spans="1:11" ht="15.75" hidden="1" customHeight="1" x14ac:dyDescent="0.25">
      <c r="A925" s="351"/>
      <c r="B925" t="s">
        <v>502</v>
      </c>
      <c r="C925"/>
      <c r="D925"/>
      <c r="E925"/>
      <c r="F925"/>
      <c r="G925"/>
      <c r="H925"/>
      <c r="I925"/>
      <c r="J925" s="352"/>
      <c r="K925" s="353"/>
    </row>
    <row r="926" spans="1:11" ht="15.75" hidden="1" customHeight="1" x14ac:dyDescent="0.25">
      <c r="A926" s="351"/>
      <c r="B926" t="s">
        <v>503</v>
      </c>
      <c r="C926"/>
      <c r="D926"/>
      <c r="E926"/>
      <c r="F926"/>
      <c r="G926"/>
      <c r="H926"/>
      <c r="I926"/>
      <c r="J926" s="352"/>
      <c r="K926" s="353"/>
    </row>
    <row r="927" spans="1:11" ht="15.75" hidden="1" customHeight="1" x14ac:dyDescent="0.25">
      <c r="A927" s="351"/>
      <c r="B927" t="s">
        <v>504</v>
      </c>
      <c r="C927"/>
      <c r="D927"/>
      <c r="E927"/>
      <c r="F927"/>
      <c r="G927"/>
      <c r="H927"/>
      <c r="I927"/>
      <c r="J927" s="352"/>
      <c r="K927" s="353"/>
    </row>
    <row r="928" spans="1:11" ht="15.75" hidden="1" customHeight="1" x14ac:dyDescent="0.25">
      <c r="A928" s="351"/>
      <c r="B928" t="s">
        <v>505</v>
      </c>
      <c r="C928"/>
      <c r="D928"/>
      <c r="E928"/>
      <c r="F928"/>
      <c r="G928"/>
      <c r="H928"/>
      <c r="I928"/>
      <c r="J928" s="352"/>
      <c r="K928" s="353"/>
    </row>
    <row r="929" spans="1:11" ht="15.75" hidden="1" customHeight="1" x14ac:dyDescent="0.25">
      <c r="A929" s="351"/>
      <c r="B929" t="s">
        <v>506</v>
      </c>
      <c r="C929"/>
      <c r="D929"/>
      <c r="E929"/>
      <c r="F929"/>
      <c r="G929"/>
      <c r="H929"/>
      <c r="I929"/>
      <c r="J929" s="352"/>
      <c r="K929" s="353"/>
    </row>
    <row r="930" spans="1:11" ht="15.75" hidden="1" customHeight="1" x14ac:dyDescent="0.25">
      <c r="A930" s="351"/>
      <c r="B930" t="s">
        <v>507</v>
      </c>
      <c r="C930"/>
      <c r="D930"/>
      <c r="E930"/>
      <c r="F930"/>
      <c r="G930"/>
      <c r="H930"/>
      <c r="I930"/>
      <c r="J930" s="352"/>
      <c r="K930" s="353"/>
    </row>
    <row r="931" spans="1:11" ht="15.75" hidden="1" customHeight="1" x14ac:dyDescent="0.25">
      <c r="A931" s="351"/>
      <c r="B931" t="s">
        <v>508</v>
      </c>
      <c r="C931"/>
      <c r="D931"/>
      <c r="E931"/>
      <c r="F931"/>
      <c r="G931"/>
      <c r="H931"/>
      <c r="I931"/>
      <c r="J931" s="352"/>
      <c r="K931" s="353"/>
    </row>
    <row r="932" spans="1:11" ht="15.75" hidden="1" customHeight="1" x14ac:dyDescent="0.25">
      <c r="A932" s="351"/>
      <c r="B932" t="s">
        <v>509</v>
      </c>
      <c r="C932"/>
      <c r="D932"/>
      <c r="E932"/>
      <c r="F932"/>
      <c r="G932"/>
      <c r="H932"/>
      <c r="I932"/>
      <c r="J932" s="352"/>
      <c r="K932" s="353"/>
    </row>
    <row r="933" spans="1:11" ht="15.75" hidden="1" customHeight="1" x14ac:dyDescent="0.25">
      <c r="A933" s="351"/>
      <c r="B933" t="s">
        <v>510</v>
      </c>
      <c r="C933"/>
      <c r="D933"/>
      <c r="E933"/>
      <c r="F933"/>
      <c r="G933"/>
      <c r="H933"/>
      <c r="I933"/>
      <c r="J933" s="352"/>
      <c r="K933" s="353"/>
    </row>
    <row r="934" spans="1:11" ht="15.75" hidden="1" customHeight="1" x14ac:dyDescent="0.25">
      <c r="A934" s="351"/>
      <c r="B934" t="s">
        <v>511</v>
      </c>
      <c r="C934"/>
      <c r="D934"/>
      <c r="E934"/>
      <c r="F934"/>
      <c r="G934"/>
      <c r="H934"/>
      <c r="I934"/>
      <c r="J934" s="352"/>
      <c r="K934" s="353"/>
    </row>
    <row r="935" spans="1:11" ht="15.75" hidden="1" customHeight="1" x14ac:dyDescent="0.25">
      <c r="A935" s="351"/>
      <c r="B935" t="s">
        <v>512</v>
      </c>
      <c r="C935"/>
      <c r="D935"/>
      <c r="E935"/>
      <c r="F935"/>
      <c r="G935"/>
      <c r="H935"/>
      <c r="I935"/>
      <c r="J935" s="352"/>
      <c r="K935" s="353"/>
    </row>
    <row r="936" spans="1:11" ht="15.75" hidden="1" customHeight="1" x14ac:dyDescent="0.25">
      <c r="A936" s="351"/>
      <c r="B936" t="s">
        <v>513</v>
      </c>
      <c r="C936"/>
      <c r="D936"/>
      <c r="E936"/>
      <c r="F936"/>
      <c r="G936"/>
      <c r="H936"/>
      <c r="I936"/>
      <c r="J936" s="352"/>
      <c r="K936" s="353"/>
    </row>
    <row r="937" spans="1:11" ht="15.75" hidden="1" customHeight="1" x14ac:dyDescent="0.25">
      <c r="A937" s="351"/>
      <c r="B937" t="s">
        <v>514</v>
      </c>
      <c r="C937"/>
      <c r="D937"/>
      <c r="E937"/>
      <c r="F937"/>
      <c r="G937"/>
      <c r="H937"/>
      <c r="I937"/>
      <c r="J937" s="352"/>
      <c r="K937" s="353"/>
    </row>
    <row r="938" spans="1:11" ht="15.75" hidden="1" customHeight="1" x14ac:dyDescent="0.25">
      <c r="A938" s="351"/>
      <c r="B938" t="s">
        <v>515</v>
      </c>
      <c r="C938"/>
      <c r="D938"/>
      <c r="E938"/>
      <c r="F938"/>
      <c r="G938"/>
      <c r="H938"/>
      <c r="I938"/>
      <c r="J938" s="352"/>
      <c r="K938" s="353"/>
    </row>
    <row r="939" spans="1:11" ht="15.75" hidden="1" customHeight="1" x14ac:dyDescent="0.25">
      <c r="A939" s="351"/>
      <c r="B939" t="s">
        <v>516</v>
      </c>
      <c r="C939"/>
      <c r="D939"/>
      <c r="E939"/>
      <c r="F939"/>
      <c r="G939"/>
      <c r="H939"/>
      <c r="I939"/>
      <c r="J939" s="352"/>
      <c r="K939" s="353"/>
    </row>
    <row r="940" spans="1:11" ht="15.75" hidden="1" customHeight="1" x14ac:dyDescent="0.25">
      <c r="A940" s="351"/>
      <c r="B940" t="s">
        <v>517</v>
      </c>
      <c r="C940"/>
      <c r="D940"/>
      <c r="E940"/>
      <c r="F940"/>
      <c r="G940"/>
      <c r="H940"/>
      <c r="I940"/>
      <c r="J940" s="352"/>
      <c r="K940" s="353"/>
    </row>
    <row r="941" spans="1:11" ht="15.75" hidden="1" customHeight="1" x14ac:dyDescent="0.25">
      <c r="A941" s="351"/>
      <c r="B941" t="s">
        <v>518</v>
      </c>
      <c r="C941"/>
      <c r="D941"/>
      <c r="E941"/>
      <c r="F941"/>
      <c r="G941"/>
      <c r="H941"/>
      <c r="I941"/>
      <c r="J941" s="352"/>
      <c r="K941" s="353"/>
    </row>
    <row r="942" spans="1:11" ht="15.75" hidden="1" customHeight="1" x14ac:dyDescent="0.25">
      <c r="A942" s="351"/>
      <c r="B942" t="s">
        <v>519</v>
      </c>
      <c r="C942"/>
      <c r="D942"/>
      <c r="E942"/>
      <c r="F942"/>
      <c r="G942"/>
      <c r="H942"/>
      <c r="I942"/>
      <c r="J942" s="352"/>
      <c r="K942" s="353"/>
    </row>
    <row r="943" spans="1:11" ht="15.75" hidden="1" customHeight="1" x14ac:dyDescent="0.25">
      <c r="A943" s="351"/>
      <c r="B943" t="s">
        <v>520</v>
      </c>
      <c r="C943"/>
      <c r="D943"/>
      <c r="E943"/>
      <c r="F943"/>
      <c r="G943"/>
      <c r="H943"/>
      <c r="I943"/>
      <c r="J943" s="352"/>
      <c r="K943" s="353"/>
    </row>
    <row r="944" spans="1:11" ht="15.75" hidden="1" customHeight="1" x14ac:dyDescent="0.25">
      <c r="A944" s="351"/>
      <c r="B944" t="s">
        <v>521</v>
      </c>
      <c r="C944"/>
      <c r="D944"/>
      <c r="E944"/>
      <c r="F944"/>
      <c r="G944"/>
      <c r="H944"/>
      <c r="I944"/>
      <c r="J944" s="352"/>
      <c r="K944" s="353"/>
    </row>
    <row r="945" spans="1:11" ht="15.75" hidden="1" customHeight="1" x14ac:dyDescent="0.25">
      <c r="A945" s="351"/>
      <c r="B945" t="s">
        <v>522</v>
      </c>
      <c r="C945"/>
      <c r="D945"/>
      <c r="E945"/>
      <c r="F945"/>
      <c r="G945"/>
      <c r="H945"/>
      <c r="I945"/>
      <c r="J945" s="352"/>
      <c r="K945" s="353"/>
    </row>
    <row r="946" spans="1:11" ht="15.75" hidden="1" customHeight="1" x14ac:dyDescent="0.25">
      <c r="A946" s="351"/>
      <c r="B946" t="s">
        <v>523</v>
      </c>
      <c r="C946"/>
      <c r="D946"/>
      <c r="E946"/>
      <c r="F946"/>
      <c r="G946"/>
      <c r="H946"/>
      <c r="I946"/>
      <c r="J946" s="352"/>
      <c r="K946" s="353"/>
    </row>
    <row r="947" spans="1:11" ht="15.75" hidden="1" customHeight="1" x14ac:dyDescent="0.25">
      <c r="A947" s="351"/>
      <c r="B947" t="s">
        <v>524</v>
      </c>
      <c r="C947"/>
      <c r="D947"/>
      <c r="E947"/>
      <c r="F947"/>
      <c r="G947"/>
      <c r="H947"/>
      <c r="I947"/>
      <c r="J947" s="352"/>
      <c r="K947" s="353"/>
    </row>
    <row r="948" spans="1:11" ht="15.75" hidden="1" customHeight="1" x14ac:dyDescent="0.25">
      <c r="A948" s="351"/>
      <c r="B948" t="s">
        <v>525</v>
      </c>
      <c r="C948"/>
      <c r="D948"/>
      <c r="E948"/>
      <c r="F948"/>
      <c r="G948"/>
      <c r="H948"/>
      <c r="I948"/>
      <c r="J948" s="352"/>
      <c r="K948" s="353"/>
    </row>
    <row r="949" spans="1:11" ht="15.75" hidden="1" customHeight="1" x14ac:dyDescent="0.25">
      <c r="A949" s="351"/>
      <c r="B949" t="s">
        <v>526</v>
      </c>
      <c r="C949"/>
      <c r="D949"/>
      <c r="E949"/>
      <c r="F949"/>
      <c r="G949"/>
      <c r="H949"/>
      <c r="I949"/>
      <c r="J949" s="352"/>
      <c r="K949" s="353"/>
    </row>
    <row r="950" spans="1:11" ht="15.75" hidden="1" customHeight="1" x14ac:dyDescent="0.25">
      <c r="A950" s="351"/>
      <c r="B950" t="s">
        <v>527</v>
      </c>
      <c r="C950"/>
      <c r="D950"/>
      <c r="E950"/>
      <c r="F950"/>
      <c r="G950"/>
      <c r="H950"/>
      <c r="I950"/>
      <c r="J950" s="352"/>
      <c r="K950" s="353"/>
    </row>
    <row r="951" spans="1:11" ht="15.75" hidden="1" customHeight="1" x14ac:dyDescent="0.25">
      <c r="A951" s="351"/>
      <c r="B951" t="s">
        <v>528</v>
      </c>
      <c r="C951"/>
      <c r="D951"/>
      <c r="E951"/>
      <c r="F951"/>
      <c r="G951"/>
      <c r="H951"/>
      <c r="I951"/>
      <c r="J951" s="352"/>
      <c r="K951" s="353"/>
    </row>
    <row r="952" spans="1:11" ht="15.75" hidden="1" customHeight="1" x14ac:dyDescent="0.25">
      <c r="A952" s="351"/>
      <c r="B952" t="s">
        <v>529</v>
      </c>
      <c r="C952"/>
      <c r="D952"/>
      <c r="E952"/>
      <c r="F952"/>
      <c r="G952"/>
      <c r="H952"/>
      <c r="I952"/>
      <c r="J952" s="352"/>
      <c r="K952" s="353"/>
    </row>
    <row r="953" spans="1:11" ht="15.75" hidden="1" customHeight="1" x14ac:dyDescent="0.25">
      <c r="A953" s="351"/>
      <c r="B953" t="s">
        <v>530</v>
      </c>
      <c r="C953"/>
      <c r="D953"/>
      <c r="E953"/>
      <c r="F953"/>
      <c r="G953"/>
      <c r="H953"/>
      <c r="I953"/>
      <c r="J953" s="352"/>
      <c r="K953" s="353"/>
    </row>
    <row r="954" spans="1:11" ht="15.75" hidden="1" customHeight="1" x14ac:dyDescent="0.25">
      <c r="A954" s="351"/>
      <c r="B954" t="s">
        <v>531</v>
      </c>
      <c r="C954"/>
      <c r="D954"/>
      <c r="E954"/>
      <c r="F954"/>
      <c r="G954"/>
      <c r="H954"/>
      <c r="I954"/>
      <c r="J954" s="352"/>
      <c r="K954" s="353"/>
    </row>
    <row r="955" spans="1:11" ht="15.75" hidden="1" customHeight="1" x14ac:dyDescent="0.25">
      <c r="A955" s="351"/>
      <c r="B955" t="s">
        <v>532</v>
      </c>
      <c r="C955"/>
      <c r="D955"/>
      <c r="E955"/>
      <c r="F955"/>
      <c r="G955"/>
      <c r="H955"/>
      <c r="I955"/>
      <c r="J955" s="352"/>
      <c r="K955" s="353"/>
    </row>
    <row r="956" spans="1:11" ht="15.75" hidden="1" customHeight="1" x14ac:dyDescent="0.25">
      <c r="A956" s="351"/>
      <c r="B956" t="s">
        <v>533</v>
      </c>
      <c r="C956"/>
      <c r="D956"/>
      <c r="E956"/>
      <c r="F956"/>
      <c r="G956"/>
      <c r="H956"/>
      <c r="I956"/>
      <c r="J956" s="352"/>
      <c r="K956" s="353"/>
    </row>
    <row r="957" spans="1:11" ht="15.75" hidden="1" customHeight="1" x14ac:dyDescent="0.25">
      <c r="A957" s="351"/>
      <c r="B957" t="s">
        <v>534</v>
      </c>
      <c r="C957"/>
      <c r="D957"/>
      <c r="E957"/>
      <c r="F957"/>
      <c r="G957"/>
      <c r="H957"/>
      <c r="I957"/>
      <c r="J957" s="352"/>
      <c r="K957" s="353"/>
    </row>
    <row r="958" spans="1:11" ht="15.75" hidden="1" customHeight="1" x14ac:dyDescent="0.25">
      <c r="A958" s="351"/>
      <c r="B958" t="s">
        <v>535</v>
      </c>
      <c r="C958"/>
      <c r="D958"/>
      <c r="E958"/>
      <c r="F958"/>
      <c r="G958"/>
      <c r="H958"/>
      <c r="I958"/>
      <c r="J958" s="352"/>
      <c r="K958" s="353"/>
    </row>
    <row r="959" spans="1:11" ht="15.75" hidden="1" customHeight="1" x14ac:dyDescent="0.25">
      <c r="A959" s="351"/>
      <c r="B959" t="s">
        <v>536</v>
      </c>
      <c r="C959"/>
      <c r="D959"/>
      <c r="E959"/>
      <c r="F959"/>
      <c r="G959"/>
      <c r="H959"/>
      <c r="I959"/>
      <c r="J959" s="352"/>
      <c r="K959" s="353"/>
    </row>
    <row r="960" spans="1:11" ht="15.75" hidden="1" customHeight="1" x14ac:dyDescent="0.25">
      <c r="A960" s="351"/>
      <c r="B960" t="s">
        <v>537</v>
      </c>
      <c r="C960"/>
      <c r="D960"/>
      <c r="E960"/>
      <c r="F960"/>
      <c r="G960"/>
      <c r="H960"/>
      <c r="I960"/>
      <c r="J960" s="352"/>
      <c r="K960" s="353"/>
    </row>
    <row r="961" spans="1:11" ht="15.75" hidden="1" customHeight="1" x14ac:dyDescent="0.25">
      <c r="A961" s="351"/>
      <c r="B961" t="s">
        <v>538</v>
      </c>
      <c r="C961"/>
      <c r="D961"/>
      <c r="E961"/>
      <c r="F961"/>
      <c r="G961"/>
      <c r="H961"/>
      <c r="I961"/>
      <c r="J961" s="352"/>
      <c r="K961" s="353"/>
    </row>
    <row r="962" spans="1:11" ht="15.75" hidden="1" customHeight="1" x14ac:dyDescent="0.25">
      <c r="A962" s="351"/>
      <c r="B962" t="s">
        <v>539</v>
      </c>
      <c r="C962"/>
      <c r="D962"/>
      <c r="E962"/>
      <c r="F962"/>
      <c r="G962"/>
      <c r="H962"/>
      <c r="I962"/>
      <c r="J962" s="352"/>
      <c r="K962" s="353"/>
    </row>
    <row r="963" spans="1:11" ht="15.75" hidden="1" customHeight="1" x14ac:dyDescent="0.25">
      <c r="A963" s="351"/>
      <c r="B963" t="s">
        <v>540</v>
      </c>
      <c r="C963"/>
      <c r="D963"/>
      <c r="E963"/>
      <c r="F963"/>
      <c r="G963"/>
      <c r="H963"/>
      <c r="I963"/>
      <c r="J963" s="352"/>
      <c r="K963" s="353"/>
    </row>
    <row r="964" spans="1:11" ht="15.75" hidden="1" customHeight="1" x14ac:dyDescent="0.25">
      <c r="A964" s="351"/>
      <c r="B964" t="s">
        <v>541</v>
      </c>
      <c r="C964"/>
      <c r="D964"/>
      <c r="E964"/>
      <c r="F964"/>
      <c r="G964"/>
      <c r="H964"/>
      <c r="I964"/>
      <c r="J964" s="352"/>
      <c r="K964" s="353"/>
    </row>
    <row r="965" spans="1:11" ht="15.75" hidden="1" customHeight="1" x14ac:dyDescent="0.25">
      <c r="A965" s="351"/>
      <c r="B965" t="s">
        <v>542</v>
      </c>
      <c r="C965"/>
      <c r="D965"/>
      <c r="E965"/>
      <c r="F965"/>
      <c r="G965"/>
      <c r="H965"/>
      <c r="I965"/>
      <c r="J965" s="352"/>
      <c r="K965" s="353"/>
    </row>
    <row r="966" spans="1:11" ht="15.75" hidden="1" customHeight="1" x14ac:dyDescent="0.25">
      <c r="A966" s="351"/>
      <c r="B966" t="s">
        <v>543</v>
      </c>
      <c r="C966"/>
      <c r="D966"/>
      <c r="E966"/>
      <c r="F966"/>
      <c r="G966"/>
      <c r="H966"/>
      <c r="I966"/>
      <c r="J966" s="352"/>
      <c r="K966" s="353"/>
    </row>
    <row r="967" spans="1:11" ht="15.75" hidden="1" customHeight="1" x14ac:dyDescent="0.25">
      <c r="A967" s="351"/>
      <c r="B967" t="s">
        <v>544</v>
      </c>
      <c r="C967"/>
      <c r="D967"/>
      <c r="E967"/>
      <c r="F967"/>
      <c r="G967"/>
      <c r="H967"/>
      <c r="I967"/>
      <c r="J967" s="352"/>
      <c r="K967" s="353"/>
    </row>
    <row r="968" spans="1:11" ht="15.75" hidden="1" customHeight="1" x14ac:dyDescent="0.25">
      <c r="A968" s="351"/>
      <c r="B968" t="s">
        <v>545</v>
      </c>
      <c r="C968"/>
      <c r="D968"/>
      <c r="E968"/>
      <c r="F968"/>
      <c r="G968"/>
      <c r="H968"/>
      <c r="I968"/>
      <c r="J968" s="352"/>
      <c r="K968" s="353"/>
    </row>
    <row r="969" spans="1:11" ht="15.75" hidden="1" customHeight="1" x14ac:dyDescent="0.25">
      <c r="A969" s="351"/>
      <c r="B969" t="s">
        <v>546</v>
      </c>
      <c r="C969"/>
      <c r="D969"/>
      <c r="E969"/>
      <c r="F969"/>
      <c r="G969"/>
      <c r="H969"/>
      <c r="I969"/>
      <c r="J969" s="352"/>
      <c r="K969" s="353"/>
    </row>
    <row r="970" spans="1:11" ht="15.75" hidden="1" customHeight="1" x14ac:dyDescent="0.25">
      <c r="A970" s="351"/>
      <c r="B970" t="s">
        <v>547</v>
      </c>
      <c r="C970"/>
      <c r="D970"/>
      <c r="E970"/>
      <c r="F970"/>
      <c r="G970"/>
      <c r="H970"/>
      <c r="I970"/>
      <c r="J970" s="352"/>
      <c r="K970" s="353"/>
    </row>
    <row r="971" spans="1:11" ht="15.75" hidden="1" customHeight="1" x14ac:dyDescent="0.25">
      <c r="A971" s="351"/>
      <c r="B971" t="s">
        <v>548</v>
      </c>
      <c r="C971"/>
      <c r="D971"/>
      <c r="E971"/>
      <c r="F971"/>
      <c r="G971"/>
      <c r="H971"/>
      <c r="I971"/>
      <c r="J971" s="352"/>
      <c r="K971" s="353"/>
    </row>
    <row r="972" spans="1:11" ht="15.75" hidden="1" customHeight="1" x14ac:dyDescent="0.25">
      <c r="A972" s="351"/>
      <c r="B972" t="s">
        <v>546</v>
      </c>
      <c r="C972"/>
      <c r="D972"/>
      <c r="E972"/>
      <c r="F972"/>
      <c r="G972"/>
      <c r="H972"/>
      <c r="I972"/>
      <c r="J972" s="352"/>
      <c r="K972" s="353"/>
    </row>
    <row r="973" spans="1:11" ht="15.75" hidden="1" customHeight="1" x14ac:dyDescent="0.25">
      <c r="A973" s="351"/>
      <c r="B973" t="s">
        <v>547</v>
      </c>
      <c r="C973"/>
      <c r="D973"/>
      <c r="E973"/>
      <c r="F973"/>
      <c r="G973"/>
      <c r="H973"/>
      <c r="I973"/>
      <c r="J973" s="352"/>
      <c r="K973" s="353"/>
    </row>
    <row r="974" spans="1:11" ht="15.75" hidden="1" customHeight="1" x14ac:dyDescent="0.25">
      <c r="A974" s="351"/>
      <c r="B974" t="s">
        <v>548</v>
      </c>
      <c r="C974"/>
      <c r="D974"/>
      <c r="E974"/>
      <c r="F974"/>
      <c r="G974"/>
      <c r="H974"/>
      <c r="I974"/>
      <c r="J974" s="352"/>
      <c r="K974" s="353"/>
    </row>
    <row r="975" spans="1:11" ht="15.75" hidden="1" customHeight="1" x14ac:dyDescent="0.25">
      <c r="A975" s="351"/>
      <c r="B975" t="s">
        <v>549</v>
      </c>
      <c r="C975"/>
      <c r="D975"/>
      <c r="E975"/>
      <c r="F975"/>
      <c r="G975"/>
      <c r="H975"/>
      <c r="I975"/>
      <c r="J975" s="352"/>
      <c r="K975" s="353"/>
    </row>
    <row r="976" spans="1:11" ht="15.75" hidden="1" customHeight="1" x14ac:dyDescent="0.25">
      <c r="A976" s="351"/>
      <c r="B976" t="s">
        <v>550</v>
      </c>
      <c r="C976"/>
      <c r="D976"/>
      <c r="E976"/>
      <c r="F976"/>
      <c r="G976"/>
      <c r="H976"/>
      <c r="I976"/>
      <c r="J976" s="352"/>
      <c r="K976" s="353"/>
    </row>
    <row r="977" spans="1:11" ht="15.75" hidden="1" customHeight="1" x14ac:dyDescent="0.25">
      <c r="A977" s="351"/>
      <c r="B977" t="s">
        <v>551</v>
      </c>
      <c r="C977"/>
      <c r="D977"/>
      <c r="E977"/>
      <c r="F977"/>
      <c r="G977"/>
      <c r="H977"/>
      <c r="I977"/>
      <c r="J977" s="352"/>
      <c r="K977" s="353"/>
    </row>
    <row r="978" spans="1:11" ht="15.75" hidden="1" customHeight="1" x14ac:dyDescent="0.25">
      <c r="A978" s="351"/>
      <c r="B978" t="s">
        <v>549</v>
      </c>
      <c r="C978"/>
      <c r="D978"/>
      <c r="E978"/>
      <c r="F978"/>
      <c r="G978"/>
      <c r="H978"/>
      <c r="I978"/>
      <c r="J978" s="352"/>
      <c r="K978" s="353"/>
    </row>
    <row r="979" spans="1:11" ht="15.75" hidden="1" customHeight="1" x14ac:dyDescent="0.25">
      <c r="A979" s="351"/>
      <c r="B979" t="s">
        <v>550</v>
      </c>
      <c r="C979"/>
      <c r="D979"/>
      <c r="E979"/>
      <c r="F979"/>
      <c r="G979"/>
      <c r="H979"/>
      <c r="I979"/>
      <c r="J979" s="352"/>
      <c r="K979" s="353"/>
    </row>
    <row r="980" spans="1:11" ht="15.75" hidden="1" customHeight="1" x14ac:dyDescent="0.25">
      <c r="A980" s="351"/>
      <c r="B980" t="s">
        <v>551</v>
      </c>
      <c r="C980"/>
      <c r="D980"/>
      <c r="E980"/>
      <c r="F980"/>
      <c r="G980"/>
      <c r="H980"/>
      <c r="I980"/>
      <c r="J980" s="352"/>
      <c r="K980" s="353"/>
    </row>
    <row r="981" spans="1:11" ht="15.75" hidden="1" customHeight="1" x14ac:dyDescent="0.25">
      <c r="A981" s="351"/>
      <c r="B981" t="s">
        <v>429</v>
      </c>
      <c r="C981"/>
      <c r="D981"/>
      <c r="E981"/>
      <c r="F981"/>
      <c r="G981"/>
      <c r="H981"/>
      <c r="I981"/>
      <c r="J981" s="352"/>
      <c r="K981" s="353"/>
    </row>
    <row r="982" spans="1:11" ht="15.75" hidden="1" customHeight="1" x14ac:dyDescent="0.25">
      <c r="A982" s="351"/>
      <c r="B982" t="s">
        <v>430</v>
      </c>
      <c r="C982"/>
      <c r="D982"/>
      <c r="E982"/>
      <c r="F982"/>
      <c r="G982"/>
      <c r="H982"/>
      <c r="I982"/>
      <c r="J982" s="352"/>
      <c r="K982" s="353"/>
    </row>
    <row r="983" spans="1:11" ht="15.75" hidden="1" customHeight="1" x14ac:dyDescent="0.25">
      <c r="A983" s="351"/>
      <c r="B983" t="s">
        <v>431</v>
      </c>
      <c r="C983"/>
      <c r="D983"/>
      <c r="E983"/>
      <c r="F983"/>
      <c r="G983"/>
      <c r="H983"/>
      <c r="I983"/>
      <c r="J983" s="352"/>
      <c r="K983" s="353"/>
    </row>
    <row r="984" spans="1:11" ht="15.75" hidden="1" customHeight="1" x14ac:dyDescent="0.25">
      <c r="A984" s="351"/>
      <c r="B984" t="s">
        <v>552</v>
      </c>
      <c r="C984"/>
      <c r="D984"/>
      <c r="E984"/>
      <c r="F984"/>
      <c r="G984"/>
      <c r="H984"/>
      <c r="I984"/>
      <c r="J984" s="352"/>
      <c r="K984" s="353"/>
    </row>
    <row r="985" spans="1:11" ht="15.75" hidden="1" customHeight="1" x14ac:dyDescent="0.25">
      <c r="A985" s="351"/>
      <c r="B985" t="s">
        <v>553</v>
      </c>
      <c r="C985"/>
      <c r="D985"/>
      <c r="E985"/>
      <c r="F985"/>
      <c r="G985"/>
      <c r="H985"/>
      <c r="I985"/>
      <c r="J985" s="352"/>
      <c r="K985" s="353"/>
    </row>
    <row r="986" spans="1:11" ht="15.75" hidden="1" customHeight="1" x14ac:dyDescent="0.25">
      <c r="A986" s="351"/>
      <c r="B986" t="s">
        <v>554</v>
      </c>
      <c r="C986"/>
      <c r="D986"/>
      <c r="E986"/>
      <c r="F986"/>
      <c r="G986"/>
      <c r="H986"/>
      <c r="I986"/>
      <c r="J986" s="352"/>
      <c r="K986" s="353"/>
    </row>
    <row r="987" spans="1:11" ht="15.75" hidden="1" customHeight="1" x14ac:dyDescent="0.25">
      <c r="A987" s="351"/>
      <c r="B987" t="s">
        <v>555</v>
      </c>
      <c r="C987"/>
      <c r="D987"/>
      <c r="E987"/>
      <c r="F987"/>
      <c r="G987"/>
      <c r="H987"/>
      <c r="I987"/>
      <c r="J987" s="352"/>
      <c r="K987" s="353"/>
    </row>
    <row r="988" spans="1:11" ht="15.75" hidden="1" customHeight="1" x14ac:dyDescent="0.25">
      <c r="A988" s="351"/>
      <c r="B988" t="s">
        <v>556</v>
      </c>
      <c r="C988"/>
      <c r="D988"/>
      <c r="E988"/>
      <c r="F988"/>
      <c r="G988"/>
      <c r="H988"/>
      <c r="I988"/>
      <c r="J988" s="352"/>
      <c r="K988" s="353"/>
    </row>
    <row r="989" spans="1:11" ht="15.75" hidden="1" customHeight="1" x14ac:dyDescent="0.25">
      <c r="A989" s="351"/>
      <c r="B989" t="s">
        <v>557</v>
      </c>
      <c r="C989"/>
      <c r="D989"/>
      <c r="E989"/>
      <c r="F989"/>
      <c r="G989"/>
      <c r="H989"/>
      <c r="I989"/>
      <c r="J989" s="352"/>
      <c r="K989" s="353"/>
    </row>
    <row r="990" spans="1:11" ht="15.75" hidden="1" customHeight="1" x14ac:dyDescent="0.25">
      <c r="A990" s="351"/>
      <c r="B990" t="s">
        <v>558</v>
      </c>
      <c r="C990"/>
      <c r="D990"/>
      <c r="E990"/>
      <c r="F990"/>
      <c r="G990"/>
      <c r="H990"/>
      <c r="I990"/>
      <c r="J990" s="352"/>
      <c r="K990" s="353"/>
    </row>
    <row r="991" spans="1:11" ht="15.75" hidden="1" customHeight="1" x14ac:dyDescent="0.25">
      <c r="A991" s="351"/>
      <c r="B991" t="s">
        <v>559</v>
      </c>
      <c r="C991"/>
      <c r="D991"/>
      <c r="E991"/>
      <c r="F991"/>
      <c r="G991"/>
      <c r="H991"/>
      <c r="I991"/>
      <c r="J991" s="352"/>
      <c r="K991" s="353"/>
    </row>
    <row r="992" spans="1:11" ht="15.75" hidden="1" customHeight="1" x14ac:dyDescent="0.25">
      <c r="A992" s="351"/>
      <c r="B992" t="s">
        <v>560</v>
      </c>
      <c r="C992"/>
      <c r="D992"/>
      <c r="E992"/>
      <c r="F992"/>
      <c r="G992"/>
      <c r="H992"/>
      <c r="I992"/>
      <c r="J992" s="352"/>
      <c r="K992" s="353"/>
    </row>
    <row r="993" spans="1:11" ht="15.75" hidden="1" customHeight="1" x14ac:dyDescent="0.25">
      <c r="A993" s="351"/>
      <c r="B993" t="s">
        <v>561</v>
      </c>
      <c r="C993"/>
      <c r="D993"/>
      <c r="E993"/>
      <c r="F993"/>
      <c r="G993"/>
      <c r="H993"/>
      <c r="I993"/>
      <c r="J993" s="352"/>
      <c r="K993" s="353"/>
    </row>
    <row r="994" spans="1:11" ht="15.75" hidden="1" customHeight="1" x14ac:dyDescent="0.25">
      <c r="A994" s="351"/>
      <c r="B994" t="s">
        <v>562</v>
      </c>
      <c r="C994"/>
      <c r="D994"/>
      <c r="E994"/>
      <c r="F994"/>
      <c r="G994"/>
      <c r="H994"/>
      <c r="I994"/>
      <c r="J994" s="352"/>
      <c r="K994" s="353"/>
    </row>
    <row r="995" spans="1:11" ht="15.75" hidden="1" customHeight="1" x14ac:dyDescent="0.25">
      <c r="A995" s="351"/>
      <c r="B995" t="s">
        <v>563</v>
      </c>
      <c r="C995"/>
      <c r="D995"/>
      <c r="E995"/>
      <c r="F995"/>
      <c r="G995"/>
      <c r="H995"/>
      <c r="I995"/>
      <c r="J995" s="352"/>
      <c r="K995" s="353"/>
    </row>
    <row r="996" spans="1:11" ht="15.75" hidden="1" customHeight="1" x14ac:dyDescent="0.25">
      <c r="A996" s="351"/>
      <c r="B996" t="s">
        <v>564</v>
      </c>
      <c r="C996"/>
      <c r="D996"/>
      <c r="E996"/>
      <c r="F996"/>
      <c r="G996"/>
      <c r="H996"/>
      <c r="I996"/>
      <c r="J996" s="352"/>
      <c r="K996" s="353"/>
    </row>
    <row r="997" spans="1:11" ht="15.75" hidden="1" customHeight="1" x14ac:dyDescent="0.25">
      <c r="A997" s="351"/>
      <c r="B997" t="s">
        <v>565</v>
      </c>
      <c r="C997"/>
      <c r="D997"/>
      <c r="E997"/>
      <c r="F997"/>
      <c r="G997"/>
      <c r="H997"/>
      <c r="I997"/>
      <c r="J997" s="352"/>
      <c r="K997" s="353"/>
    </row>
    <row r="998" spans="1:11" ht="15.75" hidden="1" customHeight="1" x14ac:dyDescent="0.25">
      <c r="A998" s="351"/>
      <c r="B998" t="s">
        <v>410</v>
      </c>
      <c r="C998"/>
      <c r="D998"/>
      <c r="E998"/>
      <c r="F998"/>
      <c r="G998"/>
      <c r="H998"/>
      <c r="I998"/>
      <c r="J998" s="352"/>
      <c r="K998" s="353"/>
    </row>
    <row r="999" spans="1:11" ht="15.75" hidden="1" customHeight="1" x14ac:dyDescent="0.25">
      <c r="A999" s="351"/>
      <c r="B999" t="s">
        <v>411</v>
      </c>
      <c r="C999"/>
      <c r="D999"/>
      <c r="E999"/>
      <c r="F999"/>
      <c r="G999"/>
      <c r="H999"/>
      <c r="I999"/>
      <c r="J999" s="352"/>
      <c r="K999" s="353"/>
    </row>
    <row r="1000" spans="1:11" ht="15.75" hidden="1" customHeight="1" x14ac:dyDescent="0.25">
      <c r="A1000" s="351"/>
      <c r="B1000" t="s">
        <v>566</v>
      </c>
      <c r="C1000"/>
      <c r="D1000"/>
      <c r="E1000"/>
      <c r="F1000"/>
      <c r="G1000"/>
      <c r="H1000"/>
      <c r="I1000"/>
      <c r="J1000" s="352"/>
      <c r="K1000" s="353"/>
    </row>
    <row r="1001" spans="1:11" ht="15.75" hidden="1" customHeight="1" x14ac:dyDescent="0.25">
      <c r="A1001" s="351"/>
      <c r="B1001" t="s">
        <v>567</v>
      </c>
      <c r="C1001"/>
      <c r="D1001"/>
      <c r="E1001"/>
      <c r="F1001"/>
      <c r="G1001"/>
      <c r="H1001"/>
      <c r="I1001"/>
      <c r="J1001" s="352"/>
      <c r="K1001" s="353"/>
    </row>
    <row r="1002" spans="1:11" ht="15.75" hidden="1" customHeight="1" x14ac:dyDescent="0.25">
      <c r="A1002" s="351"/>
      <c r="B1002" t="s">
        <v>568</v>
      </c>
      <c r="C1002"/>
      <c r="D1002"/>
      <c r="E1002"/>
      <c r="F1002"/>
      <c r="G1002"/>
      <c r="H1002"/>
      <c r="I1002"/>
      <c r="J1002" s="352"/>
      <c r="K1002" s="353"/>
    </row>
    <row r="1003" spans="1:11" ht="15.75" hidden="1" customHeight="1" x14ac:dyDescent="0.25">
      <c r="A1003" s="351"/>
      <c r="B1003" t="s">
        <v>569</v>
      </c>
      <c r="C1003"/>
      <c r="D1003"/>
      <c r="E1003"/>
      <c r="F1003"/>
      <c r="G1003"/>
      <c r="H1003"/>
      <c r="I1003"/>
      <c r="J1003" s="352"/>
      <c r="K1003" s="353"/>
    </row>
    <row r="1004" spans="1:11" ht="15.75" hidden="1" customHeight="1" x14ac:dyDescent="0.25">
      <c r="A1004" s="351"/>
      <c r="B1004" t="s">
        <v>570</v>
      </c>
      <c r="C1004"/>
      <c r="D1004"/>
      <c r="E1004"/>
      <c r="F1004"/>
      <c r="G1004"/>
      <c r="H1004"/>
      <c r="I1004"/>
      <c r="J1004" s="352"/>
      <c r="K1004" s="353"/>
    </row>
    <row r="1005" spans="1:11" ht="15.75" hidden="1" customHeight="1" x14ac:dyDescent="0.25">
      <c r="A1005" s="351"/>
      <c r="B1005" t="s">
        <v>571</v>
      </c>
      <c r="C1005"/>
      <c r="D1005"/>
      <c r="E1005"/>
      <c r="F1005"/>
      <c r="G1005"/>
      <c r="H1005"/>
      <c r="I1005"/>
      <c r="J1005" s="352"/>
      <c r="K1005" s="353"/>
    </row>
    <row r="1006" spans="1:11" ht="15.75" hidden="1" customHeight="1" x14ac:dyDescent="0.25">
      <c r="A1006" s="351"/>
      <c r="B1006" t="s">
        <v>572</v>
      </c>
      <c r="C1006"/>
      <c r="D1006"/>
      <c r="E1006"/>
      <c r="F1006"/>
      <c r="G1006"/>
      <c r="H1006"/>
      <c r="I1006"/>
      <c r="J1006" s="352"/>
      <c r="K1006" s="353"/>
    </row>
    <row r="1007" spans="1:11" ht="15.75" hidden="1" customHeight="1" x14ac:dyDescent="0.25">
      <c r="A1007" s="351"/>
      <c r="B1007" t="s">
        <v>573</v>
      </c>
      <c r="C1007"/>
      <c r="D1007"/>
      <c r="E1007"/>
      <c r="F1007"/>
      <c r="G1007"/>
      <c r="H1007"/>
      <c r="I1007"/>
      <c r="J1007" s="352"/>
      <c r="K1007" s="353"/>
    </row>
    <row r="1008" spans="1:11" ht="15.75" hidden="1" customHeight="1" x14ac:dyDescent="0.25">
      <c r="A1008" s="351"/>
      <c r="B1008" t="s">
        <v>574</v>
      </c>
      <c r="C1008"/>
      <c r="D1008"/>
      <c r="E1008"/>
      <c r="F1008"/>
      <c r="G1008"/>
      <c r="H1008"/>
      <c r="I1008"/>
      <c r="J1008" s="352"/>
      <c r="K1008" s="353"/>
    </row>
    <row r="1009" spans="1:11" ht="15.75" hidden="1" customHeight="1" x14ac:dyDescent="0.25">
      <c r="A1009" s="351"/>
      <c r="B1009" t="s">
        <v>575</v>
      </c>
      <c r="C1009"/>
      <c r="D1009"/>
      <c r="E1009"/>
      <c r="F1009"/>
      <c r="G1009"/>
      <c r="H1009"/>
      <c r="I1009"/>
      <c r="J1009" s="352"/>
      <c r="K1009" s="353"/>
    </row>
    <row r="1010" spans="1:11" ht="15.75" hidden="1" customHeight="1" x14ac:dyDescent="0.25">
      <c r="A1010" s="351"/>
      <c r="B1010" t="s">
        <v>576</v>
      </c>
      <c r="C1010"/>
      <c r="D1010"/>
      <c r="E1010"/>
      <c r="F1010"/>
      <c r="G1010"/>
      <c r="H1010"/>
      <c r="I1010"/>
      <c r="J1010" s="352"/>
      <c r="K1010" s="353"/>
    </row>
    <row r="1011" spans="1:11" ht="15.75" hidden="1" customHeight="1" x14ac:dyDescent="0.25">
      <c r="A1011" s="351"/>
      <c r="B1011" t="s">
        <v>577</v>
      </c>
      <c r="C1011"/>
      <c r="D1011"/>
      <c r="E1011"/>
      <c r="F1011"/>
      <c r="G1011"/>
      <c r="H1011"/>
      <c r="I1011"/>
      <c r="J1011" s="352"/>
      <c r="K1011" s="353"/>
    </row>
    <row r="1012" spans="1:11" ht="15.75" hidden="1" customHeight="1" x14ac:dyDescent="0.25">
      <c r="A1012" s="351"/>
      <c r="B1012" t="s">
        <v>578</v>
      </c>
      <c r="C1012"/>
      <c r="D1012"/>
      <c r="E1012"/>
      <c r="F1012"/>
      <c r="G1012"/>
      <c r="H1012"/>
      <c r="I1012"/>
      <c r="J1012" s="352"/>
      <c r="K1012" s="353"/>
    </row>
    <row r="1013" spans="1:11" ht="15.75" hidden="1" customHeight="1" x14ac:dyDescent="0.25">
      <c r="A1013" s="351"/>
      <c r="B1013" t="s">
        <v>579</v>
      </c>
      <c r="C1013"/>
      <c r="D1013"/>
      <c r="E1013"/>
      <c r="F1013"/>
      <c r="G1013"/>
      <c r="H1013"/>
      <c r="I1013"/>
      <c r="J1013" s="352"/>
      <c r="K1013" s="353"/>
    </row>
    <row r="1014" spans="1:11" ht="15.75" hidden="1" customHeight="1" x14ac:dyDescent="0.25">
      <c r="A1014" s="351"/>
      <c r="B1014" t="s">
        <v>580</v>
      </c>
      <c r="C1014"/>
      <c r="D1014"/>
      <c r="E1014"/>
      <c r="F1014"/>
      <c r="G1014"/>
      <c r="H1014"/>
      <c r="I1014"/>
      <c r="J1014" s="352"/>
      <c r="K1014" s="353"/>
    </row>
    <row r="1015" spans="1:11" ht="15.75" hidden="1" customHeight="1" x14ac:dyDescent="0.25">
      <c r="A1015" s="351"/>
      <c r="B1015" t="s">
        <v>581</v>
      </c>
      <c r="C1015"/>
      <c r="D1015"/>
      <c r="E1015"/>
      <c r="F1015"/>
      <c r="G1015"/>
      <c r="H1015"/>
      <c r="I1015"/>
      <c r="J1015" s="352"/>
      <c r="K1015" s="353"/>
    </row>
    <row r="1016" spans="1:11" ht="15.75" hidden="1" customHeight="1" x14ac:dyDescent="0.25">
      <c r="A1016" s="351"/>
      <c r="B1016" t="s">
        <v>582</v>
      </c>
      <c r="C1016"/>
      <c r="D1016"/>
      <c r="E1016"/>
      <c r="F1016"/>
      <c r="G1016"/>
      <c r="H1016"/>
      <c r="I1016"/>
      <c r="J1016" s="352"/>
      <c r="K1016" s="353"/>
    </row>
    <row r="1017" spans="1:11" ht="15.75" hidden="1" customHeight="1" x14ac:dyDescent="0.25">
      <c r="A1017" s="351"/>
      <c r="B1017" t="s">
        <v>583</v>
      </c>
      <c r="C1017"/>
      <c r="D1017"/>
      <c r="E1017"/>
      <c r="F1017"/>
      <c r="G1017"/>
      <c r="H1017"/>
      <c r="I1017"/>
      <c r="J1017" s="352"/>
      <c r="K1017" s="353"/>
    </row>
    <row r="1018" spans="1:11" ht="15.75" hidden="1" customHeight="1" x14ac:dyDescent="0.25">
      <c r="A1018" s="351"/>
      <c r="B1018" t="s">
        <v>584</v>
      </c>
      <c r="C1018"/>
      <c r="D1018"/>
      <c r="E1018"/>
      <c r="F1018"/>
      <c r="G1018"/>
      <c r="H1018"/>
      <c r="I1018"/>
      <c r="J1018" s="352"/>
      <c r="K1018" s="353"/>
    </row>
    <row r="1019" spans="1:11" ht="15.75" hidden="1" customHeight="1" x14ac:dyDescent="0.25">
      <c r="A1019" s="351"/>
      <c r="B1019" t="s">
        <v>585</v>
      </c>
      <c r="C1019"/>
      <c r="D1019"/>
      <c r="E1019"/>
      <c r="F1019"/>
      <c r="G1019"/>
      <c r="H1019"/>
      <c r="I1019"/>
      <c r="J1019" s="352"/>
      <c r="K1019" s="353"/>
    </row>
    <row r="1020" spans="1:11" ht="15.75" hidden="1" customHeight="1" x14ac:dyDescent="0.25">
      <c r="A1020" s="351"/>
      <c r="B1020" t="s">
        <v>586</v>
      </c>
      <c r="C1020"/>
      <c r="D1020"/>
      <c r="E1020"/>
      <c r="F1020"/>
      <c r="G1020"/>
      <c r="H1020"/>
      <c r="I1020"/>
      <c r="J1020" s="352"/>
      <c r="K1020" s="353"/>
    </row>
    <row r="1021" spans="1:11" ht="15.75" hidden="1" customHeight="1" x14ac:dyDescent="0.25">
      <c r="A1021" s="351"/>
      <c r="B1021" t="s">
        <v>587</v>
      </c>
      <c r="C1021"/>
      <c r="D1021"/>
      <c r="E1021"/>
      <c r="F1021"/>
      <c r="G1021"/>
      <c r="H1021"/>
      <c r="I1021"/>
      <c r="J1021" s="352"/>
      <c r="K1021" s="353"/>
    </row>
    <row r="1022" spans="1:11" ht="15.75" hidden="1" customHeight="1" x14ac:dyDescent="0.25">
      <c r="A1022" s="351"/>
      <c r="B1022" t="s">
        <v>588</v>
      </c>
      <c r="C1022"/>
      <c r="D1022"/>
      <c r="E1022"/>
      <c r="F1022"/>
      <c r="G1022"/>
      <c r="H1022"/>
      <c r="I1022"/>
      <c r="J1022" s="352"/>
      <c r="K1022" s="353"/>
    </row>
    <row r="1023" spans="1:11" ht="15.75" hidden="1" customHeight="1" x14ac:dyDescent="0.25">
      <c r="A1023" s="351"/>
      <c r="B1023" t="s">
        <v>589</v>
      </c>
      <c r="C1023"/>
      <c r="D1023"/>
      <c r="E1023"/>
      <c r="F1023"/>
      <c r="G1023"/>
      <c r="H1023"/>
      <c r="I1023"/>
      <c r="J1023" s="352"/>
      <c r="K1023" s="353"/>
    </row>
    <row r="1024" spans="1:11" ht="15.75" hidden="1" customHeight="1" x14ac:dyDescent="0.25">
      <c r="A1024" s="351"/>
      <c r="B1024" t="s">
        <v>590</v>
      </c>
      <c r="C1024"/>
      <c r="D1024"/>
      <c r="E1024"/>
      <c r="F1024"/>
      <c r="G1024"/>
      <c r="H1024"/>
      <c r="I1024"/>
      <c r="J1024" s="352"/>
      <c r="K1024" s="353"/>
    </row>
    <row r="1025" spans="1:11" ht="15.75" hidden="1" customHeight="1" x14ac:dyDescent="0.25">
      <c r="A1025" s="351"/>
      <c r="B1025" t="s">
        <v>591</v>
      </c>
      <c r="C1025"/>
      <c r="D1025"/>
      <c r="E1025"/>
      <c r="F1025"/>
      <c r="G1025"/>
      <c r="H1025"/>
      <c r="I1025"/>
      <c r="J1025" s="352"/>
      <c r="K1025" s="353"/>
    </row>
    <row r="1026" spans="1:11" ht="15.75" hidden="1" customHeight="1" x14ac:dyDescent="0.25">
      <c r="A1026" s="351"/>
      <c r="B1026" t="s">
        <v>592</v>
      </c>
      <c r="C1026"/>
      <c r="D1026"/>
      <c r="E1026"/>
      <c r="F1026"/>
      <c r="G1026"/>
      <c r="H1026"/>
      <c r="I1026"/>
      <c r="J1026" s="352"/>
      <c r="K1026" s="353"/>
    </row>
    <row r="1027" spans="1:11" ht="15.75" hidden="1" customHeight="1" x14ac:dyDescent="0.25">
      <c r="A1027" s="351"/>
      <c r="B1027" t="s">
        <v>593</v>
      </c>
      <c r="C1027"/>
      <c r="D1027"/>
      <c r="E1027"/>
      <c r="F1027"/>
      <c r="G1027"/>
      <c r="H1027"/>
      <c r="I1027"/>
      <c r="J1027" s="352"/>
      <c r="K1027" s="353"/>
    </row>
    <row r="1028" spans="1:11" ht="15.75" hidden="1" customHeight="1" x14ac:dyDescent="0.25">
      <c r="A1028" s="351"/>
      <c r="B1028" t="s">
        <v>594</v>
      </c>
      <c r="C1028"/>
      <c r="D1028"/>
      <c r="E1028"/>
      <c r="F1028"/>
      <c r="G1028"/>
      <c r="H1028"/>
      <c r="I1028"/>
      <c r="J1028" s="352"/>
      <c r="K1028" s="353"/>
    </row>
    <row r="1029" spans="1:11" ht="15.75" hidden="1" customHeight="1" x14ac:dyDescent="0.25">
      <c r="A1029" s="351"/>
      <c r="B1029" t="s">
        <v>595</v>
      </c>
      <c r="C1029"/>
      <c r="D1029"/>
      <c r="E1029"/>
      <c r="F1029"/>
      <c r="G1029"/>
      <c r="H1029"/>
      <c r="I1029"/>
      <c r="J1029" s="352"/>
      <c r="K1029" s="353"/>
    </row>
    <row r="1030" spans="1:11" ht="15.75" hidden="1" customHeight="1" x14ac:dyDescent="0.25">
      <c r="A1030" s="351"/>
      <c r="B1030" t="s">
        <v>596</v>
      </c>
      <c r="C1030"/>
      <c r="D1030"/>
      <c r="E1030"/>
      <c r="F1030"/>
      <c r="G1030"/>
      <c r="H1030"/>
      <c r="I1030"/>
      <c r="J1030" s="352"/>
      <c r="K1030" s="353"/>
    </row>
    <row r="1031" spans="1:11" ht="15.75" hidden="1" customHeight="1" x14ac:dyDescent="0.25">
      <c r="A1031" s="351"/>
      <c r="B1031" t="s">
        <v>597</v>
      </c>
      <c r="C1031"/>
      <c r="D1031"/>
      <c r="E1031"/>
      <c r="F1031"/>
      <c r="G1031"/>
      <c r="H1031"/>
      <c r="I1031"/>
      <c r="J1031" s="352"/>
      <c r="K1031" s="353"/>
    </row>
    <row r="1032" spans="1:11" ht="15.75" hidden="1" customHeight="1" x14ac:dyDescent="0.25">
      <c r="A1032" s="351"/>
      <c r="B1032" t="s">
        <v>598</v>
      </c>
      <c r="C1032"/>
      <c r="D1032"/>
      <c r="E1032"/>
      <c r="F1032"/>
      <c r="G1032"/>
      <c r="H1032"/>
      <c r="I1032"/>
      <c r="J1032" s="352"/>
      <c r="K1032" s="353"/>
    </row>
    <row r="1033" spans="1:11" ht="15.75" hidden="1" customHeight="1" x14ac:dyDescent="0.25">
      <c r="A1033" s="351"/>
      <c r="B1033" t="s">
        <v>599</v>
      </c>
      <c r="C1033"/>
      <c r="D1033"/>
      <c r="E1033"/>
      <c r="F1033"/>
      <c r="G1033"/>
      <c r="H1033"/>
      <c r="I1033"/>
      <c r="J1033" s="352"/>
      <c r="K1033" s="353"/>
    </row>
    <row r="1034" spans="1:11" ht="15.75" hidden="1" customHeight="1" x14ac:dyDescent="0.25">
      <c r="A1034" s="351"/>
      <c r="B1034" t="s">
        <v>600</v>
      </c>
      <c r="C1034"/>
      <c r="D1034"/>
      <c r="E1034"/>
      <c r="F1034"/>
      <c r="G1034"/>
      <c r="H1034"/>
      <c r="I1034"/>
      <c r="J1034" s="352"/>
      <c r="K1034" s="353"/>
    </row>
    <row r="1035" spans="1:11" ht="15.75" hidden="1" customHeight="1" x14ac:dyDescent="0.25">
      <c r="A1035" s="351"/>
      <c r="B1035" t="s">
        <v>168</v>
      </c>
      <c r="C1035"/>
      <c r="D1035"/>
      <c r="E1035"/>
      <c r="F1035"/>
      <c r="G1035"/>
      <c r="H1035"/>
      <c r="I1035"/>
      <c r="J1035" s="352"/>
      <c r="K1035" s="353"/>
    </row>
    <row r="1036" spans="1:11" ht="15.75" hidden="1" customHeight="1" x14ac:dyDescent="0.25">
      <c r="A1036" s="351"/>
      <c r="B1036" t="s">
        <v>601</v>
      </c>
      <c r="C1036"/>
      <c r="D1036"/>
      <c r="E1036"/>
      <c r="F1036"/>
      <c r="G1036"/>
      <c r="H1036"/>
      <c r="I1036"/>
      <c r="J1036" s="352"/>
      <c r="K1036" s="353"/>
    </row>
    <row r="1037" spans="1:11" ht="15.75" hidden="1" customHeight="1" x14ac:dyDescent="0.25">
      <c r="A1037" s="351"/>
      <c r="B1037" t="s">
        <v>602</v>
      </c>
      <c r="C1037"/>
      <c r="D1037"/>
      <c r="E1037"/>
      <c r="F1037"/>
      <c r="G1037"/>
      <c r="H1037"/>
      <c r="I1037"/>
      <c r="J1037" s="352"/>
      <c r="K1037" s="353"/>
    </row>
    <row r="1038" spans="1:11" ht="15.75" hidden="1" customHeight="1" x14ac:dyDescent="0.25">
      <c r="A1038" s="351"/>
      <c r="B1038" t="s">
        <v>603</v>
      </c>
      <c r="C1038"/>
      <c r="D1038"/>
      <c r="E1038"/>
      <c r="F1038"/>
      <c r="G1038"/>
      <c r="H1038"/>
      <c r="I1038"/>
      <c r="J1038" s="352"/>
      <c r="K1038" s="353"/>
    </row>
    <row r="1039" spans="1:11" ht="15.75" hidden="1" customHeight="1" x14ac:dyDescent="0.25">
      <c r="A1039" s="351"/>
      <c r="B1039" t="s">
        <v>604</v>
      </c>
      <c r="C1039"/>
      <c r="D1039"/>
      <c r="E1039"/>
      <c r="F1039"/>
      <c r="G1039"/>
      <c r="H1039"/>
      <c r="I1039"/>
      <c r="J1039" s="352"/>
      <c r="K1039" s="353"/>
    </row>
    <row r="1040" spans="1:11" ht="15.75" hidden="1" customHeight="1" x14ac:dyDescent="0.25">
      <c r="A1040" s="351"/>
      <c r="B1040" t="s">
        <v>605</v>
      </c>
      <c r="C1040"/>
      <c r="D1040"/>
      <c r="E1040"/>
      <c r="F1040"/>
      <c r="G1040"/>
      <c r="H1040"/>
      <c r="I1040"/>
      <c r="J1040" s="352"/>
      <c r="K1040" s="353"/>
    </row>
    <row r="1041" spans="1:11" ht="15.75" hidden="1" customHeight="1" x14ac:dyDescent="0.25">
      <c r="A1041" s="351"/>
      <c r="B1041" t="s">
        <v>606</v>
      </c>
      <c r="C1041"/>
      <c r="D1041"/>
      <c r="E1041"/>
      <c r="F1041"/>
      <c r="G1041"/>
      <c r="H1041"/>
      <c r="I1041"/>
      <c r="J1041" s="352"/>
      <c r="K1041" s="353"/>
    </row>
    <row r="1042" spans="1:11" ht="15.75" hidden="1" customHeight="1" x14ac:dyDescent="0.25">
      <c r="A1042" s="351"/>
      <c r="B1042" t="s">
        <v>607</v>
      </c>
      <c r="C1042"/>
      <c r="D1042"/>
      <c r="E1042"/>
      <c r="F1042"/>
      <c r="G1042"/>
      <c r="H1042"/>
      <c r="I1042"/>
      <c r="J1042" s="352"/>
      <c r="K1042" s="353"/>
    </row>
    <row r="1043" spans="1:11" ht="15.75" hidden="1" customHeight="1" x14ac:dyDescent="0.25">
      <c r="A1043" s="351"/>
      <c r="B1043" t="s">
        <v>608</v>
      </c>
      <c r="C1043"/>
      <c r="D1043"/>
      <c r="E1043"/>
      <c r="F1043"/>
      <c r="G1043"/>
      <c r="H1043"/>
      <c r="I1043"/>
      <c r="J1043" s="352"/>
      <c r="K1043" s="353"/>
    </row>
    <row r="1044" spans="1:11" ht="15.75" hidden="1" customHeight="1" x14ac:dyDescent="0.25">
      <c r="A1044" s="351"/>
      <c r="B1044" t="s">
        <v>609</v>
      </c>
      <c r="C1044"/>
      <c r="D1044"/>
      <c r="E1044"/>
      <c r="F1044"/>
      <c r="G1044"/>
      <c r="H1044"/>
      <c r="I1044"/>
      <c r="J1044" s="352"/>
      <c r="K1044" s="353"/>
    </row>
    <row r="1045" spans="1:11" ht="15.75" hidden="1" customHeight="1" x14ac:dyDescent="0.25">
      <c r="A1045" s="351"/>
      <c r="B1045" t="s">
        <v>610</v>
      </c>
      <c r="C1045"/>
      <c r="D1045"/>
      <c r="E1045"/>
      <c r="F1045"/>
      <c r="G1045"/>
      <c r="H1045"/>
      <c r="I1045"/>
      <c r="J1045" s="352"/>
      <c r="K1045" s="353"/>
    </row>
    <row r="1046" spans="1:11" ht="15.75" hidden="1" customHeight="1" x14ac:dyDescent="0.25">
      <c r="A1046" s="351"/>
      <c r="B1046" t="s">
        <v>603</v>
      </c>
      <c r="C1046"/>
      <c r="D1046"/>
      <c r="E1046"/>
      <c r="F1046"/>
      <c r="G1046"/>
      <c r="H1046"/>
      <c r="I1046"/>
      <c r="J1046" s="352"/>
      <c r="K1046" s="353"/>
    </row>
    <row r="1047" spans="1:11" ht="15.75" hidden="1" customHeight="1" x14ac:dyDescent="0.25">
      <c r="A1047" s="351"/>
      <c r="B1047" t="s">
        <v>611</v>
      </c>
      <c r="C1047"/>
      <c r="D1047"/>
      <c r="E1047"/>
      <c r="F1047"/>
      <c r="G1047"/>
      <c r="H1047"/>
      <c r="I1047"/>
      <c r="J1047" s="352"/>
      <c r="K1047" s="353"/>
    </row>
    <row r="1048" spans="1:11" ht="15.75" hidden="1" customHeight="1" x14ac:dyDescent="0.25">
      <c r="A1048" s="351"/>
      <c r="B1048" t="s">
        <v>612</v>
      </c>
      <c r="C1048"/>
      <c r="D1048"/>
      <c r="E1048"/>
      <c r="F1048"/>
      <c r="G1048"/>
      <c r="H1048"/>
      <c r="I1048"/>
      <c r="J1048" s="352"/>
      <c r="K1048" s="353"/>
    </row>
    <row r="1049" spans="1:11" ht="15.75" hidden="1" customHeight="1" x14ac:dyDescent="0.25">
      <c r="A1049" s="351"/>
      <c r="B1049" t="s">
        <v>613</v>
      </c>
      <c r="C1049"/>
      <c r="D1049"/>
      <c r="E1049"/>
      <c r="F1049"/>
      <c r="G1049"/>
      <c r="H1049"/>
      <c r="I1049"/>
      <c r="J1049" s="352"/>
      <c r="K1049" s="353"/>
    </row>
    <row r="1050" spans="1:11" ht="15.75" hidden="1" customHeight="1" x14ac:dyDescent="0.25">
      <c r="A1050" s="351"/>
      <c r="B1050" t="s">
        <v>614</v>
      </c>
      <c r="C1050"/>
      <c r="D1050"/>
      <c r="E1050"/>
      <c r="F1050"/>
      <c r="G1050"/>
      <c r="H1050"/>
      <c r="I1050"/>
      <c r="J1050" s="352"/>
      <c r="K1050" s="353"/>
    </row>
    <row r="1051" spans="1:11" ht="15.75" hidden="1" customHeight="1" x14ac:dyDescent="0.25">
      <c r="A1051" s="351"/>
      <c r="B1051" t="s">
        <v>614</v>
      </c>
      <c r="C1051"/>
      <c r="D1051"/>
      <c r="E1051"/>
      <c r="F1051"/>
      <c r="G1051"/>
      <c r="H1051"/>
      <c r="I1051"/>
      <c r="J1051" s="352"/>
      <c r="K1051" s="353"/>
    </row>
    <row r="1052" spans="1:11" ht="15.75" hidden="1" customHeight="1" x14ac:dyDescent="0.25">
      <c r="A1052" s="351"/>
      <c r="B1052" t="s">
        <v>615</v>
      </c>
      <c r="C1052"/>
      <c r="D1052"/>
      <c r="E1052"/>
      <c r="F1052"/>
      <c r="G1052"/>
      <c r="H1052"/>
      <c r="I1052"/>
      <c r="J1052" s="352"/>
      <c r="K1052" s="353"/>
    </row>
    <row r="1053" spans="1:11" ht="15.75" hidden="1" customHeight="1" x14ac:dyDescent="0.25">
      <c r="A1053" s="351"/>
      <c r="B1053" t="s">
        <v>616</v>
      </c>
      <c r="C1053"/>
      <c r="D1053"/>
      <c r="E1053"/>
      <c r="F1053"/>
      <c r="G1053"/>
      <c r="H1053"/>
      <c r="I1053"/>
      <c r="J1053" s="352"/>
      <c r="K1053" s="353"/>
    </row>
    <row r="1054" spans="1:11" ht="15.75" hidden="1" customHeight="1" x14ac:dyDescent="0.25">
      <c r="A1054" s="351"/>
      <c r="B1054" t="s">
        <v>617</v>
      </c>
      <c r="C1054"/>
      <c r="D1054"/>
      <c r="E1054"/>
      <c r="F1054"/>
      <c r="G1054"/>
      <c r="H1054"/>
      <c r="I1054"/>
      <c r="J1054" s="352"/>
      <c r="K1054" s="353"/>
    </row>
    <row r="1055" spans="1:11" ht="15.75" hidden="1" customHeight="1" x14ac:dyDescent="0.25">
      <c r="A1055" s="351"/>
      <c r="B1055" t="s">
        <v>618</v>
      </c>
      <c r="C1055"/>
      <c r="D1055"/>
      <c r="E1055"/>
      <c r="F1055"/>
      <c r="G1055"/>
      <c r="H1055"/>
      <c r="I1055"/>
      <c r="J1055" s="352"/>
      <c r="K1055" s="353"/>
    </row>
    <row r="1056" spans="1:11" ht="15.75" hidden="1" customHeight="1" x14ac:dyDescent="0.25">
      <c r="A1056" s="351"/>
      <c r="B1056" t="s">
        <v>619</v>
      </c>
      <c r="C1056"/>
      <c r="D1056"/>
      <c r="E1056"/>
      <c r="F1056"/>
      <c r="G1056"/>
      <c r="H1056"/>
      <c r="I1056"/>
      <c r="J1056" s="352"/>
      <c r="K1056" s="353"/>
    </row>
    <row r="1057" spans="1:11" ht="15.75" hidden="1" customHeight="1" x14ac:dyDescent="0.25">
      <c r="A1057" s="351"/>
      <c r="B1057" t="s">
        <v>619</v>
      </c>
      <c r="C1057"/>
      <c r="D1057"/>
      <c r="E1057"/>
      <c r="F1057"/>
      <c r="G1057"/>
      <c r="H1057"/>
      <c r="I1057"/>
      <c r="J1057" s="352"/>
      <c r="K1057" s="353"/>
    </row>
    <row r="1058" spans="1:11" ht="15.75" hidden="1" customHeight="1" x14ac:dyDescent="0.25">
      <c r="A1058" s="351"/>
      <c r="B1058" t="s">
        <v>620</v>
      </c>
      <c r="C1058"/>
      <c r="D1058"/>
      <c r="E1058"/>
      <c r="F1058"/>
      <c r="G1058"/>
      <c r="H1058"/>
      <c r="I1058"/>
      <c r="J1058" s="352"/>
      <c r="K1058" s="353"/>
    </row>
    <row r="1059" spans="1:11" ht="15.75" hidden="1" customHeight="1" x14ac:dyDescent="0.25">
      <c r="A1059" s="351"/>
      <c r="B1059" t="s">
        <v>621</v>
      </c>
      <c r="C1059"/>
      <c r="D1059"/>
      <c r="E1059"/>
      <c r="F1059"/>
      <c r="G1059"/>
      <c r="H1059"/>
      <c r="I1059"/>
      <c r="J1059" s="352"/>
      <c r="K1059" s="353"/>
    </row>
    <row r="1060" spans="1:11" ht="15.75" hidden="1" customHeight="1" x14ac:dyDescent="0.25">
      <c r="A1060" s="351"/>
      <c r="B1060" t="s">
        <v>622</v>
      </c>
      <c r="C1060"/>
      <c r="D1060"/>
      <c r="E1060"/>
      <c r="F1060"/>
      <c r="G1060"/>
      <c r="H1060"/>
      <c r="I1060"/>
      <c r="J1060" s="352"/>
      <c r="K1060" s="353"/>
    </row>
    <row r="1061" spans="1:11" ht="15.75" hidden="1" customHeight="1" x14ac:dyDescent="0.25">
      <c r="A1061" s="351"/>
      <c r="B1061" t="s">
        <v>623</v>
      </c>
      <c r="C1061"/>
      <c r="D1061"/>
      <c r="E1061"/>
      <c r="F1061"/>
      <c r="G1061"/>
      <c r="H1061"/>
      <c r="I1061"/>
      <c r="J1061" s="352"/>
      <c r="K1061" s="353"/>
    </row>
    <row r="1062" spans="1:11" ht="15.75" hidden="1" customHeight="1" x14ac:dyDescent="0.25">
      <c r="A1062" s="351"/>
      <c r="B1062" t="s">
        <v>624</v>
      </c>
      <c r="C1062"/>
      <c r="D1062"/>
      <c r="E1062"/>
      <c r="F1062"/>
      <c r="G1062"/>
      <c r="H1062"/>
      <c r="I1062"/>
      <c r="J1062" s="352"/>
      <c r="K1062" s="353"/>
    </row>
    <row r="1063" spans="1:11" ht="15.75" hidden="1" customHeight="1" x14ac:dyDescent="0.25">
      <c r="A1063" s="351"/>
      <c r="B1063" t="s">
        <v>64</v>
      </c>
      <c r="C1063"/>
      <c r="D1063"/>
      <c r="E1063"/>
      <c r="F1063"/>
      <c r="G1063"/>
      <c r="H1063"/>
      <c r="I1063"/>
      <c r="J1063" s="352"/>
      <c r="K1063" s="353"/>
    </row>
    <row r="1064" spans="1:11" ht="15.75" hidden="1" customHeight="1" x14ac:dyDescent="0.25">
      <c r="A1064" s="351"/>
      <c r="B1064" t="s">
        <v>625</v>
      </c>
      <c r="C1064"/>
      <c r="D1064"/>
      <c r="E1064"/>
      <c r="F1064"/>
      <c r="G1064"/>
      <c r="H1064"/>
      <c r="I1064"/>
      <c r="J1064" s="352"/>
      <c r="K1064" s="353"/>
    </row>
    <row r="1065" spans="1:11" ht="15.75" hidden="1" customHeight="1" x14ac:dyDescent="0.25">
      <c r="A1065" s="351"/>
      <c r="B1065" t="s">
        <v>626</v>
      </c>
      <c r="C1065"/>
      <c r="D1065"/>
      <c r="E1065"/>
      <c r="F1065"/>
      <c r="G1065"/>
      <c r="H1065"/>
      <c r="I1065"/>
      <c r="J1065" s="352"/>
      <c r="K1065" s="353"/>
    </row>
    <row r="1066" spans="1:11" ht="15.75" hidden="1" customHeight="1" x14ac:dyDescent="0.25">
      <c r="A1066" s="351"/>
      <c r="B1066" t="s">
        <v>627</v>
      </c>
      <c r="C1066"/>
      <c r="D1066"/>
      <c r="E1066"/>
      <c r="F1066"/>
      <c r="G1066"/>
      <c r="H1066"/>
      <c r="I1066"/>
      <c r="J1066" s="352"/>
      <c r="K1066" s="353"/>
    </row>
    <row r="1067" spans="1:11" ht="15.75" hidden="1" customHeight="1" x14ac:dyDescent="0.25">
      <c r="A1067" s="351"/>
      <c r="B1067" t="s">
        <v>628</v>
      </c>
      <c r="C1067"/>
      <c r="D1067"/>
      <c r="E1067"/>
      <c r="F1067"/>
      <c r="G1067"/>
      <c r="H1067"/>
      <c r="I1067"/>
      <c r="J1067" s="352"/>
      <c r="K1067" s="353"/>
    </row>
    <row r="1068" spans="1:11" ht="15.75" hidden="1" customHeight="1" x14ac:dyDescent="0.25">
      <c r="A1068" s="351"/>
      <c r="B1068" t="s">
        <v>629</v>
      </c>
      <c r="C1068"/>
      <c r="D1068"/>
      <c r="E1068"/>
      <c r="F1068"/>
      <c r="G1068"/>
      <c r="H1068"/>
      <c r="I1068"/>
      <c r="J1068" s="352"/>
      <c r="K1068" s="353"/>
    </row>
    <row r="1069" spans="1:11" ht="15.75" hidden="1" customHeight="1" x14ac:dyDescent="0.25">
      <c r="A1069" s="351"/>
      <c r="B1069" t="s">
        <v>630</v>
      </c>
      <c r="C1069"/>
      <c r="D1069"/>
      <c r="E1069"/>
      <c r="F1069"/>
      <c r="G1069"/>
      <c r="H1069"/>
      <c r="I1069"/>
      <c r="J1069" s="352"/>
      <c r="K1069" s="353"/>
    </row>
    <row r="1070" spans="1:11" ht="15.75" hidden="1" customHeight="1" x14ac:dyDescent="0.25">
      <c r="A1070" s="351"/>
      <c r="B1070" t="s">
        <v>631</v>
      </c>
      <c r="C1070"/>
      <c r="D1070"/>
      <c r="E1070"/>
      <c r="F1070"/>
      <c r="G1070"/>
      <c r="H1070"/>
      <c r="I1070"/>
      <c r="J1070" s="352"/>
      <c r="K1070" s="353"/>
    </row>
    <row r="1071" spans="1:11" ht="15.75" hidden="1" customHeight="1" x14ac:dyDescent="0.25">
      <c r="A1071" s="351"/>
      <c r="B1071" t="s">
        <v>632</v>
      </c>
      <c r="C1071"/>
      <c r="D1071"/>
      <c r="E1071"/>
      <c r="F1071"/>
      <c r="G1071"/>
      <c r="H1071"/>
      <c r="I1071"/>
      <c r="J1071" s="352"/>
      <c r="K1071" s="353"/>
    </row>
    <row r="1072" spans="1:11" ht="15.75" hidden="1" customHeight="1" x14ac:dyDescent="0.25">
      <c r="A1072" s="351"/>
      <c r="B1072" t="s">
        <v>633</v>
      </c>
      <c r="C1072"/>
      <c r="D1072"/>
      <c r="E1072"/>
      <c r="F1072"/>
      <c r="G1072"/>
      <c r="H1072"/>
      <c r="I1072"/>
      <c r="J1072" s="352"/>
      <c r="K1072" s="353"/>
    </row>
    <row r="1073" spans="1:11" ht="15.75" hidden="1" customHeight="1" x14ac:dyDescent="0.25">
      <c r="A1073" s="351"/>
      <c r="B1073" t="s">
        <v>634</v>
      </c>
      <c r="C1073"/>
      <c r="D1073"/>
      <c r="E1073"/>
      <c r="F1073"/>
      <c r="G1073"/>
      <c r="H1073"/>
      <c r="I1073"/>
      <c r="J1073" s="352"/>
      <c r="K1073" s="353"/>
    </row>
    <row r="1074" spans="1:11" ht="15.75" hidden="1" customHeight="1" x14ac:dyDescent="0.25">
      <c r="A1074" s="351"/>
      <c r="B1074" t="s">
        <v>635</v>
      </c>
      <c r="C1074"/>
      <c r="D1074"/>
      <c r="E1074"/>
      <c r="F1074"/>
      <c r="G1074"/>
      <c r="H1074"/>
      <c r="I1074"/>
      <c r="J1074" s="352"/>
      <c r="K1074" s="353"/>
    </row>
    <row r="1075" spans="1:11" ht="15.75" hidden="1" customHeight="1" x14ac:dyDescent="0.25">
      <c r="A1075" s="351"/>
      <c r="B1075" t="s">
        <v>636</v>
      </c>
      <c r="C1075"/>
      <c r="D1075"/>
      <c r="E1075"/>
      <c r="F1075"/>
      <c r="G1075"/>
      <c r="H1075"/>
      <c r="I1075"/>
      <c r="J1075" s="352"/>
      <c r="K1075" s="353"/>
    </row>
    <row r="1076" spans="1:11" ht="15.75" hidden="1" customHeight="1" x14ac:dyDescent="0.25">
      <c r="A1076" s="351"/>
      <c r="B1076" t="s">
        <v>637</v>
      </c>
      <c r="C1076"/>
      <c r="D1076"/>
      <c r="E1076"/>
      <c r="F1076"/>
      <c r="G1076"/>
      <c r="H1076"/>
      <c r="I1076"/>
      <c r="J1076" s="352"/>
      <c r="K1076" s="353"/>
    </row>
    <row r="1077" spans="1:11" ht="15.75" hidden="1" customHeight="1" x14ac:dyDescent="0.25">
      <c r="A1077" s="351"/>
      <c r="B1077" t="s">
        <v>638</v>
      </c>
      <c r="C1077"/>
      <c r="D1077"/>
      <c r="E1077"/>
      <c r="F1077"/>
      <c r="G1077"/>
      <c r="H1077"/>
      <c r="I1077"/>
      <c r="J1077" s="352"/>
      <c r="K1077" s="353"/>
    </row>
    <row r="1078" spans="1:11" ht="15.75" hidden="1" customHeight="1" x14ac:dyDescent="0.25">
      <c r="A1078" s="351"/>
      <c r="B1078" t="s">
        <v>639</v>
      </c>
      <c r="C1078"/>
      <c r="D1078"/>
      <c r="E1078"/>
      <c r="F1078"/>
      <c r="G1078"/>
      <c r="H1078"/>
      <c r="I1078"/>
      <c r="J1078" s="352"/>
      <c r="K1078" s="353"/>
    </row>
    <row r="1079" spans="1:11" ht="15.75" hidden="1" customHeight="1" x14ac:dyDescent="0.25">
      <c r="A1079" s="351"/>
      <c r="B1079" t="s">
        <v>640</v>
      </c>
      <c r="C1079"/>
      <c r="D1079"/>
      <c r="E1079"/>
      <c r="F1079"/>
      <c r="G1079"/>
      <c r="H1079"/>
      <c r="I1079"/>
      <c r="J1079" s="352"/>
      <c r="K1079" s="353"/>
    </row>
    <row r="1080" spans="1:11" ht="15.75" hidden="1" customHeight="1" x14ac:dyDescent="0.25">
      <c r="A1080" s="351"/>
      <c r="B1080" t="s">
        <v>640</v>
      </c>
      <c r="C1080"/>
      <c r="D1080"/>
      <c r="E1080"/>
      <c r="F1080"/>
      <c r="G1080"/>
      <c r="H1080"/>
      <c r="I1080"/>
      <c r="J1080" s="352"/>
      <c r="K1080" s="353"/>
    </row>
    <row r="1081" spans="1:11" ht="15.75" hidden="1" customHeight="1" x14ac:dyDescent="0.25">
      <c r="A1081" s="351"/>
      <c r="B1081" t="s">
        <v>641</v>
      </c>
      <c r="C1081"/>
      <c r="D1081"/>
      <c r="E1081"/>
      <c r="F1081"/>
      <c r="G1081"/>
      <c r="H1081"/>
      <c r="I1081"/>
      <c r="J1081" s="352"/>
      <c r="K1081" s="353"/>
    </row>
    <row r="1082" spans="1:11" ht="15.75" hidden="1" customHeight="1" x14ac:dyDescent="0.25">
      <c r="A1082" s="351"/>
      <c r="B1082" t="s">
        <v>642</v>
      </c>
      <c r="C1082"/>
      <c r="D1082"/>
      <c r="E1082"/>
      <c r="F1082"/>
      <c r="G1082"/>
      <c r="H1082"/>
      <c r="I1082"/>
      <c r="J1082" s="352"/>
      <c r="K1082" s="353"/>
    </row>
    <row r="1083" spans="1:11" ht="15.75" hidden="1" customHeight="1" x14ac:dyDescent="0.25">
      <c r="A1083" s="351"/>
      <c r="B1083" t="s">
        <v>643</v>
      </c>
      <c r="C1083"/>
      <c r="D1083"/>
      <c r="E1083"/>
      <c r="F1083"/>
      <c r="G1083"/>
      <c r="H1083"/>
      <c r="I1083"/>
      <c r="J1083" s="352"/>
      <c r="K1083" s="353"/>
    </row>
    <row r="1084" spans="1:11" ht="15.75" hidden="1" customHeight="1" x14ac:dyDescent="0.25">
      <c r="A1084" s="351"/>
      <c r="B1084" t="s">
        <v>644</v>
      </c>
      <c r="C1084"/>
      <c r="D1084"/>
      <c r="E1084"/>
      <c r="F1084"/>
      <c r="G1084"/>
      <c r="H1084"/>
      <c r="I1084"/>
      <c r="J1084" s="352"/>
      <c r="K1084" s="353"/>
    </row>
    <row r="1085" spans="1:11" ht="15.75" hidden="1" customHeight="1" x14ac:dyDescent="0.25">
      <c r="A1085" s="351"/>
      <c r="B1085" t="s">
        <v>645</v>
      </c>
      <c r="C1085"/>
      <c r="D1085"/>
      <c r="E1085"/>
      <c r="F1085"/>
      <c r="G1085"/>
      <c r="H1085"/>
      <c r="I1085"/>
      <c r="J1085" s="352"/>
      <c r="K1085" s="353"/>
    </row>
    <row r="1086" spans="1:11" ht="15.75" hidden="1" customHeight="1" x14ac:dyDescent="0.25">
      <c r="A1086" s="351"/>
      <c r="B1086" t="s">
        <v>646</v>
      </c>
      <c r="C1086"/>
      <c r="D1086"/>
      <c r="E1086"/>
      <c r="F1086"/>
      <c r="G1086"/>
      <c r="H1086"/>
      <c r="I1086"/>
      <c r="J1086" s="352"/>
      <c r="K1086" s="353"/>
    </row>
    <row r="1087" spans="1:11" ht="15.75" hidden="1" customHeight="1" x14ac:dyDescent="0.25">
      <c r="A1087" s="351"/>
      <c r="B1087" t="s">
        <v>647</v>
      </c>
      <c r="C1087"/>
      <c r="D1087"/>
      <c r="E1087"/>
      <c r="F1087"/>
      <c r="G1087"/>
      <c r="H1087"/>
      <c r="I1087"/>
      <c r="J1087" s="352"/>
      <c r="K1087" s="353"/>
    </row>
    <row r="1088" spans="1:11" ht="15.75" hidden="1" customHeight="1" x14ac:dyDescent="0.25">
      <c r="A1088" s="351"/>
      <c r="B1088" t="s">
        <v>645</v>
      </c>
      <c r="C1088"/>
      <c r="D1088"/>
      <c r="E1088"/>
      <c r="F1088"/>
      <c r="G1088"/>
      <c r="H1088"/>
      <c r="I1088"/>
      <c r="J1088" s="352"/>
      <c r="K1088" s="353"/>
    </row>
    <row r="1089" spans="1:11" ht="15.75" hidden="1" customHeight="1" x14ac:dyDescent="0.25">
      <c r="A1089" s="351"/>
      <c r="B1089" t="s">
        <v>645</v>
      </c>
      <c r="C1089"/>
      <c r="D1089"/>
      <c r="E1089"/>
      <c r="F1089"/>
      <c r="G1089"/>
      <c r="H1089"/>
      <c r="I1089"/>
      <c r="J1089" s="352"/>
      <c r="K1089" s="353"/>
    </row>
    <row r="1090" spans="1:11" ht="15.75" hidden="1" customHeight="1" x14ac:dyDescent="0.25">
      <c r="A1090" s="351"/>
      <c r="B1090" t="s">
        <v>77</v>
      </c>
      <c r="C1090"/>
      <c r="D1090"/>
      <c r="E1090"/>
      <c r="F1090"/>
      <c r="G1090"/>
      <c r="H1090"/>
      <c r="I1090"/>
      <c r="J1090" s="352"/>
      <c r="K1090" s="353"/>
    </row>
    <row r="1091" spans="1:11" ht="15.75" hidden="1" customHeight="1" x14ac:dyDescent="0.25">
      <c r="A1091" s="351"/>
      <c r="B1091" t="s">
        <v>648</v>
      </c>
      <c r="C1091"/>
      <c r="D1091"/>
      <c r="E1091"/>
      <c r="F1091"/>
      <c r="G1091"/>
      <c r="H1091"/>
      <c r="I1091"/>
      <c r="J1091" s="352"/>
      <c r="K1091" s="353"/>
    </row>
    <row r="1092" spans="1:11" ht="15.75" hidden="1" customHeight="1" x14ac:dyDescent="0.25">
      <c r="A1092" s="351"/>
      <c r="B1092" t="s">
        <v>645</v>
      </c>
      <c r="C1092"/>
      <c r="D1092"/>
      <c r="E1092"/>
      <c r="F1092"/>
      <c r="G1092"/>
      <c r="H1092"/>
      <c r="I1092"/>
      <c r="J1092" s="352"/>
      <c r="K1092" s="353"/>
    </row>
    <row r="1093" spans="1:11" ht="15.75" hidden="1" customHeight="1" x14ac:dyDescent="0.25">
      <c r="A1093" s="351"/>
      <c r="B1093" t="s">
        <v>649</v>
      </c>
      <c r="C1093"/>
      <c r="D1093"/>
      <c r="E1093"/>
      <c r="F1093"/>
      <c r="G1093"/>
      <c r="H1093"/>
      <c r="I1093"/>
      <c r="J1093" s="352"/>
      <c r="K1093" s="353"/>
    </row>
    <row r="1094" spans="1:11" ht="15.75" hidden="1" customHeight="1" x14ac:dyDescent="0.25">
      <c r="A1094" s="351"/>
      <c r="B1094" t="s">
        <v>62</v>
      </c>
      <c r="C1094"/>
      <c r="D1094"/>
      <c r="E1094"/>
      <c r="F1094"/>
      <c r="G1094"/>
      <c r="H1094"/>
      <c r="I1094"/>
      <c r="J1094" s="352"/>
      <c r="K1094" s="353"/>
    </row>
    <row r="1095" spans="1:11" ht="15.75" hidden="1" customHeight="1" x14ac:dyDescent="0.25">
      <c r="A1095" s="351"/>
      <c r="B1095" t="s">
        <v>650</v>
      </c>
      <c r="C1095"/>
      <c r="D1095"/>
      <c r="E1095"/>
      <c r="F1095"/>
      <c r="G1095"/>
      <c r="H1095"/>
      <c r="I1095"/>
      <c r="J1095" s="352"/>
      <c r="K1095" s="353"/>
    </row>
    <row r="1096" spans="1:11" ht="15.75" hidden="1" customHeight="1" x14ac:dyDescent="0.25">
      <c r="A1096" s="351"/>
      <c r="B1096" t="s">
        <v>651</v>
      </c>
      <c r="C1096"/>
      <c r="D1096"/>
      <c r="E1096"/>
      <c r="F1096"/>
      <c r="G1096"/>
      <c r="H1096"/>
      <c r="I1096"/>
      <c r="J1096" s="352"/>
      <c r="K1096" s="353"/>
    </row>
    <row r="1097" spans="1:11" ht="15.75" hidden="1" customHeight="1" x14ac:dyDescent="0.25">
      <c r="A1097" s="351"/>
      <c r="B1097" t="s">
        <v>645</v>
      </c>
      <c r="C1097"/>
      <c r="D1097"/>
      <c r="E1097"/>
      <c r="F1097"/>
      <c r="G1097"/>
      <c r="H1097"/>
      <c r="I1097"/>
      <c r="J1097" s="352"/>
      <c r="K1097" s="353"/>
    </row>
    <row r="1098" spans="1:11" ht="15.75" hidden="1" customHeight="1" x14ac:dyDescent="0.25">
      <c r="A1098" s="351"/>
      <c r="B1098" t="s">
        <v>642</v>
      </c>
      <c r="C1098"/>
      <c r="D1098"/>
      <c r="E1098"/>
      <c r="F1098"/>
      <c r="G1098"/>
      <c r="H1098"/>
      <c r="I1098"/>
      <c r="J1098" s="352"/>
      <c r="K1098" s="353"/>
    </row>
    <row r="1099" spans="1:11" ht="15.75" hidden="1" customHeight="1" x14ac:dyDescent="0.25">
      <c r="A1099" s="351"/>
      <c r="B1099" t="s">
        <v>652</v>
      </c>
      <c r="C1099"/>
      <c r="D1099"/>
      <c r="E1099"/>
      <c r="F1099"/>
      <c r="G1099"/>
      <c r="H1099"/>
      <c r="I1099"/>
      <c r="J1099" s="352"/>
      <c r="K1099" s="353"/>
    </row>
    <row r="1100" spans="1:11" ht="15.75" hidden="1" customHeight="1" x14ac:dyDescent="0.25">
      <c r="A1100" s="351"/>
      <c r="B1100" t="s">
        <v>653</v>
      </c>
      <c r="C1100"/>
      <c r="D1100"/>
      <c r="E1100"/>
      <c r="F1100"/>
      <c r="G1100"/>
      <c r="H1100"/>
      <c r="I1100"/>
      <c r="J1100" s="352"/>
      <c r="K1100" s="353"/>
    </row>
    <row r="1101" spans="1:11" ht="15.75" hidden="1" customHeight="1" x14ac:dyDescent="0.25">
      <c r="A1101" s="351"/>
      <c r="B1101" t="s">
        <v>643</v>
      </c>
      <c r="C1101"/>
      <c r="D1101"/>
      <c r="E1101"/>
      <c r="F1101"/>
      <c r="G1101"/>
      <c r="H1101"/>
      <c r="I1101"/>
      <c r="J1101" s="352"/>
      <c r="K1101" s="353"/>
    </row>
    <row r="1102" spans="1:11" ht="15.75" hidden="1" customHeight="1" x14ac:dyDescent="0.25">
      <c r="A1102" s="351"/>
      <c r="B1102" t="s">
        <v>649</v>
      </c>
      <c r="C1102"/>
      <c r="D1102"/>
      <c r="E1102"/>
      <c r="F1102"/>
      <c r="G1102"/>
      <c r="H1102"/>
      <c r="I1102"/>
      <c r="J1102" s="352"/>
      <c r="K1102" s="353"/>
    </row>
    <row r="1103" spans="1:11" ht="15.75" hidden="1" customHeight="1" x14ac:dyDescent="0.25">
      <c r="A1103" s="351"/>
      <c r="B1103" t="s">
        <v>654</v>
      </c>
      <c r="C1103"/>
      <c r="D1103"/>
      <c r="E1103"/>
      <c r="F1103"/>
      <c r="G1103"/>
      <c r="H1103"/>
      <c r="I1103"/>
      <c r="J1103" s="352"/>
      <c r="K1103" s="353"/>
    </row>
    <row r="1104" spans="1:11" ht="15.75" hidden="1" customHeight="1" x14ac:dyDescent="0.25">
      <c r="A1104" s="351"/>
      <c r="B1104" t="s">
        <v>655</v>
      </c>
      <c r="C1104"/>
      <c r="D1104"/>
      <c r="E1104"/>
      <c r="F1104"/>
      <c r="G1104"/>
      <c r="H1104"/>
      <c r="I1104"/>
      <c r="J1104" s="352"/>
      <c r="K1104" s="353"/>
    </row>
    <row r="1105" spans="1:11" ht="15.75" hidden="1" customHeight="1" x14ac:dyDescent="0.25">
      <c r="A1105" s="351"/>
      <c r="B1105" t="s">
        <v>656</v>
      </c>
      <c r="C1105"/>
      <c r="D1105"/>
      <c r="E1105"/>
      <c r="F1105"/>
      <c r="G1105"/>
      <c r="H1105"/>
      <c r="I1105"/>
      <c r="J1105" s="352"/>
      <c r="K1105" s="353"/>
    </row>
    <row r="1106" spans="1:11" ht="15.75" hidden="1" customHeight="1" x14ac:dyDescent="0.25">
      <c r="A1106" s="351"/>
      <c r="B1106" t="s">
        <v>657</v>
      </c>
      <c r="C1106"/>
      <c r="D1106"/>
      <c r="E1106"/>
      <c r="F1106"/>
      <c r="G1106"/>
      <c r="H1106"/>
      <c r="I1106"/>
      <c r="J1106" s="352"/>
      <c r="K1106" s="353"/>
    </row>
    <row r="1107" spans="1:11" ht="15.75" hidden="1" customHeight="1" x14ac:dyDescent="0.25">
      <c r="A1107" s="351"/>
      <c r="B1107" t="s">
        <v>658</v>
      </c>
      <c r="C1107"/>
      <c r="D1107"/>
      <c r="E1107"/>
      <c r="F1107"/>
      <c r="G1107"/>
      <c r="H1107"/>
      <c r="I1107"/>
      <c r="J1107" s="352"/>
      <c r="K1107" s="353"/>
    </row>
    <row r="1108" spans="1:11" ht="15.75" hidden="1" customHeight="1" x14ac:dyDescent="0.25">
      <c r="A1108" s="351"/>
      <c r="B1108" t="s">
        <v>659</v>
      </c>
      <c r="C1108"/>
      <c r="D1108"/>
      <c r="E1108"/>
      <c r="F1108"/>
      <c r="G1108"/>
      <c r="H1108"/>
      <c r="I1108"/>
      <c r="J1108" s="352"/>
      <c r="K1108" s="353"/>
    </row>
    <row r="1109" spans="1:11" ht="15.75" hidden="1" customHeight="1" x14ac:dyDescent="0.25">
      <c r="A1109" s="351"/>
      <c r="B1109" t="s">
        <v>660</v>
      </c>
      <c r="C1109"/>
      <c r="D1109"/>
      <c r="E1109"/>
      <c r="F1109"/>
      <c r="G1109"/>
      <c r="H1109"/>
      <c r="I1109"/>
      <c r="J1109" s="352"/>
      <c r="K1109" s="353"/>
    </row>
    <row r="1110" spans="1:11" ht="15.75" hidden="1" customHeight="1" x14ac:dyDescent="0.25">
      <c r="A1110" s="351"/>
      <c r="B1110" t="s">
        <v>661</v>
      </c>
      <c r="C1110"/>
      <c r="D1110"/>
      <c r="E1110"/>
      <c r="F1110"/>
      <c r="G1110"/>
      <c r="H1110"/>
      <c r="I1110"/>
      <c r="J1110" s="352"/>
      <c r="K1110" s="353"/>
    </row>
    <row r="1111" spans="1:11" ht="15.75" hidden="1" customHeight="1" x14ac:dyDescent="0.25">
      <c r="A1111" s="351"/>
      <c r="B1111" t="s">
        <v>662</v>
      </c>
      <c r="C1111"/>
      <c r="D1111"/>
      <c r="E1111"/>
      <c r="F1111"/>
      <c r="G1111"/>
      <c r="H1111"/>
      <c r="I1111"/>
      <c r="J1111" s="352"/>
      <c r="K1111" s="353"/>
    </row>
    <row r="1112" spans="1:11" ht="15.75" hidden="1" customHeight="1" x14ac:dyDescent="0.25">
      <c r="A1112" s="351"/>
      <c r="B1112" t="s">
        <v>663</v>
      </c>
      <c r="C1112"/>
      <c r="D1112"/>
      <c r="E1112"/>
      <c r="F1112"/>
      <c r="G1112"/>
      <c r="H1112"/>
      <c r="I1112"/>
      <c r="J1112" s="352"/>
      <c r="K1112" s="353"/>
    </row>
    <row r="1113" spans="1:11" ht="15.75" hidden="1" customHeight="1" x14ac:dyDescent="0.25">
      <c r="A1113" s="351"/>
      <c r="B1113" t="s">
        <v>664</v>
      </c>
      <c r="C1113"/>
      <c r="D1113"/>
      <c r="E1113"/>
      <c r="F1113"/>
      <c r="G1113"/>
      <c r="H1113"/>
      <c r="I1113"/>
      <c r="J1113" s="352"/>
      <c r="K1113" s="353"/>
    </row>
    <row r="1114" spans="1:11" ht="15.75" hidden="1" customHeight="1" x14ac:dyDescent="0.25">
      <c r="A1114" s="351"/>
      <c r="B1114" t="s">
        <v>665</v>
      </c>
      <c r="C1114"/>
      <c r="D1114"/>
      <c r="E1114"/>
      <c r="F1114"/>
      <c r="G1114"/>
      <c r="H1114"/>
      <c r="I1114"/>
      <c r="J1114" s="352"/>
      <c r="K1114" s="353"/>
    </row>
    <row r="1115" spans="1:11" ht="15.75" hidden="1" customHeight="1" x14ac:dyDescent="0.25">
      <c r="A1115" s="351"/>
      <c r="B1115" t="s">
        <v>645</v>
      </c>
      <c r="C1115"/>
      <c r="D1115"/>
      <c r="E1115"/>
      <c r="F1115"/>
      <c r="G1115"/>
      <c r="H1115"/>
      <c r="I1115"/>
      <c r="J1115" s="352"/>
      <c r="K1115" s="353"/>
    </row>
    <row r="1116" spans="1:11" ht="15.75" hidden="1" customHeight="1" x14ac:dyDescent="0.25">
      <c r="A1116" s="351"/>
      <c r="B1116" t="s">
        <v>666</v>
      </c>
      <c r="C1116"/>
      <c r="D1116"/>
      <c r="E1116"/>
      <c r="F1116"/>
      <c r="G1116"/>
      <c r="H1116"/>
      <c r="I1116"/>
      <c r="J1116" s="352"/>
      <c r="K1116" s="353"/>
    </row>
    <row r="1117" spans="1:11" ht="15.75" hidden="1" customHeight="1" x14ac:dyDescent="0.25">
      <c r="A1117" s="351"/>
      <c r="B1117" t="s">
        <v>667</v>
      </c>
      <c r="C1117"/>
      <c r="D1117"/>
      <c r="E1117"/>
      <c r="F1117"/>
      <c r="G1117"/>
      <c r="H1117"/>
      <c r="I1117"/>
      <c r="J1117" s="352"/>
      <c r="K1117" s="353"/>
    </row>
    <row r="1118" spans="1:11" ht="15.75" hidden="1" customHeight="1" x14ac:dyDescent="0.25">
      <c r="A1118" s="351"/>
      <c r="B1118" t="s">
        <v>668</v>
      </c>
      <c r="C1118"/>
      <c r="D1118"/>
      <c r="E1118"/>
      <c r="F1118"/>
      <c r="G1118"/>
      <c r="H1118"/>
      <c r="I1118"/>
      <c r="J1118" s="352"/>
      <c r="K1118" s="353"/>
    </row>
    <row r="1119" spans="1:11" ht="15.75" hidden="1" customHeight="1" x14ac:dyDescent="0.25">
      <c r="A1119" s="351"/>
      <c r="B1119" t="s">
        <v>669</v>
      </c>
      <c r="C1119"/>
      <c r="D1119"/>
      <c r="E1119"/>
      <c r="F1119"/>
      <c r="G1119"/>
      <c r="H1119"/>
      <c r="I1119"/>
      <c r="J1119" s="352"/>
      <c r="K1119" s="353"/>
    </row>
    <row r="1120" spans="1:11" ht="15.75" hidden="1" customHeight="1" x14ac:dyDescent="0.25">
      <c r="A1120" s="351"/>
      <c r="B1120" t="s">
        <v>670</v>
      </c>
      <c r="C1120"/>
      <c r="D1120"/>
      <c r="E1120"/>
      <c r="F1120"/>
      <c r="G1120"/>
      <c r="H1120"/>
      <c r="I1120"/>
      <c r="J1120" s="352"/>
      <c r="K1120" s="353"/>
    </row>
    <row r="1121" spans="1:11" ht="15.75" hidden="1" customHeight="1" x14ac:dyDescent="0.25">
      <c r="A1121" s="351"/>
      <c r="B1121" t="s">
        <v>671</v>
      </c>
      <c r="C1121"/>
      <c r="D1121"/>
      <c r="E1121"/>
      <c r="F1121"/>
      <c r="G1121"/>
      <c r="H1121"/>
      <c r="I1121"/>
      <c r="J1121" s="352"/>
      <c r="K1121" s="353"/>
    </row>
    <row r="1122" spans="1:11" ht="15.75" hidden="1" customHeight="1" x14ac:dyDescent="0.25">
      <c r="A1122" s="351"/>
      <c r="B1122" t="s">
        <v>672</v>
      </c>
      <c r="C1122"/>
      <c r="D1122"/>
      <c r="E1122"/>
      <c r="F1122"/>
      <c r="G1122"/>
      <c r="H1122"/>
      <c r="I1122"/>
      <c r="J1122" s="352"/>
      <c r="K1122" s="353"/>
    </row>
    <row r="1123" spans="1:11" ht="15.75" hidden="1" customHeight="1" x14ac:dyDescent="0.25">
      <c r="A1123" s="351"/>
      <c r="B1123" t="s">
        <v>673</v>
      </c>
      <c r="C1123"/>
      <c r="D1123"/>
      <c r="E1123"/>
      <c r="F1123"/>
      <c r="G1123"/>
      <c r="H1123"/>
      <c r="I1123"/>
      <c r="J1123" s="352"/>
      <c r="K1123" s="353"/>
    </row>
    <row r="1124" spans="1:11" ht="15.75" hidden="1" customHeight="1" x14ac:dyDescent="0.25">
      <c r="A1124" s="351"/>
      <c r="B1124" t="s">
        <v>674</v>
      </c>
      <c r="C1124"/>
      <c r="D1124"/>
      <c r="E1124"/>
      <c r="F1124"/>
      <c r="G1124"/>
      <c r="H1124"/>
      <c r="I1124"/>
      <c r="J1124" s="352"/>
      <c r="K1124" s="353"/>
    </row>
    <row r="1125" spans="1:11" ht="15.75" hidden="1" customHeight="1" x14ac:dyDescent="0.25">
      <c r="A1125" s="351"/>
      <c r="B1125" t="s">
        <v>675</v>
      </c>
      <c r="C1125"/>
      <c r="D1125"/>
      <c r="E1125"/>
      <c r="F1125"/>
      <c r="G1125"/>
      <c r="H1125"/>
      <c r="I1125"/>
      <c r="J1125" s="352"/>
      <c r="K1125" s="353"/>
    </row>
    <row r="1126" spans="1:11" ht="15.75" hidden="1" customHeight="1" x14ac:dyDescent="0.25">
      <c r="A1126" s="351"/>
      <c r="B1126" t="s">
        <v>676</v>
      </c>
      <c r="C1126"/>
      <c r="D1126"/>
      <c r="E1126"/>
      <c r="F1126"/>
      <c r="G1126"/>
      <c r="H1126"/>
      <c r="I1126"/>
      <c r="J1126" s="352"/>
      <c r="K1126" s="353"/>
    </row>
    <row r="1127" spans="1:11" ht="15.75" hidden="1" customHeight="1" x14ac:dyDescent="0.25">
      <c r="A1127" s="351"/>
      <c r="B1127" t="s">
        <v>677</v>
      </c>
      <c r="C1127"/>
      <c r="D1127"/>
      <c r="E1127"/>
      <c r="F1127"/>
      <c r="G1127"/>
      <c r="H1127"/>
      <c r="I1127"/>
      <c r="J1127" s="352"/>
      <c r="K1127" s="353"/>
    </row>
    <row r="1128" spans="1:11" ht="15.75" hidden="1" customHeight="1" x14ac:dyDescent="0.25">
      <c r="A1128" s="351"/>
      <c r="B1128" t="s">
        <v>678</v>
      </c>
      <c r="C1128"/>
      <c r="D1128"/>
      <c r="E1128"/>
      <c r="F1128"/>
      <c r="G1128"/>
      <c r="H1128"/>
      <c r="I1128"/>
      <c r="J1128" s="352"/>
      <c r="K1128" s="353"/>
    </row>
    <row r="1129" spans="1:11" ht="15.75" hidden="1" customHeight="1" x14ac:dyDescent="0.25">
      <c r="A1129" s="351"/>
      <c r="B1129" t="s">
        <v>679</v>
      </c>
      <c r="C1129"/>
      <c r="D1129"/>
      <c r="E1129"/>
      <c r="F1129"/>
      <c r="G1129"/>
      <c r="H1129"/>
      <c r="I1129"/>
      <c r="J1129" s="352"/>
      <c r="K1129" s="353"/>
    </row>
    <row r="1130" spans="1:11" ht="15.75" hidden="1" customHeight="1" x14ac:dyDescent="0.25">
      <c r="A1130" s="351"/>
      <c r="B1130" t="s">
        <v>680</v>
      </c>
      <c r="C1130"/>
      <c r="D1130"/>
      <c r="E1130"/>
      <c r="F1130"/>
      <c r="G1130"/>
      <c r="H1130"/>
      <c r="I1130"/>
      <c r="J1130" s="352"/>
      <c r="K1130" s="353"/>
    </row>
    <row r="1131" spans="1:11" ht="15.75" hidden="1" customHeight="1" x14ac:dyDescent="0.25">
      <c r="A1131" s="351"/>
      <c r="B1131" t="s">
        <v>681</v>
      </c>
      <c r="C1131"/>
      <c r="D1131"/>
      <c r="E1131"/>
      <c r="F1131"/>
      <c r="G1131"/>
      <c r="H1131"/>
      <c r="I1131"/>
      <c r="J1131" s="352"/>
      <c r="K1131" s="353"/>
    </row>
    <row r="1132" spans="1:11" ht="15.75" hidden="1" customHeight="1" x14ac:dyDescent="0.25">
      <c r="A1132" s="351"/>
      <c r="B1132" t="s">
        <v>682</v>
      </c>
      <c r="C1132"/>
      <c r="D1132"/>
      <c r="E1132"/>
      <c r="F1132"/>
      <c r="G1132"/>
      <c r="H1132"/>
      <c r="I1132"/>
      <c r="J1132" s="352"/>
      <c r="K1132" s="353"/>
    </row>
    <row r="1133" spans="1:11" ht="15.75" hidden="1" customHeight="1" x14ac:dyDescent="0.25">
      <c r="A1133" s="351"/>
      <c r="B1133" t="s">
        <v>683</v>
      </c>
      <c r="C1133"/>
      <c r="D1133"/>
      <c r="E1133"/>
      <c r="F1133"/>
      <c r="G1133"/>
      <c r="H1133"/>
      <c r="I1133"/>
      <c r="J1133" s="352"/>
      <c r="K1133" s="353"/>
    </row>
    <row r="1134" spans="1:11" ht="15.75" hidden="1" customHeight="1" x14ac:dyDescent="0.25">
      <c r="A1134" s="351"/>
      <c r="B1134" t="s">
        <v>684</v>
      </c>
      <c r="C1134"/>
      <c r="D1134"/>
      <c r="E1134"/>
      <c r="F1134"/>
      <c r="G1134"/>
      <c r="H1134"/>
      <c r="I1134"/>
      <c r="J1134" s="352"/>
      <c r="K1134" s="353"/>
    </row>
    <row r="1135" spans="1:11" ht="15.75" hidden="1" customHeight="1" x14ac:dyDescent="0.25">
      <c r="A1135" s="351"/>
      <c r="B1135" t="s">
        <v>211</v>
      </c>
      <c r="C1135"/>
      <c r="D1135"/>
      <c r="E1135"/>
      <c r="F1135"/>
      <c r="G1135"/>
      <c r="H1135"/>
      <c r="I1135"/>
      <c r="J1135" s="352"/>
      <c r="K1135" s="353"/>
    </row>
    <row r="1136" spans="1:11" ht="15.75" hidden="1" customHeight="1" x14ac:dyDescent="0.25">
      <c r="A1136" s="351"/>
      <c r="B1136" t="s">
        <v>213</v>
      </c>
      <c r="C1136"/>
      <c r="D1136"/>
      <c r="E1136"/>
      <c r="F1136"/>
      <c r="G1136"/>
      <c r="H1136"/>
      <c r="I1136"/>
      <c r="J1136" s="352"/>
      <c r="K1136" s="353"/>
    </row>
    <row r="1137" spans="1:11" ht="15.75" hidden="1" customHeight="1" x14ac:dyDescent="0.25">
      <c r="A1137" s="351"/>
      <c r="B1137" t="s">
        <v>685</v>
      </c>
      <c r="C1137"/>
      <c r="D1137"/>
      <c r="E1137"/>
      <c r="F1137"/>
      <c r="G1137"/>
      <c r="H1137"/>
      <c r="I1137"/>
      <c r="J1137" s="352"/>
      <c r="K1137" s="353"/>
    </row>
    <row r="1138" spans="1:11" ht="15.75" hidden="1" customHeight="1" x14ac:dyDescent="0.25">
      <c r="A1138" s="351"/>
      <c r="B1138" t="s">
        <v>686</v>
      </c>
      <c r="C1138"/>
      <c r="D1138"/>
      <c r="E1138"/>
      <c r="F1138"/>
      <c r="G1138"/>
      <c r="H1138"/>
      <c r="I1138"/>
      <c r="J1138" s="352"/>
      <c r="K1138" s="353"/>
    </row>
    <row r="1139" spans="1:11" ht="15.75" hidden="1" customHeight="1" x14ac:dyDescent="0.25">
      <c r="A1139" s="351"/>
      <c r="B1139" t="s">
        <v>687</v>
      </c>
      <c r="C1139"/>
      <c r="D1139"/>
      <c r="E1139"/>
      <c r="F1139"/>
      <c r="G1139"/>
      <c r="H1139"/>
      <c r="I1139"/>
      <c r="J1139" s="352"/>
      <c r="K1139" s="353"/>
    </row>
    <row r="1140" spans="1:11" ht="15.75" hidden="1" customHeight="1" x14ac:dyDescent="0.25">
      <c r="A1140" s="351"/>
      <c r="B1140" t="s">
        <v>688</v>
      </c>
      <c r="C1140"/>
      <c r="D1140"/>
      <c r="E1140"/>
      <c r="F1140"/>
      <c r="G1140"/>
      <c r="H1140"/>
      <c r="I1140"/>
      <c r="J1140" s="352"/>
      <c r="K1140" s="353"/>
    </row>
    <row r="1141" spans="1:11" ht="15.75" hidden="1" customHeight="1" x14ac:dyDescent="0.25">
      <c r="A1141" s="351"/>
      <c r="B1141" t="s">
        <v>689</v>
      </c>
      <c r="C1141"/>
      <c r="D1141"/>
      <c r="E1141"/>
      <c r="F1141"/>
      <c r="G1141"/>
      <c r="H1141"/>
      <c r="I1141"/>
      <c r="J1141" s="352"/>
      <c r="K1141" s="353"/>
    </row>
    <row r="1142" spans="1:11" ht="15.75" hidden="1" customHeight="1" x14ac:dyDescent="0.25">
      <c r="A1142" s="351"/>
      <c r="B1142" t="s">
        <v>690</v>
      </c>
      <c r="C1142"/>
      <c r="D1142"/>
      <c r="E1142"/>
      <c r="F1142"/>
      <c r="G1142"/>
      <c r="H1142"/>
      <c r="I1142"/>
      <c r="J1142" s="352"/>
      <c r="K1142" s="353"/>
    </row>
    <row r="1143" spans="1:11" ht="15.75" hidden="1" customHeight="1" x14ac:dyDescent="0.25">
      <c r="A1143" s="351"/>
      <c r="B1143" t="s">
        <v>691</v>
      </c>
      <c r="C1143"/>
      <c r="D1143"/>
      <c r="E1143"/>
      <c r="F1143"/>
      <c r="G1143"/>
      <c r="H1143"/>
      <c r="I1143"/>
      <c r="J1143" s="352"/>
      <c r="K1143" s="353"/>
    </row>
    <row r="1144" spans="1:11" ht="15.75" hidden="1" customHeight="1" x14ac:dyDescent="0.25">
      <c r="A1144" s="351"/>
      <c r="B1144" t="s">
        <v>692</v>
      </c>
      <c r="C1144"/>
      <c r="D1144"/>
      <c r="E1144"/>
      <c r="F1144"/>
      <c r="G1144"/>
      <c r="H1144"/>
      <c r="I1144"/>
      <c r="J1144" s="352"/>
      <c r="K1144" s="353"/>
    </row>
    <row r="1145" spans="1:11" ht="15.75" hidden="1" customHeight="1" x14ac:dyDescent="0.25">
      <c r="A1145" s="351"/>
      <c r="B1145" t="s">
        <v>693</v>
      </c>
      <c r="C1145"/>
      <c r="D1145"/>
      <c r="E1145"/>
      <c r="F1145"/>
      <c r="G1145"/>
      <c r="H1145"/>
      <c r="I1145"/>
      <c r="J1145" s="352"/>
      <c r="K1145" s="353"/>
    </row>
    <row r="1146" spans="1:11" ht="15.75" hidden="1" customHeight="1" x14ac:dyDescent="0.25">
      <c r="A1146" s="351"/>
      <c r="B1146" t="s">
        <v>694</v>
      </c>
      <c r="C1146"/>
      <c r="D1146"/>
      <c r="E1146"/>
      <c r="F1146"/>
      <c r="G1146"/>
      <c r="H1146"/>
      <c r="I1146"/>
      <c r="J1146" s="352"/>
      <c r="K1146" s="353"/>
    </row>
    <row r="1147" spans="1:11" ht="15.75" hidden="1" customHeight="1" x14ac:dyDescent="0.25">
      <c r="A1147" s="351"/>
      <c r="B1147" t="s">
        <v>695</v>
      </c>
      <c r="C1147"/>
      <c r="D1147"/>
      <c r="E1147"/>
      <c r="F1147"/>
      <c r="G1147"/>
      <c r="H1147"/>
      <c r="I1147"/>
      <c r="J1147" s="352"/>
      <c r="K1147" s="353"/>
    </row>
    <row r="1148" spans="1:11" ht="15.75" hidden="1" customHeight="1" x14ac:dyDescent="0.25">
      <c r="A1148" s="351"/>
      <c r="B1148" t="s">
        <v>696</v>
      </c>
      <c r="C1148"/>
      <c r="D1148"/>
      <c r="E1148"/>
      <c r="F1148"/>
      <c r="G1148"/>
      <c r="H1148"/>
      <c r="I1148"/>
      <c r="J1148" s="352"/>
      <c r="K1148" s="353"/>
    </row>
    <row r="1149" spans="1:11" ht="15.75" hidden="1" customHeight="1" x14ac:dyDescent="0.25">
      <c r="A1149" s="351"/>
      <c r="B1149" t="s">
        <v>697</v>
      </c>
      <c r="C1149"/>
      <c r="D1149"/>
      <c r="E1149"/>
      <c r="F1149"/>
      <c r="G1149"/>
      <c r="H1149"/>
      <c r="I1149"/>
      <c r="J1149" s="352"/>
      <c r="K1149" s="353"/>
    </row>
    <row r="1150" spans="1:11" ht="15.75" hidden="1" customHeight="1" x14ac:dyDescent="0.25">
      <c r="A1150" s="351"/>
      <c r="B1150" t="s">
        <v>698</v>
      </c>
      <c r="C1150"/>
      <c r="D1150"/>
      <c r="E1150"/>
      <c r="F1150"/>
      <c r="G1150"/>
      <c r="H1150"/>
      <c r="I1150"/>
      <c r="J1150" s="352"/>
      <c r="K1150" s="353"/>
    </row>
    <row r="1151" spans="1:11" ht="15.75" hidden="1" customHeight="1" x14ac:dyDescent="0.25">
      <c r="A1151" s="351"/>
      <c r="B1151" t="s">
        <v>699</v>
      </c>
      <c r="C1151"/>
      <c r="D1151"/>
      <c r="E1151"/>
      <c r="F1151"/>
      <c r="G1151"/>
      <c r="H1151"/>
      <c r="I1151"/>
      <c r="J1151" s="352"/>
      <c r="K1151" s="353"/>
    </row>
    <row r="1152" spans="1:11" ht="15.75" hidden="1" customHeight="1" x14ac:dyDescent="0.25">
      <c r="A1152" s="351"/>
      <c r="B1152" t="s">
        <v>700</v>
      </c>
      <c r="C1152"/>
      <c r="D1152"/>
      <c r="E1152"/>
      <c r="F1152"/>
      <c r="G1152"/>
      <c r="H1152"/>
      <c r="I1152"/>
      <c r="J1152" s="352"/>
      <c r="K1152" s="353"/>
    </row>
    <row r="1153" spans="1:11" ht="15.75" hidden="1" customHeight="1" x14ac:dyDescent="0.25">
      <c r="A1153" s="351"/>
      <c r="B1153" t="s">
        <v>701</v>
      </c>
      <c r="C1153"/>
      <c r="D1153"/>
      <c r="E1153"/>
      <c r="F1153"/>
      <c r="G1153"/>
      <c r="H1153"/>
      <c r="I1153"/>
      <c r="J1153" s="352"/>
      <c r="K1153" s="353"/>
    </row>
    <row r="1154" spans="1:11" ht="15.75" hidden="1" customHeight="1" x14ac:dyDescent="0.25">
      <c r="A1154" s="351"/>
      <c r="B1154" t="s">
        <v>702</v>
      </c>
      <c r="C1154"/>
      <c r="D1154"/>
      <c r="E1154"/>
      <c r="F1154"/>
      <c r="G1154"/>
      <c r="H1154"/>
      <c r="I1154"/>
      <c r="J1154" s="352"/>
      <c r="K1154" s="353"/>
    </row>
    <row r="1155" spans="1:11" ht="15.75" hidden="1" customHeight="1" x14ac:dyDescent="0.25">
      <c r="A1155" s="351"/>
      <c r="B1155" t="s">
        <v>703</v>
      </c>
      <c r="C1155"/>
      <c r="D1155"/>
      <c r="E1155"/>
      <c r="F1155"/>
      <c r="G1155"/>
      <c r="H1155"/>
      <c r="I1155"/>
      <c r="J1155" s="352"/>
      <c r="K1155" s="353"/>
    </row>
    <row r="1156" spans="1:11" ht="15.75" hidden="1" customHeight="1" x14ac:dyDescent="0.25">
      <c r="A1156" s="351"/>
      <c r="B1156" t="s">
        <v>704</v>
      </c>
      <c r="C1156"/>
      <c r="D1156"/>
      <c r="E1156"/>
      <c r="F1156"/>
      <c r="G1156"/>
      <c r="H1156"/>
      <c r="I1156"/>
      <c r="J1156" s="352"/>
      <c r="K1156" s="353"/>
    </row>
    <row r="1157" spans="1:11" ht="15.75" hidden="1" customHeight="1" x14ac:dyDescent="0.25">
      <c r="A1157" s="351"/>
      <c r="B1157" t="s">
        <v>705</v>
      </c>
      <c r="C1157"/>
      <c r="D1157"/>
      <c r="E1157"/>
      <c r="F1157"/>
      <c r="G1157"/>
      <c r="H1157"/>
      <c r="I1157"/>
      <c r="J1157" s="352"/>
      <c r="K1157" s="353"/>
    </row>
    <row r="1158" spans="1:11" ht="15.75" hidden="1" customHeight="1" x14ac:dyDescent="0.25">
      <c r="A1158" s="351"/>
      <c r="B1158" t="s">
        <v>706</v>
      </c>
      <c r="C1158"/>
      <c r="D1158"/>
      <c r="E1158"/>
      <c r="F1158"/>
      <c r="G1158"/>
      <c r="H1158"/>
      <c r="I1158"/>
      <c r="J1158" s="352"/>
      <c r="K1158" s="353"/>
    </row>
    <row r="1159" spans="1:11" ht="15.75" hidden="1" customHeight="1" x14ac:dyDescent="0.25">
      <c r="A1159" s="351"/>
      <c r="B1159" t="s">
        <v>707</v>
      </c>
      <c r="C1159"/>
      <c r="D1159"/>
      <c r="E1159"/>
      <c r="F1159"/>
      <c r="G1159"/>
      <c r="H1159"/>
      <c r="I1159"/>
      <c r="J1159" s="352"/>
      <c r="K1159" s="353"/>
    </row>
    <row r="1160" spans="1:11" ht="15.75" hidden="1" customHeight="1" x14ac:dyDescent="0.25">
      <c r="A1160" s="351"/>
      <c r="B1160" t="s">
        <v>708</v>
      </c>
      <c r="C1160"/>
      <c r="D1160"/>
      <c r="E1160"/>
      <c r="F1160"/>
      <c r="G1160"/>
      <c r="H1160"/>
      <c r="I1160"/>
      <c r="J1160" s="352"/>
      <c r="K1160" s="353"/>
    </row>
    <row r="1161" spans="1:11" ht="15.75" hidden="1" customHeight="1" x14ac:dyDescent="0.25">
      <c r="A1161" s="351"/>
      <c r="B1161" t="s">
        <v>709</v>
      </c>
      <c r="C1161"/>
      <c r="D1161"/>
      <c r="E1161"/>
      <c r="F1161"/>
      <c r="G1161"/>
      <c r="H1161"/>
      <c r="I1161"/>
      <c r="J1161" s="352"/>
      <c r="K1161" s="353"/>
    </row>
    <row r="1162" spans="1:11" ht="15.75" hidden="1" customHeight="1" x14ac:dyDescent="0.25">
      <c r="A1162" s="351"/>
      <c r="B1162" t="s">
        <v>710</v>
      </c>
      <c r="C1162"/>
      <c r="D1162"/>
      <c r="E1162"/>
      <c r="F1162"/>
      <c r="G1162"/>
      <c r="H1162"/>
      <c r="I1162"/>
      <c r="J1162" s="352"/>
      <c r="K1162" s="353"/>
    </row>
    <row r="1163" spans="1:11" ht="15.75" hidden="1" customHeight="1" x14ac:dyDescent="0.25">
      <c r="A1163" s="351"/>
      <c r="B1163" t="s">
        <v>711</v>
      </c>
      <c r="C1163"/>
      <c r="D1163"/>
      <c r="E1163"/>
      <c r="F1163"/>
      <c r="G1163"/>
      <c r="H1163"/>
      <c r="I1163"/>
      <c r="J1163" s="352"/>
      <c r="K1163" s="353"/>
    </row>
    <row r="1164" spans="1:11" ht="15.75" hidden="1" customHeight="1" x14ac:dyDescent="0.25">
      <c r="A1164" s="351"/>
      <c r="B1164" t="s">
        <v>712</v>
      </c>
      <c r="C1164"/>
      <c r="D1164"/>
      <c r="E1164"/>
      <c r="F1164"/>
      <c r="G1164"/>
      <c r="H1164"/>
      <c r="I1164"/>
      <c r="J1164" s="352"/>
      <c r="K1164" s="353"/>
    </row>
    <row r="1165" spans="1:11" ht="15.75" hidden="1" customHeight="1" x14ac:dyDescent="0.25">
      <c r="A1165" s="351"/>
      <c r="B1165" t="s">
        <v>713</v>
      </c>
      <c r="C1165"/>
      <c r="D1165"/>
      <c r="E1165"/>
      <c r="F1165"/>
      <c r="G1165"/>
      <c r="H1165"/>
      <c r="I1165"/>
      <c r="J1165" s="352"/>
      <c r="K1165" s="353"/>
    </row>
    <row r="1166" spans="1:11" ht="15.75" hidden="1" customHeight="1" x14ac:dyDescent="0.25">
      <c r="A1166" s="351"/>
      <c r="B1166" t="s">
        <v>714</v>
      </c>
      <c r="C1166"/>
      <c r="D1166"/>
      <c r="E1166"/>
      <c r="F1166"/>
      <c r="G1166"/>
      <c r="H1166"/>
      <c r="I1166"/>
      <c r="J1166" s="352"/>
      <c r="K1166" s="353"/>
    </row>
    <row r="1167" spans="1:11" ht="15.75" hidden="1" customHeight="1" x14ac:dyDescent="0.25">
      <c r="A1167" s="351"/>
      <c r="B1167" t="s">
        <v>715</v>
      </c>
      <c r="C1167"/>
      <c r="D1167"/>
      <c r="E1167"/>
      <c r="F1167"/>
      <c r="G1167"/>
      <c r="H1167"/>
      <c r="I1167"/>
      <c r="J1167" s="352"/>
      <c r="K1167" s="353"/>
    </row>
    <row r="1168" spans="1:11" ht="15.75" hidden="1" customHeight="1" x14ac:dyDescent="0.25">
      <c r="A1168" s="351"/>
      <c r="B1168" t="s">
        <v>716</v>
      </c>
      <c r="C1168"/>
      <c r="D1168"/>
      <c r="E1168"/>
      <c r="F1168"/>
      <c r="G1168"/>
      <c r="H1168"/>
      <c r="I1168"/>
      <c r="J1168" s="352"/>
      <c r="K1168" s="353"/>
    </row>
    <row r="1169" spans="1:11" ht="15.75" hidden="1" customHeight="1" x14ac:dyDescent="0.25">
      <c r="A1169" s="351"/>
      <c r="B1169" t="s">
        <v>717</v>
      </c>
      <c r="C1169"/>
      <c r="D1169"/>
      <c r="E1169"/>
      <c r="F1169"/>
      <c r="G1169"/>
      <c r="H1169"/>
      <c r="I1169"/>
      <c r="J1169" s="352"/>
      <c r="K1169" s="353"/>
    </row>
    <row r="1170" spans="1:11" ht="15.75" hidden="1" customHeight="1" x14ac:dyDescent="0.25">
      <c r="A1170" s="351"/>
      <c r="B1170" t="s">
        <v>718</v>
      </c>
      <c r="C1170"/>
      <c r="D1170"/>
      <c r="E1170"/>
      <c r="F1170"/>
      <c r="G1170"/>
      <c r="H1170"/>
      <c r="I1170"/>
      <c r="J1170" s="352"/>
      <c r="K1170" s="353"/>
    </row>
    <row r="1171" spans="1:11" ht="15.75" hidden="1" customHeight="1" x14ac:dyDescent="0.25">
      <c r="A1171" s="351"/>
      <c r="B1171" t="s">
        <v>719</v>
      </c>
      <c r="C1171"/>
      <c r="D1171"/>
      <c r="E1171"/>
      <c r="F1171"/>
      <c r="G1171"/>
      <c r="H1171"/>
      <c r="I1171"/>
      <c r="J1171" s="352"/>
      <c r="K1171" s="353"/>
    </row>
    <row r="1172" spans="1:11" ht="15.75" hidden="1" customHeight="1" x14ac:dyDescent="0.25">
      <c r="A1172" s="351"/>
      <c r="B1172" t="s">
        <v>720</v>
      </c>
      <c r="C1172"/>
      <c r="D1172"/>
      <c r="E1172"/>
      <c r="F1172"/>
      <c r="G1172"/>
      <c r="H1172"/>
      <c r="I1172"/>
      <c r="J1172" s="352"/>
      <c r="K1172" s="353"/>
    </row>
    <row r="1173" spans="1:11" ht="15.75" hidden="1" customHeight="1" x14ac:dyDescent="0.25">
      <c r="A1173" s="351"/>
      <c r="B1173" t="s">
        <v>721</v>
      </c>
      <c r="C1173"/>
      <c r="D1173"/>
      <c r="E1173"/>
      <c r="F1173"/>
      <c r="G1173"/>
      <c r="H1173"/>
      <c r="I1173"/>
      <c r="J1173" s="352"/>
      <c r="K1173" s="353"/>
    </row>
    <row r="1174" spans="1:11" ht="15.75" hidden="1" customHeight="1" x14ac:dyDescent="0.25">
      <c r="A1174" s="351"/>
      <c r="B1174" t="s">
        <v>722</v>
      </c>
      <c r="C1174"/>
      <c r="D1174"/>
      <c r="E1174"/>
      <c r="F1174"/>
      <c r="G1174"/>
      <c r="H1174"/>
      <c r="I1174"/>
      <c r="J1174" s="352"/>
      <c r="K1174" s="353"/>
    </row>
    <row r="1175" spans="1:11" ht="15.75" hidden="1" customHeight="1" x14ac:dyDescent="0.25">
      <c r="A1175" s="351"/>
      <c r="B1175" t="s">
        <v>723</v>
      </c>
      <c r="C1175"/>
      <c r="D1175"/>
      <c r="E1175"/>
      <c r="F1175"/>
      <c r="G1175"/>
      <c r="H1175"/>
      <c r="I1175"/>
      <c r="J1175" s="352"/>
      <c r="K1175" s="353"/>
    </row>
    <row r="1176" spans="1:11" ht="15.75" hidden="1" customHeight="1" x14ac:dyDescent="0.25">
      <c r="A1176" s="351"/>
      <c r="B1176" t="s">
        <v>724</v>
      </c>
      <c r="C1176"/>
      <c r="D1176"/>
      <c r="E1176"/>
      <c r="F1176"/>
      <c r="G1176"/>
      <c r="H1176"/>
      <c r="I1176"/>
      <c r="J1176" s="352"/>
      <c r="K1176" s="353"/>
    </row>
    <row r="1177" spans="1:11" ht="15.75" hidden="1" customHeight="1" x14ac:dyDescent="0.25">
      <c r="A1177" s="351"/>
      <c r="B1177" t="s">
        <v>725</v>
      </c>
      <c r="C1177"/>
      <c r="D1177"/>
      <c r="E1177"/>
      <c r="F1177"/>
      <c r="G1177"/>
      <c r="H1177"/>
      <c r="I1177"/>
      <c r="J1177" s="352"/>
      <c r="K1177" s="353"/>
    </row>
    <row r="1178" spans="1:11" ht="15.75" hidden="1" customHeight="1" x14ac:dyDescent="0.25">
      <c r="A1178" s="351"/>
      <c r="B1178" t="s">
        <v>726</v>
      </c>
      <c r="C1178"/>
      <c r="D1178"/>
      <c r="E1178"/>
      <c r="F1178"/>
      <c r="G1178"/>
      <c r="H1178"/>
      <c r="I1178"/>
      <c r="J1178" s="352"/>
      <c r="K1178" s="353"/>
    </row>
    <row r="1179" spans="1:11" ht="15.75" hidden="1" customHeight="1" x14ac:dyDescent="0.25">
      <c r="A1179" s="351"/>
      <c r="B1179" t="s">
        <v>727</v>
      </c>
      <c r="C1179"/>
      <c r="D1179"/>
      <c r="E1179"/>
      <c r="F1179"/>
      <c r="G1179"/>
      <c r="H1179"/>
      <c r="I1179"/>
      <c r="J1179" s="352"/>
      <c r="K1179" s="353"/>
    </row>
    <row r="1180" spans="1:11" ht="15.75" hidden="1" customHeight="1" x14ac:dyDescent="0.25">
      <c r="A1180" s="351"/>
      <c r="B1180" t="s">
        <v>728</v>
      </c>
      <c r="C1180"/>
      <c r="D1180"/>
      <c r="E1180"/>
      <c r="F1180"/>
      <c r="G1180"/>
      <c r="H1180"/>
      <c r="I1180"/>
      <c r="J1180" s="352"/>
      <c r="K1180" s="353"/>
    </row>
    <row r="1181" spans="1:11" ht="15.75" hidden="1" customHeight="1" x14ac:dyDescent="0.25">
      <c r="A1181" s="351"/>
      <c r="B1181" t="s">
        <v>729</v>
      </c>
      <c r="C1181"/>
      <c r="D1181"/>
      <c r="E1181"/>
      <c r="F1181"/>
      <c r="G1181"/>
      <c r="H1181"/>
      <c r="I1181"/>
      <c r="J1181" s="352"/>
      <c r="K1181" s="353"/>
    </row>
    <row r="1182" spans="1:11" ht="15.75" hidden="1" customHeight="1" x14ac:dyDescent="0.25">
      <c r="A1182" s="351"/>
      <c r="B1182" t="s">
        <v>730</v>
      </c>
      <c r="C1182"/>
      <c r="D1182"/>
      <c r="E1182"/>
      <c r="F1182"/>
      <c r="G1182"/>
      <c r="H1182"/>
      <c r="I1182"/>
      <c r="J1182" s="352"/>
      <c r="K1182" s="353"/>
    </row>
    <row r="1183" spans="1:11" ht="15.75" hidden="1" customHeight="1" x14ac:dyDescent="0.25">
      <c r="A1183" s="351"/>
      <c r="B1183" t="s">
        <v>731</v>
      </c>
      <c r="C1183"/>
      <c r="D1183"/>
      <c r="E1183"/>
      <c r="F1183"/>
      <c r="G1183"/>
      <c r="H1183"/>
      <c r="I1183"/>
      <c r="J1183" s="352"/>
      <c r="K1183" s="353"/>
    </row>
    <row r="1184" spans="1:11" ht="15.75" hidden="1" customHeight="1" x14ac:dyDescent="0.25">
      <c r="A1184" s="351"/>
      <c r="B1184" t="s">
        <v>732</v>
      </c>
      <c r="C1184"/>
      <c r="D1184"/>
      <c r="E1184"/>
      <c r="F1184"/>
      <c r="G1184"/>
      <c r="H1184"/>
      <c r="I1184"/>
      <c r="J1184" s="352"/>
      <c r="K1184" s="353"/>
    </row>
    <row r="1185" spans="1:11" ht="15.75" hidden="1" customHeight="1" x14ac:dyDescent="0.25">
      <c r="A1185" s="351"/>
      <c r="B1185" t="s">
        <v>733</v>
      </c>
      <c r="C1185"/>
      <c r="D1185"/>
      <c r="E1185"/>
      <c r="F1185"/>
      <c r="G1185"/>
      <c r="H1185"/>
      <c r="I1185"/>
      <c r="J1185" s="352"/>
      <c r="K1185" s="353"/>
    </row>
    <row r="1186" spans="1:11" ht="15.75" hidden="1" customHeight="1" x14ac:dyDescent="0.25">
      <c r="A1186" s="351"/>
      <c r="B1186" t="s">
        <v>734</v>
      </c>
      <c r="C1186"/>
      <c r="D1186"/>
      <c r="E1186"/>
      <c r="F1186"/>
      <c r="G1186"/>
      <c r="H1186"/>
      <c r="I1186"/>
      <c r="J1186" s="352"/>
      <c r="K1186" s="353"/>
    </row>
    <row r="1187" spans="1:11" ht="15.75" hidden="1" customHeight="1" x14ac:dyDescent="0.25">
      <c r="A1187" s="351"/>
      <c r="B1187" t="s">
        <v>735</v>
      </c>
      <c r="C1187"/>
      <c r="D1187"/>
      <c r="E1187"/>
      <c r="F1187"/>
      <c r="G1187"/>
      <c r="H1187"/>
      <c r="I1187"/>
      <c r="J1187" s="352"/>
      <c r="K1187" s="353"/>
    </row>
    <row r="1188" spans="1:11" ht="15.75" hidden="1" customHeight="1" x14ac:dyDescent="0.25">
      <c r="A1188" s="351"/>
      <c r="B1188" t="s">
        <v>736</v>
      </c>
      <c r="C1188"/>
      <c r="D1188"/>
      <c r="E1188"/>
      <c r="F1188"/>
      <c r="G1188"/>
      <c r="H1188"/>
      <c r="I1188"/>
      <c r="J1188" s="352"/>
      <c r="K1188" s="353"/>
    </row>
    <row r="1189" spans="1:11" ht="15.75" hidden="1" customHeight="1" x14ac:dyDescent="0.25">
      <c r="A1189" s="351"/>
      <c r="B1189" t="s">
        <v>737</v>
      </c>
      <c r="C1189"/>
      <c r="D1189"/>
      <c r="E1189"/>
      <c r="F1189"/>
      <c r="G1189"/>
      <c r="H1189"/>
      <c r="I1189"/>
      <c r="J1189" s="352"/>
      <c r="K1189" s="353"/>
    </row>
    <row r="1190" spans="1:11" ht="15.75" hidden="1" customHeight="1" x14ac:dyDescent="0.25">
      <c r="A1190" s="351"/>
      <c r="B1190" t="s">
        <v>738</v>
      </c>
      <c r="C1190"/>
      <c r="D1190"/>
      <c r="E1190"/>
      <c r="F1190"/>
      <c r="G1190"/>
      <c r="H1190"/>
      <c r="I1190"/>
      <c r="J1190" s="352"/>
      <c r="K1190" s="353"/>
    </row>
    <row r="1191" spans="1:11" ht="15.75" hidden="1" customHeight="1" x14ac:dyDescent="0.25">
      <c r="A1191" s="351"/>
      <c r="B1191" t="s">
        <v>739</v>
      </c>
      <c r="C1191"/>
      <c r="D1191"/>
      <c r="E1191"/>
      <c r="F1191"/>
      <c r="G1191"/>
      <c r="H1191"/>
      <c r="I1191"/>
      <c r="J1191" s="352"/>
      <c r="K1191" s="353"/>
    </row>
    <row r="1192" spans="1:11" ht="15.75" hidden="1" customHeight="1" x14ac:dyDescent="0.25">
      <c r="A1192" s="351"/>
      <c r="B1192" t="s">
        <v>740</v>
      </c>
      <c r="C1192"/>
      <c r="D1192"/>
      <c r="E1192"/>
      <c r="F1192"/>
      <c r="G1192"/>
      <c r="H1192"/>
      <c r="I1192"/>
      <c r="J1192" s="352"/>
      <c r="K1192" s="353"/>
    </row>
    <row r="1193" spans="1:11" ht="15.75" hidden="1" customHeight="1" x14ac:dyDescent="0.25">
      <c r="A1193" s="351"/>
      <c r="B1193" t="s">
        <v>741</v>
      </c>
      <c r="C1193"/>
      <c r="D1193"/>
      <c r="E1193"/>
      <c r="F1193"/>
      <c r="G1193"/>
      <c r="H1193"/>
      <c r="I1193"/>
      <c r="J1193" s="352"/>
      <c r="K1193" s="353"/>
    </row>
    <row r="1194" spans="1:11" ht="15.75" hidden="1" customHeight="1" x14ac:dyDescent="0.25">
      <c r="A1194" s="351"/>
      <c r="B1194" t="s">
        <v>742</v>
      </c>
      <c r="C1194"/>
      <c r="D1194"/>
      <c r="E1194"/>
      <c r="F1194"/>
      <c r="G1194"/>
      <c r="H1194"/>
      <c r="I1194"/>
      <c r="J1194" s="352"/>
      <c r="K1194" s="353"/>
    </row>
    <row r="1195" spans="1:11" ht="15.75" hidden="1" customHeight="1" x14ac:dyDescent="0.25">
      <c r="A1195" s="351"/>
      <c r="B1195" t="s">
        <v>743</v>
      </c>
      <c r="C1195"/>
      <c r="D1195"/>
      <c r="E1195"/>
      <c r="F1195"/>
      <c r="G1195"/>
      <c r="H1195"/>
      <c r="I1195"/>
      <c r="J1195" s="352"/>
      <c r="K1195" s="353"/>
    </row>
    <row r="1196" spans="1:11" ht="15.75" hidden="1" customHeight="1" x14ac:dyDescent="0.25">
      <c r="A1196" s="351"/>
      <c r="B1196" t="s">
        <v>744</v>
      </c>
      <c r="C1196"/>
      <c r="D1196"/>
      <c r="E1196"/>
      <c r="F1196"/>
      <c r="G1196"/>
      <c r="H1196"/>
      <c r="I1196"/>
      <c r="J1196" s="352"/>
      <c r="K1196" s="353"/>
    </row>
    <row r="1197" spans="1:11" ht="15.75" hidden="1" customHeight="1" x14ac:dyDescent="0.25">
      <c r="A1197" s="351"/>
      <c r="B1197" t="s">
        <v>742</v>
      </c>
      <c r="C1197"/>
      <c r="D1197"/>
      <c r="E1197"/>
      <c r="F1197"/>
      <c r="G1197"/>
      <c r="H1197"/>
      <c r="I1197"/>
      <c r="J1197" s="352"/>
      <c r="K1197" s="353"/>
    </row>
    <row r="1198" spans="1:11" ht="15.75" hidden="1" customHeight="1" x14ac:dyDescent="0.25">
      <c r="A1198" s="351"/>
      <c r="B1198" t="s">
        <v>745</v>
      </c>
      <c r="C1198"/>
      <c r="D1198"/>
      <c r="E1198"/>
      <c r="F1198"/>
      <c r="G1198"/>
      <c r="H1198"/>
      <c r="I1198"/>
      <c r="J1198" s="352"/>
      <c r="K1198" s="353"/>
    </row>
    <row r="1199" spans="1:11" ht="15.75" hidden="1" customHeight="1" x14ac:dyDescent="0.25">
      <c r="A1199" s="351"/>
      <c r="B1199" t="s">
        <v>746</v>
      </c>
      <c r="C1199"/>
      <c r="D1199"/>
      <c r="E1199"/>
      <c r="F1199"/>
      <c r="G1199"/>
      <c r="H1199"/>
      <c r="I1199"/>
      <c r="J1199" s="352"/>
      <c r="K1199" s="353"/>
    </row>
    <row r="1200" spans="1:11" ht="15.75" hidden="1" customHeight="1" x14ac:dyDescent="0.25">
      <c r="A1200" s="351"/>
      <c r="B1200" t="s">
        <v>747</v>
      </c>
      <c r="C1200"/>
      <c r="D1200"/>
      <c r="E1200"/>
      <c r="F1200"/>
      <c r="G1200"/>
      <c r="H1200"/>
      <c r="I1200"/>
      <c r="J1200" s="352"/>
      <c r="K1200" s="353"/>
    </row>
    <row r="1201" spans="1:11" ht="15.75" hidden="1" customHeight="1" x14ac:dyDescent="0.25">
      <c r="A1201" s="351"/>
      <c r="B1201" t="s">
        <v>748</v>
      </c>
      <c r="C1201"/>
      <c r="D1201"/>
      <c r="E1201"/>
      <c r="F1201"/>
      <c r="G1201"/>
      <c r="H1201"/>
      <c r="I1201"/>
      <c r="J1201" s="352"/>
      <c r="K1201" s="353"/>
    </row>
    <row r="1202" spans="1:11" ht="15.75" hidden="1" customHeight="1" x14ac:dyDescent="0.25">
      <c r="A1202" s="351"/>
      <c r="B1202" t="s">
        <v>749</v>
      </c>
      <c r="C1202"/>
      <c r="D1202"/>
      <c r="E1202"/>
      <c r="F1202"/>
      <c r="G1202"/>
      <c r="H1202"/>
      <c r="I1202"/>
      <c r="J1202" s="352"/>
      <c r="K1202" s="353"/>
    </row>
    <row r="1203" spans="1:11" ht="15.75" hidden="1" customHeight="1" x14ac:dyDescent="0.25">
      <c r="A1203" s="351"/>
      <c r="B1203" t="s">
        <v>750</v>
      </c>
      <c r="C1203"/>
      <c r="D1203"/>
      <c r="E1203"/>
      <c r="F1203"/>
      <c r="G1203"/>
      <c r="H1203"/>
      <c r="I1203"/>
      <c r="J1203" s="352"/>
      <c r="K1203" s="353"/>
    </row>
    <row r="1204" spans="1:11" ht="15.75" hidden="1" customHeight="1" x14ac:dyDescent="0.25">
      <c r="A1204" s="351"/>
      <c r="B1204" t="s">
        <v>751</v>
      </c>
      <c r="C1204"/>
      <c r="D1204"/>
      <c r="E1204"/>
      <c r="F1204"/>
      <c r="G1204"/>
      <c r="H1204"/>
      <c r="I1204"/>
      <c r="J1204" s="352"/>
      <c r="K1204" s="353"/>
    </row>
    <row r="1205" spans="1:11" ht="15.75" hidden="1" customHeight="1" x14ac:dyDescent="0.25">
      <c r="A1205" s="351"/>
      <c r="B1205" t="s">
        <v>752</v>
      </c>
      <c r="C1205"/>
      <c r="D1205"/>
      <c r="E1205"/>
      <c r="F1205"/>
      <c r="G1205"/>
      <c r="H1205"/>
      <c r="I1205"/>
      <c r="J1205" s="352"/>
      <c r="K1205" s="353"/>
    </row>
    <row r="1206" spans="1:11" ht="15.75" hidden="1" customHeight="1" x14ac:dyDescent="0.25">
      <c r="A1206" s="351"/>
      <c r="B1206" t="s">
        <v>753</v>
      </c>
      <c r="C1206"/>
      <c r="D1206"/>
      <c r="E1206"/>
      <c r="F1206"/>
      <c r="G1206"/>
      <c r="H1206"/>
      <c r="I1206"/>
      <c r="J1206" s="352"/>
      <c r="K1206" s="353"/>
    </row>
    <row r="1207" spans="1:11" ht="15.75" hidden="1" customHeight="1" x14ac:dyDescent="0.25">
      <c r="A1207" s="351"/>
      <c r="B1207" t="s">
        <v>751</v>
      </c>
      <c r="C1207"/>
      <c r="D1207"/>
      <c r="E1207"/>
      <c r="F1207"/>
      <c r="G1207"/>
      <c r="H1207"/>
      <c r="I1207"/>
      <c r="J1207" s="352"/>
      <c r="K1207" s="353"/>
    </row>
    <row r="1208" spans="1:11" ht="15.75" hidden="1" customHeight="1" x14ac:dyDescent="0.25">
      <c r="A1208" s="351"/>
      <c r="B1208" t="s">
        <v>752</v>
      </c>
      <c r="C1208"/>
      <c r="D1208"/>
      <c r="E1208"/>
      <c r="F1208"/>
      <c r="G1208"/>
      <c r="H1208"/>
      <c r="I1208"/>
      <c r="J1208" s="352"/>
      <c r="K1208" s="353"/>
    </row>
    <row r="1209" spans="1:11" ht="15.75" hidden="1" customHeight="1" x14ac:dyDescent="0.25">
      <c r="A1209" s="351"/>
      <c r="B1209" t="s">
        <v>754</v>
      </c>
      <c r="C1209"/>
      <c r="D1209"/>
      <c r="E1209"/>
      <c r="F1209"/>
      <c r="G1209"/>
      <c r="H1209"/>
      <c r="I1209"/>
      <c r="J1209" s="352"/>
      <c r="K1209" s="353"/>
    </row>
    <row r="1210" spans="1:11" ht="15.75" hidden="1" customHeight="1" x14ac:dyDescent="0.25">
      <c r="A1210" s="351"/>
      <c r="B1210" t="s">
        <v>755</v>
      </c>
      <c r="C1210"/>
      <c r="D1210"/>
      <c r="E1210"/>
      <c r="F1210"/>
      <c r="G1210"/>
      <c r="H1210"/>
      <c r="I1210"/>
      <c r="J1210" s="352"/>
      <c r="K1210" s="353"/>
    </row>
    <row r="1211" spans="1:11" ht="15.75" hidden="1" customHeight="1" x14ac:dyDescent="0.25">
      <c r="A1211" s="351"/>
      <c r="B1211" t="s">
        <v>749</v>
      </c>
      <c r="C1211"/>
      <c r="D1211"/>
      <c r="E1211"/>
      <c r="F1211"/>
      <c r="G1211"/>
      <c r="H1211"/>
      <c r="I1211"/>
      <c r="J1211" s="352"/>
      <c r="K1211" s="353"/>
    </row>
    <row r="1212" spans="1:11" ht="15.75" hidden="1" customHeight="1" x14ac:dyDescent="0.25">
      <c r="A1212" s="351"/>
      <c r="B1212" t="s">
        <v>756</v>
      </c>
      <c r="C1212"/>
      <c r="D1212"/>
      <c r="E1212"/>
      <c r="F1212"/>
      <c r="G1212"/>
      <c r="H1212"/>
      <c r="I1212"/>
      <c r="J1212" s="352"/>
      <c r="K1212" s="353"/>
    </row>
    <row r="1213" spans="1:11" ht="15.75" hidden="1" customHeight="1" x14ac:dyDescent="0.25">
      <c r="A1213" s="351"/>
      <c r="B1213" t="s">
        <v>757</v>
      </c>
      <c r="C1213"/>
      <c r="D1213"/>
      <c r="E1213"/>
      <c r="F1213"/>
      <c r="G1213"/>
      <c r="H1213"/>
      <c r="I1213"/>
      <c r="J1213" s="352"/>
      <c r="K1213" s="353"/>
    </row>
    <row r="1214" spans="1:11" ht="15.75" hidden="1" customHeight="1" x14ac:dyDescent="0.25">
      <c r="A1214" s="351"/>
      <c r="B1214" t="s">
        <v>758</v>
      </c>
      <c r="C1214"/>
      <c r="D1214"/>
      <c r="E1214"/>
      <c r="F1214"/>
      <c r="G1214"/>
      <c r="H1214"/>
      <c r="I1214"/>
      <c r="J1214" s="352"/>
      <c r="K1214" s="353"/>
    </row>
    <row r="1215" spans="1:11" ht="15.75" hidden="1" customHeight="1" x14ac:dyDescent="0.25">
      <c r="A1215" s="351"/>
      <c r="B1215" t="s">
        <v>759</v>
      </c>
      <c r="C1215"/>
      <c r="D1215"/>
      <c r="E1215"/>
      <c r="F1215"/>
      <c r="G1215"/>
      <c r="H1215"/>
      <c r="I1215"/>
      <c r="J1215" s="352"/>
      <c r="K1215" s="353"/>
    </row>
    <row r="1216" spans="1:11" ht="15.75" hidden="1" customHeight="1" x14ac:dyDescent="0.25">
      <c r="A1216" s="351"/>
      <c r="B1216" t="s">
        <v>760</v>
      </c>
      <c r="C1216"/>
      <c r="D1216"/>
      <c r="E1216"/>
      <c r="F1216"/>
      <c r="G1216"/>
      <c r="H1216"/>
      <c r="I1216"/>
      <c r="J1216" s="352"/>
      <c r="K1216" s="353"/>
    </row>
    <row r="1217" spans="1:11" ht="15.75" hidden="1" customHeight="1" x14ac:dyDescent="0.25">
      <c r="A1217" s="351"/>
      <c r="B1217" t="s">
        <v>761</v>
      </c>
      <c r="C1217"/>
      <c r="D1217"/>
      <c r="E1217"/>
      <c r="F1217"/>
      <c r="G1217"/>
      <c r="H1217"/>
      <c r="I1217"/>
      <c r="J1217" s="352"/>
      <c r="K1217" s="353"/>
    </row>
    <row r="1218" spans="1:11" ht="15.75" hidden="1" customHeight="1" x14ac:dyDescent="0.25">
      <c r="A1218" s="351"/>
      <c r="B1218" t="s">
        <v>762</v>
      </c>
      <c r="C1218"/>
      <c r="D1218"/>
      <c r="E1218"/>
      <c r="F1218"/>
      <c r="G1218"/>
      <c r="H1218"/>
      <c r="I1218"/>
      <c r="J1218" s="352"/>
      <c r="K1218" s="353"/>
    </row>
    <row r="1219" spans="1:11" ht="15.75" hidden="1" customHeight="1" x14ac:dyDescent="0.25">
      <c r="A1219" s="351"/>
      <c r="B1219" t="s">
        <v>763</v>
      </c>
      <c r="C1219"/>
      <c r="D1219"/>
      <c r="E1219"/>
      <c r="F1219"/>
      <c r="G1219"/>
      <c r="H1219"/>
      <c r="I1219"/>
      <c r="J1219" s="352"/>
      <c r="K1219" s="353"/>
    </row>
    <row r="1220" spans="1:11" ht="15.75" hidden="1" customHeight="1" x14ac:dyDescent="0.25">
      <c r="A1220" s="351"/>
      <c r="B1220" t="s">
        <v>764</v>
      </c>
      <c r="C1220"/>
      <c r="D1220"/>
      <c r="E1220"/>
      <c r="F1220"/>
      <c r="G1220"/>
      <c r="H1220"/>
      <c r="I1220"/>
      <c r="J1220" s="352"/>
      <c r="K1220" s="353"/>
    </row>
    <row r="1221" spans="1:11" ht="15.75" hidden="1" customHeight="1" x14ac:dyDescent="0.25">
      <c r="A1221" s="351"/>
      <c r="B1221" t="s">
        <v>765</v>
      </c>
      <c r="C1221"/>
      <c r="D1221"/>
      <c r="E1221"/>
      <c r="F1221"/>
      <c r="G1221"/>
      <c r="H1221"/>
      <c r="I1221"/>
      <c r="J1221" s="352"/>
      <c r="K1221" s="353"/>
    </row>
    <row r="1222" spans="1:11" ht="15.75" hidden="1" customHeight="1" x14ac:dyDescent="0.25">
      <c r="A1222" s="351"/>
      <c r="B1222" t="s">
        <v>766</v>
      </c>
      <c r="C1222"/>
      <c r="D1222"/>
      <c r="E1222"/>
      <c r="F1222"/>
      <c r="G1222"/>
      <c r="H1222"/>
      <c r="I1222"/>
      <c r="J1222" s="352"/>
      <c r="K1222" s="353"/>
    </row>
    <row r="1223" spans="1:11" ht="15.75" hidden="1" customHeight="1" x14ac:dyDescent="0.25">
      <c r="A1223" s="351"/>
      <c r="B1223" t="s">
        <v>767</v>
      </c>
      <c r="C1223"/>
      <c r="D1223"/>
      <c r="E1223"/>
      <c r="F1223"/>
      <c r="G1223"/>
      <c r="H1223"/>
      <c r="I1223"/>
      <c r="J1223" s="352"/>
      <c r="K1223" s="353"/>
    </row>
    <row r="1224" spans="1:11" ht="15.75" hidden="1" customHeight="1" x14ac:dyDescent="0.25">
      <c r="A1224" s="351"/>
      <c r="B1224" t="s">
        <v>768</v>
      </c>
      <c r="C1224"/>
      <c r="D1224"/>
      <c r="E1224"/>
      <c r="F1224"/>
      <c r="G1224"/>
      <c r="H1224"/>
      <c r="I1224"/>
      <c r="J1224" s="352"/>
      <c r="K1224" s="353"/>
    </row>
    <row r="1225" spans="1:11" ht="15.75" hidden="1" customHeight="1" x14ac:dyDescent="0.25">
      <c r="A1225" s="351"/>
      <c r="B1225" t="s">
        <v>769</v>
      </c>
      <c r="C1225"/>
      <c r="D1225"/>
      <c r="E1225"/>
      <c r="F1225"/>
      <c r="G1225"/>
      <c r="H1225"/>
      <c r="I1225"/>
      <c r="J1225" s="352"/>
      <c r="K1225" s="353"/>
    </row>
    <row r="1226" spans="1:11" ht="15.75" hidden="1" customHeight="1" x14ac:dyDescent="0.25">
      <c r="A1226" s="351"/>
      <c r="B1226" t="s">
        <v>770</v>
      </c>
      <c r="C1226"/>
      <c r="D1226"/>
      <c r="E1226"/>
      <c r="F1226"/>
      <c r="G1226"/>
      <c r="H1226"/>
      <c r="I1226"/>
      <c r="J1226" s="352"/>
      <c r="K1226" s="353"/>
    </row>
    <row r="1227" spans="1:11" ht="15.75" hidden="1" customHeight="1" x14ac:dyDescent="0.25">
      <c r="A1227" s="351"/>
      <c r="B1227" t="s">
        <v>771</v>
      </c>
      <c r="C1227"/>
      <c r="D1227"/>
      <c r="E1227"/>
      <c r="F1227"/>
      <c r="G1227"/>
      <c r="H1227"/>
      <c r="I1227"/>
      <c r="J1227" s="352"/>
      <c r="K1227" s="353"/>
    </row>
    <row r="1228" spans="1:11" ht="15.75" hidden="1" customHeight="1" x14ac:dyDescent="0.25">
      <c r="A1228" s="351"/>
      <c r="B1228" t="s">
        <v>770</v>
      </c>
      <c r="C1228"/>
      <c r="D1228"/>
      <c r="E1228"/>
      <c r="F1228"/>
      <c r="G1228"/>
      <c r="H1228"/>
      <c r="I1228"/>
      <c r="J1228" s="352"/>
      <c r="K1228" s="353"/>
    </row>
    <row r="1229" spans="1:11" ht="15.75" hidden="1" customHeight="1" x14ac:dyDescent="0.25">
      <c r="A1229" s="351"/>
      <c r="B1229" t="s">
        <v>770</v>
      </c>
      <c r="C1229"/>
      <c r="D1229"/>
      <c r="E1229"/>
      <c r="F1229"/>
      <c r="G1229"/>
      <c r="H1229"/>
      <c r="I1229"/>
      <c r="J1229" s="352"/>
      <c r="K1229" s="353"/>
    </row>
    <row r="1230" spans="1:11" ht="15.75" hidden="1" customHeight="1" x14ac:dyDescent="0.25">
      <c r="A1230" s="351"/>
      <c r="B1230" t="s">
        <v>772</v>
      </c>
      <c r="C1230"/>
      <c r="D1230"/>
      <c r="E1230"/>
      <c r="F1230"/>
      <c r="G1230"/>
      <c r="H1230"/>
      <c r="I1230"/>
      <c r="J1230" s="352"/>
      <c r="K1230" s="353"/>
    </row>
    <row r="1231" spans="1:11" ht="15.75" hidden="1" customHeight="1" x14ac:dyDescent="0.25">
      <c r="A1231" s="351"/>
      <c r="B1231" t="s">
        <v>773</v>
      </c>
      <c r="C1231"/>
      <c r="D1231"/>
      <c r="E1231"/>
      <c r="F1231"/>
      <c r="G1231"/>
      <c r="H1231"/>
      <c r="I1231"/>
      <c r="J1231" s="352"/>
      <c r="K1231" s="353"/>
    </row>
    <row r="1232" spans="1:11" ht="15.75" hidden="1" customHeight="1" x14ac:dyDescent="0.25">
      <c r="A1232" s="351"/>
      <c r="B1232" t="s">
        <v>766</v>
      </c>
      <c r="C1232"/>
      <c r="D1232"/>
      <c r="E1232"/>
      <c r="F1232"/>
      <c r="G1232"/>
      <c r="H1232"/>
      <c r="I1232"/>
      <c r="J1232" s="352"/>
      <c r="K1232" s="353"/>
    </row>
    <row r="1233" spans="1:11" ht="15.75" hidden="1" customHeight="1" x14ac:dyDescent="0.25">
      <c r="A1233" s="351"/>
      <c r="B1233" t="s">
        <v>774</v>
      </c>
      <c r="C1233"/>
      <c r="D1233"/>
      <c r="E1233"/>
      <c r="F1233"/>
      <c r="G1233"/>
      <c r="H1233"/>
      <c r="I1233"/>
      <c r="J1233" s="352"/>
      <c r="K1233" s="353"/>
    </row>
    <row r="1234" spans="1:11" ht="15.75" hidden="1" customHeight="1" x14ac:dyDescent="0.25">
      <c r="A1234" s="351"/>
      <c r="B1234" t="s">
        <v>775</v>
      </c>
      <c r="C1234"/>
      <c r="D1234"/>
      <c r="E1234"/>
      <c r="F1234"/>
      <c r="G1234"/>
      <c r="H1234"/>
      <c r="I1234"/>
      <c r="J1234" s="352"/>
      <c r="K1234" s="353"/>
    </row>
    <row r="1235" spans="1:11" ht="15.75" hidden="1" customHeight="1" x14ac:dyDescent="0.25">
      <c r="A1235" s="351"/>
      <c r="B1235" t="s">
        <v>776</v>
      </c>
      <c r="C1235"/>
      <c r="D1235"/>
      <c r="E1235"/>
      <c r="F1235"/>
      <c r="G1235"/>
      <c r="H1235"/>
      <c r="I1235"/>
      <c r="J1235" s="352"/>
      <c r="K1235" s="353"/>
    </row>
    <row r="1236" spans="1:11" ht="15.75" hidden="1" customHeight="1" x14ac:dyDescent="0.25">
      <c r="A1236" s="351"/>
      <c r="B1236" t="s">
        <v>777</v>
      </c>
      <c r="C1236"/>
      <c r="D1236"/>
      <c r="E1236"/>
      <c r="F1236"/>
      <c r="G1236"/>
      <c r="H1236"/>
      <c r="I1236"/>
      <c r="J1236" s="352"/>
      <c r="K1236" s="353"/>
    </row>
    <row r="1237" spans="1:11" ht="15.75" hidden="1" customHeight="1" x14ac:dyDescent="0.25">
      <c r="A1237" s="351"/>
      <c r="B1237" t="s">
        <v>778</v>
      </c>
      <c r="C1237"/>
      <c r="D1237"/>
      <c r="E1237"/>
      <c r="F1237"/>
      <c r="G1237"/>
      <c r="H1237"/>
      <c r="I1237"/>
      <c r="J1237" s="352"/>
      <c r="K1237" s="353"/>
    </row>
    <row r="1238" spans="1:11" ht="15.75" hidden="1" customHeight="1" x14ac:dyDescent="0.25">
      <c r="A1238" s="351"/>
      <c r="B1238" t="s">
        <v>779</v>
      </c>
      <c r="C1238"/>
      <c r="D1238"/>
      <c r="E1238"/>
      <c r="F1238"/>
      <c r="G1238"/>
      <c r="H1238"/>
      <c r="I1238"/>
      <c r="J1238" s="352"/>
      <c r="K1238" s="353"/>
    </row>
    <row r="1239" spans="1:11" ht="15.75" hidden="1" customHeight="1" x14ac:dyDescent="0.25">
      <c r="A1239" s="351"/>
      <c r="B1239" t="s">
        <v>780</v>
      </c>
      <c r="C1239"/>
      <c r="D1239"/>
      <c r="E1239"/>
      <c r="F1239"/>
      <c r="G1239"/>
      <c r="H1239"/>
      <c r="I1239"/>
      <c r="J1239" s="352"/>
      <c r="K1239" s="353"/>
    </row>
    <row r="1240" spans="1:11" ht="15.75" hidden="1" customHeight="1" x14ac:dyDescent="0.25">
      <c r="A1240" s="351"/>
      <c r="B1240" t="s">
        <v>781</v>
      </c>
      <c r="C1240"/>
      <c r="D1240"/>
      <c r="E1240"/>
      <c r="F1240"/>
      <c r="G1240"/>
      <c r="H1240"/>
      <c r="I1240"/>
      <c r="J1240" s="352"/>
      <c r="K1240" s="353"/>
    </row>
    <row r="1241" spans="1:11" ht="15.75" hidden="1" customHeight="1" x14ac:dyDescent="0.25">
      <c r="A1241" s="351"/>
      <c r="B1241" t="s">
        <v>782</v>
      </c>
      <c r="C1241"/>
      <c r="D1241"/>
      <c r="E1241"/>
      <c r="F1241"/>
      <c r="G1241"/>
      <c r="H1241"/>
      <c r="I1241"/>
      <c r="J1241" s="352"/>
      <c r="K1241" s="353"/>
    </row>
    <row r="1242" spans="1:11" ht="15.75" hidden="1" customHeight="1" x14ac:dyDescent="0.25">
      <c r="A1242" s="351"/>
      <c r="B1242" t="s">
        <v>783</v>
      </c>
      <c r="C1242"/>
      <c r="D1242"/>
      <c r="E1242"/>
      <c r="F1242"/>
      <c r="G1242"/>
      <c r="H1242"/>
      <c r="I1242"/>
      <c r="J1242" s="352"/>
      <c r="K1242" s="353"/>
    </row>
    <row r="1243" spans="1:11" ht="15.75" hidden="1" customHeight="1" x14ac:dyDescent="0.25">
      <c r="A1243" s="351"/>
      <c r="B1243" t="s">
        <v>784</v>
      </c>
      <c r="C1243"/>
      <c r="D1243"/>
      <c r="E1243"/>
      <c r="F1243"/>
      <c r="G1243"/>
      <c r="H1243"/>
      <c r="I1243"/>
      <c r="J1243" s="352"/>
      <c r="K1243" s="353"/>
    </row>
    <row r="1244" spans="1:11" ht="15.75" hidden="1" customHeight="1" x14ac:dyDescent="0.25">
      <c r="A1244" s="351"/>
      <c r="B1244" t="s">
        <v>784</v>
      </c>
      <c r="C1244"/>
      <c r="D1244"/>
      <c r="E1244"/>
      <c r="F1244"/>
      <c r="G1244"/>
      <c r="H1244"/>
      <c r="I1244"/>
      <c r="J1244" s="352"/>
      <c r="K1244" s="353"/>
    </row>
    <row r="1245" spans="1:11" ht="15.75" hidden="1" customHeight="1" x14ac:dyDescent="0.25">
      <c r="A1245" s="351"/>
      <c r="B1245" t="s">
        <v>785</v>
      </c>
      <c r="C1245"/>
      <c r="D1245"/>
      <c r="E1245"/>
      <c r="F1245"/>
      <c r="G1245"/>
      <c r="H1245"/>
      <c r="I1245"/>
      <c r="J1245" s="352"/>
      <c r="K1245" s="353"/>
    </row>
    <row r="1246" spans="1:11" ht="15.75" hidden="1" customHeight="1" x14ac:dyDescent="0.25">
      <c r="A1246" s="351"/>
      <c r="B1246" t="s">
        <v>786</v>
      </c>
      <c r="C1246"/>
      <c r="D1246"/>
      <c r="E1246"/>
      <c r="F1246"/>
      <c r="G1246"/>
      <c r="H1246"/>
      <c r="I1246"/>
      <c r="J1246" s="352"/>
      <c r="K1246" s="353"/>
    </row>
    <row r="1247" spans="1:11" ht="15.75" hidden="1" customHeight="1" x14ac:dyDescent="0.25">
      <c r="A1247" s="351"/>
      <c r="B1247" t="s">
        <v>787</v>
      </c>
      <c r="C1247"/>
      <c r="D1247"/>
      <c r="E1247"/>
      <c r="F1247"/>
      <c r="G1247"/>
      <c r="H1247"/>
      <c r="I1247"/>
      <c r="J1247" s="352"/>
      <c r="K1247" s="353"/>
    </row>
    <row r="1248" spans="1:11" ht="15.75" hidden="1" customHeight="1" x14ac:dyDescent="0.25">
      <c r="A1248" s="351"/>
      <c r="B1248" t="s">
        <v>788</v>
      </c>
      <c r="C1248"/>
      <c r="D1248"/>
      <c r="E1248"/>
      <c r="F1248"/>
      <c r="G1248"/>
      <c r="H1248"/>
      <c r="I1248"/>
      <c r="J1248" s="352"/>
      <c r="K1248" s="353"/>
    </row>
    <row r="1249" spans="1:11" ht="15.75" hidden="1" customHeight="1" x14ac:dyDescent="0.25">
      <c r="A1249" s="351"/>
      <c r="B1249" t="s">
        <v>789</v>
      </c>
      <c r="C1249"/>
      <c r="D1249"/>
      <c r="E1249"/>
      <c r="F1249"/>
      <c r="G1249"/>
      <c r="H1249"/>
      <c r="I1249"/>
      <c r="J1249" s="352"/>
      <c r="K1249" s="353"/>
    </row>
    <row r="1250" spans="1:11" ht="15.75" hidden="1" customHeight="1" x14ac:dyDescent="0.25">
      <c r="A1250" s="351"/>
      <c r="B1250" t="s">
        <v>790</v>
      </c>
      <c r="C1250"/>
      <c r="D1250"/>
      <c r="E1250"/>
      <c r="F1250"/>
      <c r="G1250"/>
      <c r="H1250"/>
      <c r="I1250"/>
      <c r="J1250" s="352"/>
      <c r="K1250" s="353"/>
    </row>
    <row r="1251" spans="1:11" ht="15.75" hidden="1" customHeight="1" x14ac:dyDescent="0.25">
      <c r="A1251" s="351"/>
      <c r="B1251" t="s">
        <v>791</v>
      </c>
      <c r="C1251"/>
      <c r="D1251"/>
      <c r="E1251"/>
      <c r="F1251"/>
      <c r="G1251"/>
      <c r="H1251"/>
      <c r="I1251"/>
      <c r="J1251" s="352"/>
      <c r="K1251" s="353"/>
    </row>
    <row r="1252" spans="1:11" ht="15.75" hidden="1" customHeight="1" x14ac:dyDescent="0.25">
      <c r="A1252" s="351"/>
      <c r="B1252" t="s">
        <v>792</v>
      </c>
      <c r="C1252"/>
      <c r="D1252"/>
      <c r="E1252"/>
      <c r="F1252"/>
      <c r="G1252"/>
      <c r="H1252"/>
      <c r="I1252"/>
      <c r="J1252" s="352"/>
      <c r="K1252" s="353"/>
    </row>
    <row r="1253" spans="1:11" ht="15.75" hidden="1" customHeight="1" x14ac:dyDescent="0.25">
      <c r="A1253" s="351"/>
      <c r="B1253" t="s">
        <v>793</v>
      </c>
      <c r="C1253"/>
      <c r="D1253"/>
      <c r="E1253"/>
      <c r="F1253"/>
      <c r="G1253"/>
      <c r="H1253"/>
      <c r="I1253"/>
      <c r="J1253" s="352"/>
      <c r="K1253" s="353"/>
    </row>
    <row r="1254" spans="1:11" ht="15.75" hidden="1" customHeight="1" x14ac:dyDescent="0.25">
      <c r="A1254" s="351"/>
      <c r="B1254" t="s">
        <v>794</v>
      </c>
      <c r="C1254"/>
      <c r="D1254"/>
      <c r="E1254"/>
      <c r="F1254"/>
      <c r="G1254"/>
      <c r="H1254"/>
      <c r="I1254"/>
      <c r="J1254" s="352"/>
      <c r="K1254" s="353"/>
    </row>
    <row r="1255" spans="1:11" ht="15.75" hidden="1" customHeight="1" x14ac:dyDescent="0.25">
      <c r="A1255" s="351"/>
      <c r="B1255" t="s">
        <v>793</v>
      </c>
      <c r="C1255"/>
      <c r="D1255"/>
      <c r="E1255"/>
      <c r="F1255"/>
      <c r="G1255"/>
      <c r="H1255"/>
      <c r="I1255"/>
      <c r="J1255" s="352"/>
      <c r="K1255" s="353"/>
    </row>
    <row r="1256" spans="1:11" ht="15.75" hidden="1" customHeight="1" x14ac:dyDescent="0.25">
      <c r="A1256" s="351"/>
      <c r="B1256" t="s">
        <v>794</v>
      </c>
      <c r="C1256"/>
      <c r="D1256"/>
      <c r="E1256"/>
      <c r="F1256"/>
      <c r="G1256"/>
      <c r="H1256"/>
      <c r="I1256"/>
      <c r="J1256" s="352"/>
      <c r="K1256" s="353"/>
    </row>
    <row r="1257" spans="1:11" ht="15.75" hidden="1" customHeight="1" x14ac:dyDescent="0.25">
      <c r="A1257" s="351"/>
      <c r="B1257" t="s">
        <v>793</v>
      </c>
      <c r="C1257"/>
      <c r="D1257"/>
      <c r="E1257"/>
      <c r="F1257"/>
      <c r="G1257"/>
      <c r="H1257"/>
      <c r="I1257"/>
      <c r="J1257" s="352"/>
      <c r="K1257" s="353"/>
    </row>
    <row r="1258" spans="1:11" ht="15.75" hidden="1" customHeight="1" x14ac:dyDescent="0.25">
      <c r="A1258" s="351"/>
      <c r="B1258" t="s">
        <v>795</v>
      </c>
      <c r="C1258"/>
      <c r="D1258"/>
      <c r="E1258"/>
      <c r="F1258"/>
      <c r="G1258"/>
      <c r="H1258"/>
      <c r="I1258"/>
      <c r="J1258" s="352"/>
      <c r="K1258" s="353"/>
    </row>
    <row r="1259" spans="1:11" ht="15.75" hidden="1" customHeight="1" x14ac:dyDescent="0.25">
      <c r="A1259" s="351"/>
      <c r="B1259" t="s">
        <v>796</v>
      </c>
      <c r="C1259"/>
      <c r="D1259"/>
      <c r="E1259"/>
      <c r="F1259"/>
      <c r="G1259"/>
      <c r="H1259"/>
      <c r="I1259"/>
      <c r="J1259" s="352"/>
      <c r="K1259" s="353"/>
    </row>
    <row r="1260" spans="1:11" ht="15.75" hidden="1" customHeight="1" x14ac:dyDescent="0.25">
      <c r="A1260" s="351"/>
      <c r="B1260" t="s">
        <v>797</v>
      </c>
      <c r="C1260"/>
      <c r="D1260"/>
      <c r="E1260"/>
      <c r="F1260"/>
      <c r="G1260"/>
      <c r="H1260"/>
      <c r="I1260"/>
      <c r="J1260" s="352"/>
      <c r="K1260" s="353"/>
    </row>
    <row r="1261" spans="1:11" ht="15.75" hidden="1" customHeight="1" x14ac:dyDescent="0.25">
      <c r="A1261" s="351"/>
      <c r="B1261" t="s">
        <v>798</v>
      </c>
      <c r="C1261"/>
      <c r="D1261"/>
      <c r="E1261"/>
      <c r="F1261"/>
      <c r="G1261"/>
      <c r="H1261"/>
      <c r="I1261"/>
      <c r="J1261" s="352"/>
      <c r="K1261" s="353"/>
    </row>
    <row r="1262" spans="1:11" ht="15.75" hidden="1" customHeight="1" x14ac:dyDescent="0.25">
      <c r="A1262" s="351"/>
      <c r="B1262" t="s">
        <v>799</v>
      </c>
      <c r="C1262"/>
      <c r="D1262"/>
      <c r="E1262"/>
      <c r="F1262"/>
      <c r="G1262"/>
      <c r="H1262"/>
      <c r="I1262"/>
      <c r="J1262" s="352"/>
      <c r="K1262" s="353"/>
    </row>
    <row r="1263" spans="1:11" ht="15.75" hidden="1" customHeight="1" x14ac:dyDescent="0.25">
      <c r="A1263" s="351"/>
      <c r="B1263" t="s">
        <v>800</v>
      </c>
      <c r="C1263"/>
      <c r="D1263"/>
      <c r="E1263"/>
      <c r="F1263"/>
      <c r="G1263"/>
      <c r="H1263"/>
      <c r="I1263"/>
      <c r="J1263" s="352"/>
      <c r="K1263" s="353"/>
    </row>
    <row r="1264" spans="1:11" ht="15.75" hidden="1" customHeight="1" x14ac:dyDescent="0.25">
      <c r="A1264" s="351"/>
      <c r="B1264" t="s">
        <v>801</v>
      </c>
      <c r="C1264"/>
      <c r="D1264"/>
      <c r="E1264"/>
      <c r="F1264"/>
      <c r="G1264"/>
      <c r="H1264"/>
      <c r="I1264"/>
      <c r="J1264" s="352"/>
      <c r="K1264" s="353"/>
    </row>
    <row r="1265" spans="1:11" ht="15.75" hidden="1" customHeight="1" x14ac:dyDescent="0.25">
      <c r="A1265" s="351"/>
      <c r="B1265" t="s">
        <v>802</v>
      </c>
      <c r="C1265"/>
      <c r="D1265"/>
      <c r="E1265"/>
      <c r="F1265"/>
      <c r="G1265"/>
      <c r="H1265"/>
      <c r="I1265"/>
      <c r="J1265" s="352"/>
      <c r="K1265" s="353"/>
    </row>
    <row r="1266" spans="1:11" ht="15.75" hidden="1" customHeight="1" x14ac:dyDescent="0.25">
      <c r="A1266" s="351"/>
      <c r="B1266" t="s">
        <v>803</v>
      </c>
      <c r="C1266"/>
      <c r="D1266"/>
      <c r="E1266"/>
      <c r="F1266"/>
      <c r="G1266"/>
      <c r="H1266"/>
      <c r="I1266"/>
      <c r="J1266" s="352"/>
      <c r="K1266" s="353"/>
    </row>
    <row r="1267" spans="1:11" ht="15.75" hidden="1" customHeight="1" x14ac:dyDescent="0.25">
      <c r="A1267" s="351"/>
      <c r="B1267" t="s">
        <v>804</v>
      </c>
      <c r="C1267"/>
      <c r="D1267"/>
      <c r="E1267"/>
      <c r="F1267"/>
      <c r="G1267"/>
      <c r="H1267"/>
      <c r="I1267"/>
      <c r="J1267" s="352"/>
      <c r="K1267" s="353"/>
    </row>
    <row r="1268" spans="1:11" ht="15.75" hidden="1" customHeight="1" x14ac:dyDescent="0.25">
      <c r="A1268" s="351"/>
      <c r="B1268" t="s">
        <v>805</v>
      </c>
      <c r="C1268"/>
      <c r="D1268"/>
      <c r="E1268"/>
      <c r="F1268"/>
      <c r="G1268"/>
      <c r="H1268"/>
      <c r="I1268"/>
      <c r="J1268" s="352"/>
      <c r="K1268" s="353"/>
    </row>
    <row r="1269" spans="1:11" ht="15.75" hidden="1" customHeight="1" x14ac:dyDescent="0.25">
      <c r="A1269" s="351"/>
      <c r="B1269" t="s">
        <v>806</v>
      </c>
      <c r="C1269"/>
      <c r="D1269"/>
      <c r="E1269"/>
      <c r="F1269"/>
      <c r="G1269"/>
      <c r="H1269"/>
      <c r="I1269"/>
      <c r="J1269" s="352"/>
      <c r="K1269" s="353"/>
    </row>
    <row r="1270" spans="1:11" ht="15.75" hidden="1" customHeight="1" x14ac:dyDescent="0.25">
      <c r="A1270" s="351"/>
      <c r="B1270" t="s">
        <v>807</v>
      </c>
      <c r="C1270"/>
      <c r="D1270"/>
      <c r="E1270"/>
      <c r="F1270"/>
      <c r="G1270"/>
      <c r="H1270"/>
      <c r="I1270"/>
      <c r="J1270" s="352"/>
      <c r="K1270" s="353"/>
    </row>
    <row r="1271" spans="1:11" ht="15.75" hidden="1" customHeight="1" x14ac:dyDescent="0.25">
      <c r="A1271" s="351"/>
      <c r="B1271" t="s">
        <v>808</v>
      </c>
      <c r="C1271"/>
      <c r="D1271"/>
      <c r="E1271"/>
      <c r="F1271"/>
      <c r="G1271"/>
      <c r="H1271"/>
      <c r="I1271"/>
      <c r="J1271" s="352"/>
      <c r="K1271" s="353"/>
    </row>
    <row r="1272" spans="1:11" ht="15.75" hidden="1" customHeight="1" x14ac:dyDescent="0.25">
      <c r="A1272" s="351"/>
      <c r="B1272" t="s">
        <v>809</v>
      </c>
      <c r="C1272"/>
      <c r="D1272"/>
      <c r="E1272"/>
      <c r="F1272"/>
      <c r="G1272"/>
      <c r="H1272"/>
      <c r="I1272"/>
      <c r="J1272" s="352"/>
      <c r="K1272" s="353"/>
    </row>
    <row r="1273" spans="1:11" ht="15.75" hidden="1" customHeight="1" x14ac:dyDescent="0.25">
      <c r="A1273" s="351"/>
      <c r="B1273" t="s">
        <v>810</v>
      </c>
      <c r="C1273"/>
      <c r="D1273"/>
      <c r="E1273"/>
      <c r="F1273"/>
      <c r="G1273"/>
      <c r="H1273"/>
      <c r="I1273"/>
      <c r="J1273" s="352"/>
      <c r="K1273" s="353"/>
    </row>
    <row r="1274" spans="1:11" ht="15.75" hidden="1" customHeight="1" x14ac:dyDescent="0.25">
      <c r="A1274" s="351"/>
      <c r="B1274" t="s">
        <v>811</v>
      </c>
      <c r="C1274"/>
      <c r="D1274"/>
      <c r="E1274"/>
      <c r="F1274"/>
      <c r="G1274"/>
      <c r="H1274"/>
      <c r="I1274"/>
      <c r="J1274" s="352"/>
      <c r="K1274" s="353"/>
    </row>
    <row r="1275" spans="1:11" ht="15.75" hidden="1" customHeight="1" x14ac:dyDescent="0.25">
      <c r="A1275" s="351"/>
      <c r="B1275" t="s">
        <v>812</v>
      </c>
      <c r="C1275"/>
      <c r="D1275"/>
      <c r="E1275"/>
      <c r="F1275"/>
      <c r="G1275"/>
      <c r="H1275"/>
      <c r="I1275"/>
      <c r="J1275" s="352"/>
      <c r="K1275" s="353"/>
    </row>
    <row r="1276" spans="1:11" ht="15.75" hidden="1" customHeight="1" x14ac:dyDescent="0.25">
      <c r="A1276" s="351"/>
      <c r="B1276" t="s">
        <v>813</v>
      </c>
      <c r="C1276"/>
      <c r="D1276"/>
      <c r="E1276"/>
      <c r="F1276"/>
      <c r="G1276"/>
      <c r="H1276"/>
      <c r="I1276"/>
      <c r="J1276" s="352"/>
      <c r="K1276" s="353"/>
    </row>
    <row r="1277" spans="1:11" ht="15.75" hidden="1" customHeight="1" x14ac:dyDescent="0.25">
      <c r="A1277" s="351"/>
      <c r="B1277" t="s">
        <v>813</v>
      </c>
      <c r="C1277"/>
      <c r="D1277"/>
      <c r="E1277"/>
      <c r="F1277"/>
      <c r="G1277"/>
      <c r="H1277"/>
      <c r="I1277"/>
      <c r="J1277" s="352"/>
      <c r="K1277" s="353"/>
    </row>
    <row r="1278" spans="1:11" ht="15.75" hidden="1" customHeight="1" x14ac:dyDescent="0.25">
      <c r="A1278" s="351"/>
      <c r="B1278" t="s">
        <v>814</v>
      </c>
      <c r="C1278"/>
      <c r="D1278"/>
      <c r="E1278"/>
      <c r="F1278"/>
      <c r="G1278"/>
      <c r="H1278"/>
      <c r="I1278"/>
      <c r="J1278" s="352"/>
      <c r="K1278" s="353"/>
    </row>
    <row r="1279" spans="1:11" ht="15.75" hidden="1" customHeight="1" x14ac:dyDescent="0.25">
      <c r="A1279" s="351"/>
      <c r="B1279" t="s">
        <v>813</v>
      </c>
      <c r="C1279"/>
      <c r="D1279"/>
      <c r="E1279"/>
      <c r="F1279"/>
      <c r="G1279"/>
      <c r="H1279"/>
      <c r="I1279"/>
      <c r="J1279" s="352"/>
      <c r="K1279" s="353"/>
    </row>
    <row r="1280" spans="1:11" ht="15.75" hidden="1" customHeight="1" x14ac:dyDescent="0.25">
      <c r="A1280" s="351"/>
      <c r="B1280" t="s">
        <v>815</v>
      </c>
      <c r="C1280"/>
      <c r="D1280"/>
      <c r="E1280"/>
      <c r="F1280"/>
      <c r="G1280"/>
      <c r="H1280"/>
      <c r="I1280"/>
      <c r="J1280" s="352"/>
      <c r="K1280" s="353"/>
    </row>
    <row r="1281" spans="1:11" ht="15.75" hidden="1" customHeight="1" x14ac:dyDescent="0.25">
      <c r="A1281" s="351"/>
      <c r="B1281" t="s">
        <v>816</v>
      </c>
      <c r="C1281"/>
      <c r="D1281"/>
      <c r="E1281"/>
      <c r="F1281"/>
      <c r="G1281"/>
      <c r="H1281"/>
      <c r="I1281"/>
      <c r="J1281" s="352"/>
      <c r="K1281" s="353"/>
    </row>
    <row r="1282" spans="1:11" x14ac:dyDescent="0.25">
      <c r="A1282" s="354"/>
      <c r="B1282" s="710" t="s">
        <v>597</v>
      </c>
      <c r="C1282" s="710"/>
      <c r="D1282" s="710"/>
      <c r="E1282" s="711"/>
      <c r="F1282" s="349" t="s">
        <v>827</v>
      </c>
      <c r="G1282" s="355"/>
      <c r="H1282" s="717">
        <f>+K677</f>
        <v>0</v>
      </c>
      <c r="I1282" s="720"/>
      <c r="J1282" s="721"/>
      <c r="K1282" s="722"/>
    </row>
    <row r="1283" spans="1:11" ht="15.75" hidden="1" customHeight="1" x14ac:dyDescent="0.25">
      <c r="A1283" s="354"/>
      <c r="B1283" s="710"/>
      <c r="C1283" s="710"/>
      <c r="D1283" s="710"/>
      <c r="E1283" s="711"/>
      <c r="F1283" s="349">
        <v>0</v>
      </c>
      <c r="G1283" s="355"/>
      <c r="H1283" s="718"/>
      <c r="I1283" s="723"/>
      <c r="J1283" s="724"/>
      <c r="K1283" s="722"/>
    </row>
    <row r="1284" spans="1:11" x14ac:dyDescent="0.25">
      <c r="A1284" s="354"/>
      <c r="B1284" s="710"/>
      <c r="C1284" s="710"/>
      <c r="D1284" s="710"/>
      <c r="E1284" s="711"/>
      <c r="F1284" s="349">
        <v>0</v>
      </c>
      <c r="G1284" s="355"/>
      <c r="H1284" s="712"/>
      <c r="I1284" s="713"/>
      <c r="J1284" s="717"/>
      <c r="K1284" s="714"/>
    </row>
    <row r="1285" spans="1:11" x14ac:dyDescent="0.25">
      <c r="A1285" s="354"/>
      <c r="B1285" s="710"/>
      <c r="C1285" s="710"/>
      <c r="D1285" s="710"/>
      <c r="E1285" s="711"/>
      <c r="F1285" s="349">
        <v>0</v>
      </c>
      <c r="G1285" s="355"/>
      <c r="H1285" s="718"/>
      <c r="I1285" s="719"/>
      <c r="J1285" s="717"/>
      <c r="K1285" s="714"/>
    </row>
    <row r="1286" spans="1:11" x14ac:dyDescent="0.25">
      <c r="A1286" s="354"/>
      <c r="B1286" s="715" t="s">
        <v>324</v>
      </c>
      <c r="C1286" s="715"/>
      <c r="D1286" s="715"/>
      <c r="E1286" s="716"/>
      <c r="F1286" s="349" t="s">
        <v>828</v>
      </c>
      <c r="G1286" s="355"/>
      <c r="H1286" s="712"/>
      <c r="I1286" s="713"/>
      <c r="J1286" s="717">
        <f>+H1282+H1283+H1284+H1285</f>
        <v>0</v>
      </c>
      <c r="K1286" s="714"/>
    </row>
    <row r="1287" spans="1:11" x14ac:dyDescent="0.25">
      <c r="A1287" s="354"/>
      <c r="B1287" s="710"/>
      <c r="C1287" s="710"/>
      <c r="D1287" s="710"/>
      <c r="E1287" s="711"/>
      <c r="F1287" s="349">
        <v>0</v>
      </c>
      <c r="G1287" s="356"/>
      <c r="H1287" s="712"/>
      <c r="I1287" s="713"/>
      <c r="J1287" s="712"/>
      <c r="K1287" s="714"/>
    </row>
    <row r="1288" spans="1:11" x14ac:dyDescent="0.25">
      <c r="A1288" s="354"/>
      <c r="B1288" s="710" t="s">
        <v>298</v>
      </c>
      <c r="C1288" s="710"/>
      <c r="D1288" s="710"/>
      <c r="E1288" s="711"/>
      <c r="F1288" s="349">
        <v>0</v>
      </c>
      <c r="G1288" s="356"/>
      <c r="H1288" s="712"/>
      <c r="I1288" s="713"/>
      <c r="J1288" s="712"/>
      <c r="K1288" s="714"/>
    </row>
    <row r="1289" spans="1:11" x14ac:dyDescent="0.25">
      <c r="A1289" s="354"/>
      <c r="B1289" s="710"/>
      <c r="C1289" s="710"/>
      <c r="D1289" s="710"/>
      <c r="E1289" s="711"/>
      <c r="F1289" s="357"/>
      <c r="G1289" s="356"/>
      <c r="H1289" s="712"/>
      <c r="I1289" s="713"/>
      <c r="J1289" s="712"/>
      <c r="K1289" s="714"/>
    </row>
    <row r="1290" spans="1:11" x14ac:dyDescent="0.25">
      <c r="A1290" s="358" t="s">
        <v>817</v>
      </c>
      <c r="B1290" s="359"/>
      <c r="C1290" s="359"/>
      <c r="D1290" s="359"/>
      <c r="E1290" s="360" t="s">
        <v>126</v>
      </c>
      <c r="F1290" s="361"/>
      <c r="G1290" s="361"/>
      <c r="H1290" s="703">
        <f>SUM(H1282:H1289)</f>
        <v>0</v>
      </c>
      <c r="I1290" s="704"/>
      <c r="J1290" s="703">
        <f>SUM(J1283:J1289)</f>
        <v>0</v>
      </c>
      <c r="K1290" s="705"/>
    </row>
    <row r="1291" spans="1:11" x14ac:dyDescent="0.25">
      <c r="A1291" s="291" t="s">
        <v>818</v>
      </c>
      <c r="F1291" s="362" t="s">
        <v>819</v>
      </c>
      <c r="G1291" s="363"/>
      <c r="H1291" s="363"/>
      <c r="I1291" s="363"/>
      <c r="J1291" s="363"/>
      <c r="K1291" s="364"/>
    </row>
    <row r="1292" spans="1:11" x14ac:dyDescent="0.25">
      <c r="A1292" s="291"/>
      <c r="B1292" s="706" t="s">
        <v>820</v>
      </c>
      <c r="C1292" s="706"/>
      <c r="D1292" s="706"/>
      <c r="F1292" s="365"/>
      <c r="H1292" s="706" t="str">
        <f>+E717</f>
        <v>PEPITO S. SAMSON JR.</v>
      </c>
      <c r="I1292" s="706"/>
      <c r="J1292" s="706"/>
      <c r="K1292" s="707"/>
    </row>
    <row r="1293" spans="1:11" ht="16.5" thickBot="1" x14ac:dyDescent="0.3">
      <c r="A1293" s="366"/>
      <c r="B1293" s="708" t="s">
        <v>821</v>
      </c>
      <c r="C1293" s="708"/>
      <c r="D1293" s="708"/>
      <c r="E1293" s="367"/>
      <c r="F1293" s="368"/>
      <c r="G1293" s="367"/>
      <c r="H1293" s="708" t="s">
        <v>822</v>
      </c>
      <c r="I1293" s="708"/>
      <c r="J1293" s="708"/>
      <c r="K1293" s="709"/>
    </row>
  </sheetData>
  <mergeCells count="194">
    <mergeCell ref="A9:A10"/>
    <mergeCell ref="B9:I10"/>
    <mergeCell ref="A11:I12"/>
    <mergeCell ref="K11:K12"/>
    <mergeCell ref="P14:P18"/>
    <mergeCell ref="B15:H19"/>
    <mergeCell ref="P19:P23"/>
    <mergeCell ref="A2:I3"/>
    <mergeCell ref="A4:I4"/>
    <mergeCell ref="A5:I5"/>
    <mergeCell ref="A7:A8"/>
    <mergeCell ref="B7:I8"/>
    <mergeCell ref="A41:D41"/>
    <mergeCell ref="A42:D42"/>
    <mergeCell ref="A43:D43"/>
    <mergeCell ref="A44:D44"/>
    <mergeCell ref="A45:D45"/>
    <mergeCell ref="A46:D46"/>
    <mergeCell ref="F28:G28"/>
    <mergeCell ref="F29:G29"/>
    <mergeCell ref="A37:D37"/>
    <mergeCell ref="A38:D38"/>
    <mergeCell ref="A39:D39"/>
    <mergeCell ref="A40:D40"/>
    <mergeCell ref="A53:D53"/>
    <mergeCell ref="A54:D54"/>
    <mergeCell ref="A55:D55"/>
    <mergeCell ref="A56:D56"/>
    <mergeCell ref="A57:D57"/>
    <mergeCell ref="A58:D58"/>
    <mergeCell ref="A47:D47"/>
    <mergeCell ref="A48:D48"/>
    <mergeCell ref="A49:D49"/>
    <mergeCell ref="A50:D50"/>
    <mergeCell ref="A51:D51"/>
    <mergeCell ref="A52:D52"/>
    <mergeCell ref="A65:D65"/>
    <mergeCell ref="A66:D66"/>
    <mergeCell ref="A67:D67"/>
    <mergeCell ref="A68:D68"/>
    <mergeCell ref="A69:D69"/>
    <mergeCell ref="A70:D70"/>
    <mergeCell ref="A59:D59"/>
    <mergeCell ref="A60:D60"/>
    <mergeCell ref="A61:D61"/>
    <mergeCell ref="A62:D62"/>
    <mergeCell ref="A63:D63"/>
    <mergeCell ref="A64:D64"/>
    <mergeCell ref="A73:D73"/>
    <mergeCell ref="E73:H73"/>
    <mergeCell ref="I73:K73"/>
    <mergeCell ref="A78:D78"/>
    <mergeCell ref="A79:D79"/>
    <mergeCell ref="I79:K79"/>
    <mergeCell ref="A71:D71"/>
    <mergeCell ref="E71:H71"/>
    <mergeCell ref="I71:K71"/>
    <mergeCell ref="A72:D72"/>
    <mergeCell ref="E72:H72"/>
    <mergeCell ref="I72:K72"/>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B640:E640"/>
    <mergeCell ref="H640:I640"/>
    <mergeCell ref="J640:K640"/>
    <mergeCell ref="B641:E641"/>
    <mergeCell ref="H641:I641"/>
    <mergeCell ref="J641:K641"/>
    <mergeCell ref="B638:E638"/>
    <mergeCell ref="H638:I638"/>
    <mergeCell ref="J638:K638"/>
    <mergeCell ref="B639:E639"/>
    <mergeCell ref="H639:I639"/>
    <mergeCell ref="J639:K639"/>
    <mergeCell ref="H644:I644"/>
    <mergeCell ref="J644:K644"/>
    <mergeCell ref="B646:D646"/>
    <mergeCell ref="H646:K646"/>
    <mergeCell ref="B647:D647"/>
    <mergeCell ref="H647:K647"/>
    <mergeCell ref="B642:E642"/>
    <mergeCell ref="H642:I642"/>
    <mergeCell ref="J642:K642"/>
    <mergeCell ref="B643:E643"/>
    <mergeCell ref="H643:I643"/>
    <mergeCell ref="J643:K643"/>
    <mergeCell ref="A655:A656"/>
    <mergeCell ref="B655:I656"/>
    <mergeCell ref="A657:I658"/>
    <mergeCell ref="K657:K658"/>
    <mergeCell ref="P660:P664"/>
    <mergeCell ref="B661:H665"/>
    <mergeCell ref="P665:P669"/>
    <mergeCell ref="A648:I649"/>
    <mergeCell ref="A650:I650"/>
    <mergeCell ref="A651:I651"/>
    <mergeCell ref="A653:A654"/>
    <mergeCell ref="B653:I654"/>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99:D699"/>
    <mergeCell ref="A700:D700"/>
    <mergeCell ref="A701:D701"/>
    <mergeCell ref="A702:D702"/>
    <mergeCell ref="A703:D703"/>
    <mergeCell ref="A704:D704"/>
    <mergeCell ref="A693:D693"/>
    <mergeCell ref="A694:D694"/>
    <mergeCell ref="A695:D695"/>
    <mergeCell ref="A696:D696"/>
    <mergeCell ref="A697:D697"/>
    <mergeCell ref="A698:D69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719:D719"/>
    <mergeCell ref="E719:H719"/>
    <mergeCell ref="I719:K719"/>
    <mergeCell ref="A724:D724"/>
    <mergeCell ref="A725:D725"/>
    <mergeCell ref="I725:K725"/>
    <mergeCell ref="A717:D717"/>
    <mergeCell ref="E717:H717"/>
    <mergeCell ref="I717:K717"/>
    <mergeCell ref="A718:D718"/>
    <mergeCell ref="E718:H718"/>
    <mergeCell ref="I718:K718"/>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s>
  <pageMargins left="0.7" right="0.7" top="0.75" bottom="0.75" header="0.3" footer="0.3"/>
  <pageSetup paperSize="9" scale="65" orientation="portrait" horizontalDpi="0" verticalDpi="0" r:id="rId1"/>
  <rowBreaks count="1" manualBreakCount="1">
    <brk id="647" max="10" man="1"/>
  </rowBreaks>
  <colBreaks count="1" manualBreakCount="1">
    <brk id="11"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173C2-4D35-4E3F-9AA0-997852523AF2}">
  <sheetPr>
    <tabColor theme="5" tint="0.39997558519241921"/>
  </sheetPr>
  <dimension ref="A1:AB277"/>
  <sheetViews>
    <sheetView view="pageBreakPreview" zoomScale="85" zoomScaleNormal="100" zoomScaleSheetLayoutView="85" workbookViewId="0">
      <pane xSplit="4" ySplit="5" topLeftCell="E6" activePane="bottomRight" state="frozen"/>
      <selection pane="topRight" activeCell="E1" sqref="E1"/>
      <selection pane="bottomLeft" activeCell="A6" sqref="A6"/>
      <selection pane="bottomRight" activeCell="I45" sqref="I45"/>
    </sheetView>
  </sheetViews>
  <sheetFormatPr defaultColWidth="9.140625" defaultRowHeight="15.75" x14ac:dyDescent="0.25"/>
  <cols>
    <col min="1" max="1" width="15.140625" style="445" customWidth="1"/>
    <col min="2" max="2" width="41.7109375" style="581" customWidth="1"/>
    <col min="3" max="3" width="16.7109375" style="540" customWidth="1"/>
    <col min="4" max="4" width="16.28515625" style="515" bestFit="1" customWidth="1"/>
    <col min="5" max="5" width="15.42578125" style="445" customWidth="1"/>
    <col min="6" max="6" width="16.85546875" style="544" customWidth="1"/>
    <col min="7" max="7" width="17.28515625" style="544" customWidth="1"/>
    <col min="8" max="8" width="16.7109375" style="445" customWidth="1"/>
    <col min="9" max="9" width="16.85546875" style="445" customWidth="1"/>
    <col min="10" max="10" width="15.42578125" style="445" customWidth="1"/>
    <col min="11" max="11" width="23.42578125" style="446" customWidth="1"/>
    <col min="12" max="12" width="28.5703125" style="445" customWidth="1"/>
    <col min="13" max="13" width="21.140625" style="446" customWidth="1"/>
    <col min="14" max="14" width="21.140625" style="445" bestFit="1" customWidth="1"/>
    <col min="15" max="15" width="9.140625" style="446"/>
    <col min="16" max="18" width="9.140625" style="445"/>
    <col min="19" max="20" width="11.28515625" style="445" bestFit="1" customWidth="1"/>
    <col min="21" max="24" width="9.140625" style="445"/>
    <col min="25" max="25" width="11.28515625" style="445" bestFit="1" customWidth="1"/>
    <col min="26" max="26" width="16" style="445" bestFit="1" customWidth="1"/>
    <col min="27" max="16384" width="9.140625" style="445"/>
  </cols>
  <sheetData>
    <row r="1" spans="1:15" ht="12.95" customHeight="1" x14ac:dyDescent="0.25">
      <c r="B1" s="656" t="s">
        <v>243</v>
      </c>
      <c r="C1" s="652"/>
      <c r="D1" s="652"/>
      <c r="E1" s="652"/>
      <c r="F1" s="652"/>
      <c r="G1" s="652"/>
      <c r="H1" s="652"/>
      <c r="I1" s="652"/>
      <c r="J1" s="653"/>
      <c r="O1" s="445"/>
    </row>
    <row r="2" spans="1:15" ht="12.95" customHeight="1" x14ac:dyDescent="0.25">
      <c r="B2" s="657" t="s">
        <v>865</v>
      </c>
      <c r="C2" s="654"/>
      <c r="D2" s="654"/>
      <c r="E2" s="654"/>
      <c r="F2" s="654"/>
      <c r="G2" s="654"/>
      <c r="H2" s="654"/>
      <c r="I2" s="654"/>
      <c r="J2" s="655"/>
      <c r="O2" s="445"/>
    </row>
    <row r="3" spans="1:15" ht="18" customHeight="1" thickBot="1" x14ac:dyDescent="0.3">
      <c r="B3" s="658" t="str">
        <f ca="1">_xlfn.CONCAT("For the month of ", TEXT(TODAY(), "mmmm yyyy"))</f>
        <v>For the month of August 2025</v>
      </c>
      <c r="C3" s="654"/>
      <c r="D3" s="654"/>
      <c r="E3" s="654"/>
      <c r="F3" s="654"/>
      <c r="G3" s="654"/>
      <c r="H3" s="654"/>
      <c r="I3" s="654"/>
      <c r="J3" s="655"/>
      <c r="O3" s="445"/>
    </row>
    <row r="4" spans="1:15" ht="14.25" customHeight="1" thickBot="1" x14ac:dyDescent="0.3">
      <c r="A4" s="518" t="s">
        <v>866</v>
      </c>
      <c r="B4" s="787" t="s">
        <v>867</v>
      </c>
      <c r="C4" s="784" t="s">
        <v>314</v>
      </c>
      <c r="D4" s="660" t="s">
        <v>132</v>
      </c>
      <c r="E4" s="661"/>
      <c r="F4" s="786" t="s">
        <v>868</v>
      </c>
      <c r="G4" s="777"/>
      <c r="H4" s="776" t="s">
        <v>869</v>
      </c>
      <c r="I4" s="777"/>
      <c r="J4" s="662" t="s">
        <v>870</v>
      </c>
      <c r="O4" s="445"/>
    </row>
    <row r="5" spans="1:15" ht="15" customHeight="1" thickBot="1" x14ac:dyDescent="0.3">
      <c r="B5" s="788"/>
      <c r="C5" s="785"/>
      <c r="D5" s="663" t="s">
        <v>871</v>
      </c>
      <c r="E5" s="664" t="s">
        <v>872</v>
      </c>
      <c r="F5" s="665" t="s">
        <v>873</v>
      </c>
      <c r="G5" s="666" t="s">
        <v>874</v>
      </c>
      <c r="H5" s="667" t="s">
        <v>873</v>
      </c>
      <c r="I5" s="665" t="s">
        <v>874</v>
      </c>
      <c r="J5" s="668"/>
      <c r="K5" s="445"/>
      <c r="L5" s="448"/>
      <c r="M5" s="449"/>
      <c r="O5" s="445"/>
    </row>
    <row r="6" spans="1:15" ht="17.45" customHeight="1" x14ac:dyDescent="0.25">
      <c r="A6" s="450" t="str">
        <f>SUBSTITUTE(LOWER(TRIM(B6))," ","_")</f>
        <v>petty_cash</v>
      </c>
      <c r="B6" s="451" t="s">
        <v>322</v>
      </c>
      <c r="C6" s="452" t="s">
        <v>875</v>
      </c>
      <c r="D6" s="453">
        <f>_xlfn.XLOOKUP(A6, MS_acct_codes, MS_totals, 0)</f>
        <v>0</v>
      </c>
      <c r="E6" s="454"/>
      <c r="F6" s="454"/>
      <c r="G6" s="454"/>
      <c r="H6" s="455">
        <f t="shared" ref="H6:H39" si="0">+D6</f>
        <v>0</v>
      </c>
      <c r="I6" s="454"/>
      <c r="J6" s="456"/>
      <c r="K6" s="445"/>
      <c r="L6" s="448"/>
      <c r="M6" s="449"/>
      <c r="O6" s="445"/>
    </row>
    <row r="7" spans="1:15" s="460" customFormat="1" x14ac:dyDescent="0.25">
      <c r="A7" s="450" t="str">
        <f t="shared" ref="A7:A70" si="1">SUBSTITUTE(LOWER(TRIM(B7))," ","_")</f>
        <v>advances_for_payroll</v>
      </c>
      <c r="B7" s="641" t="s">
        <v>323</v>
      </c>
      <c r="C7" s="459" t="s">
        <v>876</v>
      </c>
      <c r="D7" s="453">
        <f>_xlfn.XLOOKUP(B7, special_cases, special_cases_totals, 0)</f>
        <v>0</v>
      </c>
      <c r="E7" s="455"/>
      <c r="F7" s="455"/>
      <c r="G7" s="455"/>
      <c r="H7" s="455">
        <f>+D7</f>
        <v>0</v>
      </c>
      <c r="I7" s="455"/>
      <c r="J7" s="455"/>
      <c r="L7" s="448"/>
      <c r="M7" s="449"/>
      <c r="N7" s="462"/>
    </row>
    <row r="8" spans="1:15" s="460" customFormat="1" x14ac:dyDescent="0.25">
      <c r="A8" s="450" t="str">
        <f t="shared" si="1"/>
        <v>advances_to_special_disbursing_officer</v>
      </c>
      <c r="B8" s="642" t="s">
        <v>320</v>
      </c>
      <c r="C8" s="463" t="s">
        <v>877</v>
      </c>
      <c r="D8" s="453">
        <f>_xlfn.XLOOKUP(B8, special_cases, special_cases_totals, 0)</f>
        <v>0</v>
      </c>
      <c r="E8" s="455"/>
      <c r="F8" s="455"/>
      <c r="G8" s="455"/>
      <c r="H8" s="455">
        <f t="shared" si="0"/>
        <v>0</v>
      </c>
      <c r="I8" s="455"/>
      <c r="J8" s="455"/>
      <c r="L8" s="448"/>
      <c r="M8" s="449"/>
      <c r="N8" s="462"/>
    </row>
    <row r="9" spans="1:15" s="460" customFormat="1" x14ac:dyDescent="0.25">
      <c r="A9" s="450" t="str">
        <f t="shared" si="1"/>
        <v>advances_for_officers_and_employees</v>
      </c>
      <c r="B9" s="641" t="s">
        <v>361</v>
      </c>
      <c r="C9" s="459" t="s">
        <v>878</v>
      </c>
      <c r="D9" s="453">
        <f>_xlfn.XLOOKUP(B9, special_cases, special_cases_totals, 0)</f>
        <v>0</v>
      </c>
      <c r="E9" s="455"/>
      <c r="F9" s="455"/>
      <c r="G9" s="455"/>
      <c r="H9" s="455">
        <f>+D9</f>
        <v>0</v>
      </c>
      <c r="I9" s="455"/>
      <c r="J9" s="455"/>
      <c r="L9" s="448"/>
      <c r="M9" s="449"/>
      <c r="N9" s="462"/>
    </row>
    <row r="10" spans="1:15" s="460" customFormat="1" ht="15" customHeight="1" x14ac:dyDescent="0.25">
      <c r="A10" s="450" t="str">
        <f t="shared" si="1"/>
        <v>due_from_officers_and_employees</v>
      </c>
      <c r="B10" s="458" t="s">
        <v>334</v>
      </c>
      <c r="C10" s="459" t="s">
        <v>879</v>
      </c>
      <c r="D10" s="453">
        <f>_xlfn.XLOOKUP(A10, MS_acct_codes, MS_totals, 0)</f>
        <v>0</v>
      </c>
      <c r="E10" s="455"/>
      <c r="F10" s="455"/>
      <c r="G10" s="455"/>
      <c r="H10" s="455">
        <f t="shared" si="0"/>
        <v>0</v>
      </c>
      <c r="I10" s="455"/>
      <c r="J10" s="455"/>
      <c r="L10" s="448"/>
      <c r="M10" s="449"/>
      <c r="N10" s="462"/>
    </row>
    <row r="11" spans="1:15" s="460" customFormat="1" x14ac:dyDescent="0.25">
      <c r="A11" s="450" t="str">
        <f t="shared" si="1"/>
        <v>other_receivables</v>
      </c>
      <c r="B11" s="464" t="s">
        <v>362</v>
      </c>
      <c r="C11" s="459" t="s">
        <v>880</v>
      </c>
      <c r="D11" s="453">
        <f>_xlfn.XLOOKUP(A11, MS_acct_codes, MS_totals, 0)</f>
        <v>0</v>
      </c>
      <c r="E11" s="455"/>
      <c r="F11" s="455"/>
      <c r="G11" s="455"/>
      <c r="H11" s="455">
        <f t="shared" si="0"/>
        <v>0</v>
      </c>
      <c r="I11" s="455"/>
      <c r="J11" s="455"/>
      <c r="L11" s="448"/>
      <c r="M11" s="449"/>
      <c r="N11" s="462"/>
    </row>
    <row r="12" spans="1:15" s="460" customFormat="1" x14ac:dyDescent="0.25">
      <c r="A12" s="450" t="str">
        <f t="shared" si="1"/>
        <v>due_to_officers_and_employees</v>
      </c>
      <c r="B12" s="465" t="s">
        <v>571</v>
      </c>
      <c r="C12" s="466" t="s">
        <v>881</v>
      </c>
      <c r="D12" s="453">
        <f>_xlfn.XLOOKUP(A12, MS_acct_codes, MS_totals, 0)</f>
        <v>0</v>
      </c>
      <c r="E12" s="455"/>
      <c r="F12" s="455"/>
      <c r="G12" s="455"/>
      <c r="H12" s="455">
        <f t="shared" si="0"/>
        <v>0</v>
      </c>
      <c r="I12" s="455"/>
      <c r="J12" s="455"/>
      <c r="L12" s="448"/>
      <c r="M12" s="449"/>
      <c r="N12" s="462"/>
    </row>
    <row r="13" spans="1:15" s="460" customFormat="1" x14ac:dyDescent="0.25">
      <c r="A13" s="450" t="str">
        <f t="shared" si="1"/>
        <v>documentary_stamps</v>
      </c>
      <c r="B13" s="458" t="s">
        <v>882</v>
      </c>
      <c r="C13" s="459" t="s">
        <v>883</v>
      </c>
      <c r="D13" s="453">
        <f>_xlfn.XLOOKUP(A13, MS_acct_codes, MS_totals, 0)</f>
        <v>0</v>
      </c>
      <c r="E13" s="455"/>
      <c r="F13" s="455"/>
      <c r="G13" s="455"/>
      <c r="H13" s="455">
        <f>+D13</f>
        <v>0</v>
      </c>
      <c r="I13" s="455"/>
      <c r="J13" s="455"/>
      <c r="L13" s="448"/>
      <c r="M13" s="449"/>
      <c r="N13" s="462"/>
    </row>
    <row r="14" spans="1:15" s="460" customFormat="1" x14ac:dyDescent="0.25">
      <c r="A14" s="450" t="str">
        <f t="shared" si="1"/>
        <v>due_to_gsis</v>
      </c>
      <c r="B14" s="643" t="s">
        <v>579</v>
      </c>
      <c r="C14" s="463" t="s">
        <v>884</v>
      </c>
      <c r="D14" s="453">
        <f t="shared" ref="D14:D34" si="2">_xlfn.XLOOKUP(B14, special_cases, special_cases_totals, 0)</f>
        <v>0</v>
      </c>
      <c r="E14" s="455"/>
      <c r="F14" s="455"/>
      <c r="G14" s="455"/>
      <c r="H14" s="455">
        <f t="shared" ref="H14" si="3">+D14</f>
        <v>0</v>
      </c>
      <c r="I14" s="455"/>
      <c r="J14" s="455"/>
      <c r="L14" s="448"/>
      <c r="M14" s="449"/>
      <c r="N14" s="462"/>
    </row>
    <row r="15" spans="1:15" s="460" customFormat="1" x14ac:dyDescent="0.25">
      <c r="A15" s="450" t="str">
        <f t="shared" si="1"/>
        <v>due_to_gsis_-_policy_loans</v>
      </c>
      <c r="B15" s="643" t="s">
        <v>580</v>
      </c>
      <c r="C15" s="463" t="s">
        <v>885</v>
      </c>
      <c r="D15" s="453">
        <f t="shared" si="2"/>
        <v>0</v>
      </c>
      <c r="E15" s="455"/>
      <c r="F15" s="455"/>
      <c r="G15" s="455"/>
      <c r="H15" s="455">
        <f>+D15</f>
        <v>0</v>
      </c>
      <c r="I15" s="455"/>
      <c r="J15" s="455"/>
      <c r="L15" s="448"/>
      <c r="M15" s="449"/>
      <c r="N15" s="462"/>
    </row>
    <row r="16" spans="1:15" s="460" customFormat="1" x14ac:dyDescent="0.25">
      <c r="A16" s="450" t="str">
        <f t="shared" si="1"/>
        <v>due_to_gsis_-_housing_loan</v>
      </c>
      <c r="B16" s="644" t="s">
        <v>581</v>
      </c>
      <c r="C16" s="463" t="s">
        <v>886</v>
      </c>
      <c r="D16" s="453">
        <f t="shared" si="2"/>
        <v>0</v>
      </c>
      <c r="E16" s="455"/>
      <c r="F16" s="455"/>
      <c r="G16" s="455"/>
      <c r="H16" s="455">
        <f t="shared" ref="H16:H19" si="4">+D16</f>
        <v>0</v>
      </c>
      <c r="I16" s="455"/>
      <c r="J16" s="455"/>
      <c r="L16" s="448"/>
      <c r="M16" s="449"/>
      <c r="N16" s="462"/>
    </row>
    <row r="17" spans="1:14" s="460" customFormat="1" x14ac:dyDescent="0.25">
      <c r="A17" s="450" t="str">
        <f t="shared" si="1"/>
        <v>due_to_gsis_-_emergency_loan</v>
      </c>
      <c r="B17" s="644" t="s">
        <v>582</v>
      </c>
      <c r="C17" s="463" t="s">
        <v>887</v>
      </c>
      <c r="D17" s="453">
        <f t="shared" si="2"/>
        <v>0</v>
      </c>
      <c r="E17" s="455"/>
      <c r="F17" s="455"/>
      <c r="G17" s="455"/>
      <c r="H17" s="455">
        <f t="shared" si="4"/>
        <v>0</v>
      </c>
      <c r="I17" s="455"/>
      <c r="J17" s="455"/>
      <c r="L17" s="448"/>
      <c r="M17" s="449"/>
      <c r="N17" s="462"/>
    </row>
    <row r="18" spans="1:14" s="460" customFormat="1" x14ac:dyDescent="0.25">
      <c r="A18" s="450" t="str">
        <f t="shared" si="1"/>
        <v>due_to_gsis_-_optional_insurance</v>
      </c>
      <c r="B18" s="644" t="s">
        <v>583</v>
      </c>
      <c r="C18" s="463" t="s">
        <v>888</v>
      </c>
      <c r="D18" s="453">
        <f t="shared" si="2"/>
        <v>0</v>
      </c>
      <c r="E18" s="455"/>
      <c r="F18" s="455"/>
      <c r="G18" s="455"/>
      <c r="H18" s="455">
        <f t="shared" si="4"/>
        <v>0</v>
      </c>
      <c r="I18" s="455"/>
      <c r="J18" s="455"/>
      <c r="L18" s="448"/>
      <c r="M18" s="449"/>
      <c r="N18" s="462"/>
    </row>
    <row r="19" spans="1:14" s="460" customFormat="1" x14ac:dyDescent="0.25">
      <c r="A19" s="450" t="str">
        <f t="shared" si="1"/>
        <v>due_to_gsis_-_life_&amp;_retirement_contributions</v>
      </c>
      <c r="B19" s="643" t="s">
        <v>889</v>
      </c>
      <c r="C19" s="463" t="s">
        <v>890</v>
      </c>
      <c r="D19" s="453">
        <f t="shared" si="2"/>
        <v>0</v>
      </c>
      <c r="E19" s="455"/>
      <c r="F19" s="455"/>
      <c r="G19" s="455"/>
      <c r="H19" s="455">
        <f t="shared" si="4"/>
        <v>0</v>
      </c>
      <c r="I19" s="455"/>
      <c r="J19" s="455"/>
      <c r="L19" s="448"/>
      <c r="M19" s="449"/>
      <c r="N19" s="462"/>
    </row>
    <row r="20" spans="1:14" s="460" customFormat="1" x14ac:dyDescent="0.25">
      <c r="A20" s="450" t="str">
        <f t="shared" si="1"/>
        <v>due_to_gsis_-_ecc_contribution</v>
      </c>
      <c r="B20" s="643" t="s">
        <v>585</v>
      </c>
      <c r="C20" s="463" t="s">
        <v>891</v>
      </c>
      <c r="D20" s="453">
        <f t="shared" si="2"/>
        <v>0</v>
      </c>
      <c r="E20" s="455"/>
      <c r="F20" s="455"/>
      <c r="G20" s="455"/>
      <c r="H20" s="455">
        <f>+D20</f>
        <v>0</v>
      </c>
      <c r="I20" s="455"/>
      <c r="J20" s="455"/>
      <c r="L20" s="448"/>
      <c r="M20" s="449"/>
      <c r="N20" s="462"/>
    </row>
    <row r="21" spans="1:14" s="460" customFormat="1" x14ac:dyDescent="0.25">
      <c r="A21" s="450" t="str">
        <f t="shared" si="1"/>
        <v>due_to_gsis_-_mpl</v>
      </c>
      <c r="B21" s="644" t="s">
        <v>892</v>
      </c>
      <c r="C21" s="463" t="s">
        <v>893</v>
      </c>
      <c r="D21" s="453">
        <f t="shared" si="2"/>
        <v>0</v>
      </c>
      <c r="E21" s="455"/>
      <c r="F21" s="455"/>
      <c r="G21" s="455"/>
      <c r="H21" s="455">
        <f t="shared" ref="H21:H23" si="5">+D21</f>
        <v>0</v>
      </c>
      <c r="I21" s="455"/>
      <c r="J21" s="455"/>
      <c r="L21" s="448"/>
      <c r="M21" s="449"/>
      <c r="N21" s="462"/>
    </row>
    <row r="22" spans="1:14" s="460" customFormat="1" x14ac:dyDescent="0.25">
      <c r="A22" s="450" t="str">
        <f t="shared" si="1"/>
        <v>due_to_gsis_-_optional_loan</v>
      </c>
      <c r="B22" s="644" t="s">
        <v>894</v>
      </c>
      <c r="C22" s="463" t="s">
        <v>895</v>
      </c>
      <c r="D22" s="453">
        <f t="shared" si="2"/>
        <v>0</v>
      </c>
      <c r="E22" s="455"/>
      <c r="F22" s="455"/>
      <c r="G22" s="455"/>
      <c r="H22" s="455">
        <f t="shared" si="5"/>
        <v>0</v>
      </c>
      <c r="I22" s="455"/>
      <c r="J22" s="455"/>
      <c r="L22" s="448"/>
      <c r="M22" s="449"/>
      <c r="N22" s="462"/>
    </row>
    <row r="23" spans="1:14" s="460" customFormat="1" x14ac:dyDescent="0.25">
      <c r="A23" s="450" t="str">
        <f t="shared" si="1"/>
        <v>due_to_gsis_-_conso_loan</v>
      </c>
      <c r="B23" s="644" t="s">
        <v>588</v>
      </c>
      <c r="C23" s="463" t="s">
        <v>896</v>
      </c>
      <c r="D23" s="453">
        <f t="shared" si="2"/>
        <v>0</v>
      </c>
      <c r="E23" s="455"/>
      <c r="F23" s="455"/>
      <c r="G23" s="455"/>
      <c r="H23" s="455">
        <f t="shared" si="5"/>
        <v>0</v>
      </c>
      <c r="I23" s="455"/>
      <c r="J23" s="455"/>
      <c r="L23" s="448"/>
      <c r="M23" s="449"/>
      <c r="N23" s="462"/>
    </row>
    <row r="24" spans="1:14" s="460" customFormat="1" x14ac:dyDescent="0.25">
      <c r="A24" s="450" t="str">
        <f t="shared" si="1"/>
        <v>due_to_gsis_-_gfal</v>
      </c>
      <c r="B24" s="643" t="s">
        <v>897</v>
      </c>
      <c r="C24" s="463" t="s">
        <v>898</v>
      </c>
      <c r="D24" s="453">
        <f t="shared" si="2"/>
        <v>0</v>
      </c>
      <c r="E24" s="455"/>
      <c r="F24" s="455"/>
      <c r="G24" s="455"/>
      <c r="H24" s="455">
        <f t="shared" si="0"/>
        <v>0</v>
      </c>
      <c r="I24" s="455"/>
      <c r="J24" s="455"/>
      <c r="L24" s="448"/>
      <c r="M24" s="449"/>
      <c r="N24" s="462"/>
    </row>
    <row r="25" spans="1:14" s="460" customFormat="1" x14ac:dyDescent="0.25">
      <c r="A25" s="450" t="str">
        <f t="shared" si="1"/>
        <v>due_to_gsis_-_educational_loan</v>
      </c>
      <c r="B25" s="643" t="s">
        <v>590</v>
      </c>
      <c r="C25" s="463" t="s">
        <v>899</v>
      </c>
      <c r="D25" s="453">
        <f t="shared" si="2"/>
        <v>0</v>
      </c>
      <c r="E25" s="455"/>
      <c r="F25" s="455"/>
      <c r="G25" s="455"/>
      <c r="H25" s="455">
        <f>+D25</f>
        <v>0</v>
      </c>
      <c r="I25" s="455"/>
      <c r="J25" s="455"/>
      <c r="L25" s="448"/>
      <c r="M25" s="449"/>
      <c r="N25" s="462"/>
    </row>
    <row r="26" spans="1:14" s="460" customFormat="1" x14ac:dyDescent="0.25">
      <c r="A26" s="450" t="str">
        <f t="shared" si="1"/>
        <v>due_to_gsis_-_computer_loan</v>
      </c>
      <c r="B26" s="644" t="s">
        <v>900</v>
      </c>
      <c r="C26" s="463" t="s">
        <v>901</v>
      </c>
      <c r="D26" s="453">
        <f t="shared" si="2"/>
        <v>0</v>
      </c>
      <c r="E26" s="455"/>
      <c r="F26" s="455"/>
      <c r="G26" s="455"/>
      <c r="H26" s="455">
        <f t="shared" si="0"/>
        <v>0</v>
      </c>
      <c r="I26" s="455"/>
      <c r="J26" s="455"/>
      <c r="L26" s="448"/>
      <c r="M26" s="449"/>
      <c r="N26" s="462"/>
    </row>
    <row r="27" spans="1:14" s="460" customFormat="1" x14ac:dyDescent="0.25">
      <c r="A27" s="450" t="str">
        <f t="shared" si="1"/>
        <v>due_to_gsis_-_optional_policy_loan</v>
      </c>
      <c r="B27" s="644" t="s">
        <v>902</v>
      </c>
      <c r="C27" s="463" t="s">
        <v>903</v>
      </c>
      <c r="D27" s="453">
        <f t="shared" si="2"/>
        <v>0</v>
      </c>
      <c r="E27" s="455"/>
      <c r="F27" s="455"/>
      <c r="G27" s="455"/>
      <c r="H27" s="455">
        <f t="shared" si="0"/>
        <v>0</v>
      </c>
      <c r="I27" s="455"/>
      <c r="J27" s="455"/>
      <c r="L27" s="448"/>
      <c r="M27" s="449"/>
      <c r="N27" s="462"/>
    </row>
    <row r="28" spans="1:14" s="460" customFormat="1" x14ac:dyDescent="0.25">
      <c r="A28" s="450" t="str">
        <f t="shared" si="1"/>
        <v>due_to_gsis_-_mpl_lite</v>
      </c>
      <c r="B28" s="644" t="s">
        <v>904</v>
      </c>
      <c r="C28" s="463" t="s">
        <v>905</v>
      </c>
      <c r="D28" s="453">
        <f t="shared" si="2"/>
        <v>0</v>
      </c>
      <c r="E28" s="455"/>
      <c r="F28" s="455"/>
      <c r="G28" s="455"/>
      <c r="H28" s="455">
        <f t="shared" si="0"/>
        <v>0</v>
      </c>
      <c r="I28" s="455"/>
      <c r="J28" s="455"/>
      <c r="L28" s="448"/>
      <c r="M28" s="449"/>
      <c r="N28" s="462"/>
    </row>
    <row r="29" spans="1:14" s="460" customFormat="1" x14ac:dyDescent="0.25">
      <c r="A29" s="450" t="str">
        <f t="shared" si="1"/>
        <v>due_to_pag-ibig</v>
      </c>
      <c r="B29" s="644" t="s">
        <v>591</v>
      </c>
      <c r="C29" s="463" t="s">
        <v>906</v>
      </c>
      <c r="D29" s="453">
        <f t="shared" si="2"/>
        <v>0</v>
      </c>
      <c r="E29" s="455"/>
      <c r="F29" s="455"/>
      <c r="G29" s="455"/>
      <c r="H29" s="455"/>
      <c r="I29" s="455"/>
      <c r="J29" s="455"/>
      <c r="L29" s="448"/>
      <c r="M29" s="449"/>
      <c r="N29" s="462"/>
    </row>
    <row r="30" spans="1:14" s="460" customFormat="1" x14ac:dyDescent="0.25">
      <c r="A30" s="450" t="str">
        <f t="shared" si="1"/>
        <v>due_to_pag-ibig_-_premiums_payable</v>
      </c>
      <c r="B30" s="644" t="s">
        <v>907</v>
      </c>
      <c r="C30" s="463" t="s">
        <v>908</v>
      </c>
      <c r="D30" s="453">
        <f t="shared" si="2"/>
        <v>0</v>
      </c>
      <c r="E30" s="455"/>
      <c r="F30" s="455"/>
      <c r="G30" s="455"/>
      <c r="H30" s="455">
        <f t="shared" si="0"/>
        <v>0</v>
      </c>
      <c r="I30" s="455"/>
      <c r="J30" s="455"/>
      <c r="L30" s="448"/>
      <c r="M30" s="449"/>
      <c r="N30" s="462"/>
    </row>
    <row r="31" spans="1:14" s="460" customFormat="1" x14ac:dyDescent="0.25">
      <c r="A31" s="450" t="str">
        <f t="shared" si="1"/>
        <v>due_to_pag-ibig_-_loans_payable_(mpl)</v>
      </c>
      <c r="B31" s="644" t="s">
        <v>909</v>
      </c>
      <c r="C31" s="463" t="s">
        <v>910</v>
      </c>
      <c r="D31" s="453">
        <f t="shared" si="2"/>
        <v>0</v>
      </c>
      <c r="E31" s="455"/>
      <c r="F31" s="455"/>
      <c r="G31" s="455"/>
      <c r="H31" s="455">
        <f t="shared" si="0"/>
        <v>0</v>
      </c>
      <c r="I31" s="455"/>
      <c r="J31" s="455"/>
      <c r="L31" s="448"/>
      <c r="M31" s="449"/>
      <c r="N31" s="462"/>
    </row>
    <row r="32" spans="1:14" s="460" customFormat="1" x14ac:dyDescent="0.25">
      <c r="A32" s="450" t="str">
        <f t="shared" si="1"/>
        <v>due_to_pag-ibig_-_loans_payable_(calamity)</v>
      </c>
      <c r="B32" s="644" t="s">
        <v>911</v>
      </c>
      <c r="C32" s="463" t="s">
        <v>912</v>
      </c>
      <c r="D32" s="453">
        <f t="shared" si="2"/>
        <v>0</v>
      </c>
      <c r="E32" s="455"/>
      <c r="F32" s="455"/>
      <c r="G32" s="455"/>
      <c r="H32" s="455">
        <f>+D32</f>
        <v>0</v>
      </c>
      <c r="I32" s="455"/>
      <c r="J32" s="455"/>
      <c r="L32" s="448"/>
      <c r="M32" s="449"/>
      <c r="N32" s="462"/>
    </row>
    <row r="33" spans="1:28" s="460" customFormat="1" x14ac:dyDescent="0.25">
      <c r="A33" s="450" t="str">
        <f t="shared" si="1"/>
        <v>due_to_lgus</v>
      </c>
      <c r="B33" s="645" t="s">
        <v>597</v>
      </c>
      <c r="C33" s="459" t="s">
        <v>827</v>
      </c>
      <c r="D33" s="453">
        <f t="shared" si="2"/>
        <v>0</v>
      </c>
      <c r="E33" s="455"/>
      <c r="F33" s="455"/>
      <c r="G33" s="455"/>
      <c r="H33" s="455">
        <f>+D33</f>
        <v>0</v>
      </c>
      <c r="I33" s="455"/>
      <c r="J33" s="455"/>
      <c r="L33" s="448"/>
      <c r="M33" s="449"/>
      <c r="N33" s="462"/>
    </row>
    <row r="34" spans="1:28" s="460" customFormat="1" x14ac:dyDescent="0.25">
      <c r="A34" s="450" t="str">
        <f t="shared" si="1"/>
        <v>due_to_other_funds</v>
      </c>
      <c r="B34" s="645" t="s">
        <v>598</v>
      </c>
      <c r="C34" s="459" t="s">
        <v>913</v>
      </c>
      <c r="D34" s="453">
        <f t="shared" si="2"/>
        <v>0</v>
      </c>
      <c r="E34" s="455"/>
      <c r="F34" s="455"/>
      <c r="G34" s="455"/>
      <c r="H34" s="455">
        <f>+D34</f>
        <v>0</v>
      </c>
      <c r="I34" s="455"/>
      <c r="J34" s="455"/>
      <c r="L34" s="448"/>
      <c r="M34" s="449"/>
      <c r="N34" s="462"/>
    </row>
    <row r="35" spans="1:28" s="460" customFormat="1" x14ac:dyDescent="0.25">
      <c r="A35" s="450" t="str">
        <f t="shared" si="1"/>
        <v>trust_liabilities</v>
      </c>
      <c r="B35" s="467" t="s">
        <v>914</v>
      </c>
      <c r="C35" s="459" t="s">
        <v>915</v>
      </c>
      <c r="D35" s="453">
        <f>_xlfn.XLOOKUP(A35, MS_acct_codes, MS_totals, 0)</f>
        <v>0</v>
      </c>
      <c r="E35" s="455"/>
      <c r="F35" s="455"/>
      <c r="G35" s="455"/>
      <c r="H35" s="455">
        <f t="shared" si="0"/>
        <v>0</v>
      </c>
      <c r="I35" s="455"/>
      <c r="J35" s="455"/>
      <c r="L35" s="448"/>
      <c r="M35" s="449"/>
      <c r="N35" s="462"/>
    </row>
    <row r="36" spans="1:28" s="460" customFormat="1" x14ac:dyDescent="0.25">
      <c r="A36" s="450" t="str">
        <f t="shared" si="1"/>
        <v>guaranty/security_deposits_payable</v>
      </c>
      <c r="B36" s="646" t="s">
        <v>916</v>
      </c>
      <c r="C36" s="459" t="s">
        <v>169</v>
      </c>
      <c r="D36" s="453">
        <f>_xlfn.XLOOKUP(B36, special_cases, special_cases_totals, 0)</f>
        <v>0</v>
      </c>
      <c r="E36" s="455"/>
      <c r="F36" s="455"/>
      <c r="G36" s="455"/>
      <c r="H36" s="455">
        <f>+D36</f>
        <v>0</v>
      </c>
      <c r="I36" s="455"/>
      <c r="J36" s="455"/>
      <c r="L36" s="448"/>
      <c r="M36" s="449"/>
      <c r="N36" s="462"/>
    </row>
    <row r="37" spans="1:28" s="460" customFormat="1" x14ac:dyDescent="0.25">
      <c r="A37" s="450" t="str">
        <f t="shared" si="1"/>
        <v>other_payables_-_land_bank_salary_loans</v>
      </c>
      <c r="B37" s="643" t="s">
        <v>917</v>
      </c>
      <c r="C37" s="463" t="s">
        <v>918</v>
      </c>
      <c r="D37" s="453">
        <f>_xlfn.XLOOKUP(B37, special_cases, special_cases_totals, 0)</f>
        <v>0</v>
      </c>
      <c r="E37" s="455"/>
      <c r="F37" s="455"/>
      <c r="G37" s="455"/>
      <c r="H37" s="455">
        <f t="shared" si="0"/>
        <v>0</v>
      </c>
      <c r="I37" s="455"/>
      <c r="J37" s="455"/>
      <c r="L37" s="448"/>
      <c r="M37" s="449"/>
      <c r="N37" s="462"/>
    </row>
    <row r="38" spans="1:28" s="460" customFormat="1" x14ac:dyDescent="0.25">
      <c r="A38" s="450" t="str">
        <f t="shared" si="1"/>
        <v>other_payables_-_ucpb</v>
      </c>
      <c r="B38" s="645" t="s">
        <v>919</v>
      </c>
      <c r="C38" s="463" t="s">
        <v>920</v>
      </c>
      <c r="D38" s="453">
        <f>_xlfn.XLOOKUP(B38, special_cases, special_cases_totals, 0)</f>
        <v>0</v>
      </c>
      <c r="E38" s="455"/>
      <c r="F38" s="455"/>
      <c r="G38" s="455"/>
      <c r="H38" s="455">
        <f t="shared" si="0"/>
        <v>0</v>
      </c>
      <c r="I38" s="455"/>
      <c r="J38" s="455"/>
      <c r="L38" s="448"/>
      <c r="M38" s="449"/>
      <c r="N38" s="462"/>
    </row>
    <row r="39" spans="1:28" s="460" customFormat="1" x14ac:dyDescent="0.25">
      <c r="A39" s="450" t="str">
        <f t="shared" si="1"/>
        <v>other_payables_-_bocaue_cooperative</v>
      </c>
      <c r="B39" s="647" t="s">
        <v>921</v>
      </c>
      <c r="C39" s="463" t="s">
        <v>922</v>
      </c>
      <c r="D39" s="453">
        <f>_xlfn.XLOOKUP(B39, special_cases, special_cases_totals, 0)</f>
        <v>0</v>
      </c>
      <c r="E39" s="455"/>
      <c r="F39" s="455"/>
      <c r="G39" s="455"/>
      <c r="H39" s="455">
        <f t="shared" si="0"/>
        <v>0</v>
      </c>
      <c r="I39" s="455"/>
      <c r="J39" s="455"/>
      <c r="L39" s="448"/>
      <c r="M39" s="449"/>
      <c r="N39" s="462"/>
    </row>
    <row r="40" spans="1:28" s="460" customFormat="1" x14ac:dyDescent="0.25">
      <c r="A40" s="450" t="str">
        <f t="shared" si="1"/>
        <v>professional_tax_(ptr)</v>
      </c>
      <c r="B40" s="458" t="s">
        <v>1</v>
      </c>
      <c r="C40" s="459" t="s">
        <v>167</v>
      </c>
      <c r="D40" s="453">
        <f>_xlfn.XLOOKUP(A40, MS_acct_codes, MS_totals, 0)</f>
        <v>0</v>
      </c>
      <c r="E40" s="455"/>
      <c r="F40" s="455">
        <f>+D40</f>
        <v>0</v>
      </c>
      <c r="G40" s="455"/>
      <c r="H40" s="455"/>
      <c r="I40" s="455"/>
      <c r="J40" s="455"/>
      <c r="L40" s="448"/>
      <c r="M40" s="449"/>
      <c r="N40" s="462"/>
      <c r="O40" s="462"/>
      <c r="AB40" s="460" t="s">
        <v>923</v>
      </c>
    </row>
    <row r="41" spans="1:28" s="460" customFormat="1" x14ac:dyDescent="0.25">
      <c r="A41" s="450" t="str">
        <f t="shared" si="1"/>
        <v>comm_tax_-_individual</v>
      </c>
      <c r="B41" s="458" t="s">
        <v>1036</v>
      </c>
      <c r="C41" s="459" t="s">
        <v>170</v>
      </c>
      <c r="D41" s="453">
        <f>_xlfn.XLOOKUP(A41, MS_acct_codes, MS_totals, 0)</f>
        <v>0</v>
      </c>
      <c r="E41" s="455"/>
      <c r="F41" s="455"/>
      <c r="G41" s="455"/>
      <c r="H41" s="455">
        <f>+D41</f>
        <v>0</v>
      </c>
      <c r="I41" s="455"/>
      <c r="J41" s="455"/>
      <c r="L41" s="448"/>
      <c r="M41" s="449"/>
      <c r="N41" s="462"/>
      <c r="O41" s="462"/>
    </row>
    <row r="42" spans="1:28" s="460" customFormat="1" x14ac:dyDescent="0.25">
      <c r="A42" s="450" t="str">
        <f t="shared" si="1"/>
        <v>community_tax_-_barangay</v>
      </c>
      <c r="B42" s="458" t="s">
        <v>924</v>
      </c>
      <c r="C42" s="459" t="s">
        <v>170</v>
      </c>
      <c r="D42" s="453">
        <f>_xlfn.XLOOKUP(A42, MS_acct_codes, MS_totals, 0)</f>
        <v>0</v>
      </c>
      <c r="E42" s="455"/>
      <c r="F42" s="455"/>
      <c r="G42" s="455"/>
      <c r="H42" s="455">
        <f>+D42*0.5</f>
        <v>0</v>
      </c>
      <c r="I42" s="455"/>
      <c r="J42" s="455">
        <f>+D42*0.5</f>
        <v>0</v>
      </c>
      <c r="L42" s="448"/>
      <c r="M42" s="449"/>
      <c r="N42" s="462"/>
      <c r="O42" s="462"/>
    </row>
    <row r="43" spans="1:28" s="460" customFormat="1" x14ac:dyDescent="0.25">
      <c r="A43" s="450" t="str">
        <f t="shared" si="1"/>
        <v>community_tax_-_corporation</v>
      </c>
      <c r="B43" s="458" t="s">
        <v>925</v>
      </c>
      <c r="C43" s="459" t="s">
        <v>172</v>
      </c>
      <c r="D43" s="453">
        <f>_xlfn.XLOOKUP(A43, MS_acct_codes, MS_totals, 0)</f>
        <v>0</v>
      </c>
      <c r="E43" s="455"/>
      <c r="F43" s="455"/>
      <c r="G43" s="455"/>
      <c r="H43" s="455">
        <f>+D43</f>
        <v>0</v>
      </c>
      <c r="I43" s="455"/>
      <c r="J43" s="455"/>
      <c r="K43" s="461"/>
      <c r="L43" s="448"/>
      <c r="M43" s="449"/>
      <c r="N43" s="462"/>
      <c r="O43" s="462"/>
    </row>
    <row r="44" spans="1:28" s="460" customFormat="1" x14ac:dyDescent="0.25">
      <c r="A44" s="450" t="str">
        <f t="shared" si="1"/>
        <v>rpt_basic_-_land_current_year</v>
      </c>
      <c r="B44" s="458" t="s">
        <v>1033</v>
      </c>
      <c r="C44" s="459" t="s">
        <v>173</v>
      </c>
      <c r="D44" s="453">
        <f>_xlfn.XLOOKUP(A44, MS_acct_codes, MS_totals, 0)</f>
        <v>0</v>
      </c>
      <c r="E44" s="455"/>
      <c r="F44" s="455">
        <f>+D44*0.35</f>
        <v>0</v>
      </c>
      <c r="G44" s="455"/>
      <c r="H44" s="455">
        <f>+D44*0.4</f>
        <v>0</v>
      </c>
      <c r="I44" s="455"/>
      <c r="J44" s="455">
        <f>+D44*0.25</f>
        <v>0</v>
      </c>
      <c r="K44" s="461"/>
      <c r="L44" s="448"/>
      <c r="M44" s="449"/>
      <c r="N44" s="462"/>
      <c r="O44" s="462"/>
    </row>
    <row r="45" spans="1:28" s="460" customFormat="1" x14ac:dyDescent="0.25">
      <c r="A45" s="450" t="str">
        <f t="shared" si="1"/>
        <v>rpt_basic_-_land_current_year_(pto)</v>
      </c>
      <c r="B45" s="671" t="s">
        <v>1034</v>
      </c>
      <c r="C45" s="691" t="s">
        <v>173</v>
      </c>
      <c r="D45" s="692">
        <f>H45+I45+J45</f>
        <v>215482.36</v>
      </c>
      <c r="E45" s="693"/>
      <c r="F45" s="693"/>
      <c r="G45" s="693"/>
      <c r="H45" s="470">
        <v>74949.45</v>
      </c>
      <c r="I45" s="470">
        <v>93688.920000000013</v>
      </c>
      <c r="J45" s="470">
        <v>46843.990000000005</v>
      </c>
      <c r="K45" s="471">
        <f>+H45+I45+J45</f>
        <v>215482.36</v>
      </c>
      <c r="L45" s="448"/>
      <c r="M45" s="449"/>
      <c r="N45" s="462"/>
      <c r="O45" s="462"/>
    </row>
    <row r="46" spans="1:28" s="475" customFormat="1" x14ac:dyDescent="0.25">
      <c r="A46" s="450" t="str">
        <f t="shared" si="1"/>
        <v>rpt_basic_-_land_prior_year</v>
      </c>
      <c r="B46" s="458" t="s">
        <v>926</v>
      </c>
      <c r="C46" s="459" t="s">
        <v>173</v>
      </c>
      <c r="D46" s="453">
        <f>_xlfn.XLOOKUP(A46, MS_acct_codes, MS_totals, 0)</f>
        <v>0</v>
      </c>
      <c r="E46" s="455"/>
      <c r="F46" s="455">
        <f>+D46*0.35</f>
        <v>0</v>
      </c>
      <c r="G46" s="455"/>
      <c r="H46" s="455">
        <f>+D46*0.4</f>
        <v>0</v>
      </c>
      <c r="I46" s="455"/>
      <c r="J46" s="455">
        <f>+D46*0.25</f>
        <v>0</v>
      </c>
      <c r="K46" s="457">
        <f>+D45-K45</f>
        <v>0</v>
      </c>
      <c r="L46" s="472"/>
      <c r="M46" s="473"/>
      <c r="N46" s="474"/>
      <c r="O46" s="474"/>
    </row>
    <row r="47" spans="1:28" s="480" customFormat="1" ht="15.75" customHeight="1" x14ac:dyDescent="0.25">
      <c r="A47" s="450" t="str">
        <f t="shared" si="1"/>
        <v>rpt_basic_-_land_prior_year_(pto)</v>
      </c>
      <c r="B47" s="671" t="s">
        <v>927</v>
      </c>
      <c r="C47" s="691" t="s">
        <v>173</v>
      </c>
      <c r="D47" s="692">
        <f>H47+I47+J47</f>
        <v>0</v>
      </c>
      <c r="E47" s="492"/>
      <c r="F47" s="694"/>
      <c r="G47" s="492"/>
      <c r="H47" s="670"/>
      <c r="I47" s="670"/>
      <c r="J47" s="670"/>
      <c r="K47" s="471">
        <f>+H47+I47+J47</f>
        <v>0</v>
      </c>
      <c r="L47" s="477"/>
      <c r="M47" s="478"/>
      <c r="N47" s="479"/>
      <c r="O47" s="479"/>
    </row>
    <row r="48" spans="1:28" s="460" customFormat="1" x14ac:dyDescent="0.25">
      <c r="A48" s="450" t="str">
        <f t="shared" si="1"/>
        <v>discount_on_real_property_tax</v>
      </c>
      <c r="B48" s="458" t="s">
        <v>928</v>
      </c>
      <c r="C48" s="459" t="s">
        <v>175</v>
      </c>
      <c r="D48" s="453">
        <f t="shared" ref="D48:D79" si="6">_xlfn.XLOOKUP(A48, MS_acct_codes, MS_totals, 0)</f>
        <v>0</v>
      </c>
      <c r="E48" s="455"/>
      <c r="F48" s="455">
        <f>+D48*0.35</f>
        <v>0</v>
      </c>
      <c r="G48" s="455"/>
      <c r="H48" s="455">
        <f>+D48*0.4</f>
        <v>0</v>
      </c>
      <c r="I48" s="455"/>
      <c r="J48" s="455">
        <f>+D48*0.25</f>
        <v>0</v>
      </c>
      <c r="L48" s="448"/>
      <c r="M48" s="449"/>
      <c r="N48" s="462"/>
      <c r="O48" s="462"/>
    </row>
    <row r="49" spans="1:15" s="460" customFormat="1" x14ac:dyDescent="0.25">
      <c r="A49" s="450" t="str">
        <f t="shared" si="1"/>
        <v>business_tax</v>
      </c>
      <c r="B49" s="458" t="s">
        <v>177</v>
      </c>
      <c r="C49" s="459" t="s">
        <v>176</v>
      </c>
      <c r="D49" s="453">
        <f t="shared" si="6"/>
        <v>0</v>
      </c>
      <c r="E49" s="455"/>
      <c r="F49" s="455"/>
      <c r="G49" s="455"/>
      <c r="H49" s="455">
        <f>+D49</f>
        <v>0</v>
      </c>
      <c r="I49" s="455"/>
      <c r="J49" s="455"/>
      <c r="K49" s="481">
        <f>+J42</f>
        <v>0</v>
      </c>
      <c r="L49" s="482" t="s">
        <v>929</v>
      </c>
      <c r="M49" s="449"/>
      <c r="N49" s="462"/>
      <c r="O49" s="462"/>
    </row>
    <row r="50" spans="1:15" s="460" customFormat="1" ht="16.5" customHeight="1" x14ac:dyDescent="0.25">
      <c r="A50" s="450" t="str">
        <f t="shared" si="1"/>
        <v>peddlers</v>
      </c>
      <c r="B50" s="458" t="s">
        <v>8</v>
      </c>
      <c r="C50" s="459" t="s">
        <v>178</v>
      </c>
      <c r="D50" s="453">
        <f t="shared" si="6"/>
        <v>0</v>
      </c>
      <c r="E50" s="455"/>
      <c r="F50" s="455"/>
      <c r="G50" s="455"/>
      <c r="H50" s="455">
        <f>+D50</f>
        <v>0</v>
      </c>
      <c r="I50" s="455"/>
      <c r="J50" s="455"/>
      <c r="K50" s="474">
        <f>+J44+J46+J48+J56+J57-0.01</f>
        <v>-0.01</v>
      </c>
      <c r="L50" s="448" t="s">
        <v>930</v>
      </c>
      <c r="M50" s="449"/>
      <c r="N50" s="462"/>
    </row>
    <row r="51" spans="1:15" s="460" customFormat="1" ht="16.5" customHeight="1" x14ac:dyDescent="0.25">
      <c r="A51" s="450" t="str">
        <f t="shared" si="1"/>
        <v>amusement_tax</v>
      </c>
      <c r="B51" s="458" t="s">
        <v>182</v>
      </c>
      <c r="C51" s="459" t="s">
        <v>183</v>
      </c>
      <c r="D51" s="453">
        <f t="shared" si="6"/>
        <v>0</v>
      </c>
      <c r="E51" s="455"/>
      <c r="F51" s="455"/>
      <c r="G51" s="455"/>
      <c r="H51" s="455">
        <f>+D51</f>
        <v>0</v>
      </c>
      <c r="I51" s="455"/>
      <c r="J51" s="455"/>
      <c r="K51" s="479">
        <f>SUM(K49:K50)</f>
        <v>-0.01</v>
      </c>
      <c r="L51" s="448"/>
      <c r="M51" s="449"/>
      <c r="N51" s="462"/>
      <c r="O51" s="462"/>
    </row>
    <row r="52" spans="1:15" s="460" customFormat="1" x14ac:dyDescent="0.25">
      <c r="A52" s="450" t="str">
        <f t="shared" si="1"/>
        <v>mto</v>
      </c>
      <c r="B52" s="458" t="s">
        <v>10</v>
      </c>
      <c r="C52" s="459" t="s">
        <v>180</v>
      </c>
      <c r="D52" s="453">
        <f t="shared" si="6"/>
        <v>0</v>
      </c>
      <c r="E52" s="455"/>
      <c r="F52" s="455"/>
      <c r="G52" s="455"/>
      <c r="H52" s="455">
        <f>+D52</f>
        <v>0</v>
      </c>
      <c r="I52" s="455"/>
      <c r="J52" s="455"/>
      <c r="K52" s="462"/>
      <c r="L52" s="448"/>
      <c r="M52" s="449"/>
      <c r="N52" s="462"/>
    </row>
    <row r="53" spans="1:15" s="460" customFormat="1" x14ac:dyDescent="0.25">
      <c r="A53" s="450" t="str">
        <f t="shared" si="1"/>
        <v>professional_tax_-_interest</v>
      </c>
      <c r="B53" s="458" t="s">
        <v>1050</v>
      </c>
      <c r="C53" s="459" t="s">
        <v>181</v>
      </c>
      <c r="D53" s="453">
        <f t="shared" si="6"/>
        <v>0</v>
      </c>
      <c r="E53" s="455"/>
      <c r="F53" s="455">
        <f>+D53</f>
        <v>0</v>
      </c>
      <c r="G53" s="455"/>
      <c r="H53" s="455"/>
      <c r="I53" s="455"/>
      <c r="J53" s="455"/>
      <c r="K53" s="462"/>
      <c r="L53" s="448"/>
      <c r="M53" s="449"/>
      <c r="N53" s="462"/>
    </row>
    <row r="54" spans="1:15" s="460" customFormat="1" x14ac:dyDescent="0.25">
      <c r="A54" s="450" t="str">
        <f t="shared" si="1"/>
        <v>surcharge</v>
      </c>
      <c r="B54" s="458" t="s">
        <v>931</v>
      </c>
      <c r="C54" s="459" t="s">
        <v>181</v>
      </c>
      <c r="D54" s="453">
        <f t="shared" si="6"/>
        <v>0</v>
      </c>
      <c r="E54" s="455"/>
      <c r="F54" s="455">
        <f>+D54</f>
        <v>0</v>
      </c>
      <c r="G54" s="455"/>
      <c r="H54" s="455"/>
      <c r="I54" s="455"/>
      <c r="J54" s="455"/>
      <c r="K54" s="462"/>
      <c r="L54" s="483">
        <f>+J44+J46+J48+J56+J57</f>
        <v>0</v>
      </c>
      <c r="M54" s="449"/>
      <c r="N54" s="462"/>
    </row>
    <row r="55" spans="1:15" s="460" customFormat="1" x14ac:dyDescent="0.25">
      <c r="A55" s="450" t="str">
        <f t="shared" si="1"/>
        <v>community_tax_-_penalty</v>
      </c>
      <c r="B55" s="458" t="s">
        <v>932</v>
      </c>
      <c r="C55" s="459" t="s">
        <v>181</v>
      </c>
      <c r="D55" s="453">
        <f t="shared" si="6"/>
        <v>0</v>
      </c>
      <c r="E55" s="455"/>
      <c r="F55" s="455"/>
      <c r="G55" s="455"/>
      <c r="H55" s="455">
        <f>+D55</f>
        <v>0</v>
      </c>
      <c r="I55" s="455"/>
      <c r="J55" s="455"/>
      <c r="L55" s="448"/>
      <c r="M55" s="449"/>
      <c r="N55" s="462"/>
    </row>
    <row r="56" spans="1:15" s="460" customFormat="1" x14ac:dyDescent="0.25">
      <c r="A56" s="450" t="str">
        <f t="shared" si="1"/>
        <v>rpt_basic_land_penalty_current_year</v>
      </c>
      <c r="B56" s="458" t="s">
        <v>1035</v>
      </c>
      <c r="C56" s="459" t="s">
        <v>184</v>
      </c>
      <c r="D56" s="453">
        <f t="shared" si="6"/>
        <v>0</v>
      </c>
      <c r="E56" s="455"/>
      <c r="F56" s="455">
        <f>+D56*0.35</f>
        <v>0</v>
      </c>
      <c r="G56" s="455"/>
      <c r="H56" s="455">
        <f>+D56*0.4</f>
        <v>0</v>
      </c>
      <c r="I56" s="455"/>
      <c r="J56" s="453">
        <f>+D56*0.25</f>
        <v>0</v>
      </c>
      <c r="N56" s="462"/>
    </row>
    <row r="57" spans="1:15" s="489" customFormat="1" x14ac:dyDescent="0.25">
      <c r="A57" s="450" t="str">
        <f t="shared" si="1"/>
        <v>rpt_basic_land_penalty_prior_year</v>
      </c>
      <c r="B57" s="458" t="s">
        <v>933</v>
      </c>
      <c r="C57" s="459" t="s">
        <v>184</v>
      </c>
      <c r="D57" s="453">
        <f t="shared" si="6"/>
        <v>0</v>
      </c>
      <c r="E57" s="484"/>
      <c r="F57" s="455">
        <f>+D57*0.35</f>
        <v>0</v>
      </c>
      <c r="G57" s="455"/>
      <c r="H57" s="485">
        <f>+D57*0.4</f>
        <v>0</v>
      </c>
      <c r="I57" s="455"/>
      <c r="J57" s="485">
        <f>+D57*0.25</f>
        <v>0</v>
      </c>
      <c r="K57" s="486">
        <f>+J44+J46+J48+J56+J57</f>
        <v>0</v>
      </c>
      <c r="L57" s="487" t="s">
        <v>934</v>
      </c>
      <c r="M57" s="488"/>
      <c r="N57" s="488"/>
    </row>
    <row r="58" spans="1:15" s="460" customFormat="1" x14ac:dyDescent="0.25">
      <c r="A58" s="450" t="str">
        <f t="shared" si="1"/>
        <v>mayors_permit_-_penalty</v>
      </c>
      <c r="B58" s="458" t="s">
        <v>935</v>
      </c>
      <c r="C58" s="459" t="s">
        <v>185</v>
      </c>
      <c r="D58" s="453">
        <f t="shared" si="6"/>
        <v>0</v>
      </c>
      <c r="E58" s="455"/>
      <c r="F58" s="455"/>
      <c r="G58" s="455"/>
      <c r="H58" s="455">
        <f t="shared" ref="H58:H64" si="7">+D58</f>
        <v>0</v>
      </c>
      <c r="I58" s="455"/>
      <c r="J58" s="455"/>
      <c r="L58" s="461"/>
      <c r="M58" s="462"/>
      <c r="N58" s="462"/>
    </row>
    <row r="59" spans="1:15" s="460" customFormat="1" x14ac:dyDescent="0.25">
      <c r="A59" s="450" t="str">
        <f t="shared" si="1"/>
        <v>business_tax_-_penalty</v>
      </c>
      <c r="B59" s="458" t="s">
        <v>936</v>
      </c>
      <c r="C59" s="459" t="s">
        <v>185</v>
      </c>
      <c r="D59" s="453">
        <f t="shared" si="6"/>
        <v>0</v>
      </c>
      <c r="E59" s="455"/>
      <c r="F59" s="455"/>
      <c r="G59" s="455"/>
      <c r="H59" s="455">
        <f t="shared" si="7"/>
        <v>0</v>
      </c>
      <c r="I59" s="455"/>
      <c r="J59" s="455"/>
      <c r="K59" s="471"/>
      <c r="N59" s="462"/>
    </row>
    <row r="60" spans="1:15" s="460" customFormat="1" x14ac:dyDescent="0.25">
      <c r="A60" s="450" t="str">
        <f t="shared" si="1"/>
        <v>health_certificate_-_penalty</v>
      </c>
      <c r="B60" s="458" t="s">
        <v>937</v>
      </c>
      <c r="C60" s="459" t="s">
        <v>186</v>
      </c>
      <c r="D60" s="453">
        <f t="shared" si="6"/>
        <v>0</v>
      </c>
      <c r="E60" s="455"/>
      <c r="F60" s="455"/>
      <c r="G60" s="455"/>
      <c r="H60" s="455">
        <f t="shared" si="7"/>
        <v>0</v>
      </c>
      <c r="I60" s="455"/>
      <c r="J60" s="455"/>
      <c r="K60" s="471"/>
      <c r="L60" s="448"/>
      <c r="M60" s="449"/>
      <c r="N60" s="462"/>
    </row>
    <row r="61" spans="1:15" s="460" customFormat="1" x14ac:dyDescent="0.25">
      <c r="A61" s="450" t="str">
        <f t="shared" si="1"/>
        <v>provincial_ordinance_87-2020_(curfew)</v>
      </c>
      <c r="B61" s="490" t="s">
        <v>938</v>
      </c>
      <c r="C61" s="491" t="s">
        <v>186</v>
      </c>
      <c r="D61" s="453">
        <f t="shared" si="6"/>
        <v>0</v>
      </c>
      <c r="E61" s="476"/>
      <c r="F61" s="476">
        <f>+D61*70%</f>
        <v>0</v>
      </c>
      <c r="G61" s="476"/>
      <c r="H61" s="476">
        <f>+D61*20%</f>
        <v>0</v>
      </c>
      <c r="I61" s="476"/>
      <c r="J61" s="492">
        <f>+D61*10%</f>
        <v>0</v>
      </c>
      <c r="L61" s="448"/>
      <c r="M61" s="449"/>
      <c r="N61" s="462"/>
    </row>
    <row r="62" spans="1:15" s="460" customFormat="1" x14ac:dyDescent="0.25">
      <c r="A62" s="450" t="str">
        <f t="shared" si="1"/>
        <v>weight_&amp;_measures_penalty</v>
      </c>
      <c r="B62" s="458" t="s">
        <v>18</v>
      </c>
      <c r="C62" s="466" t="s">
        <v>186</v>
      </c>
      <c r="D62" s="453">
        <f t="shared" si="6"/>
        <v>0</v>
      </c>
      <c r="E62" s="455"/>
      <c r="F62" s="455"/>
      <c r="G62" s="455"/>
      <c r="H62" s="455">
        <f t="shared" si="7"/>
        <v>0</v>
      </c>
      <c r="I62" s="455"/>
      <c r="J62" s="455"/>
      <c r="L62" s="448"/>
      <c r="M62" s="449"/>
      <c r="N62" s="462"/>
    </row>
    <row r="63" spans="1:15" s="460" customFormat="1" x14ac:dyDescent="0.25">
      <c r="A63" s="450" t="str">
        <f t="shared" si="1"/>
        <v>micro_business</v>
      </c>
      <c r="B63" s="458" t="s">
        <v>19</v>
      </c>
      <c r="C63" s="459" t="s">
        <v>187</v>
      </c>
      <c r="D63" s="453">
        <f t="shared" si="6"/>
        <v>0</v>
      </c>
      <c r="E63" s="455"/>
      <c r="F63" s="455"/>
      <c r="G63" s="455"/>
      <c r="H63" s="455">
        <f t="shared" si="7"/>
        <v>0</v>
      </c>
      <c r="I63" s="455"/>
      <c r="J63" s="455"/>
      <c r="L63" s="448"/>
      <c r="M63" s="449"/>
      <c r="N63" s="462"/>
    </row>
    <row r="64" spans="1:15" s="460" customFormat="1" x14ac:dyDescent="0.25">
      <c r="A64" s="450" t="str">
        <f t="shared" si="1"/>
        <v>business_permit_fee</v>
      </c>
      <c r="B64" s="458" t="s">
        <v>20</v>
      </c>
      <c r="C64" s="459" t="s">
        <v>187</v>
      </c>
      <c r="D64" s="453">
        <f t="shared" si="6"/>
        <v>0</v>
      </c>
      <c r="E64" s="455"/>
      <c r="F64" s="455"/>
      <c r="G64" s="455"/>
      <c r="H64" s="455">
        <f t="shared" si="7"/>
        <v>0</v>
      </c>
      <c r="I64" s="455"/>
      <c r="J64" s="455"/>
      <c r="L64" s="448"/>
      <c r="M64" s="449"/>
      <c r="N64" s="462"/>
    </row>
    <row r="65" spans="1:14" s="460" customFormat="1" ht="18.75" x14ac:dyDescent="0.3">
      <c r="A65" s="450" t="str">
        <f t="shared" si="1"/>
        <v>building_permit</v>
      </c>
      <c r="B65" s="493" t="s">
        <v>21</v>
      </c>
      <c r="C65" s="459" t="s">
        <v>188</v>
      </c>
      <c r="D65" s="453">
        <f t="shared" si="6"/>
        <v>0</v>
      </c>
      <c r="E65" s="494">
        <f>+D65*0.05</f>
        <v>0</v>
      </c>
      <c r="F65" s="455"/>
      <c r="G65" s="455"/>
      <c r="H65" s="455">
        <f>+D65*0.95</f>
        <v>0</v>
      </c>
      <c r="I65" s="455"/>
      <c r="J65" s="455"/>
      <c r="K65" s="495"/>
      <c r="L65" s="448"/>
      <c r="M65" s="449"/>
      <c r="N65" s="462"/>
    </row>
    <row r="66" spans="1:14" s="460" customFormat="1" x14ac:dyDescent="0.25">
      <c r="A66" s="450" t="str">
        <f t="shared" si="1"/>
        <v>zonal/location_permit_fees_-_land_use</v>
      </c>
      <c r="B66" s="493" t="s">
        <v>939</v>
      </c>
      <c r="C66" s="459" t="s">
        <v>189</v>
      </c>
      <c r="D66" s="453">
        <f t="shared" si="6"/>
        <v>0</v>
      </c>
      <c r="E66" s="494">
        <f>+D66*0.05</f>
        <v>0</v>
      </c>
      <c r="F66" s="455"/>
      <c r="G66" s="455"/>
      <c r="H66" s="455">
        <f>+D66*0.95</f>
        <v>0</v>
      </c>
      <c r="I66" s="455"/>
      <c r="J66" s="455"/>
      <c r="K66" s="471"/>
      <c r="L66" s="448"/>
      <c r="M66" s="449"/>
      <c r="N66" s="462"/>
    </row>
    <row r="67" spans="1:14" s="460" customFormat="1" x14ac:dyDescent="0.25">
      <c r="A67" s="450" t="str">
        <f t="shared" si="1"/>
        <v>zonal/location_permit_fees_-_line_&amp;_grade</v>
      </c>
      <c r="B67" s="493" t="s">
        <v>940</v>
      </c>
      <c r="C67" s="459" t="s">
        <v>189</v>
      </c>
      <c r="D67" s="453">
        <f t="shared" si="6"/>
        <v>0</v>
      </c>
      <c r="E67" s="494">
        <f>+D67*0.05</f>
        <v>0</v>
      </c>
      <c r="F67" s="455"/>
      <c r="G67" s="455"/>
      <c r="H67" s="455">
        <f>+D67*0.95</f>
        <v>0</v>
      </c>
      <c r="I67" s="455"/>
      <c r="J67" s="455"/>
      <c r="K67" s="471"/>
      <c r="L67" s="448"/>
      <c r="M67" s="449"/>
      <c r="N67" s="462"/>
    </row>
    <row r="68" spans="1:14" s="460" customFormat="1" x14ac:dyDescent="0.25">
      <c r="A68" s="450" t="str">
        <f t="shared" si="1"/>
        <v>zonal/location_permit_fees_-_zoning_fee</v>
      </c>
      <c r="B68" s="458" t="s">
        <v>941</v>
      </c>
      <c r="C68" s="459" t="s">
        <v>189</v>
      </c>
      <c r="D68" s="453">
        <f t="shared" si="6"/>
        <v>0</v>
      </c>
      <c r="E68" s="455"/>
      <c r="F68" s="455"/>
      <c r="G68" s="455" t="s">
        <v>298</v>
      </c>
      <c r="H68" s="455">
        <f t="shared" ref="H68:H74" si="8">+D68</f>
        <v>0</v>
      </c>
      <c r="I68" s="455"/>
      <c r="J68" s="455"/>
      <c r="K68" s="471"/>
      <c r="L68" s="448"/>
      <c r="M68" s="449"/>
      <c r="N68" s="462"/>
    </row>
    <row r="69" spans="1:14" s="460" customFormat="1" x14ac:dyDescent="0.25">
      <c r="A69" s="450" t="str">
        <f t="shared" si="1"/>
        <v>tricycle_operators_permit_fees</v>
      </c>
      <c r="B69" s="458" t="s">
        <v>942</v>
      </c>
      <c r="C69" s="459" t="s">
        <v>190</v>
      </c>
      <c r="D69" s="453">
        <f t="shared" si="6"/>
        <v>0</v>
      </c>
      <c r="E69" s="455"/>
      <c r="F69" s="455"/>
      <c r="G69" s="455"/>
      <c r="H69" s="455">
        <f t="shared" si="8"/>
        <v>0</v>
      </c>
      <c r="I69" s="455"/>
      <c r="J69" s="455"/>
      <c r="K69" s="471"/>
      <c r="L69" s="448"/>
      <c r="M69" s="449"/>
      <c r="N69" s="462"/>
    </row>
    <row r="70" spans="1:14" s="460" customFormat="1" x14ac:dyDescent="0.25">
      <c r="A70" s="450" t="str">
        <f t="shared" si="1"/>
        <v>fishery_rental_fees_&amp;_privelege_fees</v>
      </c>
      <c r="B70" s="458" t="s">
        <v>943</v>
      </c>
      <c r="C70" s="459" t="s">
        <v>191</v>
      </c>
      <c r="D70" s="453">
        <f t="shared" si="6"/>
        <v>0</v>
      </c>
      <c r="E70" s="455"/>
      <c r="F70" s="455"/>
      <c r="G70" s="455"/>
      <c r="H70" s="455">
        <f t="shared" si="8"/>
        <v>0</v>
      </c>
      <c r="I70" s="455"/>
      <c r="J70" s="455"/>
      <c r="K70" s="462"/>
      <c r="L70" s="448"/>
      <c r="M70" s="449"/>
      <c r="N70" s="462"/>
    </row>
    <row r="71" spans="1:14" s="460" customFormat="1" x14ac:dyDescent="0.25">
      <c r="A71" s="450" t="str">
        <f t="shared" ref="A71:A133" si="9">SUBSTITUTE(LOWER(TRIM(B71))," ","_")</f>
        <v>beer</v>
      </c>
      <c r="B71" s="458" t="s">
        <v>27</v>
      </c>
      <c r="C71" s="459" t="s">
        <v>192</v>
      </c>
      <c r="D71" s="453">
        <f t="shared" si="6"/>
        <v>0</v>
      </c>
      <c r="E71" s="455"/>
      <c r="F71" s="455"/>
      <c r="G71" s="455"/>
      <c r="H71" s="455">
        <f t="shared" si="8"/>
        <v>0</v>
      </c>
      <c r="I71" s="455"/>
      <c r="J71" s="455"/>
      <c r="L71" s="496"/>
      <c r="M71" s="497"/>
      <c r="N71" s="462"/>
    </row>
    <row r="72" spans="1:14" s="460" customFormat="1" x14ac:dyDescent="0.25">
      <c r="A72" s="450" t="str">
        <f t="shared" si="9"/>
        <v>billboard/bib</v>
      </c>
      <c r="B72" s="458" t="s">
        <v>944</v>
      </c>
      <c r="C72" s="459" t="s">
        <v>192</v>
      </c>
      <c r="D72" s="453">
        <f t="shared" si="6"/>
        <v>0</v>
      </c>
      <c r="E72" s="455"/>
      <c r="F72" s="455"/>
      <c r="G72" s="455"/>
      <c r="H72" s="455">
        <f t="shared" si="8"/>
        <v>0</v>
      </c>
      <c r="I72" s="455"/>
      <c r="J72" s="455"/>
      <c r="L72" s="448"/>
      <c r="M72" s="449"/>
      <c r="N72" s="462"/>
    </row>
    <row r="73" spans="1:14" s="460" customFormat="1" x14ac:dyDescent="0.25">
      <c r="A73" s="450" t="str">
        <f t="shared" si="9"/>
        <v>certificate_of_occupancy</v>
      </c>
      <c r="B73" s="493" t="s">
        <v>945</v>
      </c>
      <c r="C73" s="459" t="s">
        <v>192</v>
      </c>
      <c r="D73" s="453">
        <f t="shared" si="6"/>
        <v>0</v>
      </c>
      <c r="E73" s="494">
        <f>+D73*0.05</f>
        <v>0</v>
      </c>
      <c r="F73" s="455"/>
      <c r="G73" s="455"/>
      <c r="H73" s="455">
        <f>+D73*0.95</f>
        <v>0</v>
      </c>
      <c r="I73" s="455"/>
      <c r="J73" s="455"/>
      <c r="L73" s="448"/>
      <c r="M73" s="449"/>
      <c r="N73" s="462"/>
    </row>
    <row r="74" spans="1:14" s="460" customFormat="1" x14ac:dyDescent="0.25">
      <c r="A74" s="450" t="str">
        <f t="shared" si="9"/>
        <v>cigar</v>
      </c>
      <c r="B74" s="458" t="s">
        <v>30</v>
      </c>
      <c r="C74" s="459" t="s">
        <v>192</v>
      </c>
      <c r="D74" s="453">
        <f t="shared" si="6"/>
        <v>0</v>
      </c>
      <c r="E74" s="455"/>
      <c r="F74" s="455"/>
      <c r="G74" s="455"/>
      <c r="H74" s="455">
        <f t="shared" si="8"/>
        <v>0</v>
      </c>
      <c r="I74" s="455"/>
      <c r="J74" s="455"/>
      <c r="L74" s="448"/>
      <c r="M74" s="449"/>
      <c r="N74" s="462"/>
    </row>
    <row r="75" spans="1:14" s="460" customFormat="1" x14ac:dyDescent="0.25">
      <c r="A75" s="450" t="str">
        <f t="shared" si="9"/>
        <v>cnc</v>
      </c>
      <c r="B75" s="458" t="s">
        <v>946</v>
      </c>
      <c r="C75" s="459" t="s">
        <v>192</v>
      </c>
      <c r="D75" s="453">
        <f t="shared" si="6"/>
        <v>0</v>
      </c>
      <c r="E75" s="455"/>
      <c r="F75" s="455">
        <f>+D75*0.85</f>
        <v>0</v>
      </c>
      <c r="G75" s="455"/>
      <c r="H75" s="455">
        <f>+D75*0.15</f>
        <v>0</v>
      </c>
      <c r="I75" s="455"/>
      <c r="J75" s="455"/>
      <c r="L75" s="461"/>
      <c r="M75" s="462"/>
      <c r="N75" s="462"/>
    </row>
    <row r="76" spans="1:14" s="460" customFormat="1" x14ac:dyDescent="0.25">
      <c r="A76" s="450" t="str">
        <f t="shared" si="9"/>
        <v>demolition_permit</v>
      </c>
      <c r="B76" s="458" t="s">
        <v>32</v>
      </c>
      <c r="C76" s="459" t="s">
        <v>192</v>
      </c>
      <c r="D76" s="453">
        <f t="shared" si="6"/>
        <v>0</v>
      </c>
      <c r="E76" s="455"/>
      <c r="F76" s="455"/>
      <c r="G76" s="455"/>
      <c r="H76" s="455">
        <f>+D76</f>
        <v>0</v>
      </c>
      <c r="I76" s="455"/>
      <c r="J76" s="455"/>
      <c r="L76" s="448"/>
      <c r="M76" s="449"/>
      <c r="N76" s="462"/>
    </row>
    <row r="77" spans="1:14" s="460" customFormat="1" x14ac:dyDescent="0.25">
      <c r="A77" s="450" t="str">
        <f t="shared" si="9"/>
        <v>electrical_permit</v>
      </c>
      <c r="B77" s="493" t="s">
        <v>33</v>
      </c>
      <c r="C77" s="459" t="s">
        <v>192</v>
      </c>
      <c r="D77" s="453">
        <f t="shared" si="6"/>
        <v>0</v>
      </c>
      <c r="E77" s="494">
        <f>+D77*0.05</f>
        <v>0</v>
      </c>
      <c r="F77" s="455"/>
      <c r="G77" s="455"/>
      <c r="H77" s="455">
        <f>+D77*0.95</f>
        <v>0</v>
      </c>
      <c r="I77" s="455"/>
      <c r="J77" s="455"/>
      <c r="L77" s="448"/>
      <c r="M77" s="449"/>
      <c r="N77" s="462"/>
    </row>
    <row r="78" spans="1:14" s="460" customFormat="1" x14ac:dyDescent="0.25">
      <c r="A78" s="450" t="str">
        <f t="shared" si="9"/>
        <v>excavation_permit</v>
      </c>
      <c r="B78" s="458" t="s">
        <v>34</v>
      </c>
      <c r="C78" s="459" t="s">
        <v>192</v>
      </c>
      <c r="D78" s="453">
        <f t="shared" si="6"/>
        <v>0</v>
      </c>
      <c r="E78" s="455"/>
      <c r="F78" s="455"/>
      <c r="G78" s="455"/>
      <c r="H78" s="455">
        <f t="shared" ref="H78:H94" si="10">+D78</f>
        <v>0</v>
      </c>
      <c r="I78" s="455"/>
      <c r="J78" s="455"/>
      <c r="L78" s="448"/>
      <c r="M78" s="449"/>
      <c r="N78" s="462"/>
    </row>
    <row r="79" spans="1:14" s="460" customFormat="1" x14ac:dyDescent="0.25">
      <c r="A79" s="450" t="str">
        <f t="shared" si="9"/>
        <v>fencing_permit</v>
      </c>
      <c r="B79" s="493" t="s">
        <v>35</v>
      </c>
      <c r="C79" s="459" t="s">
        <v>192</v>
      </c>
      <c r="D79" s="453">
        <f t="shared" si="6"/>
        <v>0</v>
      </c>
      <c r="E79" s="494">
        <f>+D79*0.05</f>
        <v>0</v>
      </c>
      <c r="F79" s="455"/>
      <c r="G79" s="455"/>
      <c r="H79" s="455">
        <f>+D79*0.95</f>
        <v>0</v>
      </c>
      <c r="I79" s="455"/>
      <c r="J79" s="455"/>
      <c r="K79" s="471"/>
      <c r="L79" s="448"/>
      <c r="M79" s="449"/>
      <c r="N79" s="462"/>
    </row>
    <row r="80" spans="1:14" s="460" customFormat="1" x14ac:dyDescent="0.25">
      <c r="A80" s="450" t="str">
        <f t="shared" si="9"/>
        <v>liquor</v>
      </c>
      <c r="B80" s="458" t="s">
        <v>36</v>
      </c>
      <c r="C80" s="459" t="s">
        <v>192</v>
      </c>
      <c r="D80" s="453">
        <f t="shared" ref="D80:D111" si="11">_xlfn.XLOOKUP(A80, MS_acct_codes, MS_totals, 0)</f>
        <v>0</v>
      </c>
      <c r="E80" s="455"/>
      <c r="F80" s="455"/>
      <c r="G80" s="455"/>
      <c r="H80" s="455">
        <f t="shared" si="10"/>
        <v>0</v>
      </c>
      <c r="I80" s="455"/>
      <c r="J80" s="455"/>
      <c r="K80" s="498"/>
      <c r="L80" s="448"/>
      <c r="M80" s="449"/>
      <c r="N80" s="462"/>
    </row>
    <row r="81" spans="1:14" s="460" customFormat="1" x14ac:dyDescent="0.25">
      <c r="A81" s="450" t="str">
        <f t="shared" si="9"/>
        <v>mayor's_permit</v>
      </c>
      <c r="B81" s="458" t="s">
        <v>37</v>
      </c>
      <c r="C81" s="459" t="s">
        <v>192</v>
      </c>
      <c r="D81" s="453">
        <f t="shared" si="11"/>
        <v>0</v>
      </c>
      <c r="E81" s="455"/>
      <c r="F81" s="455"/>
      <c r="G81" s="455"/>
      <c r="H81" s="455">
        <f t="shared" si="10"/>
        <v>0</v>
      </c>
      <c r="I81" s="455"/>
      <c r="J81" s="455"/>
      <c r="L81" s="448"/>
      <c r="M81" s="449"/>
      <c r="N81" s="462"/>
    </row>
    <row r="82" spans="1:14" s="460" customFormat="1" x14ac:dyDescent="0.25">
      <c r="A82" s="450" t="str">
        <f t="shared" si="9"/>
        <v>sign_permit</v>
      </c>
      <c r="B82" s="458" t="s">
        <v>38</v>
      </c>
      <c r="C82" s="459" t="s">
        <v>192</v>
      </c>
      <c r="D82" s="453">
        <f t="shared" si="11"/>
        <v>0</v>
      </c>
      <c r="E82" s="455"/>
      <c r="F82" s="455"/>
      <c r="G82" s="455"/>
      <c r="H82" s="455">
        <f t="shared" si="10"/>
        <v>0</v>
      </c>
      <c r="I82" s="455"/>
      <c r="J82" s="455"/>
      <c r="L82" s="461"/>
      <c r="M82" s="462"/>
      <c r="N82" s="462"/>
    </row>
    <row r="83" spans="1:14" s="460" customFormat="1" x14ac:dyDescent="0.25">
      <c r="A83" s="450" t="str">
        <f t="shared" si="9"/>
        <v>storage</v>
      </c>
      <c r="B83" s="458" t="s">
        <v>39</v>
      </c>
      <c r="C83" s="459" t="s">
        <v>192</v>
      </c>
      <c r="D83" s="453">
        <f t="shared" si="11"/>
        <v>0</v>
      </c>
      <c r="E83" s="455"/>
      <c r="F83" s="455"/>
      <c r="G83" s="455"/>
      <c r="H83" s="455">
        <f t="shared" si="10"/>
        <v>0</v>
      </c>
      <c r="I83" s="455"/>
      <c r="J83" s="455"/>
      <c r="L83" s="461"/>
      <c r="M83" s="462"/>
      <c r="N83" s="462"/>
    </row>
    <row r="84" spans="1:14" s="460" customFormat="1" x14ac:dyDescent="0.25">
      <c r="A84" s="450" t="str">
        <f t="shared" si="9"/>
        <v>videoke</v>
      </c>
      <c r="B84" s="458" t="s">
        <v>40</v>
      </c>
      <c r="C84" s="459" t="s">
        <v>192</v>
      </c>
      <c r="D84" s="453">
        <f t="shared" si="11"/>
        <v>0</v>
      </c>
      <c r="E84" s="455"/>
      <c r="F84" s="455"/>
      <c r="G84" s="455"/>
      <c r="H84" s="455">
        <f t="shared" si="10"/>
        <v>0</v>
      </c>
      <c r="I84" s="455"/>
      <c r="J84" s="455"/>
      <c r="N84" s="462"/>
    </row>
    <row r="85" spans="1:14" s="460" customFormat="1" x14ac:dyDescent="0.25">
      <c r="A85" s="450" t="str">
        <f t="shared" si="9"/>
        <v>warehouse</v>
      </c>
      <c r="B85" s="458" t="s">
        <v>41</v>
      </c>
      <c r="C85" s="459" t="s">
        <v>192</v>
      </c>
      <c r="D85" s="453">
        <f t="shared" si="11"/>
        <v>0</v>
      </c>
      <c r="E85" s="455"/>
      <c r="F85" s="455"/>
      <c r="G85" s="455"/>
      <c r="H85" s="455">
        <f t="shared" si="10"/>
        <v>0</v>
      </c>
      <c r="I85" s="455"/>
      <c r="J85" s="455"/>
      <c r="N85" s="462"/>
    </row>
    <row r="86" spans="1:14" s="460" customFormat="1" x14ac:dyDescent="0.25">
      <c r="A86" s="450" t="str">
        <f t="shared" si="9"/>
        <v>sticker_tricycle</v>
      </c>
      <c r="B86" s="458" t="s">
        <v>947</v>
      </c>
      <c r="C86" s="459" t="s">
        <v>193</v>
      </c>
      <c r="D86" s="453">
        <f t="shared" si="11"/>
        <v>0</v>
      </c>
      <c r="E86" s="455"/>
      <c r="F86" s="455"/>
      <c r="G86" s="455"/>
      <c r="H86" s="455">
        <f t="shared" si="10"/>
        <v>0</v>
      </c>
      <c r="I86" s="455"/>
      <c r="J86" s="455"/>
      <c r="K86" s="462"/>
      <c r="N86" s="462"/>
    </row>
    <row r="87" spans="1:14" s="460" customFormat="1" x14ac:dyDescent="0.25">
      <c r="A87" s="450" t="str">
        <f t="shared" si="9"/>
        <v>registration_plates,_tags_&amp;_stickers_fees</v>
      </c>
      <c r="B87" s="458" t="s">
        <v>948</v>
      </c>
      <c r="C87" s="459" t="s">
        <v>193</v>
      </c>
      <c r="D87" s="453">
        <f t="shared" si="11"/>
        <v>0</v>
      </c>
      <c r="E87" s="455"/>
      <c r="F87" s="455"/>
      <c r="G87" s="455"/>
      <c r="H87" s="455">
        <f t="shared" si="10"/>
        <v>0</v>
      </c>
      <c r="I87" s="455"/>
      <c r="J87" s="455"/>
      <c r="K87" s="462"/>
      <c r="N87" s="462"/>
    </row>
    <row r="88" spans="1:14" s="460" customFormat="1" x14ac:dyDescent="0.25">
      <c r="A88" s="450" t="str">
        <f t="shared" si="9"/>
        <v>police_clearance</v>
      </c>
      <c r="B88" s="458" t="s">
        <v>44</v>
      </c>
      <c r="C88" s="459" t="s">
        <v>194</v>
      </c>
      <c r="D88" s="453">
        <f t="shared" si="11"/>
        <v>0</v>
      </c>
      <c r="E88" s="455"/>
      <c r="F88" s="455"/>
      <c r="G88" s="455"/>
      <c r="H88" s="455">
        <f t="shared" si="10"/>
        <v>0</v>
      </c>
      <c r="I88" s="455"/>
      <c r="J88" s="455"/>
      <c r="L88" s="448"/>
      <c r="M88" s="449"/>
    </row>
    <row r="89" spans="1:14" s="460" customFormat="1" x14ac:dyDescent="0.25">
      <c r="A89" s="450" t="str">
        <f t="shared" si="9"/>
        <v>secretaries_fee</v>
      </c>
      <c r="B89" s="458" t="s">
        <v>45</v>
      </c>
      <c r="C89" s="459" t="s">
        <v>195</v>
      </c>
      <c r="D89" s="453">
        <f t="shared" si="11"/>
        <v>0</v>
      </c>
      <c r="E89" s="455"/>
      <c r="F89" s="455"/>
      <c r="G89" s="455"/>
      <c r="H89" s="455">
        <f t="shared" si="10"/>
        <v>0</v>
      </c>
      <c r="I89" s="455"/>
      <c r="J89" s="455"/>
      <c r="L89" s="448"/>
      <c r="M89" s="449"/>
    </row>
    <row r="90" spans="1:14" s="460" customFormat="1" x14ac:dyDescent="0.25">
      <c r="A90" s="450" t="str">
        <f t="shared" si="9"/>
        <v>health_certificate</v>
      </c>
      <c r="B90" s="458" t="s">
        <v>949</v>
      </c>
      <c r="C90" s="459" t="s">
        <v>196</v>
      </c>
      <c r="D90" s="453">
        <f t="shared" si="11"/>
        <v>0</v>
      </c>
      <c r="E90" s="455"/>
      <c r="F90" s="455"/>
      <c r="G90" s="455"/>
      <c r="H90" s="455">
        <f t="shared" si="10"/>
        <v>0</v>
      </c>
      <c r="I90" s="455"/>
      <c r="J90" s="455"/>
      <c r="K90" s="471"/>
      <c r="N90" s="462"/>
    </row>
    <row r="91" spans="1:14" s="460" customFormat="1" x14ac:dyDescent="0.25">
      <c r="A91" s="450" t="str">
        <f t="shared" si="9"/>
        <v>real_property_tax_clearance</v>
      </c>
      <c r="B91" s="458" t="s">
        <v>47</v>
      </c>
      <c r="C91" s="459" t="s">
        <v>197</v>
      </c>
      <c r="D91" s="453">
        <f t="shared" si="11"/>
        <v>0</v>
      </c>
      <c r="E91" s="455"/>
      <c r="F91" s="455"/>
      <c r="G91" s="455"/>
      <c r="H91" s="455">
        <f t="shared" si="10"/>
        <v>0</v>
      </c>
      <c r="I91" s="455"/>
      <c r="J91" s="455"/>
      <c r="L91" s="448"/>
      <c r="M91" s="449"/>
    </row>
    <row r="92" spans="1:14" s="460" customFormat="1" x14ac:dyDescent="0.25">
      <c r="A92" s="450" t="str">
        <f t="shared" si="9"/>
        <v>judge_clearance</v>
      </c>
      <c r="B92" s="458" t="s">
        <v>48</v>
      </c>
      <c r="C92" s="459" t="s">
        <v>198</v>
      </c>
      <c r="D92" s="453">
        <f t="shared" si="11"/>
        <v>0</v>
      </c>
      <c r="E92" s="455"/>
      <c r="F92" s="499"/>
      <c r="G92" s="455"/>
      <c r="H92" s="455">
        <f t="shared" si="10"/>
        <v>0</v>
      </c>
      <c r="I92" s="455"/>
      <c r="J92" s="455"/>
      <c r="L92" s="448"/>
      <c r="M92" s="449"/>
      <c r="N92" s="479"/>
    </row>
    <row r="93" spans="1:14" s="460" customFormat="1" x14ac:dyDescent="0.25">
      <c r="A93" s="450" t="str">
        <f t="shared" si="9"/>
        <v>mayor's_clearance</v>
      </c>
      <c r="B93" s="458" t="s">
        <v>49</v>
      </c>
      <c r="C93" s="459" t="s">
        <v>198</v>
      </c>
      <c r="D93" s="453">
        <f t="shared" si="11"/>
        <v>0</v>
      </c>
      <c r="E93" s="455"/>
      <c r="F93" s="455"/>
      <c r="G93" s="455"/>
      <c r="H93" s="455">
        <f t="shared" si="10"/>
        <v>0</v>
      </c>
      <c r="I93" s="455"/>
      <c r="J93" s="455"/>
      <c r="L93" s="461"/>
      <c r="M93" s="462"/>
    </row>
    <row r="94" spans="1:14" s="460" customFormat="1" x14ac:dyDescent="0.25">
      <c r="A94" s="450" t="str">
        <f t="shared" si="9"/>
        <v>other_clearance_&amp;_certification</v>
      </c>
      <c r="B94" s="458" t="s">
        <v>950</v>
      </c>
      <c r="C94" s="459" t="s">
        <v>198</v>
      </c>
      <c r="D94" s="453">
        <f t="shared" si="11"/>
        <v>0</v>
      </c>
      <c r="E94" s="455"/>
      <c r="F94" s="455"/>
      <c r="G94" s="455"/>
      <c r="H94" s="455">
        <f t="shared" si="10"/>
        <v>0</v>
      </c>
      <c r="I94" s="455"/>
      <c r="J94" s="455"/>
      <c r="L94" s="461"/>
      <c r="M94" s="462"/>
    </row>
    <row r="95" spans="1:14" s="504" customFormat="1" x14ac:dyDescent="0.25">
      <c r="A95" s="450" t="str">
        <f t="shared" si="9"/>
        <v>barangay_business_clearance</v>
      </c>
      <c r="B95" s="501" t="s">
        <v>951</v>
      </c>
      <c r="C95" s="502" t="s">
        <v>198</v>
      </c>
      <c r="D95" s="453">
        <f t="shared" si="11"/>
        <v>0</v>
      </c>
      <c r="E95" s="503"/>
      <c r="F95" s="503"/>
      <c r="G95" s="503"/>
      <c r="H95" s="503"/>
      <c r="I95" s="503"/>
      <c r="J95" s="503">
        <f>+D95</f>
        <v>0</v>
      </c>
      <c r="K95" s="504" t="s">
        <v>952</v>
      </c>
      <c r="L95" s="500"/>
      <c r="M95" s="505"/>
    </row>
    <row r="96" spans="1:14" s="460" customFormat="1" x14ac:dyDescent="0.25">
      <c r="A96" s="450" t="str">
        <f t="shared" si="9"/>
        <v>fees_for_sealing_and_licensing_of_weights_and_measures</v>
      </c>
      <c r="B96" s="506" t="s">
        <v>953</v>
      </c>
      <c r="C96" s="459" t="s">
        <v>199</v>
      </c>
      <c r="D96" s="453">
        <f t="shared" si="11"/>
        <v>0</v>
      </c>
      <c r="E96" s="455"/>
      <c r="F96" s="455"/>
      <c r="G96" s="455"/>
      <c r="H96" s="455">
        <f>+D96</f>
        <v>0</v>
      </c>
      <c r="I96" s="455"/>
      <c r="J96" s="455"/>
      <c r="L96" s="461"/>
      <c r="M96" s="462"/>
    </row>
    <row r="97" spans="1:13" s="460" customFormat="1" x14ac:dyDescent="0.25">
      <c r="A97" s="450" t="str">
        <f t="shared" si="9"/>
        <v>penalty_traffic</v>
      </c>
      <c r="B97" s="458" t="s">
        <v>50</v>
      </c>
      <c r="C97" s="459" t="s">
        <v>200</v>
      </c>
      <c r="D97" s="453">
        <f t="shared" si="11"/>
        <v>0</v>
      </c>
      <c r="E97" s="455"/>
      <c r="F97" s="455"/>
      <c r="G97" s="455"/>
      <c r="H97" s="507">
        <f>+D97*0.5</f>
        <v>0</v>
      </c>
      <c r="I97" s="507"/>
      <c r="J97" s="507">
        <f>+D97*0.5</f>
        <v>0</v>
      </c>
      <c r="L97" s="448"/>
      <c r="M97" s="449"/>
    </row>
    <row r="98" spans="1:13" s="460" customFormat="1" x14ac:dyDescent="0.25">
      <c r="A98" s="450" t="str">
        <f t="shared" si="9"/>
        <v>penalty_helmet</v>
      </c>
      <c r="B98" s="458" t="s">
        <v>51</v>
      </c>
      <c r="C98" s="459" t="s">
        <v>200</v>
      </c>
      <c r="D98" s="453">
        <f t="shared" si="11"/>
        <v>0</v>
      </c>
      <c r="E98" s="455"/>
      <c r="F98" s="455">
        <f>+D98*0.2</f>
        <v>0</v>
      </c>
      <c r="G98" s="455"/>
      <c r="H98" s="455">
        <f>+D98*0.45</f>
        <v>0</v>
      </c>
      <c r="I98" s="455"/>
      <c r="J98" s="455">
        <f>+D98*0.35</f>
        <v>0</v>
      </c>
      <c r="K98" s="471">
        <f>+J97+J98</f>
        <v>0</v>
      </c>
      <c r="L98" s="496"/>
      <c r="M98" s="497"/>
    </row>
    <row r="99" spans="1:13" s="460" customFormat="1" x14ac:dyDescent="0.25">
      <c r="A99" s="450" t="str">
        <f t="shared" si="9"/>
        <v>inspection_fee</v>
      </c>
      <c r="B99" s="458" t="s">
        <v>53</v>
      </c>
      <c r="C99" s="459" t="s">
        <v>201</v>
      </c>
      <c r="D99" s="453">
        <f t="shared" si="11"/>
        <v>0</v>
      </c>
      <c r="E99" s="455"/>
      <c r="F99" s="455"/>
      <c r="G99" s="455"/>
      <c r="H99" s="455">
        <f t="shared" ref="H99:H123" si="12">+D99</f>
        <v>0</v>
      </c>
      <c r="I99" s="455"/>
      <c r="J99" s="455"/>
      <c r="K99" s="508">
        <f>+K98</f>
        <v>0</v>
      </c>
      <c r="L99" s="509">
        <f>+D97*0.5</f>
        <v>0</v>
      </c>
      <c r="M99" s="478" t="s">
        <v>954</v>
      </c>
    </row>
    <row r="100" spans="1:13" s="460" customFormat="1" ht="15" customHeight="1" x14ac:dyDescent="0.25">
      <c r="A100" s="450" t="str">
        <f t="shared" si="9"/>
        <v>mechanical_permit</v>
      </c>
      <c r="B100" s="458" t="s">
        <v>54</v>
      </c>
      <c r="C100" s="459" t="s">
        <v>201</v>
      </c>
      <c r="D100" s="453">
        <f t="shared" si="11"/>
        <v>0</v>
      </c>
      <c r="E100" s="455"/>
      <c r="F100" s="455"/>
      <c r="G100" s="455"/>
      <c r="H100" s="455">
        <f t="shared" si="12"/>
        <v>0</v>
      </c>
      <c r="I100" s="455"/>
      <c r="J100" s="455"/>
      <c r="L100" s="509">
        <f>+D97*0.5</f>
        <v>0</v>
      </c>
      <c r="M100" s="510" t="s">
        <v>955</v>
      </c>
    </row>
    <row r="101" spans="1:13" s="460" customFormat="1" x14ac:dyDescent="0.25">
      <c r="A101" s="450" t="str">
        <f t="shared" si="9"/>
        <v>plumbing</v>
      </c>
      <c r="B101" s="493" t="s">
        <v>55</v>
      </c>
      <c r="C101" s="459" t="s">
        <v>201</v>
      </c>
      <c r="D101" s="453">
        <f t="shared" si="11"/>
        <v>0</v>
      </c>
      <c r="E101" s="494">
        <f>+D101*0.05</f>
        <v>0</v>
      </c>
      <c r="F101" s="455"/>
      <c r="G101" s="455"/>
      <c r="H101" s="455">
        <f>+D101*0.95</f>
        <v>0</v>
      </c>
      <c r="I101" s="455"/>
      <c r="J101" s="455"/>
      <c r="L101" s="496"/>
      <c r="M101" s="497"/>
    </row>
    <row r="102" spans="1:13" s="460" customFormat="1" x14ac:dyDescent="0.25">
      <c r="A102" s="450" t="str">
        <f t="shared" si="9"/>
        <v>sanitary_inspection_fee</v>
      </c>
      <c r="B102" s="458" t="s">
        <v>56</v>
      </c>
      <c r="C102" s="459" t="s">
        <v>201</v>
      </c>
      <c r="D102" s="453">
        <f t="shared" si="11"/>
        <v>0</v>
      </c>
      <c r="E102" s="455"/>
      <c r="F102" s="455"/>
      <c r="G102" s="455"/>
      <c r="H102" s="455">
        <f t="shared" si="12"/>
        <v>0</v>
      </c>
      <c r="I102" s="455"/>
      <c r="J102" s="455"/>
      <c r="L102" s="496"/>
      <c r="M102" s="497"/>
    </row>
    <row r="103" spans="1:13" s="460" customFormat="1" x14ac:dyDescent="0.25">
      <c r="A103" s="450" t="str">
        <f t="shared" si="9"/>
        <v>sanitary_permit</v>
      </c>
      <c r="B103" s="458" t="s">
        <v>57</v>
      </c>
      <c r="C103" s="459" t="s">
        <v>201</v>
      </c>
      <c r="D103" s="453">
        <f t="shared" si="11"/>
        <v>0</v>
      </c>
      <c r="E103" s="455"/>
      <c r="F103" s="455"/>
      <c r="G103" s="455"/>
      <c r="H103" s="455">
        <f t="shared" si="12"/>
        <v>0</v>
      </c>
      <c r="I103" s="455"/>
      <c r="J103" s="455"/>
      <c r="K103" s="461"/>
      <c r="L103" s="496"/>
      <c r="M103" s="497"/>
    </row>
    <row r="104" spans="1:13" s="460" customFormat="1" x14ac:dyDescent="0.25">
      <c r="A104" s="450" t="str">
        <f t="shared" si="9"/>
        <v>verification_&amp;_authentication_fees</v>
      </c>
      <c r="B104" s="511" t="s">
        <v>956</v>
      </c>
      <c r="C104" s="459" t="s">
        <v>957</v>
      </c>
      <c r="D104" s="453">
        <f t="shared" si="11"/>
        <v>0</v>
      </c>
      <c r="E104" s="455"/>
      <c r="F104" s="455"/>
      <c r="G104" s="455"/>
      <c r="H104" s="455">
        <f t="shared" si="12"/>
        <v>0</v>
      </c>
      <c r="I104" s="455"/>
      <c r="J104" s="455"/>
      <c r="L104" s="448"/>
      <c r="M104" s="449"/>
    </row>
    <row r="105" spans="1:13" s="460" customFormat="1" x14ac:dyDescent="0.25">
      <c r="A105" s="450" t="str">
        <f t="shared" si="9"/>
        <v>application_for_marriage</v>
      </c>
      <c r="B105" s="458" t="s">
        <v>59</v>
      </c>
      <c r="C105" s="459" t="s">
        <v>202</v>
      </c>
      <c r="D105" s="453">
        <f t="shared" si="11"/>
        <v>0</v>
      </c>
      <c r="E105" s="455"/>
      <c r="F105" s="455"/>
      <c r="G105" s="455"/>
      <c r="H105" s="455">
        <f t="shared" si="12"/>
        <v>0</v>
      </c>
      <c r="I105" s="455"/>
      <c r="J105" s="455"/>
      <c r="L105" s="448"/>
      <c r="M105" s="449"/>
    </row>
    <row r="106" spans="1:13" s="460" customFormat="1" x14ac:dyDescent="0.25">
      <c r="A106" s="450" t="str">
        <f t="shared" si="9"/>
        <v>burial</v>
      </c>
      <c r="B106" s="458" t="s">
        <v>60</v>
      </c>
      <c r="C106" s="459" t="s">
        <v>202</v>
      </c>
      <c r="D106" s="453">
        <f t="shared" si="11"/>
        <v>0</v>
      </c>
      <c r="E106" s="455"/>
      <c r="F106" s="455"/>
      <c r="G106" s="455"/>
      <c r="H106" s="455">
        <f t="shared" si="12"/>
        <v>0</v>
      </c>
      <c r="I106" s="455"/>
      <c r="J106" s="455"/>
      <c r="L106" s="448"/>
      <c r="M106" s="449"/>
    </row>
    <row r="107" spans="1:13" s="460" customFormat="1" x14ac:dyDescent="0.25">
      <c r="A107" s="450" t="str">
        <f t="shared" si="9"/>
        <v>marriage_fees</v>
      </c>
      <c r="B107" s="458" t="s">
        <v>61</v>
      </c>
      <c r="C107" s="459" t="s">
        <v>202</v>
      </c>
      <c r="D107" s="453">
        <f t="shared" si="11"/>
        <v>0</v>
      </c>
      <c r="E107" s="455"/>
      <c r="F107" s="455"/>
      <c r="G107" s="455"/>
      <c r="H107" s="455">
        <f t="shared" si="12"/>
        <v>0</v>
      </c>
      <c r="I107" s="455"/>
      <c r="J107" s="455"/>
      <c r="L107" s="461"/>
      <c r="M107" s="449"/>
    </row>
    <row r="108" spans="1:13" s="460" customFormat="1" x14ac:dyDescent="0.25">
      <c r="A108" s="450" t="str">
        <f t="shared" si="9"/>
        <v>processing_fees</v>
      </c>
      <c r="B108" s="506" t="s">
        <v>62</v>
      </c>
      <c r="C108" s="459" t="s">
        <v>202</v>
      </c>
      <c r="D108" s="453">
        <f t="shared" si="11"/>
        <v>0</v>
      </c>
      <c r="E108" s="455"/>
      <c r="F108" s="455"/>
      <c r="G108" s="455"/>
      <c r="H108" s="455">
        <f t="shared" si="12"/>
        <v>0</v>
      </c>
      <c r="I108" s="455"/>
      <c r="J108" s="455"/>
      <c r="L108" s="461"/>
      <c r="M108" s="449"/>
    </row>
    <row r="109" spans="1:13" s="460" customFormat="1" x14ac:dyDescent="0.25">
      <c r="A109" s="450" t="str">
        <f t="shared" si="9"/>
        <v>solemnization</v>
      </c>
      <c r="B109" s="458" t="s">
        <v>63</v>
      </c>
      <c r="C109" s="459" t="s">
        <v>202</v>
      </c>
      <c r="D109" s="453">
        <f t="shared" si="11"/>
        <v>0</v>
      </c>
      <c r="E109" s="455"/>
      <c r="F109" s="455"/>
      <c r="G109" s="455"/>
      <c r="H109" s="455">
        <f t="shared" si="12"/>
        <v>0</v>
      </c>
      <c r="I109" s="455"/>
      <c r="J109" s="455"/>
      <c r="L109" s="445"/>
      <c r="M109" s="449"/>
    </row>
    <row r="110" spans="1:13" s="460" customFormat="1" x14ac:dyDescent="0.25">
      <c r="A110" s="450" t="str">
        <f t="shared" si="9"/>
        <v>occupation_fees</v>
      </c>
      <c r="B110" s="468" t="s">
        <v>64</v>
      </c>
      <c r="C110" s="459" t="s">
        <v>203</v>
      </c>
      <c r="D110" s="453">
        <f t="shared" si="11"/>
        <v>0</v>
      </c>
      <c r="E110" s="455"/>
      <c r="F110" s="455"/>
      <c r="G110" s="455"/>
      <c r="H110" s="455">
        <f>+D110</f>
        <v>0</v>
      </c>
      <c r="I110" s="455"/>
      <c r="J110" s="455"/>
      <c r="K110" s="512"/>
      <c r="L110" s="445"/>
      <c r="M110" s="669"/>
    </row>
    <row r="111" spans="1:13" s="460" customFormat="1" x14ac:dyDescent="0.25">
      <c r="A111" s="450" t="str">
        <f t="shared" si="9"/>
        <v>fishery_rentals,_fees_&amp;_charges</v>
      </c>
      <c r="B111" s="458" t="s">
        <v>65</v>
      </c>
      <c r="C111" s="459" t="s">
        <v>204</v>
      </c>
      <c r="D111" s="453">
        <f t="shared" si="11"/>
        <v>0</v>
      </c>
      <c r="E111" s="455"/>
      <c r="F111" s="455"/>
      <c r="G111" s="455"/>
      <c r="H111" s="455">
        <f>+D111</f>
        <v>0</v>
      </c>
      <c r="I111" s="455"/>
      <c r="J111" s="455"/>
      <c r="K111" s="512"/>
      <c r="L111" s="445"/>
      <c r="M111" s="449"/>
    </row>
    <row r="112" spans="1:13" s="460" customFormat="1" x14ac:dyDescent="0.25">
      <c r="A112" s="450" t="str">
        <f t="shared" si="9"/>
        <v>fishport_rental</v>
      </c>
      <c r="B112" s="458" t="s">
        <v>66</v>
      </c>
      <c r="C112" s="459" t="s">
        <v>204</v>
      </c>
      <c r="D112" s="453">
        <f t="shared" ref="D112:D123" si="13">_xlfn.XLOOKUP(A112, MS_acct_codes, MS_totals, 0)</f>
        <v>0</v>
      </c>
      <c r="E112" s="455"/>
      <c r="F112" s="455"/>
      <c r="G112" s="455"/>
      <c r="H112" s="455">
        <f t="shared" si="12"/>
        <v>0</v>
      </c>
      <c r="I112" s="455"/>
      <c r="J112" s="455"/>
      <c r="K112" s="512"/>
      <c r="L112" s="445"/>
      <c r="M112" s="449"/>
    </row>
    <row r="113" spans="1:13" s="460" customFormat="1" x14ac:dyDescent="0.25">
      <c r="A113" s="450" t="str">
        <f t="shared" si="9"/>
        <v>other_service_income_(misc_mto)</v>
      </c>
      <c r="B113" s="458" t="s">
        <v>67</v>
      </c>
      <c r="C113" s="459" t="s">
        <v>205</v>
      </c>
      <c r="D113" s="453">
        <f t="shared" si="13"/>
        <v>0</v>
      </c>
      <c r="E113" s="455"/>
      <c r="F113" s="455"/>
      <c r="G113" s="455"/>
      <c r="H113" s="455">
        <f t="shared" si="12"/>
        <v>0</v>
      </c>
      <c r="I113" s="455"/>
      <c r="J113" s="455"/>
      <c r="K113" s="512"/>
      <c r="L113" s="445"/>
      <c r="M113" s="669"/>
    </row>
    <row r="114" spans="1:13" s="460" customFormat="1" x14ac:dyDescent="0.25">
      <c r="A114" s="450" t="str">
        <f t="shared" si="9"/>
        <v>identification_card</v>
      </c>
      <c r="B114" s="513" t="s">
        <v>958</v>
      </c>
      <c r="C114" s="466" t="s">
        <v>205</v>
      </c>
      <c r="D114" s="453">
        <f t="shared" si="13"/>
        <v>0</v>
      </c>
      <c r="E114" s="455"/>
      <c r="F114" s="455"/>
      <c r="G114" s="455"/>
      <c r="H114" s="455">
        <f t="shared" si="12"/>
        <v>0</v>
      </c>
      <c r="I114" s="455"/>
      <c r="J114" s="455"/>
      <c r="L114" s="448"/>
      <c r="M114" s="449"/>
    </row>
    <row r="115" spans="1:13" s="460" customFormat="1" x14ac:dyDescent="0.25">
      <c r="A115" s="450" t="str">
        <f t="shared" si="9"/>
        <v>cash_tickets</v>
      </c>
      <c r="B115" s="458" t="s">
        <v>69</v>
      </c>
      <c r="C115" s="459" t="s">
        <v>206</v>
      </c>
      <c r="D115" s="453">
        <f t="shared" si="13"/>
        <v>0</v>
      </c>
      <c r="E115" s="455"/>
      <c r="F115" s="455"/>
      <c r="G115" s="455"/>
      <c r="H115" s="455">
        <f t="shared" si="12"/>
        <v>0</v>
      </c>
      <c r="I115" s="455"/>
      <c r="J115" s="455"/>
      <c r="L115" s="448"/>
      <c r="M115" s="449"/>
    </row>
    <row r="116" spans="1:13" s="460" customFormat="1" x14ac:dyDescent="0.25">
      <c r="A116" s="450" t="str">
        <f t="shared" si="9"/>
        <v>fixed_tiendas</v>
      </c>
      <c r="B116" s="458" t="s">
        <v>70</v>
      </c>
      <c r="C116" s="459" t="s">
        <v>206</v>
      </c>
      <c r="D116" s="453">
        <f t="shared" si="13"/>
        <v>0</v>
      </c>
      <c r="E116" s="455"/>
      <c r="F116" s="455"/>
      <c r="G116" s="455"/>
      <c r="H116" s="455">
        <f t="shared" si="12"/>
        <v>0</v>
      </c>
      <c r="I116" s="455"/>
      <c r="J116" s="455"/>
      <c r="L116" s="461"/>
      <c r="M116" s="449"/>
    </row>
    <row r="117" spans="1:13" s="460" customFormat="1" x14ac:dyDescent="0.25">
      <c r="A117" s="450" t="str">
        <f t="shared" si="9"/>
        <v>income_from_market_-_goodwill</v>
      </c>
      <c r="B117" s="458" t="s">
        <v>959</v>
      </c>
      <c r="C117" s="459" t="s">
        <v>206</v>
      </c>
      <c r="D117" s="453">
        <f t="shared" si="13"/>
        <v>0</v>
      </c>
      <c r="E117" s="455"/>
      <c r="F117" s="455"/>
      <c r="G117" s="455"/>
      <c r="H117" s="455">
        <f t="shared" si="12"/>
        <v>0</v>
      </c>
      <c r="I117" s="455"/>
      <c r="J117" s="455"/>
      <c r="L117" s="448"/>
      <c r="M117" s="449"/>
    </row>
    <row r="118" spans="1:13" s="460" customFormat="1" x14ac:dyDescent="0.25">
      <c r="A118" s="450" t="str">
        <f t="shared" si="9"/>
        <v>processing_fee_-_market</v>
      </c>
      <c r="B118" s="458" t="s">
        <v>960</v>
      </c>
      <c r="C118" s="459" t="s">
        <v>206</v>
      </c>
      <c r="D118" s="453">
        <f t="shared" si="13"/>
        <v>0</v>
      </c>
      <c r="E118" s="455"/>
      <c r="F118" s="455"/>
      <c r="G118" s="455"/>
      <c r="H118" s="455">
        <f t="shared" si="12"/>
        <v>0</v>
      </c>
      <c r="I118" s="455"/>
      <c r="J118" s="455"/>
      <c r="L118" s="448"/>
      <c r="M118" s="449"/>
    </row>
    <row r="119" spans="1:13" s="460" customFormat="1" x14ac:dyDescent="0.25">
      <c r="A119" s="450" t="str">
        <f t="shared" si="9"/>
        <v>receipt_from_market_-_electric_bill</v>
      </c>
      <c r="B119" s="458" t="s">
        <v>961</v>
      </c>
      <c r="C119" s="459" t="s">
        <v>206</v>
      </c>
      <c r="D119" s="453">
        <f t="shared" si="13"/>
        <v>0</v>
      </c>
      <c r="E119" s="455"/>
      <c r="F119" s="455"/>
      <c r="G119" s="455"/>
      <c r="H119" s="455">
        <f t="shared" si="12"/>
        <v>0</v>
      </c>
      <c r="I119" s="455"/>
      <c r="J119" s="455"/>
      <c r="L119" s="461"/>
      <c r="M119" s="449"/>
    </row>
    <row r="120" spans="1:13" s="460" customFormat="1" x14ac:dyDescent="0.25">
      <c r="A120" s="450" t="str">
        <f t="shared" si="9"/>
        <v>receipt_from_market_operations</v>
      </c>
      <c r="B120" s="458" t="s">
        <v>657</v>
      </c>
      <c r="C120" s="459" t="s">
        <v>206</v>
      </c>
      <c r="D120" s="453">
        <f t="shared" si="13"/>
        <v>0</v>
      </c>
      <c r="E120" s="455"/>
      <c r="F120" s="455"/>
      <c r="G120" s="455"/>
      <c r="H120" s="455">
        <f t="shared" si="12"/>
        <v>0</v>
      </c>
      <c r="I120" s="455"/>
      <c r="J120" s="455"/>
      <c r="L120" s="448"/>
      <c r="M120" s="449"/>
    </row>
    <row r="121" spans="1:13" s="460" customFormat="1" x14ac:dyDescent="0.25">
      <c r="A121" s="450" t="str">
        <f t="shared" si="9"/>
        <v>receipt_from_slaughterhouse_operation</v>
      </c>
      <c r="B121" s="458" t="s">
        <v>658</v>
      </c>
      <c r="C121" s="459" t="s">
        <v>207</v>
      </c>
      <c r="D121" s="453">
        <f t="shared" si="13"/>
        <v>0</v>
      </c>
      <c r="E121" s="455"/>
      <c r="F121" s="455"/>
      <c r="G121" s="455"/>
      <c r="H121" s="455">
        <f t="shared" si="12"/>
        <v>0</v>
      </c>
      <c r="I121" s="455"/>
      <c r="J121" s="455"/>
      <c r="L121" s="448"/>
      <c r="M121" s="449"/>
    </row>
    <row r="122" spans="1:13" s="460" customFormat="1" x14ac:dyDescent="0.25">
      <c r="A122" s="450" t="str">
        <f t="shared" si="9"/>
        <v>receipt_from_cemetery_operations</v>
      </c>
      <c r="B122" s="458" t="s">
        <v>654</v>
      </c>
      <c r="C122" s="459" t="s">
        <v>208</v>
      </c>
      <c r="D122" s="453">
        <f t="shared" si="13"/>
        <v>0</v>
      </c>
      <c r="E122" s="455"/>
      <c r="F122" s="455"/>
      <c r="G122" s="455"/>
      <c r="H122" s="455">
        <f t="shared" si="12"/>
        <v>0</v>
      </c>
      <c r="I122" s="455"/>
      <c r="J122" s="455"/>
      <c r="K122" s="462"/>
      <c r="L122" s="448"/>
      <c r="M122" s="449"/>
    </row>
    <row r="123" spans="1:13" s="460" customFormat="1" x14ac:dyDescent="0.25">
      <c r="A123" s="450" t="str">
        <f t="shared" si="9"/>
        <v>garbage_fees</v>
      </c>
      <c r="B123" s="458" t="s">
        <v>77</v>
      </c>
      <c r="C123" s="459" t="s">
        <v>209</v>
      </c>
      <c r="D123" s="453">
        <f t="shared" si="13"/>
        <v>0</v>
      </c>
      <c r="E123" s="455"/>
      <c r="F123" s="455"/>
      <c r="G123" s="455"/>
      <c r="H123" s="455">
        <f t="shared" si="12"/>
        <v>0</v>
      </c>
      <c r="I123" s="455"/>
      <c r="J123" s="455"/>
      <c r="K123" s="462"/>
      <c r="L123" s="448"/>
      <c r="M123" s="449"/>
    </row>
    <row r="124" spans="1:13" s="460" customFormat="1" x14ac:dyDescent="0.25">
      <c r="A124" s="450" t="str">
        <f t="shared" si="9"/>
        <v>share_from_pagcor</v>
      </c>
      <c r="B124" s="641" t="s">
        <v>211</v>
      </c>
      <c r="C124" s="459" t="s">
        <v>212</v>
      </c>
      <c r="D124" s="453">
        <f>_xlfn.XLOOKUP(B124, special_cases, special_cases_totals, 0)</f>
        <v>0</v>
      </c>
      <c r="E124" s="455"/>
      <c r="F124" s="455"/>
      <c r="G124" s="455"/>
      <c r="H124" s="455">
        <f>D124</f>
        <v>0</v>
      </c>
      <c r="I124" s="455"/>
      <c r="J124" s="455"/>
      <c r="K124" s="462"/>
      <c r="M124" s="479"/>
    </row>
    <row r="125" spans="1:13" s="460" customFormat="1" x14ac:dyDescent="0.25">
      <c r="A125" s="450" t="str">
        <f t="shared" si="9"/>
        <v>share_from_pcso</v>
      </c>
      <c r="B125" s="641" t="s">
        <v>213</v>
      </c>
      <c r="C125" s="459" t="s">
        <v>214</v>
      </c>
      <c r="D125" s="453">
        <f>_xlfn.XLOOKUP(B125, special_cases, special_cases_totals, 0)</f>
        <v>0</v>
      </c>
      <c r="E125" s="455"/>
      <c r="F125" s="455"/>
      <c r="G125" s="455"/>
      <c r="H125" s="455">
        <f t="shared" ref="H125:H133" si="14">+D125</f>
        <v>0</v>
      </c>
      <c r="I125" s="455"/>
      <c r="J125" s="455"/>
      <c r="M125" s="461"/>
    </row>
    <row r="126" spans="1:13" s="460" customFormat="1" x14ac:dyDescent="0.25">
      <c r="A126" s="450" t="str">
        <f t="shared" si="9"/>
        <v>grants_and_donations_in_cash</v>
      </c>
      <c r="B126" s="641" t="s">
        <v>676</v>
      </c>
      <c r="C126" s="459" t="s">
        <v>962</v>
      </c>
      <c r="D126" s="453">
        <f>_xlfn.XLOOKUP(B126, special_cases, special_cases_totals, 0)</f>
        <v>0</v>
      </c>
      <c r="E126" s="455"/>
      <c r="F126" s="455"/>
      <c r="G126" s="455"/>
      <c r="H126" s="455">
        <f t="shared" si="14"/>
        <v>0</v>
      </c>
      <c r="I126" s="455"/>
      <c r="J126" s="455"/>
      <c r="M126" s="461"/>
    </row>
    <row r="127" spans="1:13" s="460" customFormat="1" x14ac:dyDescent="0.25">
      <c r="A127" s="450" t="str">
        <f t="shared" si="9"/>
        <v>haulers_fee</v>
      </c>
      <c r="B127" s="458" t="s">
        <v>963</v>
      </c>
      <c r="C127" s="459" t="s">
        <v>210</v>
      </c>
      <c r="D127" s="453">
        <f>_xlfn.XLOOKUP(A127, MS_acct_codes, MS_totals, 0)</f>
        <v>0</v>
      </c>
      <c r="E127" s="455"/>
      <c r="F127" s="455"/>
      <c r="G127" s="455"/>
      <c r="H127" s="455">
        <f t="shared" si="14"/>
        <v>0</v>
      </c>
      <c r="I127" s="455"/>
      <c r="J127" s="455" t="s">
        <v>298</v>
      </c>
      <c r="K127" s="462"/>
      <c r="L127" s="448"/>
      <c r="M127" s="449"/>
    </row>
    <row r="128" spans="1:13" s="460" customFormat="1" x14ac:dyDescent="0.25">
      <c r="A128" s="450" t="str">
        <f t="shared" si="9"/>
        <v>miscellaneous_income</v>
      </c>
      <c r="B128" s="458" t="s">
        <v>686</v>
      </c>
      <c r="C128" s="459" t="s">
        <v>210</v>
      </c>
      <c r="D128" s="453">
        <f>_xlfn.XLOOKUP(A128, MS_acct_codes, MS_totals, 0)</f>
        <v>0</v>
      </c>
      <c r="E128" s="455"/>
      <c r="F128" s="455"/>
      <c r="G128" s="455"/>
      <c r="H128" s="455">
        <f t="shared" si="14"/>
        <v>0</v>
      </c>
      <c r="I128" s="455"/>
      <c r="J128" s="455"/>
      <c r="K128" s="462"/>
      <c r="L128" s="448"/>
      <c r="M128" s="449"/>
    </row>
    <row r="129" spans="1:15" s="460" customFormat="1" x14ac:dyDescent="0.25">
      <c r="A129" s="450" t="str">
        <f t="shared" si="9"/>
        <v>personal_economic_relief_allowance_(pera)</v>
      </c>
      <c r="B129" s="464" t="s">
        <v>700</v>
      </c>
      <c r="C129" s="463" t="s">
        <v>964</v>
      </c>
      <c r="D129" s="453">
        <f>_xlfn.XLOOKUP(A129, MS_acct_codes, MS_totals, 0)</f>
        <v>0</v>
      </c>
      <c r="E129" s="455"/>
      <c r="F129" s="455"/>
      <c r="G129" s="455"/>
      <c r="H129" s="455">
        <f t="shared" si="14"/>
        <v>0</v>
      </c>
      <c r="I129" s="455"/>
      <c r="J129" s="455"/>
      <c r="K129" s="462"/>
      <c r="M129" s="449"/>
    </row>
    <row r="130" spans="1:15" s="460" customFormat="1" x14ac:dyDescent="0.25">
      <c r="A130" s="450" t="str">
        <f t="shared" si="9"/>
        <v>representation_allowance_(ra)</v>
      </c>
      <c r="B130" s="458" t="s">
        <v>701</v>
      </c>
      <c r="C130" s="459" t="s">
        <v>965</v>
      </c>
      <c r="D130" s="453">
        <f>_xlfn.XLOOKUP(A130, MS_acct_codes, MS_totals, 0)</f>
        <v>0</v>
      </c>
      <c r="E130" s="455"/>
      <c r="F130" s="455"/>
      <c r="G130" s="455"/>
      <c r="H130" s="455">
        <f t="shared" si="14"/>
        <v>0</v>
      </c>
      <c r="I130" s="455"/>
      <c r="J130" s="455"/>
      <c r="K130" s="514"/>
      <c r="M130" s="449"/>
    </row>
    <row r="131" spans="1:15" x14ac:dyDescent="0.25">
      <c r="A131" s="450" t="str">
        <f t="shared" si="9"/>
        <v>transportation_allowance_(ta)</v>
      </c>
      <c r="B131" s="458" t="s">
        <v>702</v>
      </c>
      <c r="C131" s="459" t="s">
        <v>966</v>
      </c>
      <c r="D131" s="453">
        <f>_xlfn.XLOOKUP(A131, MS_acct_codes, MS_totals, 0)</f>
        <v>0</v>
      </c>
      <c r="E131" s="456"/>
      <c r="F131" s="456"/>
      <c r="G131" s="456"/>
      <c r="H131" s="455">
        <f t="shared" si="14"/>
        <v>0</v>
      </c>
      <c r="I131" s="455"/>
      <c r="J131" s="456"/>
      <c r="M131" s="449"/>
      <c r="O131" s="445"/>
    </row>
    <row r="132" spans="1:15" x14ac:dyDescent="0.25">
      <c r="A132" s="450" t="str">
        <f t="shared" si="9"/>
        <v/>
      </c>
      <c r="B132" s="458"/>
      <c r="C132" s="459"/>
      <c r="D132" s="469"/>
      <c r="E132" s="456">
        <f>+D132</f>
        <v>0</v>
      </c>
      <c r="F132" s="456"/>
      <c r="G132" s="456"/>
      <c r="H132" s="455">
        <f t="shared" si="14"/>
        <v>0</v>
      </c>
      <c r="I132" s="455"/>
      <c r="J132" s="456"/>
      <c r="L132" s="516"/>
      <c r="M132" s="449"/>
      <c r="O132" s="445"/>
    </row>
    <row r="133" spans="1:15" x14ac:dyDescent="0.25">
      <c r="A133" s="450" t="str">
        <f t="shared" si="9"/>
        <v/>
      </c>
      <c r="B133" s="458"/>
      <c r="C133" s="459"/>
      <c r="D133" s="517"/>
      <c r="E133" s="456">
        <f>+D133</f>
        <v>0</v>
      </c>
      <c r="F133" s="456"/>
      <c r="G133" s="456"/>
      <c r="H133" s="456">
        <f t="shared" si="14"/>
        <v>0</v>
      </c>
      <c r="I133" s="455"/>
      <c r="J133" s="456"/>
      <c r="K133" s="445"/>
      <c r="L133" s="447"/>
      <c r="M133" s="449"/>
      <c r="O133" s="445"/>
    </row>
    <row r="134" spans="1:15" s="518" customFormat="1" x14ac:dyDescent="0.25">
      <c r="B134" s="458"/>
      <c r="C134" s="459"/>
      <c r="D134" s="519"/>
      <c r="E134" s="520"/>
      <c r="F134" s="520"/>
      <c r="G134" s="520"/>
      <c r="H134" s="520"/>
      <c r="I134" s="476"/>
      <c r="J134" s="520"/>
      <c r="L134" s="521"/>
      <c r="M134" s="478"/>
    </row>
    <row r="135" spans="1:15" x14ac:dyDescent="0.25">
      <c r="B135" s="458"/>
      <c r="C135" s="459"/>
      <c r="D135" s="517"/>
      <c r="E135" s="456"/>
      <c r="F135" s="456"/>
      <c r="G135" s="456"/>
      <c r="H135" s="456"/>
      <c r="I135" s="455"/>
      <c r="J135" s="456"/>
      <c r="L135" s="516"/>
      <c r="M135" s="449"/>
      <c r="O135" s="445"/>
    </row>
    <row r="136" spans="1:15" ht="16.5" thickBot="1" x14ac:dyDescent="0.3">
      <c r="B136" s="523"/>
      <c r="C136" s="524"/>
      <c r="D136" s="525"/>
      <c r="E136" s="526"/>
      <c r="F136" s="526"/>
      <c r="G136" s="526"/>
      <c r="H136" s="526"/>
      <c r="I136" s="527"/>
      <c r="J136" s="526"/>
      <c r="L136" s="516"/>
      <c r="M136" s="449"/>
      <c r="O136" s="445"/>
    </row>
    <row r="137" spans="1:15" ht="18" customHeight="1" thickBot="1" x14ac:dyDescent="0.3">
      <c r="B137" s="528" t="s">
        <v>967</v>
      </c>
      <c r="C137" s="529"/>
      <c r="D137" s="530">
        <f>SUM(D6:D132)</f>
        <v>215482.36</v>
      </c>
      <c r="E137" s="531">
        <f>SUM(E6:E136)</f>
        <v>0</v>
      </c>
      <c r="F137" s="532">
        <f>SUM(F6:F136)</f>
        <v>0</v>
      </c>
      <c r="G137" s="532">
        <f>SUM(G6:G136)</f>
        <v>0</v>
      </c>
      <c r="H137" s="532">
        <f>SUM(H6:H136)-0.01</f>
        <v>74949.440000000002</v>
      </c>
      <c r="I137" s="533">
        <f>SUM(I6:I136)</f>
        <v>93688.920000000013</v>
      </c>
      <c r="J137" s="534">
        <f>SUM(J6:J136)</f>
        <v>46843.990000000005</v>
      </c>
      <c r="O137" s="445"/>
    </row>
    <row r="138" spans="1:15" ht="15" customHeight="1" x14ac:dyDescent="0.25">
      <c r="B138" s="535"/>
      <c r="C138" s="639" t="s">
        <v>1081</v>
      </c>
      <c r="D138" s="515" t="b">
        <f>D137=[1]Month_Summary!CV93</f>
        <v>0</v>
      </c>
      <c r="E138" s="446"/>
      <c r="F138" s="446"/>
      <c r="G138" s="446"/>
      <c r="H138" s="446"/>
      <c r="I138" s="446"/>
      <c r="J138" s="446"/>
      <c r="O138" s="445"/>
    </row>
    <row r="139" spans="1:15" ht="15.75" customHeight="1" x14ac:dyDescent="0.25">
      <c r="B139" s="535"/>
      <c r="C139" s="640" t="s">
        <v>1082</v>
      </c>
      <c r="D139" s="537"/>
      <c r="E139" s="538">
        <f>+D139-D137</f>
        <v>-215482.36</v>
      </c>
      <c r="F139" s="651"/>
      <c r="G139" s="446"/>
      <c r="H139" s="446"/>
      <c r="I139" s="446"/>
      <c r="J139" s="446"/>
      <c r="O139" s="445"/>
    </row>
    <row r="140" spans="1:15" ht="12.95" customHeight="1" x14ac:dyDescent="0.25">
      <c r="B140" s="535"/>
      <c r="E140" s="447"/>
      <c r="F140" s="539"/>
      <c r="G140" s="446"/>
      <c r="J140" s="446">
        <f>+J137-K99-J45-J61-J47</f>
        <v>0</v>
      </c>
      <c r="K140" s="446">
        <f>+J137-J97-J45</f>
        <v>0</v>
      </c>
      <c r="O140" s="445"/>
    </row>
    <row r="141" spans="1:15" x14ac:dyDescent="0.25">
      <c r="B141" s="541" t="s">
        <v>968</v>
      </c>
      <c r="C141" s="542"/>
      <c r="D141" s="447"/>
      <c r="E141" s="447"/>
      <c r="F141" s="543" t="str">
        <f ca="1">TEXT(TODAY(), "mmmm yyyy")</f>
        <v>August 2025</v>
      </c>
      <c r="H141" s="544"/>
      <c r="I141" s="446"/>
      <c r="J141" s="446"/>
      <c r="K141" s="446">
        <f>+F137</f>
        <v>0</v>
      </c>
      <c r="O141" s="445"/>
    </row>
    <row r="142" spans="1:15" x14ac:dyDescent="0.25">
      <c r="B142" s="541" t="s">
        <v>243</v>
      </c>
      <c r="C142" s="542"/>
      <c r="D142" s="545"/>
      <c r="E142" s="446"/>
      <c r="H142" s="544"/>
      <c r="I142" s="446"/>
      <c r="J142" s="546">
        <f>+F137+J140</f>
        <v>0</v>
      </c>
      <c r="K142" s="516">
        <f>+K140+K141</f>
        <v>0</v>
      </c>
      <c r="L142" s="448"/>
      <c r="M142" s="449"/>
      <c r="O142" s="445"/>
    </row>
    <row r="143" spans="1:15" x14ac:dyDescent="0.25">
      <c r="B143" s="541" t="s">
        <v>840</v>
      </c>
      <c r="C143" s="542"/>
      <c r="D143" s="447"/>
      <c r="E143" s="544"/>
      <c r="H143" s="544"/>
      <c r="I143" s="446"/>
      <c r="J143" s="515"/>
      <c r="K143" s="547"/>
      <c r="L143" s="448"/>
      <c r="M143" s="449"/>
    </row>
    <row r="144" spans="1:15" x14ac:dyDescent="0.25">
      <c r="B144" s="541"/>
      <c r="C144" s="542"/>
      <c r="E144" s="544"/>
      <c r="G144" s="544" t="s">
        <v>298</v>
      </c>
      <c r="H144" s="548"/>
      <c r="I144" s="446"/>
      <c r="J144" s="516"/>
      <c r="L144" s="448"/>
      <c r="M144" s="449"/>
    </row>
    <row r="145" spans="2:26" x14ac:dyDescent="0.25">
      <c r="B145" s="541"/>
      <c r="C145" s="542"/>
      <c r="E145" s="544"/>
      <c r="F145" s="515"/>
      <c r="H145" s="515"/>
      <c r="I145" s="447"/>
      <c r="J145" s="549"/>
      <c r="L145" s="448"/>
      <c r="M145" s="449"/>
    </row>
    <row r="146" spans="2:26" x14ac:dyDescent="0.25">
      <c r="B146" s="541"/>
      <c r="C146" s="542"/>
      <c r="H146" s="515"/>
      <c r="I146" s="447"/>
      <c r="J146" s="549"/>
      <c r="L146" s="448"/>
      <c r="M146" s="449"/>
    </row>
    <row r="147" spans="2:26" x14ac:dyDescent="0.25">
      <c r="B147" s="541" t="s">
        <v>969</v>
      </c>
      <c r="C147" s="542"/>
      <c r="E147" s="544"/>
      <c r="H147" s="544"/>
      <c r="I147" s="544"/>
      <c r="J147" s="544"/>
      <c r="L147" s="448"/>
      <c r="M147" s="449"/>
    </row>
    <row r="148" spans="2:26" ht="16.5" thickBot="1" x14ac:dyDescent="0.3">
      <c r="B148" s="541" t="s">
        <v>970</v>
      </c>
      <c r="C148" s="542"/>
      <c r="E148" s="544"/>
      <c r="H148" s="544"/>
      <c r="I148" s="544"/>
      <c r="J148" s="544"/>
      <c r="L148" s="448"/>
      <c r="M148" s="449"/>
    </row>
    <row r="149" spans="2:26" ht="15.75" customHeight="1" x14ac:dyDescent="0.25">
      <c r="B149" s="804" t="s">
        <v>971</v>
      </c>
      <c r="C149" s="806" t="s">
        <v>314</v>
      </c>
      <c r="D149" s="550"/>
      <c r="E149" s="551"/>
      <c r="F149" s="778" t="s">
        <v>972</v>
      </c>
      <c r="G149" s="780" t="s">
        <v>973</v>
      </c>
      <c r="H149" s="544"/>
      <c r="I149" s="544"/>
      <c r="J149" s="544"/>
      <c r="L149" s="448"/>
      <c r="M149" s="449"/>
    </row>
    <row r="150" spans="2:26" ht="16.5" thickBot="1" x14ac:dyDescent="0.3">
      <c r="B150" s="805"/>
      <c r="C150" s="807"/>
      <c r="D150" s="552"/>
      <c r="E150" s="553"/>
      <c r="F150" s="779"/>
      <c r="G150" s="781"/>
      <c r="H150" s="544"/>
      <c r="I150" s="544"/>
      <c r="J150" s="544"/>
      <c r="L150" s="448"/>
      <c r="M150" s="449"/>
    </row>
    <row r="151" spans="2:26" x14ac:dyDescent="0.25">
      <c r="B151" s="554"/>
      <c r="C151" s="536"/>
      <c r="D151" s="555"/>
      <c r="E151" s="446"/>
      <c r="F151" s="556"/>
      <c r="G151" s="556"/>
      <c r="H151" s="544"/>
      <c r="I151" s="544"/>
      <c r="J151" s="544"/>
      <c r="L151" s="448"/>
      <c r="M151" s="449"/>
      <c r="N151" s="449"/>
      <c r="U151" s="447"/>
      <c r="W151" s="557" t="s">
        <v>974</v>
      </c>
      <c r="X151" s="557"/>
      <c r="Y151" s="557"/>
      <c r="Z151" s="558">
        <v>1500</v>
      </c>
    </row>
    <row r="152" spans="2:26" x14ac:dyDescent="0.25">
      <c r="B152" s="559" t="s">
        <v>126</v>
      </c>
      <c r="C152" s="536"/>
      <c r="D152" s="560">
        <f>+D137</f>
        <v>215482.36</v>
      </c>
      <c r="E152" s="446"/>
      <c r="F152" s="561"/>
      <c r="G152" s="561"/>
      <c r="H152" s="544"/>
      <c r="I152" s="544"/>
      <c r="J152" s="544"/>
      <c r="L152" s="448"/>
      <c r="M152" s="449"/>
      <c r="N152" s="449"/>
      <c r="U152" s="447"/>
      <c r="W152" s="557" t="s">
        <v>975</v>
      </c>
      <c r="X152" s="557"/>
      <c r="Y152" s="557"/>
      <c r="Z152" s="558">
        <v>2000</v>
      </c>
    </row>
    <row r="153" spans="2:26" x14ac:dyDescent="0.25">
      <c r="B153" s="559" t="s">
        <v>976</v>
      </c>
      <c r="C153" s="536"/>
      <c r="D153" s="560"/>
      <c r="E153" s="446"/>
      <c r="F153" s="561"/>
      <c r="G153" s="561"/>
      <c r="H153" s="544"/>
      <c r="I153" s="544"/>
      <c r="J153" s="544"/>
      <c r="L153" s="448"/>
      <c r="M153" s="449"/>
      <c r="N153" s="449"/>
      <c r="U153" s="447"/>
      <c r="W153" s="557" t="s">
        <v>977</v>
      </c>
      <c r="X153" s="557"/>
      <c r="Y153" s="557"/>
      <c r="Z153" s="558">
        <v>2000</v>
      </c>
    </row>
    <row r="154" spans="2:26" ht="16.5" thickBot="1" x14ac:dyDescent="0.3">
      <c r="B154" s="559" t="s">
        <v>978</v>
      </c>
      <c r="C154" s="536"/>
      <c r="D154" s="562">
        <f>+D152-D153</f>
        <v>215482.36</v>
      </c>
      <c r="E154" s="446"/>
      <c r="F154" s="561"/>
      <c r="G154" s="561"/>
      <c r="H154" s="544"/>
      <c r="I154" s="544"/>
      <c r="J154" s="544"/>
      <c r="L154" s="448"/>
      <c r="M154" s="449"/>
      <c r="N154" s="449"/>
      <c r="U154" s="447"/>
      <c r="W154" s="557" t="s">
        <v>979</v>
      </c>
      <c r="X154" s="557"/>
      <c r="Y154" s="557"/>
      <c r="Z154" s="558">
        <v>2000</v>
      </c>
    </row>
    <row r="155" spans="2:26" ht="16.5" thickTop="1" x14ac:dyDescent="0.25">
      <c r="B155" s="559"/>
      <c r="C155" s="536"/>
      <c r="D155" s="560"/>
      <c r="E155" s="446"/>
      <c r="F155" s="561"/>
      <c r="G155" s="561"/>
      <c r="H155" s="544"/>
      <c r="I155" s="544"/>
      <c r="J155" s="544"/>
      <c r="L155" s="448"/>
      <c r="M155" s="449"/>
      <c r="N155" s="449"/>
      <c r="U155" s="447"/>
      <c r="W155" s="557"/>
      <c r="X155" s="557"/>
      <c r="Y155" s="557"/>
      <c r="Z155" s="558"/>
    </row>
    <row r="156" spans="2:26" x14ac:dyDescent="0.25">
      <c r="B156" s="559"/>
      <c r="C156" s="536"/>
      <c r="D156" s="560"/>
      <c r="E156" s="446"/>
      <c r="F156" s="561"/>
      <c r="G156" s="561"/>
      <c r="H156" s="544"/>
      <c r="I156" s="544"/>
      <c r="J156" s="548"/>
      <c r="L156" s="448"/>
      <c r="M156" s="449"/>
      <c r="N156" s="449"/>
      <c r="U156" s="447"/>
      <c r="W156" s="557" t="s">
        <v>980</v>
      </c>
      <c r="X156" s="557"/>
      <c r="Y156" s="557"/>
      <c r="Z156" s="558">
        <v>2000</v>
      </c>
    </row>
    <row r="157" spans="2:26" x14ac:dyDescent="0.25">
      <c r="B157" s="559" t="s">
        <v>981</v>
      </c>
      <c r="C157" s="536"/>
      <c r="D157" s="560"/>
      <c r="E157" s="446"/>
      <c r="F157" s="561"/>
      <c r="G157" s="561"/>
      <c r="H157" s="544"/>
      <c r="I157" s="544"/>
      <c r="J157" s="544"/>
      <c r="L157" s="448"/>
      <c r="M157" s="449"/>
      <c r="N157" s="449"/>
      <c r="U157" s="447"/>
      <c r="W157" s="557" t="s">
        <v>982</v>
      </c>
      <c r="X157" s="557"/>
      <c r="Y157" s="557"/>
      <c r="Z157" s="558">
        <v>2000</v>
      </c>
    </row>
    <row r="158" spans="2:26" x14ac:dyDescent="0.25">
      <c r="B158" s="559" t="s">
        <v>21</v>
      </c>
      <c r="C158" s="536"/>
      <c r="D158" s="560">
        <f>+E65</f>
        <v>0</v>
      </c>
      <c r="E158" s="446"/>
      <c r="F158" s="561"/>
      <c r="G158" s="561"/>
      <c r="H158" s="544"/>
      <c r="I158" s="544"/>
      <c r="J158" s="544"/>
      <c r="L158" s="448"/>
      <c r="M158" s="449"/>
      <c r="N158" s="449"/>
      <c r="U158" s="447"/>
      <c r="W158" s="557" t="s">
        <v>983</v>
      </c>
      <c r="X158" s="557"/>
      <c r="Y158" s="557"/>
      <c r="Z158" s="558">
        <v>1000</v>
      </c>
    </row>
    <row r="159" spans="2:26" x14ac:dyDescent="0.25">
      <c r="B159" s="559" t="s">
        <v>33</v>
      </c>
      <c r="C159" s="536"/>
      <c r="D159" s="560">
        <f>+E77</f>
        <v>0</v>
      </c>
      <c r="E159" s="446"/>
      <c r="F159" s="561"/>
      <c r="G159" s="561"/>
      <c r="H159" s="544"/>
      <c r="I159" s="544"/>
      <c r="J159" s="544"/>
      <c r="L159" s="448"/>
      <c r="M159" s="478"/>
      <c r="N159" s="449"/>
      <c r="U159" s="447"/>
      <c r="W159" s="557" t="s">
        <v>984</v>
      </c>
      <c r="X159" s="557"/>
      <c r="Y159" s="557"/>
      <c r="Z159" s="558">
        <v>1000</v>
      </c>
    </row>
    <row r="160" spans="2:26" x14ac:dyDescent="0.25">
      <c r="B160" s="559" t="s">
        <v>985</v>
      </c>
      <c r="C160" s="536"/>
      <c r="D160" s="563">
        <f>+E134</f>
        <v>0</v>
      </c>
      <c r="E160" s="446"/>
      <c r="F160" s="561"/>
      <c r="G160" s="561"/>
      <c r="H160" s="544"/>
      <c r="I160" s="544"/>
      <c r="J160" s="544"/>
      <c r="O160" s="447"/>
      <c r="Q160" s="557" t="s">
        <v>986</v>
      </c>
      <c r="R160" s="557"/>
      <c r="S160" s="557"/>
      <c r="T160" s="558">
        <v>1000</v>
      </c>
    </row>
    <row r="161" spans="2:26" x14ac:dyDescent="0.25">
      <c r="B161" s="559" t="s">
        <v>987</v>
      </c>
      <c r="C161" s="536"/>
      <c r="D161" s="564">
        <f>+E61</f>
        <v>0</v>
      </c>
      <c r="E161" s="446"/>
      <c r="F161" s="561"/>
      <c r="G161" s="561"/>
      <c r="H161" s="544"/>
      <c r="I161" s="544"/>
      <c r="J161" s="544"/>
      <c r="N161" s="447"/>
      <c r="O161" s="445"/>
      <c r="P161" s="557" t="s">
        <v>988</v>
      </c>
      <c r="Q161" s="557"/>
      <c r="R161" s="557"/>
      <c r="S161" s="558">
        <v>1000</v>
      </c>
    </row>
    <row r="162" spans="2:26" x14ac:dyDescent="0.25">
      <c r="B162" s="559" t="s">
        <v>989</v>
      </c>
      <c r="C162" s="536"/>
      <c r="D162" s="560"/>
      <c r="E162" s="446" t="s">
        <v>298</v>
      </c>
      <c r="F162" s="561"/>
      <c r="G162" s="561"/>
      <c r="H162" s="544"/>
      <c r="I162" s="544"/>
      <c r="J162" s="544"/>
      <c r="O162" s="447"/>
      <c r="Q162" s="557" t="s">
        <v>990</v>
      </c>
      <c r="R162" s="557"/>
      <c r="S162" s="557"/>
      <c r="T162" s="558">
        <v>1000</v>
      </c>
    </row>
    <row r="163" spans="2:26" x14ac:dyDescent="0.25">
      <c r="B163" s="559" t="s">
        <v>991</v>
      </c>
      <c r="C163" s="536"/>
      <c r="D163" s="560">
        <f>+E66</f>
        <v>0</v>
      </c>
      <c r="E163" s="446"/>
      <c r="F163" s="561"/>
      <c r="G163" s="561"/>
      <c r="H163" s="544"/>
      <c r="I163" s="544"/>
      <c r="J163" s="544"/>
      <c r="O163" s="447"/>
      <c r="Q163" s="557"/>
      <c r="R163" s="557"/>
      <c r="S163" s="557"/>
      <c r="T163" s="558"/>
    </row>
    <row r="164" spans="2:26" x14ac:dyDescent="0.25">
      <c r="B164" s="559" t="s">
        <v>992</v>
      </c>
      <c r="C164" s="536"/>
      <c r="D164" s="560">
        <f>+E67</f>
        <v>0</v>
      </c>
      <c r="E164" s="446"/>
      <c r="F164" s="561"/>
      <c r="G164" s="561"/>
      <c r="H164" s="544"/>
      <c r="I164" s="544"/>
      <c r="J164" s="544"/>
      <c r="O164" s="447"/>
      <c r="Q164" s="557"/>
      <c r="R164" s="557"/>
      <c r="S164" s="557"/>
      <c r="T164" s="558"/>
    </row>
    <row r="165" spans="2:26" x14ac:dyDescent="0.25">
      <c r="B165" s="559" t="s">
        <v>945</v>
      </c>
      <c r="C165" s="536"/>
      <c r="D165" s="560">
        <f>+E73</f>
        <v>0</v>
      </c>
      <c r="E165" s="446"/>
      <c r="F165" s="561"/>
      <c r="G165" s="561"/>
      <c r="H165" s="544"/>
      <c r="I165" s="544"/>
      <c r="J165" s="544"/>
      <c r="O165" s="447"/>
      <c r="Q165" s="557"/>
      <c r="R165" s="557"/>
      <c r="S165" s="557"/>
      <c r="T165" s="558"/>
    </row>
    <row r="166" spans="2:26" x14ac:dyDescent="0.25">
      <c r="B166" s="559" t="s">
        <v>993</v>
      </c>
      <c r="C166" s="536"/>
      <c r="D166" s="560">
        <f>+E79</f>
        <v>0</v>
      </c>
      <c r="E166" s="446"/>
      <c r="F166" s="561"/>
      <c r="G166" s="561"/>
      <c r="H166" s="544"/>
      <c r="I166" s="544"/>
      <c r="J166" s="544"/>
      <c r="O166" s="447"/>
      <c r="Q166" s="557"/>
      <c r="R166" s="557"/>
      <c r="S166" s="557"/>
      <c r="T166" s="558"/>
    </row>
    <row r="167" spans="2:26" x14ac:dyDescent="0.25">
      <c r="B167" s="559" t="s">
        <v>55</v>
      </c>
      <c r="C167" s="536"/>
      <c r="D167" s="560">
        <f>+E101</f>
        <v>0</v>
      </c>
      <c r="E167" s="446"/>
      <c r="F167" s="561"/>
      <c r="G167" s="561"/>
      <c r="H167" s="544"/>
      <c r="I167" s="544"/>
      <c r="J167" s="544"/>
      <c r="O167" s="447"/>
      <c r="Q167" s="557"/>
      <c r="R167" s="557"/>
      <c r="S167" s="557"/>
      <c r="T167" s="558"/>
    </row>
    <row r="168" spans="2:26" ht="16.5" thickBot="1" x14ac:dyDescent="0.3">
      <c r="B168" s="559"/>
      <c r="C168" s="536"/>
      <c r="D168" s="565">
        <f>SUM(D157:D167)</f>
        <v>0</v>
      </c>
      <c r="E168" s="446"/>
      <c r="F168" s="561"/>
      <c r="G168" s="561"/>
      <c r="H168" s="544"/>
      <c r="I168" s="544"/>
      <c r="J168" s="544"/>
      <c r="O168" s="447"/>
      <c r="Q168" s="557" t="s">
        <v>994</v>
      </c>
      <c r="R168" s="557"/>
      <c r="S168" s="557"/>
      <c r="T168" s="558">
        <v>1000</v>
      </c>
    </row>
    <row r="169" spans="2:26" ht="16.5" thickTop="1" x14ac:dyDescent="0.25">
      <c r="B169" s="559"/>
      <c r="C169" s="536"/>
      <c r="D169" s="560"/>
      <c r="E169" s="446"/>
      <c r="F169" s="561"/>
      <c r="G169" s="561"/>
      <c r="H169" s="544"/>
      <c r="I169" s="544"/>
      <c r="J169" s="544"/>
      <c r="N169" s="449"/>
      <c r="U169" s="447"/>
      <c r="W169" s="557" t="s">
        <v>995</v>
      </c>
      <c r="X169" s="557"/>
      <c r="Y169" s="557"/>
      <c r="Z169" s="558">
        <v>1000</v>
      </c>
    </row>
    <row r="170" spans="2:26" x14ac:dyDescent="0.25">
      <c r="B170" s="559" t="s">
        <v>996</v>
      </c>
      <c r="C170" s="536"/>
      <c r="D170" s="560"/>
      <c r="E170" s="446"/>
      <c r="F170" s="561"/>
      <c r="G170" s="561"/>
      <c r="H170" s="544"/>
      <c r="I170" s="544"/>
      <c r="J170" s="544"/>
      <c r="N170" s="478"/>
      <c r="U170" s="447"/>
      <c r="W170" s="557" t="s">
        <v>997</v>
      </c>
      <c r="X170" s="557"/>
      <c r="Y170" s="557"/>
      <c r="Z170" s="558">
        <v>1000</v>
      </c>
    </row>
    <row r="171" spans="2:26" x14ac:dyDescent="0.25">
      <c r="B171" s="559" t="s">
        <v>998</v>
      </c>
      <c r="C171" s="536"/>
      <c r="D171" s="560">
        <f>+J44+J48</f>
        <v>0</v>
      </c>
      <c r="E171" s="446"/>
      <c r="F171" s="561"/>
      <c r="G171" s="561"/>
      <c r="H171" s="544"/>
      <c r="I171" s="544"/>
      <c r="J171" s="544"/>
      <c r="N171" s="449"/>
      <c r="U171" s="447"/>
      <c r="W171" s="557" t="s">
        <v>999</v>
      </c>
      <c r="X171" s="557"/>
      <c r="Y171" s="557"/>
      <c r="Z171" s="558">
        <v>1000</v>
      </c>
    </row>
    <row r="172" spans="2:26" x14ac:dyDescent="0.25">
      <c r="B172" s="559" t="s">
        <v>1000</v>
      </c>
      <c r="C172" s="536"/>
      <c r="D172" s="560">
        <f>+J46</f>
        <v>0</v>
      </c>
      <c r="E172" s="446"/>
      <c r="F172" s="561"/>
      <c r="G172" s="561"/>
      <c r="H172" s="544"/>
      <c r="I172" s="544"/>
      <c r="J172" s="544"/>
      <c r="N172" s="449"/>
      <c r="U172" s="447"/>
      <c r="W172" s="557" t="s">
        <v>1001</v>
      </c>
      <c r="X172" s="557"/>
      <c r="Y172" s="557"/>
      <c r="Z172" s="558">
        <v>1000</v>
      </c>
    </row>
    <row r="173" spans="2:26" x14ac:dyDescent="0.25">
      <c r="B173" s="559" t="s">
        <v>1002</v>
      </c>
      <c r="C173" s="536"/>
      <c r="D173" s="560">
        <f>+J56+J57</f>
        <v>0</v>
      </c>
      <c r="E173" s="446"/>
      <c r="F173" s="561"/>
      <c r="G173" s="561"/>
      <c r="H173" s="544"/>
      <c r="I173" s="544"/>
      <c r="J173" s="544"/>
      <c r="N173" s="449"/>
      <c r="U173" s="447"/>
      <c r="W173" s="557" t="s">
        <v>1003</v>
      </c>
      <c r="X173" s="557"/>
      <c r="Y173" s="557"/>
      <c r="Z173" s="558">
        <v>1000</v>
      </c>
    </row>
    <row r="174" spans="2:26" x14ac:dyDescent="0.25">
      <c r="B174" s="559" t="s">
        <v>1004</v>
      </c>
      <c r="C174" s="536"/>
      <c r="D174" s="560">
        <f>+J42</f>
        <v>0</v>
      </c>
      <c r="E174" s="446"/>
      <c r="F174" s="561"/>
      <c r="G174" s="561"/>
      <c r="H174" s="544"/>
      <c r="I174" s="544"/>
      <c r="J174" s="544"/>
      <c r="N174" s="449"/>
      <c r="U174" s="447"/>
      <c r="W174" s="557" t="s">
        <v>1005</v>
      </c>
      <c r="X174" s="557"/>
      <c r="Y174" s="557"/>
      <c r="Z174" s="558">
        <v>1000</v>
      </c>
    </row>
    <row r="175" spans="2:26" x14ac:dyDescent="0.25">
      <c r="B175" s="559" t="s">
        <v>1006</v>
      </c>
      <c r="C175" s="536"/>
      <c r="D175" s="560">
        <f>+J97</f>
        <v>0</v>
      </c>
      <c r="E175" s="446"/>
      <c r="F175" s="561"/>
      <c r="G175" s="561"/>
      <c r="H175" s="544"/>
      <c r="I175" s="544"/>
      <c r="J175" s="544"/>
      <c r="N175" s="449"/>
      <c r="U175" s="447"/>
      <c r="W175" s="557"/>
      <c r="X175" s="557"/>
      <c r="Y175" s="557"/>
      <c r="Z175" s="558"/>
    </row>
    <row r="176" spans="2:26" ht="16.5" thickBot="1" x14ac:dyDescent="0.3">
      <c r="B176" s="559"/>
      <c r="C176" s="536"/>
      <c r="D176" s="562">
        <f>SUM(D171:D175)</f>
        <v>0</v>
      </c>
      <c r="E176" s="446"/>
      <c r="F176" s="561"/>
      <c r="G176" s="561"/>
      <c r="I176" s="544"/>
      <c r="J176" s="544"/>
      <c r="N176" s="449"/>
      <c r="U176" s="447"/>
      <c r="W176" s="557" t="s">
        <v>1007</v>
      </c>
      <c r="X176" s="557"/>
      <c r="Y176" s="557"/>
      <c r="Z176" s="558">
        <v>3400</v>
      </c>
    </row>
    <row r="177" spans="2:26" ht="16.5" thickTop="1" x14ac:dyDescent="0.25">
      <c r="B177" s="559"/>
      <c r="C177" s="536"/>
      <c r="D177" s="560"/>
      <c r="E177" s="446"/>
      <c r="F177" s="561"/>
      <c r="G177" s="561"/>
      <c r="I177" s="544"/>
      <c r="J177" s="544"/>
      <c r="L177" s="446"/>
      <c r="N177" s="449"/>
      <c r="U177" s="447"/>
      <c r="W177" s="557"/>
      <c r="X177" s="557"/>
      <c r="Y177" s="557"/>
      <c r="Z177" s="558"/>
    </row>
    <row r="178" spans="2:26" x14ac:dyDescent="0.25">
      <c r="B178" s="559" t="s">
        <v>1008</v>
      </c>
      <c r="C178" s="536" t="s">
        <v>1009</v>
      </c>
      <c r="D178" s="560"/>
      <c r="E178" s="566"/>
      <c r="F178" s="561"/>
      <c r="G178" s="561"/>
      <c r="I178" s="544"/>
      <c r="J178" s="544"/>
      <c r="L178" s="446"/>
      <c r="N178" s="449"/>
      <c r="U178" s="447"/>
      <c r="W178" s="557" t="s">
        <v>1010</v>
      </c>
      <c r="X178" s="557"/>
      <c r="Y178" s="557"/>
      <c r="Z178" s="558">
        <v>1000</v>
      </c>
    </row>
    <row r="179" spans="2:26" x14ac:dyDescent="0.25">
      <c r="B179" s="559" t="s">
        <v>611</v>
      </c>
      <c r="C179" s="536" t="s">
        <v>1011</v>
      </c>
      <c r="D179" s="560"/>
      <c r="E179" s="566"/>
      <c r="F179" s="561">
        <f>+D137</f>
        <v>215482.36</v>
      </c>
      <c r="G179" s="561"/>
      <c r="I179" s="544"/>
      <c r="J179" s="544"/>
      <c r="L179" s="446"/>
      <c r="N179" s="510"/>
      <c r="U179" s="447"/>
      <c r="W179" s="557" t="s">
        <v>1012</v>
      </c>
      <c r="X179" s="557"/>
      <c r="Y179" s="557"/>
      <c r="Z179" s="558">
        <v>1000</v>
      </c>
    </row>
    <row r="180" spans="2:26" x14ac:dyDescent="0.25">
      <c r="B180" s="559" t="s">
        <v>595</v>
      </c>
      <c r="C180" s="536" t="s">
        <v>1013</v>
      </c>
      <c r="D180" s="560"/>
      <c r="E180" s="566"/>
      <c r="F180" s="561"/>
      <c r="G180" s="561">
        <f>+D168</f>
        <v>0</v>
      </c>
      <c r="I180" s="544"/>
      <c r="J180" s="544"/>
      <c r="K180" s="567">
        <f>+E137</f>
        <v>0</v>
      </c>
      <c r="L180" s="544">
        <f>+K181-K99</f>
        <v>0</v>
      </c>
      <c r="M180" s="462"/>
      <c r="N180" s="449"/>
      <c r="U180" s="447"/>
      <c r="W180" s="557" t="s">
        <v>1014</v>
      </c>
      <c r="X180" s="557"/>
      <c r="Y180" s="557"/>
      <c r="Z180" s="558">
        <v>1000</v>
      </c>
    </row>
    <row r="181" spans="2:26" x14ac:dyDescent="0.25">
      <c r="B181" s="559" t="s">
        <v>597</v>
      </c>
      <c r="C181" s="536" t="s">
        <v>827</v>
      </c>
      <c r="D181" s="560"/>
      <c r="E181" s="566"/>
      <c r="F181" s="561"/>
      <c r="G181" s="561">
        <f>+F137</f>
        <v>0</v>
      </c>
      <c r="I181" s="544"/>
      <c r="J181" s="544"/>
      <c r="K181" s="544">
        <f>+G181+G182-K99-J45-J61</f>
        <v>0</v>
      </c>
      <c r="L181" s="567">
        <f>+F137+J140</f>
        <v>0</v>
      </c>
      <c r="N181" s="449"/>
      <c r="U181" s="447"/>
      <c r="W181" s="557" t="s">
        <v>1015</v>
      </c>
      <c r="X181" s="557"/>
      <c r="Y181" s="557"/>
      <c r="Z181" s="558">
        <v>187709.02</v>
      </c>
    </row>
    <row r="182" spans="2:26" x14ac:dyDescent="0.25">
      <c r="B182" s="559" t="s">
        <v>597</v>
      </c>
      <c r="C182" s="536" t="s">
        <v>827</v>
      </c>
      <c r="D182" s="560"/>
      <c r="E182" s="566"/>
      <c r="F182" s="561"/>
      <c r="G182" s="561">
        <f>+J137</f>
        <v>46843.990000000005</v>
      </c>
      <c r="I182" s="544"/>
      <c r="J182" s="544"/>
      <c r="L182" s="446">
        <f>+J45+J47</f>
        <v>46843.990000000005</v>
      </c>
      <c r="N182" s="449"/>
      <c r="O182" s="568"/>
      <c r="U182" s="447"/>
    </row>
    <row r="183" spans="2:26" x14ac:dyDescent="0.25">
      <c r="B183" s="569" t="s">
        <v>598</v>
      </c>
      <c r="C183" s="570" t="s">
        <v>913</v>
      </c>
      <c r="D183" s="560"/>
      <c r="E183" s="571"/>
      <c r="F183" s="561"/>
      <c r="G183" s="561">
        <f>+I137</f>
        <v>93688.920000000013</v>
      </c>
      <c r="I183" s="544"/>
      <c r="J183" s="544"/>
      <c r="L183" s="446"/>
      <c r="N183" s="449"/>
      <c r="O183" s="568"/>
      <c r="U183" s="447"/>
    </row>
    <row r="184" spans="2:26" ht="16.5" thickBot="1" x14ac:dyDescent="0.3">
      <c r="B184" s="559" t="s">
        <v>1016</v>
      </c>
      <c r="C184" s="536" t="s">
        <v>1009</v>
      </c>
      <c r="D184" s="572"/>
      <c r="E184" s="566"/>
      <c r="F184" s="573"/>
      <c r="G184" s="573">
        <f>+H137</f>
        <v>74949.440000000002</v>
      </c>
      <c r="J184" s="516"/>
      <c r="L184" s="446"/>
      <c r="M184" s="462"/>
      <c r="N184" s="449"/>
      <c r="U184" s="447"/>
    </row>
    <row r="185" spans="2:26" ht="16.5" thickBot="1" x14ac:dyDescent="0.3">
      <c r="B185" s="574" t="s">
        <v>132</v>
      </c>
      <c r="C185" s="575"/>
      <c r="D185" s="576"/>
      <c r="E185" s="577"/>
      <c r="F185" s="578">
        <f>SUM(F179:F184)</f>
        <v>215482.36</v>
      </c>
      <c r="G185" s="578">
        <f>SUM(G178:G184)</f>
        <v>215482.35000000003</v>
      </c>
      <c r="H185" s="544">
        <f>+F185-G185</f>
        <v>9.9999999511055648E-3</v>
      </c>
      <c r="I185" s="544"/>
      <c r="J185" s="544"/>
      <c r="L185" s="446"/>
      <c r="M185" s="445"/>
      <c r="N185" s="449"/>
      <c r="U185" s="447"/>
    </row>
    <row r="186" spans="2:26" ht="12.95" customHeight="1" x14ac:dyDescent="0.25">
      <c r="B186" s="535"/>
      <c r="C186" s="536"/>
      <c r="D186" s="447"/>
      <c r="E186" s="571"/>
      <c r="F186" s="446"/>
      <c r="G186" s="446"/>
      <c r="H186" s="544"/>
      <c r="I186" s="544"/>
      <c r="J186" s="544"/>
      <c r="M186" s="579"/>
      <c r="U186" s="447"/>
    </row>
    <row r="187" spans="2:26" ht="12.95" customHeight="1" x14ac:dyDescent="0.25">
      <c r="B187" s="535"/>
      <c r="C187" s="536"/>
      <c r="D187" s="447"/>
      <c r="E187" s="571"/>
      <c r="F187" s="446"/>
      <c r="G187" s="446"/>
      <c r="H187" s="544"/>
      <c r="I187" s="544"/>
      <c r="J187" s="544"/>
      <c r="M187" s="580"/>
      <c r="U187" s="447"/>
    </row>
    <row r="188" spans="2:26" ht="12.95" customHeight="1" x14ac:dyDescent="0.25">
      <c r="B188" s="535"/>
      <c r="C188" s="536"/>
      <c r="E188" s="571"/>
      <c r="F188" s="446"/>
      <c r="G188" s="446"/>
      <c r="I188" s="544"/>
      <c r="J188" s="544"/>
      <c r="M188" s="447"/>
      <c r="U188" s="447"/>
    </row>
    <row r="189" spans="2:26" ht="12.95" customHeight="1" x14ac:dyDescent="0.25">
      <c r="B189" s="535"/>
      <c r="C189" s="536"/>
      <c r="D189" s="447"/>
      <c r="E189" s="571"/>
      <c r="F189" s="446"/>
      <c r="G189" s="446"/>
      <c r="H189" s="544"/>
      <c r="I189" s="544"/>
      <c r="J189" s="544"/>
      <c r="M189" s="580"/>
      <c r="U189" s="447"/>
    </row>
    <row r="190" spans="2:26" ht="12.95" customHeight="1" x14ac:dyDescent="0.25">
      <c r="C190" s="542"/>
      <c r="E190" s="544"/>
      <c r="H190" s="544"/>
      <c r="I190" s="544"/>
      <c r="J190" s="544"/>
      <c r="M190" s="445"/>
    </row>
    <row r="191" spans="2:26" ht="15.75" customHeight="1" x14ac:dyDescent="0.25">
      <c r="B191" s="541" t="s">
        <v>152</v>
      </c>
      <c r="C191" s="582"/>
      <c r="D191" s="522"/>
      <c r="E191" s="782" t="s">
        <v>819</v>
      </c>
      <c r="F191" s="782"/>
      <c r="G191" s="782"/>
      <c r="H191" s="544"/>
      <c r="I191" s="544"/>
      <c r="J191" s="544"/>
    </row>
    <row r="192" spans="2:26" ht="15.75" customHeight="1" x14ac:dyDescent="0.25">
      <c r="C192" s="542"/>
      <c r="E192" s="544"/>
      <c r="H192" s="544"/>
      <c r="I192" s="544"/>
      <c r="J192" s="544"/>
      <c r="L192" s="446"/>
    </row>
    <row r="193" spans="2:28" ht="15.75" customHeight="1" x14ac:dyDescent="0.25">
      <c r="B193" s="583" t="s">
        <v>820</v>
      </c>
      <c r="C193" s="584"/>
      <c r="E193" s="783" t="s">
        <v>1017</v>
      </c>
      <c r="F193" s="783"/>
      <c r="G193" s="783"/>
      <c r="H193" s="544"/>
      <c r="I193" s="544"/>
      <c r="J193" s="544"/>
      <c r="L193" s="446"/>
    </row>
    <row r="194" spans="2:28" ht="15.75" customHeight="1" x14ac:dyDescent="0.25">
      <c r="B194" s="585" t="s">
        <v>821</v>
      </c>
      <c r="C194" s="542"/>
      <c r="E194" s="801" t="s">
        <v>1018</v>
      </c>
      <c r="F194" s="801"/>
      <c r="G194" s="801"/>
      <c r="H194" s="544"/>
      <c r="I194" s="544"/>
      <c r="J194" s="544"/>
      <c r="L194" s="446"/>
    </row>
    <row r="195" spans="2:28" ht="12.95" customHeight="1" x14ac:dyDescent="0.25">
      <c r="C195" s="542"/>
      <c r="E195" s="544"/>
      <c r="H195" s="544"/>
      <c r="I195" s="544"/>
      <c r="J195" s="544"/>
      <c r="L195" s="446"/>
      <c r="M195" s="445"/>
    </row>
    <row r="196" spans="2:28" s="447" customFormat="1" ht="12.95" customHeight="1" x14ac:dyDescent="0.25">
      <c r="B196" s="581"/>
      <c r="C196" s="542"/>
      <c r="D196" s="515"/>
      <c r="E196" s="544"/>
      <c r="F196" s="544"/>
      <c r="G196" s="544"/>
      <c r="H196" s="544"/>
      <c r="I196" s="544"/>
      <c r="J196" s="544"/>
      <c r="K196" s="446"/>
      <c r="L196" s="445"/>
      <c r="M196" s="445"/>
      <c r="N196" s="445"/>
      <c r="O196" s="446"/>
      <c r="P196" s="445"/>
      <c r="Q196" s="445"/>
      <c r="R196" s="445"/>
      <c r="S196" s="445"/>
      <c r="T196" s="445"/>
      <c r="U196" s="445"/>
      <c r="V196" s="445"/>
      <c r="W196" s="445"/>
      <c r="X196" s="445"/>
      <c r="Y196" s="445"/>
      <c r="Z196" s="445"/>
      <c r="AA196" s="445"/>
      <c r="AB196" s="445"/>
    </row>
    <row r="197" spans="2:28" s="447" customFormat="1" ht="12.95" customHeight="1" x14ac:dyDescent="0.25">
      <c r="B197" s="581"/>
      <c r="C197" s="542"/>
      <c r="D197" s="515"/>
      <c r="E197" s="544"/>
      <c r="F197" s="544"/>
      <c r="G197" s="544"/>
      <c r="H197" s="544"/>
      <c r="I197" s="544"/>
      <c r="J197" s="544"/>
      <c r="K197" s="446"/>
      <c r="L197" s="445"/>
      <c r="M197" s="445"/>
      <c r="N197" s="445"/>
      <c r="O197" s="446"/>
      <c r="P197" s="445"/>
      <c r="Q197" s="445"/>
      <c r="R197" s="445"/>
      <c r="S197" s="445"/>
      <c r="T197" s="445"/>
      <c r="U197" s="445"/>
      <c r="V197" s="445"/>
      <c r="W197" s="445"/>
      <c r="X197" s="445"/>
      <c r="Y197" s="445"/>
      <c r="Z197" s="445"/>
      <c r="AA197" s="445"/>
      <c r="AB197" s="445"/>
    </row>
    <row r="198" spans="2:28" s="447" customFormat="1" ht="12.95" customHeight="1" x14ac:dyDescent="0.25">
      <c r="B198" s="581"/>
      <c r="C198" s="542"/>
      <c r="D198" s="515"/>
      <c r="E198" s="782"/>
      <c r="F198" s="782"/>
      <c r="G198" s="782"/>
      <c r="H198" s="544"/>
      <c r="I198" s="544"/>
      <c r="J198" s="544"/>
      <c r="K198" s="446"/>
      <c r="L198" s="445"/>
      <c r="M198" s="445"/>
      <c r="N198" s="445"/>
      <c r="O198" s="446"/>
      <c r="P198" s="445"/>
      <c r="Q198" s="445"/>
      <c r="R198" s="445"/>
      <c r="S198" s="445"/>
      <c r="T198" s="445"/>
      <c r="U198" s="445"/>
      <c r="V198" s="445"/>
      <c r="W198" s="445"/>
      <c r="X198" s="445"/>
      <c r="Y198" s="445"/>
      <c r="Z198" s="445"/>
      <c r="AA198" s="445"/>
      <c r="AB198" s="445"/>
    </row>
    <row r="199" spans="2:28" s="447" customFormat="1" ht="12.95" customHeight="1" x14ac:dyDescent="0.25">
      <c r="B199" s="581"/>
      <c r="C199" s="542"/>
      <c r="D199" s="515"/>
      <c r="E199" s="544"/>
      <c r="F199" s="544"/>
      <c r="G199" s="544"/>
      <c r="H199" s="544"/>
      <c r="I199" s="544"/>
      <c r="J199" s="544"/>
      <c r="K199" s="446"/>
      <c r="L199" s="445"/>
      <c r="M199" s="445"/>
      <c r="N199" s="445"/>
      <c r="O199" s="446"/>
      <c r="P199" s="445"/>
      <c r="Q199" s="445"/>
      <c r="R199" s="445"/>
      <c r="S199" s="445"/>
      <c r="T199" s="445"/>
      <c r="U199" s="445"/>
      <c r="V199" s="445"/>
      <c r="W199" s="445"/>
      <c r="X199" s="445"/>
      <c r="Y199" s="445"/>
      <c r="Z199" s="445"/>
      <c r="AA199" s="445"/>
      <c r="AB199" s="445"/>
    </row>
    <row r="200" spans="2:28" s="447" customFormat="1" ht="12.95" customHeight="1" x14ac:dyDescent="0.25">
      <c r="B200" s="581"/>
      <c r="C200" s="542"/>
      <c r="D200" s="515"/>
      <c r="E200" s="802"/>
      <c r="F200" s="802"/>
      <c r="G200" s="802"/>
      <c r="H200" s="544"/>
      <c r="I200" s="544"/>
      <c r="J200" s="544"/>
      <c r="K200" s="446"/>
      <c r="L200" s="445"/>
      <c r="M200" s="445"/>
      <c r="N200" s="445"/>
      <c r="O200" s="446"/>
      <c r="P200" s="445"/>
      <c r="Q200" s="445"/>
      <c r="R200" s="445"/>
      <c r="S200" s="445"/>
      <c r="T200" s="445"/>
      <c r="U200" s="445"/>
      <c r="V200" s="445"/>
      <c r="W200" s="445"/>
      <c r="X200" s="445"/>
      <c r="Y200" s="445"/>
      <c r="Z200" s="445"/>
      <c r="AA200" s="445"/>
      <c r="AB200" s="445"/>
    </row>
    <row r="201" spans="2:28" s="447" customFormat="1" ht="15.75" customHeight="1" x14ac:dyDescent="0.25">
      <c r="B201" s="581"/>
      <c r="C201" s="542"/>
      <c r="D201" s="515"/>
      <c r="E201" s="801"/>
      <c r="F201" s="801"/>
      <c r="G201" s="801"/>
      <c r="H201" s="544"/>
      <c r="I201" s="544"/>
      <c r="J201" s="544"/>
      <c r="K201" s="446"/>
      <c r="L201" s="445"/>
      <c r="M201" s="446"/>
      <c r="N201" s="445"/>
      <c r="O201" s="446"/>
      <c r="P201" s="445"/>
      <c r="Q201" s="445"/>
      <c r="R201" s="445"/>
      <c r="S201" s="445"/>
      <c r="T201" s="445"/>
      <c r="U201" s="445"/>
      <c r="V201" s="445"/>
      <c r="W201" s="445"/>
      <c r="X201" s="445"/>
      <c r="Y201" s="445"/>
      <c r="Z201" s="445"/>
      <c r="AA201" s="445"/>
      <c r="AB201" s="445"/>
    </row>
    <row r="202" spans="2:28" s="447" customFormat="1" ht="12.95" customHeight="1" x14ac:dyDescent="0.25">
      <c r="B202" s="535"/>
      <c r="C202" s="542"/>
      <c r="D202" s="515"/>
      <c r="E202" s="544"/>
      <c r="F202" s="544"/>
      <c r="G202" s="544"/>
      <c r="H202" s="544"/>
      <c r="I202" s="544"/>
      <c r="J202" s="544"/>
      <c r="K202" s="446"/>
      <c r="L202" s="446"/>
      <c r="M202" s="446"/>
      <c r="N202" s="445"/>
      <c r="O202" s="446"/>
      <c r="P202" s="445"/>
      <c r="Q202" s="445"/>
      <c r="R202" s="445"/>
      <c r="S202" s="445"/>
      <c r="T202" s="445"/>
      <c r="U202" s="445"/>
      <c r="V202" s="445"/>
      <c r="W202" s="445"/>
      <c r="X202" s="445"/>
      <c r="Y202" s="445"/>
      <c r="Z202" s="445"/>
      <c r="AA202" s="445"/>
      <c r="AB202" s="445"/>
    </row>
    <row r="203" spans="2:28" s="447" customFormat="1" ht="18" customHeight="1" x14ac:dyDescent="0.25">
      <c r="B203" s="581"/>
      <c r="C203" s="542"/>
      <c r="D203" s="515"/>
      <c r="E203" s="544"/>
      <c r="F203" s="544"/>
      <c r="G203" s="544"/>
      <c r="H203" s="544"/>
      <c r="I203" s="544"/>
      <c r="J203" s="544"/>
      <c r="K203" s="446"/>
      <c r="L203" s="445"/>
      <c r="M203" s="571"/>
      <c r="N203" s="445"/>
      <c r="O203" s="446"/>
      <c r="P203" s="445"/>
      <c r="Q203" s="445"/>
      <c r="R203" s="445"/>
      <c r="S203" s="445"/>
      <c r="T203" s="445"/>
      <c r="U203" s="445"/>
      <c r="V203" s="445"/>
      <c r="W203" s="445"/>
      <c r="X203" s="445"/>
      <c r="Y203" s="445"/>
      <c r="Z203" s="445"/>
      <c r="AA203" s="445"/>
      <c r="AB203" s="445"/>
    </row>
    <row r="204" spans="2:28" s="447" customFormat="1" ht="12.95" customHeight="1" x14ac:dyDescent="0.25">
      <c r="B204" s="581"/>
      <c r="C204" s="542"/>
      <c r="D204" s="515"/>
      <c r="E204" s="544"/>
      <c r="F204" s="544"/>
      <c r="G204" s="544"/>
      <c r="H204" s="544"/>
      <c r="I204" s="544"/>
      <c r="J204" s="544"/>
      <c r="K204" s="446"/>
      <c r="L204" s="571"/>
      <c r="M204" s="446"/>
      <c r="N204" s="445"/>
      <c r="O204" s="446"/>
      <c r="P204" s="445"/>
      <c r="Q204" s="445"/>
      <c r="R204" s="445"/>
      <c r="S204" s="445"/>
      <c r="T204" s="445"/>
      <c r="U204" s="445"/>
      <c r="V204" s="445"/>
      <c r="W204" s="445"/>
      <c r="X204" s="445"/>
      <c r="Y204" s="445"/>
      <c r="Z204" s="445"/>
      <c r="AA204" s="445"/>
      <c r="AB204" s="445"/>
    </row>
    <row r="205" spans="2:28" s="447" customFormat="1" ht="26.25" customHeight="1" x14ac:dyDescent="0.25">
      <c r="B205" s="581"/>
      <c r="C205" s="542"/>
      <c r="D205" s="515"/>
      <c r="E205" s="544"/>
      <c r="F205" s="544"/>
      <c r="G205" s="544"/>
      <c r="H205" s="544"/>
      <c r="I205" s="544"/>
      <c r="J205" s="544"/>
      <c r="K205" s="446"/>
      <c r="L205" s="445"/>
      <c r="M205" s="446"/>
      <c r="N205" s="445"/>
      <c r="O205" s="446"/>
      <c r="P205" s="445"/>
      <c r="Q205" s="445"/>
      <c r="R205" s="445"/>
      <c r="S205" s="445"/>
      <c r="T205" s="445"/>
      <c r="U205" s="445"/>
      <c r="V205" s="445"/>
      <c r="W205" s="445"/>
      <c r="X205" s="445"/>
      <c r="Y205" s="445"/>
      <c r="Z205" s="445"/>
      <c r="AA205" s="445"/>
      <c r="AB205" s="445"/>
    </row>
    <row r="206" spans="2:28" s="447" customFormat="1" x14ac:dyDescent="0.25">
      <c r="B206" s="803"/>
      <c r="C206" s="803"/>
      <c r="D206" s="803"/>
      <c r="E206" s="803"/>
      <c r="F206" s="803"/>
      <c r="G206" s="803"/>
      <c r="H206" s="803"/>
      <c r="I206" s="803"/>
      <c r="J206" s="803"/>
      <c r="K206" s="446"/>
      <c r="L206" s="445"/>
      <c r="M206" s="446"/>
      <c r="N206" s="445"/>
      <c r="O206" s="446"/>
      <c r="P206" s="445"/>
      <c r="Q206" s="445"/>
      <c r="R206" s="445"/>
      <c r="S206" s="445"/>
      <c r="T206" s="445"/>
      <c r="U206" s="445"/>
      <c r="V206" s="445"/>
      <c r="W206" s="445"/>
      <c r="X206" s="445"/>
      <c r="Y206" s="445"/>
      <c r="Z206" s="445"/>
      <c r="AA206" s="445"/>
      <c r="AB206" s="445"/>
    </row>
    <row r="207" spans="2:28" s="447" customFormat="1" x14ac:dyDescent="0.25">
      <c r="B207" s="803"/>
      <c r="C207" s="803"/>
      <c r="D207" s="803"/>
      <c r="E207" s="803"/>
      <c r="F207" s="803"/>
      <c r="G207" s="803"/>
      <c r="H207" s="803"/>
      <c r="I207" s="803"/>
      <c r="J207" s="803"/>
      <c r="K207" s="446"/>
      <c r="L207" s="445"/>
      <c r="M207" s="446"/>
      <c r="N207" s="445"/>
      <c r="O207" s="446"/>
      <c r="P207" s="445"/>
      <c r="Q207" s="445"/>
      <c r="R207" s="445"/>
      <c r="S207" s="445"/>
      <c r="T207" s="445"/>
      <c r="U207" s="445"/>
      <c r="V207" s="445"/>
      <c r="W207" s="445"/>
      <c r="X207" s="445"/>
      <c r="Y207" s="445"/>
      <c r="Z207" s="445"/>
      <c r="AA207" s="445"/>
      <c r="AB207" s="445"/>
    </row>
    <row r="208" spans="2:28" s="447" customFormat="1" ht="16.5" thickBot="1" x14ac:dyDescent="0.3">
      <c r="B208" s="789"/>
      <c r="C208" s="790"/>
      <c r="D208" s="789"/>
      <c r="E208" s="789"/>
      <c r="F208" s="789"/>
      <c r="G208" s="789"/>
      <c r="H208" s="789"/>
      <c r="I208" s="789"/>
      <c r="J208" s="789"/>
      <c r="K208" s="446"/>
      <c r="L208" s="445"/>
      <c r="M208" s="446"/>
      <c r="N208" s="445"/>
      <c r="O208" s="446"/>
      <c r="P208" s="445"/>
      <c r="Q208" s="445"/>
      <c r="R208" s="445"/>
      <c r="S208" s="445"/>
      <c r="T208" s="445"/>
      <c r="U208" s="445"/>
      <c r="V208" s="445"/>
      <c r="W208" s="445"/>
      <c r="X208" s="445"/>
      <c r="Y208" s="445"/>
      <c r="Z208" s="445"/>
      <c r="AA208" s="445"/>
      <c r="AB208" s="445"/>
    </row>
    <row r="209" spans="2:28" s="447" customFormat="1" ht="16.5" thickBot="1" x14ac:dyDescent="0.3">
      <c r="B209" s="659"/>
      <c r="C209" s="791" t="s">
        <v>314</v>
      </c>
      <c r="D209" s="793" t="s">
        <v>132</v>
      </c>
      <c r="E209" s="795" t="s">
        <v>872</v>
      </c>
      <c r="F209" s="797" t="s">
        <v>868</v>
      </c>
      <c r="G209" s="798"/>
      <c r="H209" s="799" t="s">
        <v>869</v>
      </c>
      <c r="I209" s="800"/>
      <c r="J209" s="795" t="s">
        <v>870</v>
      </c>
      <c r="K209" s="446"/>
      <c r="L209" s="445"/>
      <c r="M209" s="446"/>
      <c r="N209" s="445"/>
      <c r="O209" s="446"/>
      <c r="P209" s="445"/>
      <c r="Q209" s="445"/>
      <c r="R209" s="445"/>
      <c r="S209" s="445"/>
      <c r="T209" s="445"/>
      <c r="U209" s="445"/>
      <c r="V209" s="445"/>
      <c r="W209" s="445"/>
      <c r="X209" s="445"/>
      <c r="Y209" s="445"/>
      <c r="Z209" s="445"/>
      <c r="AA209" s="445"/>
      <c r="AB209" s="445"/>
    </row>
    <row r="210" spans="2:28" s="447" customFormat="1" ht="16.5" thickBot="1" x14ac:dyDescent="0.3">
      <c r="B210" s="628"/>
      <c r="C210" s="792"/>
      <c r="D210" s="794"/>
      <c r="E210" s="796"/>
      <c r="F210" s="588" t="s">
        <v>873</v>
      </c>
      <c r="G210" s="577" t="s">
        <v>874</v>
      </c>
      <c r="H210" s="588" t="s">
        <v>873</v>
      </c>
      <c r="I210" s="577" t="s">
        <v>874</v>
      </c>
      <c r="J210" s="796"/>
      <c r="K210" s="446"/>
      <c r="L210" s="445"/>
      <c r="M210" s="446"/>
      <c r="N210" s="445"/>
      <c r="O210" s="446"/>
      <c r="P210" s="445"/>
      <c r="Q210" s="445"/>
      <c r="R210" s="445"/>
      <c r="S210" s="445"/>
      <c r="T210" s="445"/>
      <c r="U210" s="445"/>
      <c r="V210" s="445"/>
      <c r="W210" s="445"/>
      <c r="X210" s="445"/>
      <c r="Y210" s="445"/>
      <c r="Z210" s="445"/>
      <c r="AA210" s="445"/>
      <c r="AB210" s="445"/>
    </row>
    <row r="211" spans="2:28" s="447" customFormat="1" x14ac:dyDescent="0.25">
      <c r="B211" s="554"/>
      <c r="C211" s="589"/>
      <c r="D211" s="590"/>
      <c r="E211" s="561"/>
      <c r="F211" s="544"/>
      <c r="G211" s="561"/>
      <c r="H211" s="556"/>
      <c r="I211" s="561"/>
      <c r="J211" s="561"/>
      <c r="K211" s="446"/>
      <c r="L211" s="601">
        <f>+I212+I215</f>
        <v>0</v>
      </c>
      <c r="M211" s="446" t="b">
        <f>L211=I220</f>
        <v>1</v>
      </c>
      <c r="N211" s="445"/>
      <c r="O211" s="446"/>
      <c r="P211" s="445"/>
      <c r="Q211" s="445"/>
      <c r="R211" s="445"/>
      <c r="S211" s="445"/>
      <c r="T211" s="445"/>
      <c r="U211" s="445"/>
      <c r="V211" s="445"/>
      <c r="W211" s="445"/>
      <c r="X211" s="445"/>
      <c r="Y211" s="445"/>
      <c r="Z211" s="445"/>
      <c r="AA211" s="445"/>
      <c r="AB211" s="445"/>
    </row>
    <row r="212" spans="2:28" s="446" customFormat="1" x14ac:dyDescent="0.25">
      <c r="B212" s="617" t="s">
        <v>1088</v>
      </c>
      <c r="C212" s="591" t="s">
        <v>1019</v>
      </c>
      <c r="D212" s="592">
        <f>+D44</f>
        <v>0</v>
      </c>
      <c r="E212" s="561"/>
      <c r="F212" s="544"/>
      <c r="G212" s="593">
        <f>+D212*0.5-0.01</f>
        <v>-0.01</v>
      </c>
      <c r="H212" s="561"/>
      <c r="I212" s="561">
        <f>+D212*0.5</f>
        <v>0</v>
      </c>
      <c r="J212" s="561"/>
      <c r="L212" s="601">
        <f>+I213+I216</f>
        <v>0</v>
      </c>
      <c r="M212" s="446" t="b">
        <f>L212=I221</f>
        <v>1</v>
      </c>
      <c r="N212" s="445"/>
      <c r="P212" s="445"/>
      <c r="Q212" s="445"/>
      <c r="R212" s="445"/>
      <c r="S212" s="445"/>
      <c r="T212" s="445"/>
      <c r="U212" s="445"/>
      <c r="V212" s="445"/>
      <c r="W212" s="445"/>
      <c r="X212" s="445"/>
      <c r="Y212" s="445"/>
      <c r="Z212" s="445"/>
      <c r="AA212" s="445"/>
      <c r="AB212" s="445"/>
    </row>
    <row r="213" spans="2:28" s="446" customFormat="1" x14ac:dyDescent="0.25">
      <c r="B213" s="617" t="s">
        <v>1089</v>
      </c>
      <c r="C213" s="591" t="s">
        <v>1020</v>
      </c>
      <c r="D213" s="590">
        <f>+D56</f>
        <v>0</v>
      </c>
      <c r="E213" s="561"/>
      <c r="F213" s="544"/>
      <c r="G213" s="593">
        <f>+D213*0.5-0.01</f>
        <v>-0.01</v>
      </c>
      <c r="H213" s="561"/>
      <c r="I213" s="561">
        <f>+D213*0.5</f>
        <v>0</v>
      </c>
      <c r="J213" s="561"/>
      <c r="L213" s="445"/>
      <c r="N213" s="544"/>
      <c r="O213" s="445"/>
      <c r="P213" s="445"/>
      <c r="Q213" s="445"/>
      <c r="R213" s="445"/>
      <c r="S213" s="445"/>
      <c r="T213" s="445"/>
      <c r="U213" s="445"/>
      <c r="V213" s="445"/>
      <c r="W213" s="445"/>
      <c r="X213" s="445"/>
      <c r="Y213" s="445"/>
      <c r="Z213" s="445"/>
      <c r="AA213" s="445"/>
      <c r="AB213" s="445"/>
    </row>
    <row r="214" spans="2:28" s="446" customFormat="1" x14ac:dyDescent="0.25">
      <c r="B214" s="617" t="s">
        <v>928</v>
      </c>
      <c r="C214" s="591" t="s">
        <v>1021</v>
      </c>
      <c r="D214" s="447">
        <f>+D48</f>
        <v>0</v>
      </c>
      <c r="E214" s="561"/>
      <c r="G214" s="593">
        <f>+D214*0.5</f>
        <v>0</v>
      </c>
      <c r="H214" s="561"/>
      <c r="I214" s="594">
        <f>+D214*0.5</f>
        <v>0</v>
      </c>
      <c r="J214" s="561"/>
      <c r="L214" s="633">
        <f>+D212+D213+D215+D216</f>
        <v>0</v>
      </c>
      <c r="N214" s="603" t="s">
        <v>242</v>
      </c>
      <c r="O214" s="603" t="s">
        <v>1023</v>
      </c>
      <c r="P214" s="445"/>
      <c r="Q214" s="445"/>
      <c r="R214" s="445"/>
      <c r="S214" s="445"/>
      <c r="T214" s="445"/>
      <c r="U214" s="445"/>
      <c r="V214" s="445"/>
      <c r="W214" s="445"/>
      <c r="X214" s="445"/>
      <c r="Y214" s="445"/>
      <c r="Z214" s="445"/>
      <c r="AA214" s="445"/>
      <c r="AB214" s="445"/>
    </row>
    <row r="215" spans="2:28" s="446" customFormat="1" x14ac:dyDescent="0.25">
      <c r="B215" s="617" t="s">
        <v>926</v>
      </c>
      <c r="C215" s="591" t="s">
        <v>1019</v>
      </c>
      <c r="D215" s="590">
        <f>+D46</f>
        <v>0</v>
      </c>
      <c r="E215" s="561"/>
      <c r="F215" s="544"/>
      <c r="G215" s="593">
        <f>+D215*0.5</f>
        <v>0</v>
      </c>
      <c r="H215" s="561"/>
      <c r="I215" s="561">
        <f>+D215*0.5</f>
        <v>0</v>
      </c>
      <c r="J215" s="561"/>
      <c r="L215" s="445"/>
      <c r="N215" s="605"/>
      <c r="O215" s="605" t="s">
        <v>1024</v>
      </c>
      <c r="P215" s="445"/>
      <c r="Q215" s="445"/>
      <c r="R215" s="445"/>
      <c r="S215" s="445"/>
      <c r="T215" s="445"/>
      <c r="U215" s="445"/>
      <c r="V215" s="445"/>
      <c r="W215" s="445"/>
      <c r="X215" s="445"/>
      <c r="Y215" s="445"/>
      <c r="Z215" s="445"/>
      <c r="AA215" s="445"/>
      <c r="AB215" s="445"/>
    </row>
    <row r="216" spans="2:28" s="446" customFormat="1" ht="15.75" customHeight="1" x14ac:dyDescent="0.25">
      <c r="B216" s="617" t="s">
        <v>1022</v>
      </c>
      <c r="C216" s="591" t="s">
        <v>1020</v>
      </c>
      <c r="D216" s="590">
        <f>+D57</f>
        <v>0</v>
      </c>
      <c r="E216" s="561"/>
      <c r="F216" s="544"/>
      <c r="G216" s="593">
        <f>+D216*0.5-0.01</f>
        <v>-0.01</v>
      </c>
      <c r="H216" s="561"/>
      <c r="I216" s="561">
        <f>+D216*0.5</f>
        <v>0</v>
      </c>
      <c r="J216" s="561"/>
      <c r="L216" s="445"/>
      <c r="M216" s="515"/>
      <c r="N216" s="607" t="s">
        <v>874</v>
      </c>
      <c r="O216" s="607" t="s">
        <v>1025</v>
      </c>
      <c r="P216" s="445"/>
      <c r="Q216" s="445"/>
      <c r="R216" s="445"/>
      <c r="S216" s="445"/>
      <c r="T216" s="445"/>
      <c r="U216" s="445"/>
      <c r="V216" s="445"/>
      <c r="W216" s="445"/>
      <c r="X216" s="445"/>
      <c r="Y216" s="445"/>
      <c r="Z216" s="445"/>
      <c r="AA216" s="445"/>
      <c r="AB216" s="445"/>
    </row>
    <row r="217" spans="2:28" s="446" customFormat="1" ht="16.5" thickBot="1" x14ac:dyDescent="0.3">
      <c r="B217" s="559" t="s">
        <v>323</v>
      </c>
      <c r="C217" s="591" t="s">
        <v>876</v>
      </c>
      <c r="D217" s="590"/>
      <c r="E217" s="561"/>
      <c r="F217" s="544"/>
      <c r="G217" s="593"/>
      <c r="H217" s="573"/>
      <c r="I217" s="561"/>
      <c r="J217" s="561"/>
      <c r="L217" s="445"/>
      <c r="M217" s="515"/>
      <c r="N217" s="608"/>
      <c r="O217" s="607" t="s">
        <v>1026</v>
      </c>
      <c r="P217" s="445"/>
      <c r="Q217" s="445"/>
      <c r="R217" s="445"/>
      <c r="S217" s="445"/>
      <c r="T217" s="445"/>
      <c r="U217" s="445"/>
      <c r="V217" s="445"/>
      <c r="W217" s="445"/>
      <c r="X217" s="445"/>
      <c r="Y217" s="445"/>
      <c r="Z217" s="445"/>
      <c r="AA217" s="445"/>
      <c r="AB217" s="445"/>
    </row>
    <row r="218" spans="2:28" s="446" customFormat="1" ht="16.5" thickBot="1" x14ac:dyDescent="0.3">
      <c r="B218" s="574" t="s">
        <v>967</v>
      </c>
      <c r="C218" s="595"/>
      <c r="D218" s="596">
        <f>SUM(D212:D217)</f>
        <v>0</v>
      </c>
      <c r="E218" s="597">
        <f>SUM(E212:E216)</f>
        <v>0</v>
      </c>
      <c r="F218" s="597">
        <f>SUM(F212:F216)</f>
        <v>0</v>
      </c>
      <c r="G218" s="598">
        <f>SUM(G212:G217)+0.01</f>
        <v>-1.9999999999999997E-2</v>
      </c>
      <c r="H218" s="597">
        <f>SUM(H212:H216)</f>
        <v>0</v>
      </c>
      <c r="I218" s="599">
        <f>SUM(I212:I217)+0.01</f>
        <v>0.01</v>
      </c>
      <c r="J218" s="597">
        <f>SUM(J212:J216)</f>
        <v>0</v>
      </c>
      <c r="L218" s="445"/>
      <c r="N218" s="445"/>
      <c r="P218" s="445"/>
      <c r="Q218" s="445"/>
      <c r="R218" s="445"/>
      <c r="S218" s="445"/>
      <c r="T218" s="445"/>
      <c r="U218" s="445"/>
      <c r="V218" s="445"/>
      <c r="W218" s="445"/>
      <c r="X218" s="445"/>
      <c r="Y218" s="445"/>
      <c r="Z218" s="445"/>
      <c r="AA218" s="445"/>
      <c r="AB218" s="445"/>
    </row>
    <row r="219" spans="2:28" s="446" customFormat="1" ht="11.25" customHeight="1" x14ac:dyDescent="0.25">
      <c r="B219" s="535"/>
      <c r="C219" s="536"/>
      <c r="D219" s="515"/>
      <c r="G219" s="600"/>
      <c r="L219" s="445"/>
      <c r="N219" s="445"/>
      <c r="P219" s="445"/>
      <c r="Q219" s="445"/>
      <c r="R219" s="445"/>
      <c r="S219" s="445"/>
      <c r="T219" s="445"/>
      <c r="U219" s="445"/>
      <c r="V219" s="445"/>
      <c r="W219" s="445"/>
      <c r="X219" s="445"/>
      <c r="Y219" s="445"/>
      <c r="Z219" s="445"/>
      <c r="AA219" s="445"/>
      <c r="AB219" s="445"/>
    </row>
    <row r="220" spans="2:28" s="446" customFormat="1" ht="14.1" customHeight="1" x14ac:dyDescent="0.25">
      <c r="B220" s="535"/>
      <c r="C220" s="536"/>
      <c r="D220" s="515"/>
      <c r="G220" s="544"/>
      <c r="I220" s="601"/>
      <c r="J220" s="445"/>
      <c r="L220" s="445"/>
      <c r="N220" s="445"/>
      <c r="P220" s="445"/>
      <c r="Q220" s="445"/>
      <c r="R220" s="445"/>
      <c r="S220" s="445"/>
      <c r="T220" s="445"/>
      <c r="U220" s="445"/>
      <c r="V220" s="445"/>
      <c r="W220" s="445"/>
      <c r="X220" s="445"/>
      <c r="Y220" s="445"/>
      <c r="Z220" s="445"/>
      <c r="AA220" s="445"/>
      <c r="AB220" s="445"/>
    </row>
    <row r="221" spans="2:28" s="446" customFormat="1" ht="14.1" customHeight="1" x14ac:dyDescent="0.25">
      <c r="B221" s="535"/>
      <c r="C221" s="536"/>
      <c r="D221" s="515"/>
      <c r="I221" s="601"/>
      <c r="L221" s="445"/>
      <c r="N221" s="445"/>
      <c r="P221" s="445"/>
      <c r="Q221" s="445"/>
      <c r="R221" s="445"/>
      <c r="S221" s="445"/>
      <c r="T221" s="445"/>
      <c r="U221" s="445"/>
      <c r="V221" s="445"/>
      <c r="W221" s="445"/>
      <c r="X221" s="445"/>
      <c r="Y221" s="445"/>
      <c r="Z221" s="445"/>
      <c r="AA221" s="445"/>
      <c r="AB221" s="445"/>
    </row>
    <row r="222" spans="2:28" s="446" customFormat="1" ht="14.1" customHeight="1" x14ac:dyDescent="0.25">
      <c r="B222" s="535"/>
      <c r="C222" s="536"/>
      <c r="D222" s="515"/>
      <c r="F222" s="544"/>
      <c r="G222" s="544"/>
      <c r="H222" s="445"/>
      <c r="I222" s="445"/>
      <c r="L222" s="445"/>
      <c r="N222" s="445"/>
      <c r="P222" s="445"/>
      <c r="Q222" s="445"/>
      <c r="R222" s="445"/>
      <c r="S222" s="445"/>
      <c r="T222" s="445"/>
      <c r="U222" s="445"/>
      <c r="V222" s="445"/>
      <c r="W222" s="445"/>
      <c r="X222" s="445"/>
      <c r="Y222" s="445"/>
      <c r="Z222" s="445"/>
      <c r="AA222" s="445"/>
      <c r="AB222" s="445"/>
    </row>
    <row r="223" spans="2:28" s="446" customFormat="1" ht="14.1" customHeight="1" x14ac:dyDescent="0.25">
      <c r="B223" s="581"/>
      <c r="C223" s="542"/>
      <c r="D223" s="602"/>
      <c r="F223" s="603"/>
      <c r="G223" s="603"/>
      <c r="H223" s="604"/>
      <c r="I223" s="604"/>
      <c r="J223" s="544"/>
      <c r="L223" s="445"/>
      <c r="N223" s="445"/>
      <c r="P223" s="445"/>
      <c r="Q223" s="445"/>
      <c r="R223" s="445"/>
      <c r="S223" s="445"/>
      <c r="T223" s="445"/>
      <c r="U223" s="445"/>
      <c r="V223" s="445"/>
      <c r="W223" s="445"/>
      <c r="X223" s="445"/>
      <c r="Y223" s="445"/>
      <c r="Z223" s="445"/>
      <c r="AA223" s="445"/>
      <c r="AB223" s="445"/>
    </row>
    <row r="224" spans="2:28" s="446" customFormat="1" ht="14.1" customHeight="1" x14ac:dyDescent="0.25">
      <c r="B224" s="581"/>
      <c r="C224" s="542"/>
      <c r="D224" s="515"/>
      <c r="F224" s="605"/>
      <c r="G224" s="605"/>
      <c r="H224" s="606"/>
      <c r="I224" s="606"/>
      <c r="J224" s="544"/>
      <c r="L224" s="445"/>
      <c r="N224" s="445"/>
      <c r="P224" s="445"/>
      <c r="Q224" s="445"/>
      <c r="R224" s="445"/>
      <c r="S224" s="445"/>
      <c r="T224" s="445"/>
      <c r="U224" s="445"/>
      <c r="V224" s="445"/>
      <c r="W224" s="445"/>
      <c r="X224" s="445"/>
      <c r="Y224" s="445"/>
      <c r="Z224" s="445"/>
      <c r="AA224" s="445"/>
      <c r="AB224" s="445"/>
    </row>
    <row r="225" spans="2:28" s="446" customFormat="1" ht="14.1" customHeight="1" x14ac:dyDescent="0.25">
      <c r="B225" s="581"/>
      <c r="C225" s="542"/>
      <c r="D225" s="515"/>
      <c r="E225" s="515"/>
      <c r="F225" s="607"/>
      <c r="G225" s="607"/>
      <c r="H225" s="608"/>
      <c r="I225" s="608"/>
      <c r="J225" s="544"/>
      <c r="L225" s="445"/>
      <c r="N225" s="445"/>
      <c r="P225" s="445"/>
      <c r="Q225" s="445"/>
      <c r="R225" s="445"/>
      <c r="S225" s="445"/>
      <c r="T225" s="445"/>
      <c r="U225" s="445"/>
      <c r="V225" s="445"/>
      <c r="W225" s="445"/>
      <c r="X225" s="445"/>
      <c r="Y225" s="445"/>
      <c r="Z225" s="445"/>
      <c r="AA225" s="445"/>
      <c r="AB225" s="445"/>
    </row>
    <row r="226" spans="2:28" s="446" customFormat="1" ht="14.1" customHeight="1" x14ac:dyDescent="0.25">
      <c r="B226" s="581"/>
      <c r="C226" s="542"/>
      <c r="D226" s="515"/>
      <c r="E226" s="515"/>
      <c r="F226" s="608"/>
      <c r="G226" s="607"/>
      <c r="H226" s="608"/>
      <c r="I226" s="608"/>
      <c r="J226" s="544"/>
      <c r="L226" s="445"/>
      <c r="N226" s="445"/>
      <c r="P226" s="445"/>
      <c r="Q226" s="445"/>
      <c r="R226" s="445"/>
      <c r="S226" s="445"/>
      <c r="T226" s="445"/>
      <c r="U226" s="445"/>
      <c r="V226" s="445"/>
      <c r="W226" s="445"/>
      <c r="X226" s="445"/>
      <c r="Y226" s="445"/>
      <c r="Z226" s="445"/>
      <c r="AA226" s="445"/>
      <c r="AB226" s="445"/>
    </row>
    <row r="227" spans="2:28" s="446" customFormat="1" ht="14.1" customHeight="1" x14ac:dyDescent="0.25">
      <c r="B227" s="581"/>
      <c r="C227" s="542"/>
      <c r="D227" s="515"/>
      <c r="E227" s="515"/>
      <c r="F227" s="544"/>
      <c r="G227" s="544"/>
      <c r="H227" s="544"/>
      <c r="I227" s="544"/>
      <c r="J227" s="544"/>
      <c r="L227" s="445"/>
      <c r="N227" s="445"/>
      <c r="P227" s="445"/>
      <c r="Q227" s="445"/>
      <c r="R227" s="445"/>
      <c r="S227" s="445"/>
      <c r="T227" s="445"/>
      <c r="U227" s="445"/>
      <c r="V227" s="445"/>
      <c r="W227" s="445"/>
      <c r="X227" s="445"/>
      <c r="Y227" s="445"/>
      <c r="Z227" s="445"/>
      <c r="AA227" s="445"/>
      <c r="AB227" s="445"/>
    </row>
    <row r="228" spans="2:28" ht="14.1" customHeight="1" x14ac:dyDescent="0.25">
      <c r="C228" s="542"/>
      <c r="E228" s="515"/>
      <c r="H228" s="544"/>
      <c r="I228" s="544"/>
      <c r="J228" s="544"/>
    </row>
    <row r="229" spans="2:28" x14ac:dyDescent="0.25">
      <c r="B229" s="541" t="s">
        <v>1027</v>
      </c>
      <c r="C229" s="542"/>
      <c r="E229" s="544"/>
      <c r="F229" s="609" t="str">
        <f ca="1">+F141</f>
        <v>August 2025</v>
      </c>
      <c r="H229" s="544"/>
      <c r="I229" s="544"/>
      <c r="J229" s="544"/>
    </row>
    <row r="230" spans="2:28" x14ac:dyDescent="0.25">
      <c r="B230" s="541" t="s">
        <v>243</v>
      </c>
      <c r="C230" s="542"/>
      <c r="E230" s="544"/>
      <c r="H230" s="544"/>
      <c r="I230" s="544"/>
      <c r="J230" s="544"/>
    </row>
    <row r="231" spans="2:28" x14ac:dyDescent="0.25">
      <c r="B231" s="541" t="s">
        <v>840</v>
      </c>
      <c r="C231" s="542"/>
      <c r="E231" s="544"/>
      <c r="H231" s="544"/>
      <c r="I231" s="544"/>
      <c r="J231" s="544"/>
    </row>
    <row r="232" spans="2:28" x14ac:dyDescent="0.25">
      <c r="B232" s="541"/>
      <c r="C232" s="542"/>
      <c r="E232" s="544"/>
      <c r="H232" s="544"/>
      <c r="I232" s="544"/>
      <c r="J232" s="544"/>
    </row>
    <row r="233" spans="2:28" x14ac:dyDescent="0.25">
      <c r="B233" s="541"/>
      <c r="C233" s="542"/>
      <c r="E233" s="544"/>
      <c r="H233" s="544"/>
      <c r="I233" s="544"/>
      <c r="J233" s="544"/>
    </row>
    <row r="234" spans="2:28" x14ac:dyDescent="0.25">
      <c r="B234" s="541" t="s">
        <v>969</v>
      </c>
      <c r="C234" s="542"/>
      <c r="E234" s="544"/>
      <c r="H234" s="544"/>
      <c r="I234" s="544"/>
      <c r="J234" s="544"/>
    </row>
    <row r="235" spans="2:28" ht="16.5" thickBot="1" x14ac:dyDescent="0.3">
      <c r="B235" s="541" t="s">
        <v>970</v>
      </c>
      <c r="C235" s="542"/>
      <c r="E235" s="544"/>
      <c r="H235" s="544"/>
      <c r="I235" s="544"/>
      <c r="J235" s="544"/>
    </row>
    <row r="236" spans="2:28" x14ac:dyDescent="0.25">
      <c r="B236" s="554"/>
      <c r="C236" s="806" t="s">
        <v>314</v>
      </c>
      <c r="D236" s="610"/>
      <c r="E236" s="611"/>
      <c r="F236" s="795" t="s">
        <v>972</v>
      </c>
      <c r="G236" s="795" t="s">
        <v>973</v>
      </c>
      <c r="H236" s="544"/>
      <c r="I236" s="544"/>
      <c r="J236" s="544"/>
      <c r="K236" s="612"/>
    </row>
    <row r="237" spans="2:28" ht="16.5" thickBot="1" x14ac:dyDescent="0.3">
      <c r="B237" s="559" t="s">
        <v>1028</v>
      </c>
      <c r="C237" s="807"/>
      <c r="D237" s="613"/>
      <c r="E237" s="614"/>
      <c r="F237" s="796"/>
      <c r="G237" s="796"/>
      <c r="H237" s="544"/>
      <c r="I237" s="544"/>
      <c r="J237" s="544"/>
    </row>
    <row r="238" spans="2:28" x14ac:dyDescent="0.25">
      <c r="B238" s="615"/>
      <c r="C238" s="616"/>
      <c r="D238" s="447"/>
      <c r="E238" s="556"/>
      <c r="F238" s="561"/>
      <c r="G238" s="556"/>
      <c r="H238" s="544"/>
      <c r="I238" s="544"/>
      <c r="J238" s="544"/>
    </row>
    <row r="239" spans="2:28" x14ac:dyDescent="0.25">
      <c r="B239" s="617"/>
      <c r="C239" s="618"/>
      <c r="D239" s="447"/>
      <c r="E239" s="561"/>
      <c r="F239" s="561"/>
      <c r="G239" s="561"/>
    </row>
    <row r="240" spans="2:28" x14ac:dyDescent="0.25">
      <c r="B240" s="617"/>
      <c r="C240" s="618"/>
      <c r="D240" s="447"/>
      <c r="E240" s="561"/>
      <c r="F240" s="561"/>
      <c r="G240" s="561"/>
      <c r="L240" s="446"/>
      <c r="O240" s="445"/>
    </row>
    <row r="241" spans="2:15" x14ac:dyDescent="0.25">
      <c r="B241" s="617" t="s">
        <v>1029</v>
      </c>
      <c r="C241" s="619"/>
      <c r="D241" s="447"/>
      <c r="E241" s="620"/>
      <c r="F241" s="561">
        <f>+D218</f>
        <v>0</v>
      </c>
      <c r="G241" s="561"/>
      <c r="I241" s="446"/>
      <c r="J241" s="446"/>
      <c r="L241" s="446"/>
      <c r="O241" s="445"/>
    </row>
    <row r="242" spans="2:15" x14ac:dyDescent="0.25">
      <c r="B242" s="617" t="s">
        <v>597</v>
      </c>
      <c r="C242" s="619" t="s">
        <v>827</v>
      </c>
      <c r="D242" s="447"/>
      <c r="E242" s="620"/>
      <c r="F242" s="561"/>
      <c r="G242" s="561">
        <f>+G218</f>
        <v>-1.9999999999999997E-2</v>
      </c>
      <c r="I242" s="446"/>
      <c r="K242" s="566"/>
      <c r="O242" s="445"/>
    </row>
    <row r="243" spans="2:15" x14ac:dyDescent="0.25">
      <c r="B243" s="569" t="s">
        <v>344</v>
      </c>
      <c r="C243" s="619" t="s">
        <v>1030</v>
      </c>
      <c r="D243" s="447"/>
      <c r="E243" s="620"/>
      <c r="F243" s="561"/>
      <c r="G243" s="561">
        <f>+I212</f>
        <v>0</v>
      </c>
      <c r="H243" s="516"/>
      <c r="I243" s="446"/>
      <c r="J243" s="446"/>
      <c r="K243" s="566"/>
      <c r="O243" s="445"/>
    </row>
    <row r="244" spans="2:15" x14ac:dyDescent="0.25">
      <c r="B244" s="617" t="s">
        <v>630</v>
      </c>
      <c r="C244" s="619" t="s">
        <v>1019</v>
      </c>
      <c r="D244" s="447"/>
      <c r="E244" s="620"/>
      <c r="F244" s="561"/>
      <c r="G244" s="561">
        <f>+I215</f>
        <v>0</v>
      </c>
      <c r="H244" s="516"/>
      <c r="I244" s="446"/>
      <c r="J244" s="446"/>
      <c r="K244" s="621"/>
      <c r="O244" s="445"/>
    </row>
    <row r="245" spans="2:15" x14ac:dyDescent="0.25">
      <c r="B245" s="622" t="s">
        <v>1031</v>
      </c>
      <c r="C245" s="623" t="s">
        <v>1021</v>
      </c>
      <c r="D245" s="624"/>
      <c r="E245" s="620"/>
      <c r="F245" s="561"/>
      <c r="G245" s="561">
        <f>+I214</f>
        <v>0</v>
      </c>
      <c r="I245" s="446"/>
      <c r="J245" s="446"/>
      <c r="K245" s="566"/>
      <c r="O245" s="445"/>
    </row>
    <row r="246" spans="2:15" x14ac:dyDescent="0.25">
      <c r="B246" s="625" t="s">
        <v>635</v>
      </c>
      <c r="C246" s="619" t="s">
        <v>1020</v>
      </c>
      <c r="D246" s="447"/>
      <c r="E246" s="620"/>
      <c r="F246" s="561"/>
      <c r="G246" s="626">
        <f>+I213+I216+0.01</f>
        <v>0.01</v>
      </c>
      <c r="I246" s="446"/>
      <c r="J246" s="446"/>
      <c r="K246" s="621"/>
      <c r="O246" s="445"/>
    </row>
    <row r="247" spans="2:15" x14ac:dyDescent="0.25">
      <c r="B247" s="617" t="s">
        <v>323</v>
      </c>
      <c r="C247" s="619" t="s">
        <v>876</v>
      </c>
      <c r="D247" s="447"/>
      <c r="E247" s="620"/>
      <c r="F247" s="561"/>
      <c r="G247" s="561"/>
      <c r="J247" s="446"/>
      <c r="K247" s="566"/>
      <c r="O247" s="445"/>
    </row>
    <row r="248" spans="2:15" x14ac:dyDescent="0.25">
      <c r="B248" s="559"/>
      <c r="C248" s="618"/>
      <c r="D248" s="447"/>
      <c r="E248" s="627"/>
      <c r="F248" s="561"/>
      <c r="G248" s="561"/>
      <c r="H248" s="516"/>
      <c r="L248" s="446"/>
      <c r="O248" s="445"/>
    </row>
    <row r="249" spans="2:15" ht="16.5" thickBot="1" x14ac:dyDescent="0.3">
      <c r="B249" s="628"/>
      <c r="C249" s="629"/>
      <c r="D249" s="587"/>
      <c r="E249" s="630"/>
      <c r="F249" s="573"/>
      <c r="G249" s="573"/>
      <c r="L249" s="446"/>
      <c r="O249" s="445"/>
    </row>
    <row r="250" spans="2:15" ht="16.5" thickBot="1" x14ac:dyDescent="0.3">
      <c r="B250" s="628" t="s">
        <v>132</v>
      </c>
      <c r="C250" s="631"/>
      <c r="D250" s="586"/>
      <c r="E250" s="577"/>
      <c r="F250" s="632">
        <f>SUM(F241:F249)</f>
        <v>0</v>
      </c>
      <c r="G250" s="526">
        <f>SUM(G241:G249)+0.01</f>
        <v>0</v>
      </c>
      <c r="H250" s="633">
        <f>+F250-G250</f>
        <v>0</v>
      </c>
      <c r="I250" s="515"/>
      <c r="L250" s="446"/>
      <c r="O250" s="445"/>
    </row>
    <row r="251" spans="2:15" ht="14.1" customHeight="1" x14ac:dyDescent="0.25">
      <c r="B251" s="535"/>
      <c r="C251" s="536"/>
      <c r="D251" s="447"/>
      <c r="E251" s="571"/>
      <c r="F251" s="446"/>
      <c r="G251" s="446"/>
      <c r="H251" s="544"/>
      <c r="I251" s="544"/>
      <c r="J251" s="544"/>
      <c r="L251" s="446"/>
      <c r="O251" s="445"/>
    </row>
    <row r="252" spans="2:15" ht="14.1" customHeight="1" x14ac:dyDescent="0.25">
      <c r="C252" s="542"/>
      <c r="E252" s="544"/>
      <c r="H252" s="544"/>
      <c r="I252" s="544"/>
      <c r="J252" s="544"/>
      <c r="O252" s="445"/>
    </row>
    <row r="253" spans="2:15" ht="14.1" customHeight="1" x14ac:dyDescent="0.25">
      <c r="B253" s="541" t="s">
        <v>152</v>
      </c>
      <c r="C253" s="634"/>
      <c r="E253" s="635"/>
      <c r="F253" s="635" t="s">
        <v>819</v>
      </c>
      <c r="G253" s="635"/>
      <c r="O253" s="445"/>
    </row>
    <row r="254" spans="2:15" ht="14.1" customHeight="1" x14ac:dyDescent="0.25">
      <c r="C254" s="542"/>
      <c r="E254" s="544"/>
      <c r="O254" s="445"/>
    </row>
    <row r="255" spans="2:15" ht="22.5" customHeight="1" x14ac:dyDescent="0.25">
      <c r="B255" s="583" t="s">
        <v>820</v>
      </c>
      <c r="E255" s="783" t="s">
        <v>1017</v>
      </c>
      <c r="F255" s="783"/>
      <c r="G255" s="783"/>
      <c r="O255" s="445"/>
    </row>
    <row r="256" spans="2:15" ht="14.1" customHeight="1" x14ac:dyDescent="0.25">
      <c r="B256" s="585" t="s">
        <v>821</v>
      </c>
      <c r="E256" s="801" t="s">
        <v>1018</v>
      </c>
      <c r="F256" s="801"/>
      <c r="G256" s="801"/>
      <c r="O256" s="445"/>
    </row>
    <row r="257" spans="6:15" ht="12.95" customHeight="1" x14ac:dyDescent="0.25"/>
    <row r="258" spans="6:15" ht="12.95" customHeight="1" x14ac:dyDescent="0.25"/>
    <row r="259" spans="6:15" ht="12.95" customHeight="1" x14ac:dyDescent="0.25"/>
    <row r="260" spans="6:15" ht="12.95" customHeight="1" x14ac:dyDescent="0.25"/>
    <row r="261" spans="6:15" ht="12.95" customHeight="1" x14ac:dyDescent="0.25"/>
    <row r="262" spans="6:15" ht="12.95" customHeight="1" x14ac:dyDescent="0.25"/>
    <row r="263" spans="6:15" ht="12.95" customHeight="1" x14ac:dyDescent="0.25"/>
    <row r="264" spans="6:15" ht="12.95" customHeight="1" x14ac:dyDescent="0.25"/>
    <row r="265" spans="6:15" ht="12.95" customHeight="1" x14ac:dyDescent="0.25">
      <c r="F265" s="445"/>
      <c r="G265" s="445"/>
      <c r="M265" s="445"/>
      <c r="O265" s="445"/>
    </row>
    <row r="266" spans="6:15" x14ac:dyDescent="0.25">
      <c r="K266" s="445"/>
    </row>
    <row r="277" spans="11:11" x14ac:dyDescent="0.25">
      <c r="K277" s="636"/>
    </row>
  </sheetData>
  <mergeCells count="28">
    <mergeCell ref="E255:G255"/>
    <mergeCell ref="E256:G256"/>
    <mergeCell ref="B149:B150"/>
    <mergeCell ref="C149:C150"/>
    <mergeCell ref="C236:C237"/>
    <mergeCell ref="F236:F237"/>
    <mergeCell ref="G236:G237"/>
    <mergeCell ref="C4:C5"/>
    <mergeCell ref="F4:G4"/>
    <mergeCell ref="B4:B5"/>
    <mergeCell ref="B208:J208"/>
    <mergeCell ref="C209:C210"/>
    <mergeCell ref="D209:D210"/>
    <mergeCell ref="E209:E210"/>
    <mergeCell ref="F209:G209"/>
    <mergeCell ref="H209:I209"/>
    <mergeCell ref="J209:J210"/>
    <mergeCell ref="E194:G194"/>
    <mergeCell ref="E198:G198"/>
    <mergeCell ref="E200:G200"/>
    <mergeCell ref="E201:G201"/>
    <mergeCell ref="B206:J206"/>
    <mergeCell ref="B207:J207"/>
    <mergeCell ref="H4:I4"/>
    <mergeCell ref="F149:F150"/>
    <mergeCell ref="G149:G150"/>
    <mergeCell ref="E191:G191"/>
    <mergeCell ref="E193:G193"/>
  </mergeCells>
  <pageMargins left="0.70866141732283472" right="0.70866141732283472" top="0.74803149606299213" bottom="0.74803149606299213" header="0.31496062992125984" footer="0.31496062992125984"/>
  <pageSetup paperSize="9" scale="4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1520-1402-4D90-A520-82E15FCF159C}">
  <dimension ref="A1:XFD52"/>
  <sheetViews>
    <sheetView zoomScale="115" zoomScaleNormal="115" workbookViewId="0">
      <pane xSplit="9" ySplit="1" topLeftCell="XEX2" activePane="bottomRight" state="frozen"/>
      <selection pane="topRight" activeCell="J1" sqref="J1"/>
      <selection pane="bottomLeft" activeCell="A2" sqref="A2"/>
      <selection pane="bottomRight" activeCell="I44" sqref="I44:XFD52"/>
    </sheetView>
  </sheetViews>
  <sheetFormatPr defaultColWidth="9.140625" defaultRowHeight="12.75" x14ac:dyDescent="0.2"/>
  <cols>
    <col min="1" max="1" width="11.42578125" style="675" customWidth="1"/>
    <col min="2" max="2" width="36.140625" style="675" customWidth="1"/>
    <col min="3" max="3" width="15.28515625" style="675" customWidth="1"/>
    <col min="4" max="4" width="28.42578125" style="675" customWidth="1"/>
    <col min="5" max="5" width="5.42578125" style="675" customWidth="1"/>
    <col min="6" max="6" width="37.42578125" style="675" customWidth="1"/>
    <col min="7" max="7" width="16.85546875" style="675" customWidth="1"/>
    <col min="8" max="8" width="2.7109375" style="675" customWidth="1"/>
    <col min="9" max="9" width="11.28515625" style="675" bestFit="1" customWidth="1"/>
    <col min="10" max="33" width="16.140625" style="675" customWidth="1"/>
    <col min="34" max="16384" width="9.140625" style="675"/>
  </cols>
  <sheetData>
    <row r="1" spans="1:33" s="649" customFormat="1" ht="41.45" customHeight="1" x14ac:dyDescent="0.25">
      <c r="A1" s="650" t="s">
        <v>1086</v>
      </c>
      <c r="B1" s="648" t="s">
        <v>1087</v>
      </c>
      <c r="C1" s="648" t="s">
        <v>84</v>
      </c>
      <c r="D1" s="648" t="s">
        <v>85</v>
      </c>
      <c r="E1" s="650"/>
      <c r="F1" s="648" t="s">
        <v>1090</v>
      </c>
      <c r="G1" s="648" t="s">
        <v>1091</v>
      </c>
      <c r="I1" s="649" t="s">
        <v>1083</v>
      </c>
      <c r="J1" s="672">
        <v>45292</v>
      </c>
      <c r="K1" s="672">
        <v>45323</v>
      </c>
      <c r="L1" s="672">
        <v>45352</v>
      </c>
      <c r="M1" s="672">
        <v>45383</v>
      </c>
      <c r="N1" s="672">
        <v>45413</v>
      </c>
      <c r="O1" s="672">
        <v>45444</v>
      </c>
      <c r="P1" s="672">
        <v>45474</v>
      </c>
      <c r="Q1" s="672">
        <v>45505</v>
      </c>
      <c r="R1" s="672">
        <v>45536</v>
      </c>
      <c r="S1" s="672">
        <v>45566</v>
      </c>
      <c r="T1" s="672">
        <v>45597</v>
      </c>
      <c r="U1" s="672">
        <v>45627</v>
      </c>
      <c r="V1" s="672">
        <v>45658</v>
      </c>
      <c r="W1" s="672">
        <v>45689</v>
      </c>
      <c r="X1" s="672">
        <v>45717</v>
      </c>
      <c r="Y1" s="672">
        <v>45748</v>
      </c>
      <c r="Z1" s="672">
        <v>45778</v>
      </c>
      <c r="AA1" s="672">
        <v>45809</v>
      </c>
      <c r="AB1" s="672">
        <v>45839</v>
      </c>
      <c r="AC1" s="672">
        <v>45870</v>
      </c>
      <c r="AD1" s="672">
        <v>45901</v>
      </c>
      <c r="AE1" s="672">
        <v>45931</v>
      </c>
      <c r="AF1" s="672">
        <v>45962</v>
      </c>
      <c r="AG1" s="672">
        <v>45992</v>
      </c>
    </row>
    <row r="2" spans="1:33" x14ac:dyDescent="0.2">
      <c r="B2" s="676"/>
      <c r="C2" s="677"/>
      <c r="D2" s="678"/>
      <c r="E2" s="678"/>
      <c r="F2" s="673" t="s">
        <v>361</v>
      </c>
      <c r="G2" s="678">
        <f>ROUND(SUMIF(D$2:D$37,F2,C$2:C$37), 2)</f>
        <v>0</v>
      </c>
      <c r="H2" s="679"/>
      <c r="I2" s="675" t="s">
        <v>1084</v>
      </c>
      <c r="K2" s="675">
        <v>120868.97</v>
      </c>
      <c r="L2" s="680">
        <v>97102.66</v>
      </c>
      <c r="M2" s="680">
        <v>9785.65</v>
      </c>
      <c r="N2" s="680">
        <v>29627.29</v>
      </c>
      <c r="O2" s="680">
        <v>17530.89</v>
      </c>
      <c r="P2" s="680">
        <v>28709.26</v>
      </c>
      <c r="Q2" s="680">
        <v>5742.82</v>
      </c>
      <c r="R2" s="680">
        <v>1133764.81</v>
      </c>
      <c r="S2" s="680">
        <v>30844.03</v>
      </c>
      <c r="T2" s="680">
        <v>22769.13</v>
      </c>
      <c r="U2" s="680">
        <v>1437117</v>
      </c>
      <c r="V2" s="680">
        <v>74720.33</v>
      </c>
      <c r="W2" s="680">
        <v>70501.17</v>
      </c>
      <c r="X2" s="680">
        <v>51161.21</v>
      </c>
      <c r="Y2" s="680">
        <v>6999.08</v>
      </c>
      <c r="Z2" s="680">
        <v>16789.16</v>
      </c>
    </row>
    <row r="3" spans="1:33" x14ac:dyDescent="0.2">
      <c r="B3" s="676"/>
      <c r="C3" s="677"/>
      <c r="D3" s="678"/>
      <c r="E3" s="678"/>
      <c r="F3" s="673" t="s">
        <v>323</v>
      </c>
      <c r="G3" s="678">
        <f t="shared" ref="G3:G32" si="0">ROUND(SUMIF(D$2:D$37,F3,C$2:C$37), 2)</f>
        <v>0</v>
      </c>
      <c r="H3" s="679"/>
      <c r="I3" s="675" t="s">
        <v>874</v>
      </c>
      <c r="K3" s="675">
        <v>151087.15</v>
      </c>
      <c r="L3" s="680">
        <v>121378.94</v>
      </c>
      <c r="M3" s="680">
        <v>12232.65</v>
      </c>
      <c r="N3" s="680">
        <v>37034.31</v>
      </c>
      <c r="O3" s="680">
        <v>21914.06</v>
      </c>
      <c r="P3" s="680">
        <v>35886.980000000003</v>
      </c>
      <c r="Q3" s="680">
        <v>7178.71</v>
      </c>
      <c r="R3" s="680">
        <v>1417206.27</v>
      </c>
      <c r="S3" s="680">
        <v>38555.25</v>
      </c>
      <c r="T3" s="680">
        <v>28461.54</v>
      </c>
      <c r="U3" s="680">
        <v>1796398.7</v>
      </c>
      <c r="V3" s="680">
        <v>93401.05</v>
      </c>
      <c r="W3" s="680">
        <v>88127.49</v>
      </c>
      <c r="X3" s="680">
        <v>63952.47</v>
      </c>
      <c r="Y3" s="680">
        <v>8749.32</v>
      </c>
      <c r="Z3" s="680">
        <v>20987.13</v>
      </c>
    </row>
    <row r="4" spans="1:33" s="689" customFormat="1" ht="13.5" thickBot="1" x14ac:dyDescent="0.25">
      <c r="A4" s="675"/>
      <c r="B4" s="676"/>
      <c r="C4" s="677"/>
      <c r="D4" s="678"/>
      <c r="E4" s="678"/>
      <c r="F4" s="673" t="s">
        <v>320</v>
      </c>
      <c r="G4" s="678">
        <f t="shared" si="0"/>
        <v>0</v>
      </c>
      <c r="H4" s="679"/>
      <c r="I4" s="689" t="s">
        <v>1085</v>
      </c>
      <c r="K4" s="689">
        <v>75543.39</v>
      </c>
      <c r="L4" s="690">
        <v>60689.35</v>
      </c>
      <c r="M4" s="690">
        <v>6116.22</v>
      </c>
      <c r="N4" s="690">
        <v>18517.16</v>
      </c>
      <c r="O4" s="690">
        <v>10956.99</v>
      </c>
      <c r="P4" s="690">
        <v>17943.32</v>
      </c>
      <c r="Q4" s="690">
        <v>3589.28</v>
      </c>
      <c r="R4" s="690">
        <v>708603.08</v>
      </c>
      <c r="S4" s="690">
        <v>19277.599999999999</v>
      </c>
      <c r="T4" s="690">
        <v>14230.73</v>
      </c>
      <c r="U4" s="690">
        <v>898198.95</v>
      </c>
      <c r="V4" s="690">
        <v>46700.42</v>
      </c>
      <c r="W4" s="690">
        <v>44063.53</v>
      </c>
      <c r="X4" s="690">
        <v>31975.96</v>
      </c>
      <c r="Y4" s="690">
        <v>4374.55</v>
      </c>
      <c r="Z4" s="690">
        <v>10493.48</v>
      </c>
    </row>
    <row r="5" spans="1:33" s="682" customFormat="1" ht="13.5" thickTop="1" x14ac:dyDescent="0.2">
      <c r="A5" s="675"/>
      <c r="B5" s="676"/>
      <c r="C5" s="677"/>
      <c r="D5" s="678"/>
      <c r="E5" s="678"/>
      <c r="F5" s="673" t="s">
        <v>579</v>
      </c>
      <c r="G5" s="678">
        <f t="shared" si="0"/>
        <v>0</v>
      </c>
      <c r="H5" s="679"/>
      <c r="I5" s="681" t="s">
        <v>132</v>
      </c>
      <c r="J5" s="681"/>
      <c r="K5" s="682">
        <f>SUM(K2:K4)</f>
        <v>347499.51</v>
      </c>
      <c r="L5" s="682">
        <f>SUM(L2:L4)</f>
        <v>279170.95</v>
      </c>
      <c r="M5" s="682">
        <f t="shared" ref="M5:AG5" si="1">SUM(M2:M4)</f>
        <v>28134.52</v>
      </c>
      <c r="N5" s="682">
        <f t="shared" si="1"/>
        <v>85178.760000000009</v>
      </c>
      <c r="O5" s="682">
        <f t="shared" si="1"/>
        <v>50401.939999999995</v>
      </c>
      <c r="P5" s="682">
        <f t="shared" si="1"/>
        <v>82539.56</v>
      </c>
      <c r="Q5" s="682">
        <f t="shared" si="1"/>
        <v>16510.809999999998</v>
      </c>
      <c r="R5" s="682">
        <f t="shared" si="1"/>
        <v>3259574.16</v>
      </c>
      <c r="S5" s="682">
        <f t="shared" si="1"/>
        <v>88676.88</v>
      </c>
      <c r="T5" s="682">
        <f t="shared" si="1"/>
        <v>65461.399999999994</v>
      </c>
      <c r="U5" s="682">
        <f t="shared" si="1"/>
        <v>4131714.6500000004</v>
      </c>
      <c r="V5" s="682">
        <f t="shared" si="1"/>
        <v>214821.8</v>
      </c>
      <c r="W5" s="682">
        <f t="shared" si="1"/>
        <v>202692.19</v>
      </c>
      <c r="X5" s="682">
        <f t="shared" si="1"/>
        <v>147089.63999999998</v>
      </c>
      <c r="Y5" s="682">
        <f t="shared" si="1"/>
        <v>20122.95</v>
      </c>
      <c r="Z5" s="682">
        <f t="shared" si="1"/>
        <v>48269.770000000004</v>
      </c>
      <c r="AA5" s="682">
        <f t="shared" si="1"/>
        <v>0</v>
      </c>
      <c r="AB5" s="682">
        <f t="shared" si="1"/>
        <v>0</v>
      </c>
      <c r="AC5" s="682">
        <f t="shared" si="1"/>
        <v>0</v>
      </c>
      <c r="AD5" s="682">
        <f t="shared" si="1"/>
        <v>0</v>
      </c>
      <c r="AE5" s="682">
        <f t="shared" si="1"/>
        <v>0</v>
      </c>
      <c r="AF5" s="682">
        <f t="shared" si="1"/>
        <v>0</v>
      </c>
      <c r="AG5" s="682">
        <f t="shared" si="1"/>
        <v>0</v>
      </c>
    </row>
    <row r="6" spans="1:33" x14ac:dyDescent="0.2">
      <c r="B6" s="676"/>
      <c r="C6" s="677"/>
      <c r="D6" s="678"/>
      <c r="E6" s="678"/>
      <c r="F6" s="673" t="s">
        <v>900</v>
      </c>
      <c r="G6" s="678">
        <f t="shared" si="0"/>
        <v>0</v>
      </c>
      <c r="H6" s="679"/>
    </row>
    <row r="7" spans="1:33" s="687" customFormat="1" x14ac:dyDescent="0.2">
      <c r="A7" s="675"/>
      <c r="B7" s="676"/>
      <c r="C7" s="677"/>
      <c r="D7" s="678"/>
      <c r="E7" s="678"/>
      <c r="F7" s="673" t="s">
        <v>588</v>
      </c>
      <c r="G7" s="678">
        <f t="shared" si="0"/>
        <v>0</v>
      </c>
      <c r="H7" s="679"/>
      <c r="I7" s="686" t="s">
        <v>1094</v>
      </c>
      <c r="M7" s="688">
        <f>SUM(K5:M5)</f>
        <v>654804.98</v>
      </c>
      <c r="O7" s="688">
        <f>N5+O5</f>
        <v>135580.70000000001</v>
      </c>
      <c r="T7" s="688">
        <f>SUM(P5:T5)</f>
        <v>3512762.81</v>
      </c>
      <c r="W7" s="688">
        <f>SUM(U5:W5)</f>
        <v>4549228.6400000006</v>
      </c>
      <c r="Z7" s="688">
        <f>SUM(X5:Z5)</f>
        <v>215482.36</v>
      </c>
    </row>
    <row r="8" spans="1:33" x14ac:dyDescent="0.2">
      <c r="B8" s="676"/>
      <c r="C8" s="677"/>
      <c r="D8" s="678"/>
      <c r="E8" s="678"/>
      <c r="F8" s="673" t="s">
        <v>585</v>
      </c>
      <c r="G8" s="678">
        <f t="shared" si="0"/>
        <v>0</v>
      </c>
      <c r="H8" s="679"/>
    </row>
    <row r="9" spans="1:33" x14ac:dyDescent="0.2">
      <c r="B9" s="676"/>
      <c r="C9" s="677"/>
      <c r="D9" s="678"/>
      <c r="E9" s="678"/>
      <c r="F9" s="673" t="s">
        <v>590</v>
      </c>
      <c r="G9" s="678">
        <f t="shared" si="0"/>
        <v>0</v>
      </c>
      <c r="H9" s="679"/>
    </row>
    <row r="10" spans="1:33" x14ac:dyDescent="0.2">
      <c r="B10" s="676"/>
      <c r="C10" s="677"/>
      <c r="D10" s="678"/>
      <c r="E10" s="678"/>
      <c r="F10" s="673" t="s">
        <v>582</v>
      </c>
      <c r="G10" s="678">
        <f t="shared" si="0"/>
        <v>0</v>
      </c>
      <c r="H10" s="679"/>
    </row>
    <row r="11" spans="1:33" x14ac:dyDescent="0.2">
      <c r="B11" s="676"/>
      <c r="C11" s="677"/>
      <c r="D11" s="678"/>
      <c r="E11" s="678"/>
      <c r="F11" s="673" t="s">
        <v>897</v>
      </c>
      <c r="G11" s="678">
        <f t="shared" si="0"/>
        <v>0</v>
      </c>
      <c r="H11" s="679"/>
    </row>
    <row r="12" spans="1:33" x14ac:dyDescent="0.2">
      <c r="B12" s="676"/>
      <c r="C12" s="677"/>
      <c r="D12" s="678"/>
      <c r="E12" s="678"/>
      <c r="F12" s="674" t="s">
        <v>581</v>
      </c>
      <c r="G12" s="678">
        <f t="shared" si="0"/>
        <v>0</v>
      </c>
      <c r="H12" s="679"/>
    </row>
    <row r="13" spans="1:33" x14ac:dyDescent="0.2">
      <c r="B13" s="676"/>
      <c r="C13" s="677"/>
      <c r="D13" s="678"/>
      <c r="E13" s="678"/>
      <c r="F13" s="673" t="s">
        <v>889</v>
      </c>
      <c r="G13" s="678">
        <f t="shared" si="0"/>
        <v>0</v>
      </c>
      <c r="H13" s="679"/>
    </row>
    <row r="14" spans="1:33" x14ac:dyDescent="0.2">
      <c r="B14" s="676"/>
      <c r="C14" s="677"/>
      <c r="D14" s="678"/>
      <c r="E14" s="683"/>
      <c r="F14" s="673" t="s">
        <v>892</v>
      </c>
      <c r="G14" s="678">
        <f t="shared" si="0"/>
        <v>0</v>
      </c>
      <c r="H14" s="679"/>
    </row>
    <row r="15" spans="1:33" x14ac:dyDescent="0.2">
      <c r="B15" s="676"/>
      <c r="C15" s="677"/>
      <c r="D15" s="678"/>
      <c r="E15" s="678"/>
      <c r="F15" s="673" t="s">
        <v>904</v>
      </c>
      <c r="G15" s="678">
        <f t="shared" si="0"/>
        <v>0</v>
      </c>
      <c r="H15" s="679"/>
    </row>
    <row r="16" spans="1:33" x14ac:dyDescent="0.2">
      <c r="B16" s="676"/>
      <c r="C16" s="677"/>
      <c r="D16" s="678"/>
      <c r="E16" s="678"/>
      <c r="F16" s="673" t="s">
        <v>583</v>
      </c>
      <c r="G16" s="678">
        <f t="shared" si="0"/>
        <v>0</v>
      </c>
      <c r="H16" s="679"/>
    </row>
    <row r="17" spans="2:8" x14ac:dyDescent="0.2">
      <c r="B17" s="676"/>
      <c r="C17" s="677"/>
      <c r="D17" s="678"/>
      <c r="E17" s="678"/>
      <c r="F17" s="673" t="s">
        <v>894</v>
      </c>
      <c r="G17" s="678">
        <f t="shared" si="0"/>
        <v>0</v>
      </c>
      <c r="H17" s="679"/>
    </row>
    <row r="18" spans="2:8" x14ac:dyDescent="0.2">
      <c r="B18" s="676"/>
      <c r="C18" s="677"/>
      <c r="D18" s="678"/>
      <c r="E18" s="678"/>
      <c r="F18" s="673" t="s">
        <v>902</v>
      </c>
      <c r="G18" s="678">
        <f t="shared" si="0"/>
        <v>0</v>
      </c>
      <c r="H18" s="679"/>
    </row>
    <row r="19" spans="2:8" x14ac:dyDescent="0.2">
      <c r="B19" s="676"/>
      <c r="C19" s="677"/>
      <c r="D19" s="678"/>
      <c r="E19" s="678"/>
      <c r="F19" s="673" t="s">
        <v>580</v>
      </c>
      <c r="G19" s="678">
        <f t="shared" si="0"/>
        <v>0</v>
      </c>
      <c r="H19" s="679"/>
    </row>
    <row r="20" spans="2:8" x14ac:dyDescent="0.2">
      <c r="B20" s="676"/>
      <c r="C20" s="677"/>
      <c r="D20" s="678"/>
      <c r="E20" s="678"/>
      <c r="F20" s="673" t="s">
        <v>597</v>
      </c>
      <c r="G20" s="678">
        <f t="shared" si="0"/>
        <v>0</v>
      </c>
      <c r="H20" s="679"/>
    </row>
    <row r="21" spans="2:8" x14ac:dyDescent="0.2">
      <c r="B21" s="676"/>
      <c r="C21" s="677"/>
      <c r="D21" s="678"/>
      <c r="E21" s="678"/>
      <c r="F21" s="673" t="s">
        <v>598</v>
      </c>
      <c r="G21" s="678">
        <f t="shared" si="0"/>
        <v>0</v>
      </c>
      <c r="H21" s="679"/>
    </row>
    <row r="22" spans="2:8" x14ac:dyDescent="0.2">
      <c r="B22" s="676"/>
      <c r="C22" s="677"/>
      <c r="D22" s="678"/>
      <c r="E22" s="678"/>
      <c r="F22" s="673" t="s">
        <v>591</v>
      </c>
      <c r="G22" s="678">
        <f t="shared" si="0"/>
        <v>0</v>
      </c>
      <c r="H22" s="679"/>
    </row>
    <row r="23" spans="2:8" x14ac:dyDescent="0.2">
      <c r="B23" s="676"/>
      <c r="C23" s="677"/>
      <c r="D23" s="678"/>
      <c r="E23" s="678"/>
      <c r="F23" s="673" t="s">
        <v>911</v>
      </c>
      <c r="G23" s="678">
        <f t="shared" si="0"/>
        <v>0</v>
      </c>
      <c r="H23" s="679"/>
    </row>
    <row r="24" spans="2:8" x14ac:dyDescent="0.2">
      <c r="B24" s="676"/>
      <c r="C24" s="677"/>
      <c r="D24" s="678"/>
      <c r="E24" s="678"/>
      <c r="F24" s="673" t="s">
        <v>909</v>
      </c>
      <c r="G24" s="678">
        <f t="shared" si="0"/>
        <v>0</v>
      </c>
      <c r="H24" s="679"/>
    </row>
    <row r="25" spans="2:8" x14ac:dyDescent="0.2">
      <c r="B25" s="676"/>
      <c r="C25" s="677"/>
      <c r="D25" s="678"/>
      <c r="E25" s="678"/>
      <c r="F25" s="673" t="s">
        <v>907</v>
      </c>
      <c r="G25" s="678">
        <f t="shared" si="0"/>
        <v>0</v>
      </c>
      <c r="H25" s="679"/>
    </row>
    <row r="26" spans="2:8" x14ac:dyDescent="0.2">
      <c r="B26" s="676"/>
      <c r="C26" s="677"/>
      <c r="D26" s="678"/>
      <c r="E26" s="678"/>
      <c r="F26" s="673" t="s">
        <v>676</v>
      </c>
      <c r="G26" s="678">
        <f t="shared" si="0"/>
        <v>0</v>
      </c>
      <c r="H26" s="679"/>
    </row>
    <row r="27" spans="2:8" x14ac:dyDescent="0.2">
      <c r="B27" s="676"/>
      <c r="C27" s="677"/>
      <c r="D27" s="678"/>
      <c r="E27" s="678"/>
      <c r="F27" s="673" t="s">
        <v>916</v>
      </c>
      <c r="G27" s="678">
        <f t="shared" si="0"/>
        <v>0</v>
      </c>
      <c r="H27" s="679"/>
    </row>
    <row r="28" spans="2:8" x14ac:dyDescent="0.2">
      <c r="B28" s="676"/>
      <c r="C28" s="677"/>
      <c r="D28" s="678"/>
      <c r="E28" s="678"/>
      <c r="F28" s="673" t="s">
        <v>921</v>
      </c>
      <c r="G28" s="678">
        <f t="shared" si="0"/>
        <v>0</v>
      </c>
      <c r="H28" s="679"/>
    </row>
    <row r="29" spans="2:8" x14ac:dyDescent="0.2">
      <c r="B29" s="676"/>
      <c r="C29" s="684"/>
      <c r="D29" s="678"/>
      <c r="F29" s="673" t="s">
        <v>917</v>
      </c>
      <c r="G29" s="678">
        <f t="shared" si="0"/>
        <v>0</v>
      </c>
      <c r="H29" s="679"/>
    </row>
    <row r="30" spans="2:8" x14ac:dyDescent="0.2">
      <c r="B30" s="676"/>
      <c r="C30" s="684"/>
      <c r="D30" s="678"/>
      <c r="F30" s="673" t="s">
        <v>919</v>
      </c>
      <c r="G30" s="678">
        <f t="shared" si="0"/>
        <v>0</v>
      </c>
      <c r="H30" s="679"/>
    </row>
    <row r="31" spans="2:8" x14ac:dyDescent="0.2">
      <c r="B31" s="676"/>
      <c r="C31" s="684"/>
      <c r="D31" s="678"/>
      <c r="F31" s="673" t="s">
        <v>211</v>
      </c>
      <c r="G31" s="678">
        <f t="shared" si="0"/>
        <v>0</v>
      </c>
    </row>
    <row r="32" spans="2:8" x14ac:dyDescent="0.2">
      <c r="B32" s="676"/>
      <c r="C32" s="684"/>
      <c r="D32" s="678"/>
      <c r="F32" s="673" t="s">
        <v>213</v>
      </c>
      <c r="G32" s="678">
        <f t="shared" si="0"/>
        <v>0</v>
      </c>
    </row>
    <row r="33" spans="2:16384" x14ac:dyDescent="0.2">
      <c r="B33" s="676"/>
      <c r="C33" s="684"/>
      <c r="D33" s="678"/>
      <c r="F33" s="676"/>
      <c r="G33" s="678"/>
    </row>
    <row r="34" spans="2:16384" x14ac:dyDescent="0.2">
      <c r="B34" s="676"/>
      <c r="C34" s="684"/>
      <c r="D34" s="678"/>
      <c r="F34" s="676"/>
      <c r="G34" s="678"/>
    </row>
    <row r="35" spans="2:16384" x14ac:dyDescent="0.2">
      <c r="B35" s="676"/>
      <c r="C35" s="684"/>
      <c r="D35" s="678"/>
    </row>
    <row r="36" spans="2:16384" x14ac:dyDescent="0.2">
      <c r="B36" s="676"/>
      <c r="C36" s="684"/>
      <c r="D36" s="678"/>
    </row>
    <row r="37" spans="2:16384" x14ac:dyDescent="0.2">
      <c r="B37" s="676"/>
      <c r="C37" s="684"/>
    </row>
    <row r="38" spans="2:16384" ht="13.5" thickBot="1" x14ac:dyDescent="0.25">
      <c r="B38" s="676"/>
      <c r="C38" s="685">
        <f>SUM(C2:C37)</f>
        <v>0</v>
      </c>
      <c r="F38" s="675" t="b">
        <f>C38=G38</f>
        <v>1</v>
      </c>
      <c r="G38" s="685">
        <f>SUM(G2:G37)</f>
        <v>0</v>
      </c>
    </row>
    <row r="39" spans="2:16384" ht="13.5" thickTop="1" x14ac:dyDescent="0.2">
      <c r="B39" s="676"/>
    </row>
    <row r="40" spans="2:16384" x14ac:dyDescent="0.2">
      <c r="B40" s="676"/>
    </row>
    <row r="44" spans="2:16384" x14ac:dyDescent="0.2">
      <c r="I44" s="686" t="s">
        <v>1096</v>
      </c>
    </row>
    <row r="46" spans="2:16384" x14ac:dyDescent="0.2">
      <c r="I46" s="649" t="s">
        <v>1083</v>
      </c>
      <c r="J46" s="672" t="s">
        <v>1095</v>
      </c>
      <c r="K46" s="672" t="s">
        <v>1095</v>
      </c>
      <c r="L46" s="672" t="s">
        <v>1095</v>
      </c>
      <c r="M46" s="672" t="s">
        <v>1095</v>
      </c>
      <c r="N46" s="672" t="s">
        <v>1095</v>
      </c>
      <c r="O46" s="672" t="s">
        <v>1095</v>
      </c>
      <c r="P46" s="672" t="s">
        <v>1095</v>
      </c>
      <c r="Q46" s="672" t="s">
        <v>1095</v>
      </c>
      <c r="R46" s="672" t="s">
        <v>1095</v>
      </c>
      <c r="S46" s="672" t="s">
        <v>1095</v>
      </c>
      <c r="T46" s="672" t="s">
        <v>1095</v>
      </c>
      <c r="U46" s="672" t="s">
        <v>1095</v>
      </c>
      <c r="V46" s="672" t="s">
        <v>1095</v>
      </c>
      <c r="W46" s="672" t="s">
        <v>1095</v>
      </c>
      <c r="X46" s="672" t="s">
        <v>1095</v>
      </c>
      <c r="Y46" s="672" t="s">
        <v>1095</v>
      </c>
      <c r="Z46" s="672" t="s">
        <v>1095</v>
      </c>
      <c r="AA46" s="672" t="s">
        <v>1095</v>
      </c>
      <c r="AB46" s="672" t="s">
        <v>1095</v>
      </c>
      <c r="AC46" s="672" t="s">
        <v>1095</v>
      </c>
      <c r="AD46" s="672" t="s">
        <v>1095</v>
      </c>
      <c r="AE46" s="672" t="s">
        <v>1095</v>
      </c>
      <c r="AF46" s="672" t="s">
        <v>1095</v>
      </c>
      <c r="AG46" s="672" t="s">
        <v>1095</v>
      </c>
      <c r="AH46" s="649"/>
      <c r="AI46" s="649"/>
      <c r="AJ46" s="649"/>
      <c r="AK46" s="649"/>
      <c r="AL46" s="649"/>
      <c r="AM46" s="649"/>
      <c r="AN46" s="649"/>
      <c r="AO46" s="649"/>
      <c r="AP46" s="649"/>
      <c r="AQ46" s="649"/>
      <c r="AR46" s="649"/>
      <c r="AS46" s="649"/>
      <c r="AT46" s="649"/>
      <c r="AU46" s="649"/>
      <c r="AV46" s="649"/>
      <c r="AW46" s="649"/>
      <c r="AX46" s="649"/>
      <c r="AY46" s="649"/>
      <c r="AZ46" s="649"/>
      <c r="BA46" s="649"/>
      <c r="BB46" s="649"/>
      <c r="BC46" s="649"/>
      <c r="BD46" s="649"/>
      <c r="BE46" s="649"/>
      <c r="BF46" s="649"/>
      <c r="BG46" s="649"/>
      <c r="BH46" s="649"/>
      <c r="BI46" s="649"/>
      <c r="BJ46" s="649"/>
      <c r="BK46" s="649"/>
      <c r="BL46" s="649"/>
      <c r="BM46" s="649"/>
      <c r="BN46" s="649"/>
      <c r="BO46" s="649"/>
      <c r="BP46" s="649"/>
      <c r="BQ46" s="649"/>
      <c r="BR46" s="649"/>
      <c r="BS46" s="649"/>
      <c r="BT46" s="649"/>
      <c r="BU46" s="649"/>
      <c r="BV46" s="649"/>
      <c r="BW46" s="649"/>
      <c r="BX46" s="649"/>
      <c r="BY46" s="649"/>
      <c r="BZ46" s="649"/>
      <c r="CA46" s="649"/>
      <c r="CB46" s="649"/>
      <c r="CC46" s="649"/>
      <c r="CD46" s="649"/>
      <c r="CE46" s="649"/>
      <c r="CF46" s="649"/>
      <c r="CG46" s="649"/>
      <c r="CH46" s="649"/>
      <c r="CI46" s="649"/>
      <c r="CJ46" s="649"/>
      <c r="CK46" s="649"/>
      <c r="CL46" s="649"/>
      <c r="CM46" s="649"/>
      <c r="CN46" s="649"/>
      <c r="CO46" s="649"/>
      <c r="CP46" s="649"/>
      <c r="CQ46" s="649"/>
      <c r="CR46" s="649"/>
      <c r="CS46" s="649"/>
      <c r="CT46" s="649"/>
      <c r="CU46" s="649"/>
      <c r="CV46" s="649"/>
      <c r="CW46" s="649"/>
      <c r="CX46" s="649"/>
      <c r="CY46" s="649"/>
      <c r="CZ46" s="649"/>
      <c r="DA46" s="649"/>
      <c r="DB46" s="649"/>
      <c r="DC46" s="649"/>
      <c r="DD46" s="649"/>
      <c r="DE46" s="649"/>
      <c r="DF46" s="649"/>
      <c r="DG46" s="649"/>
      <c r="DH46" s="649"/>
      <c r="DI46" s="649"/>
      <c r="DJ46" s="649"/>
      <c r="DK46" s="649"/>
      <c r="DL46" s="649"/>
      <c r="DM46" s="649"/>
      <c r="DN46" s="649"/>
      <c r="DO46" s="649"/>
      <c r="DP46" s="649"/>
      <c r="DQ46" s="649"/>
      <c r="DR46" s="649"/>
      <c r="DS46" s="649"/>
      <c r="DT46" s="649"/>
      <c r="DU46" s="649"/>
      <c r="DV46" s="649"/>
      <c r="DW46" s="649"/>
      <c r="DX46" s="649"/>
      <c r="DY46" s="649"/>
      <c r="DZ46" s="649"/>
      <c r="EA46" s="649"/>
      <c r="EB46" s="649"/>
      <c r="EC46" s="649"/>
      <c r="ED46" s="649"/>
      <c r="EE46" s="649"/>
      <c r="EF46" s="649"/>
      <c r="EG46" s="649"/>
      <c r="EH46" s="649"/>
      <c r="EI46" s="649"/>
      <c r="EJ46" s="649"/>
      <c r="EK46" s="649"/>
      <c r="EL46" s="649"/>
      <c r="EM46" s="649"/>
      <c r="EN46" s="649"/>
      <c r="EO46" s="649"/>
      <c r="EP46" s="649"/>
      <c r="EQ46" s="649"/>
      <c r="ER46" s="649"/>
      <c r="ES46" s="649"/>
      <c r="ET46" s="649"/>
      <c r="EU46" s="649"/>
      <c r="EV46" s="649"/>
      <c r="EW46" s="649"/>
      <c r="EX46" s="649"/>
      <c r="EY46" s="649"/>
      <c r="EZ46" s="649"/>
      <c r="FA46" s="649"/>
      <c r="FB46" s="649"/>
      <c r="FC46" s="649"/>
      <c r="FD46" s="649"/>
      <c r="FE46" s="649"/>
      <c r="FF46" s="649"/>
      <c r="FG46" s="649"/>
      <c r="FH46" s="649"/>
      <c r="FI46" s="649"/>
      <c r="FJ46" s="649"/>
      <c r="FK46" s="649"/>
      <c r="FL46" s="649"/>
      <c r="FM46" s="649"/>
      <c r="FN46" s="649"/>
      <c r="FO46" s="649"/>
      <c r="FP46" s="649"/>
      <c r="FQ46" s="649"/>
      <c r="FR46" s="649"/>
      <c r="FS46" s="649"/>
      <c r="FT46" s="649"/>
      <c r="FU46" s="649"/>
      <c r="FV46" s="649"/>
      <c r="FW46" s="649"/>
      <c r="FX46" s="649"/>
      <c r="FY46" s="649"/>
      <c r="FZ46" s="649"/>
      <c r="GA46" s="649"/>
      <c r="GB46" s="649"/>
      <c r="GC46" s="649"/>
      <c r="GD46" s="649"/>
      <c r="GE46" s="649"/>
      <c r="GF46" s="649"/>
      <c r="GG46" s="649"/>
      <c r="GH46" s="649"/>
      <c r="GI46" s="649"/>
      <c r="GJ46" s="649"/>
      <c r="GK46" s="649"/>
      <c r="GL46" s="649"/>
      <c r="GM46" s="649"/>
      <c r="GN46" s="649"/>
      <c r="GO46" s="649"/>
      <c r="GP46" s="649"/>
      <c r="GQ46" s="649"/>
      <c r="GR46" s="649"/>
      <c r="GS46" s="649"/>
      <c r="GT46" s="649"/>
      <c r="GU46" s="649"/>
      <c r="GV46" s="649"/>
      <c r="GW46" s="649"/>
      <c r="GX46" s="649"/>
      <c r="GY46" s="649"/>
      <c r="GZ46" s="649"/>
      <c r="HA46" s="649"/>
      <c r="HB46" s="649"/>
      <c r="HC46" s="649"/>
      <c r="HD46" s="649"/>
      <c r="HE46" s="649"/>
      <c r="HF46" s="649"/>
      <c r="HG46" s="649"/>
      <c r="HH46" s="649"/>
      <c r="HI46" s="649"/>
      <c r="HJ46" s="649"/>
      <c r="HK46" s="649"/>
      <c r="HL46" s="649"/>
      <c r="HM46" s="649"/>
      <c r="HN46" s="649"/>
      <c r="HO46" s="649"/>
      <c r="HP46" s="649"/>
      <c r="HQ46" s="649"/>
      <c r="HR46" s="649"/>
      <c r="HS46" s="649"/>
      <c r="HT46" s="649"/>
      <c r="HU46" s="649"/>
      <c r="HV46" s="649"/>
      <c r="HW46" s="649"/>
      <c r="HX46" s="649"/>
      <c r="HY46" s="649"/>
      <c r="HZ46" s="649"/>
      <c r="IA46" s="649"/>
      <c r="IB46" s="649"/>
      <c r="IC46" s="649"/>
      <c r="ID46" s="649"/>
      <c r="IE46" s="649"/>
      <c r="IF46" s="649"/>
      <c r="IG46" s="649"/>
      <c r="IH46" s="649"/>
      <c r="II46" s="649"/>
      <c r="IJ46" s="649"/>
      <c r="IK46" s="649"/>
      <c r="IL46" s="649"/>
      <c r="IM46" s="649"/>
      <c r="IN46" s="649"/>
      <c r="IO46" s="649"/>
      <c r="IP46" s="649"/>
      <c r="IQ46" s="649"/>
      <c r="IR46" s="649"/>
      <c r="IS46" s="649"/>
      <c r="IT46" s="649"/>
      <c r="IU46" s="649"/>
      <c r="IV46" s="649"/>
      <c r="IW46" s="649"/>
      <c r="IX46" s="649"/>
      <c r="IY46" s="649"/>
      <c r="IZ46" s="649"/>
      <c r="JA46" s="649"/>
      <c r="JB46" s="649"/>
      <c r="JC46" s="649"/>
      <c r="JD46" s="649"/>
      <c r="JE46" s="649"/>
      <c r="JF46" s="649"/>
      <c r="JG46" s="649"/>
      <c r="JH46" s="649"/>
      <c r="JI46" s="649"/>
      <c r="JJ46" s="649"/>
      <c r="JK46" s="649"/>
      <c r="JL46" s="649"/>
      <c r="JM46" s="649"/>
      <c r="JN46" s="649"/>
      <c r="JO46" s="649"/>
      <c r="JP46" s="649"/>
      <c r="JQ46" s="649"/>
      <c r="JR46" s="649"/>
      <c r="JS46" s="649"/>
      <c r="JT46" s="649"/>
      <c r="JU46" s="649"/>
      <c r="JV46" s="649"/>
      <c r="JW46" s="649"/>
      <c r="JX46" s="649"/>
      <c r="JY46" s="649"/>
      <c r="JZ46" s="649"/>
      <c r="KA46" s="649"/>
      <c r="KB46" s="649"/>
      <c r="KC46" s="649"/>
      <c r="KD46" s="649"/>
      <c r="KE46" s="649"/>
      <c r="KF46" s="649"/>
      <c r="KG46" s="649"/>
      <c r="KH46" s="649"/>
      <c r="KI46" s="649"/>
      <c r="KJ46" s="649"/>
      <c r="KK46" s="649"/>
      <c r="KL46" s="649"/>
      <c r="KM46" s="649"/>
      <c r="KN46" s="649"/>
      <c r="KO46" s="649"/>
      <c r="KP46" s="649"/>
      <c r="KQ46" s="649"/>
      <c r="KR46" s="649"/>
      <c r="KS46" s="649"/>
      <c r="KT46" s="649"/>
      <c r="KU46" s="649"/>
      <c r="KV46" s="649"/>
      <c r="KW46" s="649"/>
      <c r="KX46" s="649"/>
      <c r="KY46" s="649"/>
      <c r="KZ46" s="649"/>
      <c r="LA46" s="649"/>
      <c r="LB46" s="649"/>
      <c r="LC46" s="649"/>
      <c r="LD46" s="649"/>
      <c r="LE46" s="649"/>
      <c r="LF46" s="649"/>
      <c r="LG46" s="649"/>
      <c r="LH46" s="649"/>
      <c r="LI46" s="649"/>
      <c r="LJ46" s="649"/>
      <c r="LK46" s="649"/>
      <c r="LL46" s="649"/>
      <c r="LM46" s="649"/>
      <c r="LN46" s="649"/>
      <c r="LO46" s="649"/>
      <c r="LP46" s="649"/>
      <c r="LQ46" s="649"/>
      <c r="LR46" s="649"/>
      <c r="LS46" s="649"/>
      <c r="LT46" s="649"/>
      <c r="LU46" s="649"/>
      <c r="LV46" s="649"/>
      <c r="LW46" s="649"/>
      <c r="LX46" s="649"/>
      <c r="LY46" s="649"/>
      <c r="LZ46" s="649"/>
      <c r="MA46" s="649"/>
      <c r="MB46" s="649"/>
      <c r="MC46" s="649"/>
      <c r="MD46" s="649"/>
      <c r="ME46" s="649"/>
      <c r="MF46" s="649"/>
      <c r="MG46" s="649"/>
      <c r="MH46" s="649"/>
      <c r="MI46" s="649"/>
      <c r="MJ46" s="649"/>
      <c r="MK46" s="649"/>
      <c r="ML46" s="649"/>
      <c r="MM46" s="649"/>
      <c r="MN46" s="649"/>
      <c r="MO46" s="649"/>
      <c r="MP46" s="649"/>
      <c r="MQ46" s="649"/>
      <c r="MR46" s="649"/>
      <c r="MS46" s="649"/>
      <c r="MT46" s="649"/>
      <c r="MU46" s="649"/>
      <c r="MV46" s="649"/>
      <c r="MW46" s="649"/>
      <c r="MX46" s="649"/>
      <c r="MY46" s="649"/>
      <c r="MZ46" s="649"/>
      <c r="NA46" s="649"/>
      <c r="NB46" s="649"/>
      <c r="NC46" s="649"/>
      <c r="ND46" s="649"/>
      <c r="NE46" s="649"/>
      <c r="NF46" s="649"/>
      <c r="NG46" s="649"/>
      <c r="NH46" s="649"/>
      <c r="NI46" s="649"/>
      <c r="NJ46" s="649"/>
      <c r="NK46" s="649"/>
      <c r="NL46" s="649"/>
      <c r="NM46" s="649"/>
      <c r="NN46" s="649"/>
      <c r="NO46" s="649"/>
      <c r="NP46" s="649"/>
      <c r="NQ46" s="649"/>
      <c r="NR46" s="649"/>
      <c r="NS46" s="649"/>
      <c r="NT46" s="649"/>
      <c r="NU46" s="649"/>
      <c r="NV46" s="649"/>
      <c r="NW46" s="649"/>
      <c r="NX46" s="649"/>
      <c r="NY46" s="649"/>
      <c r="NZ46" s="649"/>
      <c r="OA46" s="649"/>
      <c r="OB46" s="649"/>
      <c r="OC46" s="649"/>
      <c r="OD46" s="649"/>
      <c r="OE46" s="649"/>
      <c r="OF46" s="649"/>
      <c r="OG46" s="649"/>
      <c r="OH46" s="649"/>
      <c r="OI46" s="649"/>
      <c r="OJ46" s="649"/>
      <c r="OK46" s="649"/>
      <c r="OL46" s="649"/>
      <c r="OM46" s="649"/>
      <c r="ON46" s="649"/>
      <c r="OO46" s="649"/>
      <c r="OP46" s="649"/>
      <c r="OQ46" s="649"/>
      <c r="OR46" s="649"/>
      <c r="OS46" s="649"/>
      <c r="OT46" s="649"/>
      <c r="OU46" s="649"/>
      <c r="OV46" s="649"/>
      <c r="OW46" s="649"/>
      <c r="OX46" s="649"/>
      <c r="OY46" s="649"/>
      <c r="OZ46" s="649"/>
      <c r="PA46" s="649"/>
      <c r="PB46" s="649"/>
      <c r="PC46" s="649"/>
      <c r="PD46" s="649"/>
      <c r="PE46" s="649"/>
      <c r="PF46" s="649"/>
      <c r="PG46" s="649"/>
      <c r="PH46" s="649"/>
      <c r="PI46" s="649"/>
      <c r="PJ46" s="649"/>
      <c r="PK46" s="649"/>
      <c r="PL46" s="649"/>
      <c r="PM46" s="649"/>
      <c r="PN46" s="649"/>
      <c r="PO46" s="649"/>
      <c r="PP46" s="649"/>
      <c r="PQ46" s="649"/>
      <c r="PR46" s="649"/>
      <c r="PS46" s="649"/>
      <c r="PT46" s="649"/>
      <c r="PU46" s="649"/>
      <c r="PV46" s="649"/>
      <c r="PW46" s="649"/>
      <c r="PX46" s="649"/>
      <c r="PY46" s="649"/>
      <c r="PZ46" s="649"/>
      <c r="QA46" s="649"/>
      <c r="QB46" s="649"/>
      <c r="QC46" s="649"/>
      <c r="QD46" s="649"/>
      <c r="QE46" s="649"/>
      <c r="QF46" s="649"/>
      <c r="QG46" s="649"/>
      <c r="QH46" s="649"/>
      <c r="QI46" s="649"/>
      <c r="QJ46" s="649"/>
      <c r="QK46" s="649"/>
      <c r="QL46" s="649"/>
      <c r="QM46" s="649"/>
      <c r="QN46" s="649"/>
      <c r="QO46" s="649"/>
      <c r="QP46" s="649"/>
      <c r="QQ46" s="649"/>
      <c r="QR46" s="649"/>
      <c r="QS46" s="649"/>
      <c r="QT46" s="649"/>
      <c r="QU46" s="649"/>
      <c r="QV46" s="649"/>
      <c r="QW46" s="649"/>
      <c r="QX46" s="649"/>
      <c r="QY46" s="649"/>
      <c r="QZ46" s="649"/>
      <c r="RA46" s="649"/>
      <c r="RB46" s="649"/>
      <c r="RC46" s="649"/>
      <c r="RD46" s="649"/>
      <c r="RE46" s="649"/>
      <c r="RF46" s="649"/>
      <c r="RG46" s="649"/>
      <c r="RH46" s="649"/>
      <c r="RI46" s="649"/>
      <c r="RJ46" s="649"/>
      <c r="RK46" s="649"/>
      <c r="RL46" s="649"/>
      <c r="RM46" s="649"/>
      <c r="RN46" s="649"/>
      <c r="RO46" s="649"/>
      <c r="RP46" s="649"/>
      <c r="RQ46" s="649"/>
      <c r="RR46" s="649"/>
      <c r="RS46" s="649"/>
      <c r="RT46" s="649"/>
      <c r="RU46" s="649"/>
      <c r="RV46" s="649"/>
      <c r="RW46" s="649"/>
      <c r="RX46" s="649"/>
      <c r="RY46" s="649"/>
      <c r="RZ46" s="649"/>
      <c r="SA46" s="649"/>
      <c r="SB46" s="649"/>
      <c r="SC46" s="649"/>
      <c r="SD46" s="649"/>
      <c r="SE46" s="649"/>
      <c r="SF46" s="649"/>
      <c r="SG46" s="649"/>
      <c r="SH46" s="649"/>
      <c r="SI46" s="649"/>
      <c r="SJ46" s="649"/>
      <c r="SK46" s="649"/>
      <c r="SL46" s="649"/>
      <c r="SM46" s="649"/>
      <c r="SN46" s="649"/>
      <c r="SO46" s="649"/>
      <c r="SP46" s="649"/>
      <c r="SQ46" s="649"/>
      <c r="SR46" s="649"/>
      <c r="SS46" s="649"/>
      <c r="ST46" s="649"/>
      <c r="SU46" s="649"/>
      <c r="SV46" s="649"/>
      <c r="SW46" s="649"/>
      <c r="SX46" s="649"/>
      <c r="SY46" s="649"/>
      <c r="SZ46" s="649"/>
      <c r="TA46" s="649"/>
      <c r="TB46" s="649"/>
      <c r="TC46" s="649"/>
      <c r="TD46" s="649"/>
      <c r="TE46" s="649"/>
      <c r="TF46" s="649"/>
      <c r="TG46" s="649"/>
      <c r="TH46" s="649"/>
      <c r="TI46" s="649"/>
      <c r="TJ46" s="649"/>
      <c r="TK46" s="649"/>
      <c r="TL46" s="649"/>
      <c r="TM46" s="649"/>
      <c r="TN46" s="649"/>
      <c r="TO46" s="649"/>
      <c r="TP46" s="649"/>
      <c r="TQ46" s="649"/>
      <c r="TR46" s="649"/>
      <c r="TS46" s="649"/>
      <c r="TT46" s="649"/>
      <c r="TU46" s="649"/>
      <c r="TV46" s="649"/>
      <c r="TW46" s="649"/>
      <c r="TX46" s="649"/>
      <c r="TY46" s="649"/>
      <c r="TZ46" s="649"/>
      <c r="UA46" s="649"/>
      <c r="UB46" s="649"/>
      <c r="UC46" s="649"/>
      <c r="UD46" s="649"/>
      <c r="UE46" s="649"/>
      <c r="UF46" s="649"/>
      <c r="UG46" s="649"/>
      <c r="UH46" s="649"/>
      <c r="UI46" s="649"/>
      <c r="UJ46" s="649"/>
      <c r="UK46" s="649"/>
      <c r="UL46" s="649"/>
      <c r="UM46" s="649"/>
      <c r="UN46" s="649"/>
      <c r="UO46" s="649"/>
      <c r="UP46" s="649"/>
      <c r="UQ46" s="649"/>
      <c r="UR46" s="649"/>
      <c r="US46" s="649"/>
      <c r="UT46" s="649"/>
      <c r="UU46" s="649"/>
      <c r="UV46" s="649"/>
      <c r="UW46" s="649"/>
      <c r="UX46" s="649"/>
      <c r="UY46" s="649"/>
      <c r="UZ46" s="649"/>
      <c r="VA46" s="649"/>
      <c r="VB46" s="649"/>
      <c r="VC46" s="649"/>
      <c r="VD46" s="649"/>
      <c r="VE46" s="649"/>
      <c r="VF46" s="649"/>
      <c r="VG46" s="649"/>
      <c r="VH46" s="649"/>
      <c r="VI46" s="649"/>
      <c r="VJ46" s="649"/>
      <c r="VK46" s="649"/>
      <c r="VL46" s="649"/>
      <c r="VM46" s="649"/>
      <c r="VN46" s="649"/>
      <c r="VO46" s="649"/>
      <c r="VP46" s="649"/>
      <c r="VQ46" s="649"/>
      <c r="VR46" s="649"/>
      <c r="VS46" s="649"/>
      <c r="VT46" s="649"/>
      <c r="VU46" s="649"/>
      <c r="VV46" s="649"/>
      <c r="VW46" s="649"/>
      <c r="VX46" s="649"/>
      <c r="VY46" s="649"/>
      <c r="VZ46" s="649"/>
      <c r="WA46" s="649"/>
      <c r="WB46" s="649"/>
      <c r="WC46" s="649"/>
      <c r="WD46" s="649"/>
      <c r="WE46" s="649"/>
      <c r="WF46" s="649"/>
      <c r="WG46" s="649"/>
      <c r="WH46" s="649"/>
      <c r="WI46" s="649"/>
      <c r="WJ46" s="649"/>
      <c r="WK46" s="649"/>
      <c r="WL46" s="649"/>
      <c r="WM46" s="649"/>
      <c r="WN46" s="649"/>
      <c r="WO46" s="649"/>
      <c r="WP46" s="649"/>
      <c r="WQ46" s="649"/>
      <c r="WR46" s="649"/>
      <c r="WS46" s="649"/>
      <c r="WT46" s="649"/>
      <c r="WU46" s="649"/>
      <c r="WV46" s="649"/>
      <c r="WW46" s="649"/>
      <c r="WX46" s="649"/>
      <c r="WY46" s="649"/>
      <c r="WZ46" s="649"/>
      <c r="XA46" s="649"/>
      <c r="XB46" s="649"/>
      <c r="XC46" s="649"/>
      <c r="XD46" s="649"/>
      <c r="XE46" s="649"/>
      <c r="XF46" s="649"/>
      <c r="XG46" s="649"/>
      <c r="XH46" s="649"/>
      <c r="XI46" s="649"/>
      <c r="XJ46" s="649"/>
      <c r="XK46" s="649"/>
      <c r="XL46" s="649"/>
      <c r="XM46" s="649"/>
      <c r="XN46" s="649"/>
      <c r="XO46" s="649"/>
      <c r="XP46" s="649"/>
      <c r="XQ46" s="649"/>
      <c r="XR46" s="649"/>
      <c r="XS46" s="649"/>
      <c r="XT46" s="649"/>
      <c r="XU46" s="649"/>
      <c r="XV46" s="649"/>
      <c r="XW46" s="649"/>
      <c r="XX46" s="649"/>
      <c r="XY46" s="649"/>
      <c r="XZ46" s="649"/>
      <c r="YA46" s="649"/>
      <c r="YB46" s="649"/>
      <c r="YC46" s="649"/>
      <c r="YD46" s="649"/>
      <c r="YE46" s="649"/>
      <c r="YF46" s="649"/>
      <c r="YG46" s="649"/>
      <c r="YH46" s="649"/>
      <c r="YI46" s="649"/>
      <c r="YJ46" s="649"/>
      <c r="YK46" s="649"/>
      <c r="YL46" s="649"/>
      <c r="YM46" s="649"/>
      <c r="YN46" s="649"/>
      <c r="YO46" s="649"/>
      <c r="YP46" s="649"/>
      <c r="YQ46" s="649"/>
      <c r="YR46" s="649"/>
      <c r="YS46" s="649"/>
      <c r="YT46" s="649"/>
      <c r="YU46" s="649"/>
      <c r="YV46" s="649"/>
      <c r="YW46" s="649"/>
      <c r="YX46" s="649"/>
      <c r="YY46" s="649"/>
      <c r="YZ46" s="649"/>
      <c r="ZA46" s="649"/>
      <c r="ZB46" s="649"/>
      <c r="ZC46" s="649"/>
      <c r="ZD46" s="649"/>
      <c r="ZE46" s="649"/>
      <c r="ZF46" s="649"/>
      <c r="ZG46" s="649"/>
      <c r="ZH46" s="649"/>
      <c r="ZI46" s="649"/>
      <c r="ZJ46" s="649"/>
      <c r="ZK46" s="649"/>
      <c r="ZL46" s="649"/>
      <c r="ZM46" s="649"/>
      <c r="ZN46" s="649"/>
      <c r="ZO46" s="649"/>
      <c r="ZP46" s="649"/>
      <c r="ZQ46" s="649"/>
      <c r="ZR46" s="649"/>
      <c r="ZS46" s="649"/>
      <c r="ZT46" s="649"/>
      <c r="ZU46" s="649"/>
      <c r="ZV46" s="649"/>
      <c r="ZW46" s="649"/>
      <c r="ZX46" s="649"/>
      <c r="ZY46" s="649"/>
      <c r="ZZ46" s="649"/>
      <c r="AAA46" s="649"/>
      <c r="AAB46" s="649"/>
      <c r="AAC46" s="649"/>
      <c r="AAD46" s="649"/>
      <c r="AAE46" s="649"/>
      <c r="AAF46" s="649"/>
      <c r="AAG46" s="649"/>
      <c r="AAH46" s="649"/>
      <c r="AAI46" s="649"/>
      <c r="AAJ46" s="649"/>
      <c r="AAK46" s="649"/>
      <c r="AAL46" s="649"/>
      <c r="AAM46" s="649"/>
      <c r="AAN46" s="649"/>
      <c r="AAO46" s="649"/>
      <c r="AAP46" s="649"/>
      <c r="AAQ46" s="649"/>
      <c r="AAR46" s="649"/>
      <c r="AAS46" s="649"/>
      <c r="AAT46" s="649"/>
      <c r="AAU46" s="649"/>
      <c r="AAV46" s="649"/>
      <c r="AAW46" s="649"/>
      <c r="AAX46" s="649"/>
      <c r="AAY46" s="649"/>
      <c r="AAZ46" s="649"/>
      <c r="ABA46" s="649"/>
      <c r="ABB46" s="649"/>
      <c r="ABC46" s="649"/>
      <c r="ABD46" s="649"/>
      <c r="ABE46" s="649"/>
      <c r="ABF46" s="649"/>
      <c r="ABG46" s="649"/>
      <c r="ABH46" s="649"/>
      <c r="ABI46" s="649"/>
      <c r="ABJ46" s="649"/>
      <c r="ABK46" s="649"/>
      <c r="ABL46" s="649"/>
      <c r="ABM46" s="649"/>
      <c r="ABN46" s="649"/>
      <c r="ABO46" s="649"/>
      <c r="ABP46" s="649"/>
      <c r="ABQ46" s="649"/>
      <c r="ABR46" s="649"/>
      <c r="ABS46" s="649"/>
      <c r="ABT46" s="649"/>
      <c r="ABU46" s="649"/>
      <c r="ABV46" s="649"/>
      <c r="ABW46" s="649"/>
      <c r="ABX46" s="649"/>
      <c r="ABY46" s="649"/>
      <c r="ABZ46" s="649"/>
      <c r="ACA46" s="649"/>
      <c r="ACB46" s="649"/>
      <c r="ACC46" s="649"/>
      <c r="ACD46" s="649"/>
      <c r="ACE46" s="649"/>
      <c r="ACF46" s="649"/>
      <c r="ACG46" s="649"/>
      <c r="ACH46" s="649"/>
      <c r="ACI46" s="649"/>
      <c r="ACJ46" s="649"/>
      <c r="ACK46" s="649"/>
      <c r="ACL46" s="649"/>
      <c r="ACM46" s="649"/>
      <c r="ACN46" s="649"/>
      <c r="ACO46" s="649"/>
      <c r="ACP46" s="649"/>
      <c r="ACQ46" s="649"/>
      <c r="ACR46" s="649"/>
      <c r="ACS46" s="649"/>
      <c r="ACT46" s="649"/>
      <c r="ACU46" s="649"/>
      <c r="ACV46" s="649"/>
      <c r="ACW46" s="649"/>
      <c r="ACX46" s="649"/>
      <c r="ACY46" s="649"/>
      <c r="ACZ46" s="649"/>
      <c r="ADA46" s="649"/>
      <c r="ADB46" s="649"/>
      <c r="ADC46" s="649"/>
      <c r="ADD46" s="649"/>
      <c r="ADE46" s="649"/>
      <c r="ADF46" s="649"/>
      <c r="ADG46" s="649"/>
      <c r="ADH46" s="649"/>
      <c r="ADI46" s="649"/>
      <c r="ADJ46" s="649"/>
      <c r="ADK46" s="649"/>
      <c r="ADL46" s="649"/>
      <c r="ADM46" s="649"/>
      <c r="ADN46" s="649"/>
      <c r="ADO46" s="649"/>
      <c r="ADP46" s="649"/>
      <c r="ADQ46" s="649"/>
      <c r="ADR46" s="649"/>
      <c r="ADS46" s="649"/>
      <c r="ADT46" s="649"/>
      <c r="ADU46" s="649"/>
      <c r="ADV46" s="649"/>
      <c r="ADW46" s="649"/>
      <c r="ADX46" s="649"/>
      <c r="ADY46" s="649"/>
      <c r="ADZ46" s="649"/>
      <c r="AEA46" s="649"/>
      <c r="AEB46" s="649"/>
      <c r="AEC46" s="649"/>
      <c r="AED46" s="649"/>
      <c r="AEE46" s="649"/>
      <c r="AEF46" s="649"/>
      <c r="AEG46" s="649"/>
      <c r="AEH46" s="649"/>
      <c r="AEI46" s="649"/>
      <c r="AEJ46" s="649"/>
      <c r="AEK46" s="649"/>
      <c r="AEL46" s="649"/>
      <c r="AEM46" s="649"/>
      <c r="AEN46" s="649"/>
      <c r="AEO46" s="649"/>
      <c r="AEP46" s="649"/>
      <c r="AEQ46" s="649"/>
      <c r="AER46" s="649"/>
      <c r="AES46" s="649"/>
      <c r="AET46" s="649"/>
      <c r="AEU46" s="649"/>
      <c r="AEV46" s="649"/>
      <c r="AEW46" s="649"/>
      <c r="AEX46" s="649"/>
      <c r="AEY46" s="649"/>
      <c r="AEZ46" s="649"/>
      <c r="AFA46" s="649"/>
      <c r="AFB46" s="649"/>
      <c r="AFC46" s="649"/>
      <c r="AFD46" s="649"/>
      <c r="AFE46" s="649"/>
      <c r="AFF46" s="649"/>
      <c r="AFG46" s="649"/>
      <c r="AFH46" s="649"/>
      <c r="AFI46" s="649"/>
      <c r="AFJ46" s="649"/>
      <c r="AFK46" s="649"/>
      <c r="AFL46" s="649"/>
      <c r="AFM46" s="649"/>
      <c r="AFN46" s="649"/>
      <c r="AFO46" s="649"/>
      <c r="AFP46" s="649"/>
      <c r="AFQ46" s="649"/>
      <c r="AFR46" s="649"/>
      <c r="AFS46" s="649"/>
      <c r="AFT46" s="649"/>
      <c r="AFU46" s="649"/>
      <c r="AFV46" s="649"/>
      <c r="AFW46" s="649"/>
      <c r="AFX46" s="649"/>
      <c r="AFY46" s="649"/>
      <c r="AFZ46" s="649"/>
      <c r="AGA46" s="649"/>
      <c r="AGB46" s="649"/>
      <c r="AGC46" s="649"/>
      <c r="AGD46" s="649"/>
      <c r="AGE46" s="649"/>
      <c r="AGF46" s="649"/>
      <c r="AGG46" s="649"/>
      <c r="AGH46" s="649"/>
      <c r="AGI46" s="649"/>
      <c r="AGJ46" s="649"/>
      <c r="AGK46" s="649"/>
      <c r="AGL46" s="649"/>
      <c r="AGM46" s="649"/>
      <c r="AGN46" s="649"/>
      <c r="AGO46" s="649"/>
      <c r="AGP46" s="649"/>
      <c r="AGQ46" s="649"/>
      <c r="AGR46" s="649"/>
      <c r="AGS46" s="649"/>
      <c r="AGT46" s="649"/>
      <c r="AGU46" s="649"/>
      <c r="AGV46" s="649"/>
      <c r="AGW46" s="649"/>
      <c r="AGX46" s="649"/>
      <c r="AGY46" s="649"/>
      <c r="AGZ46" s="649"/>
      <c r="AHA46" s="649"/>
      <c r="AHB46" s="649"/>
      <c r="AHC46" s="649"/>
      <c r="AHD46" s="649"/>
      <c r="AHE46" s="649"/>
      <c r="AHF46" s="649"/>
      <c r="AHG46" s="649"/>
      <c r="AHH46" s="649"/>
      <c r="AHI46" s="649"/>
      <c r="AHJ46" s="649"/>
      <c r="AHK46" s="649"/>
      <c r="AHL46" s="649"/>
      <c r="AHM46" s="649"/>
      <c r="AHN46" s="649"/>
      <c r="AHO46" s="649"/>
      <c r="AHP46" s="649"/>
      <c r="AHQ46" s="649"/>
      <c r="AHR46" s="649"/>
      <c r="AHS46" s="649"/>
      <c r="AHT46" s="649"/>
      <c r="AHU46" s="649"/>
      <c r="AHV46" s="649"/>
      <c r="AHW46" s="649"/>
      <c r="AHX46" s="649"/>
      <c r="AHY46" s="649"/>
      <c r="AHZ46" s="649"/>
      <c r="AIA46" s="649"/>
      <c r="AIB46" s="649"/>
      <c r="AIC46" s="649"/>
      <c r="AID46" s="649"/>
      <c r="AIE46" s="649"/>
      <c r="AIF46" s="649"/>
      <c r="AIG46" s="649"/>
      <c r="AIH46" s="649"/>
      <c r="AII46" s="649"/>
      <c r="AIJ46" s="649"/>
      <c r="AIK46" s="649"/>
      <c r="AIL46" s="649"/>
      <c r="AIM46" s="649"/>
      <c r="AIN46" s="649"/>
      <c r="AIO46" s="649"/>
      <c r="AIP46" s="649"/>
      <c r="AIQ46" s="649"/>
      <c r="AIR46" s="649"/>
      <c r="AIS46" s="649"/>
      <c r="AIT46" s="649"/>
      <c r="AIU46" s="649"/>
      <c r="AIV46" s="649"/>
      <c r="AIW46" s="649"/>
      <c r="AIX46" s="649"/>
      <c r="AIY46" s="649"/>
      <c r="AIZ46" s="649"/>
      <c r="AJA46" s="649"/>
      <c r="AJB46" s="649"/>
      <c r="AJC46" s="649"/>
      <c r="AJD46" s="649"/>
      <c r="AJE46" s="649"/>
      <c r="AJF46" s="649"/>
      <c r="AJG46" s="649"/>
      <c r="AJH46" s="649"/>
      <c r="AJI46" s="649"/>
      <c r="AJJ46" s="649"/>
      <c r="AJK46" s="649"/>
      <c r="AJL46" s="649"/>
      <c r="AJM46" s="649"/>
      <c r="AJN46" s="649"/>
      <c r="AJO46" s="649"/>
      <c r="AJP46" s="649"/>
      <c r="AJQ46" s="649"/>
      <c r="AJR46" s="649"/>
      <c r="AJS46" s="649"/>
      <c r="AJT46" s="649"/>
      <c r="AJU46" s="649"/>
      <c r="AJV46" s="649"/>
      <c r="AJW46" s="649"/>
      <c r="AJX46" s="649"/>
      <c r="AJY46" s="649"/>
      <c r="AJZ46" s="649"/>
      <c r="AKA46" s="649"/>
      <c r="AKB46" s="649"/>
      <c r="AKC46" s="649"/>
      <c r="AKD46" s="649"/>
      <c r="AKE46" s="649"/>
      <c r="AKF46" s="649"/>
      <c r="AKG46" s="649"/>
      <c r="AKH46" s="649"/>
      <c r="AKI46" s="649"/>
      <c r="AKJ46" s="649"/>
      <c r="AKK46" s="649"/>
      <c r="AKL46" s="649"/>
      <c r="AKM46" s="649"/>
      <c r="AKN46" s="649"/>
      <c r="AKO46" s="649"/>
      <c r="AKP46" s="649"/>
      <c r="AKQ46" s="649"/>
      <c r="AKR46" s="649"/>
      <c r="AKS46" s="649"/>
      <c r="AKT46" s="649"/>
      <c r="AKU46" s="649"/>
      <c r="AKV46" s="649"/>
      <c r="AKW46" s="649"/>
      <c r="AKX46" s="649"/>
      <c r="AKY46" s="649"/>
      <c r="AKZ46" s="649"/>
      <c r="ALA46" s="649"/>
      <c r="ALB46" s="649"/>
      <c r="ALC46" s="649"/>
      <c r="ALD46" s="649"/>
      <c r="ALE46" s="649"/>
      <c r="ALF46" s="649"/>
      <c r="ALG46" s="649"/>
      <c r="ALH46" s="649"/>
      <c r="ALI46" s="649"/>
      <c r="ALJ46" s="649"/>
      <c r="ALK46" s="649"/>
      <c r="ALL46" s="649"/>
      <c r="ALM46" s="649"/>
      <c r="ALN46" s="649"/>
      <c r="ALO46" s="649"/>
      <c r="ALP46" s="649"/>
      <c r="ALQ46" s="649"/>
      <c r="ALR46" s="649"/>
      <c r="ALS46" s="649"/>
      <c r="ALT46" s="649"/>
      <c r="ALU46" s="649"/>
      <c r="ALV46" s="649"/>
      <c r="ALW46" s="649"/>
      <c r="ALX46" s="649"/>
      <c r="ALY46" s="649"/>
      <c r="ALZ46" s="649"/>
      <c r="AMA46" s="649"/>
      <c r="AMB46" s="649"/>
      <c r="AMC46" s="649"/>
      <c r="AMD46" s="649"/>
      <c r="AME46" s="649"/>
      <c r="AMF46" s="649"/>
      <c r="AMG46" s="649"/>
      <c r="AMH46" s="649"/>
      <c r="AMI46" s="649"/>
      <c r="AMJ46" s="649"/>
      <c r="AMK46" s="649"/>
      <c r="AML46" s="649"/>
      <c r="AMM46" s="649"/>
      <c r="AMN46" s="649"/>
      <c r="AMO46" s="649"/>
      <c r="AMP46" s="649"/>
      <c r="AMQ46" s="649"/>
      <c r="AMR46" s="649"/>
      <c r="AMS46" s="649"/>
      <c r="AMT46" s="649"/>
      <c r="AMU46" s="649"/>
      <c r="AMV46" s="649"/>
      <c r="AMW46" s="649"/>
      <c r="AMX46" s="649"/>
      <c r="AMY46" s="649"/>
      <c r="AMZ46" s="649"/>
      <c r="ANA46" s="649"/>
      <c r="ANB46" s="649"/>
      <c r="ANC46" s="649"/>
      <c r="AND46" s="649"/>
      <c r="ANE46" s="649"/>
      <c r="ANF46" s="649"/>
      <c r="ANG46" s="649"/>
      <c r="ANH46" s="649"/>
      <c r="ANI46" s="649"/>
      <c r="ANJ46" s="649"/>
      <c r="ANK46" s="649"/>
      <c r="ANL46" s="649"/>
      <c r="ANM46" s="649"/>
      <c r="ANN46" s="649"/>
      <c r="ANO46" s="649"/>
      <c r="ANP46" s="649"/>
      <c r="ANQ46" s="649"/>
      <c r="ANR46" s="649"/>
      <c r="ANS46" s="649"/>
      <c r="ANT46" s="649"/>
      <c r="ANU46" s="649"/>
      <c r="ANV46" s="649"/>
      <c r="ANW46" s="649"/>
      <c r="ANX46" s="649"/>
      <c r="ANY46" s="649"/>
      <c r="ANZ46" s="649"/>
      <c r="AOA46" s="649"/>
      <c r="AOB46" s="649"/>
      <c r="AOC46" s="649"/>
      <c r="AOD46" s="649"/>
      <c r="AOE46" s="649"/>
      <c r="AOF46" s="649"/>
      <c r="AOG46" s="649"/>
      <c r="AOH46" s="649"/>
      <c r="AOI46" s="649"/>
      <c r="AOJ46" s="649"/>
      <c r="AOK46" s="649"/>
      <c r="AOL46" s="649"/>
      <c r="AOM46" s="649"/>
      <c r="AON46" s="649"/>
      <c r="AOO46" s="649"/>
      <c r="AOP46" s="649"/>
      <c r="AOQ46" s="649"/>
      <c r="AOR46" s="649"/>
      <c r="AOS46" s="649"/>
      <c r="AOT46" s="649"/>
      <c r="AOU46" s="649"/>
      <c r="AOV46" s="649"/>
      <c r="AOW46" s="649"/>
      <c r="AOX46" s="649"/>
      <c r="AOY46" s="649"/>
      <c r="AOZ46" s="649"/>
      <c r="APA46" s="649"/>
      <c r="APB46" s="649"/>
      <c r="APC46" s="649"/>
      <c r="APD46" s="649"/>
      <c r="APE46" s="649"/>
      <c r="APF46" s="649"/>
      <c r="APG46" s="649"/>
      <c r="APH46" s="649"/>
      <c r="API46" s="649"/>
      <c r="APJ46" s="649"/>
      <c r="APK46" s="649"/>
      <c r="APL46" s="649"/>
      <c r="APM46" s="649"/>
      <c r="APN46" s="649"/>
      <c r="APO46" s="649"/>
      <c r="APP46" s="649"/>
      <c r="APQ46" s="649"/>
      <c r="APR46" s="649"/>
      <c r="APS46" s="649"/>
      <c r="APT46" s="649"/>
      <c r="APU46" s="649"/>
      <c r="APV46" s="649"/>
      <c r="APW46" s="649"/>
      <c r="APX46" s="649"/>
      <c r="APY46" s="649"/>
      <c r="APZ46" s="649"/>
      <c r="AQA46" s="649"/>
      <c r="AQB46" s="649"/>
      <c r="AQC46" s="649"/>
      <c r="AQD46" s="649"/>
      <c r="AQE46" s="649"/>
      <c r="AQF46" s="649"/>
      <c r="AQG46" s="649"/>
      <c r="AQH46" s="649"/>
      <c r="AQI46" s="649"/>
      <c r="AQJ46" s="649"/>
      <c r="AQK46" s="649"/>
      <c r="AQL46" s="649"/>
      <c r="AQM46" s="649"/>
      <c r="AQN46" s="649"/>
      <c r="AQO46" s="649"/>
      <c r="AQP46" s="649"/>
      <c r="AQQ46" s="649"/>
      <c r="AQR46" s="649"/>
      <c r="AQS46" s="649"/>
      <c r="AQT46" s="649"/>
      <c r="AQU46" s="649"/>
      <c r="AQV46" s="649"/>
      <c r="AQW46" s="649"/>
      <c r="AQX46" s="649"/>
      <c r="AQY46" s="649"/>
      <c r="AQZ46" s="649"/>
      <c r="ARA46" s="649"/>
      <c r="ARB46" s="649"/>
      <c r="ARC46" s="649"/>
      <c r="ARD46" s="649"/>
      <c r="ARE46" s="649"/>
      <c r="ARF46" s="649"/>
      <c r="ARG46" s="649"/>
      <c r="ARH46" s="649"/>
      <c r="ARI46" s="649"/>
      <c r="ARJ46" s="649"/>
      <c r="ARK46" s="649"/>
      <c r="ARL46" s="649"/>
      <c r="ARM46" s="649"/>
      <c r="ARN46" s="649"/>
      <c r="ARO46" s="649"/>
      <c r="ARP46" s="649"/>
      <c r="ARQ46" s="649"/>
      <c r="ARR46" s="649"/>
      <c r="ARS46" s="649"/>
      <c r="ART46" s="649"/>
      <c r="ARU46" s="649"/>
      <c r="ARV46" s="649"/>
      <c r="ARW46" s="649"/>
      <c r="ARX46" s="649"/>
      <c r="ARY46" s="649"/>
      <c r="ARZ46" s="649"/>
      <c r="ASA46" s="649"/>
      <c r="ASB46" s="649"/>
      <c r="ASC46" s="649"/>
      <c r="ASD46" s="649"/>
      <c r="ASE46" s="649"/>
      <c r="ASF46" s="649"/>
      <c r="ASG46" s="649"/>
      <c r="ASH46" s="649"/>
      <c r="ASI46" s="649"/>
      <c r="ASJ46" s="649"/>
      <c r="ASK46" s="649"/>
      <c r="ASL46" s="649"/>
      <c r="ASM46" s="649"/>
      <c r="ASN46" s="649"/>
      <c r="ASO46" s="649"/>
      <c r="ASP46" s="649"/>
      <c r="ASQ46" s="649"/>
      <c r="ASR46" s="649"/>
      <c r="ASS46" s="649"/>
      <c r="AST46" s="649"/>
      <c r="ASU46" s="649"/>
      <c r="ASV46" s="649"/>
      <c r="ASW46" s="649"/>
      <c r="ASX46" s="649"/>
      <c r="ASY46" s="649"/>
      <c r="ASZ46" s="649"/>
      <c r="ATA46" s="649"/>
      <c r="ATB46" s="649"/>
      <c r="ATC46" s="649"/>
      <c r="ATD46" s="649"/>
      <c r="ATE46" s="649"/>
      <c r="ATF46" s="649"/>
      <c r="ATG46" s="649"/>
      <c r="ATH46" s="649"/>
      <c r="ATI46" s="649"/>
      <c r="ATJ46" s="649"/>
      <c r="ATK46" s="649"/>
      <c r="ATL46" s="649"/>
      <c r="ATM46" s="649"/>
      <c r="ATN46" s="649"/>
      <c r="ATO46" s="649"/>
      <c r="ATP46" s="649"/>
      <c r="ATQ46" s="649"/>
      <c r="ATR46" s="649"/>
      <c r="ATS46" s="649"/>
      <c r="ATT46" s="649"/>
      <c r="ATU46" s="649"/>
      <c r="ATV46" s="649"/>
      <c r="ATW46" s="649"/>
      <c r="ATX46" s="649"/>
      <c r="ATY46" s="649"/>
      <c r="ATZ46" s="649"/>
      <c r="AUA46" s="649"/>
      <c r="AUB46" s="649"/>
      <c r="AUC46" s="649"/>
      <c r="AUD46" s="649"/>
      <c r="AUE46" s="649"/>
      <c r="AUF46" s="649"/>
      <c r="AUG46" s="649"/>
      <c r="AUH46" s="649"/>
      <c r="AUI46" s="649"/>
      <c r="AUJ46" s="649"/>
      <c r="AUK46" s="649"/>
      <c r="AUL46" s="649"/>
      <c r="AUM46" s="649"/>
      <c r="AUN46" s="649"/>
      <c r="AUO46" s="649"/>
      <c r="AUP46" s="649"/>
      <c r="AUQ46" s="649"/>
      <c r="AUR46" s="649"/>
      <c r="AUS46" s="649"/>
      <c r="AUT46" s="649"/>
      <c r="AUU46" s="649"/>
      <c r="AUV46" s="649"/>
      <c r="AUW46" s="649"/>
      <c r="AUX46" s="649"/>
      <c r="AUY46" s="649"/>
      <c r="AUZ46" s="649"/>
      <c r="AVA46" s="649"/>
      <c r="AVB46" s="649"/>
      <c r="AVC46" s="649"/>
      <c r="AVD46" s="649"/>
      <c r="AVE46" s="649"/>
      <c r="AVF46" s="649"/>
      <c r="AVG46" s="649"/>
      <c r="AVH46" s="649"/>
      <c r="AVI46" s="649"/>
      <c r="AVJ46" s="649"/>
      <c r="AVK46" s="649"/>
      <c r="AVL46" s="649"/>
      <c r="AVM46" s="649"/>
      <c r="AVN46" s="649"/>
      <c r="AVO46" s="649"/>
      <c r="AVP46" s="649"/>
      <c r="AVQ46" s="649"/>
      <c r="AVR46" s="649"/>
      <c r="AVS46" s="649"/>
      <c r="AVT46" s="649"/>
      <c r="AVU46" s="649"/>
      <c r="AVV46" s="649"/>
      <c r="AVW46" s="649"/>
      <c r="AVX46" s="649"/>
      <c r="AVY46" s="649"/>
      <c r="AVZ46" s="649"/>
      <c r="AWA46" s="649"/>
      <c r="AWB46" s="649"/>
      <c r="AWC46" s="649"/>
      <c r="AWD46" s="649"/>
      <c r="AWE46" s="649"/>
      <c r="AWF46" s="649"/>
      <c r="AWG46" s="649"/>
      <c r="AWH46" s="649"/>
      <c r="AWI46" s="649"/>
      <c r="AWJ46" s="649"/>
      <c r="AWK46" s="649"/>
      <c r="AWL46" s="649"/>
      <c r="AWM46" s="649"/>
      <c r="AWN46" s="649"/>
      <c r="AWO46" s="649"/>
      <c r="AWP46" s="649"/>
      <c r="AWQ46" s="649"/>
      <c r="AWR46" s="649"/>
      <c r="AWS46" s="649"/>
      <c r="AWT46" s="649"/>
      <c r="AWU46" s="649"/>
      <c r="AWV46" s="649"/>
      <c r="AWW46" s="649"/>
      <c r="AWX46" s="649"/>
      <c r="AWY46" s="649"/>
      <c r="AWZ46" s="649"/>
      <c r="AXA46" s="649"/>
      <c r="AXB46" s="649"/>
      <c r="AXC46" s="649"/>
      <c r="AXD46" s="649"/>
      <c r="AXE46" s="649"/>
      <c r="AXF46" s="649"/>
      <c r="AXG46" s="649"/>
      <c r="AXH46" s="649"/>
      <c r="AXI46" s="649"/>
      <c r="AXJ46" s="649"/>
      <c r="AXK46" s="649"/>
      <c r="AXL46" s="649"/>
      <c r="AXM46" s="649"/>
      <c r="AXN46" s="649"/>
      <c r="AXO46" s="649"/>
      <c r="AXP46" s="649"/>
      <c r="AXQ46" s="649"/>
      <c r="AXR46" s="649"/>
      <c r="AXS46" s="649"/>
      <c r="AXT46" s="649"/>
      <c r="AXU46" s="649"/>
      <c r="AXV46" s="649"/>
      <c r="AXW46" s="649"/>
      <c r="AXX46" s="649"/>
      <c r="AXY46" s="649"/>
      <c r="AXZ46" s="649"/>
      <c r="AYA46" s="649"/>
      <c r="AYB46" s="649"/>
      <c r="AYC46" s="649"/>
      <c r="AYD46" s="649"/>
      <c r="AYE46" s="649"/>
      <c r="AYF46" s="649"/>
      <c r="AYG46" s="649"/>
      <c r="AYH46" s="649"/>
      <c r="AYI46" s="649"/>
      <c r="AYJ46" s="649"/>
      <c r="AYK46" s="649"/>
      <c r="AYL46" s="649"/>
      <c r="AYM46" s="649"/>
      <c r="AYN46" s="649"/>
      <c r="AYO46" s="649"/>
      <c r="AYP46" s="649"/>
      <c r="AYQ46" s="649"/>
      <c r="AYR46" s="649"/>
      <c r="AYS46" s="649"/>
      <c r="AYT46" s="649"/>
      <c r="AYU46" s="649"/>
      <c r="AYV46" s="649"/>
      <c r="AYW46" s="649"/>
      <c r="AYX46" s="649"/>
      <c r="AYY46" s="649"/>
      <c r="AYZ46" s="649"/>
      <c r="AZA46" s="649"/>
      <c r="AZB46" s="649"/>
      <c r="AZC46" s="649"/>
      <c r="AZD46" s="649"/>
      <c r="AZE46" s="649"/>
      <c r="AZF46" s="649"/>
      <c r="AZG46" s="649"/>
      <c r="AZH46" s="649"/>
      <c r="AZI46" s="649"/>
      <c r="AZJ46" s="649"/>
      <c r="AZK46" s="649"/>
      <c r="AZL46" s="649"/>
      <c r="AZM46" s="649"/>
      <c r="AZN46" s="649"/>
      <c r="AZO46" s="649"/>
      <c r="AZP46" s="649"/>
      <c r="AZQ46" s="649"/>
      <c r="AZR46" s="649"/>
      <c r="AZS46" s="649"/>
      <c r="AZT46" s="649"/>
      <c r="AZU46" s="649"/>
      <c r="AZV46" s="649"/>
      <c r="AZW46" s="649"/>
      <c r="AZX46" s="649"/>
      <c r="AZY46" s="649"/>
      <c r="AZZ46" s="649"/>
      <c r="BAA46" s="649"/>
      <c r="BAB46" s="649"/>
      <c r="BAC46" s="649"/>
      <c r="BAD46" s="649"/>
      <c r="BAE46" s="649"/>
      <c r="BAF46" s="649"/>
      <c r="BAG46" s="649"/>
      <c r="BAH46" s="649"/>
      <c r="BAI46" s="649"/>
      <c r="BAJ46" s="649"/>
      <c r="BAK46" s="649"/>
      <c r="BAL46" s="649"/>
      <c r="BAM46" s="649"/>
      <c r="BAN46" s="649"/>
      <c r="BAO46" s="649"/>
      <c r="BAP46" s="649"/>
      <c r="BAQ46" s="649"/>
      <c r="BAR46" s="649"/>
      <c r="BAS46" s="649"/>
      <c r="BAT46" s="649"/>
      <c r="BAU46" s="649"/>
      <c r="BAV46" s="649"/>
      <c r="BAW46" s="649"/>
      <c r="BAX46" s="649"/>
      <c r="BAY46" s="649"/>
      <c r="BAZ46" s="649"/>
      <c r="BBA46" s="649"/>
      <c r="BBB46" s="649"/>
      <c r="BBC46" s="649"/>
      <c r="BBD46" s="649"/>
      <c r="BBE46" s="649"/>
      <c r="BBF46" s="649"/>
      <c r="BBG46" s="649"/>
      <c r="BBH46" s="649"/>
      <c r="BBI46" s="649"/>
      <c r="BBJ46" s="649"/>
      <c r="BBK46" s="649"/>
      <c r="BBL46" s="649"/>
      <c r="BBM46" s="649"/>
      <c r="BBN46" s="649"/>
      <c r="BBO46" s="649"/>
      <c r="BBP46" s="649"/>
      <c r="BBQ46" s="649"/>
      <c r="BBR46" s="649"/>
      <c r="BBS46" s="649"/>
      <c r="BBT46" s="649"/>
      <c r="BBU46" s="649"/>
      <c r="BBV46" s="649"/>
      <c r="BBW46" s="649"/>
      <c r="BBX46" s="649"/>
      <c r="BBY46" s="649"/>
      <c r="BBZ46" s="649"/>
      <c r="BCA46" s="649"/>
      <c r="BCB46" s="649"/>
      <c r="BCC46" s="649"/>
      <c r="BCD46" s="649"/>
      <c r="BCE46" s="649"/>
      <c r="BCF46" s="649"/>
      <c r="BCG46" s="649"/>
      <c r="BCH46" s="649"/>
      <c r="BCI46" s="649"/>
      <c r="BCJ46" s="649"/>
      <c r="BCK46" s="649"/>
      <c r="BCL46" s="649"/>
      <c r="BCM46" s="649"/>
      <c r="BCN46" s="649"/>
      <c r="BCO46" s="649"/>
      <c r="BCP46" s="649"/>
      <c r="BCQ46" s="649"/>
      <c r="BCR46" s="649"/>
      <c r="BCS46" s="649"/>
      <c r="BCT46" s="649"/>
      <c r="BCU46" s="649"/>
      <c r="BCV46" s="649"/>
      <c r="BCW46" s="649"/>
      <c r="BCX46" s="649"/>
      <c r="BCY46" s="649"/>
      <c r="BCZ46" s="649"/>
      <c r="BDA46" s="649"/>
      <c r="BDB46" s="649"/>
      <c r="BDC46" s="649"/>
      <c r="BDD46" s="649"/>
      <c r="BDE46" s="649"/>
      <c r="BDF46" s="649"/>
      <c r="BDG46" s="649"/>
      <c r="BDH46" s="649"/>
      <c r="BDI46" s="649"/>
      <c r="BDJ46" s="649"/>
      <c r="BDK46" s="649"/>
      <c r="BDL46" s="649"/>
      <c r="BDM46" s="649"/>
      <c r="BDN46" s="649"/>
      <c r="BDO46" s="649"/>
      <c r="BDP46" s="649"/>
      <c r="BDQ46" s="649"/>
      <c r="BDR46" s="649"/>
      <c r="BDS46" s="649"/>
      <c r="BDT46" s="649"/>
      <c r="BDU46" s="649"/>
      <c r="BDV46" s="649"/>
      <c r="BDW46" s="649"/>
      <c r="BDX46" s="649"/>
      <c r="BDY46" s="649"/>
      <c r="BDZ46" s="649"/>
      <c r="BEA46" s="649"/>
      <c r="BEB46" s="649"/>
      <c r="BEC46" s="649"/>
      <c r="BED46" s="649"/>
      <c r="BEE46" s="649"/>
      <c r="BEF46" s="649"/>
      <c r="BEG46" s="649"/>
      <c r="BEH46" s="649"/>
      <c r="BEI46" s="649"/>
      <c r="BEJ46" s="649"/>
      <c r="BEK46" s="649"/>
      <c r="BEL46" s="649"/>
      <c r="BEM46" s="649"/>
      <c r="BEN46" s="649"/>
      <c r="BEO46" s="649"/>
      <c r="BEP46" s="649"/>
      <c r="BEQ46" s="649"/>
      <c r="BER46" s="649"/>
      <c r="BES46" s="649"/>
      <c r="BET46" s="649"/>
      <c r="BEU46" s="649"/>
      <c r="BEV46" s="649"/>
      <c r="BEW46" s="649"/>
      <c r="BEX46" s="649"/>
      <c r="BEY46" s="649"/>
      <c r="BEZ46" s="649"/>
      <c r="BFA46" s="649"/>
      <c r="BFB46" s="649"/>
      <c r="BFC46" s="649"/>
      <c r="BFD46" s="649"/>
      <c r="BFE46" s="649"/>
      <c r="BFF46" s="649"/>
      <c r="BFG46" s="649"/>
      <c r="BFH46" s="649"/>
      <c r="BFI46" s="649"/>
      <c r="BFJ46" s="649"/>
      <c r="BFK46" s="649"/>
      <c r="BFL46" s="649"/>
      <c r="BFM46" s="649"/>
      <c r="BFN46" s="649"/>
      <c r="BFO46" s="649"/>
      <c r="BFP46" s="649"/>
      <c r="BFQ46" s="649"/>
      <c r="BFR46" s="649"/>
      <c r="BFS46" s="649"/>
      <c r="BFT46" s="649"/>
      <c r="BFU46" s="649"/>
      <c r="BFV46" s="649"/>
      <c r="BFW46" s="649"/>
      <c r="BFX46" s="649"/>
      <c r="BFY46" s="649"/>
      <c r="BFZ46" s="649"/>
      <c r="BGA46" s="649"/>
      <c r="BGB46" s="649"/>
      <c r="BGC46" s="649"/>
      <c r="BGD46" s="649"/>
      <c r="BGE46" s="649"/>
      <c r="BGF46" s="649"/>
      <c r="BGG46" s="649"/>
      <c r="BGH46" s="649"/>
      <c r="BGI46" s="649"/>
      <c r="BGJ46" s="649"/>
      <c r="BGK46" s="649"/>
      <c r="BGL46" s="649"/>
      <c r="BGM46" s="649"/>
      <c r="BGN46" s="649"/>
      <c r="BGO46" s="649"/>
      <c r="BGP46" s="649"/>
      <c r="BGQ46" s="649"/>
      <c r="BGR46" s="649"/>
      <c r="BGS46" s="649"/>
      <c r="BGT46" s="649"/>
      <c r="BGU46" s="649"/>
      <c r="BGV46" s="649"/>
      <c r="BGW46" s="649"/>
      <c r="BGX46" s="649"/>
      <c r="BGY46" s="649"/>
      <c r="BGZ46" s="649"/>
      <c r="BHA46" s="649"/>
      <c r="BHB46" s="649"/>
      <c r="BHC46" s="649"/>
      <c r="BHD46" s="649"/>
      <c r="BHE46" s="649"/>
      <c r="BHF46" s="649"/>
      <c r="BHG46" s="649"/>
      <c r="BHH46" s="649"/>
      <c r="BHI46" s="649"/>
      <c r="BHJ46" s="649"/>
      <c r="BHK46" s="649"/>
      <c r="BHL46" s="649"/>
      <c r="BHM46" s="649"/>
      <c r="BHN46" s="649"/>
      <c r="BHO46" s="649"/>
      <c r="BHP46" s="649"/>
      <c r="BHQ46" s="649"/>
      <c r="BHR46" s="649"/>
      <c r="BHS46" s="649"/>
      <c r="BHT46" s="649"/>
      <c r="BHU46" s="649"/>
      <c r="BHV46" s="649"/>
      <c r="BHW46" s="649"/>
      <c r="BHX46" s="649"/>
      <c r="BHY46" s="649"/>
      <c r="BHZ46" s="649"/>
      <c r="BIA46" s="649"/>
      <c r="BIB46" s="649"/>
      <c r="BIC46" s="649"/>
      <c r="BID46" s="649"/>
      <c r="BIE46" s="649"/>
      <c r="BIF46" s="649"/>
      <c r="BIG46" s="649"/>
      <c r="BIH46" s="649"/>
      <c r="BII46" s="649"/>
      <c r="BIJ46" s="649"/>
      <c r="BIK46" s="649"/>
      <c r="BIL46" s="649"/>
      <c r="BIM46" s="649"/>
      <c r="BIN46" s="649"/>
      <c r="BIO46" s="649"/>
      <c r="BIP46" s="649"/>
      <c r="BIQ46" s="649"/>
      <c r="BIR46" s="649"/>
      <c r="BIS46" s="649"/>
      <c r="BIT46" s="649"/>
      <c r="BIU46" s="649"/>
      <c r="BIV46" s="649"/>
      <c r="BIW46" s="649"/>
      <c r="BIX46" s="649"/>
      <c r="BIY46" s="649"/>
      <c r="BIZ46" s="649"/>
      <c r="BJA46" s="649"/>
      <c r="BJB46" s="649"/>
      <c r="BJC46" s="649"/>
      <c r="BJD46" s="649"/>
      <c r="BJE46" s="649"/>
      <c r="BJF46" s="649"/>
      <c r="BJG46" s="649"/>
      <c r="BJH46" s="649"/>
      <c r="BJI46" s="649"/>
      <c r="BJJ46" s="649"/>
      <c r="BJK46" s="649"/>
      <c r="BJL46" s="649"/>
      <c r="BJM46" s="649"/>
      <c r="BJN46" s="649"/>
      <c r="BJO46" s="649"/>
      <c r="BJP46" s="649"/>
      <c r="BJQ46" s="649"/>
      <c r="BJR46" s="649"/>
      <c r="BJS46" s="649"/>
      <c r="BJT46" s="649"/>
      <c r="BJU46" s="649"/>
      <c r="BJV46" s="649"/>
      <c r="BJW46" s="649"/>
      <c r="BJX46" s="649"/>
      <c r="BJY46" s="649"/>
      <c r="BJZ46" s="649"/>
      <c r="BKA46" s="649"/>
      <c r="BKB46" s="649"/>
      <c r="BKC46" s="649"/>
      <c r="BKD46" s="649"/>
      <c r="BKE46" s="649"/>
      <c r="BKF46" s="649"/>
      <c r="BKG46" s="649"/>
      <c r="BKH46" s="649"/>
      <c r="BKI46" s="649"/>
      <c r="BKJ46" s="649"/>
      <c r="BKK46" s="649"/>
      <c r="BKL46" s="649"/>
      <c r="BKM46" s="649"/>
      <c r="BKN46" s="649"/>
      <c r="BKO46" s="649"/>
      <c r="BKP46" s="649"/>
      <c r="BKQ46" s="649"/>
      <c r="BKR46" s="649"/>
      <c r="BKS46" s="649"/>
      <c r="BKT46" s="649"/>
      <c r="BKU46" s="649"/>
      <c r="BKV46" s="649"/>
      <c r="BKW46" s="649"/>
      <c r="BKX46" s="649"/>
      <c r="BKY46" s="649"/>
      <c r="BKZ46" s="649"/>
      <c r="BLA46" s="649"/>
      <c r="BLB46" s="649"/>
      <c r="BLC46" s="649"/>
      <c r="BLD46" s="649"/>
      <c r="BLE46" s="649"/>
      <c r="BLF46" s="649"/>
      <c r="BLG46" s="649"/>
      <c r="BLH46" s="649"/>
      <c r="BLI46" s="649"/>
      <c r="BLJ46" s="649"/>
      <c r="BLK46" s="649"/>
      <c r="BLL46" s="649"/>
      <c r="BLM46" s="649"/>
      <c r="BLN46" s="649"/>
      <c r="BLO46" s="649"/>
      <c r="BLP46" s="649"/>
      <c r="BLQ46" s="649"/>
      <c r="BLR46" s="649"/>
      <c r="BLS46" s="649"/>
      <c r="BLT46" s="649"/>
      <c r="BLU46" s="649"/>
      <c r="BLV46" s="649"/>
      <c r="BLW46" s="649"/>
      <c r="BLX46" s="649"/>
      <c r="BLY46" s="649"/>
      <c r="BLZ46" s="649"/>
      <c r="BMA46" s="649"/>
      <c r="BMB46" s="649"/>
      <c r="BMC46" s="649"/>
      <c r="BMD46" s="649"/>
      <c r="BME46" s="649"/>
      <c r="BMF46" s="649"/>
      <c r="BMG46" s="649"/>
      <c r="BMH46" s="649"/>
      <c r="BMI46" s="649"/>
      <c r="BMJ46" s="649"/>
      <c r="BMK46" s="649"/>
      <c r="BML46" s="649"/>
      <c r="BMM46" s="649"/>
      <c r="BMN46" s="649"/>
      <c r="BMO46" s="649"/>
      <c r="BMP46" s="649"/>
      <c r="BMQ46" s="649"/>
      <c r="BMR46" s="649"/>
      <c r="BMS46" s="649"/>
      <c r="BMT46" s="649"/>
      <c r="BMU46" s="649"/>
      <c r="BMV46" s="649"/>
      <c r="BMW46" s="649"/>
      <c r="BMX46" s="649"/>
      <c r="BMY46" s="649"/>
      <c r="BMZ46" s="649"/>
      <c r="BNA46" s="649"/>
      <c r="BNB46" s="649"/>
      <c r="BNC46" s="649"/>
      <c r="BND46" s="649"/>
      <c r="BNE46" s="649"/>
      <c r="BNF46" s="649"/>
      <c r="BNG46" s="649"/>
      <c r="BNH46" s="649"/>
      <c r="BNI46" s="649"/>
      <c r="BNJ46" s="649"/>
      <c r="BNK46" s="649"/>
      <c r="BNL46" s="649"/>
      <c r="BNM46" s="649"/>
      <c r="BNN46" s="649"/>
      <c r="BNO46" s="649"/>
      <c r="BNP46" s="649"/>
      <c r="BNQ46" s="649"/>
      <c r="BNR46" s="649"/>
      <c r="BNS46" s="649"/>
      <c r="BNT46" s="649"/>
      <c r="BNU46" s="649"/>
      <c r="BNV46" s="649"/>
      <c r="BNW46" s="649"/>
      <c r="BNX46" s="649"/>
      <c r="BNY46" s="649"/>
      <c r="BNZ46" s="649"/>
      <c r="BOA46" s="649"/>
      <c r="BOB46" s="649"/>
      <c r="BOC46" s="649"/>
      <c r="BOD46" s="649"/>
      <c r="BOE46" s="649"/>
      <c r="BOF46" s="649"/>
      <c r="BOG46" s="649"/>
      <c r="BOH46" s="649"/>
      <c r="BOI46" s="649"/>
      <c r="BOJ46" s="649"/>
      <c r="BOK46" s="649"/>
      <c r="BOL46" s="649"/>
      <c r="BOM46" s="649"/>
      <c r="BON46" s="649"/>
      <c r="BOO46" s="649"/>
      <c r="BOP46" s="649"/>
      <c r="BOQ46" s="649"/>
      <c r="BOR46" s="649"/>
      <c r="BOS46" s="649"/>
      <c r="BOT46" s="649"/>
      <c r="BOU46" s="649"/>
      <c r="BOV46" s="649"/>
      <c r="BOW46" s="649"/>
      <c r="BOX46" s="649"/>
      <c r="BOY46" s="649"/>
      <c r="BOZ46" s="649"/>
      <c r="BPA46" s="649"/>
      <c r="BPB46" s="649"/>
      <c r="BPC46" s="649"/>
      <c r="BPD46" s="649"/>
      <c r="BPE46" s="649"/>
      <c r="BPF46" s="649"/>
      <c r="BPG46" s="649"/>
      <c r="BPH46" s="649"/>
      <c r="BPI46" s="649"/>
      <c r="BPJ46" s="649"/>
      <c r="BPK46" s="649"/>
      <c r="BPL46" s="649"/>
      <c r="BPM46" s="649"/>
      <c r="BPN46" s="649"/>
      <c r="BPO46" s="649"/>
      <c r="BPP46" s="649"/>
      <c r="BPQ46" s="649"/>
      <c r="BPR46" s="649"/>
      <c r="BPS46" s="649"/>
      <c r="BPT46" s="649"/>
      <c r="BPU46" s="649"/>
      <c r="BPV46" s="649"/>
      <c r="BPW46" s="649"/>
      <c r="BPX46" s="649"/>
      <c r="BPY46" s="649"/>
      <c r="BPZ46" s="649"/>
      <c r="BQA46" s="649"/>
      <c r="BQB46" s="649"/>
      <c r="BQC46" s="649"/>
      <c r="BQD46" s="649"/>
      <c r="BQE46" s="649"/>
      <c r="BQF46" s="649"/>
      <c r="BQG46" s="649"/>
      <c r="BQH46" s="649"/>
      <c r="BQI46" s="649"/>
      <c r="BQJ46" s="649"/>
      <c r="BQK46" s="649"/>
      <c r="BQL46" s="649"/>
      <c r="BQM46" s="649"/>
      <c r="BQN46" s="649"/>
      <c r="BQO46" s="649"/>
      <c r="BQP46" s="649"/>
      <c r="BQQ46" s="649"/>
      <c r="BQR46" s="649"/>
      <c r="BQS46" s="649"/>
      <c r="BQT46" s="649"/>
      <c r="BQU46" s="649"/>
      <c r="BQV46" s="649"/>
      <c r="BQW46" s="649"/>
      <c r="BQX46" s="649"/>
      <c r="BQY46" s="649"/>
      <c r="BQZ46" s="649"/>
      <c r="BRA46" s="649"/>
      <c r="BRB46" s="649"/>
      <c r="BRC46" s="649"/>
      <c r="BRD46" s="649"/>
      <c r="BRE46" s="649"/>
      <c r="BRF46" s="649"/>
      <c r="BRG46" s="649"/>
      <c r="BRH46" s="649"/>
      <c r="BRI46" s="649"/>
      <c r="BRJ46" s="649"/>
      <c r="BRK46" s="649"/>
      <c r="BRL46" s="649"/>
      <c r="BRM46" s="649"/>
      <c r="BRN46" s="649"/>
      <c r="BRO46" s="649"/>
      <c r="BRP46" s="649"/>
      <c r="BRQ46" s="649"/>
      <c r="BRR46" s="649"/>
      <c r="BRS46" s="649"/>
      <c r="BRT46" s="649"/>
      <c r="BRU46" s="649"/>
      <c r="BRV46" s="649"/>
      <c r="BRW46" s="649"/>
      <c r="BRX46" s="649"/>
      <c r="BRY46" s="649"/>
      <c r="BRZ46" s="649"/>
      <c r="BSA46" s="649"/>
      <c r="BSB46" s="649"/>
      <c r="BSC46" s="649"/>
      <c r="BSD46" s="649"/>
      <c r="BSE46" s="649"/>
      <c r="BSF46" s="649"/>
      <c r="BSG46" s="649"/>
      <c r="BSH46" s="649"/>
      <c r="BSI46" s="649"/>
      <c r="BSJ46" s="649"/>
      <c r="BSK46" s="649"/>
      <c r="BSL46" s="649"/>
      <c r="BSM46" s="649"/>
      <c r="BSN46" s="649"/>
      <c r="BSO46" s="649"/>
      <c r="BSP46" s="649"/>
      <c r="BSQ46" s="649"/>
      <c r="BSR46" s="649"/>
      <c r="BSS46" s="649"/>
      <c r="BST46" s="649"/>
      <c r="BSU46" s="649"/>
      <c r="BSV46" s="649"/>
      <c r="BSW46" s="649"/>
      <c r="BSX46" s="649"/>
      <c r="BSY46" s="649"/>
      <c r="BSZ46" s="649"/>
      <c r="BTA46" s="649"/>
      <c r="BTB46" s="649"/>
      <c r="BTC46" s="649"/>
      <c r="BTD46" s="649"/>
      <c r="BTE46" s="649"/>
      <c r="BTF46" s="649"/>
      <c r="BTG46" s="649"/>
      <c r="BTH46" s="649"/>
      <c r="BTI46" s="649"/>
      <c r="BTJ46" s="649"/>
      <c r="BTK46" s="649"/>
      <c r="BTL46" s="649"/>
      <c r="BTM46" s="649"/>
      <c r="BTN46" s="649"/>
      <c r="BTO46" s="649"/>
      <c r="BTP46" s="649"/>
      <c r="BTQ46" s="649"/>
      <c r="BTR46" s="649"/>
      <c r="BTS46" s="649"/>
      <c r="BTT46" s="649"/>
      <c r="BTU46" s="649"/>
      <c r="BTV46" s="649"/>
      <c r="BTW46" s="649"/>
      <c r="BTX46" s="649"/>
      <c r="BTY46" s="649"/>
      <c r="BTZ46" s="649"/>
      <c r="BUA46" s="649"/>
      <c r="BUB46" s="649"/>
      <c r="BUC46" s="649"/>
      <c r="BUD46" s="649"/>
      <c r="BUE46" s="649"/>
      <c r="BUF46" s="649"/>
      <c r="BUG46" s="649"/>
      <c r="BUH46" s="649"/>
      <c r="BUI46" s="649"/>
      <c r="BUJ46" s="649"/>
      <c r="BUK46" s="649"/>
      <c r="BUL46" s="649"/>
      <c r="BUM46" s="649"/>
      <c r="BUN46" s="649"/>
      <c r="BUO46" s="649"/>
      <c r="BUP46" s="649"/>
      <c r="BUQ46" s="649"/>
      <c r="BUR46" s="649"/>
      <c r="BUS46" s="649"/>
      <c r="BUT46" s="649"/>
      <c r="BUU46" s="649"/>
      <c r="BUV46" s="649"/>
      <c r="BUW46" s="649"/>
      <c r="BUX46" s="649"/>
      <c r="BUY46" s="649"/>
      <c r="BUZ46" s="649"/>
      <c r="BVA46" s="649"/>
      <c r="BVB46" s="649"/>
      <c r="BVC46" s="649"/>
      <c r="BVD46" s="649"/>
      <c r="BVE46" s="649"/>
      <c r="BVF46" s="649"/>
      <c r="BVG46" s="649"/>
      <c r="BVH46" s="649"/>
      <c r="BVI46" s="649"/>
      <c r="BVJ46" s="649"/>
      <c r="BVK46" s="649"/>
      <c r="BVL46" s="649"/>
      <c r="BVM46" s="649"/>
      <c r="BVN46" s="649"/>
      <c r="BVO46" s="649"/>
      <c r="BVP46" s="649"/>
      <c r="BVQ46" s="649"/>
      <c r="BVR46" s="649"/>
      <c r="BVS46" s="649"/>
      <c r="BVT46" s="649"/>
      <c r="BVU46" s="649"/>
      <c r="BVV46" s="649"/>
      <c r="BVW46" s="649"/>
      <c r="BVX46" s="649"/>
      <c r="BVY46" s="649"/>
      <c r="BVZ46" s="649"/>
      <c r="BWA46" s="649"/>
      <c r="BWB46" s="649"/>
      <c r="BWC46" s="649"/>
      <c r="BWD46" s="649"/>
      <c r="BWE46" s="649"/>
      <c r="BWF46" s="649"/>
      <c r="BWG46" s="649"/>
      <c r="BWH46" s="649"/>
      <c r="BWI46" s="649"/>
      <c r="BWJ46" s="649"/>
      <c r="BWK46" s="649"/>
      <c r="BWL46" s="649"/>
      <c r="BWM46" s="649"/>
      <c r="BWN46" s="649"/>
      <c r="BWO46" s="649"/>
      <c r="BWP46" s="649"/>
      <c r="BWQ46" s="649"/>
      <c r="BWR46" s="649"/>
      <c r="BWS46" s="649"/>
      <c r="BWT46" s="649"/>
      <c r="BWU46" s="649"/>
      <c r="BWV46" s="649"/>
      <c r="BWW46" s="649"/>
      <c r="BWX46" s="649"/>
      <c r="BWY46" s="649"/>
      <c r="BWZ46" s="649"/>
      <c r="BXA46" s="649"/>
      <c r="BXB46" s="649"/>
      <c r="BXC46" s="649"/>
      <c r="BXD46" s="649"/>
      <c r="BXE46" s="649"/>
      <c r="BXF46" s="649"/>
      <c r="BXG46" s="649"/>
      <c r="BXH46" s="649"/>
      <c r="BXI46" s="649"/>
      <c r="BXJ46" s="649"/>
      <c r="BXK46" s="649"/>
      <c r="BXL46" s="649"/>
      <c r="BXM46" s="649"/>
      <c r="BXN46" s="649"/>
      <c r="BXO46" s="649"/>
      <c r="BXP46" s="649"/>
      <c r="BXQ46" s="649"/>
      <c r="BXR46" s="649"/>
      <c r="BXS46" s="649"/>
      <c r="BXT46" s="649"/>
      <c r="BXU46" s="649"/>
      <c r="BXV46" s="649"/>
      <c r="BXW46" s="649"/>
      <c r="BXX46" s="649"/>
      <c r="BXY46" s="649"/>
      <c r="BXZ46" s="649"/>
      <c r="BYA46" s="649"/>
      <c r="BYB46" s="649"/>
      <c r="BYC46" s="649"/>
      <c r="BYD46" s="649"/>
      <c r="BYE46" s="649"/>
      <c r="BYF46" s="649"/>
      <c r="BYG46" s="649"/>
      <c r="BYH46" s="649"/>
      <c r="BYI46" s="649"/>
      <c r="BYJ46" s="649"/>
      <c r="BYK46" s="649"/>
      <c r="BYL46" s="649"/>
      <c r="BYM46" s="649"/>
      <c r="BYN46" s="649"/>
      <c r="BYO46" s="649"/>
      <c r="BYP46" s="649"/>
      <c r="BYQ46" s="649"/>
      <c r="BYR46" s="649"/>
      <c r="BYS46" s="649"/>
      <c r="BYT46" s="649"/>
      <c r="BYU46" s="649"/>
      <c r="BYV46" s="649"/>
      <c r="BYW46" s="649"/>
      <c r="BYX46" s="649"/>
      <c r="BYY46" s="649"/>
      <c r="BYZ46" s="649"/>
      <c r="BZA46" s="649"/>
      <c r="BZB46" s="649"/>
      <c r="BZC46" s="649"/>
      <c r="BZD46" s="649"/>
      <c r="BZE46" s="649"/>
      <c r="BZF46" s="649"/>
      <c r="BZG46" s="649"/>
      <c r="BZH46" s="649"/>
      <c r="BZI46" s="649"/>
      <c r="BZJ46" s="649"/>
      <c r="BZK46" s="649"/>
      <c r="BZL46" s="649"/>
      <c r="BZM46" s="649"/>
      <c r="BZN46" s="649"/>
      <c r="BZO46" s="649"/>
      <c r="BZP46" s="649"/>
      <c r="BZQ46" s="649"/>
      <c r="BZR46" s="649"/>
      <c r="BZS46" s="649"/>
      <c r="BZT46" s="649"/>
      <c r="BZU46" s="649"/>
      <c r="BZV46" s="649"/>
      <c r="BZW46" s="649"/>
      <c r="BZX46" s="649"/>
      <c r="BZY46" s="649"/>
      <c r="BZZ46" s="649"/>
      <c r="CAA46" s="649"/>
      <c r="CAB46" s="649"/>
      <c r="CAC46" s="649"/>
      <c r="CAD46" s="649"/>
      <c r="CAE46" s="649"/>
      <c r="CAF46" s="649"/>
      <c r="CAG46" s="649"/>
      <c r="CAH46" s="649"/>
      <c r="CAI46" s="649"/>
      <c r="CAJ46" s="649"/>
      <c r="CAK46" s="649"/>
      <c r="CAL46" s="649"/>
      <c r="CAM46" s="649"/>
      <c r="CAN46" s="649"/>
      <c r="CAO46" s="649"/>
      <c r="CAP46" s="649"/>
      <c r="CAQ46" s="649"/>
      <c r="CAR46" s="649"/>
      <c r="CAS46" s="649"/>
      <c r="CAT46" s="649"/>
      <c r="CAU46" s="649"/>
      <c r="CAV46" s="649"/>
      <c r="CAW46" s="649"/>
      <c r="CAX46" s="649"/>
      <c r="CAY46" s="649"/>
      <c r="CAZ46" s="649"/>
      <c r="CBA46" s="649"/>
      <c r="CBB46" s="649"/>
      <c r="CBC46" s="649"/>
      <c r="CBD46" s="649"/>
      <c r="CBE46" s="649"/>
      <c r="CBF46" s="649"/>
      <c r="CBG46" s="649"/>
      <c r="CBH46" s="649"/>
      <c r="CBI46" s="649"/>
      <c r="CBJ46" s="649"/>
      <c r="CBK46" s="649"/>
      <c r="CBL46" s="649"/>
      <c r="CBM46" s="649"/>
      <c r="CBN46" s="649"/>
      <c r="CBO46" s="649"/>
      <c r="CBP46" s="649"/>
      <c r="CBQ46" s="649"/>
      <c r="CBR46" s="649"/>
      <c r="CBS46" s="649"/>
      <c r="CBT46" s="649"/>
      <c r="CBU46" s="649"/>
      <c r="CBV46" s="649"/>
      <c r="CBW46" s="649"/>
      <c r="CBX46" s="649"/>
      <c r="CBY46" s="649"/>
      <c r="CBZ46" s="649"/>
      <c r="CCA46" s="649"/>
      <c r="CCB46" s="649"/>
      <c r="CCC46" s="649"/>
      <c r="CCD46" s="649"/>
      <c r="CCE46" s="649"/>
      <c r="CCF46" s="649"/>
      <c r="CCG46" s="649"/>
      <c r="CCH46" s="649"/>
      <c r="CCI46" s="649"/>
      <c r="CCJ46" s="649"/>
      <c r="CCK46" s="649"/>
      <c r="CCL46" s="649"/>
      <c r="CCM46" s="649"/>
      <c r="CCN46" s="649"/>
      <c r="CCO46" s="649"/>
      <c r="CCP46" s="649"/>
      <c r="CCQ46" s="649"/>
      <c r="CCR46" s="649"/>
      <c r="CCS46" s="649"/>
      <c r="CCT46" s="649"/>
      <c r="CCU46" s="649"/>
      <c r="CCV46" s="649"/>
      <c r="CCW46" s="649"/>
      <c r="CCX46" s="649"/>
      <c r="CCY46" s="649"/>
      <c r="CCZ46" s="649"/>
      <c r="CDA46" s="649"/>
      <c r="CDB46" s="649"/>
      <c r="CDC46" s="649"/>
      <c r="CDD46" s="649"/>
      <c r="CDE46" s="649"/>
      <c r="CDF46" s="649"/>
      <c r="CDG46" s="649"/>
      <c r="CDH46" s="649"/>
      <c r="CDI46" s="649"/>
      <c r="CDJ46" s="649"/>
      <c r="CDK46" s="649"/>
      <c r="CDL46" s="649"/>
      <c r="CDM46" s="649"/>
      <c r="CDN46" s="649"/>
      <c r="CDO46" s="649"/>
      <c r="CDP46" s="649"/>
      <c r="CDQ46" s="649"/>
      <c r="CDR46" s="649"/>
      <c r="CDS46" s="649"/>
      <c r="CDT46" s="649"/>
      <c r="CDU46" s="649"/>
      <c r="CDV46" s="649"/>
      <c r="CDW46" s="649"/>
      <c r="CDX46" s="649"/>
      <c r="CDY46" s="649"/>
      <c r="CDZ46" s="649"/>
      <c r="CEA46" s="649"/>
      <c r="CEB46" s="649"/>
      <c r="CEC46" s="649"/>
      <c r="CED46" s="649"/>
      <c r="CEE46" s="649"/>
      <c r="CEF46" s="649"/>
      <c r="CEG46" s="649"/>
      <c r="CEH46" s="649"/>
      <c r="CEI46" s="649"/>
      <c r="CEJ46" s="649"/>
      <c r="CEK46" s="649"/>
      <c r="CEL46" s="649"/>
      <c r="CEM46" s="649"/>
      <c r="CEN46" s="649"/>
      <c r="CEO46" s="649"/>
      <c r="CEP46" s="649"/>
      <c r="CEQ46" s="649"/>
      <c r="CER46" s="649"/>
      <c r="CES46" s="649"/>
      <c r="CET46" s="649"/>
      <c r="CEU46" s="649"/>
      <c r="CEV46" s="649"/>
      <c r="CEW46" s="649"/>
      <c r="CEX46" s="649"/>
      <c r="CEY46" s="649"/>
      <c r="CEZ46" s="649"/>
      <c r="CFA46" s="649"/>
      <c r="CFB46" s="649"/>
      <c r="CFC46" s="649"/>
      <c r="CFD46" s="649"/>
      <c r="CFE46" s="649"/>
      <c r="CFF46" s="649"/>
      <c r="CFG46" s="649"/>
      <c r="CFH46" s="649"/>
      <c r="CFI46" s="649"/>
      <c r="CFJ46" s="649"/>
      <c r="CFK46" s="649"/>
      <c r="CFL46" s="649"/>
      <c r="CFM46" s="649"/>
      <c r="CFN46" s="649"/>
      <c r="CFO46" s="649"/>
      <c r="CFP46" s="649"/>
      <c r="CFQ46" s="649"/>
      <c r="CFR46" s="649"/>
      <c r="CFS46" s="649"/>
      <c r="CFT46" s="649"/>
      <c r="CFU46" s="649"/>
      <c r="CFV46" s="649"/>
      <c r="CFW46" s="649"/>
      <c r="CFX46" s="649"/>
      <c r="CFY46" s="649"/>
      <c r="CFZ46" s="649"/>
      <c r="CGA46" s="649"/>
      <c r="CGB46" s="649"/>
      <c r="CGC46" s="649"/>
      <c r="CGD46" s="649"/>
      <c r="CGE46" s="649"/>
      <c r="CGF46" s="649"/>
      <c r="CGG46" s="649"/>
      <c r="CGH46" s="649"/>
      <c r="CGI46" s="649"/>
      <c r="CGJ46" s="649"/>
      <c r="CGK46" s="649"/>
      <c r="CGL46" s="649"/>
      <c r="CGM46" s="649"/>
      <c r="CGN46" s="649"/>
      <c r="CGO46" s="649"/>
      <c r="CGP46" s="649"/>
      <c r="CGQ46" s="649"/>
      <c r="CGR46" s="649"/>
      <c r="CGS46" s="649"/>
      <c r="CGT46" s="649"/>
      <c r="CGU46" s="649"/>
      <c r="CGV46" s="649"/>
      <c r="CGW46" s="649"/>
      <c r="CGX46" s="649"/>
      <c r="CGY46" s="649"/>
      <c r="CGZ46" s="649"/>
      <c r="CHA46" s="649"/>
      <c r="CHB46" s="649"/>
      <c r="CHC46" s="649"/>
      <c r="CHD46" s="649"/>
      <c r="CHE46" s="649"/>
      <c r="CHF46" s="649"/>
      <c r="CHG46" s="649"/>
      <c r="CHH46" s="649"/>
      <c r="CHI46" s="649"/>
      <c r="CHJ46" s="649"/>
      <c r="CHK46" s="649"/>
      <c r="CHL46" s="649"/>
      <c r="CHM46" s="649"/>
      <c r="CHN46" s="649"/>
      <c r="CHO46" s="649"/>
      <c r="CHP46" s="649"/>
      <c r="CHQ46" s="649"/>
      <c r="CHR46" s="649"/>
      <c r="CHS46" s="649"/>
      <c r="CHT46" s="649"/>
      <c r="CHU46" s="649"/>
      <c r="CHV46" s="649"/>
      <c r="CHW46" s="649"/>
      <c r="CHX46" s="649"/>
      <c r="CHY46" s="649"/>
      <c r="CHZ46" s="649"/>
      <c r="CIA46" s="649"/>
      <c r="CIB46" s="649"/>
      <c r="CIC46" s="649"/>
      <c r="CID46" s="649"/>
      <c r="CIE46" s="649"/>
      <c r="CIF46" s="649"/>
      <c r="CIG46" s="649"/>
      <c r="CIH46" s="649"/>
      <c r="CII46" s="649"/>
      <c r="CIJ46" s="649"/>
      <c r="CIK46" s="649"/>
      <c r="CIL46" s="649"/>
      <c r="CIM46" s="649"/>
      <c r="CIN46" s="649"/>
      <c r="CIO46" s="649"/>
      <c r="CIP46" s="649"/>
      <c r="CIQ46" s="649"/>
      <c r="CIR46" s="649"/>
      <c r="CIS46" s="649"/>
      <c r="CIT46" s="649"/>
      <c r="CIU46" s="649"/>
      <c r="CIV46" s="649"/>
      <c r="CIW46" s="649"/>
      <c r="CIX46" s="649"/>
      <c r="CIY46" s="649"/>
      <c r="CIZ46" s="649"/>
      <c r="CJA46" s="649"/>
      <c r="CJB46" s="649"/>
      <c r="CJC46" s="649"/>
      <c r="CJD46" s="649"/>
      <c r="CJE46" s="649"/>
      <c r="CJF46" s="649"/>
      <c r="CJG46" s="649"/>
      <c r="CJH46" s="649"/>
      <c r="CJI46" s="649"/>
      <c r="CJJ46" s="649"/>
      <c r="CJK46" s="649"/>
      <c r="CJL46" s="649"/>
      <c r="CJM46" s="649"/>
      <c r="CJN46" s="649"/>
      <c r="CJO46" s="649"/>
      <c r="CJP46" s="649"/>
      <c r="CJQ46" s="649"/>
      <c r="CJR46" s="649"/>
      <c r="CJS46" s="649"/>
      <c r="CJT46" s="649"/>
      <c r="CJU46" s="649"/>
      <c r="CJV46" s="649"/>
      <c r="CJW46" s="649"/>
      <c r="CJX46" s="649"/>
      <c r="CJY46" s="649"/>
      <c r="CJZ46" s="649"/>
      <c r="CKA46" s="649"/>
      <c r="CKB46" s="649"/>
      <c r="CKC46" s="649"/>
      <c r="CKD46" s="649"/>
      <c r="CKE46" s="649"/>
      <c r="CKF46" s="649"/>
      <c r="CKG46" s="649"/>
      <c r="CKH46" s="649"/>
      <c r="CKI46" s="649"/>
      <c r="CKJ46" s="649"/>
      <c r="CKK46" s="649"/>
      <c r="CKL46" s="649"/>
      <c r="CKM46" s="649"/>
      <c r="CKN46" s="649"/>
      <c r="CKO46" s="649"/>
      <c r="CKP46" s="649"/>
      <c r="CKQ46" s="649"/>
      <c r="CKR46" s="649"/>
      <c r="CKS46" s="649"/>
      <c r="CKT46" s="649"/>
      <c r="CKU46" s="649"/>
      <c r="CKV46" s="649"/>
      <c r="CKW46" s="649"/>
      <c r="CKX46" s="649"/>
      <c r="CKY46" s="649"/>
      <c r="CKZ46" s="649"/>
      <c r="CLA46" s="649"/>
      <c r="CLB46" s="649"/>
      <c r="CLC46" s="649"/>
      <c r="CLD46" s="649"/>
      <c r="CLE46" s="649"/>
      <c r="CLF46" s="649"/>
      <c r="CLG46" s="649"/>
      <c r="CLH46" s="649"/>
      <c r="CLI46" s="649"/>
      <c r="CLJ46" s="649"/>
      <c r="CLK46" s="649"/>
      <c r="CLL46" s="649"/>
      <c r="CLM46" s="649"/>
      <c r="CLN46" s="649"/>
      <c r="CLO46" s="649"/>
      <c r="CLP46" s="649"/>
      <c r="CLQ46" s="649"/>
      <c r="CLR46" s="649"/>
      <c r="CLS46" s="649"/>
      <c r="CLT46" s="649"/>
      <c r="CLU46" s="649"/>
      <c r="CLV46" s="649"/>
      <c r="CLW46" s="649"/>
      <c r="CLX46" s="649"/>
      <c r="CLY46" s="649"/>
      <c r="CLZ46" s="649"/>
      <c r="CMA46" s="649"/>
      <c r="CMB46" s="649"/>
      <c r="CMC46" s="649"/>
      <c r="CMD46" s="649"/>
      <c r="CME46" s="649"/>
      <c r="CMF46" s="649"/>
      <c r="CMG46" s="649"/>
      <c r="CMH46" s="649"/>
      <c r="CMI46" s="649"/>
      <c r="CMJ46" s="649"/>
      <c r="CMK46" s="649"/>
      <c r="CML46" s="649"/>
      <c r="CMM46" s="649"/>
      <c r="CMN46" s="649"/>
      <c r="CMO46" s="649"/>
      <c r="CMP46" s="649"/>
      <c r="CMQ46" s="649"/>
      <c r="CMR46" s="649"/>
      <c r="CMS46" s="649"/>
      <c r="CMT46" s="649"/>
      <c r="CMU46" s="649"/>
      <c r="CMV46" s="649"/>
      <c r="CMW46" s="649"/>
      <c r="CMX46" s="649"/>
      <c r="CMY46" s="649"/>
      <c r="CMZ46" s="649"/>
      <c r="CNA46" s="649"/>
      <c r="CNB46" s="649"/>
      <c r="CNC46" s="649"/>
      <c r="CND46" s="649"/>
      <c r="CNE46" s="649"/>
      <c r="CNF46" s="649"/>
      <c r="CNG46" s="649"/>
      <c r="CNH46" s="649"/>
      <c r="CNI46" s="649"/>
      <c r="CNJ46" s="649"/>
      <c r="CNK46" s="649"/>
      <c r="CNL46" s="649"/>
      <c r="CNM46" s="649"/>
      <c r="CNN46" s="649"/>
      <c r="CNO46" s="649"/>
      <c r="CNP46" s="649"/>
      <c r="CNQ46" s="649"/>
      <c r="CNR46" s="649"/>
      <c r="CNS46" s="649"/>
      <c r="CNT46" s="649"/>
      <c r="CNU46" s="649"/>
      <c r="CNV46" s="649"/>
      <c r="CNW46" s="649"/>
      <c r="CNX46" s="649"/>
      <c r="CNY46" s="649"/>
      <c r="CNZ46" s="649"/>
      <c r="COA46" s="649"/>
      <c r="COB46" s="649"/>
      <c r="COC46" s="649"/>
      <c r="COD46" s="649"/>
      <c r="COE46" s="649"/>
      <c r="COF46" s="649"/>
      <c r="COG46" s="649"/>
      <c r="COH46" s="649"/>
      <c r="COI46" s="649"/>
      <c r="COJ46" s="649"/>
      <c r="COK46" s="649"/>
      <c r="COL46" s="649"/>
      <c r="COM46" s="649"/>
      <c r="CON46" s="649"/>
      <c r="COO46" s="649"/>
      <c r="COP46" s="649"/>
      <c r="COQ46" s="649"/>
      <c r="COR46" s="649"/>
      <c r="COS46" s="649"/>
      <c r="COT46" s="649"/>
      <c r="COU46" s="649"/>
      <c r="COV46" s="649"/>
      <c r="COW46" s="649"/>
      <c r="COX46" s="649"/>
      <c r="COY46" s="649"/>
      <c r="COZ46" s="649"/>
      <c r="CPA46" s="649"/>
      <c r="CPB46" s="649"/>
      <c r="CPC46" s="649"/>
      <c r="CPD46" s="649"/>
      <c r="CPE46" s="649"/>
      <c r="CPF46" s="649"/>
      <c r="CPG46" s="649"/>
      <c r="CPH46" s="649"/>
      <c r="CPI46" s="649"/>
      <c r="CPJ46" s="649"/>
      <c r="CPK46" s="649"/>
      <c r="CPL46" s="649"/>
      <c r="CPM46" s="649"/>
      <c r="CPN46" s="649"/>
      <c r="CPO46" s="649"/>
      <c r="CPP46" s="649"/>
      <c r="CPQ46" s="649"/>
      <c r="CPR46" s="649"/>
      <c r="CPS46" s="649"/>
      <c r="CPT46" s="649"/>
      <c r="CPU46" s="649"/>
      <c r="CPV46" s="649"/>
      <c r="CPW46" s="649"/>
      <c r="CPX46" s="649"/>
      <c r="CPY46" s="649"/>
      <c r="CPZ46" s="649"/>
      <c r="CQA46" s="649"/>
      <c r="CQB46" s="649"/>
      <c r="CQC46" s="649"/>
      <c r="CQD46" s="649"/>
      <c r="CQE46" s="649"/>
      <c r="CQF46" s="649"/>
      <c r="CQG46" s="649"/>
      <c r="CQH46" s="649"/>
      <c r="CQI46" s="649"/>
      <c r="CQJ46" s="649"/>
      <c r="CQK46" s="649"/>
      <c r="CQL46" s="649"/>
      <c r="CQM46" s="649"/>
      <c r="CQN46" s="649"/>
      <c r="CQO46" s="649"/>
      <c r="CQP46" s="649"/>
      <c r="CQQ46" s="649"/>
      <c r="CQR46" s="649"/>
      <c r="CQS46" s="649"/>
      <c r="CQT46" s="649"/>
      <c r="CQU46" s="649"/>
      <c r="CQV46" s="649"/>
      <c r="CQW46" s="649"/>
      <c r="CQX46" s="649"/>
      <c r="CQY46" s="649"/>
      <c r="CQZ46" s="649"/>
      <c r="CRA46" s="649"/>
      <c r="CRB46" s="649"/>
      <c r="CRC46" s="649"/>
      <c r="CRD46" s="649"/>
      <c r="CRE46" s="649"/>
      <c r="CRF46" s="649"/>
      <c r="CRG46" s="649"/>
      <c r="CRH46" s="649"/>
      <c r="CRI46" s="649"/>
      <c r="CRJ46" s="649"/>
      <c r="CRK46" s="649"/>
      <c r="CRL46" s="649"/>
      <c r="CRM46" s="649"/>
      <c r="CRN46" s="649"/>
      <c r="CRO46" s="649"/>
      <c r="CRP46" s="649"/>
      <c r="CRQ46" s="649"/>
      <c r="CRR46" s="649"/>
      <c r="CRS46" s="649"/>
      <c r="CRT46" s="649"/>
      <c r="CRU46" s="649"/>
      <c r="CRV46" s="649"/>
      <c r="CRW46" s="649"/>
      <c r="CRX46" s="649"/>
      <c r="CRY46" s="649"/>
      <c r="CRZ46" s="649"/>
      <c r="CSA46" s="649"/>
      <c r="CSB46" s="649"/>
      <c r="CSC46" s="649"/>
      <c r="CSD46" s="649"/>
      <c r="CSE46" s="649"/>
      <c r="CSF46" s="649"/>
      <c r="CSG46" s="649"/>
      <c r="CSH46" s="649"/>
      <c r="CSI46" s="649"/>
      <c r="CSJ46" s="649"/>
      <c r="CSK46" s="649"/>
      <c r="CSL46" s="649"/>
      <c r="CSM46" s="649"/>
      <c r="CSN46" s="649"/>
      <c r="CSO46" s="649"/>
      <c r="CSP46" s="649"/>
      <c r="CSQ46" s="649"/>
      <c r="CSR46" s="649"/>
      <c r="CSS46" s="649"/>
      <c r="CST46" s="649"/>
      <c r="CSU46" s="649"/>
      <c r="CSV46" s="649"/>
      <c r="CSW46" s="649"/>
      <c r="CSX46" s="649"/>
      <c r="CSY46" s="649"/>
      <c r="CSZ46" s="649"/>
      <c r="CTA46" s="649"/>
      <c r="CTB46" s="649"/>
      <c r="CTC46" s="649"/>
      <c r="CTD46" s="649"/>
      <c r="CTE46" s="649"/>
      <c r="CTF46" s="649"/>
      <c r="CTG46" s="649"/>
      <c r="CTH46" s="649"/>
      <c r="CTI46" s="649"/>
      <c r="CTJ46" s="649"/>
      <c r="CTK46" s="649"/>
      <c r="CTL46" s="649"/>
      <c r="CTM46" s="649"/>
      <c r="CTN46" s="649"/>
      <c r="CTO46" s="649"/>
      <c r="CTP46" s="649"/>
      <c r="CTQ46" s="649"/>
      <c r="CTR46" s="649"/>
      <c r="CTS46" s="649"/>
      <c r="CTT46" s="649"/>
      <c r="CTU46" s="649"/>
      <c r="CTV46" s="649"/>
      <c r="CTW46" s="649"/>
      <c r="CTX46" s="649"/>
      <c r="CTY46" s="649"/>
      <c r="CTZ46" s="649"/>
      <c r="CUA46" s="649"/>
      <c r="CUB46" s="649"/>
      <c r="CUC46" s="649"/>
      <c r="CUD46" s="649"/>
      <c r="CUE46" s="649"/>
      <c r="CUF46" s="649"/>
      <c r="CUG46" s="649"/>
      <c r="CUH46" s="649"/>
      <c r="CUI46" s="649"/>
      <c r="CUJ46" s="649"/>
      <c r="CUK46" s="649"/>
      <c r="CUL46" s="649"/>
      <c r="CUM46" s="649"/>
      <c r="CUN46" s="649"/>
      <c r="CUO46" s="649"/>
      <c r="CUP46" s="649"/>
      <c r="CUQ46" s="649"/>
      <c r="CUR46" s="649"/>
      <c r="CUS46" s="649"/>
      <c r="CUT46" s="649"/>
      <c r="CUU46" s="649"/>
      <c r="CUV46" s="649"/>
      <c r="CUW46" s="649"/>
      <c r="CUX46" s="649"/>
      <c r="CUY46" s="649"/>
      <c r="CUZ46" s="649"/>
      <c r="CVA46" s="649"/>
      <c r="CVB46" s="649"/>
      <c r="CVC46" s="649"/>
      <c r="CVD46" s="649"/>
      <c r="CVE46" s="649"/>
      <c r="CVF46" s="649"/>
      <c r="CVG46" s="649"/>
      <c r="CVH46" s="649"/>
      <c r="CVI46" s="649"/>
      <c r="CVJ46" s="649"/>
      <c r="CVK46" s="649"/>
      <c r="CVL46" s="649"/>
      <c r="CVM46" s="649"/>
      <c r="CVN46" s="649"/>
      <c r="CVO46" s="649"/>
      <c r="CVP46" s="649"/>
      <c r="CVQ46" s="649"/>
      <c r="CVR46" s="649"/>
      <c r="CVS46" s="649"/>
      <c r="CVT46" s="649"/>
      <c r="CVU46" s="649"/>
      <c r="CVV46" s="649"/>
      <c r="CVW46" s="649"/>
      <c r="CVX46" s="649"/>
      <c r="CVY46" s="649"/>
      <c r="CVZ46" s="649"/>
      <c r="CWA46" s="649"/>
      <c r="CWB46" s="649"/>
      <c r="CWC46" s="649"/>
      <c r="CWD46" s="649"/>
      <c r="CWE46" s="649"/>
      <c r="CWF46" s="649"/>
      <c r="CWG46" s="649"/>
      <c r="CWH46" s="649"/>
      <c r="CWI46" s="649"/>
      <c r="CWJ46" s="649"/>
      <c r="CWK46" s="649"/>
      <c r="CWL46" s="649"/>
      <c r="CWM46" s="649"/>
      <c r="CWN46" s="649"/>
      <c r="CWO46" s="649"/>
      <c r="CWP46" s="649"/>
      <c r="CWQ46" s="649"/>
      <c r="CWR46" s="649"/>
      <c r="CWS46" s="649"/>
      <c r="CWT46" s="649"/>
      <c r="CWU46" s="649"/>
      <c r="CWV46" s="649"/>
      <c r="CWW46" s="649"/>
      <c r="CWX46" s="649"/>
      <c r="CWY46" s="649"/>
      <c r="CWZ46" s="649"/>
      <c r="CXA46" s="649"/>
      <c r="CXB46" s="649"/>
      <c r="CXC46" s="649"/>
      <c r="CXD46" s="649"/>
      <c r="CXE46" s="649"/>
      <c r="CXF46" s="649"/>
      <c r="CXG46" s="649"/>
      <c r="CXH46" s="649"/>
      <c r="CXI46" s="649"/>
      <c r="CXJ46" s="649"/>
      <c r="CXK46" s="649"/>
      <c r="CXL46" s="649"/>
      <c r="CXM46" s="649"/>
      <c r="CXN46" s="649"/>
      <c r="CXO46" s="649"/>
      <c r="CXP46" s="649"/>
      <c r="CXQ46" s="649"/>
      <c r="CXR46" s="649"/>
      <c r="CXS46" s="649"/>
      <c r="CXT46" s="649"/>
      <c r="CXU46" s="649"/>
      <c r="CXV46" s="649"/>
      <c r="CXW46" s="649"/>
      <c r="CXX46" s="649"/>
      <c r="CXY46" s="649"/>
      <c r="CXZ46" s="649"/>
      <c r="CYA46" s="649"/>
      <c r="CYB46" s="649"/>
      <c r="CYC46" s="649"/>
      <c r="CYD46" s="649"/>
      <c r="CYE46" s="649"/>
      <c r="CYF46" s="649"/>
      <c r="CYG46" s="649"/>
      <c r="CYH46" s="649"/>
      <c r="CYI46" s="649"/>
      <c r="CYJ46" s="649"/>
      <c r="CYK46" s="649"/>
      <c r="CYL46" s="649"/>
      <c r="CYM46" s="649"/>
      <c r="CYN46" s="649"/>
      <c r="CYO46" s="649"/>
      <c r="CYP46" s="649"/>
      <c r="CYQ46" s="649"/>
      <c r="CYR46" s="649"/>
      <c r="CYS46" s="649"/>
      <c r="CYT46" s="649"/>
      <c r="CYU46" s="649"/>
      <c r="CYV46" s="649"/>
      <c r="CYW46" s="649"/>
      <c r="CYX46" s="649"/>
      <c r="CYY46" s="649"/>
      <c r="CYZ46" s="649"/>
      <c r="CZA46" s="649"/>
      <c r="CZB46" s="649"/>
      <c r="CZC46" s="649"/>
      <c r="CZD46" s="649"/>
      <c r="CZE46" s="649"/>
      <c r="CZF46" s="649"/>
      <c r="CZG46" s="649"/>
      <c r="CZH46" s="649"/>
      <c r="CZI46" s="649"/>
      <c r="CZJ46" s="649"/>
      <c r="CZK46" s="649"/>
      <c r="CZL46" s="649"/>
      <c r="CZM46" s="649"/>
      <c r="CZN46" s="649"/>
      <c r="CZO46" s="649"/>
      <c r="CZP46" s="649"/>
      <c r="CZQ46" s="649"/>
      <c r="CZR46" s="649"/>
      <c r="CZS46" s="649"/>
      <c r="CZT46" s="649"/>
      <c r="CZU46" s="649"/>
      <c r="CZV46" s="649"/>
      <c r="CZW46" s="649"/>
      <c r="CZX46" s="649"/>
      <c r="CZY46" s="649"/>
      <c r="CZZ46" s="649"/>
      <c r="DAA46" s="649"/>
      <c r="DAB46" s="649"/>
      <c r="DAC46" s="649"/>
      <c r="DAD46" s="649"/>
      <c r="DAE46" s="649"/>
      <c r="DAF46" s="649"/>
      <c r="DAG46" s="649"/>
      <c r="DAH46" s="649"/>
      <c r="DAI46" s="649"/>
      <c r="DAJ46" s="649"/>
      <c r="DAK46" s="649"/>
      <c r="DAL46" s="649"/>
      <c r="DAM46" s="649"/>
      <c r="DAN46" s="649"/>
      <c r="DAO46" s="649"/>
      <c r="DAP46" s="649"/>
      <c r="DAQ46" s="649"/>
      <c r="DAR46" s="649"/>
      <c r="DAS46" s="649"/>
      <c r="DAT46" s="649"/>
      <c r="DAU46" s="649"/>
      <c r="DAV46" s="649"/>
      <c r="DAW46" s="649"/>
      <c r="DAX46" s="649"/>
      <c r="DAY46" s="649"/>
      <c r="DAZ46" s="649"/>
      <c r="DBA46" s="649"/>
      <c r="DBB46" s="649"/>
      <c r="DBC46" s="649"/>
      <c r="DBD46" s="649"/>
      <c r="DBE46" s="649"/>
      <c r="DBF46" s="649"/>
      <c r="DBG46" s="649"/>
      <c r="DBH46" s="649"/>
      <c r="DBI46" s="649"/>
      <c r="DBJ46" s="649"/>
      <c r="DBK46" s="649"/>
      <c r="DBL46" s="649"/>
      <c r="DBM46" s="649"/>
      <c r="DBN46" s="649"/>
      <c r="DBO46" s="649"/>
      <c r="DBP46" s="649"/>
      <c r="DBQ46" s="649"/>
      <c r="DBR46" s="649"/>
      <c r="DBS46" s="649"/>
      <c r="DBT46" s="649"/>
      <c r="DBU46" s="649"/>
      <c r="DBV46" s="649"/>
      <c r="DBW46" s="649"/>
      <c r="DBX46" s="649"/>
      <c r="DBY46" s="649"/>
      <c r="DBZ46" s="649"/>
      <c r="DCA46" s="649"/>
      <c r="DCB46" s="649"/>
      <c r="DCC46" s="649"/>
      <c r="DCD46" s="649"/>
      <c r="DCE46" s="649"/>
      <c r="DCF46" s="649"/>
      <c r="DCG46" s="649"/>
      <c r="DCH46" s="649"/>
      <c r="DCI46" s="649"/>
      <c r="DCJ46" s="649"/>
      <c r="DCK46" s="649"/>
      <c r="DCL46" s="649"/>
      <c r="DCM46" s="649"/>
      <c r="DCN46" s="649"/>
      <c r="DCO46" s="649"/>
      <c r="DCP46" s="649"/>
      <c r="DCQ46" s="649"/>
      <c r="DCR46" s="649"/>
      <c r="DCS46" s="649"/>
      <c r="DCT46" s="649"/>
      <c r="DCU46" s="649"/>
      <c r="DCV46" s="649"/>
      <c r="DCW46" s="649"/>
      <c r="DCX46" s="649"/>
      <c r="DCY46" s="649"/>
      <c r="DCZ46" s="649"/>
      <c r="DDA46" s="649"/>
      <c r="DDB46" s="649"/>
      <c r="DDC46" s="649"/>
      <c r="DDD46" s="649"/>
      <c r="DDE46" s="649"/>
      <c r="DDF46" s="649"/>
      <c r="DDG46" s="649"/>
      <c r="DDH46" s="649"/>
      <c r="DDI46" s="649"/>
      <c r="DDJ46" s="649"/>
      <c r="DDK46" s="649"/>
      <c r="DDL46" s="649"/>
      <c r="DDM46" s="649"/>
      <c r="DDN46" s="649"/>
      <c r="DDO46" s="649"/>
      <c r="DDP46" s="649"/>
      <c r="DDQ46" s="649"/>
      <c r="DDR46" s="649"/>
      <c r="DDS46" s="649"/>
      <c r="DDT46" s="649"/>
      <c r="DDU46" s="649"/>
      <c r="DDV46" s="649"/>
      <c r="DDW46" s="649"/>
      <c r="DDX46" s="649"/>
      <c r="DDY46" s="649"/>
      <c r="DDZ46" s="649"/>
      <c r="DEA46" s="649"/>
      <c r="DEB46" s="649"/>
      <c r="DEC46" s="649"/>
      <c r="DED46" s="649"/>
      <c r="DEE46" s="649"/>
      <c r="DEF46" s="649"/>
      <c r="DEG46" s="649"/>
      <c r="DEH46" s="649"/>
      <c r="DEI46" s="649"/>
      <c r="DEJ46" s="649"/>
      <c r="DEK46" s="649"/>
      <c r="DEL46" s="649"/>
      <c r="DEM46" s="649"/>
      <c r="DEN46" s="649"/>
      <c r="DEO46" s="649"/>
      <c r="DEP46" s="649"/>
      <c r="DEQ46" s="649"/>
      <c r="DER46" s="649"/>
      <c r="DES46" s="649"/>
      <c r="DET46" s="649"/>
      <c r="DEU46" s="649"/>
      <c r="DEV46" s="649"/>
      <c r="DEW46" s="649"/>
      <c r="DEX46" s="649"/>
      <c r="DEY46" s="649"/>
      <c r="DEZ46" s="649"/>
      <c r="DFA46" s="649"/>
      <c r="DFB46" s="649"/>
      <c r="DFC46" s="649"/>
      <c r="DFD46" s="649"/>
      <c r="DFE46" s="649"/>
      <c r="DFF46" s="649"/>
      <c r="DFG46" s="649"/>
      <c r="DFH46" s="649"/>
      <c r="DFI46" s="649"/>
      <c r="DFJ46" s="649"/>
      <c r="DFK46" s="649"/>
      <c r="DFL46" s="649"/>
      <c r="DFM46" s="649"/>
      <c r="DFN46" s="649"/>
      <c r="DFO46" s="649"/>
      <c r="DFP46" s="649"/>
      <c r="DFQ46" s="649"/>
      <c r="DFR46" s="649"/>
      <c r="DFS46" s="649"/>
      <c r="DFT46" s="649"/>
      <c r="DFU46" s="649"/>
      <c r="DFV46" s="649"/>
      <c r="DFW46" s="649"/>
      <c r="DFX46" s="649"/>
      <c r="DFY46" s="649"/>
      <c r="DFZ46" s="649"/>
      <c r="DGA46" s="649"/>
      <c r="DGB46" s="649"/>
      <c r="DGC46" s="649"/>
      <c r="DGD46" s="649"/>
      <c r="DGE46" s="649"/>
      <c r="DGF46" s="649"/>
      <c r="DGG46" s="649"/>
      <c r="DGH46" s="649"/>
      <c r="DGI46" s="649"/>
      <c r="DGJ46" s="649"/>
      <c r="DGK46" s="649"/>
      <c r="DGL46" s="649"/>
      <c r="DGM46" s="649"/>
      <c r="DGN46" s="649"/>
      <c r="DGO46" s="649"/>
      <c r="DGP46" s="649"/>
      <c r="DGQ46" s="649"/>
      <c r="DGR46" s="649"/>
      <c r="DGS46" s="649"/>
      <c r="DGT46" s="649"/>
      <c r="DGU46" s="649"/>
      <c r="DGV46" s="649"/>
      <c r="DGW46" s="649"/>
      <c r="DGX46" s="649"/>
      <c r="DGY46" s="649"/>
      <c r="DGZ46" s="649"/>
      <c r="DHA46" s="649"/>
      <c r="DHB46" s="649"/>
      <c r="DHC46" s="649"/>
      <c r="DHD46" s="649"/>
      <c r="DHE46" s="649"/>
      <c r="DHF46" s="649"/>
      <c r="DHG46" s="649"/>
      <c r="DHH46" s="649"/>
      <c r="DHI46" s="649"/>
      <c r="DHJ46" s="649"/>
      <c r="DHK46" s="649"/>
      <c r="DHL46" s="649"/>
      <c r="DHM46" s="649"/>
      <c r="DHN46" s="649"/>
      <c r="DHO46" s="649"/>
      <c r="DHP46" s="649"/>
      <c r="DHQ46" s="649"/>
      <c r="DHR46" s="649"/>
      <c r="DHS46" s="649"/>
      <c r="DHT46" s="649"/>
      <c r="DHU46" s="649"/>
      <c r="DHV46" s="649"/>
      <c r="DHW46" s="649"/>
      <c r="DHX46" s="649"/>
      <c r="DHY46" s="649"/>
      <c r="DHZ46" s="649"/>
      <c r="DIA46" s="649"/>
      <c r="DIB46" s="649"/>
      <c r="DIC46" s="649"/>
      <c r="DID46" s="649"/>
      <c r="DIE46" s="649"/>
      <c r="DIF46" s="649"/>
      <c r="DIG46" s="649"/>
      <c r="DIH46" s="649"/>
      <c r="DII46" s="649"/>
      <c r="DIJ46" s="649"/>
      <c r="DIK46" s="649"/>
      <c r="DIL46" s="649"/>
      <c r="DIM46" s="649"/>
      <c r="DIN46" s="649"/>
      <c r="DIO46" s="649"/>
      <c r="DIP46" s="649"/>
      <c r="DIQ46" s="649"/>
      <c r="DIR46" s="649"/>
      <c r="DIS46" s="649"/>
      <c r="DIT46" s="649"/>
      <c r="DIU46" s="649"/>
      <c r="DIV46" s="649"/>
      <c r="DIW46" s="649"/>
      <c r="DIX46" s="649"/>
      <c r="DIY46" s="649"/>
      <c r="DIZ46" s="649"/>
      <c r="DJA46" s="649"/>
      <c r="DJB46" s="649"/>
      <c r="DJC46" s="649"/>
      <c r="DJD46" s="649"/>
      <c r="DJE46" s="649"/>
      <c r="DJF46" s="649"/>
      <c r="DJG46" s="649"/>
      <c r="DJH46" s="649"/>
      <c r="DJI46" s="649"/>
      <c r="DJJ46" s="649"/>
      <c r="DJK46" s="649"/>
      <c r="DJL46" s="649"/>
      <c r="DJM46" s="649"/>
      <c r="DJN46" s="649"/>
      <c r="DJO46" s="649"/>
      <c r="DJP46" s="649"/>
      <c r="DJQ46" s="649"/>
      <c r="DJR46" s="649"/>
      <c r="DJS46" s="649"/>
      <c r="DJT46" s="649"/>
      <c r="DJU46" s="649"/>
      <c r="DJV46" s="649"/>
      <c r="DJW46" s="649"/>
      <c r="DJX46" s="649"/>
      <c r="DJY46" s="649"/>
      <c r="DJZ46" s="649"/>
      <c r="DKA46" s="649"/>
      <c r="DKB46" s="649"/>
      <c r="DKC46" s="649"/>
      <c r="DKD46" s="649"/>
      <c r="DKE46" s="649"/>
      <c r="DKF46" s="649"/>
      <c r="DKG46" s="649"/>
      <c r="DKH46" s="649"/>
      <c r="DKI46" s="649"/>
      <c r="DKJ46" s="649"/>
      <c r="DKK46" s="649"/>
      <c r="DKL46" s="649"/>
      <c r="DKM46" s="649"/>
      <c r="DKN46" s="649"/>
      <c r="DKO46" s="649"/>
      <c r="DKP46" s="649"/>
      <c r="DKQ46" s="649"/>
      <c r="DKR46" s="649"/>
      <c r="DKS46" s="649"/>
      <c r="DKT46" s="649"/>
      <c r="DKU46" s="649"/>
      <c r="DKV46" s="649"/>
      <c r="DKW46" s="649"/>
      <c r="DKX46" s="649"/>
      <c r="DKY46" s="649"/>
      <c r="DKZ46" s="649"/>
      <c r="DLA46" s="649"/>
      <c r="DLB46" s="649"/>
      <c r="DLC46" s="649"/>
      <c r="DLD46" s="649"/>
      <c r="DLE46" s="649"/>
      <c r="DLF46" s="649"/>
      <c r="DLG46" s="649"/>
      <c r="DLH46" s="649"/>
      <c r="DLI46" s="649"/>
      <c r="DLJ46" s="649"/>
      <c r="DLK46" s="649"/>
      <c r="DLL46" s="649"/>
      <c r="DLM46" s="649"/>
      <c r="DLN46" s="649"/>
      <c r="DLO46" s="649"/>
      <c r="DLP46" s="649"/>
      <c r="DLQ46" s="649"/>
      <c r="DLR46" s="649"/>
      <c r="DLS46" s="649"/>
      <c r="DLT46" s="649"/>
      <c r="DLU46" s="649"/>
      <c r="DLV46" s="649"/>
      <c r="DLW46" s="649"/>
      <c r="DLX46" s="649"/>
      <c r="DLY46" s="649"/>
      <c r="DLZ46" s="649"/>
      <c r="DMA46" s="649"/>
      <c r="DMB46" s="649"/>
      <c r="DMC46" s="649"/>
      <c r="DMD46" s="649"/>
      <c r="DME46" s="649"/>
      <c r="DMF46" s="649"/>
      <c r="DMG46" s="649"/>
      <c r="DMH46" s="649"/>
      <c r="DMI46" s="649"/>
      <c r="DMJ46" s="649"/>
      <c r="DMK46" s="649"/>
      <c r="DML46" s="649"/>
      <c r="DMM46" s="649"/>
      <c r="DMN46" s="649"/>
      <c r="DMO46" s="649"/>
      <c r="DMP46" s="649"/>
      <c r="DMQ46" s="649"/>
      <c r="DMR46" s="649"/>
      <c r="DMS46" s="649"/>
      <c r="DMT46" s="649"/>
      <c r="DMU46" s="649"/>
      <c r="DMV46" s="649"/>
      <c r="DMW46" s="649"/>
      <c r="DMX46" s="649"/>
      <c r="DMY46" s="649"/>
      <c r="DMZ46" s="649"/>
      <c r="DNA46" s="649"/>
      <c r="DNB46" s="649"/>
      <c r="DNC46" s="649"/>
      <c r="DND46" s="649"/>
      <c r="DNE46" s="649"/>
      <c r="DNF46" s="649"/>
      <c r="DNG46" s="649"/>
      <c r="DNH46" s="649"/>
      <c r="DNI46" s="649"/>
      <c r="DNJ46" s="649"/>
      <c r="DNK46" s="649"/>
      <c r="DNL46" s="649"/>
      <c r="DNM46" s="649"/>
      <c r="DNN46" s="649"/>
      <c r="DNO46" s="649"/>
      <c r="DNP46" s="649"/>
      <c r="DNQ46" s="649"/>
      <c r="DNR46" s="649"/>
      <c r="DNS46" s="649"/>
      <c r="DNT46" s="649"/>
      <c r="DNU46" s="649"/>
      <c r="DNV46" s="649"/>
      <c r="DNW46" s="649"/>
      <c r="DNX46" s="649"/>
      <c r="DNY46" s="649"/>
      <c r="DNZ46" s="649"/>
      <c r="DOA46" s="649"/>
      <c r="DOB46" s="649"/>
      <c r="DOC46" s="649"/>
      <c r="DOD46" s="649"/>
      <c r="DOE46" s="649"/>
      <c r="DOF46" s="649"/>
      <c r="DOG46" s="649"/>
      <c r="DOH46" s="649"/>
      <c r="DOI46" s="649"/>
      <c r="DOJ46" s="649"/>
      <c r="DOK46" s="649"/>
      <c r="DOL46" s="649"/>
      <c r="DOM46" s="649"/>
      <c r="DON46" s="649"/>
      <c r="DOO46" s="649"/>
      <c r="DOP46" s="649"/>
      <c r="DOQ46" s="649"/>
      <c r="DOR46" s="649"/>
      <c r="DOS46" s="649"/>
      <c r="DOT46" s="649"/>
      <c r="DOU46" s="649"/>
      <c r="DOV46" s="649"/>
      <c r="DOW46" s="649"/>
      <c r="DOX46" s="649"/>
      <c r="DOY46" s="649"/>
      <c r="DOZ46" s="649"/>
      <c r="DPA46" s="649"/>
      <c r="DPB46" s="649"/>
      <c r="DPC46" s="649"/>
      <c r="DPD46" s="649"/>
      <c r="DPE46" s="649"/>
      <c r="DPF46" s="649"/>
      <c r="DPG46" s="649"/>
      <c r="DPH46" s="649"/>
      <c r="DPI46" s="649"/>
      <c r="DPJ46" s="649"/>
      <c r="DPK46" s="649"/>
      <c r="DPL46" s="649"/>
      <c r="DPM46" s="649"/>
      <c r="DPN46" s="649"/>
      <c r="DPO46" s="649"/>
      <c r="DPP46" s="649"/>
      <c r="DPQ46" s="649"/>
      <c r="DPR46" s="649"/>
      <c r="DPS46" s="649"/>
      <c r="DPT46" s="649"/>
      <c r="DPU46" s="649"/>
      <c r="DPV46" s="649"/>
      <c r="DPW46" s="649"/>
      <c r="DPX46" s="649"/>
      <c r="DPY46" s="649"/>
      <c r="DPZ46" s="649"/>
      <c r="DQA46" s="649"/>
      <c r="DQB46" s="649"/>
      <c r="DQC46" s="649"/>
      <c r="DQD46" s="649"/>
      <c r="DQE46" s="649"/>
      <c r="DQF46" s="649"/>
      <c r="DQG46" s="649"/>
      <c r="DQH46" s="649"/>
      <c r="DQI46" s="649"/>
      <c r="DQJ46" s="649"/>
      <c r="DQK46" s="649"/>
      <c r="DQL46" s="649"/>
      <c r="DQM46" s="649"/>
      <c r="DQN46" s="649"/>
      <c r="DQO46" s="649"/>
      <c r="DQP46" s="649"/>
      <c r="DQQ46" s="649"/>
      <c r="DQR46" s="649"/>
      <c r="DQS46" s="649"/>
      <c r="DQT46" s="649"/>
      <c r="DQU46" s="649"/>
      <c r="DQV46" s="649"/>
      <c r="DQW46" s="649"/>
      <c r="DQX46" s="649"/>
      <c r="DQY46" s="649"/>
      <c r="DQZ46" s="649"/>
      <c r="DRA46" s="649"/>
      <c r="DRB46" s="649"/>
      <c r="DRC46" s="649"/>
      <c r="DRD46" s="649"/>
      <c r="DRE46" s="649"/>
      <c r="DRF46" s="649"/>
      <c r="DRG46" s="649"/>
      <c r="DRH46" s="649"/>
      <c r="DRI46" s="649"/>
      <c r="DRJ46" s="649"/>
      <c r="DRK46" s="649"/>
      <c r="DRL46" s="649"/>
      <c r="DRM46" s="649"/>
      <c r="DRN46" s="649"/>
      <c r="DRO46" s="649"/>
      <c r="DRP46" s="649"/>
      <c r="DRQ46" s="649"/>
      <c r="DRR46" s="649"/>
      <c r="DRS46" s="649"/>
      <c r="DRT46" s="649"/>
      <c r="DRU46" s="649"/>
      <c r="DRV46" s="649"/>
      <c r="DRW46" s="649"/>
      <c r="DRX46" s="649"/>
      <c r="DRY46" s="649"/>
      <c r="DRZ46" s="649"/>
      <c r="DSA46" s="649"/>
      <c r="DSB46" s="649"/>
      <c r="DSC46" s="649"/>
      <c r="DSD46" s="649"/>
      <c r="DSE46" s="649"/>
      <c r="DSF46" s="649"/>
      <c r="DSG46" s="649"/>
      <c r="DSH46" s="649"/>
      <c r="DSI46" s="649"/>
      <c r="DSJ46" s="649"/>
      <c r="DSK46" s="649"/>
      <c r="DSL46" s="649"/>
      <c r="DSM46" s="649"/>
      <c r="DSN46" s="649"/>
      <c r="DSO46" s="649"/>
      <c r="DSP46" s="649"/>
      <c r="DSQ46" s="649"/>
      <c r="DSR46" s="649"/>
      <c r="DSS46" s="649"/>
      <c r="DST46" s="649"/>
      <c r="DSU46" s="649"/>
      <c r="DSV46" s="649"/>
      <c r="DSW46" s="649"/>
      <c r="DSX46" s="649"/>
      <c r="DSY46" s="649"/>
      <c r="DSZ46" s="649"/>
      <c r="DTA46" s="649"/>
      <c r="DTB46" s="649"/>
      <c r="DTC46" s="649"/>
      <c r="DTD46" s="649"/>
      <c r="DTE46" s="649"/>
      <c r="DTF46" s="649"/>
      <c r="DTG46" s="649"/>
      <c r="DTH46" s="649"/>
      <c r="DTI46" s="649"/>
      <c r="DTJ46" s="649"/>
      <c r="DTK46" s="649"/>
      <c r="DTL46" s="649"/>
      <c r="DTM46" s="649"/>
      <c r="DTN46" s="649"/>
      <c r="DTO46" s="649"/>
      <c r="DTP46" s="649"/>
      <c r="DTQ46" s="649"/>
      <c r="DTR46" s="649"/>
      <c r="DTS46" s="649"/>
      <c r="DTT46" s="649"/>
      <c r="DTU46" s="649"/>
      <c r="DTV46" s="649"/>
      <c r="DTW46" s="649"/>
      <c r="DTX46" s="649"/>
      <c r="DTY46" s="649"/>
      <c r="DTZ46" s="649"/>
      <c r="DUA46" s="649"/>
      <c r="DUB46" s="649"/>
      <c r="DUC46" s="649"/>
      <c r="DUD46" s="649"/>
      <c r="DUE46" s="649"/>
      <c r="DUF46" s="649"/>
      <c r="DUG46" s="649"/>
      <c r="DUH46" s="649"/>
      <c r="DUI46" s="649"/>
      <c r="DUJ46" s="649"/>
      <c r="DUK46" s="649"/>
      <c r="DUL46" s="649"/>
      <c r="DUM46" s="649"/>
      <c r="DUN46" s="649"/>
      <c r="DUO46" s="649"/>
      <c r="DUP46" s="649"/>
      <c r="DUQ46" s="649"/>
      <c r="DUR46" s="649"/>
      <c r="DUS46" s="649"/>
      <c r="DUT46" s="649"/>
      <c r="DUU46" s="649"/>
      <c r="DUV46" s="649"/>
      <c r="DUW46" s="649"/>
      <c r="DUX46" s="649"/>
      <c r="DUY46" s="649"/>
      <c r="DUZ46" s="649"/>
      <c r="DVA46" s="649"/>
      <c r="DVB46" s="649"/>
      <c r="DVC46" s="649"/>
      <c r="DVD46" s="649"/>
      <c r="DVE46" s="649"/>
      <c r="DVF46" s="649"/>
      <c r="DVG46" s="649"/>
      <c r="DVH46" s="649"/>
      <c r="DVI46" s="649"/>
      <c r="DVJ46" s="649"/>
      <c r="DVK46" s="649"/>
      <c r="DVL46" s="649"/>
      <c r="DVM46" s="649"/>
      <c r="DVN46" s="649"/>
      <c r="DVO46" s="649"/>
      <c r="DVP46" s="649"/>
      <c r="DVQ46" s="649"/>
      <c r="DVR46" s="649"/>
      <c r="DVS46" s="649"/>
      <c r="DVT46" s="649"/>
      <c r="DVU46" s="649"/>
      <c r="DVV46" s="649"/>
      <c r="DVW46" s="649"/>
      <c r="DVX46" s="649"/>
      <c r="DVY46" s="649"/>
      <c r="DVZ46" s="649"/>
      <c r="DWA46" s="649"/>
      <c r="DWB46" s="649"/>
      <c r="DWC46" s="649"/>
      <c r="DWD46" s="649"/>
      <c r="DWE46" s="649"/>
      <c r="DWF46" s="649"/>
      <c r="DWG46" s="649"/>
      <c r="DWH46" s="649"/>
      <c r="DWI46" s="649"/>
      <c r="DWJ46" s="649"/>
      <c r="DWK46" s="649"/>
      <c r="DWL46" s="649"/>
      <c r="DWM46" s="649"/>
      <c r="DWN46" s="649"/>
      <c r="DWO46" s="649"/>
      <c r="DWP46" s="649"/>
      <c r="DWQ46" s="649"/>
      <c r="DWR46" s="649"/>
      <c r="DWS46" s="649"/>
      <c r="DWT46" s="649"/>
      <c r="DWU46" s="649"/>
      <c r="DWV46" s="649"/>
      <c r="DWW46" s="649"/>
      <c r="DWX46" s="649"/>
      <c r="DWY46" s="649"/>
      <c r="DWZ46" s="649"/>
      <c r="DXA46" s="649"/>
      <c r="DXB46" s="649"/>
      <c r="DXC46" s="649"/>
      <c r="DXD46" s="649"/>
      <c r="DXE46" s="649"/>
      <c r="DXF46" s="649"/>
      <c r="DXG46" s="649"/>
      <c r="DXH46" s="649"/>
      <c r="DXI46" s="649"/>
      <c r="DXJ46" s="649"/>
      <c r="DXK46" s="649"/>
      <c r="DXL46" s="649"/>
      <c r="DXM46" s="649"/>
      <c r="DXN46" s="649"/>
      <c r="DXO46" s="649"/>
      <c r="DXP46" s="649"/>
      <c r="DXQ46" s="649"/>
      <c r="DXR46" s="649"/>
      <c r="DXS46" s="649"/>
      <c r="DXT46" s="649"/>
      <c r="DXU46" s="649"/>
      <c r="DXV46" s="649"/>
      <c r="DXW46" s="649"/>
      <c r="DXX46" s="649"/>
      <c r="DXY46" s="649"/>
      <c r="DXZ46" s="649"/>
      <c r="DYA46" s="649"/>
      <c r="DYB46" s="649"/>
      <c r="DYC46" s="649"/>
      <c r="DYD46" s="649"/>
      <c r="DYE46" s="649"/>
      <c r="DYF46" s="649"/>
      <c r="DYG46" s="649"/>
      <c r="DYH46" s="649"/>
      <c r="DYI46" s="649"/>
      <c r="DYJ46" s="649"/>
      <c r="DYK46" s="649"/>
      <c r="DYL46" s="649"/>
      <c r="DYM46" s="649"/>
      <c r="DYN46" s="649"/>
      <c r="DYO46" s="649"/>
      <c r="DYP46" s="649"/>
      <c r="DYQ46" s="649"/>
      <c r="DYR46" s="649"/>
      <c r="DYS46" s="649"/>
      <c r="DYT46" s="649"/>
      <c r="DYU46" s="649"/>
      <c r="DYV46" s="649"/>
      <c r="DYW46" s="649"/>
      <c r="DYX46" s="649"/>
      <c r="DYY46" s="649"/>
      <c r="DYZ46" s="649"/>
      <c r="DZA46" s="649"/>
      <c r="DZB46" s="649"/>
      <c r="DZC46" s="649"/>
      <c r="DZD46" s="649"/>
      <c r="DZE46" s="649"/>
      <c r="DZF46" s="649"/>
      <c r="DZG46" s="649"/>
      <c r="DZH46" s="649"/>
      <c r="DZI46" s="649"/>
      <c r="DZJ46" s="649"/>
      <c r="DZK46" s="649"/>
      <c r="DZL46" s="649"/>
      <c r="DZM46" s="649"/>
      <c r="DZN46" s="649"/>
      <c r="DZO46" s="649"/>
      <c r="DZP46" s="649"/>
      <c r="DZQ46" s="649"/>
      <c r="DZR46" s="649"/>
      <c r="DZS46" s="649"/>
      <c r="DZT46" s="649"/>
      <c r="DZU46" s="649"/>
      <c r="DZV46" s="649"/>
      <c r="DZW46" s="649"/>
      <c r="DZX46" s="649"/>
      <c r="DZY46" s="649"/>
      <c r="DZZ46" s="649"/>
      <c r="EAA46" s="649"/>
      <c r="EAB46" s="649"/>
      <c r="EAC46" s="649"/>
      <c r="EAD46" s="649"/>
      <c r="EAE46" s="649"/>
      <c r="EAF46" s="649"/>
      <c r="EAG46" s="649"/>
      <c r="EAH46" s="649"/>
      <c r="EAI46" s="649"/>
      <c r="EAJ46" s="649"/>
      <c r="EAK46" s="649"/>
      <c r="EAL46" s="649"/>
      <c r="EAM46" s="649"/>
      <c r="EAN46" s="649"/>
      <c r="EAO46" s="649"/>
      <c r="EAP46" s="649"/>
      <c r="EAQ46" s="649"/>
      <c r="EAR46" s="649"/>
      <c r="EAS46" s="649"/>
      <c r="EAT46" s="649"/>
      <c r="EAU46" s="649"/>
      <c r="EAV46" s="649"/>
      <c r="EAW46" s="649"/>
      <c r="EAX46" s="649"/>
      <c r="EAY46" s="649"/>
      <c r="EAZ46" s="649"/>
      <c r="EBA46" s="649"/>
      <c r="EBB46" s="649"/>
      <c r="EBC46" s="649"/>
      <c r="EBD46" s="649"/>
      <c r="EBE46" s="649"/>
      <c r="EBF46" s="649"/>
      <c r="EBG46" s="649"/>
      <c r="EBH46" s="649"/>
      <c r="EBI46" s="649"/>
      <c r="EBJ46" s="649"/>
      <c r="EBK46" s="649"/>
      <c r="EBL46" s="649"/>
      <c r="EBM46" s="649"/>
      <c r="EBN46" s="649"/>
      <c r="EBO46" s="649"/>
      <c r="EBP46" s="649"/>
      <c r="EBQ46" s="649"/>
      <c r="EBR46" s="649"/>
      <c r="EBS46" s="649"/>
      <c r="EBT46" s="649"/>
      <c r="EBU46" s="649"/>
      <c r="EBV46" s="649"/>
      <c r="EBW46" s="649"/>
      <c r="EBX46" s="649"/>
      <c r="EBY46" s="649"/>
      <c r="EBZ46" s="649"/>
      <c r="ECA46" s="649"/>
      <c r="ECB46" s="649"/>
      <c r="ECC46" s="649"/>
      <c r="ECD46" s="649"/>
      <c r="ECE46" s="649"/>
      <c r="ECF46" s="649"/>
      <c r="ECG46" s="649"/>
      <c r="ECH46" s="649"/>
      <c r="ECI46" s="649"/>
      <c r="ECJ46" s="649"/>
      <c r="ECK46" s="649"/>
      <c r="ECL46" s="649"/>
      <c r="ECM46" s="649"/>
      <c r="ECN46" s="649"/>
      <c r="ECO46" s="649"/>
      <c r="ECP46" s="649"/>
      <c r="ECQ46" s="649"/>
      <c r="ECR46" s="649"/>
      <c r="ECS46" s="649"/>
      <c r="ECT46" s="649"/>
      <c r="ECU46" s="649"/>
      <c r="ECV46" s="649"/>
      <c r="ECW46" s="649"/>
      <c r="ECX46" s="649"/>
      <c r="ECY46" s="649"/>
      <c r="ECZ46" s="649"/>
      <c r="EDA46" s="649"/>
      <c r="EDB46" s="649"/>
      <c r="EDC46" s="649"/>
      <c r="EDD46" s="649"/>
      <c r="EDE46" s="649"/>
      <c r="EDF46" s="649"/>
      <c r="EDG46" s="649"/>
      <c r="EDH46" s="649"/>
      <c r="EDI46" s="649"/>
      <c r="EDJ46" s="649"/>
      <c r="EDK46" s="649"/>
      <c r="EDL46" s="649"/>
      <c r="EDM46" s="649"/>
      <c r="EDN46" s="649"/>
      <c r="EDO46" s="649"/>
      <c r="EDP46" s="649"/>
      <c r="EDQ46" s="649"/>
      <c r="EDR46" s="649"/>
      <c r="EDS46" s="649"/>
      <c r="EDT46" s="649"/>
      <c r="EDU46" s="649"/>
      <c r="EDV46" s="649"/>
      <c r="EDW46" s="649"/>
      <c r="EDX46" s="649"/>
      <c r="EDY46" s="649"/>
      <c r="EDZ46" s="649"/>
      <c r="EEA46" s="649"/>
      <c r="EEB46" s="649"/>
      <c r="EEC46" s="649"/>
      <c r="EED46" s="649"/>
      <c r="EEE46" s="649"/>
      <c r="EEF46" s="649"/>
      <c r="EEG46" s="649"/>
      <c r="EEH46" s="649"/>
      <c r="EEI46" s="649"/>
      <c r="EEJ46" s="649"/>
      <c r="EEK46" s="649"/>
      <c r="EEL46" s="649"/>
      <c r="EEM46" s="649"/>
      <c r="EEN46" s="649"/>
      <c r="EEO46" s="649"/>
      <c r="EEP46" s="649"/>
      <c r="EEQ46" s="649"/>
      <c r="EER46" s="649"/>
      <c r="EES46" s="649"/>
      <c r="EET46" s="649"/>
      <c r="EEU46" s="649"/>
      <c r="EEV46" s="649"/>
      <c r="EEW46" s="649"/>
      <c r="EEX46" s="649"/>
      <c r="EEY46" s="649"/>
      <c r="EEZ46" s="649"/>
      <c r="EFA46" s="649"/>
      <c r="EFB46" s="649"/>
      <c r="EFC46" s="649"/>
      <c r="EFD46" s="649"/>
      <c r="EFE46" s="649"/>
      <c r="EFF46" s="649"/>
      <c r="EFG46" s="649"/>
      <c r="EFH46" s="649"/>
      <c r="EFI46" s="649"/>
      <c r="EFJ46" s="649"/>
      <c r="EFK46" s="649"/>
      <c r="EFL46" s="649"/>
      <c r="EFM46" s="649"/>
      <c r="EFN46" s="649"/>
      <c r="EFO46" s="649"/>
      <c r="EFP46" s="649"/>
      <c r="EFQ46" s="649"/>
      <c r="EFR46" s="649"/>
      <c r="EFS46" s="649"/>
      <c r="EFT46" s="649"/>
      <c r="EFU46" s="649"/>
      <c r="EFV46" s="649"/>
      <c r="EFW46" s="649"/>
      <c r="EFX46" s="649"/>
      <c r="EFY46" s="649"/>
      <c r="EFZ46" s="649"/>
      <c r="EGA46" s="649"/>
      <c r="EGB46" s="649"/>
      <c r="EGC46" s="649"/>
      <c r="EGD46" s="649"/>
      <c r="EGE46" s="649"/>
      <c r="EGF46" s="649"/>
      <c r="EGG46" s="649"/>
      <c r="EGH46" s="649"/>
      <c r="EGI46" s="649"/>
      <c r="EGJ46" s="649"/>
      <c r="EGK46" s="649"/>
      <c r="EGL46" s="649"/>
      <c r="EGM46" s="649"/>
      <c r="EGN46" s="649"/>
      <c r="EGO46" s="649"/>
      <c r="EGP46" s="649"/>
      <c r="EGQ46" s="649"/>
      <c r="EGR46" s="649"/>
      <c r="EGS46" s="649"/>
      <c r="EGT46" s="649"/>
      <c r="EGU46" s="649"/>
      <c r="EGV46" s="649"/>
      <c r="EGW46" s="649"/>
      <c r="EGX46" s="649"/>
      <c r="EGY46" s="649"/>
      <c r="EGZ46" s="649"/>
      <c r="EHA46" s="649"/>
      <c r="EHB46" s="649"/>
      <c r="EHC46" s="649"/>
      <c r="EHD46" s="649"/>
      <c r="EHE46" s="649"/>
      <c r="EHF46" s="649"/>
      <c r="EHG46" s="649"/>
      <c r="EHH46" s="649"/>
      <c r="EHI46" s="649"/>
      <c r="EHJ46" s="649"/>
      <c r="EHK46" s="649"/>
      <c r="EHL46" s="649"/>
      <c r="EHM46" s="649"/>
      <c r="EHN46" s="649"/>
      <c r="EHO46" s="649"/>
      <c r="EHP46" s="649"/>
      <c r="EHQ46" s="649"/>
      <c r="EHR46" s="649"/>
      <c r="EHS46" s="649"/>
      <c r="EHT46" s="649"/>
      <c r="EHU46" s="649"/>
      <c r="EHV46" s="649"/>
      <c r="EHW46" s="649"/>
      <c r="EHX46" s="649"/>
      <c r="EHY46" s="649"/>
      <c r="EHZ46" s="649"/>
      <c r="EIA46" s="649"/>
      <c r="EIB46" s="649"/>
      <c r="EIC46" s="649"/>
      <c r="EID46" s="649"/>
      <c r="EIE46" s="649"/>
      <c r="EIF46" s="649"/>
      <c r="EIG46" s="649"/>
      <c r="EIH46" s="649"/>
      <c r="EII46" s="649"/>
      <c r="EIJ46" s="649"/>
      <c r="EIK46" s="649"/>
      <c r="EIL46" s="649"/>
      <c r="EIM46" s="649"/>
      <c r="EIN46" s="649"/>
      <c r="EIO46" s="649"/>
      <c r="EIP46" s="649"/>
      <c r="EIQ46" s="649"/>
      <c r="EIR46" s="649"/>
      <c r="EIS46" s="649"/>
      <c r="EIT46" s="649"/>
      <c r="EIU46" s="649"/>
      <c r="EIV46" s="649"/>
      <c r="EIW46" s="649"/>
      <c r="EIX46" s="649"/>
      <c r="EIY46" s="649"/>
      <c r="EIZ46" s="649"/>
      <c r="EJA46" s="649"/>
      <c r="EJB46" s="649"/>
      <c r="EJC46" s="649"/>
      <c r="EJD46" s="649"/>
      <c r="EJE46" s="649"/>
      <c r="EJF46" s="649"/>
      <c r="EJG46" s="649"/>
      <c r="EJH46" s="649"/>
      <c r="EJI46" s="649"/>
      <c r="EJJ46" s="649"/>
      <c r="EJK46" s="649"/>
      <c r="EJL46" s="649"/>
      <c r="EJM46" s="649"/>
      <c r="EJN46" s="649"/>
      <c r="EJO46" s="649"/>
      <c r="EJP46" s="649"/>
      <c r="EJQ46" s="649"/>
      <c r="EJR46" s="649"/>
      <c r="EJS46" s="649"/>
      <c r="EJT46" s="649"/>
      <c r="EJU46" s="649"/>
      <c r="EJV46" s="649"/>
      <c r="EJW46" s="649"/>
      <c r="EJX46" s="649"/>
      <c r="EJY46" s="649"/>
      <c r="EJZ46" s="649"/>
      <c r="EKA46" s="649"/>
      <c r="EKB46" s="649"/>
      <c r="EKC46" s="649"/>
      <c r="EKD46" s="649"/>
      <c r="EKE46" s="649"/>
      <c r="EKF46" s="649"/>
      <c r="EKG46" s="649"/>
      <c r="EKH46" s="649"/>
      <c r="EKI46" s="649"/>
      <c r="EKJ46" s="649"/>
      <c r="EKK46" s="649"/>
      <c r="EKL46" s="649"/>
      <c r="EKM46" s="649"/>
      <c r="EKN46" s="649"/>
      <c r="EKO46" s="649"/>
      <c r="EKP46" s="649"/>
      <c r="EKQ46" s="649"/>
      <c r="EKR46" s="649"/>
      <c r="EKS46" s="649"/>
      <c r="EKT46" s="649"/>
      <c r="EKU46" s="649"/>
      <c r="EKV46" s="649"/>
      <c r="EKW46" s="649"/>
      <c r="EKX46" s="649"/>
      <c r="EKY46" s="649"/>
      <c r="EKZ46" s="649"/>
      <c r="ELA46" s="649"/>
      <c r="ELB46" s="649"/>
      <c r="ELC46" s="649"/>
      <c r="ELD46" s="649"/>
      <c r="ELE46" s="649"/>
      <c r="ELF46" s="649"/>
      <c r="ELG46" s="649"/>
      <c r="ELH46" s="649"/>
      <c r="ELI46" s="649"/>
      <c r="ELJ46" s="649"/>
      <c r="ELK46" s="649"/>
      <c r="ELL46" s="649"/>
      <c r="ELM46" s="649"/>
      <c r="ELN46" s="649"/>
      <c r="ELO46" s="649"/>
      <c r="ELP46" s="649"/>
      <c r="ELQ46" s="649"/>
      <c r="ELR46" s="649"/>
      <c r="ELS46" s="649"/>
      <c r="ELT46" s="649"/>
      <c r="ELU46" s="649"/>
      <c r="ELV46" s="649"/>
      <c r="ELW46" s="649"/>
      <c r="ELX46" s="649"/>
      <c r="ELY46" s="649"/>
      <c r="ELZ46" s="649"/>
      <c r="EMA46" s="649"/>
      <c r="EMB46" s="649"/>
      <c r="EMC46" s="649"/>
      <c r="EMD46" s="649"/>
      <c r="EME46" s="649"/>
      <c r="EMF46" s="649"/>
      <c r="EMG46" s="649"/>
      <c r="EMH46" s="649"/>
      <c r="EMI46" s="649"/>
      <c r="EMJ46" s="649"/>
      <c r="EMK46" s="649"/>
      <c r="EML46" s="649"/>
      <c r="EMM46" s="649"/>
      <c r="EMN46" s="649"/>
      <c r="EMO46" s="649"/>
      <c r="EMP46" s="649"/>
      <c r="EMQ46" s="649"/>
      <c r="EMR46" s="649"/>
      <c r="EMS46" s="649"/>
      <c r="EMT46" s="649"/>
      <c r="EMU46" s="649"/>
      <c r="EMV46" s="649"/>
      <c r="EMW46" s="649"/>
      <c r="EMX46" s="649"/>
      <c r="EMY46" s="649"/>
      <c r="EMZ46" s="649"/>
      <c r="ENA46" s="649"/>
      <c r="ENB46" s="649"/>
      <c r="ENC46" s="649"/>
      <c r="END46" s="649"/>
      <c r="ENE46" s="649"/>
      <c r="ENF46" s="649"/>
      <c r="ENG46" s="649"/>
      <c r="ENH46" s="649"/>
      <c r="ENI46" s="649"/>
      <c r="ENJ46" s="649"/>
      <c r="ENK46" s="649"/>
      <c r="ENL46" s="649"/>
      <c r="ENM46" s="649"/>
      <c r="ENN46" s="649"/>
      <c r="ENO46" s="649"/>
      <c r="ENP46" s="649"/>
      <c r="ENQ46" s="649"/>
      <c r="ENR46" s="649"/>
      <c r="ENS46" s="649"/>
      <c r="ENT46" s="649"/>
      <c r="ENU46" s="649"/>
      <c r="ENV46" s="649"/>
      <c r="ENW46" s="649"/>
      <c r="ENX46" s="649"/>
      <c r="ENY46" s="649"/>
      <c r="ENZ46" s="649"/>
      <c r="EOA46" s="649"/>
      <c r="EOB46" s="649"/>
      <c r="EOC46" s="649"/>
      <c r="EOD46" s="649"/>
      <c r="EOE46" s="649"/>
      <c r="EOF46" s="649"/>
      <c r="EOG46" s="649"/>
      <c r="EOH46" s="649"/>
      <c r="EOI46" s="649"/>
      <c r="EOJ46" s="649"/>
      <c r="EOK46" s="649"/>
      <c r="EOL46" s="649"/>
      <c r="EOM46" s="649"/>
      <c r="EON46" s="649"/>
      <c r="EOO46" s="649"/>
      <c r="EOP46" s="649"/>
      <c r="EOQ46" s="649"/>
      <c r="EOR46" s="649"/>
      <c r="EOS46" s="649"/>
      <c r="EOT46" s="649"/>
      <c r="EOU46" s="649"/>
      <c r="EOV46" s="649"/>
      <c r="EOW46" s="649"/>
      <c r="EOX46" s="649"/>
      <c r="EOY46" s="649"/>
      <c r="EOZ46" s="649"/>
      <c r="EPA46" s="649"/>
      <c r="EPB46" s="649"/>
      <c r="EPC46" s="649"/>
      <c r="EPD46" s="649"/>
      <c r="EPE46" s="649"/>
      <c r="EPF46" s="649"/>
      <c r="EPG46" s="649"/>
      <c r="EPH46" s="649"/>
      <c r="EPI46" s="649"/>
      <c r="EPJ46" s="649"/>
      <c r="EPK46" s="649"/>
      <c r="EPL46" s="649"/>
      <c r="EPM46" s="649"/>
      <c r="EPN46" s="649"/>
      <c r="EPO46" s="649"/>
      <c r="EPP46" s="649"/>
      <c r="EPQ46" s="649"/>
      <c r="EPR46" s="649"/>
      <c r="EPS46" s="649"/>
      <c r="EPT46" s="649"/>
      <c r="EPU46" s="649"/>
      <c r="EPV46" s="649"/>
      <c r="EPW46" s="649"/>
      <c r="EPX46" s="649"/>
      <c r="EPY46" s="649"/>
      <c r="EPZ46" s="649"/>
      <c r="EQA46" s="649"/>
      <c r="EQB46" s="649"/>
      <c r="EQC46" s="649"/>
      <c r="EQD46" s="649"/>
      <c r="EQE46" s="649"/>
      <c r="EQF46" s="649"/>
      <c r="EQG46" s="649"/>
      <c r="EQH46" s="649"/>
      <c r="EQI46" s="649"/>
      <c r="EQJ46" s="649"/>
      <c r="EQK46" s="649"/>
      <c r="EQL46" s="649"/>
      <c r="EQM46" s="649"/>
      <c r="EQN46" s="649"/>
      <c r="EQO46" s="649"/>
      <c r="EQP46" s="649"/>
      <c r="EQQ46" s="649"/>
      <c r="EQR46" s="649"/>
      <c r="EQS46" s="649"/>
      <c r="EQT46" s="649"/>
      <c r="EQU46" s="649"/>
      <c r="EQV46" s="649"/>
      <c r="EQW46" s="649"/>
      <c r="EQX46" s="649"/>
      <c r="EQY46" s="649"/>
      <c r="EQZ46" s="649"/>
      <c r="ERA46" s="649"/>
      <c r="ERB46" s="649"/>
      <c r="ERC46" s="649"/>
      <c r="ERD46" s="649"/>
      <c r="ERE46" s="649"/>
      <c r="ERF46" s="649"/>
      <c r="ERG46" s="649"/>
      <c r="ERH46" s="649"/>
      <c r="ERI46" s="649"/>
      <c r="ERJ46" s="649"/>
      <c r="ERK46" s="649"/>
      <c r="ERL46" s="649"/>
      <c r="ERM46" s="649"/>
      <c r="ERN46" s="649"/>
      <c r="ERO46" s="649"/>
      <c r="ERP46" s="649"/>
      <c r="ERQ46" s="649"/>
      <c r="ERR46" s="649"/>
      <c r="ERS46" s="649"/>
      <c r="ERT46" s="649"/>
      <c r="ERU46" s="649"/>
      <c r="ERV46" s="649"/>
      <c r="ERW46" s="649"/>
      <c r="ERX46" s="649"/>
      <c r="ERY46" s="649"/>
      <c r="ERZ46" s="649"/>
      <c r="ESA46" s="649"/>
      <c r="ESB46" s="649"/>
      <c r="ESC46" s="649"/>
      <c r="ESD46" s="649"/>
      <c r="ESE46" s="649"/>
      <c r="ESF46" s="649"/>
      <c r="ESG46" s="649"/>
      <c r="ESH46" s="649"/>
      <c r="ESI46" s="649"/>
      <c r="ESJ46" s="649"/>
      <c r="ESK46" s="649"/>
      <c r="ESL46" s="649"/>
      <c r="ESM46" s="649"/>
      <c r="ESN46" s="649"/>
      <c r="ESO46" s="649"/>
      <c r="ESP46" s="649"/>
      <c r="ESQ46" s="649"/>
      <c r="ESR46" s="649"/>
      <c r="ESS46" s="649"/>
      <c r="EST46" s="649"/>
      <c r="ESU46" s="649"/>
      <c r="ESV46" s="649"/>
      <c r="ESW46" s="649"/>
      <c r="ESX46" s="649"/>
      <c r="ESY46" s="649"/>
      <c r="ESZ46" s="649"/>
      <c r="ETA46" s="649"/>
      <c r="ETB46" s="649"/>
      <c r="ETC46" s="649"/>
      <c r="ETD46" s="649"/>
      <c r="ETE46" s="649"/>
      <c r="ETF46" s="649"/>
      <c r="ETG46" s="649"/>
      <c r="ETH46" s="649"/>
      <c r="ETI46" s="649"/>
      <c r="ETJ46" s="649"/>
      <c r="ETK46" s="649"/>
      <c r="ETL46" s="649"/>
      <c r="ETM46" s="649"/>
      <c r="ETN46" s="649"/>
      <c r="ETO46" s="649"/>
      <c r="ETP46" s="649"/>
      <c r="ETQ46" s="649"/>
      <c r="ETR46" s="649"/>
      <c r="ETS46" s="649"/>
      <c r="ETT46" s="649"/>
      <c r="ETU46" s="649"/>
      <c r="ETV46" s="649"/>
      <c r="ETW46" s="649"/>
      <c r="ETX46" s="649"/>
      <c r="ETY46" s="649"/>
      <c r="ETZ46" s="649"/>
      <c r="EUA46" s="649"/>
      <c r="EUB46" s="649"/>
      <c r="EUC46" s="649"/>
      <c r="EUD46" s="649"/>
      <c r="EUE46" s="649"/>
      <c r="EUF46" s="649"/>
      <c r="EUG46" s="649"/>
      <c r="EUH46" s="649"/>
      <c r="EUI46" s="649"/>
      <c r="EUJ46" s="649"/>
      <c r="EUK46" s="649"/>
      <c r="EUL46" s="649"/>
      <c r="EUM46" s="649"/>
      <c r="EUN46" s="649"/>
      <c r="EUO46" s="649"/>
      <c r="EUP46" s="649"/>
      <c r="EUQ46" s="649"/>
      <c r="EUR46" s="649"/>
      <c r="EUS46" s="649"/>
      <c r="EUT46" s="649"/>
      <c r="EUU46" s="649"/>
      <c r="EUV46" s="649"/>
      <c r="EUW46" s="649"/>
      <c r="EUX46" s="649"/>
      <c r="EUY46" s="649"/>
      <c r="EUZ46" s="649"/>
      <c r="EVA46" s="649"/>
      <c r="EVB46" s="649"/>
      <c r="EVC46" s="649"/>
      <c r="EVD46" s="649"/>
      <c r="EVE46" s="649"/>
      <c r="EVF46" s="649"/>
      <c r="EVG46" s="649"/>
      <c r="EVH46" s="649"/>
      <c r="EVI46" s="649"/>
      <c r="EVJ46" s="649"/>
      <c r="EVK46" s="649"/>
      <c r="EVL46" s="649"/>
      <c r="EVM46" s="649"/>
      <c r="EVN46" s="649"/>
      <c r="EVO46" s="649"/>
      <c r="EVP46" s="649"/>
      <c r="EVQ46" s="649"/>
      <c r="EVR46" s="649"/>
      <c r="EVS46" s="649"/>
      <c r="EVT46" s="649"/>
      <c r="EVU46" s="649"/>
      <c r="EVV46" s="649"/>
      <c r="EVW46" s="649"/>
      <c r="EVX46" s="649"/>
      <c r="EVY46" s="649"/>
      <c r="EVZ46" s="649"/>
      <c r="EWA46" s="649"/>
      <c r="EWB46" s="649"/>
      <c r="EWC46" s="649"/>
      <c r="EWD46" s="649"/>
      <c r="EWE46" s="649"/>
      <c r="EWF46" s="649"/>
      <c r="EWG46" s="649"/>
      <c r="EWH46" s="649"/>
      <c r="EWI46" s="649"/>
      <c r="EWJ46" s="649"/>
      <c r="EWK46" s="649"/>
      <c r="EWL46" s="649"/>
      <c r="EWM46" s="649"/>
      <c r="EWN46" s="649"/>
      <c r="EWO46" s="649"/>
      <c r="EWP46" s="649"/>
      <c r="EWQ46" s="649"/>
      <c r="EWR46" s="649"/>
      <c r="EWS46" s="649"/>
      <c r="EWT46" s="649"/>
      <c r="EWU46" s="649"/>
      <c r="EWV46" s="649"/>
      <c r="EWW46" s="649"/>
      <c r="EWX46" s="649"/>
      <c r="EWY46" s="649"/>
      <c r="EWZ46" s="649"/>
      <c r="EXA46" s="649"/>
      <c r="EXB46" s="649"/>
      <c r="EXC46" s="649"/>
      <c r="EXD46" s="649"/>
      <c r="EXE46" s="649"/>
      <c r="EXF46" s="649"/>
      <c r="EXG46" s="649"/>
      <c r="EXH46" s="649"/>
      <c r="EXI46" s="649"/>
      <c r="EXJ46" s="649"/>
      <c r="EXK46" s="649"/>
      <c r="EXL46" s="649"/>
      <c r="EXM46" s="649"/>
      <c r="EXN46" s="649"/>
      <c r="EXO46" s="649"/>
      <c r="EXP46" s="649"/>
      <c r="EXQ46" s="649"/>
      <c r="EXR46" s="649"/>
      <c r="EXS46" s="649"/>
      <c r="EXT46" s="649"/>
      <c r="EXU46" s="649"/>
      <c r="EXV46" s="649"/>
      <c r="EXW46" s="649"/>
      <c r="EXX46" s="649"/>
      <c r="EXY46" s="649"/>
      <c r="EXZ46" s="649"/>
      <c r="EYA46" s="649"/>
      <c r="EYB46" s="649"/>
      <c r="EYC46" s="649"/>
      <c r="EYD46" s="649"/>
      <c r="EYE46" s="649"/>
      <c r="EYF46" s="649"/>
      <c r="EYG46" s="649"/>
      <c r="EYH46" s="649"/>
      <c r="EYI46" s="649"/>
      <c r="EYJ46" s="649"/>
      <c r="EYK46" s="649"/>
      <c r="EYL46" s="649"/>
      <c r="EYM46" s="649"/>
      <c r="EYN46" s="649"/>
      <c r="EYO46" s="649"/>
      <c r="EYP46" s="649"/>
      <c r="EYQ46" s="649"/>
      <c r="EYR46" s="649"/>
      <c r="EYS46" s="649"/>
      <c r="EYT46" s="649"/>
      <c r="EYU46" s="649"/>
      <c r="EYV46" s="649"/>
      <c r="EYW46" s="649"/>
      <c r="EYX46" s="649"/>
      <c r="EYY46" s="649"/>
      <c r="EYZ46" s="649"/>
      <c r="EZA46" s="649"/>
      <c r="EZB46" s="649"/>
      <c r="EZC46" s="649"/>
      <c r="EZD46" s="649"/>
      <c r="EZE46" s="649"/>
      <c r="EZF46" s="649"/>
      <c r="EZG46" s="649"/>
      <c r="EZH46" s="649"/>
      <c r="EZI46" s="649"/>
      <c r="EZJ46" s="649"/>
      <c r="EZK46" s="649"/>
      <c r="EZL46" s="649"/>
      <c r="EZM46" s="649"/>
      <c r="EZN46" s="649"/>
      <c r="EZO46" s="649"/>
      <c r="EZP46" s="649"/>
      <c r="EZQ46" s="649"/>
      <c r="EZR46" s="649"/>
      <c r="EZS46" s="649"/>
      <c r="EZT46" s="649"/>
      <c r="EZU46" s="649"/>
      <c r="EZV46" s="649"/>
      <c r="EZW46" s="649"/>
      <c r="EZX46" s="649"/>
      <c r="EZY46" s="649"/>
      <c r="EZZ46" s="649"/>
      <c r="FAA46" s="649"/>
      <c r="FAB46" s="649"/>
      <c r="FAC46" s="649"/>
      <c r="FAD46" s="649"/>
      <c r="FAE46" s="649"/>
      <c r="FAF46" s="649"/>
      <c r="FAG46" s="649"/>
      <c r="FAH46" s="649"/>
      <c r="FAI46" s="649"/>
      <c r="FAJ46" s="649"/>
      <c r="FAK46" s="649"/>
      <c r="FAL46" s="649"/>
      <c r="FAM46" s="649"/>
      <c r="FAN46" s="649"/>
      <c r="FAO46" s="649"/>
      <c r="FAP46" s="649"/>
      <c r="FAQ46" s="649"/>
      <c r="FAR46" s="649"/>
      <c r="FAS46" s="649"/>
      <c r="FAT46" s="649"/>
      <c r="FAU46" s="649"/>
      <c r="FAV46" s="649"/>
      <c r="FAW46" s="649"/>
      <c r="FAX46" s="649"/>
      <c r="FAY46" s="649"/>
      <c r="FAZ46" s="649"/>
      <c r="FBA46" s="649"/>
      <c r="FBB46" s="649"/>
      <c r="FBC46" s="649"/>
      <c r="FBD46" s="649"/>
      <c r="FBE46" s="649"/>
      <c r="FBF46" s="649"/>
      <c r="FBG46" s="649"/>
      <c r="FBH46" s="649"/>
      <c r="FBI46" s="649"/>
      <c r="FBJ46" s="649"/>
      <c r="FBK46" s="649"/>
      <c r="FBL46" s="649"/>
      <c r="FBM46" s="649"/>
      <c r="FBN46" s="649"/>
      <c r="FBO46" s="649"/>
      <c r="FBP46" s="649"/>
      <c r="FBQ46" s="649"/>
      <c r="FBR46" s="649"/>
      <c r="FBS46" s="649"/>
      <c r="FBT46" s="649"/>
      <c r="FBU46" s="649"/>
      <c r="FBV46" s="649"/>
      <c r="FBW46" s="649"/>
      <c r="FBX46" s="649"/>
      <c r="FBY46" s="649"/>
      <c r="FBZ46" s="649"/>
      <c r="FCA46" s="649"/>
      <c r="FCB46" s="649"/>
      <c r="FCC46" s="649"/>
      <c r="FCD46" s="649"/>
      <c r="FCE46" s="649"/>
      <c r="FCF46" s="649"/>
      <c r="FCG46" s="649"/>
      <c r="FCH46" s="649"/>
      <c r="FCI46" s="649"/>
      <c r="FCJ46" s="649"/>
      <c r="FCK46" s="649"/>
      <c r="FCL46" s="649"/>
      <c r="FCM46" s="649"/>
      <c r="FCN46" s="649"/>
      <c r="FCO46" s="649"/>
      <c r="FCP46" s="649"/>
      <c r="FCQ46" s="649"/>
      <c r="FCR46" s="649"/>
      <c r="FCS46" s="649"/>
      <c r="FCT46" s="649"/>
      <c r="FCU46" s="649"/>
      <c r="FCV46" s="649"/>
      <c r="FCW46" s="649"/>
      <c r="FCX46" s="649"/>
      <c r="FCY46" s="649"/>
      <c r="FCZ46" s="649"/>
      <c r="FDA46" s="649"/>
      <c r="FDB46" s="649"/>
      <c r="FDC46" s="649"/>
      <c r="FDD46" s="649"/>
      <c r="FDE46" s="649"/>
      <c r="FDF46" s="649"/>
      <c r="FDG46" s="649"/>
      <c r="FDH46" s="649"/>
      <c r="FDI46" s="649"/>
      <c r="FDJ46" s="649"/>
      <c r="FDK46" s="649"/>
      <c r="FDL46" s="649"/>
      <c r="FDM46" s="649"/>
      <c r="FDN46" s="649"/>
      <c r="FDO46" s="649"/>
      <c r="FDP46" s="649"/>
      <c r="FDQ46" s="649"/>
      <c r="FDR46" s="649"/>
      <c r="FDS46" s="649"/>
      <c r="FDT46" s="649"/>
      <c r="FDU46" s="649"/>
      <c r="FDV46" s="649"/>
      <c r="FDW46" s="649"/>
      <c r="FDX46" s="649"/>
      <c r="FDY46" s="649"/>
      <c r="FDZ46" s="649"/>
      <c r="FEA46" s="649"/>
      <c r="FEB46" s="649"/>
      <c r="FEC46" s="649"/>
      <c r="FED46" s="649"/>
      <c r="FEE46" s="649"/>
      <c r="FEF46" s="649"/>
      <c r="FEG46" s="649"/>
      <c r="FEH46" s="649"/>
      <c r="FEI46" s="649"/>
      <c r="FEJ46" s="649"/>
      <c r="FEK46" s="649"/>
      <c r="FEL46" s="649"/>
      <c r="FEM46" s="649"/>
      <c r="FEN46" s="649"/>
      <c r="FEO46" s="649"/>
      <c r="FEP46" s="649"/>
      <c r="FEQ46" s="649"/>
      <c r="FER46" s="649"/>
      <c r="FES46" s="649"/>
      <c r="FET46" s="649"/>
      <c r="FEU46" s="649"/>
      <c r="FEV46" s="649"/>
      <c r="FEW46" s="649"/>
      <c r="FEX46" s="649"/>
      <c r="FEY46" s="649"/>
      <c r="FEZ46" s="649"/>
      <c r="FFA46" s="649"/>
      <c r="FFB46" s="649"/>
      <c r="FFC46" s="649"/>
      <c r="FFD46" s="649"/>
      <c r="FFE46" s="649"/>
      <c r="FFF46" s="649"/>
      <c r="FFG46" s="649"/>
      <c r="FFH46" s="649"/>
      <c r="FFI46" s="649"/>
      <c r="FFJ46" s="649"/>
      <c r="FFK46" s="649"/>
      <c r="FFL46" s="649"/>
      <c r="FFM46" s="649"/>
      <c r="FFN46" s="649"/>
      <c r="FFO46" s="649"/>
      <c r="FFP46" s="649"/>
      <c r="FFQ46" s="649"/>
      <c r="FFR46" s="649"/>
      <c r="FFS46" s="649"/>
      <c r="FFT46" s="649"/>
      <c r="FFU46" s="649"/>
      <c r="FFV46" s="649"/>
      <c r="FFW46" s="649"/>
      <c r="FFX46" s="649"/>
      <c r="FFY46" s="649"/>
      <c r="FFZ46" s="649"/>
      <c r="FGA46" s="649"/>
      <c r="FGB46" s="649"/>
      <c r="FGC46" s="649"/>
      <c r="FGD46" s="649"/>
      <c r="FGE46" s="649"/>
      <c r="FGF46" s="649"/>
      <c r="FGG46" s="649"/>
      <c r="FGH46" s="649"/>
      <c r="FGI46" s="649"/>
      <c r="FGJ46" s="649"/>
      <c r="FGK46" s="649"/>
      <c r="FGL46" s="649"/>
      <c r="FGM46" s="649"/>
      <c r="FGN46" s="649"/>
      <c r="FGO46" s="649"/>
      <c r="FGP46" s="649"/>
      <c r="FGQ46" s="649"/>
      <c r="FGR46" s="649"/>
      <c r="FGS46" s="649"/>
      <c r="FGT46" s="649"/>
      <c r="FGU46" s="649"/>
      <c r="FGV46" s="649"/>
      <c r="FGW46" s="649"/>
      <c r="FGX46" s="649"/>
      <c r="FGY46" s="649"/>
      <c r="FGZ46" s="649"/>
      <c r="FHA46" s="649"/>
      <c r="FHB46" s="649"/>
      <c r="FHC46" s="649"/>
      <c r="FHD46" s="649"/>
      <c r="FHE46" s="649"/>
      <c r="FHF46" s="649"/>
      <c r="FHG46" s="649"/>
      <c r="FHH46" s="649"/>
      <c r="FHI46" s="649"/>
      <c r="FHJ46" s="649"/>
      <c r="FHK46" s="649"/>
      <c r="FHL46" s="649"/>
      <c r="FHM46" s="649"/>
      <c r="FHN46" s="649"/>
      <c r="FHO46" s="649"/>
      <c r="FHP46" s="649"/>
      <c r="FHQ46" s="649"/>
      <c r="FHR46" s="649"/>
      <c r="FHS46" s="649"/>
      <c r="FHT46" s="649"/>
      <c r="FHU46" s="649"/>
      <c r="FHV46" s="649"/>
      <c r="FHW46" s="649"/>
      <c r="FHX46" s="649"/>
      <c r="FHY46" s="649"/>
      <c r="FHZ46" s="649"/>
      <c r="FIA46" s="649"/>
      <c r="FIB46" s="649"/>
      <c r="FIC46" s="649"/>
      <c r="FID46" s="649"/>
      <c r="FIE46" s="649"/>
      <c r="FIF46" s="649"/>
      <c r="FIG46" s="649"/>
      <c r="FIH46" s="649"/>
      <c r="FII46" s="649"/>
      <c r="FIJ46" s="649"/>
      <c r="FIK46" s="649"/>
      <c r="FIL46" s="649"/>
      <c r="FIM46" s="649"/>
      <c r="FIN46" s="649"/>
      <c r="FIO46" s="649"/>
      <c r="FIP46" s="649"/>
      <c r="FIQ46" s="649"/>
      <c r="FIR46" s="649"/>
      <c r="FIS46" s="649"/>
      <c r="FIT46" s="649"/>
      <c r="FIU46" s="649"/>
      <c r="FIV46" s="649"/>
      <c r="FIW46" s="649"/>
      <c r="FIX46" s="649"/>
      <c r="FIY46" s="649"/>
      <c r="FIZ46" s="649"/>
      <c r="FJA46" s="649"/>
      <c r="FJB46" s="649"/>
      <c r="FJC46" s="649"/>
      <c r="FJD46" s="649"/>
      <c r="FJE46" s="649"/>
      <c r="FJF46" s="649"/>
      <c r="FJG46" s="649"/>
      <c r="FJH46" s="649"/>
      <c r="FJI46" s="649"/>
      <c r="FJJ46" s="649"/>
      <c r="FJK46" s="649"/>
      <c r="FJL46" s="649"/>
      <c r="FJM46" s="649"/>
      <c r="FJN46" s="649"/>
      <c r="FJO46" s="649"/>
      <c r="FJP46" s="649"/>
      <c r="FJQ46" s="649"/>
      <c r="FJR46" s="649"/>
      <c r="FJS46" s="649"/>
      <c r="FJT46" s="649"/>
      <c r="FJU46" s="649"/>
      <c r="FJV46" s="649"/>
      <c r="FJW46" s="649"/>
      <c r="FJX46" s="649"/>
      <c r="FJY46" s="649"/>
      <c r="FJZ46" s="649"/>
      <c r="FKA46" s="649"/>
      <c r="FKB46" s="649"/>
      <c r="FKC46" s="649"/>
      <c r="FKD46" s="649"/>
      <c r="FKE46" s="649"/>
      <c r="FKF46" s="649"/>
      <c r="FKG46" s="649"/>
      <c r="FKH46" s="649"/>
      <c r="FKI46" s="649"/>
      <c r="FKJ46" s="649"/>
      <c r="FKK46" s="649"/>
      <c r="FKL46" s="649"/>
      <c r="FKM46" s="649"/>
      <c r="FKN46" s="649"/>
      <c r="FKO46" s="649"/>
      <c r="FKP46" s="649"/>
      <c r="FKQ46" s="649"/>
      <c r="FKR46" s="649"/>
      <c r="FKS46" s="649"/>
      <c r="FKT46" s="649"/>
      <c r="FKU46" s="649"/>
      <c r="FKV46" s="649"/>
      <c r="FKW46" s="649"/>
      <c r="FKX46" s="649"/>
      <c r="FKY46" s="649"/>
      <c r="FKZ46" s="649"/>
      <c r="FLA46" s="649"/>
      <c r="FLB46" s="649"/>
      <c r="FLC46" s="649"/>
      <c r="FLD46" s="649"/>
      <c r="FLE46" s="649"/>
      <c r="FLF46" s="649"/>
      <c r="FLG46" s="649"/>
      <c r="FLH46" s="649"/>
      <c r="FLI46" s="649"/>
      <c r="FLJ46" s="649"/>
      <c r="FLK46" s="649"/>
      <c r="FLL46" s="649"/>
      <c r="FLM46" s="649"/>
      <c r="FLN46" s="649"/>
      <c r="FLO46" s="649"/>
      <c r="FLP46" s="649"/>
      <c r="FLQ46" s="649"/>
      <c r="FLR46" s="649"/>
      <c r="FLS46" s="649"/>
      <c r="FLT46" s="649"/>
      <c r="FLU46" s="649"/>
      <c r="FLV46" s="649"/>
      <c r="FLW46" s="649"/>
      <c r="FLX46" s="649"/>
      <c r="FLY46" s="649"/>
      <c r="FLZ46" s="649"/>
      <c r="FMA46" s="649"/>
      <c r="FMB46" s="649"/>
      <c r="FMC46" s="649"/>
      <c r="FMD46" s="649"/>
      <c r="FME46" s="649"/>
      <c r="FMF46" s="649"/>
      <c r="FMG46" s="649"/>
      <c r="FMH46" s="649"/>
      <c r="FMI46" s="649"/>
      <c r="FMJ46" s="649"/>
      <c r="FMK46" s="649"/>
      <c r="FML46" s="649"/>
      <c r="FMM46" s="649"/>
      <c r="FMN46" s="649"/>
      <c r="FMO46" s="649"/>
      <c r="FMP46" s="649"/>
      <c r="FMQ46" s="649"/>
      <c r="FMR46" s="649"/>
      <c r="FMS46" s="649"/>
      <c r="FMT46" s="649"/>
      <c r="FMU46" s="649"/>
      <c r="FMV46" s="649"/>
      <c r="FMW46" s="649"/>
      <c r="FMX46" s="649"/>
      <c r="FMY46" s="649"/>
      <c r="FMZ46" s="649"/>
      <c r="FNA46" s="649"/>
      <c r="FNB46" s="649"/>
      <c r="FNC46" s="649"/>
      <c r="FND46" s="649"/>
      <c r="FNE46" s="649"/>
      <c r="FNF46" s="649"/>
      <c r="FNG46" s="649"/>
      <c r="FNH46" s="649"/>
      <c r="FNI46" s="649"/>
      <c r="FNJ46" s="649"/>
      <c r="FNK46" s="649"/>
      <c r="FNL46" s="649"/>
      <c r="FNM46" s="649"/>
      <c r="FNN46" s="649"/>
      <c r="FNO46" s="649"/>
      <c r="FNP46" s="649"/>
      <c r="FNQ46" s="649"/>
      <c r="FNR46" s="649"/>
      <c r="FNS46" s="649"/>
      <c r="FNT46" s="649"/>
      <c r="FNU46" s="649"/>
      <c r="FNV46" s="649"/>
      <c r="FNW46" s="649"/>
      <c r="FNX46" s="649"/>
      <c r="FNY46" s="649"/>
      <c r="FNZ46" s="649"/>
      <c r="FOA46" s="649"/>
      <c r="FOB46" s="649"/>
      <c r="FOC46" s="649"/>
      <c r="FOD46" s="649"/>
      <c r="FOE46" s="649"/>
      <c r="FOF46" s="649"/>
      <c r="FOG46" s="649"/>
      <c r="FOH46" s="649"/>
      <c r="FOI46" s="649"/>
      <c r="FOJ46" s="649"/>
      <c r="FOK46" s="649"/>
      <c r="FOL46" s="649"/>
      <c r="FOM46" s="649"/>
      <c r="FON46" s="649"/>
      <c r="FOO46" s="649"/>
      <c r="FOP46" s="649"/>
      <c r="FOQ46" s="649"/>
      <c r="FOR46" s="649"/>
      <c r="FOS46" s="649"/>
      <c r="FOT46" s="649"/>
      <c r="FOU46" s="649"/>
      <c r="FOV46" s="649"/>
      <c r="FOW46" s="649"/>
      <c r="FOX46" s="649"/>
      <c r="FOY46" s="649"/>
      <c r="FOZ46" s="649"/>
      <c r="FPA46" s="649"/>
      <c r="FPB46" s="649"/>
      <c r="FPC46" s="649"/>
      <c r="FPD46" s="649"/>
      <c r="FPE46" s="649"/>
      <c r="FPF46" s="649"/>
      <c r="FPG46" s="649"/>
      <c r="FPH46" s="649"/>
      <c r="FPI46" s="649"/>
      <c r="FPJ46" s="649"/>
      <c r="FPK46" s="649"/>
      <c r="FPL46" s="649"/>
      <c r="FPM46" s="649"/>
      <c r="FPN46" s="649"/>
      <c r="FPO46" s="649"/>
      <c r="FPP46" s="649"/>
      <c r="FPQ46" s="649"/>
      <c r="FPR46" s="649"/>
      <c r="FPS46" s="649"/>
      <c r="FPT46" s="649"/>
      <c r="FPU46" s="649"/>
      <c r="FPV46" s="649"/>
      <c r="FPW46" s="649"/>
      <c r="FPX46" s="649"/>
      <c r="FPY46" s="649"/>
      <c r="FPZ46" s="649"/>
      <c r="FQA46" s="649"/>
      <c r="FQB46" s="649"/>
      <c r="FQC46" s="649"/>
      <c r="FQD46" s="649"/>
      <c r="FQE46" s="649"/>
      <c r="FQF46" s="649"/>
      <c r="FQG46" s="649"/>
      <c r="FQH46" s="649"/>
      <c r="FQI46" s="649"/>
      <c r="FQJ46" s="649"/>
      <c r="FQK46" s="649"/>
      <c r="FQL46" s="649"/>
      <c r="FQM46" s="649"/>
      <c r="FQN46" s="649"/>
      <c r="FQO46" s="649"/>
      <c r="FQP46" s="649"/>
      <c r="FQQ46" s="649"/>
      <c r="FQR46" s="649"/>
      <c r="FQS46" s="649"/>
      <c r="FQT46" s="649"/>
      <c r="FQU46" s="649"/>
      <c r="FQV46" s="649"/>
      <c r="FQW46" s="649"/>
      <c r="FQX46" s="649"/>
      <c r="FQY46" s="649"/>
      <c r="FQZ46" s="649"/>
      <c r="FRA46" s="649"/>
      <c r="FRB46" s="649"/>
      <c r="FRC46" s="649"/>
      <c r="FRD46" s="649"/>
      <c r="FRE46" s="649"/>
      <c r="FRF46" s="649"/>
      <c r="FRG46" s="649"/>
      <c r="FRH46" s="649"/>
      <c r="FRI46" s="649"/>
      <c r="FRJ46" s="649"/>
      <c r="FRK46" s="649"/>
      <c r="FRL46" s="649"/>
      <c r="FRM46" s="649"/>
      <c r="FRN46" s="649"/>
      <c r="FRO46" s="649"/>
      <c r="FRP46" s="649"/>
      <c r="FRQ46" s="649"/>
      <c r="FRR46" s="649"/>
      <c r="FRS46" s="649"/>
      <c r="FRT46" s="649"/>
      <c r="FRU46" s="649"/>
      <c r="FRV46" s="649"/>
      <c r="FRW46" s="649"/>
      <c r="FRX46" s="649"/>
      <c r="FRY46" s="649"/>
      <c r="FRZ46" s="649"/>
      <c r="FSA46" s="649"/>
      <c r="FSB46" s="649"/>
      <c r="FSC46" s="649"/>
      <c r="FSD46" s="649"/>
      <c r="FSE46" s="649"/>
      <c r="FSF46" s="649"/>
      <c r="FSG46" s="649"/>
      <c r="FSH46" s="649"/>
      <c r="FSI46" s="649"/>
      <c r="FSJ46" s="649"/>
      <c r="FSK46" s="649"/>
      <c r="FSL46" s="649"/>
      <c r="FSM46" s="649"/>
      <c r="FSN46" s="649"/>
      <c r="FSO46" s="649"/>
      <c r="FSP46" s="649"/>
      <c r="FSQ46" s="649"/>
      <c r="FSR46" s="649"/>
      <c r="FSS46" s="649"/>
      <c r="FST46" s="649"/>
      <c r="FSU46" s="649"/>
      <c r="FSV46" s="649"/>
      <c r="FSW46" s="649"/>
      <c r="FSX46" s="649"/>
      <c r="FSY46" s="649"/>
      <c r="FSZ46" s="649"/>
      <c r="FTA46" s="649"/>
      <c r="FTB46" s="649"/>
      <c r="FTC46" s="649"/>
      <c r="FTD46" s="649"/>
      <c r="FTE46" s="649"/>
      <c r="FTF46" s="649"/>
      <c r="FTG46" s="649"/>
      <c r="FTH46" s="649"/>
      <c r="FTI46" s="649"/>
      <c r="FTJ46" s="649"/>
      <c r="FTK46" s="649"/>
      <c r="FTL46" s="649"/>
      <c r="FTM46" s="649"/>
      <c r="FTN46" s="649"/>
      <c r="FTO46" s="649"/>
      <c r="FTP46" s="649"/>
      <c r="FTQ46" s="649"/>
      <c r="FTR46" s="649"/>
      <c r="FTS46" s="649"/>
      <c r="FTT46" s="649"/>
      <c r="FTU46" s="649"/>
      <c r="FTV46" s="649"/>
      <c r="FTW46" s="649"/>
      <c r="FTX46" s="649"/>
      <c r="FTY46" s="649"/>
      <c r="FTZ46" s="649"/>
      <c r="FUA46" s="649"/>
      <c r="FUB46" s="649"/>
      <c r="FUC46" s="649"/>
      <c r="FUD46" s="649"/>
      <c r="FUE46" s="649"/>
      <c r="FUF46" s="649"/>
      <c r="FUG46" s="649"/>
      <c r="FUH46" s="649"/>
      <c r="FUI46" s="649"/>
      <c r="FUJ46" s="649"/>
      <c r="FUK46" s="649"/>
      <c r="FUL46" s="649"/>
      <c r="FUM46" s="649"/>
      <c r="FUN46" s="649"/>
      <c r="FUO46" s="649"/>
      <c r="FUP46" s="649"/>
      <c r="FUQ46" s="649"/>
      <c r="FUR46" s="649"/>
      <c r="FUS46" s="649"/>
      <c r="FUT46" s="649"/>
      <c r="FUU46" s="649"/>
      <c r="FUV46" s="649"/>
      <c r="FUW46" s="649"/>
      <c r="FUX46" s="649"/>
      <c r="FUY46" s="649"/>
      <c r="FUZ46" s="649"/>
      <c r="FVA46" s="649"/>
      <c r="FVB46" s="649"/>
      <c r="FVC46" s="649"/>
      <c r="FVD46" s="649"/>
      <c r="FVE46" s="649"/>
      <c r="FVF46" s="649"/>
      <c r="FVG46" s="649"/>
      <c r="FVH46" s="649"/>
      <c r="FVI46" s="649"/>
      <c r="FVJ46" s="649"/>
      <c r="FVK46" s="649"/>
      <c r="FVL46" s="649"/>
      <c r="FVM46" s="649"/>
      <c r="FVN46" s="649"/>
      <c r="FVO46" s="649"/>
      <c r="FVP46" s="649"/>
      <c r="FVQ46" s="649"/>
      <c r="FVR46" s="649"/>
      <c r="FVS46" s="649"/>
      <c r="FVT46" s="649"/>
      <c r="FVU46" s="649"/>
      <c r="FVV46" s="649"/>
      <c r="FVW46" s="649"/>
      <c r="FVX46" s="649"/>
      <c r="FVY46" s="649"/>
      <c r="FVZ46" s="649"/>
      <c r="FWA46" s="649"/>
      <c r="FWB46" s="649"/>
      <c r="FWC46" s="649"/>
      <c r="FWD46" s="649"/>
      <c r="FWE46" s="649"/>
      <c r="FWF46" s="649"/>
      <c r="FWG46" s="649"/>
      <c r="FWH46" s="649"/>
      <c r="FWI46" s="649"/>
      <c r="FWJ46" s="649"/>
      <c r="FWK46" s="649"/>
      <c r="FWL46" s="649"/>
      <c r="FWM46" s="649"/>
      <c r="FWN46" s="649"/>
      <c r="FWO46" s="649"/>
      <c r="FWP46" s="649"/>
      <c r="FWQ46" s="649"/>
      <c r="FWR46" s="649"/>
      <c r="FWS46" s="649"/>
      <c r="FWT46" s="649"/>
      <c r="FWU46" s="649"/>
      <c r="FWV46" s="649"/>
      <c r="FWW46" s="649"/>
      <c r="FWX46" s="649"/>
      <c r="FWY46" s="649"/>
      <c r="FWZ46" s="649"/>
      <c r="FXA46" s="649"/>
      <c r="FXB46" s="649"/>
      <c r="FXC46" s="649"/>
      <c r="FXD46" s="649"/>
      <c r="FXE46" s="649"/>
      <c r="FXF46" s="649"/>
      <c r="FXG46" s="649"/>
      <c r="FXH46" s="649"/>
      <c r="FXI46" s="649"/>
      <c r="FXJ46" s="649"/>
      <c r="FXK46" s="649"/>
      <c r="FXL46" s="649"/>
      <c r="FXM46" s="649"/>
      <c r="FXN46" s="649"/>
      <c r="FXO46" s="649"/>
      <c r="FXP46" s="649"/>
      <c r="FXQ46" s="649"/>
      <c r="FXR46" s="649"/>
      <c r="FXS46" s="649"/>
      <c r="FXT46" s="649"/>
      <c r="FXU46" s="649"/>
      <c r="FXV46" s="649"/>
      <c r="FXW46" s="649"/>
      <c r="FXX46" s="649"/>
      <c r="FXY46" s="649"/>
      <c r="FXZ46" s="649"/>
      <c r="FYA46" s="649"/>
      <c r="FYB46" s="649"/>
      <c r="FYC46" s="649"/>
      <c r="FYD46" s="649"/>
      <c r="FYE46" s="649"/>
      <c r="FYF46" s="649"/>
      <c r="FYG46" s="649"/>
      <c r="FYH46" s="649"/>
      <c r="FYI46" s="649"/>
      <c r="FYJ46" s="649"/>
      <c r="FYK46" s="649"/>
      <c r="FYL46" s="649"/>
      <c r="FYM46" s="649"/>
      <c r="FYN46" s="649"/>
      <c r="FYO46" s="649"/>
      <c r="FYP46" s="649"/>
      <c r="FYQ46" s="649"/>
      <c r="FYR46" s="649"/>
      <c r="FYS46" s="649"/>
      <c r="FYT46" s="649"/>
      <c r="FYU46" s="649"/>
      <c r="FYV46" s="649"/>
      <c r="FYW46" s="649"/>
      <c r="FYX46" s="649"/>
      <c r="FYY46" s="649"/>
      <c r="FYZ46" s="649"/>
      <c r="FZA46" s="649"/>
      <c r="FZB46" s="649"/>
      <c r="FZC46" s="649"/>
      <c r="FZD46" s="649"/>
      <c r="FZE46" s="649"/>
      <c r="FZF46" s="649"/>
      <c r="FZG46" s="649"/>
      <c r="FZH46" s="649"/>
      <c r="FZI46" s="649"/>
      <c r="FZJ46" s="649"/>
      <c r="FZK46" s="649"/>
      <c r="FZL46" s="649"/>
      <c r="FZM46" s="649"/>
      <c r="FZN46" s="649"/>
      <c r="FZO46" s="649"/>
      <c r="FZP46" s="649"/>
      <c r="FZQ46" s="649"/>
      <c r="FZR46" s="649"/>
      <c r="FZS46" s="649"/>
      <c r="FZT46" s="649"/>
      <c r="FZU46" s="649"/>
      <c r="FZV46" s="649"/>
      <c r="FZW46" s="649"/>
      <c r="FZX46" s="649"/>
      <c r="FZY46" s="649"/>
      <c r="FZZ46" s="649"/>
      <c r="GAA46" s="649"/>
      <c r="GAB46" s="649"/>
      <c r="GAC46" s="649"/>
      <c r="GAD46" s="649"/>
      <c r="GAE46" s="649"/>
      <c r="GAF46" s="649"/>
      <c r="GAG46" s="649"/>
      <c r="GAH46" s="649"/>
      <c r="GAI46" s="649"/>
      <c r="GAJ46" s="649"/>
      <c r="GAK46" s="649"/>
      <c r="GAL46" s="649"/>
      <c r="GAM46" s="649"/>
      <c r="GAN46" s="649"/>
      <c r="GAO46" s="649"/>
      <c r="GAP46" s="649"/>
      <c r="GAQ46" s="649"/>
      <c r="GAR46" s="649"/>
      <c r="GAS46" s="649"/>
      <c r="GAT46" s="649"/>
      <c r="GAU46" s="649"/>
      <c r="GAV46" s="649"/>
      <c r="GAW46" s="649"/>
      <c r="GAX46" s="649"/>
      <c r="GAY46" s="649"/>
      <c r="GAZ46" s="649"/>
      <c r="GBA46" s="649"/>
      <c r="GBB46" s="649"/>
      <c r="GBC46" s="649"/>
      <c r="GBD46" s="649"/>
      <c r="GBE46" s="649"/>
      <c r="GBF46" s="649"/>
      <c r="GBG46" s="649"/>
      <c r="GBH46" s="649"/>
      <c r="GBI46" s="649"/>
      <c r="GBJ46" s="649"/>
      <c r="GBK46" s="649"/>
      <c r="GBL46" s="649"/>
      <c r="GBM46" s="649"/>
      <c r="GBN46" s="649"/>
      <c r="GBO46" s="649"/>
      <c r="GBP46" s="649"/>
      <c r="GBQ46" s="649"/>
      <c r="GBR46" s="649"/>
      <c r="GBS46" s="649"/>
      <c r="GBT46" s="649"/>
      <c r="GBU46" s="649"/>
      <c r="GBV46" s="649"/>
      <c r="GBW46" s="649"/>
      <c r="GBX46" s="649"/>
      <c r="GBY46" s="649"/>
      <c r="GBZ46" s="649"/>
      <c r="GCA46" s="649"/>
      <c r="GCB46" s="649"/>
      <c r="GCC46" s="649"/>
      <c r="GCD46" s="649"/>
      <c r="GCE46" s="649"/>
      <c r="GCF46" s="649"/>
      <c r="GCG46" s="649"/>
      <c r="GCH46" s="649"/>
      <c r="GCI46" s="649"/>
      <c r="GCJ46" s="649"/>
      <c r="GCK46" s="649"/>
      <c r="GCL46" s="649"/>
      <c r="GCM46" s="649"/>
      <c r="GCN46" s="649"/>
      <c r="GCO46" s="649"/>
      <c r="GCP46" s="649"/>
      <c r="GCQ46" s="649"/>
      <c r="GCR46" s="649"/>
      <c r="GCS46" s="649"/>
      <c r="GCT46" s="649"/>
      <c r="GCU46" s="649"/>
      <c r="GCV46" s="649"/>
      <c r="GCW46" s="649"/>
      <c r="GCX46" s="649"/>
      <c r="GCY46" s="649"/>
      <c r="GCZ46" s="649"/>
      <c r="GDA46" s="649"/>
      <c r="GDB46" s="649"/>
      <c r="GDC46" s="649"/>
      <c r="GDD46" s="649"/>
      <c r="GDE46" s="649"/>
      <c r="GDF46" s="649"/>
      <c r="GDG46" s="649"/>
      <c r="GDH46" s="649"/>
      <c r="GDI46" s="649"/>
      <c r="GDJ46" s="649"/>
      <c r="GDK46" s="649"/>
      <c r="GDL46" s="649"/>
      <c r="GDM46" s="649"/>
      <c r="GDN46" s="649"/>
      <c r="GDO46" s="649"/>
      <c r="GDP46" s="649"/>
      <c r="GDQ46" s="649"/>
      <c r="GDR46" s="649"/>
      <c r="GDS46" s="649"/>
      <c r="GDT46" s="649"/>
      <c r="GDU46" s="649"/>
      <c r="GDV46" s="649"/>
      <c r="GDW46" s="649"/>
      <c r="GDX46" s="649"/>
      <c r="GDY46" s="649"/>
      <c r="GDZ46" s="649"/>
      <c r="GEA46" s="649"/>
      <c r="GEB46" s="649"/>
      <c r="GEC46" s="649"/>
      <c r="GED46" s="649"/>
      <c r="GEE46" s="649"/>
      <c r="GEF46" s="649"/>
      <c r="GEG46" s="649"/>
      <c r="GEH46" s="649"/>
      <c r="GEI46" s="649"/>
      <c r="GEJ46" s="649"/>
      <c r="GEK46" s="649"/>
      <c r="GEL46" s="649"/>
      <c r="GEM46" s="649"/>
      <c r="GEN46" s="649"/>
      <c r="GEO46" s="649"/>
      <c r="GEP46" s="649"/>
      <c r="GEQ46" s="649"/>
      <c r="GER46" s="649"/>
      <c r="GES46" s="649"/>
      <c r="GET46" s="649"/>
      <c r="GEU46" s="649"/>
      <c r="GEV46" s="649"/>
      <c r="GEW46" s="649"/>
      <c r="GEX46" s="649"/>
      <c r="GEY46" s="649"/>
      <c r="GEZ46" s="649"/>
      <c r="GFA46" s="649"/>
      <c r="GFB46" s="649"/>
      <c r="GFC46" s="649"/>
      <c r="GFD46" s="649"/>
      <c r="GFE46" s="649"/>
      <c r="GFF46" s="649"/>
      <c r="GFG46" s="649"/>
      <c r="GFH46" s="649"/>
      <c r="GFI46" s="649"/>
      <c r="GFJ46" s="649"/>
      <c r="GFK46" s="649"/>
      <c r="GFL46" s="649"/>
      <c r="GFM46" s="649"/>
      <c r="GFN46" s="649"/>
      <c r="GFO46" s="649"/>
      <c r="GFP46" s="649"/>
      <c r="GFQ46" s="649"/>
      <c r="GFR46" s="649"/>
      <c r="GFS46" s="649"/>
      <c r="GFT46" s="649"/>
      <c r="GFU46" s="649"/>
      <c r="GFV46" s="649"/>
      <c r="GFW46" s="649"/>
      <c r="GFX46" s="649"/>
      <c r="GFY46" s="649"/>
      <c r="GFZ46" s="649"/>
      <c r="GGA46" s="649"/>
      <c r="GGB46" s="649"/>
      <c r="GGC46" s="649"/>
      <c r="GGD46" s="649"/>
      <c r="GGE46" s="649"/>
      <c r="GGF46" s="649"/>
      <c r="GGG46" s="649"/>
      <c r="GGH46" s="649"/>
      <c r="GGI46" s="649"/>
      <c r="GGJ46" s="649"/>
      <c r="GGK46" s="649"/>
      <c r="GGL46" s="649"/>
      <c r="GGM46" s="649"/>
      <c r="GGN46" s="649"/>
      <c r="GGO46" s="649"/>
      <c r="GGP46" s="649"/>
      <c r="GGQ46" s="649"/>
      <c r="GGR46" s="649"/>
      <c r="GGS46" s="649"/>
      <c r="GGT46" s="649"/>
      <c r="GGU46" s="649"/>
      <c r="GGV46" s="649"/>
      <c r="GGW46" s="649"/>
      <c r="GGX46" s="649"/>
      <c r="GGY46" s="649"/>
      <c r="GGZ46" s="649"/>
      <c r="GHA46" s="649"/>
      <c r="GHB46" s="649"/>
      <c r="GHC46" s="649"/>
      <c r="GHD46" s="649"/>
      <c r="GHE46" s="649"/>
      <c r="GHF46" s="649"/>
      <c r="GHG46" s="649"/>
      <c r="GHH46" s="649"/>
      <c r="GHI46" s="649"/>
      <c r="GHJ46" s="649"/>
      <c r="GHK46" s="649"/>
      <c r="GHL46" s="649"/>
      <c r="GHM46" s="649"/>
      <c r="GHN46" s="649"/>
      <c r="GHO46" s="649"/>
      <c r="GHP46" s="649"/>
      <c r="GHQ46" s="649"/>
      <c r="GHR46" s="649"/>
      <c r="GHS46" s="649"/>
      <c r="GHT46" s="649"/>
      <c r="GHU46" s="649"/>
      <c r="GHV46" s="649"/>
      <c r="GHW46" s="649"/>
      <c r="GHX46" s="649"/>
      <c r="GHY46" s="649"/>
      <c r="GHZ46" s="649"/>
      <c r="GIA46" s="649"/>
      <c r="GIB46" s="649"/>
      <c r="GIC46" s="649"/>
      <c r="GID46" s="649"/>
      <c r="GIE46" s="649"/>
      <c r="GIF46" s="649"/>
      <c r="GIG46" s="649"/>
      <c r="GIH46" s="649"/>
      <c r="GII46" s="649"/>
      <c r="GIJ46" s="649"/>
      <c r="GIK46" s="649"/>
      <c r="GIL46" s="649"/>
      <c r="GIM46" s="649"/>
      <c r="GIN46" s="649"/>
      <c r="GIO46" s="649"/>
      <c r="GIP46" s="649"/>
      <c r="GIQ46" s="649"/>
      <c r="GIR46" s="649"/>
      <c r="GIS46" s="649"/>
      <c r="GIT46" s="649"/>
      <c r="GIU46" s="649"/>
      <c r="GIV46" s="649"/>
      <c r="GIW46" s="649"/>
      <c r="GIX46" s="649"/>
      <c r="GIY46" s="649"/>
      <c r="GIZ46" s="649"/>
      <c r="GJA46" s="649"/>
      <c r="GJB46" s="649"/>
      <c r="GJC46" s="649"/>
      <c r="GJD46" s="649"/>
      <c r="GJE46" s="649"/>
      <c r="GJF46" s="649"/>
      <c r="GJG46" s="649"/>
      <c r="GJH46" s="649"/>
      <c r="GJI46" s="649"/>
      <c r="GJJ46" s="649"/>
      <c r="GJK46" s="649"/>
      <c r="GJL46" s="649"/>
      <c r="GJM46" s="649"/>
      <c r="GJN46" s="649"/>
      <c r="GJO46" s="649"/>
      <c r="GJP46" s="649"/>
      <c r="GJQ46" s="649"/>
      <c r="GJR46" s="649"/>
      <c r="GJS46" s="649"/>
      <c r="GJT46" s="649"/>
      <c r="GJU46" s="649"/>
      <c r="GJV46" s="649"/>
      <c r="GJW46" s="649"/>
      <c r="GJX46" s="649"/>
      <c r="GJY46" s="649"/>
      <c r="GJZ46" s="649"/>
      <c r="GKA46" s="649"/>
      <c r="GKB46" s="649"/>
      <c r="GKC46" s="649"/>
      <c r="GKD46" s="649"/>
      <c r="GKE46" s="649"/>
      <c r="GKF46" s="649"/>
      <c r="GKG46" s="649"/>
      <c r="GKH46" s="649"/>
      <c r="GKI46" s="649"/>
      <c r="GKJ46" s="649"/>
      <c r="GKK46" s="649"/>
      <c r="GKL46" s="649"/>
      <c r="GKM46" s="649"/>
      <c r="GKN46" s="649"/>
      <c r="GKO46" s="649"/>
      <c r="GKP46" s="649"/>
      <c r="GKQ46" s="649"/>
      <c r="GKR46" s="649"/>
      <c r="GKS46" s="649"/>
      <c r="GKT46" s="649"/>
      <c r="GKU46" s="649"/>
      <c r="GKV46" s="649"/>
      <c r="GKW46" s="649"/>
      <c r="GKX46" s="649"/>
      <c r="GKY46" s="649"/>
      <c r="GKZ46" s="649"/>
      <c r="GLA46" s="649"/>
      <c r="GLB46" s="649"/>
      <c r="GLC46" s="649"/>
      <c r="GLD46" s="649"/>
      <c r="GLE46" s="649"/>
      <c r="GLF46" s="649"/>
      <c r="GLG46" s="649"/>
      <c r="GLH46" s="649"/>
      <c r="GLI46" s="649"/>
      <c r="GLJ46" s="649"/>
      <c r="GLK46" s="649"/>
      <c r="GLL46" s="649"/>
      <c r="GLM46" s="649"/>
      <c r="GLN46" s="649"/>
      <c r="GLO46" s="649"/>
      <c r="GLP46" s="649"/>
      <c r="GLQ46" s="649"/>
      <c r="GLR46" s="649"/>
      <c r="GLS46" s="649"/>
      <c r="GLT46" s="649"/>
      <c r="GLU46" s="649"/>
      <c r="GLV46" s="649"/>
      <c r="GLW46" s="649"/>
      <c r="GLX46" s="649"/>
      <c r="GLY46" s="649"/>
      <c r="GLZ46" s="649"/>
      <c r="GMA46" s="649"/>
      <c r="GMB46" s="649"/>
      <c r="GMC46" s="649"/>
      <c r="GMD46" s="649"/>
      <c r="GME46" s="649"/>
      <c r="GMF46" s="649"/>
      <c r="GMG46" s="649"/>
      <c r="GMH46" s="649"/>
      <c r="GMI46" s="649"/>
      <c r="GMJ46" s="649"/>
      <c r="GMK46" s="649"/>
      <c r="GML46" s="649"/>
      <c r="GMM46" s="649"/>
      <c r="GMN46" s="649"/>
      <c r="GMO46" s="649"/>
      <c r="GMP46" s="649"/>
      <c r="GMQ46" s="649"/>
      <c r="GMR46" s="649"/>
      <c r="GMS46" s="649"/>
      <c r="GMT46" s="649"/>
      <c r="GMU46" s="649"/>
      <c r="GMV46" s="649"/>
      <c r="GMW46" s="649"/>
      <c r="GMX46" s="649"/>
      <c r="GMY46" s="649"/>
      <c r="GMZ46" s="649"/>
      <c r="GNA46" s="649"/>
      <c r="GNB46" s="649"/>
      <c r="GNC46" s="649"/>
      <c r="GND46" s="649"/>
      <c r="GNE46" s="649"/>
      <c r="GNF46" s="649"/>
      <c r="GNG46" s="649"/>
      <c r="GNH46" s="649"/>
      <c r="GNI46" s="649"/>
      <c r="GNJ46" s="649"/>
      <c r="GNK46" s="649"/>
      <c r="GNL46" s="649"/>
      <c r="GNM46" s="649"/>
      <c r="GNN46" s="649"/>
      <c r="GNO46" s="649"/>
      <c r="GNP46" s="649"/>
      <c r="GNQ46" s="649"/>
      <c r="GNR46" s="649"/>
      <c r="GNS46" s="649"/>
      <c r="GNT46" s="649"/>
      <c r="GNU46" s="649"/>
      <c r="GNV46" s="649"/>
      <c r="GNW46" s="649"/>
      <c r="GNX46" s="649"/>
      <c r="GNY46" s="649"/>
      <c r="GNZ46" s="649"/>
      <c r="GOA46" s="649"/>
      <c r="GOB46" s="649"/>
      <c r="GOC46" s="649"/>
      <c r="GOD46" s="649"/>
      <c r="GOE46" s="649"/>
      <c r="GOF46" s="649"/>
      <c r="GOG46" s="649"/>
      <c r="GOH46" s="649"/>
      <c r="GOI46" s="649"/>
      <c r="GOJ46" s="649"/>
      <c r="GOK46" s="649"/>
      <c r="GOL46" s="649"/>
      <c r="GOM46" s="649"/>
      <c r="GON46" s="649"/>
      <c r="GOO46" s="649"/>
      <c r="GOP46" s="649"/>
      <c r="GOQ46" s="649"/>
      <c r="GOR46" s="649"/>
      <c r="GOS46" s="649"/>
      <c r="GOT46" s="649"/>
      <c r="GOU46" s="649"/>
      <c r="GOV46" s="649"/>
      <c r="GOW46" s="649"/>
      <c r="GOX46" s="649"/>
      <c r="GOY46" s="649"/>
      <c r="GOZ46" s="649"/>
      <c r="GPA46" s="649"/>
      <c r="GPB46" s="649"/>
      <c r="GPC46" s="649"/>
      <c r="GPD46" s="649"/>
      <c r="GPE46" s="649"/>
      <c r="GPF46" s="649"/>
      <c r="GPG46" s="649"/>
      <c r="GPH46" s="649"/>
      <c r="GPI46" s="649"/>
      <c r="GPJ46" s="649"/>
      <c r="GPK46" s="649"/>
      <c r="GPL46" s="649"/>
      <c r="GPM46" s="649"/>
      <c r="GPN46" s="649"/>
      <c r="GPO46" s="649"/>
      <c r="GPP46" s="649"/>
      <c r="GPQ46" s="649"/>
      <c r="GPR46" s="649"/>
      <c r="GPS46" s="649"/>
      <c r="GPT46" s="649"/>
      <c r="GPU46" s="649"/>
      <c r="GPV46" s="649"/>
      <c r="GPW46" s="649"/>
      <c r="GPX46" s="649"/>
      <c r="GPY46" s="649"/>
      <c r="GPZ46" s="649"/>
      <c r="GQA46" s="649"/>
      <c r="GQB46" s="649"/>
      <c r="GQC46" s="649"/>
      <c r="GQD46" s="649"/>
      <c r="GQE46" s="649"/>
      <c r="GQF46" s="649"/>
      <c r="GQG46" s="649"/>
      <c r="GQH46" s="649"/>
      <c r="GQI46" s="649"/>
      <c r="GQJ46" s="649"/>
      <c r="GQK46" s="649"/>
      <c r="GQL46" s="649"/>
      <c r="GQM46" s="649"/>
      <c r="GQN46" s="649"/>
      <c r="GQO46" s="649"/>
      <c r="GQP46" s="649"/>
      <c r="GQQ46" s="649"/>
      <c r="GQR46" s="649"/>
      <c r="GQS46" s="649"/>
      <c r="GQT46" s="649"/>
      <c r="GQU46" s="649"/>
      <c r="GQV46" s="649"/>
      <c r="GQW46" s="649"/>
      <c r="GQX46" s="649"/>
      <c r="GQY46" s="649"/>
      <c r="GQZ46" s="649"/>
      <c r="GRA46" s="649"/>
      <c r="GRB46" s="649"/>
      <c r="GRC46" s="649"/>
      <c r="GRD46" s="649"/>
      <c r="GRE46" s="649"/>
      <c r="GRF46" s="649"/>
      <c r="GRG46" s="649"/>
      <c r="GRH46" s="649"/>
      <c r="GRI46" s="649"/>
      <c r="GRJ46" s="649"/>
      <c r="GRK46" s="649"/>
      <c r="GRL46" s="649"/>
      <c r="GRM46" s="649"/>
      <c r="GRN46" s="649"/>
      <c r="GRO46" s="649"/>
      <c r="GRP46" s="649"/>
      <c r="GRQ46" s="649"/>
      <c r="GRR46" s="649"/>
      <c r="GRS46" s="649"/>
      <c r="GRT46" s="649"/>
      <c r="GRU46" s="649"/>
      <c r="GRV46" s="649"/>
      <c r="GRW46" s="649"/>
      <c r="GRX46" s="649"/>
      <c r="GRY46" s="649"/>
      <c r="GRZ46" s="649"/>
      <c r="GSA46" s="649"/>
      <c r="GSB46" s="649"/>
      <c r="GSC46" s="649"/>
      <c r="GSD46" s="649"/>
      <c r="GSE46" s="649"/>
      <c r="GSF46" s="649"/>
      <c r="GSG46" s="649"/>
      <c r="GSH46" s="649"/>
      <c r="GSI46" s="649"/>
      <c r="GSJ46" s="649"/>
      <c r="GSK46" s="649"/>
      <c r="GSL46" s="649"/>
      <c r="GSM46" s="649"/>
      <c r="GSN46" s="649"/>
      <c r="GSO46" s="649"/>
      <c r="GSP46" s="649"/>
      <c r="GSQ46" s="649"/>
      <c r="GSR46" s="649"/>
      <c r="GSS46" s="649"/>
      <c r="GST46" s="649"/>
      <c r="GSU46" s="649"/>
      <c r="GSV46" s="649"/>
      <c r="GSW46" s="649"/>
      <c r="GSX46" s="649"/>
      <c r="GSY46" s="649"/>
      <c r="GSZ46" s="649"/>
      <c r="GTA46" s="649"/>
      <c r="GTB46" s="649"/>
      <c r="GTC46" s="649"/>
      <c r="GTD46" s="649"/>
      <c r="GTE46" s="649"/>
      <c r="GTF46" s="649"/>
      <c r="GTG46" s="649"/>
      <c r="GTH46" s="649"/>
      <c r="GTI46" s="649"/>
      <c r="GTJ46" s="649"/>
      <c r="GTK46" s="649"/>
      <c r="GTL46" s="649"/>
      <c r="GTM46" s="649"/>
      <c r="GTN46" s="649"/>
      <c r="GTO46" s="649"/>
      <c r="GTP46" s="649"/>
      <c r="GTQ46" s="649"/>
      <c r="GTR46" s="649"/>
      <c r="GTS46" s="649"/>
      <c r="GTT46" s="649"/>
      <c r="GTU46" s="649"/>
      <c r="GTV46" s="649"/>
      <c r="GTW46" s="649"/>
      <c r="GTX46" s="649"/>
      <c r="GTY46" s="649"/>
      <c r="GTZ46" s="649"/>
      <c r="GUA46" s="649"/>
      <c r="GUB46" s="649"/>
      <c r="GUC46" s="649"/>
      <c r="GUD46" s="649"/>
      <c r="GUE46" s="649"/>
      <c r="GUF46" s="649"/>
      <c r="GUG46" s="649"/>
      <c r="GUH46" s="649"/>
      <c r="GUI46" s="649"/>
      <c r="GUJ46" s="649"/>
      <c r="GUK46" s="649"/>
      <c r="GUL46" s="649"/>
      <c r="GUM46" s="649"/>
      <c r="GUN46" s="649"/>
      <c r="GUO46" s="649"/>
      <c r="GUP46" s="649"/>
      <c r="GUQ46" s="649"/>
      <c r="GUR46" s="649"/>
      <c r="GUS46" s="649"/>
      <c r="GUT46" s="649"/>
      <c r="GUU46" s="649"/>
      <c r="GUV46" s="649"/>
      <c r="GUW46" s="649"/>
      <c r="GUX46" s="649"/>
      <c r="GUY46" s="649"/>
      <c r="GUZ46" s="649"/>
      <c r="GVA46" s="649"/>
      <c r="GVB46" s="649"/>
      <c r="GVC46" s="649"/>
      <c r="GVD46" s="649"/>
      <c r="GVE46" s="649"/>
      <c r="GVF46" s="649"/>
      <c r="GVG46" s="649"/>
      <c r="GVH46" s="649"/>
      <c r="GVI46" s="649"/>
      <c r="GVJ46" s="649"/>
      <c r="GVK46" s="649"/>
      <c r="GVL46" s="649"/>
      <c r="GVM46" s="649"/>
      <c r="GVN46" s="649"/>
      <c r="GVO46" s="649"/>
      <c r="GVP46" s="649"/>
      <c r="GVQ46" s="649"/>
      <c r="GVR46" s="649"/>
      <c r="GVS46" s="649"/>
      <c r="GVT46" s="649"/>
      <c r="GVU46" s="649"/>
      <c r="GVV46" s="649"/>
      <c r="GVW46" s="649"/>
      <c r="GVX46" s="649"/>
      <c r="GVY46" s="649"/>
      <c r="GVZ46" s="649"/>
      <c r="GWA46" s="649"/>
      <c r="GWB46" s="649"/>
      <c r="GWC46" s="649"/>
      <c r="GWD46" s="649"/>
      <c r="GWE46" s="649"/>
      <c r="GWF46" s="649"/>
      <c r="GWG46" s="649"/>
      <c r="GWH46" s="649"/>
      <c r="GWI46" s="649"/>
      <c r="GWJ46" s="649"/>
      <c r="GWK46" s="649"/>
      <c r="GWL46" s="649"/>
      <c r="GWM46" s="649"/>
      <c r="GWN46" s="649"/>
      <c r="GWO46" s="649"/>
      <c r="GWP46" s="649"/>
      <c r="GWQ46" s="649"/>
      <c r="GWR46" s="649"/>
      <c r="GWS46" s="649"/>
      <c r="GWT46" s="649"/>
      <c r="GWU46" s="649"/>
      <c r="GWV46" s="649"/>
      <c r="GWW46" s="649"/>
      <c r="GWX46" s="649"/>
      <c r="GWY46" s="649"/>
      <c r="GWZ46" s="649"/>
      <c r="GXA46" s="649"/>
      <c r="GXB46" s="649"/>
      <c r="GXC46" s="649"/>
      <c r="GXD46" s="649"/>
      <c r="GXE46" s="649"/>
      <c r="GXF46" s="649"/>
      <c r="GXG46" s="649"/>
      <c r="GXH46" s="649"/>
      <c r="GXI46" s="649"/>
      <c r="GXJ46" s="649"/>
      <c r="GXK46" s="649"/>
      <c r="GXL46" s="649"/>
      <c r="GXM46" s="649"/>
      <c r="GXN46" s="649"/>
      <c r="GXO46" s="649"/>
      <c r="GXP46" s="649"/>
      <c r="GXQ46" s="649"/>
      <c r="GXR46" s="649"/>
      <c r="GXS46" s="649"/>
      <c r="GXT46" s="649"/>
      <c r="GXU46" s="649"/>
      <c r="GXV46" s="649"/>
      <c r="GXW46" s="649"/>
      <c r="GXX46" s="649"/>
      <c r="GXY46" s="649"/>
      <c r="GXZ46" s="649"/>
      <c r="GYA46" s="649"/>
      <c r="GYB46" s="649"/>
      <c r="GYC46" s="649"/>
      <c r="GYD46" s="649"/>
      <c r="GYE46" s="649"/>
      <c r="GYF46" s="649"/>
      <c r="GYG46" s="649"/>
      <c r="GYH46" s="649"/>
      <c r="GYI46" s="649"/>
      <c r="GYJ46" s="649"/>
      <c r="GYK46" s="649"/>
      <c r="GYL46" s="649"/>
      <c r="GYM46" s="649"/>
      <c r="GYN46" s="649"/>
      <c r="GYO46" s="649"/>
      <c r="GYP46" s="649"/>
      <c r="GYQ46" s="649"/>
      <c r="GYR46" s="649"/>
      <c r="GYS46" s="649"/>
      <c r="GYT46" s="649"/>
      <c r="GYU46" s="649"/>
      <c r="GYV46" s="649"/>
      <c r="GYW46" s="649"/>
      <c r="GYX46" s="649"/>
      <c r="GYY46" s="649"/>
      <c r="GYZ46" s="649"/>
      <c r="GZA46" s="649"/>
      <c r="GZB46" s="649"/>
      <c r="GZC46" s="649"/>
      <c r="GZD46" s="649"/>
      <c r="GZE46" s="649"/>
      <c r="GZF46" s="649"/>
      <c r="GZG46" s="649"/>
      <c r="GZH46" s="649"/>
      <c r="GZI46" s="649"/>
      <c r="GZJ46" s="649"/>
      <c r="GZK46" s="649"/>
      <c r="GZL46" s="649"/>
      <c r="GZM46" s="649"/>
      <c r="GZN46" s="649"/>
      <c r="GZO46" s="649"/>
      <c r="GZP46" s="649"/>
      <c r="GZQ46" s="649"/>
      <c r="GZR46" s="649"/>
      <c r="GZS46" s="649"/>
      <c r="GZT46" s="649"/>
      <c r="GZU46" s="649"/>
      <c r="GZV46" s="649"/>
      <c r="GZW46" s="649"/>
      <c r="GZX46" s="649"/>
      <c r="GZY46" s="649"/>
      <c r="GZZ46" s="649"/>
      <c r="HAA46" s="649"/>
      <c r="HAB46" s="649"/>
      <c r="HAC46" s="649"/>
      <c r="HAD46" s="649"/>
      <c r="HAE46" s="649"/>
      <c r="HAF46" s="649"/>
      <c r="HAG46" s="649"/>
      <c r="HAH46" s="649"/>
      <c r="HAI46" s="649"/>
      <c r="HAJ46" s="649"/>
      <c r="HAK46" s="649"/>
      <c r="HAL46" s="649"/>
      <c r="HAM46" s="649"/>
      <c r="HAN46" s="649"/>
      <c r="HAO46" s="649"/>
      <c r="HAP46" s="649"/>
      <c r="HAQ46" s="649"/>
      <c r="HAR46" s="649"/>
      <c r="HAS46" s="649"/>
      <c r="HAT46" s="649"/>
      <c r="HAU46" s="649"/>
      <c r="HAV46" s="649"/>
      <c r="HAW46" s="649"/>
      <c r="HAX46" s="649"/>
      <c r="HAY46" s="649"/>
      <c r="HAZ46" s="649"/>
      <c r="HBA46" s="649"/>
      <c r="HBB46" s="649"/>
      <c r="HBC46" s="649"/>
      <c r="HBD46" s="649"/>
      <c r="HBE46" s="649"/>
      <c r="HBF46" s="649"/>
      <c r="HBG46" s="649"/>
      <c r="HBH46" s="649"/>
      <c r="HBI46" s="649"/>
      <c r="HBJ46" s="649"/>
      <c r="HBK46" s="649"/>
      <c r="HBL46" s="649"/>
      <c r="HBM46" s="649"/>
      <c r="HBN46" s="649"/>
      <c r="HBO46" s="649"/>
      <c r="HBP46" s="649"/>
      <c r="HBQ46" s="649"/>
      <c r="HBR46" s="649"/>
      <c r="HBS46" s="649"/>
      <c r="HBT46" s="649"/>
      <c r="HBU46" s="649"/>
      <c r="HBV46" s="649"/>
      <c r="HBW46" s="649"/>
      <c r="HBX46" s="649"/>
      <c r="HBY46" s="649"/>
      <c r="HBZ46" s="649"/>
      <c r="HCA46" s="649"/>
      <c r="HCB46" s="649"/>
      <c r="HCC46" s="649"/>
      <c r="HCD46" s="649"/>
      <c r="HCE46" s="649"/>
      <c r="HCF46" s="649"/>
      <c r="HCG46" s="649"/>
      <c r="HCH46" s="649"/>
      <c r="HCI46" s="649"/>
      <c r="HCJ46" s="649"/>
      <c r="HCK46" s="649"/>
      <c r="HCL46" s="649"/>
      <c r="HCM46" s="649"/>
      <c r="HCN46" s="649"/>
      <c r="HCO46" s="649"/>
      <c r="HCP46" s="649"/>
      <c r="HCQ46" s="649"/>
      <c r="HCR46" s="649"/>
      <c r="HCS46" s="649"/>
      <c r="HCT46" s="649"/>
      <c r="HCU46" s="649"/>
      <c r="HCV46" s="649"/>
      <c r="HCW46" s="649"/>
      <c r="HCX46" s="649"/>
      <c r="HCY46" s="649"/>
      <c r="HCZ46" s="649"/>
      <c r="HDA46" s="649"/>
      <c r="HDB46" s="649"/>
      <c r="HDC46" s="649"/>
      <c r="HDD46" s="649"/>
      <c r="HDE46" s="649"/>
      <c r="HDF46" s="649"/>
      <c r="HDG46" s="649"/>
      <c r="HDH46" s="649"/>
      <c r="HDI46" s="649"/>
      <c r="HDJ46" s="649"/>
      <c r="HDK46" s="649"/>
      <c r="HDL46" s="649"/>
      <c r="HDM46" s="649"/>
      <c r="HDN46" s="649"/>
      <c r="HDO46" s="649"/>
      <c r="HDP46" s="649"/>
      <c r="HDQ46" s="649"/>
      <c r="HDR46" s="649"/>
      <c r="HDS46" s="649"/>
      <c r="HDT46" s="649"/>
      <c r="HDU46" s="649"/>
      <c r="HDV46" s="649"/>
      <c r="HDW46" s="649"/>
      <c r="HDX46" s="649"/>
      <c r="HDY46" s="649"/>
      <c r="HDZ46" s="649"/>
      <c r="HEA46" s="649"/>
      <c r="HEB46" s="649"/>
      <c r="HEC46" s="649"/>
      <c r="HED46" s="649"/>
      <c r="HEE46" s="649"/>
      <c r="HEF46" s="649"/>
      <c r="HEG46" s="649"/>
      <c r="HEH46" s="649"/>
      <c r="HEI46" s="649"/>
      <c r="HEJ46" s="649"/>
      <c r="HEK46" s="649"/>
      <c r="HEL46" s="649"/>
      <c r="HEM46" s="649"/>
      <c r="HEN46" s="649"/>
      <c r="HEO46" s="649"/>
      <c r="HEP46" s="649"/>
      <c r="HEQ46" s="649"/>
      <c r="HER46" s="649"/>
      <c r="HES46" s="649"/>
      <c r="HET46" s="649"/>
      <c r="HEU46" s="649"/>
      <c r="HEV46" s="649"/>
      <c r="HEW46" s="649"/>
      <c r="HEX46" s="649"/>
      <c r="HEY46" s="649"/>
      <c r="HEZ46" s="649"/>
      <c r="HFA46" s="649"/>
      <c r="HFB46" s="649"/>
      <c r="HFC46" s="649"/>
      <c r="HFD46" s="649"/>
      <c r="HFE46" s="649"/>
      <c r="HFF46" s="649"/>
      <c r="HFG46" s="649"/>
      <c r="HFH46" s="649"/>
      <c r="HFI46" s="649"/>
      <c r="HFJ46" s="649"/>
      <c r="HFK46" s="649"/>
      <c r="HFL46" s="649"/>
      <c r="HFM46" s="649"/>
      <c r="HFN46" s="649"/>
      <c r="HFO46" s="649"/>
      <c r="HFP46" s="649"/>
      <c r="HFQ46" s="649"/>
      <c r="HFR46" s="649"/>
      <c r="HFS46" s="649"/>
      <c r="HFT46" s="649"/>
      <c r="HFU46" s="649"/>
      <c r="HFV46" s="649"/>
      <c r="HFW46" s="649"/>
      <c r="HFX46" s="649"/>
      <c r="HFY46" s="649"/>
      <c r="HFZ46" s="649"/>
      <c r="HGA46" s="649"/>
      <c r="HGB46" s="649"/>
      <c r="HGC46" s="649"/>
      <c r="HGD46" s="649"/>
      <c r="HGE46" s="649"/>
      <c r="HGF46" s="649"/>
      <c r="HGG46" s="649"/>
      <c r="HGH46" s="649"/>
      <c r="HGI46" s="649"/>
      <c r="HGJ46" s="649"/>
      <c r="HGK46" s="649"/>
      <c r="HGL46" s="649"/>
      <c r="HGM46" s="649"/>
      <c r="HGN46" s="649"/>
      <c r="HGO46" s="649"/>
      <c r="HGP46" s="649"/>
      <c r="HGQ46" s="649"/>
      <c r="HGR46" s="649"/>
      <c r="HGS46" s="649"/>
      <c r="HGT46" s="649"/>
      <c r="HGU46" s="649"/>
      <c r="HGV46" s="649"/>
      <c r="HGW46" s="649"/>
      <c r="HGX46" s="649"/>
      <c r="HGY46" s="649"/>
      <c r="HGZ46" s="649"/>
      <c r="HHA46" s="649"/>
      <c r="HHB46" s="649"/>
      <c r="HHC46" s="649"/>
      <c r="HHD46" s="649"/>
      <c r="HHE46" s="649"/>
      <c r="HHF46" s="649"/>
      <c r="HHG46" s="649"/>
      <c r="HHH46" s="649"/>
      <c r="HHI46" s="649"/>
      <c r="HHJ46" s="649"/>
      <c r="HHK46" s="649"/>
      <c r="HHL46" s="649"/>
      <c r="HHM46" s="649"/>
      <c r="HHN46" s="649"/>
      <c r="HHO46" s="649"/>
      <c r="HHP46" s="649"/>
      <c r="HHQ46" s="649"/>
      <c r="HHR46" s="649"/>
      <c r="HHS46" s="649"/>
      <c r="HHT46" s="649"/>
      <c r="HHU46" s="649"/>
      <c r="HHV46" s="649"/>
      <c r="HHW46" s="649"/>
      <c r="HHX46" s="649"/>
      <c r="HHY46" s="649"/>
      <c r="HHZ46" s="649"/>
      <c r="HIA46" s="649"/>
      <c r="HIB46" s="649"/>
      <c r="HIC46" s="649"/>
      <c r="HID46" s="649"/>
      <c r="HIE46" s="649"/>
      <c r="HIF46" s="649"/>
      <c r="HIG46" s="649"/>
      <c r="HIH46" s="649"/>
      <c r="HII46" s="649"/>
      <c r="HIJ46" s="649"/>
      <c r="HIK46" s="649"/>
      <c r="HIL46" s="649"/>
      <c r="HIM46" s="649"/>
      <c r="HIN46" s="649"/>
      <c r="HIO46" s="649"/>
      <c r="HIP46" s="649"/>
      <c r="HIQ46" s="649"/>
      <c r="HIR46" s="649"/>
      <c r="HIS46" s="649"/>
      <c r="HIT46" s="649"/>
      <c r="HIU46" s="649"/>
      <c r="HIV46" s="649"/>
      <c r="HIW46" s="649"/>
      <c r="HIX46" s="649"/>
      <c r="HIY46" s="649"/>
      <c r="HIZ46" s="649"/>
      <c r="HJA46" s="649"/>
      <c r="HJB46" s="649"/>
      <c r="HJC46" s="649"/>
      <c r="HJD46" s="649"/>
      <c r="HJE46" s="649"/>
      <c r="HJF46" s="649"/>
      <c r="HJG46" s="649"/>
      <c r="HJH46" s="649"/>
      <c r="HJI46" s="649"/>
      <c r="HJJ46" s="649"/>
      <c r="HJK46" s="649"/>
      <c r="HJL46" s="649"/>
      <c r="HJM46" s="649"/>
      <c r="HJN46" s="649"/>
      <c r="HJO46" s="649"/>
      <c r="HJP46" s="649"/>
      <c r="HJQ46" s="649"/>
      <c r="HJR46" s="649"/>
      <c r="HJS46" s="649"/>
      <c r="HJT46" s="649"/>
      <c r="HJU46" s="649"/>
      <c r="HJV46" s="649"/>
      <c r="HJW46" s="649"/>
      <c r="HJX46" s="649"/>
      <c r="HJY46" s="649"/>
      <c r="HJZ46" s="649"/>
      <c r="HKA46" s="649"/>
      <c r="HKB46" s="649"/>
      <c r="HKC46" s="649"/>
      <c r="HKD46" s="649"/>
      <c r="HKE46" s="649"/>
      <c r="HKF46" s="649"/>
      <c r="HKG46" s="649"/>
      <c r="HKH46" s="649"/>
      <c r="HKI46" s="649"/>
      <c r="HKJ46" s="649"/>
      <c r="HKK46" s="649"/>
      <c r="HKL46" s="649"/>
      <c r="HKM46" s="649"/>
      <c r="HKN46" s="649"/>
      <c r="HKO46" s="649"/>
      <c r="HKP46" s="649"/>
      <c r="HKQ46" s="649"/>
      <c r="HKR46" s="649"/>
      <c r="HKS46" s="649"/>
      <c r="HKT46" s="649"/>
      <c r="HKU46" s="649"/>
      <c r="HKV46" s="649"/>
      <c r="HKW46" s="649"/>
      <c r="HKX46" s="649"/>
      <c r="HKY46" s="649"/>
      <c r="HKZ46" s="649"/>
      <c r="HLA46" s="649"/>
      <c r="HLB46" s="649"/>
      <c r="HLC46" s="649"/>
      <c r="HLD46" s="649"/>
      <c r="HLE46" s="649"/>
      <c r="HLF46" s="649"/>
      <c r="HLG46" s="649"/>
      <c r="HLH46" s="649"/>
      <c r="HLI46" s="649"/>
      <c r="HLJ46" s="649"/>
      <c r="HLK46" s="649"/>
      <c r="HLL46" s="649"/>
      <c r="HLM46" s="649"/>
      <c r="HLN46" s="649"/>
      <c r="HLO46" s="649"/>
      <c r="HLP46" s="649"/>
      <c r="HLQ46" s="649"/>
      <c r="HLR46" s="649"/>
      <c r="HLS46" s="649"/>
      <c r="HLT46" s="649"/>
      <c r="HLU46" s="649"/>
      <c r="HLV46" s="649"/>
      <c r="HLW46" s="649"/>
      <c r="HLX46" s="649"/>
      <c r="HLY46" s="649"/>
      <c r="HLZ46" s="649"/>
      <c r="HMA46" s="649"/>
      <c r="HMB46" s="649"/>
      <c r="HMC46" s="649"/>
      <c r="HMD46" s="649"/>
      <c r="HME46" s="649"/>
      <c r="HMF46" s="649"/>
      <c r="HMG46" s="649"/>
      <c r="HMH46" s="649"/>
      <c r="HMI46" s="649"/>
      <c r="HMJ46" s="649"/>
      <c r="HMK46" s="649"/>
      <c r="HML46" s="649"/>
      <c r="HMM46" s="649"/>
      <c r="HMN46" s="649"/>
      <c r="HMO46" s="649"/>
      <c r="HMP46" s="649"/>
      <c r="HMQ46" s="649"/>
      <c r="HMR46" s="649"/>
      <c r="HMS46" s="649"/>
      <c r="HMT46" s="649"/>
      <c r="HMU46" s="649"/>
      <c r="HMV46" s="649"/>
      <c r="HMW46" s="649"/>
      <c r="HMX46" s="649"/>
      <c r="HMY46" s="649"/>
      <c r="HMZ46" s="649"/>
      <c r="HNA46" s="649"/>
      <c r="HNB46" s="649"/>
      <c r="HNC46" s="649"/>
      <c r="HND46" s="649"/>
      <c r="HNE46" s="649"/>
      <c r="HNF46" s="649"/>
      <c r="HNG46" s="649"/>
      <c r="HNH46" s="649"/>
      <c r="HNI46" s="649"/>
      <c r="HNJ46" s="649"/>
      <c r="HNK46" s="649"/>
      <c r="HNL46" s="649"/>
      <c r="HNM46" s="649"/>
      <c r="HNN46" s="649"/>
      <c r="HNO46" s="649"/>
      <c r="HNP46" s="649"/>
      <c r="HNQ46" s="649"/>
      <c r="HNR46" s="649"/>
      <c r="HNS46" s="649"/>
      <c r="HNT46" s="649"/>
      <c r="HNU46" s="649"/>
      <c r="HNV46" s="649"/>
      <c r="HNW46" s="649"/>
      <c r="HNX46" s="649"/>
      <c r="HNY46" s="649"/>
      <c r="HNZ46" s="649"/>
      <c r="HOA46" s="649"/>
      <c r="HOB46" s="649"/>
      <c r="HOC46" s="649"/>
      <c r="HOD46" s="649"/>
      <c r="HOE46" s="649"/>
      <c r="HOF46" s="649"/>
      <c r="HOG46" s="649"/>
      <c r="HOH46" s="649"/>
      <c r="HOI46" s="649"/>
      <c r="HOJ46" s="649"/>
      <c r="HOK46" s="649"/>
      <c r="HOL46" s="649"/>
      <c r="HOM46" s="649"/>
      <c r="HON46" s="649"/>
      <c r="HOO46" s="649"/>
      <c r="HOP46" s="649"/>
      <c r="HOQ46" s="649"/>
      <c r="HOR46" s="649"/>
      <c r="HOS46" s="649"/>
      <c r="HOT46" s="649"/>
      <c r="HOU46" s="649"/>
      <c r="HOV46" s="649"/>
      <c r="HOW46" s="649"/>
      <c r="HOX46" s="649"/>
      <c r="HOY46" s="649"/>
      <c r="HOZ46" s="649"/>
      <c r="HPA46" s="649"/>
      <c r="HPB46" s="649"/>
      <c r="HPC46" s="649"/>
      <c r="HPD46" s="649"/>
      <c r="HPE46" s="649"/>
      <c r="HPF46" s="649"/>
      <c r="HPG46" s="649"/>
      <c r="HPH46" s="649"/>
      <c r="HPI46" s="649"/>
      <c r="HPJ46" s="649"/>
      <c r="HPK46" s="649"/>
      <c r="HPL46" s="649"/>
      <c r="HPM46" s="649"/>
      <c r="HPN46" s="649"/>
      <c r="HPO46" s="649"/>
      <c r="HPP46" s="649"/>
      <c r="HPQ46" s="649"/>
      <c r="HPR46" s="649"/>
      <c r="HPS46" s="649"/>
      <c r="HPT46" s="649"/>
      <c r="HPU46" s="649"/>
      <c r="HPV46" s="649"/>
      <c r="HPW46" s="649"/>
      <c r="HPX46" s="649"/>
      <c r="HPY46" s="649"/>
      <c r="HPZ46" s="649"/>
      <c r="HQA46" s="649"/>
      <c r="HQB46" s="649"/>
      <c r="HQC46" s="649"/>
      <c r="HQD46" s="649"/>
      <c r="HQE46" s="649"/>
      <c r="HQF46" s="649"/>
      <c r="HQG46" s="649"/>
      <c r="HQH46" s="649"/>
      <c r="HQI46" s="649"/>
      <c r="HQJ46" s="649"/>
      <c r="HQK46" s="649"/>
      <c r="HQL46" s="649"/>
      <c r="HQM46" s="649"/>
      <c r="HQN46" s="649"/>
      <c r="HQO46" s="649"/>
      <c r="HQP46" s="649"/>
      <c r="HQQ46" s="649"/>
      <c r="HQR46" s="649"/>
      <c r="HQS46" s="649"/>
      <c r="HQT46" s="649"/>
      <c r="HQU46" s="649"/>
      <c r="HQV46" s="649"/>
      <c r="HQW46" s="649"/>
      <c r="HQX46" s="649"/>
      <c r="HQY46" s="649"/>
      <c r="HQZ46" s="649"/>
      <c r="HRA46" s="649"/>
      <c r="HRB46" s="649"/>
      <c r="HRC46" s="649"/>
      <c r="HRD46" s="649"/>
      <c r="HRE46" s="649"/>
      <c r="HRF46" s="649"/>
      <c r="HRG46" s="649"/>
      <c r="HRH46" s="649"/>
      <c r="HRI46" s="649"/>
      <c r="HRJ46" s="649"/>
      <c r="HRK46" s="649"/>
      <c r="HRL46" s="649"/>
      <c r="HRM46" s="649"/>
      <c r="HRN46" s="649"/>
      <c r="HRO46" s="649"/>
      <c r="HRP46" s="649"/>
      <c r="HRQ46" s="649"/>
      <c r="HRR46" s="649"/>
      <c r="HRS46" s="649"/>
      <c r="HRT46" s="649"/>
      <c r="HRU46" s="649"/>
      <c r="HRV46" s="649"/>
      <c r="HRW46" s="649"/>
      <c r="HRX46" s="649"/>
      <c r="HRY46" s="649"/>
      <c r="HRZ46" s="649"/>
      <c r="HSA46" s="649"/>
      <c r="HSB46" s="649"/>
      <c r="HSC46" s="649"/>
      <c r="HSD46" s="649"/>
      <c r="HSE46" s="649"/>
      <c r="HSF46" s="649"/>
      <c r="HSG46" s="649"/>
      <c r="HSH46" s="649"/>
      <c r="HSI46" s="649"/>
      <c r="HSJ46" s="649"/>
      <c r="HSK46" s="649"/>
      <c r="HSL46" s="649"/>
      <c r="HSM46" s="649"/>
      <c r="HSN46" s="649"/>
      <c r="HSO46" s="649"/>
      <c r="HSP46" s="649"/>
      <c r="HSQ46" s="649"/>
      <c r="HSR46" s="649"/>
      <c r="HSS46" s="649"/>
      <c r="HST46" s="649"/>
      <c r="HSU46" s="649"/>
      <c r="HSV46" s="649"/>
      <c r="HSW46" s="649"/>
      <c r="HSX46" s="649"/>
      <c r="HSY46" s="649"/>
      <c r="HSZ46" s="649"/>
      <c r="HTA46" s="649"/>
      <c r="HTB46" s="649"/>
      <c r="HTC46" s="649"/>
      <c r="HTD46" s="649"/>
      <c r="HTE46" s="649"/>
      <c r="HTF46" s="649"/>
      <c r="HTG46" s="649"/>
      <c r="HTH46" s="649"/>
      <c r="HTI46" s="649"/>
      <c r="HTJ46" s="649"/>
      <c r="HTK46" s="649"/>
      <c r="HTL46" s="649"/>
      <c r="HTM46" s="649"/>
      <c r="HTN46" s="649"/>
      <c r="HTO46" s="649"/>
      <c r="HTP46" s="649"/>
      <c r="HTQ46" s="649"/>
      <c r="HTR46" s="649"/>
      <c r="HTS46" s="649"/>
      <c r="HTT46" s="649"/>
      <c r="HTU46" s="649"/>
      <c r="HTV46" s="649"/>
      <c r="HTW46" s="649"/>
      <c r="HTX46" s="649"/>
      <c r="HTY46" s="649"/>
      <c r="HTZ46" s="649"/>
      <c r="HUA46" s="649"/>
      <c r="HUB46" s="649"/>
      <c r="HUC46" s="649"/>
      <c r="HUD46" s="649"/>
      <c r="HUE46" s="649"/>
      <c r="HUF46" s="649"/>
      <c r="HUG46" s="649"/>
      <c r="HUH46" s="649"/>
      <c r="HUI46" s="649"/>
      <c r="HUJ46" s="649"/>
      <c r="HUK46" s="649"/>
      <c r="HUL46" s="649"/>
      <c r="HUM46" s="649"/>
      <c r="HUN46" s="649"/>
      <c r="HUO46" s="649"/>
      <c r="HUP46" s="649"/>
      <c r="HUQ46" s="649"/>
      <c r="HUR46" s="649"/>
      <c r="HUS46" s="649"/>
      <c r="HUT46" s="649"/>
      <c r="HUU46" s="649"/>
      <c r="HUV46" s="649"/>
      <c r="HUW46" s="649"/>
      <c r="HUX46" s="649"/>
      <c r="HUY46" s="649"/>
      <c r="HUZ46" s="649"/>
      <c r="HVA46" s="649"/>
      <c r="HVB46" s="649"/>
      <c r="HVC46" s="649"/>
      <c r="HVD46" s="649"/>
      <c r="HVE46" s="649"/>
      <c r="HVF46" s="649"/>
      <c r="HVG46" s="649"/>
      <c r="HVH46" s="649"/>
      <c r="HVI46" s="649"/>
      <c r="HVJ46" s="649"/>
      <c r="HVK46" s="649"/>
      <c r="HVL46" s="649"/>
      <c r="HVM46" s="649"/>
      <c r="HVN46" s="649"/>
      <c r="HVO46" s="649"/>
      <c r="HVP46" s="649"/>
      <c r="HVQ46" s="649"/>
      <c r="HVR46" s="649"/>
      <c r="HVS46" s="649"/>
      <c r="HVT46" s="649"/>
      <c r="HVU46" s="649"/>
      <c r="HVV46" s="649"/>
      <c r="HVW46" s="649"/>
      <c r="HVX46" s="649"/>
      <c r="HVY46" s="649"/>
      <c r="HVZ46" s="649"/>
      <c r="HWA46" s="649"/>
      <c r="HWB46" s="649"/>
      <c r="HWC46" s="649"/>
      <c r="HWD46" s="649"/>
      <c r="HWE46" s="649"/>
      <c r="HWF46" s="649"/>
      <c r="HWG46" s="649"/>
      <c r="HWH46" s="649"/>
      <c r="HWI46" s="649"/>
      <c r="HWJ46" s="649"/>
      <c r="HWK46" s="649"/>
      <c r="HWL46" s="649"/>
      <c r="HWM46" s="649"/>
      <c r="HWN46" s="649"/>
      <c r="HWO46" s="649"/>
      <c r="HWP46" s="649"/>
      <c r="HWQ46" s="649"/>
      <c r="HWR46" s="649"/>
      <c r="HWS46" s="649"/>
      <c r="HWT46" s="649"/>
      <c r="HWU46" s="649"/>
      <c r="HWV46" s="649"/>
      <c r="HWW46" s="649"/>
      <c r="HWX46" s="649"/>
      <c r="HWY46" s="649"/>
      <c r="HWZ46" s="649"/>
      <c r="HXA46" s="649"/>
      <c r="HXB46" s="649"/>
      <c r="HXC46" s="649"/>
      <c r="HXD46" s="649"/>
      <c r="HXE46" s="649"/>
      <c r="HXF46" s="649"/>
      <c r="HXG46" s="649"/>
      <c r="HXH46" s="649"/>
      <c r="HXI46" s="649"/>
      <c r="HXJ46" s="649"/>
      <c r="HXK46" s="649"/>
      <c r="HXL46" s="649"/>
      <c r="HXM46" s="649"/>
      <c r="HXN46" s="649"/>
      <c r="HXO46" s="649"/>
      <c r="HXP46" s="649"/>
      <c r="HXQ46" s="649"/>
      <c r="HXR46" s="649"/>
      <c r="HXS46" s="649"/>
      <c r="HXT46" s="649"/>
      <c r="HXU46" s="649"/>
      <c r="HXV46" s="649"/>
      <c r="HXW46" s="649"/>
      <c r="HXX46" s="649"/>
      <c r="HXY46" s="649"/>
      <c r="HXZ46" s="649"/>
      <c r="HYA46" s="649"/>
      <c r="HYB46" s="649"/>
      <c r="HYC46" s="649"/>
      <c r="HYD46" s="649"/>
      <c r="HYE46" s="649"/>
      <c r="HYF46" s="649"/>
      <c r="HYG46" s="649"/>
      <c r="HYH46" s="649"/>
      <c r="HYI46" s="649"/>
      <c r="HYJ46" s="649"/>
      <c r="HYK46" s="649"/>
      <c r="HYL46" s="649"/>
      <c r="HYM46" s="649"/>
      <c r="HYN46" s="649"/>
      <c r="HYO46" s="649"/>
      <c r="HYP46" s="649"/>
      <c r="HYQ46" s="649"/>
      <c r="HYR46" s="649"/>
      <c r="HYS46" s="649"/>
      <c r="HYT46" s="649"/>
      <c r="HYU46" s="649"/>
      <c r="HYV46" s="649"/>
      <c r="HYW46" s="649"/>
      <c r="HYX46" s="649"/>
      <c r="HYY46" s="649"/>
      <c r="HYZ46" s="649"/>
      <c r="HZA46" s="649"/>
      <c r="HZB46" s="649"/>
      <c r="HZC46" s="649"/>
      <c r="HZD46" s="649"/>
      <c r="HZE46" s="649"/>
      <c r="HZF46" s="649"/>
      <c r="HZG46" s="649"/>
      <c r="HZH46" s="649"/>
      <c r="HZI46" s="649"/>
      <c r="HZJ46" s="649"/>
      <c r="HZK46" s="649"/>
      <c r="HZL46" s="649"/>
      <c r="HZM46" s="649"/>
      <c r="HZN46" s="649"/>
      <c r="HZO46" s="649"/>
      <c r="HZP46" s="649"/>
      <c r="HZQ46" s="649"/>
      <c r="HZR46" s="649"/>
      <c r="HZS46" s="649"/>
      <c r="HZT46" s="649"/>
      <c r="HZU46" s="649"/>
      <c r="HZV46" s="649"/>
      <c r="HZW46" s="649"/>
      <c r="HZX46" s="649"/>
      <c r="HZY46" s="649"/>
      <c r="HZZ46" s="649"/>
      <c r="IAA46" s="649"/>
      <c r="IAB46" s="649"/>
      <c r="IAC46" s="649"/>
      <c r="IAD46" s="649"/>
      <c r="IAE46" s="649"/>
      <c r="IAF46" s="649"/>
      <c r="IAG46" s="649"/>
      <c r="IAH46" s="649"/>
      <c r="IAI46" s="649"/>
      <c r="IAJ46" s="649"/>
      <c r="IAK46" s="649"/>
      <c r="IAL46" s="649"/>
      <c r="IAM46" s="649"/>
      <c r="IAN46" s="649"/>
      <c r="IAO46" s="649"/>
      <c r="IAP46" s="649"/>
      <c r="IAQ46" s="649"/>
      <c r="IAR46" s="649"/>
      <c r="IAS46" s="649"/>
      <c r="IAT46" s="649"/>
      <c r="IAU46" s="649"/>
      <c r="IAV46" s="649"/>
      <c r="IAW46" s="649"/>
      <c r="IAX46" s="649"/>
      <c r="IAY46" s="649"/>
      <c r="IAZ46" s="649"/>
      <c r="IBA46" s="649"/>
      <c r="IBB46" s="649"/>
      <c r="IBC46" s="649"/>
      <c r="IBD46" s="649"/>
      <c r="IBE46" s="649"/>
      <c r="IBF46" s="649"/>
      <c r="IBG46" s="649"/>
      <c r="IBH46" s="649"/>
      <c r="IBI46" s="649"/>
      <c r="IBJ46" s="649"/>
      <c r="IBK46" s="649"/>
      <c r="IBL46" s="649"/>
      <c r="IBM46" s="649"/>
      <c r="IBN46" s="649"/>
      <c r="IBO46" s="649"/>
      <c r="IBP46" s="649"/>
      <c r="IBQ46" s="649"/>
      <c r="IBR46" s="649"/>
      <c r="IBS46" s="649"/>
      <c r="IBT46" s="649"/>
      <c r="IBU46" s="649"/>
      <c r="IBV46" s="649"/>
      <c r="IBW46" s="649"/>
      <c r="IBX46" s="649"/>
      <c r="IBY46" s="649"/>
      <c r="IBZ46" s="649"/>
      <c r="ICA46" s="649"/>
      <c r="ICB46" s="649"/>
      <c r="ICC46" s="649"/>
      <c r="ICD46" s="649"/>
      <c r="ICE46" s="649"/>
      <c r="ICF46" s="649"/>
      <c r="ICG46" s="649"/>
      <c r="ICH46" s="649"/>
      <c r="ICI46" s="649"/>
      <c r="ICJ46" s="649"/>
      <c r="ICK46" s="649"/>
      <c r="ICL46" s="649"/>
      <c r="ICM46" s="649"/>
      <c r="ICN46" s="649"/>
      <c r="ICO46" s="649"/>
      <c r="ICP46" s="649"/>
      <c r="ICQ46" s="649"/>
      <c r="ICR46" s="649"/>
      <c r="ICS46" s="649"/>
      <c r="ICT46" s="649"/>
      <c r="ICU46" s="649"/>
      <c r="ICV46" s="649"/>
      <c r="ICW46" s="649"/>
      <c r="ICX46" s="649"/>
      <c r="ICY46" s="649"/>
      <c r="ICZ46" s="649"/>
      <c r="IDA46" s="649"/>
      <c r="IDB46" s="649"/>
      <c r="IDC46" s="649"/>
      <c r="IDD46" s="649"/>
      <c r="IDE46" s="649"/>
      <c r="IDF46" s="649"/>
      <c r="IDG46" s="649"/>
      <c r="IDH46" s="649"/>
      <c r="IDI46" s="649"/>
      <c r="IDJ46" s="649"/>
      <c r="IDK46" s="649"/>
      <c r="IDL46" s="649"/>
      <c r="IDM46" s="649"/>
      <c r="IDN46" s="649"/>
      <c r="IDO46" s="649"/>
      <c r="IDP46" s="649"/>
      <c r="IDQ46" s="649"/>
      <c r="IDR46" s="649"/>
      <c r="IDS46" s="649"/>
      <c r="IDT46" s="649"/>
      <c r="IDU46" s="649"/>
      <c r="IDV46" s="649"/>
      <c r="IDW46" s="649"/>
      <c r="IDX46" s="649"/>
      <c r="IDY46" s="649"/>
      <c r="IDZ46" s="649"/>
      <c r="IEA46" s="649"/>
      <c r="IEB46" s="649"/>
      <c r="IEC46" s="649"/>
      <c r="IED46" s="649"/>
      <c r="IEE46" s="649"/>
      <c r="IEF46" s="649"/>
      <c r="IEG46" s="649"/>
      <c r="IEH46" s="649"/>
      <c r="IEI46" s="649"/>
      <c r="IEJ46" s="649"/>
      <c r="IEK46" s="649"/>
      <c r="IEL46" s="649"/>
      <c r="IEM46" s="649"/>
      <c r="IEN46" s="649"/>
      <c r="IEO46" s="649"/>
      <c r="IEP46" s="649"/>
      <c r="IEQ46" s="649"/>
      <c r="IER46" s="649"/>
      <c r="IES46" s="649"/>
      <c r="IET46" s="649"/>
      <c r="IEU46" s="649"/>
      <c r="IEV46" s="649"/>
      <c r="IEW46" s="649"/>
      <c r="IEX46" s="649"/>
      <c r="IEY46" s="649"/>
      <c r="IEZ46" s="649"/>
      <c r="IFA46" s="649"/>
      <c r="IFB46" s="649"/>
      <c r="IFC46" s="649"/>
      <c r="IFD46" s="649"/>
      <c r="IFE46" s="649"/>
      <c r="IFF46" s="649"/>
      <c r="IFG46" s="649"/>
      <c r="IFH46" s="649"/>
      <c r="IFI46" s="649"/>
      <c r="IFJ46" s="649"/>
      <c r="IFK46" s="649"/>
      <c r="IFL46" s="649"/>
      <c r="IFM46" s="649"/>
      <c r="IFN46" s="649"/>
      <c r="IFO46" s="649"/>
      <c r="IFP46" s="649"/>
      <c r="IFQ46" s="649"/>
      <c r="IFR46" s="649"/>
      <c r="IFS46" s="649"/>
      <c r="IFT46" s="649"/>
      <c r="IFU46" s="649"/>
      <c r="IFV46" s="649"/>
      <c r="IFW46" s="649"/>
      <c r="IFX46" s="649"/>
      <c r="IFY46" s="649"/>
      <c r="IFZ46" s="649"/>
      <c r="IGA46" s="649"/>
      <c r="IGB46" s="649"/>
      <c r="IGC46" s="649"/>
      <c r="IGD46" s="649"/>
      <c r="IGE46" s="649"/>
      <c r="IGF46" s="649"/>
      <c r="IGG46" s="649"/>
      <c r="IGH46" s="649"/>
      <c r="IGI46" s="649"/>
      <c r="IGJ46" s="649"/>
      <c r="IGK46" s="649"/>
      <c r="IGL46" s="649"/>
      <c r="IGM46" s="649"/>
      <c r="IGN46" s="649"/>
      <c r="IGO46" s="649"/>
      <c r="IGP46" s="649"/>
      <c r="IGQ46" s="649"/>
      <c r="IGR46" s="649"/>
      <c r="IGS46" s="649"/>
      <c r="IGT46" s="649"/>
      <c r="IGU46" s="649"/>
      <c r="IGV46" s="649"/>
      <c r="IGW46" s="649"/>
      <c r="IGX46" s="649"/>
      <c r="IGY46" s="649"/>
      <c r="IGZ46" s="649"/>
      <c r="IHA46" s="649"/>
      <c r="IHB46" s="649"/>
      <c r="IHC46" s="649"/>
      <c r="IHD46" s="649"/>
      <c r="IHE46" s="649"/>
      <c r="IHF46" s="649"/>
      <c r="IHG46" s="649"/>
      <c r="IHH46" s="649"/>
      <c r="IHI46" s="649"/>
      <c r="IHJ46" s="649"/>
      <c r="IHK46" s="649"/>
      <c r="IHL46" s="649"/>
      <c r="IHM46" s="649"/>
      <c r="IHN46" s="649"/>
      <c r="IHO46" s="649"/>
      <c r="IHP46" s="649"/>
      <c r="IHQ46" s="649"/>
      <c r="IHR46" s="649"/>
      <c r="IHS46" s="649"/>
      <c r="IHT46" s="649"/>
      <c r="IHU46" s="649"/>
      <c r="IHV46" s="649"/>
      <c r="IHW46" s="649"/>
      <c r="IHX46" s="649"/>
      <c r="IHY46" s="649"/>
      <c r="IHZ46" s="649"/>
      <c r="IIA46" s="649"/>
      <c r="IIB46" s="649"/>
      <c r="IIC46" s="649"/>
      <c r="IID46" s="649"/>
      <c r="IIE46" s="649"/>
      <c r="IIF46" s="649"/>
      <c r="IIG46" s="649"/>
      <c r="IIH46" s="649"/>
      <c r="III46" s="649"/>
      <c r="IIJ46" s="649"/>
      <c r="IIK46" s="649"/>
      <c r="IIL46" s="649"/>
      <c r="IIM46" s="649"/>
      <c r="IIN46" s="649"/>
      <c r="IIO46" s="649"/>
      <c r="IIP46" s="649"/>
      <c r="IIQ46" s="649"/>
      <c r="IIR46" s="649"/>
      <c r="IIS46" s="649"/>
      <c r="IIT46" s="649"/>
      <c r="IIU46" s="649"/>
      <c r="IIV46" s="649"/>
      <c r="IIW46" s="649"/>
      <c r="IIX46" s="649"/>
      <c r="IIY46" s="649"/>
      <c r="IIZ46" s="649"/>
      <c r="IJA46" s="649"/>
      <c r="IJB46" s="649"/>
      <c r="IJC46" s="649"/>
      <c r="IJD46" s="649"/>
      <c r="IJE46" s="649"/>
      <c r="IJF46" s="649"/>
      <c r="IJG46" s="649"/>
      <c r="IJH46" s="649"/>
      <c r="IJI46" s="649"/>
      <c r="IJJ46" s="649"/>
      <c r="IJK46" s="649"/>
      <c r="IJL46" s="649"/>
      <c r="IJM46" s="649"/>
      <c r="IJN46" s="649"/>
      <c r="IJO46" s="649"/>
      <c r="IJP46" s="649"/>
      <c r="IJQ46" s="649"/>
      <c r="IJR46" s="649"/>
      <c r="IJS46" s="649"/>
      <c r="IJT46" s="649"/>
      <c r="IJU46" s="649"/>
      <c r="IJV46" s="649"/>
      <c r="IJW46" s="649"/>
      <c r="IJX46" s="649"/>
      <c r="IJY46" s="649"/>
      <c r="IJZ46" s="649"/>
      <c r="IKA46" s="649"/>
      <c r="IKB46" s="649"/>
      <c r="IKC46" s="649"/>
      <c r="IKD46" s="649"/>
      <c r="IKE46" s="649"/>
      <c r="IKF46" s="649"/>
      <c r="IKG46" s="649"/>
      <c r="IKH46" s="649"/>
      <c r="IKI46" s="649"/>
      <c r="IKJ46" s="649"/>
      <c r="IKK46" s="649"/>
      <c r="IKL46" s="649"/>
      <c r="IKM46" s="649"/>
      <c r="IKN46" s="649"/>
      <c r="IKO46" s="649"/>
      <c r="IKP46" s="649"/>
      <c r="IKQ46" s="649"/>
      <c r="IKR46" s="649"/>
      <c r="IKS46" s="649"/>
      <c r="IKT46" s="649"/>
      <c r="IKU46" s="649"/>
      <c r="IKV46" s="649"/>
      <c r="IKW46" s="649"/>
      <c r="IKX46" s="649"/>
      <c r="IKY46" s="649"/>
      <c r="IKZ46" s="649"/>
      <c r="ILA46" s="649"/>
      <c r="ILB46" s="649"/>
      <c r="ILC46" s="649"/>
      <c r="ILD46" s="649"/>
      <c r="ILE46" s="649"/>
      <c r="ILF46" s="649"/>
      <c r="ILG46" s="649"/>
      <c r="ILH46" s="649"/>
      <c r="ILI46" s="649"/>
      <c r="ILJ46" s="649"/>
      <c r="ILK46" s="649"/>
      <c r="ILL46" s="649"/>
      <c r="ILM46" s="649"/>
      <c r="ILN46" s="649"/>
      <c r="ILO46" s="649"/>
      <c r="ILP46" s="649"/>
      <c r="ILQ46" s="649"/>
      <c r="ILR46" s="649"/>
      <c r="ILS46" s="649"/>
      <c r="ILT46" s="649"/>
      <c r="ILU46" s="649"/>
      <c r="ILV46" s="649"/>
      <c r="ILW46" s="649"/>
      <c r="ILX46" s="649"/>
      <c r="ILY46" s="649"/>
      <c r="ILZ46" s="649"/>
      <c r="IMA46" s="649"/>
      <c r="IMB46" s="649"/>
      <c r="IMC46" s="649"/>
      <c r="IMD46" s="649"/>
      <c r="IME46" s="649"/>
      <c r="IMF46" s="649"/>
      <c r="IMG46" s="649"/>
      <c r="IMH46" s="649"/>
      <c r="IMI46" s="649"/>
      <c r="IMJ46" s="649"/>
      <c r="IMK46" s="649"/>
      <c r="IML46" s="649"/>
      <c r="IMM46" s="649"/>
      <c r="IMN46" s="649"/>
      <c r="IMO46" s="649"/>
      <c r="IMP46" s="649"/>
      <c r="IMQ46" s="649"/>
      <c r="IMR46" s="649"/>
      <c r="IMS46" s="649"/>
      <c r="IMT46" s="649"/>
      <c r="IMU46" s="649"/>
      <c r="IMV46" s="649"/>
      <c r="IMW46" s="649"/>
      <c r="IMX46" s="649"/>
      <c r="IMY46" s="649"/>
      <c r="IMZ46" s="649"/>
      <c r="INA46" s="649"/>
      <c r="INB46" s="649"/>
      <c r="INC46" s="649"/>
      <c r="IND46" s="649"/>
      <c r="INE46" s="649"/>
      <c r="INF46" s="649"/>
      <c r="ING46" s="649"/>
      <c r="INH46" s="649"/>
      <c r="INI46" s="649"/>
      <c r="INJ46" s="649"/>
      <c r="INK46" s="649"/>
      <c r="INL46" s="649"/>
      <c r="INM46" s="649"/>
      <c r="INN46" s="649"/>
      <c r="INO46" s="649"/>
      <c r="INP46" s="649"/>
      <c r="INQ46" s="649"/>
      <c r="INR46" s="649"/>
      <c r="INS46" s="649"/>
      <c r="INT46" s="649"/>
      <c r="INU46" s="649"/>
      <c r="INV46" s="649"/>
      <c r="INW46" s="649"/>
      <c r="INX46" s="649"/>
      <c r="INY46" s="649"/>
      <c r="INZ46" s="649"/>
      <c r="IOA46" s="649"/>
      <c r="IOB46" s="649"/>
      <c r="IOC46" s="649"/>
      <c r="IOD46" s="649"/>
      <c r="IOE46" s="649"/>
      <c r="IOF46" s="649"/>
      <c r="IOG46" s="649"/>
      <c r="IOH46" s="649"/>
      <c r="IOI46" s="649"/>
      <c r="IOJ46" s="649"/>
      <c r="IOK46" s="649"/>
      <c r="IOL46" s="649"/>
      <c r="IOM46" s="649"/>
      <c r="ION46" s="649"/>
      <c r="IOO46" s="649"/>
      <c r="IOP46" s="649"/>
      <c r="IOQ46" s="649"/>
      <c r="IOR46" s="649"/>
      <c r="IOS46" s="649"/>
      <c r="IOT46" s="649"/>
      <c r="IOU46" s="649"/>
      <c r="IOV46" s="649"/>
      <c r="IOW46" s="649"/>
      <c r="IOX46" s="649"/>
      <c r="IOY46" s="649"/>
      <c r="IOZ46" s="649"/>
      <c r="IPA46" s="649"/>
      <c r="IPB46" s="649"/>
      <c r="IPC46" s="649"/>
      <c r="IPD46" s="649"/>
      <c r="IPE46" s="649"/>
      <c r="IPF46" s="649"/>
      <c r="IPG46" s="649"/>
      <c r="IPH46" s="649"/>
      <c r="IPI46" s="649"/>
      <c r="IPJ46" s="649"/>
      <c r="IPK46" s="649"/>
      <c r="IPL46" s="649"/>
      <c r="IPM46" s="649"/>
      <c r="IPN46" s="649"/>
      <c r="IPO46" s="649"/>
      <c r="IPP46" s="649"/>
      <c r="IPQ46" s="649"/>
      <c r="IPR46" s="649"/>
      <c r="IPS46" s="649"/>
      <c r="IPT46" s="649"/>
      <c r="IPU46" s="649"/>
      <c r="IPV46" s="649"/>
      <c r="IPW46" s="649"/>
      <c r="IPX46" s="649"/>
      <c r="IPY46" s="649"/>
      <c r="IPZ46" s="649"/>
      <c r="IQA46" s="649"/>
      <c r="IQB46" s="649"/>
      <c r="IQC46" s="649"/>
      <c r="IQD46" s="649"/>
      <c r="IQE46" s="649"/>
      <c r="IQF46" s="649"/>
      <c r="IQG46" s="649"/>
      <c r="IQH46" s="649"/>
      <c r="IQI46" s="649"/>
      <c r="IQJ46" s="649"/>
      <c r="IQK46" s="649"/>
      <c r="IQL46" s="649"/>
      <c r="IQM46" s="649"/>
      <c r="IQN46" s="649"/>
      <c r="IQO46" s="649"/>
      <c r="IQP46" s="649"/>
      <c r="IQQ46" s="649"/>
      <c r="IQR46" s="649"/>
      <c r="IQS46" s="649"/>
      <c r="IQT46" s="649"/>
      <c r="IQU46" s="649"/>
      <c r="IQV46" s="649"/>
      <c r="IQW46" s="649"/>
      <c r="IQX46" s="649"/>
      <c r="IQY46" s="649"/>
      <c r="IQZ46" s="649"/>
      <c r="IRA46" s="649"/>
      <c r="IRB46" s="649"/>
      <c r="IRC46" s="649"/>
      <c r="IRD46" s="649"/>
      <c r="IRE46" s="649"/>
      <c r="IRF46" s="649"/>
      <c r="IRG46" s="649"/>
      <c r="IRH46" s="649"/>
      <c r="IRI46" s="649"/>
      <c r="IRJ46" s="649"/>
      <c r="IRK46" s="649"/>
      <c r="IRL46" s="649"/>
      <c r="IRM46" s="649"/>
      <c r="IRN46" s="649"/>
      <c r="IRO46" s="649"/>
      <c r="IRP46" s="649"/>
      <c r="IRQ46" s="649"/>
      <c r="IRR46" s="649"/>
      <c r="IRS46" s="649"/>
      <c r="IRT46" s="649"/>
      <c r="IRU46" s="649"/>
      <c r="IRV46" s="649"/>
      <c r="IRW46" s="649"/>
      <c r="IRX46" s="649"/>
      <c r="IRY46" s="649"/>
      <c r="IRZ46" s="649"/>
      <c r="ISA46" s="649"/>
      <c r="ISB46" s="649"/>
      <c r="ISC46" s="649"/>
      <c r="ISD46" s="649"/>
      <c r="ISE46" s="649"/>
      <c r="ISF46" s="649"/>
      <c r="ISG46" s="649"/>
      <c r="ISH46" s="649"/>
      <c r="ISI46" s="649"/>
      <c r="ISJ46" s="649"/>
      <c r="ISK46" s="649"/>
      <c r="ISL46" s="649"/>
      <c r="ISM46" s="649"/>
      <c r="ISN46" s="649"/>
      <c r="ISO46" s="649"/>
      <c r="ISP46" s="649"/>
      <c r="ISQ46" s="649"/>
      <c r="ISR46" s="649"/>
      <c r="ISS46" s="649"/>
      <c r="IST46" s="649"/>
      <c r="ISU46" s="649"/>
      <c r="ISV46" s="649"/>
      <c r="ISW46" s="649"/>
      <c r="ISX46" s="649"/>
      <c r="ISY46" s="649"/>
      <c r="ISZ46" s="649"/>
      <c r="ITA46" s="649"/>
      <c r="ITB46" s="649"/>
      <c r="ITC46" s="649"/>
      <c r="ITD46" s="649"/>
      <c r="ITE46" s="649"/>
      <c r="ITF46" s="649"/>
      <c r="ITG46" s="649"/>
      <c r="ITH46" s="649"/>
      <c r="ITI46" s="649"/>
      <c r="ITJ46" s="649"/>
      <c r="ITK46" s="649"/>
      <c r="ITL46" s="649"/>
      <c r="ITM46" s="649"/>
      <c r="ITN46" s="649"/>
      <c r="ITO46" s="649"/>
      <c r="ITP46" s="649"/>
      <c r="ITQ46" s="649"/>
      <c r="ITR46" s="649"/>
      <c r="ITS46" s="649"/>
      <c r="ITT46" s="649"/>
      <c r="ITU46" s="649"/>
      <c r="ITV46" s="649"/>
      <c r="ITW46" s="649"/>
      <c r="ITX46" s="649"/>
      <c r="ITY46" s="649"/>
      <c r="ITZ46" s="649"/>
      <c r="IUA46" s="649"/>
      <c r="IUB46" s="649"/>
      <c r="IUC46" s="649"/>
      <c r="IUD46" s="649"/>
      <c r="IUE46" s="649"/>
      <c r="IUF46" s="649"/>
      <c r="IUG46" s="649"/>
      <c r="IUH46" s="649"/>
      <c r="IUI46" s="649"/>
      <c r="IUJ46" s="649"/>
      <c r="IUK46" s="649"/>
      <c r="IUL46" s="649"/>
      <c r="IUM46" s="649"/>
      <c r="IUN46" s="649"/>
      <c r="IUO46" s="649"/>
      <c r="IUP46" s="649"/>
      <c r="IUQ46" s="649"/>
      <c r="IUR46" s="649"/>
      <c r="IUS46" s="649"/>
      <c r="IUT46" s="649"/>
      <c r="IUU46" s="649"/>
      <c r="IUV46" s="649"/>
      <c r="IUW46" s="649"/>
      <c r="IUX46" s="649"/>
      <c r="IUY46" s="649"/>
      <c r="IUZ46" s="649"/>
      <c r="IVA46" s="649"/>
      <c r="IVB46" s="649"/>
      <c r="IVC46" s="649"/>
      <c r="IVD46" s="649"/>
      <c r="IVE46" s="649"/>
      <c r="IVF46" s="649"/>
      <c r="IVG46" s="649"/>
      <c r="IVH46" s="649"/>
      <c r="IVI46" s="649"/>
      <c r="IVJ46" s="649"/>
      <c r="IVK46" s="649"/>
      <c r="IVL46" s="649"/>
      <c r="IVM46" s="649"/>
      <c r="IVN46" s="649"/>
      <c r="IVO46" s="649"/>
      <c r="IVP46" s="649"/>
      <c r="IVQ46" s="649"/>
      <c r="IVR46" s="649"/>
      <c r="IVS46" s="649"/>
      <c r="IVT46" s="649"/>
      <c r="IVU46" s="649"/>
      <c r="IVV46" s="649"/>
      <c r="IVW46" s="649"/>
      <c r="IVX46" s="649"/>
      <c r="IVY46" s="649"/>
      <c r="IVZ46" s="649"/>
      <c r="IWA46" s="649"/>
      <c r="IWB46" s="649"/>
      <c r="IWC46" s="649"/>
      <c r="IWD46" s="649"/>
      <c r="IWE46" s="649"/>
      <c r="IWF46" s="649"/>
      <c r="IWG46" s="649"/>
      <c r="IWH46" s="649"/>
      <c r="IWI46" s="649"/>
      <c r="IWJ46" s="649"/>
      <c r="IWK46" s="649"/>
      <c r="IWL46" s="649"/>
      <c r="IWM46" s="649"/>
      <c r="IWN46" s="649"/>
      <c r="IWO46" s="649"/>
      <c r="IWP46" s="649"/>
      <c r="IWQ46" s="649"/>
      <c r="IWR46" s="649"/>
      <c r="IWS46" s="649"/>
      <c r="IWT46" s="649"/>
      <c r="IWU46" s="649"/>
      <c r="IWV46" s="649"/>
      <c r="IWW46" s="649"/>
      <c r="IWX46" s="649"/>
      <c r="IWY46" s="649"/>
      <c r="IWZ46" s="649"/>
      <c r="IXA46" s="649"/>
      <c r="IXB46" s="649"/>
      <c r="IXC46" s="649"/>
      <c r="IXD46" s="649"/>
      <c r="IXE46" s="649"/>
      <c r="IXF46" s="649"/>
      <c r="IXG46" s="649"/>
      <c r="IXH46" s="649"/>
      <c r="IXI46" s="649"/>
      <c r="IXJ46" s="649"/>
      <c r="IXK46" s="649"/>
      <c r="IXL46" s="649"/>
      <c r="IXM46" s="649"/>
      <c r="IXN46" s="649"/>
      <c r="IXO46" s="649"/>
      <c r="IXP46" s="649"/>
      <c r="IXQ46" s="649"/>
      <c r="IXR46" s="649"/>
      <c r="IXS46" s="649"/>
      <c r="IXT46" s="649"/>
      <c r="IXU46" s="649"/>
      <c r="IXV46" s="649"/>
      <c r="IXW46" s="649"/>
      <c r="IXX46" s="649"/>
      <c r="IXY46" s="649"/>
      <c r="IXZ46" s="649"/>
      <c r="IYA46" s="649"/>
      <c r="IYB46" s="649"/>
      <c r="IYC46" s="649"/>
      <c r="IYD46" s="649"/>
      <c r="IYE46" s="649"/>
      <c r="IYF46" s="649"/>
      <c r="IYG46" s="649"/>
      <c r="IYH46" s="649"/>
      <c r="IYI46" s="649"/>
      <c r="IYJ46" s="649"/>
      <c r="IYK46" s="649"/>
      <c r="IYL46" s="649"/>
      <c r="IYM46" s="649"/>
      <c r="IYN46" s="649"/>
      <c r="IYO46" s="649"/>
      <c r="IYP46" s="649"/>
      <c r="IYQ46" s="649"/>
      <c r="IYR46" s="649"/>
      <c r="IYS46" s="649"/>
      <c r="IYT46" s="649"/>
      <c r="IYU46" s="649"/>
      <c r="IYV46" s="649"/>
      <c r="IYW46" s="649"/>
      <c r="IYX46" s="649"/>
      <c r="IYY46" s="649"/>
      <c r="IYZ46" s="649"/>
      <c r="IZA46" s="649"/>
      <c r="IZB46" s="649"/>
      <c r="IZC46" s="649"/>
      <c r="IZD46" s="649"/>
      <c r="IZE46" s="649"/>
      <c r="IZF46" s="649"/>
      <c r="IZG46" s="649"/>
      <c r="IZH46" s="649"/>
      <c r="IZI46" s="649"/>
      <c r="IZJ46" s="649"/>
      <c r="IZK46" s="649"/>
      <c r="IZL46" s="649"/>
      <c r="IZM46" s="649"/>
      <c r="IZN46" s="649"/>
      <c r="IZO46" s="649"/>
      <c r="IZP46" s="649"/>
      <c r="IZQ46" s="649"/>
      <c r="IZR46" s="649"/>
      <c r="IZS46" s="649"/>
      <c r="IZT46" s="649"/>
      <c r="IZU46" s="649"/>
      <c r="IZV46" s="649"/>
      <c r="IZW46" s="649"/>
      <c r="IZX46" s="649"/>
      <c r="IZY46" s="649"/>
      <c r="IZZ46" s="649"/>
      <c r="JAA46" s="649"/>
      <c r="JAB46" s="649"/>
      <c r="JAC46" s="649"/>
      <c r="JAD46" s="649"/>
      <c r="JAE46" s="649"/>
      <c r="JAF46" s="649"/>
      <c r="JAG46" s="649"/>
      <c r="JAH46" s="649"/>
      <c r="JAI46" s="649"/>
      <c r="JAJ46" s="649"/>
      <c r="JAK46" s="649"/>
      <c r="JAL46" s="649"/>
      <c r="JAM46" s="649"/>
      <c r="JAN46" s="649"/>
      <c r="JAO46" s="649"/>
      <c r="JAP46" s="649"/>
      <c r="JAQ46" s="649"/>
      <c r="JAR46" s="649"/>
      <c r="JAS46" s="649"/>
      <c r="JAT46" s="649"/>
      <c r="JAU46" s="649"/>
      <c r="JAV46" s="649"/>
      <c r="JAW46" s="649"/>
      <c r="JAX46" s="649"/>
      <c r="JAY46" s="649"/>
      <c r="JAZ46" s="649"/>
      <c r="JBA46" s="649"/>
      <c r="JBB46" s="649"/>
      <c r="JBC46" s="649"/>
      <c r="JBD46" s="649"/>
      <c r="JBE46" s="649"/>
      <c r="JBF46" s="649"/>
      <c r="JBG46" s="649"/>
      <c r="JBH46" s="649"/>
      <c r="JBI46" s="649"/>
      <c r="JBJ46" s="649"/>
      <c r="JBK46" s="649"/>
      <c r="JBL46" s="649"/>
      <c r="JBM46" s="649"/>
      <c r="JBN46" s="649"/>
      <c r="JBO46" s="649"/>
      <c r="JBP46" s="649"/>
      <c r="JBQ46" s="649"/>
      <c r="JBR46" s="649"/>
      <c r="JBS46" s="649"/>
      <c r="JBT46" s="649"/>
      <c r="JBU46" s="649"/>
      <c r="JBV46" s="649"/>
      <c r="JBW46" s="649"/>
      <c r="JBX46" s="649"/>
      <c r="JBY46" s="649"/>
      <c r="JBZ46" s="649"/>
      <c r="JCA46" s="649"/>
      <c r="JCB46" s="649"/>
      <c r="JCC46" s="649"/>
      <c r="JCD46" s="649"/>
      <c r="JCE46" s="649"/>
      <c r="JCF46" s="649"/>
      <c r="JCG46" s="649"/>
      <c r="JCH46" s="649"/>
      <c r="JCI46" s="649"/>
      <c r="JCJ46" s="649"/>
      <c r="JCK46" s="649"/>
      <c r="JCL46" s="649"/>
      <c r="JCM46" s="649"/>
      <c r="JCN46" s="649"/>
      <c r="JCO46" s="649"/>
      <c r="JCP46" s="649"/>
      <c r="JCQ46" s="649"/>
      <c r="JCR46" s="649"/>
      <c r="JCS46" s="649"/>
      <c r="JCT46" s="649"/>
      <c r="JCU46" s="649"/>
      <c r="JCV46" s="649"/>
      <c r="JCW46" s="649"/>
      <c r="JCX46" s="649"/>
      <c r="JCY46" s="649"/>
      <c r="JCZ46" s="649"/>
      <c r="JDA46" s="649"/>
      <c r="JDB46" s="649"/>
      <c r="JDC46" s="649"/>
      <c r="JDD46" s="649"/>
      <c r="JDE46" s="649"/>
      <c r="JDF46" s="649"/>
      <c r="JDG46" s="649"/>
      <c r="JDH46" s="649"/>
      <c r="JDI46" s="649"/>
      <c r="JDJ46" s="649"/>
      <c r="JDK46" s="649"/>
      <c r="JDL46" s="649"/>
      <c r="JDM46" s="649"/>
      <c r="JDN46" s="649"/>
      <c r="JDO46" s="649"/>
      <c r="JDP46" s="649"/>
      <c r="JDQ46" s="649"/>
      <c r="JDR46" s="649"/>
      <c r="JDS46" s="649"/>
      <c r="JDT46" s="649"/>
      <c r="JDU46" s="649"/>
      <c r="JDV46" s="649"/>
      <c r="JDW46" s="649"/>
      <c r="JDX46" s="649"/>
      <c r="JDY46" s="649"/>
      <c r="JDZ46" s="649"/>
      <c r="JEA46" s="649"/>
      <c r="JEB46" s="649"/>
      <c r="JEC46" s="649"/>
      <c r="JED46" s="649"/>
      <c r="JEE46" s="649"/>
      <c r="JEF46" s="649"/>
      <c r="JEG46" s="649"/>
      <c r="JEH46" s="649"/>
      <c r="JEI46" s="649"/>
      <c r="JEJ46" s="649"/>
      <c r="JEK46" s="649"/>
      <c r="JEL46" s="649"/>
      <c r="JEM46" s="649"/>
      <c r="JEN46" s="649"/>
      <c r="JEO46" s="649"/>
      <c r="JEP46" s="649"/>
      <c r="JEQ46" s="649"/>
      <c r="JER46" s="649"/>
      <c r="JES46" s="649"/>
      <c r="JET46" s="649"/>
      <c r="JEU46" s="649"/>
      <c r="JEV46" s="649"/>
      <c r="JEW46" s="649"/>
      <c r="JEX46" s="649"/>
      <c r="JEY46" s="649"/>
      <c r="JEZ46" s="649"/>
      <c r="JFA46" s="649"/>
      <c r="JFB46" s="649"/>
      <c r="JFC46" s="649"/>
      <c r="JFD46" s="649"/>
      <c r="JFE46" s="649"/>
      <c r="JFF46" s="649"/>
      <c r="JFG46" s="649"/>
      <c r="JFH46" s="649"/>
      <c r="JFI46" s="649"/>
      <c r="JFJ46" s="649"/>
      <c r="JFK46" s="649"/>
      <c r="JFL46" s="649"/>
      <c r="JFM46" s="649"/>
      <c r="JFN46" s="649"/>
      <c r="JFO46" s="649"/>
      <c r="JFP46" s="649"/>
      <c r="JFQ46" s="649"/>
      <c r="JFR46" s="649"/>
      <c r="JFS46" s="649"/>
      <c r="JFT46" s="649"/>
      <c r="JFU46" s="649"/>
      <c r="JFV46" s="649"/>
      <c r="JFW46" s="649"/>
      <c r="JFX46" s="649"/>
      <c r="JFY46" s="649"/>
      <c r="JFZ46" s="649"/>
      <c r="JGA46" s="649"/>
      <c r="JGB46" s="649"/>
      <c r="JGC46" s="649"/>
      <c r="JGD46" s="649"/>
      <c r="JGE46" s="649"/>
      <c r="JGF46" s="649"/>
      <c r="JGG46" s="649"/>
      <c r="JGH46" s="649"/>
      <c r="JGI46" s="649"/>
      <c r="JGJ46" s="649"/>
      <c r="JGK46" s="649"/>
      <c r="JGL46" s="649"/>
      <c r="JGM46" s="649"/>
      <c r="JGN46" s="649"/>
      <c r="JGO46" s="649"/>
      <c r="JGP46" s="649"/>
      <c r="JGQ46" s="649"/>
      <c r="JGR46" s="649"/>
      <c r="JGS46" s="649"/>
      <c r="JGT46" s="649"/>
      <c r="JGU46" s="649"/>
      <c r="JGV46" s="649"/>
      <c r="JGW46" s="649"/>
      <c r="JGX46" s="649"/>
      <c r="JGY46" s="649"/>
      <c r="JGZ46" s="649"/>
      <c r="JHA46" s="649"/>
      <c r="JHB46" s="649"/>
      <c r="JHC46" s="649"/>
      <c r="JHD46" s="649"/>
      <c r="JHE46" s="649"/>
      <c r="JHF46" s="649"/>
      <c r="JHG46" s="649"/>
      <c r="JHH46" s="649"/>
      <c r="JHI46" s="649"/>
      <c r="JHJ46" s="649"/>
      <c r="JHK46" s="649"/>
      <c r="JHL46" s="649"/>
      <c r="JHM46" s="649"/>
      <c r="JHN46" s="649"/>
      <c r="JHO46" s="649"/>
      <c r="JHP46" s="649"/>
      <c r="JHQ46" s="649"/>
      <c r="JHR46" s="649"/>
      <c r="JHS46" s="649"/>
      <c r="JHT46" s="649"/>
      <c r="JHU46" s="649"/>
      <c r="JHV46" s="649"/>
      <c r="JHW46" s="649"/>
      <c r="JHX46" s="649"/>
      <c r="JHY46" s="649"/>
      <c r="JHZ46" s="649"/>
      <c r="JIA46" s="649"/>
      <c r="JIB46" s="649"/>
      <c r="JIC46" s="649"/>
      <c r="JID46" s="649"/>
      <c r="JIE46" s="649"/>
      <c r="JIF46" s="649"/>
      <c r="JIG46" s="649"/>
      <c r="JIH46" s="649"/>
      <c r="JII46" s="649"/>
      <c r="JIJ46" s="649"/>
      <c r="JIK46" s="649"/>
      <c r="JIL46" s="649"/>
      <c r="JIM46" s="649"/>
      <c r="JIN46" s="649"/>
      <c r="JIO46" s="649"/>
      <c r="JIP46" s="649"/>
      <c r="JIQ46" s="649"/>
      <c r="JIR46" s="649"/>
      <c r="JIS46" s="649"/>
      <c r="JIT46" s="649"/>
      <c r="JIU46" s="649"/>
      <c r="JIV46" s="649"/>
      <c r="JIW46" s="649"/>
      <c r="JIX46" s="649"/>
      <c r="JIY46" s="649"/>
      <c r="JIZ46" s="649"/>
      <c r="JJA46" s="649"/>
      <c r="JJB46" s="649"/>
      <c r="JJC46" s="649"/>
      <c r="JJD46" s="649"/>
      <c r="JJE46" s="649"/>
      <c r="JJF46" s="649"/>
      <c r="JJG46" s="649"/>
      <c r="JJH46" s="649"/>
      <c r="JJI46" s="649"/>
      <c r="JJJ46" s="649"/>
      <c r="JJK46" s="649"/>
      <c r="JJL46" s="649"/>
      <c r="JJM46" s="649"/>
      <c r="JJN46" s="649"/>
      <c r="JJO46" s="649"/>
      <c r="JJP46" s="649"/>
      <c r="JJQ46" s="649"/>
      <c r="JJR46" s="649"/>
      <c r="JJS46" s="649"/>
      <c r="JJT46" s="649"/>
      <c r="JJU46" s="649"/>
      <c r="JJV46" s="649"/>
      <c r="JJW46" s="649"/>
      <c r="JJX46" s="649"/>
      <c r="JJY46" s="649"/>
      <c r="JJZ46" s="649"/>
      <c r="JKA46" s="649"/>
      <c r="JKB46" s="649"/>
      <c r="JKC46" s="649"/>
      <c r="JKD46" s="649"/>
      <c r="JKE46" s="649"/>
      <c r="JKF46" s="649"/>
      <c r="JKG46" s="649"/>
      <c r="JKH46" s="649"/>
      <c r="JKI46" s="649"/>
      <c r="JKJ46" s="649"/>
      <c r="JKK46" s="649"/>
      <c r="JKL46" s="649"/>
      <c r="JKM46" s="649"/>
      <c r="JKN46" s="649"/>
      <c r="JKO46" s="649"/>
      <c r="JKP46" s="649"/>
      <c r="JKQ46" s="649"/>
      <c r="JKR46" s="649"/>
      <c r="JKS46" s="649"/>
      <c r="JKT46" s="649"/>
      <c r="JKU46" s="649"/>
      <c r="JKV46" s="649"/>
      <c r="JKW46" s="649"/>
      <c r="JKX46" s="649"/>
      <c r="JKY46" s="649"/>
      <c r="JKZ46" s="649"/>
      <c r="JLA46" s="649"/>
      <c r="JLB46" s="649"/>
      <c r="JLC46" s="649"/>
      <c r="JLD46" s="649"/>
      <c r="JLE46" s="649"/>
      <c r="JLF46" s="649"/>
      <c r="JLG46" s="649"/>
      <c r="JLH46" s="649"/>
      <c r="JLI46" s="649"/>
      <c r="JLJ46" s="649"/>
      <c r="JLK46" s="649"/>
      <c r="JLL46" s="649"/>
      <c r="JLM46" s="649"/>
      <c r="JLN46" s="649"/>
      <c r="JLO46" s="649"/>
      <c r="JLP46" s="649"/>
      <c r="JLQ46" s="649"/>
      <c r="JLR46" s="649"/>
      <c r="JLS46" s="649"/>
      <c r="JLT46" s="649"/>
      <c r="JLU46" s="649"/>
      <c r="JLV46" s="649"/>
      <c r="JLW46" s="649"/>
      <c r="JLX46" s="649"/>
      <c r="JLY46" s="649"/>
      <c r="JLZ46" s="649"/>
      <c r="JMA46" s="649"/>
      <c r="JMB46" s="649"/>
      <c r="JMC46" s="649"/>
      <c r="JMD46" s="649"/>
      <c r="JME46" s="649"/>
      <c r="JMF46" s="649"/>
      <c r="JMG46" s="649"/>
      <c r="JMH46" s="649"/>
      <c r="JMI46" s="649"/>
      <c r="JMJ46" s="649"/>
      <c r="JMK46" s="649"/>
      <c r="JML46" s="649"/>
      <c r="JMM46" s="649"/>
      <c r="JMN46" s="649"/>
      <c r="JMO46" s="649"/>
      <c r="JMP46" s="649"/>
      <c r="JMQ46" s="649"/>
      <c r="JMR46" s="649"/>
      <c r="JMS46" s="649"/>
      <c r="JMT46" s="649"/>
      <c r="JMU46" s="649"/>
      <c r="JMV46" s="649"/>
      <c r="JMW46" s="649"/>
      <c r="JMX46" s="649"/>
      <c r="JMY46" s="649"/>
      <c r="JMZ46" s="649"/>
      <c r="JNA46" s="649"/>
      <c r="JNB46" s="649"/>
      <c r="JNC46" s="649"/>
      <c r="JND46" s="649"/>
      <c r="JNE46" s="649"/>
      <c r="JNF46" s="649"/>
      <c r="JNG46" s="649"/>
      <c r="JNH46" s="649"/>
      <c r="JNI46" s="649"/>
      <c r="JNJ46" s="649"/>
      <c r="JNK46" s="649"/>
      <c r="JNL46" s="649"/>
      <c r="JNM46" s="649"/>
      <c r="JNN46" s="649"/>
      <c r="JNO46" s="649"/>
      <c r="JNP46" s="649"/>
      <c r="JNQ46" s="649"/>
      <c r="JNR46" s="649"/>
      <c r="JNS46" s="649"/>
      <c r="JNT46" s="649"/>
      <c r="JNU46" s="649"/>
      <c r="JNV46" s="649"/>
      <c r="JNW46" s="649"/>
      <c r="JNX46" s="649"/>
      <c r="JNY46" s="649"/>
      <c r="JNZ46" s="649"/>
      <c r="JOA46" s="649"/>
      <c r="JOB46" s="649"/>
      <c r="JOC46" s="649"/>
      <c r="JOD46" s="649"/>
      <c r="JOE46" s="649"/>
      <c r="JOF46" s="649"/>
      <c r="JOG46" s="649"/>
      <c r="JOH46" s="649"/>
      <c r="JOI46" s="649"/>
      <c r="JOJ46" s="649"/>
      <c r="JOK46" s="649"/>
      <c r="JOL46" s="649"/>
      <c r="JOM46" s="649"/>
      <c r="JON46" s="649"/>
      <c r="JOO46" s="649"/>
      <c r="JOP46" s="649"/>
      <c r="JOQ46" s="649"/>
      <c r="JOR46" s="649"/>
      <c r="JOS46" s="649"/>
      <c r="JOT46" s="649"/>
      <c r="JOU46" s="649"/>
      <c r="JOV46" s="649"/>
      <c r="JOW46" s="649"/>
      <c r="JOX46" s="649"/>
      <c r="JOY46" s="649"/>
      <c r="JOZ46" s="649"/>
      <c r="JPA46" s="649"/>
      <c r="JPB46" s="649"/>
      <c r="JPC46" s="649"/>
      <c r="JPD46" s="649"/>
      <c r="JPE46" s="649"/>
      <c r="JPF46" s="649"/>
      <c r="JPG46" s="649"/>
      <c r="JPH46" s="649"/>
      <c r="JPI46" s="649"/>
      <c r="JPJ46" s="649"/>
      <c r="JPK46" s="649"/>
      <c r="JPL46" s="649"/>
      <c r="JPM46" s="649"/>
      <c r="JPN46" s="649"/>
      <c r="JPO46" s="649"/>
      <c r="JPP46" s="649"/>
      <c r="JPQ46" s="649"/>
      <c r="JPR46" s="649"/>
      <c r="JPS46" s="649"/>
      <c r="JPT46" s="649"/>
      <c r="JPU46" s="649"/>
      <c r="JPV46" s="649"/>
      <c r="JPW46" s="649"/>
      <c r="JPX46" s="649"/>
      <c r="JPY46" s="649"/>
      <c r="JPZ46" s="649"/>
      <c r="JQA46" s="649"/>
      <c r="JQB46" s="649"/>
      <c r="JQC46" s="649"/>
      <c r="JQD46" s="649"/>
      <c r="JQE46" s="649"/>
      <c r="JQF46" s="649"/>
      <c r="JQG46" s="649"/>
      <c r="JQH46" s="649"/>
      <c r="JQI46" s="649"/>
      <c r="JQJ46" s="649"/>
      <c r="JQK46" s="649"/>
      <c r="JQL46" s="649"/>
      <c r="JQM46" s="649"/>
      <c r="JQN46" s="649"/>
      <c r="JQO46" s="649"/>
      <c r="JQP46" s="649"/>
      <c r="JQQ46" s="649"/>
      <c r="JQR46" s="649"/>
      <c r="JQS46" s="649"/>
      <c r="JQT46" s="649"/>
      <c r="JQU46" s="649"/>
      <c r="JQV46" s="649"/>
      <c r="JQW46" s="649"/>
      <c r="JQX46" s="649"/>
      <c r="JQY46" s="649"/>
      <c r="JQZ46" s="649"/>
      <c r="JRA46" s="649"/>
      <c r="JRB46" s="649"/>
      <c r="JRC46" s="649"/>
      <c r="JRD46" s="649"/>
      <c r="JRE46" s="649"/>
      <c r="JRF46" s="649"/>
      <c r="JRG46" s="649"/>
      <c r="JRH46" s="649"/>
      <c r="JRI46" s="649"/>
      <c r="JRJ46" s="649"/>
      <c r="JRK46" s="649"/>
      <c r="JRL46" s="649"/>
      <c r="JRM46" s="649"/>
      <c r="JRN46" s="649"/>
      <c r="JRO46" s="649"/>
      <c r="JRP46" s="649"/>
      <c r="JRQ46" s="649"/>
      <c r="JRR46" s="649"/>
      <c r="JRS46" s="649"/>
      <c r="JRT46" s="649"/>
      <c r="JRU46" s="649"/>
      <c r="JRV46" s="649"/>
      <c r="JRW46" s="649"/>
      <c r="JRX46" s="649"/>
      <c r="JRY46" s="649"/>
      <c r="JRZ46" s="649"/>
      <c r="JSA46" s="649"/>
      <c r="JSB46" s="649"/>
      <c r="JSC46" s="649"/>
      <c r="JSD46" s="649"/>
      <c r="JSE46" s="649"/>
      <c r="JSF46" s="649"/>
      <c r="JSG46" s="649"/>
      <c r="JSH46" s="649"/>
      <c r="JSI46" s="649"/>
      <c r="JSJ46" s="649"/>
      <c r="JSK46" s="649"/>
      <c r="JSL46" s="649"/>
      <c r="JSM46" s="649"/>
      <c r="JSN46" s="649"/>
      <c r="JSO46" s="649"/>
      <c r="JSP46" s="649"/>
      <c r="JSQ46" s="649"/>
      <c r="JSR46" s="649"/>
      <c r="JSS46" s="649"/>
      <c r="JST46" s="649"/>
      <c r="JSU46" s="649"/>
      <c r="JSV46" s="649"/>
      <c r="JSW46" s="649"/>
      <c r="JSX46" s="649"/>
      <c r="JSY46" s="649"/>
      <c r="JSZ46" s="649"/>
      <c r="JTA46" s="649"/>
      <c r="JTB46" s="649"/>
      <c r="JTC46" s="649"/>
      <c r="JTD46" s="649"/>
      <c r="JTE46" s="649"/>
      <c r="JTF46" s="649"/>
      <c r="JTG46" s="649"/>
      <c r="JTH46" s="649"/>
      <c r="JTI46" s="649"/>
      <c r="JTJ46" s="649"/>
      <c r="JTK46" s="649"/>
      <c r="JTL46" s="649"/>
      <c r="JTM46" s="649"/>
      <c r="JTN46" s="649"/>
      <c r="JTO46" s="649"/>
      <c r="JTP46" s="649"/>
      <c r="JTQ46" s="649"/>
      <c r="JTR46" s="649"/>
      <c r="JTS46" s="649"/>
      <c r="JTT46" s="649"/>
      <c r="JTU46" s="649"/>
      <c r="JTV46" s="649"/>
      <c r="JTW46" s="649"/>
      <c r="JTX46" s="649"/>
      <c r="JTY46" s="649"/>
      <c r="JTZ46" s="649"/>
      <c r="JUA46" s="649"/>
      <c r="JUB46" s="649"/>
      <c r="JUC46" s="649"/>
      <c r="JUD46" s="649"/>
      <c r="JUE46" s="649"/>
      <c r="JUF46" s="649"/>
      <c r="JUG46" s="649"/>
      <c r="JUH46" s="649"/>
      <c r="JUI46" s="649"/>
      <c r="JUJ46" s="649"/>
      <c r="JUK46" s="649"/>
      <c r="JUL46" s="649"/>
      <c r="JUM46" s="649"/>
      <c r="JUN46" s="649"/>
      <c r="JUO46" s="649"/>
      <c r="JUP46" s="649"/>
      <c r="JUQ46" s="649"/>
      <c r="JUR46" s="649"/>
      <c r="JUS46" s="649"/>
      <c r="JUT46" s="649"/>
      <c r="JUU46" s="649"/>
      <c r="JUV46" s="649"/>
      <c r="JUW46" s="649"/>
      <c r="JUX46" s="649"/>
      <c r="JUY46" s="649"/>
      <c r="JUZ46" s="649"/>
      <c r="JVA46" s="649"/>
      <c r="JVB46" s="649"/>
      <c r="JVC46" s="649"/>
      <c r="JVD46" s="649"/>
      <c r="JVE46" s="649"/>
      <c r="JVF46" s="649"/>
      <c r="JVG46" s="649"/>
      <c r="JVH46" s="649"/>
      <c r="JVI46" s="649"/>
      <c r="JVJ46" s="649"/>
      <c r="JVK46" s="649"/>
      <c r="JVL46" s="649"/>
      <c r="JVM46" s="649"/>
      <c r="JVN46" s="649"/>
      <c r="JVO46" s="649"/>
      <c r="JVP46" s="649"/>
      <c r="JVQ46" s="649"/>
      <c r="JVR46" s="649"/>
      <c r="JVS46" s="649"/>
      <c r="JVT46" s="649"/>
      <c r="JVU46" s="649"/>
      <c r="JVV46" s="649"/>
      <c r="JVW46" s="649"/>
      <c r="JVX46" s="649"/>
      <c r="JVY46" s="649"/>
      <c r="JVZ46" s="649"/>
      <c r="JWA46" s="649"/>
      <c r="JWB46" s="649"/>
      <c r="JWC46" s="649"/>
      <c r="JWD46" s="649"/>
      <c r="JWE46" s="649"/>
      <c r="JWF46" s="649"/>
      <c r="JWG46" s="649"/>
      <c r="JWH46" s="649"/>
      <c r="JWI46" s="649"/>
      <c r="JWJ46" s="649"/>
      <c r="JWK46" s="649"/>
      <c r="JWL46" s="649"/>
      <c r="JWM46" s="649"/>
      <c r="JWN46" s="649"/>
      <c r="JWO46" s="649"/>
      <c r="JWP46" s="649"/>
      <c r="JWQ46" s="649"/>
      <c r="JWR46" s="649"/>
      <c r="JWS46" s="649"/>
      <c r="JWT46" s="649"/>
      <c r="JWU46" s="649"/>
      <c r="JWV46" s="649"/>
      <c r="JWW46" s="649"/>
      <c r="JWX46" s="649"/>
      <c r="JWY46" s="649"/>
      <c r="JWZ46" s="649"/>
      <c r="JXA46" s="649"/>
      <c r="JXB46" s="649"/>
      <c r="JXC46" s="649"/>
      <c r="JXD46" s="649"/>
      <c r="JXE46" s="649"/>
      <c r="JXF46" s="649"/>
      <c r="JXG46" s="649"/>
      <c r="JXH46" s="649"/>
      <c r="JXI46" s="649"/>
      <c r="JXJ46" s="649"/>
      <c r="JXK46" s="649"/>
      <c r="JXL46" s="649"/>
      <c r="JXM46" s="649"/>
      <c r="JXN46" s="649"/>
      <c r="JXO46" s="649"/>
      <c r="JXP46" s="649"/>
      <c r="JXQ46" s="649"/>
      <c r="JXR46" s="649"/>
      <c r="JXS46" s="649"/>
      <c r="JXT46" s="649"/>
      <c r="JXU46" s="649"/>
      <c r="JXV46" s="649"/>
      <c r="JXW46" s="649"/>
      <c r="JXX46" s="649"/>
      <c r="JXY46" s="649"/>
      <c r="JXZ46" s="649"/>
      <c r="JYA46" s="649"/>
      <c r="JYB46" s="649"/>
      <c r="JYC46" s="649"/>
      <c r="JYD46" s="649"/>
      <c r="JYE46" s="649"/>
      <c r="JYF46" s="649"/>
      <c r="JYG46" s="649"/>
      <c r="JYH46" s="649"/>
      <c r="JYI46" s="649"/>
      <c r="JYJ46" s="649"/>
      <c r="JYK46" s="649"/>
      <c r="JYL46" s="649"/>
      <c r="JYM46" s="649"/>
      <c r="JYN46" s="649"/>
      <c r="JYO46" s="649"/>
      <c r="JYP46" s="649"/>
      <c r="JYQ46" s="649"/>
      <c r="JYR46" s="649"/>
      <c r="JYS46" s="649"/>
      <c r="JYT46" s="649"/>
      <c r="JYU46" s="649"/>
      <c r="JYV46" s="649"/>
      <c r="JYW46" s="649"/>
      <c r="JYX46" s="649"/>
      <c r="JYY46" s="649"/>
      <c r="JYZ46" s="649"/>
      <c r="JZA46" s="649"/>
      <c r="JZB46" s="649"/>
      <c r="JZC46" s="649"/>
      <c r="JZD46" s="649"/>
      <c r="JZE46" s="649"/>
      <c r="JZF46" s="649"/>
      <c r="JZG46" s="649"/>
      <c r="JZH46" s="649"/>
      <c r="JZI46" s="649"/>
      <c r="JZJ46" s="649"/>
      <c r="JZK46" s="649"/>
      <c r="JZL46" s="649"/>
      <c r="JZM46" s="649"/>
      <c r="JZN46" s="649"/>
      <c r="JZO46" s="649"/>
      <c r="JZP46" s="649"/>
      <c r="JZQ46" s="649"/>
      <c r="JZR46" s="649"/>
      <c r="JZS46" s="649"/>
      <c r="JZT46" s="649"/>
      <c r="JZU46" s="649"/>
      <c r="JZV46" s="649"/>
      <c r="JZW46" s="649"/>
      <c r="JZX46" s="649"/>
      <c r="JZY46" s="649"/>
      <c r="JZZ46" s="649"/>
      <c r="KAA46" s="649"/>
      <c r="KAB46" s="649"/>
      <c r="KAC46" s="649"/>
      <c r="KAD46" s="649"/>
      <c r="KAE46" s="649"/>
      <c r="KAF46" s="649"/>
      <c r="KAG46" s="649"/>
      <c r="KAH46" s="649"/>
      <c r="KAI46" s="649"/>
      <c r="KAJ46" s="649"/>
      <c r="KAK46" s="649"/>
      <c r="KAL46" s="649"/>
      <c r="KAM46" s="649"/>
      <c r="KAN46" s="649"/>
      <c r="KAO46" s="649"/>
      <c r="KAP46" s="649"/>
      <c r="KAQ46" s="649"/>
      <c r="KAR46" s="649"/>
      <c r="KAS46" s="649"/>
      <c r="KAT46" s="649"/>
      <c r="KAU46" s="649"/>
      <c r="KAV46" s="649"/>
      <c r="KAW46" s="649"/>
      <c r="KAX46" s="649"/>
      <c r="KAY46" s="649"/>
      <c r="KAZ46" s="649"/>
      <c r="KBA46" s="649"/>
      <c r="KBB46" s="649"/>
      <c r="KBC46" s="649"/>
      <c r="KBD46" s="649"/>
      <c r="KBE46" s="649"/>
      <c r="KBF46" s="649"/>
      <c r="KBG46" s="649"/>
      <c r="KBH46" s="649"/>
      <c r="KBI46" s="649"/>
      <c r="KBJ46" s="649"/>
      <c r="KBK46" s="649"/>
      <c r="KBL46" s="649"/>
      <c r="KBM46" s="649"/>
      <c r="KBN46" s="649"/>
      <c r="KBO46" s="649"/>
      <c r="KBP46" s="649"/>
      <c r="KBQ46" s="649"/>
      <c r="KBR46" s="649"/>
      <c r="KBS46" s="649"/>
      <c r="KBT46" s="649"/>
      <c r="KBU46" s="649"/>
      <c r="KBV46" s="649"/>
      <c r="KBW46" s="649"/>
      <c r="KBX46" s="649"/>
      <c r="KBY46" s="649"/>
      <c r="KBZ46" s="649"/>
      <c r="KCA46" s="649"/>
      <c r="KCB46" s="649"/>
      <c r="KCC46" s="649"/>
      <c r="KCD46" s="649"/>
      <c r="KCE46" s="649"/>
      <c r="KCF46" s="649"/>
      <c r="KCG46" s="649"/>
      <c r="KCH46" s="649"/>
      <c r="KCI46" s="649"/>
      <c r="KCJ46" s="649"/>
      <c r="KCK46" s="649"/>
      <c r="KCL46" s="649"/>
      <c r="KCM46" s="649"/>
      <c r="KCN46" s="649"/>
      <c r="KCO46" s="649"/>
      <c r="KCP46" s="649"/>
      <c r="KCQ46" s="649"/>
      <c r="KCR46" s="649"/>
      <c r="KCS46" s="649"/>
      <c r="KCT46" s="649"/>
      <c r="KCU46" s="649"/>
      <c r="KCV46" s="649"/>
      <c r="KCW46" s="649"/>
      <c r="KCX46" s="649"/>
      <c r="KCY46" s="649"/>
      <c r="KCZ46" s="649"/>
      <c r="KDA46" s="649"/>
      <c r="KDB46" s="649"/>
      <c r="KDC46" s="649"/>
      <c r="KDD46" s="649"/>
      <c r="KDE46" s="649"/>
      <c r="KDF46" s="649"/>
      <c r="KDG46" s="649"/>
      <c r="KDH46" s="649"/>
      <c r="KDI46" s="649"/>
      <c r="KDJ46" s="649"/>
      <c r="KDK46" s="649"/>
      <c r="KDL46" s="649"/>
      <c r="KDM46" s="649"/>
      <c r="KDN46" s="649"/>
      <c r="KDO46" s="649"/>
      <c r="KDP46" s="649"/>
      <c r="KDQ46" s="649"/>
      <c r="KDR46" s="649"/>
      <c r="KDS46" s="649"/>
      <c r="KDT46" s="649"/>
      <c r="KDU46" s="649"/>
      <c r="KDV46" s="649"/>
      <c r="KDW46" s="649"/>
      <c r="KDX46" s="649"/>
      <c r="KDY46" s="649"/>
      <c r="KDZ46" s="649"/>
      <c r="KEA46" s="649"/>
      <c r="KEB46" s="649"/>
      <c r="KEC46" s="649"/>
      <c r="KED46" s="649"/>
      <c r="KEE46" s="649"/>
      <c r="KEF46" s="649"/>
      <c r="KEG46" s="649"/>
      <c r="KEH46" s="649"/>
      <c r="KEI46" s="649"/>
      <c r="KEJ46" s="649"/>
      <c r="KEK46" s="649"/>
      <c r="KEL46" s="649"/>
      <c r="KEM46" s="649"/>
      <c r="KEN46" s="649"/>
      <c r="KEO46" s="649"/>
      <c r="KEP46" s="649"/>
      <c r="KEQ46" s="649"/>
      <c r="KER46" s="649"/>
      <c r="KES46" s="649"/>
      <c r="KET46" s="649"/>
      <c r="KEU46" s="649"/>
      <c r="KEV46" s="649"/>
      <c r="KEW46" s="649"/>
      <c r="KEX46" s="649"/>
      <c r="KEY46" s="649"/>
      <c r="KEZ46" s="649"/>
      <c r="KFA46" s="649"/>
      <c r="KFB46" s="649"/>
      <c r="KFC46" s="649"/>
      <c r="KFD46" s="649"/>
      <c r="KFE46" s="649"/>
      <c r="KFF46" s="649"/>
      <c r="KFG46" s="649"/>
      <c r="KFH46" s="649"/>
      <c r="KFI46" s="649"/>
      <c r="KFJ46" s="649"/>
      <c r="KFK46" s="649"/>
      <c r="KFL46" s="649"/>
      <c r="KFM46" s="649"/>
      <c r="KFN46" s="649"/>
      <c r="KFO46" s="649"/>
      <c r="KFP46" s="649"/>
      <c r="KFQ46" s="649"/>
      <c r="KFR46" s="649"/>
      <c r="KFS46" s="649"/>
      <c r="KFT46" s="649"/>
      <c r="KFU46" s="649"/>
      <c r="KFV46" s="649"/>
      <c r="KFW46" s="649"/>
      <c r="KFX46" s="649"/>
      <c r="KFY46" s="649"/>
      <c r="KFZ46" s="649"/>
      <c r="KGA46" s="649"/>
      <c r="KGB46" s="649"/>
      <c r="KGC46" s="649"/>
      <c r="KGD46" s="649"/>
      <c r="KGE46" s="649"/>
      <c r="KGF46" s="649"/>
      <c r="KGG46" s="649"/>
      <c r="KGH46" s="649"/>
      <c r="KGI46" s="649"/>
      <c r="KGJ46" s="649"/>
      <c r="KGK46" s="649"/>
      <c r="KGL46" s="649"/>
      <c r="KGM46" s="649"/>
      <c r="KGN46" s="649"/>
      <c r="KGO46" s="649"/>
      <c r="KGP46" s="649"/>
      <c r="KGQ46" s="649"/>
      <c r="KGR46" s="649"/>
      <c r="KGS46" s="649"/>
      <c r="KGT46" s="649"/>
      <c r="KGU46" s="649"/>
      <c r="KGV46" s="649"/>
      <c r="KGW46" s="649"/>
      <c r="KGX46" s="649"/>
      <c r="KGY46" s="649"/>
      <c r="KGZ46" s="649"/>
      <c r="KHA46" s="649"/>
      <c r="KHB46" s="649"/>
      <c r="KHC46" s="649"/>
      <c r="KHD46" s="649"/>
      <c r="KHE46" s="649"/>
      <c r="KHF46" s="649"/>
      <c r="KHG46" s="649"/>
      <c r="KHH46" s="649"/>
      <c r="KHI46" s="649"/>
      <c r="KHJ46" s="649"/>
      <c r="KHK46" s="649"/>
      <c r="KHL46" s="649"/>
      <c r="KHM46" s="649"/>
      <c r="KHN46" s="649"/>
      <c r="KHO46" s="649"/>
      <c r="KHP46" s="649"/>
      <c r="KHQ46" s="649"/>
      <c r="KHR46" s="649"/>
      <c r="KHS46" s="649"/>
      <c r="KHT46" s="649"/>
      <c r="KHU46" s="649"/>
      <c r="KHV46" s="649"/>
      <c r="KHW46" s="649"/>
      <c r="KHX46" s="649"/>
      <c r="KHY46" s="649"/>
      <c r="KHZ46" s="649"/>
      <c r="KIA46" s="649"/>
      <c r="KIB46" s="649"/>
      <c r="KIC46" s="649"/>
      <c r="KID46" s="649"/>
      <c r="KIE46" s="649"/>
      <c r="KIF46" s="649"/>
      <c r="KIG46" s="649"/>
      <c r="KIH46" s="649"/>
      <c r="KII46" s="649"/>
      <c r="KIJ46" s="649"/>
      <c r="KIK46" s="649"/>
      <c r="KIL46" s="649"/>
      <c r="KIM46" s="649"/>
      <c r="KIN46" s="649"/>
      <c r="KIO46" s="649"/>
      <c r="KIP46" s="649"/>
      <c r="KIQ46" s="649"/>
      <c r="KIR46" s="649"/>
      <c r="KIS46" s="649"/>
      <c r="KIT46" s="649"/>
      <c r="KIU46" s="649"/>
      <c r="KIV46" s="649"/>
      <c r="KIW46" s="649"/>
      <c r="KIX46" s="649"/>
      <c r="KIY46" s="649"/>
      <c r="KIZ46" s="649"/>
      <c r="KJA46" s="649"/>
      <c r="KJB46" s="649"/>
      <c r="KJC46" s="649"/>
      <c r="KJD46" s="649"/>
      <c r="KJE46" s="649"/>
      <c r="KJF46" s="649"/>
      <c r="KJG46" s="649"/>
      <c r="KJH46" s="649"/>
      <c r="KJI46" s="649"/>
      <c r="KJJ46" s="649"/>
      <c r="KJK46" s="649"/>
      <c r="KJL46" s="649"/>
      <c r="KJM46" s="649"/>
      <c r="KJN46" s="649"/>
      <c r="KJO46" s="649"/>
      <c r="KJP46" s="649"/>
      <c r="KJQ46" s="649"/>
      <c r="KJR46" s="649"/>
      <c r="KJS46" s="649"/>
      <c r="KJT46" s="649"/>
      <c r="KJU46" s="649"/>
      <c r="KJV46" s="649"/>
      <c r="KJW46" s="649"/>
      <c r="KJX46" s="649"/>
      <c r="KJY46" s="649"/>
      <c r="KJZ46" s="649"/>
      <c r="KKA46" s="649"/>
      <c r="KKB46" s="649"/>
      <c r="KKC46" s="649"/>
      <c r="KKD46" s="649"/>
      <c r="KKE46" s="649"/>
      <c r="KKF46" s="649"/>
      <c r="KKG46" s="649"/>
      <c r="KKH46" s="649"/>
      <c r="KKI46" s="649"/>
      <c r="KKJ46" s="649"/>
      <c r="KKK46" s="649"/>
      <c r="KKL46" s="649"/>
      <c r="KKM46" s="649"/>
      <c r="KKN46" s="649"/>
      <c r="KKO46" s="649"/>
      <c r="KKP46" s="649"/>
      <c r="KKQ46" s="649"/>
      <c r="KKR46" s="649"/>
      <c r="KKS46" s="649"/>
      <c r="KKT46" s="649"/>
      <c r="KKU46" s="649"/>
      <c r="KKV46" s="649"/>
      <c r="KKW46" s="649"/>
      <c r="KKX46" s="649"/>
      <c r="KKY46" s="649"/>
      <c r="KKZ46" s="649"/>
      <c r="KLA46" s="649"/>
      <c r="KLB46" s="649"/>
      <c r="KLC46" s="649"/>
      <c r="KLD46" s="649"/>
      <c r="KLE46" s="649"/>
      <c r="KLF46" s="649"/>
      <c r="KLG46" s="649"/>
      <c r="KLH46" s="649"/>
      <c r="KLI46" s="649"/>
      <c r="KLJ46" s="649"/>
      <c r="KLK46" s="649"/>
      <c r="KLL46" s="649"/>
      <c r="KLM46" s="649"/>
      <c r="KLN46" s="649"/>
      <c r="KLO46" s="649"/>
      <c r="KLP46" s="649"/>
      <c r="KLQ46" s="649"/>
      <c r="KLR46" s="649"/>
      <c r="KLS46" s="649"/>
      <c r="KLT46" s="649"/>
      <c r="KLU46" s="649"/>
      <c r="KLV46" s="649"/>
      <c r="KLW46" s="649"/>
      <c r="KLX46" s="649"/>
      <c r="KLY46" s="649"/>
      <c r="KLZ46" s="649"/>
      <c r="KMA46" s="649"/>
      <c r="KMB46" s="649"/>
      <c r="KMC46" s="649"/>
      <c r="KMD46" s="649"/>
      <c r="KME46" s="649"/>
      <c r="KMF46" s="649"/>
      <c r="KMG46" s="649"/>
      <c r="KMH46" s="649"/>
      <c r="KMI46" s="649"/>
      <c r="KMJ46" s="649"/>
      <c r="KMK46" s="649"/>
      <c r="KML46" s="649"/>
      <c r="KMM46" s="649"/>
      <c r="KMN46" s="649"/>
      <c r="KMO46" s="649"/>
      <c r="KMP46" s="649"/>
      <c r="KMQ46" s="649"/>
      <c r="KMR46" s="649"/>
      <c r="KMS46" s="649"/>
      <c r="KMT46" s="649"/>
      <c r="KMU46" s="649"/>
      <c r="KMV46" s="649"/>
      <c r="KMW46" s="649"/>
      <c r="KMX46" s="649"/>
      <c r="KMY46" s="649"/>
      <c r="KMZ46" s="649"/>
      <c r="KNA46" s="649"/>
      <c r="KNB46" s="649"/>
      <c r="KNC46" s="649"/>
      <c r="KND46" s="649"/>
      <c r="KNE46" s="649"/>
      <c r="KNF46" s="649"/>
      <c r="KNG46" s="649"/>
      <c r="KNH46" s="649"/>
      <c r="KNI46" s="649"/>
      <c r="KNJ46" s="649"/>
      <c r="KNK46" s="649"/>
      <c r="KNL46" s="649"/>
      <c r="KNM46" s="649"/>
      <c r="KNN46" s="649"/>
      <c r="KNO46" s="649"/>
      <c r="KNP46" s="649"/>
      <c r="KNQ46" s="649"/>
      <c r="KNR46" s="649"/>
      <c r="KNS46" s="649"/>
      <c r="KNT46" s="649"/>
      <c r="KNU46" s="649"/>
      <c r="KNV46" s="649"/>
      <c r="KNW46" s="649"/>
      <c r="KNX46" s="649"/>
      <c r="KNY46" s="649"/>
      <c r="KNZ46" s="649"/>
      <c r="KOA46" s="649"/>
      <c r="KOB46" s="649"/>
      <c r="KOC46" s="649"/>
      <c r="KOD46" s="649"/>
      <c r="KOE46" s="649"/>
      <c r="KOF46" s="649"/>
      <c r="KOG46" s="649"/>
      <c r="KOH46" s="649"/>
      <c r="KOI46" s="649"/>
      <c r="KOJ46" s="649"/>
      <c r="KOK46" s="649"/>
      <c r="KOL46" s="649"/>
      <c r="KOM46" s="649"/>
      <c r="KON46" s="649"/>
      <c r="KOO46" s="649"/>
      <c r="KOP46" s="649"/>
      <c r="KOQ46" s="649"/>
      <c r="KOR46" s="649"/>
      <c r="KOS46" s="649"/>
      <c r="KOT46" s="649"/>
      <c r="KOU46" s="649"/>
      <c r="KOV46" s="649"/>
      <c r="KOW46" s="649"/>
      <c r="KOX46" s="649"/>
      <c r="KOY46" s="649"/>
      <c r="KOZ46" s="649"/>
      <c r="KPA46" s="649"/>
      <c r="KPB46" s="649"/>
      <c r="KPC46" s="649"/>
      <c r="KPD46" s="649"/>
      <c r="KPE46" s="649"/>
      <c r="KPF46" s="649"/>
      <c r="KPG46" s="649"/>
      <c r="KPH46" s="649"/>
      <c r="KPI46" s="649"/>
      <c r="KPJ46" s="649"/>
      <c r="KPK46" s="649"/>
      <c r="KPL46" s="649"/>
      <c r="KPM46" s="649"/>
      <c r="KPN46" s="649"/>
      <c r="KPO46" s="649"/>
      <c r="KPP46" s="649"/>
      <c r="KPQ46" s="649"/>
      <c r="KPR46" s="649"/>
      <c r="KPS46" s="649"/>
      <c r="KPT46" s="649"/>
      <c r="KPU46" s="649"/>
      <c r="KPV46" s="649"/>
      <c r="KPW46" s="649"/>
      <c r="KPX46" s="649"/>
      <c r="KPY46" s="649"/>
      <c r="KPZ46" s="649"/>
      <c r="KQA46" s="649"/>
      <c r="KQB46" s="649"/>
      <c r="KQC46" s="649"/>
      <c r="KQD46" s="649"/>
      <c r="KQE46" s="649"/>
      <c r="KQF46" s="649"/>
      <c r="KQG46" s="649"/>
      <c r="KQH46" s="649"/>
      <c r="KQI46" s="649"/>
      <c r="KQJ46" s="649"/>
      <c r="KQK46" s="649"/>
      <c r="KQL46" s="649"/>
      <c r="KQM46" s="649"/>
      <c r="KQN46" s="649"/>
      <c r="KQO46" s="649"/>
      <c r="KQP46" s="649"/>
      <c r="KQQ46" s="649"/>
      <c r="KQR46" s="649"/>
      <c r="KQS46" s="649"/>
      <c r="KQT46" s="649"/>
      <c r="KQU46" s="649"/>
      <c r="KQV46" s="649"/>
      <c r="KQW46" s="649"/>
      <c r="KQX46" s="649"/>
      <c r="KQY46" s="649"/>
      <c r="KQZ46" s="649"/>
      <c r="KRA46" s="649"/>
      <c r="KRB46" s="649"/>
      <c r="KRC46" s="649"/>
      <c r="KRD46" s="649"/>
      <c r="KRE46" s="649"/>
      <c r="KRF46" s="649"/>
      <c r="KRG46" s="649"/>
      <c r="KRH46" s="649"/>
      <c r="KRI46" s="649"/>
      <c r="KRJ46" s="649"/>
      <c r="KRK46" s="649"/>
      <c r="KRL46" s="649"/>
      <c r="KRM46" s="649"/>
      <c r="KRN46" s="649"/>
      <c r="KRO46" s="649"/>
      <c r="KRP46" s="649"/>
      <c r="KRQ46" s="649"/>
      <c r="KRR46" s="649"/>
      <c r="KRS46" s="649"/>
      <c r="KRT46" s="649"/>
      <c r="KRU46" s="649"/>
      <c r="KRV46" s="649"/>
      <c r="KRW46" s="649"/>
      <c r="KRX46" s="649"/>
      <c r="KRY46" s="649"/>
      <c r="KRZ46" s="649"/>
      <c r="KSA46" s="649"/>
      <c r="KSB46" s="649"/>
      <c r="KSC46" s="649"/>
      <c r="KSD46" s="649"/>
      <c r="KSE46" s="649"/>
      <c r="KSF46" s="649"/>
      <c r="KSG46" s="649"/>
      <c r="KSH46" s="649"/>
      <c r="KSI46" s="649"/>
      <c r="KSJ46" s="649"/>
      <c r="KSK46" s="649"/>
      <c r="KSL46" s="649"/>
      <c r="KSM46" s="649"/>
      <c r="KSN46" s="649"/>
      <c r="KSO46" s="649"/>
      <c r="KSP46" s="649"/>
      <c r="KSQ46" s="649"/>
      <c r="KSR46" s="649"/>
      <c r="KSS46" s="649"/>
      <c r="KST46" s="649"/>
      <c r="KSU46" s="649"/>
      <c r="KSV46" s="649"/>
      <c r="KSW46" s="649"/>
      <c r="KSX46" s="649"/>
      <c r="KSY46" s="649"/>
      <c r="KSZ46" s="649"/>
      <c r="KTA46" s="649"/>
      <c r="KTB46" s="649"/>
      <c r="KTC46" s="649"/>
      <c r="KTD46" s="649"/>
      <c r="KTE46" s="649"/>
      <c r="KTF46" s="649"/>
      <c r="KTG46" s="649"/>
      <c r="KTH46" s="649"/>
      <c r="KTI46" s="649"/>
      <c r="KTJ46" s="649"/>
      <c r="KTK46" s="649"/>
      <c r="KTL46" s="649"/>
      <c r="KTM46" s="649"/>
      <c r="KTN46" s="649"/>
      <c r="KTO46" s="649"/>
      <c r="KTP46" s="649"/>
      <c r="KTQ46" s="649"/>
      <c r="KTR46" s="649"/>
      <c r="KTS46" s="649"/>
      <c r="KTT46" s="649"/>
      <c r="KTU46" s="649"/>
      <c r="KTV46" s="649"/>
      <c r="KTW46" s="649"/>
      <c r="KTX46" s="649"/>
      <c r="KTY46" s="649"/>
      <c r="KTZ46" s="649"/>
      <c r="KUA46" s="649"/>
      <c r="KUB46" s="649"/>
      <c r="KUC46" s="649"/>
      <c r="KUD46" s="649"/>
      <c r="KUE46" s="649"/>
      <c r="KUF46" s="649"/>
      <c r="KUG46" s="649"/>
      <c r="KUH46" s="649"/>
      <c r="KUI46" s="649"/>
      <c r="KUJ46" s="649"/>
      <c r="KUK46" s="649"/>
      <c r="KUL46" s="649"/>
      <c r="KUM46" s="649"/>
      <c r="KUN46" s="649"/>
      <c r="KUO46" s="649"/>
      <c r="KUP46" s="649"/>
      <c r="KUQ46" s="649"/>
      <c r="KUR46" s="649"/>
      <c r="KUS46" s="649"/>
      <c r="KUT46" s="649"/>
      <c r="KUU46" s="649"/>
      <c r="KUV46" s="649"/>
      <c r="KUW46" s="649"/>
      <c r="KUX46" s="649"/>
      <c r="KUY46" s="649"/>
      <c r="KUZ46" s="649"/>
      <c r="KVA46" s="649"/>
      <c r="KVB46" s="649"/>
      <c r="KVC46" s="649"/>
      <c r="KVD46" s="649"/>
      <c r="KVE46" s="649"/>
      <c r="KVF46" s="649"/>
      <c r="KVG46" s="649"/>
      <c r="KVH46" s="649"/>
      <c r="KVI46" s="649"/>
      <c r="KVJ46" s="649"/>
      <c r="KVK46" s="649"/>
      <c r="KVL46" s="649"/>
      <c r="KVM46" s="649"/>
      <c r="KVN46" s="649"/>
      <c r="KVO46" s="649"/>
      <c r="KVP46" s="649"/>
      <c r="KVQ46" s="649"/>
      <c r="KVR46" s="649"/>
      <c r="KVS46" s="649"/>
      <c r="KVT46" s="649"/>
      <c r="KVU46" s="649"/>
      <c r="KVV46" s="649"/>
      <c r="KVW46" s="649"/>
      <c r="KVX46" s="649"/>
      <c r="KVY46" s="649"/>
      <c r="KVZ46" s="649"/>
      <c r="KWA46" s="649"/>
      <c r="KWB46" s="649"/>
      <c r="KWC46" s="649"/>
      <c r="KWD46" s="649"/>
      <c r="KWE46" s="649"/>
      <c r="KWF46" s="649"/>
      <c r="KWG46" s="649"/>
      <c r="KWH46" s="649"/>
      <c r="KWI46" s="649"/>
      <c r="KWJ46" s="649"/>
      <c r="KWK46" s="649"/>
      <c r="KWL46" s="649"/>
      <c r="KWM46" s="649"/>
      <c r="KWN46" s="649"/>
      <c r="KWO46" s="649"/>
      <c r="KWP46" s="649"/>
      <c r="KWQ46" s="649"/>
      <c r="KWR46" s="649"/>
      <c r="KWS46" s="649"/>
      <c r="KWT46" s="649"/>
      <c r="KWU46" s="649"/>
      <c r="KWV46" s="649"/>
      <c r="KWW46" s="649"/>
      <c r="KWX46" s="649"/>
      <c r="KWY46" s="649"/>
      <c r="KWZ46" s="649"/>
      <c r="KXA46" s="649"/>
      <c r="KXB46" s="649"/>
      <c r="KXC46" s="649"/>
      <c r="KXD46" s="649"/>
      <c r="KXE46" s="649"/>
      <c r="KXF46" s="649"/>
      <c r="KXG46" s="649"/>
      <c r="KXH46" s="649"/>
      <c r="KXI46" s="649"/>
      <c r="KXJ46" s="649"/>
      <c r="KXK46" s="649"/>
      <c r="KXL46" s="649"/>
      <c r="KXM46" s="649"/>
      <c r="KXN46" s="649"/>
      <c r="KXO46" s="649"/>
      <c r="KXP46" s="649"/>
      <c r="KXQ46" s="649"/>
      <c r="KXR46" s="649"/>
      <c r="KXS46" s="649"/>
      <c r="KXT46" s="649"/>
      <c r="KXU46" s="649"/>
      <c r="KXV46" s="649"/>
      <c r="KXW46" s="649"/>
      <c r="KXX46" s="649"/>
      <c r="KXY46" s="649"/>
      <c r="KXZ46" s="649"/>
      <c r="KYA46" s="649"/>
      <c r="KYB46" s="649"/>
      <c r="KYC46" s="649"/>
      <c r="KYD46" s="649"/>
      <c r="KYE46" s="649"/>
      <c r="KYF46" s="649"/>
      <c r="KYG46" s="649"/>
      <c r="KYH46" s="649"/>
      <c r="KYI46" s="649"/>
      <c r="KYJ46" s="649"/>
      <c r="KYK46" s="649"/>
      <c r="KYL46" s="649"/>
      <c r="KYM46" s="649"/>
      <c r="KYN46" s="649"/>
      <c r="KYO46" s="649"/>
      <c r="KYP46" s="649"/>
      <c r="KYQ46" s="649"/>
      <c r="KYR46" s="649"/>
      <c r="KYS46" s="649"/>
      <c r="KYT46" s="649"/>
      <c r="KYU46" s="649"/>
      <c r="KYV46" s="649"/>
      <c r="KYW46" s="649"/>
      <c r="KYX46" s="649"/>
      <c r="KYY46" s="649"/>
      <c r="KYZ46" s="649"/>
      <c r="KZA46" s="649"/>
      <c r="KZB46" s="649"/>
      <c r="KZC46" s="649"/>
      <c r="KZD46" s="649"/>
      <c r="KZE46" s="649"/>
      <c r="KZF46" s="649"/>
      <c r="KZG46" s="649"/>
      <c r="KZH46" s="649"/>
      <c r="KZI46" s="649"/>
      <c r="KZJ46" s="649"/>
      <c r="KZK46" s="649"/>
      <c r="KZL46" s="649"/>
      <c r="KZM46" s="649"/>
      <c r="KZN46" s="649"/>
      <c r="KZO46" s="649"/>
      <c r="KZP46" s="649"/>
      <c r="KZQ46" s="649"/>
      <c r="KZR46" s="649"/>
      <c r="KZS46" s="649"/>
      <c r="KZT46" s="649"/>
      <c r="KZU46" s="649"/>
      <c r="KZV46" s="649"/>
      <c r="KZW46" s="649"/>
      <c r="KZX46" s="649"/>
      <c r="KZY46" s="649"/>
      <c r="KZZ46" s="649"/>
      <c r="LAA46" s="649"/>
      <c r="LAB46" s="649"/>
      <c r="LAC46" s="649"/>
      <c r="LAD46" s="649"/>
      <c r="LAE46" s="649"/>
      <c r="LAF46" s="649"/>
      <c r="LAG46" s="649"/>
      <c r="LAH46" s="649"/>
      <c r="LAI46" s="649"/>
      <c r="LAJ46" s="649"/>
      <c r="LAK46" s="649"/>
      <c r="LAL46" s="649"/>
      <c r="LAM46" s="649"/>
      <c r="LAN46" s="649"/>
      <c r="LAO46" s="649"/>
      <c r="LAP46" s="649"/>
      <c r="LAQ46" s="649"/>
      <c r="LAR46" s="649"/>
      <c r="LAS46" s="649"/>
      <c r="LAT46" s="649"/>
      <c r="LAU46" s="649"/>
      <c r="LAV46" s="649"/>
      <c r="LAW46" s="649"/>
      <c r="LAX46" s="649"/>
      <c r="LAY46" s="649"/>
      <c r="LAZ46" s="649"/>
      <c r="LBA46" s="649"/>
      <c r="LBB46" s="649"/>
      <c r="LBC46" s="649"/>
      <c r="LBD46" s="649"/>
      <c r="LBE46" s="649"/>
      <c r="LBF46" s="649"/>
      <c r="LBG46" s="649"/>
      <c r="LBH46" s="649"/>
      <c r="LBI46" s="649"/>
      <c r="LBJ46" s="649"/>
      <c r="LBK46" s="649"/>
      <c r="LBL46" s="649"/>
      <c r="LBM46" s="649"/>
      <c r="LBN46" s="649"/>
      <c r="LBO46" s="649"/>
      <c r="LBP46" s="649"/>
      <c r="LBQ46" s="649"/>
      <c r="LBR46" s="649"/>
      <c r="LBS46" s="649"/>
      <c r="LBT46" s="649"/>
      <c r="LBU46" s="649"/>
      <c r="LBV46" s="649"/>
      <c r="LBW46" s="649"/>
      <c r="LBX46" s="649"/>
      <c r="LBY46" s="649"/>
      <c r="LBZ46" s="649"/>
      <c r="LCA46" s="649"/>
      <c r="LCB46" s="649"/>
      <c r="LCC46" s="649"/>
      <c r="LCD46" s="649"/>
      <c r="LCE46" s="649"/>
      <c r="LCF46" s="649"/>
      <c r="LCG46" s="649"/>
      <c r="LCH46" s="649"/>
      <c r="LCI46" s="649"/>
      <c r="LCJ46" s="649"/>
      <c r="LCK46" s="649"/>
      <c r="LCL46" s="649"/>
      <c r="LCM46" s="649"/>
      <c r="LCN46" s="649"/>
      <c r="LCO46" s="649"/>
      <c r="LCP46" s="649"/>
      <c r="LCQ46" s="649"/>
      <c r="LCR46" s="649"/>
      <c r="LCS46" s="649"/>
      <c r="LCT46" s="649"/>
      <c r="LCU46" s="649"/>
      <c r="LCV46" s="649"/>
      <c r="LCW46" s="649"/>
      <c r="LCX46" s="649"/>
      <c r="LCY46" s="649"/>
      <c r="LCZ46" s="649"/>
      <c r="LDA46" s="649"/>
      <c r="LDB46" s="649"/>
      <c r="LDC46" s="649"/>
      <c r="LDD46" s="649"/>
      <c r="LDE46" s="649"/>
      <c r="LDF46" s="649"/>
      <c r="LDG46" s="649"/>
      <c r="LDH46" s="649"/>
      <c r="LDI46" s="649"/>
      <c r="LDJ46" s="649"/>
      <c r="LDK46" s="649"/>
      <c r="LDL46" s="649"/>
      <c r="LDM46" s="649"/>
      <c r="LDN46" s="649"/>
      <c r="LDO46" s="649"/>
      <c r="LDP46" s="649"/>
      <c r="LDQ46" s="649"/>
      <c r="LDR46" s="649"/>
      <c r="LDS46" s="649"/>
      <c r="LDT46" s="649"/>
      <c r="LDU46" s="649"/>
      <c r="LDV46" s="649"/>
      <c r="LDW46" s="649"/>
      <c r="LDX46" s="649"/>
      <c r="LDY46" s="649"/>
      <c r="LDZ46" s="649"/>
      <c r="LEA46" s="649"/>
      <c r="LEB46" s="649"/>
      <c r="LEC46" s="649"/>
      <c r="LED46" s="649"/>
      <c r="LEE46" s="649"/>
      <c r="LEF46" s="649"/>
      <c r="LEG46" s="649"/>
      <c r="LEH46" s="649"/>
      <c r="LEI46" s="649"/>
      <c r="LEJ46" s="649"/>
      <c r="LEK46" s="649"/>
      <c r="LEL46" s="649"/>
      <c r="LEM46" s="649"/>
      <c r="LEN46" s="649"/>
      <c r="LEO46" s="649"/>
      <c r="LEP46" s="649"/>
      <c r="LEQ46" s="649"/>
      <c r="LER46" s="649"/>
      <c r="LES46" s="649"/>
      <c r="LET46" s="649"/>
      <c r="LEU46" s="649"/>
      <c r="LEV46" s="649"/>
      <c r="LEW46" s="649"/>
      <c r="LEX46" s="649"/>
      <c r="LEY46" s="649"/>
      <c r="LEZ46" s="649"/>
      <c r="LFA46" s="649"/>
      <c r="LFB46" s="649"/>
      <c r="LFC46" s="649"/>
      <c r="LFD46" s="649"/>
      <c r="LFE46" s="649"/>
      <c r="LFF46" s="649"/>
      <c r="LFG46" s="649"/>
      <c r="LFH46" s="649"/>
      <c r="LFI46" s="649"/>
      <c r="LFJ46" s="649"/>
      <c r="LFK46" s="649"/>
      <c r="LFL46" s="649"/>
      <c r="LFM46" s="649"/>
      <c r="LFN46" s="649"/>
      <c r="LFO46" s="649"/>
      <c r="LFP46" s="649"/>
      <c r="LFQ46" s="649"/>
      <c r="LFR46" s="649"/>
      <c r="LFS46" s="649"/>
      <c r="LFT46" s="649"/>
      <c r="LFU46" s="649"/>
      <c r="LFV46" s="649"/>
      <c r="LFW46" s="649"/>
      <c r="LFX46" s="649"/>
      <c r="LFY46" s="649"/>
      <c r="LFZ46" s="649"/>
      <c r="LGA46" s="649"/>
      <c r="LGB46" s="649"/>
      <c r="LGC46" s="649"/>
      <c r="LGD46" s="649"/>
      <c r="LGE46" s="649"/>
      <c r="LGF46" s="649"/>
      <c r="LGG46" s="649"/>
      <c r="LGH46" s="649"/>
      <c r="LGI46" s="649"/>
      <c r="LGJ46" s="649"/>
      <c r="LGK46" s="649"/>
      <c r="LGL46" s="649"/>
      <c r="LGM46" s="649"/>
      <c r="LGN46" s="649"/>
      <c r="LGO46" s="649"/>
      <c r="LGP46" s="649"/>
      <c r="LGQ46" s="649"/>
      <c r="LGR46" s="649"/>
      <c r="LGS46" s="649"/>
      <c r="LGT46" s="649"/>
      <c r="LGU46" s="649"/>
      <c r="LGV46" s="649"/>
      <c r="LGW46" s="649"/>
      <c r="LGX46" s="649"/>
      <c r="LGY46" s="649"/>
      <c r="LGZ46" s="649"/>
      <c r="LHA46" s="649"/>
      <c r="LHB46" s="649"/>
      <c r="LHC46" s="649"/>
      <c r="LHD46" s="649"/>
      <c r="LHE46" s="649"/>
      <c r="LHF46" s="649"/>
      <c r="LHG46" s="649"/>
      <c r="LHH46" s="649"/>
      <c r="LHI46" s="649"/>
      <c r="LHJ46" s="649"/>
      <c r="LHK46" s="649"/>
      <c r="LHL46" s="649"/>
      <c r="LHM46" s="649"/>
      <c r="LHN46" s="649"/>
      <c r="LHO46" s="649"/>
      <c r="LHP46" s="649"/>
      <c r="LHQ46" s="649"/>
      <c r="LHR46" s="649"/>
      <c r="LHS46" s="649"/>
      <c r="LHT46" s="649"/>
      <c r="LHU46" s="649"/>
      <c r="LHV46" s="649"/>
      <c r="LHW46" s="649"/>
      <c r="LHX46" s="649"/>
      <c r="LHY46" s="649"/>
      <c r="LHZ46" s="649"/>
      <c r="LIA46" s="649"/>
      <c r="LIB46" s="649"/>
      <c r="LIC46" s="649"/>
      <c r="LID46" s="649"/>
      <c r="LIE46" s="649"/>
      <c r="LIF46" s="649"/>
      <c r="LIG46" s="649"/>
      <c r="LIH46" s="649"/>
      <c r="LII46" s="649"/>
      <c r="LIJ46" s="649"/>
      <c r="LIK46" s="649"/>
      <c r="LIL46" s="649"/>
      <c r="LIM46" s="649"/>
      <c r="LIN46" s="649"/>
      <c r="LIO46" s="649"/>
      <c r="LIP46" s="649"/>
      <c r="LIQ46" s="649"/>
      <c r="LIR46" s="649"/>
      <c r="LIS46" s="649"/>
      <c r="LIT46" s="649"/>
      <c r="LIU46" s="649"/>
      <c r="LIV46" s="649"/>
      <c r="LIW46" s="649"/>
      <c r="LIX46" s="649"/>
      <c r="LIY46" s="649"/>
      <c r="LIZ46" s="649"/>
      <c r="LJA46" s="649"/>
      <c r="LJB46" s="649"/>
      <c r="LJC46" s="649"/>
      <c r="LJD46" s="649"/>
      <c r="LJE46" s="649"/>
      <c r="LJF46" s="649"/>
      <c r="LJG46" s="649"/>
      <c r="LJH46" s="649"/>
      <c r="LJI46" s="649"/>
      <c r="LJJ46" s="649"/>
      <c r="LJK46" s="649"/>
      <c r="LJL46" s="649"/>
      <c r="LJM46" s="649"/>
      <c r="LJN46" s="649"/>
      <c r="LJO46" s="649"/>
      <c r="LJP46" s="649"/>
      <c r="LJQ46" s="649"/>
      <c r="LJR46" s="649"/>
      <c r="LJS46" s="649"/>
      <c r="LJT46" s="649"/>
      <c r="LJU46" s="649"/>
      <c r="LJV46" s="649"/>
      <c r="LJW46" s="649"/>
      <c r="LJX46" s="649"/>
      <c r="LJY46" s="649"/>
      <c r="LJZ46" s="649"/>
      <c r="LKA46" s="649"/>
      <c r="LKB46" s="649"/>
      <c r="LKC46" s="649"/>
      <c r="LKD46" s="649"/>
      <c r="LKE46" s="649"/>
      <c r="LKF46" s="649"/>
      <c r="LKG46" s="649"/>
      <c r="LKH46" s="649"/>
      <c r="LKI46" s="649"/>
      <c r="LKJ46" s="649"/>
      <c r="LKK46" s="649"/>
      <c r="LKL46" s="649"/>
      <c r="LKM46" s="649"/>
      <c r="LKN46" s="649"/>
      <c r="LKO46" s="649"/>
      <c r="LKP46" s="649"/>
      <c r="LKQ46" s="649"/>
      <c r="LKR46" s="649"/>
      <c r="LKS46" s="649"/>
      <c r="LKT46" s="649"/>
      <c r="LKU46" s="649"/>
      <c r="LKV46" s="649"/>
      <c r="LKW46" s="649"/>
      <c r="LKX46" s="649"/>
      <c r="LKY46" s="649"/>
      <c r="LKZ46" s="649"/>
      <c r="LLA46" s="649"/>
      <c r="LLB46" s="649"/>
      <c r="LLC46" s="649"/>
      <c r="LLD46" s="649"/>
      <c r="LLE46" s="649"/>
      <c r="LLF46" s="649"/>
      <c r="LLG46" s="649"/>
      <c r="LLH46" s="649"/>
      <c r="LLI46" s="649"/>
      <c r="LLJ46" s="649"/>
      <c r="LLK46" s="649"/>
      <c r="LLL46" s="649"/>
      <c r="LLM46" s="649"/>
      <c r="LLN46" s="649"/>
      <c r="LLO46" s="649"/>
      <c r="LLP46" s="649"/>
      <c r="LLQ46" s="649"/>
      <c r="LLR46" s="649"/>
      <c r="LLS46" s="649"/>
      <c r="LLT46" s="649"/>
      <c r="LLU46" s="649"/>
      <c r="LLV46" s="649"/>
      <c r="LLW46" s="649"/>
      <c r="LLX46" s="649"/>
      <c r="LLY46" s="649"/>
      <c r="LLZ46" s="649"/>
      <c r="LMA46" s="649"/>
      <c r="LMB46" s="649"/>
      <c r="LMC46" s="649"/>
      <c r="LMD46" s="649"/>
      <c r="LME46" s="649"/>
      <c r="LMF46" s="649"/>
      <c r="LMG46" s="649"/>
      <c r="LMH46" s="649"/>
      <c r="LMI46" s="649"/>
      <c r="LMJ46" s="649"/>
      <c r="LMK46" s="649"/>
      <c r="LML46" s="649"/>
      <c r="LMM46" s="649"/>
      <c r="LMN46" s="649"/>
      <c r="LMO46" s="649"/>
      <c r="LMP46" s="649"/>
      <c r="LMQ46" s="649"/>
      <c r="LMR46" s="649"/>
      <c r="LMS46" s="649"/>
      <c r="LMT46" s="649"/>
      <c r="LMU46" s="649"/>
      <c r="LMV46" s="649"/>
      <c r="LMW46" s="649"/>
      <c r="LMX46" s="649"/>
      <c r="LMY46" s="649"/>
      <c r="LMZ46" s="649"/>
      <c r="LNA46" s="649"/>
      <c r="LNB46" s="649"/>
      <c r="LNC46" s="649"/>
      <c r="LND46" s="649"/>
      <c r="LNE46" s="649"/>
      <c r="LNF46" s="649"/>
      <c r="LNG46" s="649"/>
      <c r="LNH46" s="649"/>
      <c r="LNI46" s="649"/>
      <c r="LNJ46" s="649"/>
      <c r="LNK46" s="649"/>
      <c r="LNL46" s="649"/>
      <c r="LNM46" s="649"/>
      <c r="LNN46" s="649"/>
      <c r="LNO46" s="649"/>
      <c r="LNP46" s="649"/>
      <c r="LNQ46" s="649"/>
      <c r="LNR46" s="649"/>
      <c r="LNS46" s="649"/>
      <c r="LNT46" s="649"/>
      <c r="LNU46" s="649"/>
      <c r="LNV46" s="649"/>
      <c r="LNW46" s="649"/>
      <c r="LNX46" s="649"/>
      <c r="LNY46" s="649"/>
      <c r="LNZ46" s="649"/>
      <c r="LOA46" s="649"/>
      <c r="LOB46" s="649"/>
      <c r="LOC46" s="649"/>
      <c r="LOD46" s="649"/>
      <c r="LOE46" s="649"/>
      <c r="LOF46" s="649"/>
      <c r="LOG46" s="649"/>
      <c r="LOH46" s="649"/>
      <c r="LOI46" s="649"/>
      <c r="LOJ46" s="649"/>
      <c r="LOK46" s="649"/>
      <c r="LOL46" s="649"/>
      <c r="LOM46" s="649"/>
      <c r="LON46" s="649"/>
      <c r="LOO46" s="649"/>
      <c r="LOP46" s="649"/>
      <c r="LOQ46" s="649"/>
      <c r="LOR46" s="649"/>
      <c r="LOS46" s="649"/>
      <c r="LOT46" s="649"/>
      <c r="LOU46" s="649"/>
      <c r="LOV46" s="649"/>
      <c r="LOW46" s="649"/>
      <c r="LOX46" s="649"/>
      <c r="LOY46" s="649"/>
      <c r="LOZ46" s="649"/>
      <c r="LPA46" s="649"/>
      <c r="LPB46" s="649"/>
      <c r="LPC46" s="649"/>
      <c r="LPD46" s="649"/>
      <c r="LPE46" s="649"/>
      <c r="LPF46" s="649"/>
      <c r="LPG46" s="649"/>
      <c r="LPH46" s="649"/>
      <c r="LPI46" s="649"/>
      <c r="LPJ46" s="649"/>
      <c r="LPK46" s="649"/>
      <c r="LPL46" s="649"/>
      <c r="LPM46" s="649"/>
      <c r="LPN46" s="649"/>
      <c r="LPO46" s="649"/>
      <c r="LPP46" s="649"/>
      <c r="LPQ46" s="649"/>
      <c r="LPR46" s="649"/>
      <c r="LPS46" s="649"/>
      <c r="LPT46" s="649"/>
      <c r="LPU46" s="649"/>
      <c r="LPV46" s="649"/>
      <c r="LPW46" s="649"/>
      <c r="LPX46" s="649"/>
      <c r="LPY46" s="649"/>
      <c r="LPZ46" s="649"/>
      <c r="LQA46" s="649"/>
      <c r="LQB46" s="649"/>
      <c r="LQC46" s="649"/>
      <c r="LQD46" s="649"/>
      <c r="LQE46" s="649"/>
      <c r="LQF46" s="649"/>
      <c r="LQG46" s="649"/>
      <c r="LQH46" s="649"/>
      <c r="LQI46" s="649"/>
      <c r="LQJ46" s="649"/>
      <c r="LQK46" s="649"/>
      <c r="LQL46" s="649"/>
      <c r="LQM46" s="649"/>
      <c r="LQN46" s="649"/>
      <c r="LQO46" s="649"/>
      <c r="LQP46" s="649"/>
      <c r="LQQ46" s="649"/>
      <c r="LQR46" s="649"/>
      <c r="LQS46" s="649"/>
      <c r="LQT46" s="649"/>
      <c r="LQU46" s="649"/>
      <c r="LQV46" s="649"/>
      <c r="LQW46" s="649"/>
      <c r="LQX46" s="649"/>
      <c r="LQY46" s="649"/>
      <c r="LQZ46" s="649"/>
      <c r="LRA46" s="649"/>
      <c r="LRB46" s="649"/>
      <c r="LRC46" s="649"/>
      <c r="LRD46" s="649"/>
      <c r="LRE46" s="649"/>
      <c r="LRF46" s="649"/>
      <c r="LRG46" s="649"/>
      <c r="LRH46" s="649"/>
      <c r="LRI46" s="649"/>
      <c r="LRJ46" s="649"/>
      <c r="LRK46" s="649"/>
      <c r="LRL46" s="649"/>
      <c r="LRM46" s="649"/>
      <c r="LRN46" s="649"/>
      <c r="LRO46" s="649"/>
      <c r="LRP46" s="649"/>
      <c r="LRQ46" s="649"/>
      <c r="LRR46" s="649"/>
      <c r="LRS46" s="649"/>
      <c r="LRT46" s="649"/>
      <c r="LRU46" s="649"/>
      <c r="LRV46" s="649"/>
      <c r="LRW46" s="649"/>
      <c r="LRX46" s="649"/>
      <c r="LRY46" s="649"/>
      <c r="LRZ46" s="649"/>
      <c r="LSA46" s="649"/>
      <c r="LSB46" s="649"/>
      <c r="LSC46" s="649"/>
      <c r="LSD46" s="649"/>
      <c r="LSE46" s="649"/>
      <c r="LSF46" s="649"/>
      <c r="LSG46" s="649"/>
      <c r="LSH46" s="649"/>
      <c r="LSI46" s="649"/>
      <c r="LSJ46" s="649"/>
      <c r="LSK46" s="649"/>
      <c r="LSL46" s="649"/>
      <c r="LSM46" s="649"/>
      <c r="LSN46" s="649"/>
      <c r="LSO46" s="649"/>
      <c r="LSP46" s="649"/>
      <c r="LSQ46" s="649"/>
      <c r="LSR46" s="649"/>
      <c r="LSS46" s="649"/>
      <c r="LST46" s="649"/>
      <c r="LSU46" s="649"/>
      <c r="LSV46" s="649"/>
      <c r="LSW46" s="649"/>
      <c r="LSX46" s="649"/>
      <c r="LSY46" s="649"/>
      <c r="LSZ46" s="649"/>
      <c r="LTA46" s="649"/>
      <c r="LTB46" s="649"/>
      <c r="LTC46" s="649"/>
      <c r="LTD46" s="649"/>
      <c r="LTE46" s="649"/>
      <c r="LTF46" s="649"/>
      <c r="LTG46" s="649"/>
      <c r="LTH46" s="649"/>
      <c r="LTI46" s="649"/>
      <c r="LTJ46" s="649"/>
      <c r="LTK46" s="649"/>
      <c r="LTL46" s="649"/>
      <c r="LTM46" s="649"/>
      <c r="LTN46" s="649"/>
      <c r="LTO46" s="649"/>
      <c r="LTP46" s="649"/>
      <c r="LTQ46" s="649"/>
      <c r="LTR46" s="649"/>
      <c r="LTS46" s="649"/>
      <c r="LTT46" s="649"/>
      <c r="LTU46" s="649"/>
      <c r="LTV46" s="649"/>
      <c r="LTW46" s="649"/>
      <c r="LTX46" s="649"/>
      <c r="LTY46" s="649"/>
      <c r="LTZ46" s="649"/>
      <c r="LUA46" s="649"/>
      <c r="LUB46" s="649"/>
      <c r="LUC46" s="649"/>
      <c r="LUD46" s="649"/>
      <c r="LUE46" s="649"/>
      <c r="LUF46" s="649"/>
      <c r="LUG46" s="649"/>
      <c r="LUH46" s="649"/>
      <c r="LUI46" s="649"/>
      <c r="LUJ46" s="649"/>
      <c r="LUK46" s="649"/>
      <c r="LUL46" s="649"/>
      <c r="LUM46" s="649"/>
      <c r="LUN46" s="649"/>
      <c r="LUO46" s="649"/>
      <c r="LUP46" s="649"/>
      <c r="LUQ46" s="649"/>
      <c r="LUR46" s="649"/>
      <c r="LUS46" s="649"/>
      <c r="LUT46" s="649"/>
      <c r="LUU46" s="649"/>
      <c r="LUV46" s="649"/>
      <c r="LUW46" s="649"/>
      <c r="LUX46" s="649"/>
      <c r="LUY46" s="649"/>
      <c r="LUZ46" s="649"/>
      <c r="LVA46" s="649"/>
      <c r="LVB46" s="649"/>
      <c r="LVC46" s="649"/>
      <c r="LVD46" s="649"/>
      <c r="LVE46" s="649"/>
      <c r="LVF46" s="649"/>
      <c r="LVG46" s="649"/>
      <c r="LVH46" s="649"/>
      <c r="LVI46" s="649"/>
      <c r="LVJ46" s="649"/>
      <c r="LVK46" s="649"/>
      <c r="LVL46" s="649"/>
      <c r="LVM46" s="649"/>
      <c r="LVN46" s="649"/>
      <c r="LVO46" s="649"/>
      <c r="LVP46" s="649"/>
      <c r="LVQ46" s="649"/>
      <c r="LVR46" s="649"/>
      <c r="LVS46" s="649"/>
      <c r="LVT46" s="649"/>
      <c r="LVU46" s="649"/>
      <c r="LVV46" s="649"/>
      <c r="LVW46" s="649"/>
      <c r="LVX46" s="649"/>
      <c r="LVY46" s="649"/>
      <c r="LVZ46" s="649"/>
      <c r="LWA46" s="649"/>
      <c r="LWB46" s="649"/>
      <c r="LWC46" s="649"/>
      <c r="LWD46" s="649"/>
      <c r="LWE46" s="649"/>
      <c r="LWF46" s="649"/>
      <c r="LWG46" s="649"/>
      <c r="LWH46" s="649"/>
      <c r="LWI46" s="649"/>
      <c r="LWJ46" s="649"/>
      <c r="LWK46" s="649"/>
      <c r="LWL46" s="649"/>
      <c r="LWM46" s="649"/>
      <c r="LWN46" s="649"/>
      <c r="LWO46" s="649"/>
      <c r="LWP46" s="649"/>
      <c r="LWQ46" s="649"/>
      <c r="LWR46" s="649"/>
      <c r="LWS46" s="649"/>
      <c r="LWT46" s="649"/>
      <c r="LWU46" s="649"/>
      <c r="LWV46" s="649"/>
      <c r="LWW46" s="649"/>
      <c r="LWX46" s="649"/>
      <c r="LWY46" s="649"/>
      <c r="LWZ46" s="649"/>
      <c r="LXA46" s="649"/>
      <c r="LXB46" s="649"/>
      <c r="LXC46" s="649"/>
      <c r="LXD46" s="649"/>
      <c r="LXE46" s="649"/>
      <c r="LXF46" s="649"/>
      <c r="LXG46" s="649"/>
      <c r="LXH46" s="649"/>
      <c r="LXI46" s="649"/>
      <c r="LXJ46" s="649"/>
      <c r="LXK46" s="649"/>
      <c r="LXL46" s="649"/>
      <c r="LXM46" s="649"/>
      <c r="LXN46" s="649"/>
      <c r="LXO46" s="649"/>
      <c r="LXP46" s="649"/>
      <c r="LXQ46" s="649"/>
      <c r="LXR46" s="649"/>
      <c r="LXS46" s="649"/>
      <c r="LXT46" s="649"/>
      <c r="LXU46" s="649"/>
      <c r="LXV46" s="649"/>
      <c r="LXW46" s="649"/>
      <c r="LXX46" s="649"/>
      <c r="LXY46" s="649"/>
      <c r="LXZ46" s="649"/>
      <c r="LYA46" s="649"/>
      <c r="LYB46" s="649"/>
      <c r="LYC46" s="649"/>
      <c r="LYD46" s="649"/>
      <c r="LYE46" s="649"/>
      <c r="LYF46" s="649"/>
      <c r="LYG46" s="649"/>
      <c r="LYH46" s="649"/>
      <c r="LYI46" s="649"/>
      <c r="LYJ46" s="649"/>
      <c r="LYK46" s="649"/>
      <c r="LYL46" s="649"/>
      <c r="LYM46" s="649"/>
      <c r="LYN46" s="649"/>
      <c r="LYO46" s="649"/>
      <c r="LYP46" s="649"/>
      <c r="LYQ46" s="649"/>
      <c r="LYR46" s="649"/>
      <c r="LYS46" s="649"/>
      <c r="LYT46" s="649"/>
      <c r="LYU46" s="649"/>
      <c r="LYV46" s="649"/>
      <c r="LYW46" s="649"/>
      <c r="LYX46" s="649"/>
      <c r="LYY46" s="649"/>
      <c r="LYZ46" s="649"/>
      <c r="LZA46" s="649"/>
      <c r="LZB46" s="649"/>
      <c r="LZC46" s="649"/>
      <c r="LZD46" s="649"/>
      <c r="LZE46" s="649"/>
      <c r="LZF46" s="649"/>
      <c r="LZG46" s="649"/>
      <c r="LZH46" s="649"/>
      <c r="LZI46" s="649"/>
      <c r="LZJ46" s="649"/>
      <c r="LZK46" s="649"/>
      <c r="LZL46" s="649"/>
      <c r="LZM46" s="649"/>
      <c r="LZN46" s="649"/>
      <c r="LZO46" s="649"/>
      <c r="LZP46" s="649"/>
      <c r="LZQ46" s="649"/>
      <c r="LZR46" s="649"/>
      <c r="LZS46" s="649"/>
      <c r="LZT46" s="649"/>
      <c r="LZU46" s="649"/>
      <c r="LZV46" s="649"/>
      <c r="LZW46" s="649"/>
      <c r="LZX46" s="649"/>
      <c r="LZY46" s="649"/>
      <c r="LZZ46" s="649"/>
      <c r="MAA46" s="649"/>
      <c r="MAB46" s="649"/>
      <c r="MAC46" s="649"/>
      <c r="MAD46" s="649"/>
      <c r="MAE46" s="649"/>
      <c r="MAF46" s="649"/>
      <c r="MAG46" s="649"/>
      <c r="MAH46" s="649"/>
      <c r="MAI46" s="649"/>
      <c r="MAJ46" s="649"/>
      <c r="MAK46" s="649"/>
      <c r="MAL46" s="649"/>
      <c r="MAM46" s="649"/>
      <c r="MAN46" s="649"/>
      <c r="MAO46" s="649"/>
      <c r="MAP46" s="649"/>
      <c r="MAQ46" s="649"/>
      <c r="MAR46" s="649"/>
      <c r="MAS46" s="649"/>
      <c r="MAT46" s="649"/>
      <c r="MAU46" s="649"/>
      <c r="MAV46" s="649"/>
      <c r="MAW46" s="649"/>
      <c r="MAX46" s="649"/>
      <c r="MAY46" s="649"/>
      <c r="MAZ46" s="649"/>
      <c r="MBA46" s="649"/>
      <c r="MBB46" s="649"/>
      <c r="MBC46" s="649"/>
      <c r="MBD46" s="649"/>
      <c r="MBE46" s="649"/>
      <c r="MBF46" s="649"/>
      <c r="MBG46" s="649"/>
      <c r="MBH46" s="649"/>
      <c r="MBI46" s="649"/>
      <c r="MBJ46" s="649"/>
      <c r="MBK46" s="649"/>
      <c r="MBL46" s="649"/>
      <c r="MBM46" s="649"/>
      <c r="MBN46" s="649"/>
      <c r="MBO46" s="649"/>
      <c r="MBP46" s="649"/>
      <c r="MBQ46" s="649"/>
      <c r="MBR46" s="649"/>
      <c r="MBS46" s="649"/>
      <c r="MBT46" s="649"/>
      <c r="MBU46" s="649"/>
      <c r="MBV46" s="649"/>
      <c r="MBW46" s="649"/>
      <c r="MBX46" s="649"/>
      <c r="MBY46" s="649"/>
      <c r="MBZ46" s="649"/>
      <c r="MCA46" s="649"/>
      <c r="MCB46" s="649"/>
      <c r="MCC46" s="649"/>
      <c r="MCD46" s="649"/>
      <c r="MCE46" s="649"/>
      <c r="MCF46" s="649"/>
      <c r="MCG46" s="649"/>
      <c r="MCH46" s="649"/>
      <c r="MCI46" s="649"/>
      <c r="MCJ46" s="649"/>
      <c r="MCK46" s="649"/>
      <c r="MCL46" s="649"/>
      <c r="MCM46" s="649"/>
      <c r="MCN46" s="649"/>
      <c r="MCO46" s="649"/>
      <c r="MCP46" s="649"/>
      <c r="MCQ46" s="649"/>
      <c r="MCR46" s="649"/>
      <c r="MCS46" s="649"/>
      <c r="MCT46" s="649"/>
      <c r="MCU46" s="649"/>
      <c r="MCV46" s="649"/>
      <c r="MCW46" s="649"/>
      <c r="MCX46" s="649"/>
      <c r="MCY46" s="649"/>
      <c r="MCZ46" s="649"/>
      <c r="MDA46" s="649"/>
      <c r="MDB46" s="649"/>
      <c r="MDC46" s="649"/>
      <c r="MDD46" s="649"/>
      <c r="MDE46" s="649"/>
      <c r="MDF46" s="649"/>
      <c r="MDG46" s="649"/>
      <c r="MDH46" s="649"/>
      <c r="MDI46" s="649"/>
      <c r="MDJ46" s="649"/>
      <c r="MDK46" s="649"/>
      <c r="MDL46" s="649"/>
      <c r="MDM46" s="649"/>
      <c r="MDN46" s="649"/>
      <c r="MDO46" s="649"/>
      <c r="MDP46" s="649"/>
      <c r="MDQ46" s="649"/>
      <c r="MDR46" s="649"/>
      <c r="MDS46" s="649"/>
      <c r="MDT46" s="649"/>
      <c r="MDU46" s="649"/>
      <c r="MDV46" s="649"/>
      <c r="MDW46" s="649"/>
      <c r="MDX46" s="649"/>
      <c r="MDY46" s="649"/>
      <c r="MDZ46" s="649"/>
      <c r="MEA46" s="649"/>
      <c r="MEB46" s="649"/>
      <c r="MEC46" s="649"/>
      <c r="MED46" s="649"/>
      <c r="MEE46" s="649"/>
      <c r="MEF46" s="649"/>
      <c r="MEG46" s="649"/>
      <c r="MEH46" s="649"/>
      <c r="MEI46" s="649"/>
      <c r="MEJ46" s="649"/>
      <c r="MEK46" s="649"/>
      <c r="MEL46" s="649"/>
      <c r="MEM46" s="649"/>
      <c r="MEN46" s="649"/>
      <c r="MEO46" s="649"/>
      <c r="MEP46" s="649"/>
      <c r="MEQ46" s="649"/>
      <c r="MER46" s="649"/>
      <c r="MES46" s="649"/>
      <c r="MET46" s="649"/>
      <c r="MEU46" s="649"/>
      <c r="MEV46" s="649"/>
      <c r="MEW46" s="649"/>
      <c r="MEX46" s="649"/>
      <c r="MEY46" s="649"/>
      <c r="MEZ46" s="649"/>
      <c r="MFA46" s="649"/>
      <c r="MFB46" s="649"/>
      <c r="MFC46" s="649"/>
      <c r="MFD46" s="649"/>
      <c r="MFE46" s="649"/>
      <c r="MFF46" s="649"/>
      <c r="MFG46" s="649"/>
      <c r="MFH46" s="649"/>
      <c r="MFI46" s="649"/>
      <c r="MFJ46" s="649"/>
      <c r="MFK46" s="649"/>
      <c r="MFL46" s="649"/>
      <c r="MFM46" s="649"/>
      <c r="MFN46" s="649"/>
      <c r="MFO46" s="649"/>
      <c r="MFP46" s="649"/>
      <c r="MFQ46" s="649"/>
      <c r="MFR46" s="649"/>
      <c r="MFS46" s="649"/>
      <c r="MFT46" s="649"/>
      <c r="MFU46" s="649"/>
      <c r="MFV46" s="649"/>
      <c r="MFW46" s="649"/>
      <c r="MFX46" s="649"/>
      <c r="MFY46" s="649"/>
      <c r="MFZ46" s="649"/>
      <c r="MGA46" s="649"/>
      <c r="MGB46" s="649"/>
      <c r="MGC46" s="649"/>
      <c r="MGD46" s="649"/>
      <c r="MGE46" s="649"/>
      <c r="MGF46" s="649"/>
      <c r="MGG46" s="649"/>
      <c r="MGH46" s="649"/>
      <c r="MGI46" s="649"/>
      <c r="MGJ46" s="649"/>
      <c r="MGK46" s="649"/>
      <c r="MGL46" s="649"/>
      <c r="MGM46" s="649"/>
      <c r="MGN46" s="649"/>
      <c r="MGO46" s="649"/>
      <c r="MGP46" s="649"/>
      <c r="MGQ46" s="649"/>
      <c r="MGR46" s="649"/>
      <c r="MGS46" s="649"/>
      <c r="MGT46" s="649"/>
      <c r="MGU46" s="649"/>
      <c r="MGV46" s="649"/>
      <c r="MGW46" s="649"/>
      <c r="MGX46" s="649"/>
      <c r="MGY46" s="649"/>
      <c r="MGZ46" s="649"/>
      <c r="MHA46" s="649"/>
      <c r="MHB46" s="649"/>
      <c r="MHC46" s="649"/>
      <c r="MHD46" s="649"/>
      <c r="MHE46" s="649"/>
      <c r="MHF46" s="649"/>
      <c r="MHG46" s="649"/>
      <c r="MHH46" s="649"/>
      <c r="MHI46" s="649"/>
      <c r="MHJ46" s="649"/>
      <c r="MHK46" s="649"/>
      <c r="MHL46" s="649"/>
      <c r="MHM46" s="649"/>
      <c r="MHN46" s="649"/>
      <c r="MHO46" s="649"/>
      <c r="MHP46" s="649"/>
      <c r="MHQ46" s="649"/>
      <c r="MHR46" s="649"/>
      <c r="MHS46" s="649"/>
      <c r="MHT46" s="649"/>
      <c r="MHU46" s="649"/>
      <c r="MHV46" s="649"/>
      <c r="MHW46" s="649"/>
      <c r="MHX46" s="649"/>
      <c r="MHY46" s="649"/>
      <c r="MHZ46" s="649"/>
      <c r="MIA46" s="649"/>
      <c r="MIB46" s="649"/>
      <c r="MIC46" s="649"/>
      <c r="MID46" s="649"/>
      <c r="MIE46" s="649"/>
      <c r="MIF46" s="649"/>
      <c r="MIG46" s="649"/>
      <c r="MIH46" s="649"/>
      <c r="MII46" s="649"/>
      <c r="MIJ46" s="649"/>
      <c r="MIK46" s="649"/>
      <c r="MIL46" s="649"/>
      <c r="MIM46" s="649"/>
      <c r="MIN46" s="649"/>
      <c r="MIO46" s="649"/>
      <c r="MIP46" s="649"/>
      <c r="MIQ46" s="649"/>
      <c r="MIR46" s="649"/>
      <c r="MIS46" s="649"/>
      <c r="MIT46" s="649"/>
      <c r="MIU46" s="649"/>
      <c r="MIV46" s="649"/>
      <c r="MIW46" s="649"/>
      <c r="MIX46" s="649"/>
      <c r="MIY46" s="649"/>
      <c r="MIZ46" s="649"/>
      <c r="MJA46" s="649"/>
      <c r="MJB46" s="649"/>
      <c r="MJC46" s="649"/>
      <c r="MJD46" s="649"/>
      <c r="MJE46" s="649"/>
      <c r="MJF46" s="649"/>
      <c r="MJG46" s="649"/>
      <c r="MJH46" s="649"/>
      <c r="MJI46" s="649"/>
      <c r="MJJ46" s="649"/>
      <c r="MJK46" s="649"/>
      <c r="MJL46" s="649"/>
      <c r="MJM46" s="649"/>
      <c r="MJN46" s="649"/>
      <c r="MJO46" s="649"/>
      <c r="MJP46" s="649"/>
      <c r="MJQ46" s="649"/>
      <c r="MJR46" s="649"/>
      <c r="MJS46" s="649"/>
      <c r="MJT46" s="649"/>
      <c r="MJU46" s="649"/>
      <c r="MJV46" s="649"/>
      <c r="MJW46" s="649"/>
      <c r="MJX46" s="649"/>
      <c r="MJY46" s="649"/>
      <c r="MJZ46" s="649"/>
      <c r="MKA46" s="649"/>
      <c r="MKB46" s="649"/>
      <c r="MKC46" s="649"/>
      <c r="MKD46" s="649"/>
      <c r="MKE46" s="649"/>
      <c r="MKF46" s="649"/>
      <c r="MKG46" s="649"/>
      <c r="MKH46" s="649"/>
      <c r="MKI46" s="649"/>
      <c r="MKJ46" s="649"/>
      <c r="MKK46" s="649"/>
      <c r="MKL46" s="649"/>
      <c r="MKM46" s="649"/>
      <c r="MKN46" s="649"/>
      <c r="MKO46" s="649"/>
      <c r="MKP46" s="649"/>
      <c r="MKQ46" s="649"/>
      <c r="MKR46" s="649"/>
      <c r="MKS46" s="649"/>
      <c r="MKT46" s="649"/>
      <c r="MKU46" s="649"/>
      <c r="MKV46" s="649"/>
      <c r="MKW46" s="649"/>
      <c r="MKX46" s="649"/>
      <c r="MKY46" s="649"/>
      <c r="MKZ46" s="649"/>
      <c r="MLA46" s="649"/>
      <c r="MLB46" s="649"/>
      <c r="MLC46" s="649"/>
      <c r="MLD46" s="649"/>
      <c r="MLE46" s="649"/>
      <c r="MLF46" s="649"/>
      <c r="MLG46" s="649"/>
      <c r="MLH46" s="649"/>
      <c r="MLI46" s="649"/>
      <c r="MLJ46" s="649"/>
      <c r="MLK46" s="649"/>
      <c r="MLL46" s="649"/>
      <c r="MLM46" s="649"/>
      <c r="MLN46" s="649"/>
      <c r="MLO46" s="649"/>
      <c r="MLP46" s="649"/>
      <c r="MLQ46" s="649"/>
      <c r="MLR46" s="649"/>
      <c r="MLS46" s="649"/>
      <c r="MLT46" s="649"/>
      <c r="MLU46" s="649"/>
      <c r="MLV46" s="649"/>
      <c r="MLW46" s="649"/>
      <c r="MLX46" s="649"/>
      <c r="MLY46" s="649"/>
      <c r="MLZ46" s="649"/>
      <c r="MMA46" s="649"/>
      <c r="MMB46" s="649"/>
      <c r="MMC46" s="649"/>
      <c r="MMD46" s="649"/>
      <c r="MME46" s="649"/>
      <c r="MMF46" s="649"/>
      <c r="MMG46" s="649"/>
      <c r="MMH46" s="649"/>
      <c r="MMI46" s="649"/>
      <c r="MMJ46" s="649"/>
      <c r="MMK46" s="649"/>
      <c r="MML46" s="649"/>
      <c r="MMM46" s="649"/>
      <c r="MMN46" s="649"/>
      <c r="MMO46" s="649"/>
      <c r="MMP46" s="649"/>
      <c r="MMQ46" s="649"/>
      <c r="MMR46" s="649"/>
      <c r="MMS46" s="649"/>
      <c r="MMT46" s="649"/>
      <c r="MMU46" s="649"/>
      <c r="MMV46" s="649"/>
      <c r="MMW46" s="649"/>
      <c r="MMX46" s="649"/>
      <c r="MMY46" s="649"/>
      <c r="MMZ46" s="649"/>
      <c r="MNA46" s="649"/>
      <c r="MNB46" s="649"/>
      <c r="MNC46" s="649"/>
      <c r="MND46" s="649"/>
      <c r="MNE46" s="649"/>
      <c r="MNF46" s="649"/>
      <c r="MNG46" s="649"/>
      <c r="MNH46" s="649"/>
      <c r="MNI46" s="649"/>
      <c r="MNJ46" s="649"/>
      <c r="MNK46" s="649"/>
      <c r="MNL46" s="649"/>
      <c r="MNM46" s="649"/>
      <c r="MNN46" s="649"/>
      <c r="MNO46" s="649"/>
      <c r="MNP46" s="649"/>
      <c r="MNQ46" s="649"/>
      <c r="MNR46" s="649"/>
      <c r="MNS46" s="649"/>
      <c r="MNT46" s="649"/>
      <c r="MNU46" s="649"/>
      <c r="MNV46" s="649"/>
      <c r="MNW46" s="649"/>
      <c r="MNX46" s="649"/>
      <c r="MNY46" s="649"/>
      <c r="MNZ46" s="649"/>
      <c r="MOA46" s="649"/>
      <c r="MOB46" s="649"/>
      <c r="MOC46" s="649"/>
      <c r="MOD46" s="649"/>
      <c r="MOE46" s="649"/>
      <c r="MOF46" s="649"/>
      <c r="MOG46" s="649"/>
      <c r="MOH46" s="649"/>
      <c r="MOI46" s="649"/>
      <c r="MOJ46" s="649"/>
      <c r="MOK46" s="649"/>
      <c r="MOL46" s="649"/>
      <c r="MOM46" s="649"/>
      <c r="MON46" s="649"/>
      <c r="MOO46" s="649"/>
      <c r="MOP46" s="649"/>
      <c r="MOQ46" s="649"/>
      <c r="MOR46" s="649"/>
      <c r="MOS46" s="649"/>
      <c r="MOT46" s="649"/>
      <c r="MOU46" s="649"/>
      <c r="MOV46" s="649"/>
      <c r="MOW46" s="649"/>
      <c r="MOX46" s="649"/>
      <c r="MOY46" s="649"/>
      <c r="MOZ46" s="649"/>
      <c r="MPA46" s="649"/>
      <c r="MPB46" s="649"/>
      <c r="MPC46" s="649"/>
      <c r="MPD46" s="649"/>
      <c r="MPE46" s="649"/>
      <c r="MPF46" s="649"/>
      <c r="MPG46" s="649"/>
      <c r="MPH46" s="649"/>
      <c r="MPI46" s="649"/>
      <c r="MPJ46" s="649"/>
      <c r="MPK46" s="649"/>
      <c r="MPL46" s="649"/>
      <c r="MPM46" s="649"/>
      <c r="MPN46" s="649"/>
      <c r="MPO46" s="649"/>
      <c r="MPP46" s="649"/>
      <c r="MPQ46" s="649"/>
      <c r="MPR46" s="649"/>
      <c r="MPS46" s="649"/>
      <c r="MPT46" s="649"/>
      <c r="MPU46" s="649"/>
      <c r="MPV46" s="649"/>
      <c r="MPW46" s="649"/>
      <c r="MPX46" s="649"/>
      <c r="MPY46" s="649"/>
      <c r="MPZ46" s="649"/>
      <c r="MQA46" s="649"/>
      <c r="MQB46" s="649"/>
      <c r="MQC46" s="649"/>
      <c r="MQD46" s="649"/>
      <c r="MQE46" s="649"/>
      <c r="MQF46" s="649"/>
      <c r="MQG46" s="649"/>
      <c r="MQH46" s="649"/>
      <c r="MQI46" s="649"/>
      <c r="MQJ46" s="649"/>
      <c r="MQK46" s="649"/>
      <c r="MQL46" s="649"/>
      <c r="MQM46" s="649"/>
      <c r="MQN46" s="649"/>
      <c r="MQO46" s="649"/>
      <c r="MQP46" s="649"/>
      <c r="MQQ46" s="649"/>
      <c r="MQR46" s="649"/>
      <c r="MQS46" s="649"/>
      <c r="MQT46" s="649"/>
      <c r="MQU46" s="649"/>
      <c r="MQV46" s="649"/>
      <c r="MQW46" s="649"/>
      <c r="MQX46" s="649"/>
      <c r="MQY46" s="649"/>
      <c r="MQZ46" s="649"/>
      <c r="MRA46" s="649"/>
      <c r="MRB46" s="649"/>
      <c r="MRC46" s="649"/>
      <c r="MRD46" s="649"/>
      <c r="MRE46" s="649"/>
      <c r="MRF46" s="649"/>
      <c r="MRG46" s="649"/>
      <c r="MRH46" s="649"/>
      <c r="MRI46" s="649"/>
      <c r="MRJ46" s="649"/>
      <c r="MRK46" s="649"/>
      <c r="MRL46" s="649"/>
      <c r="MRM46" s="649"/>
      <c r="MRN46" s="649"/>
      <c r="MRO46" s="649"/>
      <c r="MRP46" s="649"/>
      <c r="MRQ46" s="649"/>
      <c r="MRR46" s="649"/>
      <c r="MRS46" s="649"/>
      <c r="MRT46" s="649"/>
      <c r="MRU46" s="649"/>
      <c r="MRV46" s="649"/>
      <c r="MRW46" s="649"/>
      <c r="MRX46" s="649"/>
      <c r="MRY46" s="649"/>
      <c r="MRZ46" s="649"/>
      <c r="MSA46" s="649"/>
      <c r="MSB46" s="649"/>
      <c r="MSC46" s="649"/>
      <c r="MSD46" s="649"/>
      <c r="MSE46" s="649"/>
      <c r="MSF46" s="649"/>
      <c r="MSG46" s="649"/>
      <c r="MSH46" s="649"/>
      <c r="MSI46" s="649"/>
      <c r="MSJ46" s="649"/>
      <c r="MSK46" s="649"/>
      <c r="MSL46" s="649"/>
      <c r="MSM46" s="649"/>
      <c r="MSN46" s="649"/>
      <c r="MSO46" s="649"/>
      <c r="MSP46" s="649"/>
      <c r="MSQ46" s="649"/>
      <c r="MSR46" s="649"/>
      <c r="MSS46" s="649"/>
      <c r="MST46" s="649"/>
      <c r="MSU46" s="649"/>
      <c r="MSV46" s="649"/>
      <c r="MSW46" s="649"/>
      <c r="MSX46" s="649"/>
      <c r="MSY46" s="649"/>
      <c r="MSZ46" s="649"/>
      <c r="MTA46" s="649"/>
      <c r="MTB46" s="649"/>
      <c r="MTC46" s="649"/>
      <c r="MTD46" s="649"/>
      <c r="MTE46" s="649"/>
      <c r="MTF46" s="649"/>
      <c r="MTG46" s="649"/>
      <c r="MTH46" s="649"/>
      <c r="MTI46" s="649"/>
      <c r="MTJ46" s="649"/>
      <c r="MTK46" s="649"/>
      <c r="MTL46" s="649"/>
      <c r="MTM46" s="649"/>
      <c r="MTN46" s="649"/>
      <c r="MTO46" s="649"/>
      <c r="MTP46" s="649"/>
      <c r="MTQ46" s="649"/>
      <c r="MTR46" s="649"/>
      <c r="MTS46" s="649"/>
      <c r="MTT46" s="649"/>
      <c r="MTU46" s="649"/>
      <c r="MTV46" s="649"/>
      <c r="MTW46" s="649"/>
      <c r="MTX46" s="649"/>
      <c r="MTY46" s="649"/>
      <c r="MTZ46" s="649"/>
      <c r="MUA46" s="649"/>
      <c r="MUB46" s="649"/>
      <c r="MUC46" s="649"/>
      <c r="MUD46" s="649"/>
      <c r="MUE46" s="649"/>
      <c r="MUF46" s="649"/>
      <c r="MUG46" s="649"/>
      <c r="MUH46" s="649"/>
      <c r="MUI46" s="649"/>
      <c r="MUJ46" s="649"/>
      <c r="MUK46" s="649"/>
      <c r="MUL46" s="649"/>
      <c r="MUM46" s="649"/>
      <c r="MUN46" s="649"/>
      <c r="MUO46" s="649"/>
      <c r="MUP46" s="649"/>
      <c r="MUQ46" s="649"/>
      <c r="MUR46" s="649"/>
      <c r="MUS46" s="649"/>
      <c r="MUT46" s="649"/>
      <c r="MUU46" s="649"/>
      <c r="MUV46" s="649"/>
      <c r="MUW46" s="649"/>
      <c r="MUX46" s="649"/>
      <c r="MUY46" s="649"/>
      <c r="MUZ46" s="649"/>
      <c r="MVA46" s="649"/>
      <c r="MVB46" s="649"/>
      <c r="MVC46" s="649"/>
      <c r="MVD46" s="649"/>
      <c r="MVE46" s="649"/>
      <c r="MVF46" s="649"/>
      <c r="MVG46" s="649"/>
      <c r="MVH46" s="649"/>
      <c r="MVI46" s="649"/>
      <c r="MVJ46" s="649"/>
      <c r="MVK46" s="649"/>
      <c r="MVL46" s="649"/>
      <c r="MVM46" s="649"/>
      <c r="MVN46" s="649"/>
      <c r="MVO46" s="649"/>
      <c r="MVP46" s="649"/>
      <c r="MVQ46" s="649"/>
      <c r="MVR46" s="649"/>
      <c r="MVS46" s="649"/>
      <c r="MVT46" s="649"/>
      <c r="MVU46" s="649"/>
      <c r="MVV46" s="649"/>
      <c r="MVW46" s="649"/>
      <c r="MVX46" s="649"/>
      <c r="MVY46" s="649"/>
      <c r="MVZ46" s="649"/>
      <c r="MWA46" s="649"/>
      <c r="MWB46" s="649"/>
      <c r="MWC46" s="649"/>
      <c r="MWD46" s="649"/>
      <c r="MWE46" s="649"/>
      <c r="MWF46" s="649"/>
      <c r="MWG46" s="649"/>
      <c r="MWH46" s="649"/>
      <c r="MWI46" s="649"/>
      <c r="MWJ46" s="649"/>
      <c r="MWK46" s="649"/>
      <c r="MWL46" s="649"/>
      <c r="MWM46" s="649"/>
      <c r="MWN46" s="649"/>
      <c r="MWO46" s="649"/>
      <c r="MWP46" s="649"/>
      <c r="MWQ46" s="649"/>
      <c r="MWR46" s="649"/>
      <c r="MWS46" s="649"/>
      <c r="MWT46" s="649"/>
      <c r="MWU46" s="649"/>
      <c r="MWV46" s="649"/>
      <c r="MWW46" s="649"/>
      <c r="MWX46" s="649"/>
      <c r="MWY46" s="649"/>
      <c r="MWZ46" s="649"/>
      <c r="MXA46" s="649"/>
      <c r="MXB46" s="649"/>
      <c r="MXC46" s="649"/>
      <c r="MXD46" s="649"/>
      <c r="MXE46" s="649"/>
      <c r="MXF46" s="649"/>
      <c r="MXG46" s="649"/>
      <c r="MXH46" s="649"/>
      <c r="MXI46" s="649"/>
      <c r="MXJ46" s="649"/>
      <c r="MXK46" s="649"/>
      <c r="MXL46" s="649"/>
      <c r="MXM46" s="649"/>
      <c r="MXN46" s="649"/>
      <c r="MXO46" s="649"/>
      <c r="MXP46" s="649"/>
      <c r="MXQ46" s="649"/>
      <c r="MXR46" s="649"/>
      <c r="MXS46" s="649"/>
      <c r="MXT46" s="649"/>
      <c r="MXU46" s="649"/>
      <c r="MXV46" s="649"/>
      <c r="MXW46" s="649"/>
      <c r="MXX46" s="649"/>
      <c r="MXY46" s="649"/>
      <c r="MXZ46" s="649"/>
      <c r="MYA46" s="649"/>
      <c r="MYB46" s="649"/>
      <c r="MYC46" s="649"/>
      <c r="MYD46" s="649"/>
      <c r="MYE46" s="649"/>
      <c r="MYF46" s="649"/>
      <c r="MYG46" s="649"/>
      <c r="MYH46" s="649"/>
      <c r="MYI46" s="649"/>
      <c r="MYJ46" s="649"/>
      <c r="MYK46" s="649"/>
      <c r="MYL46" s="649"/>
      <c r="MYM46" s="649"/>
      <c r="MYN46" s="649"/>
      <c r="MYO46" s="649"/>
      <c r="MYP46" s="649"/>
      <c r="MYQ46" s="649"/>
      <c r="MYR46" s="649"/>
      <c r="MYS46" s="649"/>
      <c r="MYT46" s="649"/>
      <c r="MYU46" s="649"/>
      <c r="MYV46" s="649"/>
      <c r="MYW46" s="649"/>
      <c r="MYX46" s="649"/>
      <c r="MYY46" s="649"/>
      <c r="MYZ46" s="649"/>
      <c r="MZA46" s="649"/>
      <c r="MZB46" s="649"/>
      <c r="MZC46" s="649"/>
      <c r="MZD46" s="649"/>
      <c r="MZE46" s="649"/>
      <c r="MZF46" s="649"/>
      <c r="MZG46" s="649"/>
      <c r="MZH46" s="649"/>
      <c r="MZI46" s="649"/>
      <c r="MZJ46" s="649"/>
      <c r="MZK46" s="649"/>
      <c r="MZL46" s="649"/>
      <c r="MZM46" s="649"/>
      <c r="MZN46" s="649"/>
      <c r="MZO46" s="649"/>
      <c r="MZP46" s="649"/>
      <c r="MZQ46" s="649"/>
      <c r="MZR46" s="649"/>
      <c r="MZS46" s="649"/>
      <c r="MZT46" s="649"/>
      <c r="MZU46" s="649"/>
      <c r="MZV46" s="649"/>
      <c r="MZW46" s="649"/>
      <c r="MZX46" s="649"/>
      <c r="MZY46" s="649"/>
      <c r="MZZ46" s="649"/>
      <c r="NAA46" s="649"/>
      <c r="NAB46" s="649"/>
      <c r="NAC46" s="649"/>
      <c r="NAD46" s="649"/>
      <c r="NAE46" s="649"/>
      <c r="NAF46" s="649"/>
      <c r="NAG46" s="649"/>
      <c r="NAH46" s="649"/>
      <c r="NAI46" s="649"/>
      <c r="NAJ46" s="649"/>
      <c r="NAK46" s="649"/>
      <c r="NAL46" s="649"/>
      <c r="NAM46" s="649"/>
      <c r="NAN46" s="649"/>
      <c r="NAO46" s="649"/>
      <c r="NAP46" s="649"/>
      <c r="NAQ46" s="649"/>
      <c r="NAR46" s="649"/>
      <c r="NAS46" s="649"/>
      <c r="NAT46" s="649"/>
      <c r="NAU46" s="649"/>
      <c r="NAV46" s="649"/>
      <c r="NAW46" s="649"/>
      <c r="NAX46" s="649"/>
      <c r="NAY46" s="649"/>
      <c r="NAZ46" s="649"/>
      <c r="NBA46" s="649"/>
      <c r="NBB46" s="649"/>
      <c r="NBC46" s="649"/>
      <c r="NBD46" s="649"/>
      <c r="NBE46" s="649"/>
      <c r="NBF46" s="649"/>
      <c r="NBG46" s="649"/>
      <c r="NBH46" s="649"/>
      <c r="NBI46" s="649"/>
      <c r="NBJ46" s="649"/>
      <c r="NBK46" s="649"/>
      <c r="NBL46" s="649"/>
      <c r="NBM46" s="649"/>
      <c r="NBN46" s="649"/>
      <c r="NBO46" s="649"/>
      <c r="NBP46" s="649"/>
      <c r="NBQ46" s="649"/>
      <c r="NBR46" s="649"/>
      <c r="NBS46" s="649"/>
      <c r="NBT46" s="649"/>
      <c r="NBU46" s="649"/>
      <c r="NBV46" s="649"/>
      <c r="NBW46" s="649"/>
      <c r="NBX46" s="649"/>
      <c r="NBY46" s="649"/>
      <c r="NBZ46" s="649"/>
      <c r="NCA46" s="649"/>
      <c r="NCB46" s="649"/>
      <c r="NCC46" s="649"/>
      <c r="NCD46" s="649"/>
      <c r="NCE46" s="649"/>
      <c r="NCF46" s="649"/>
      <c r="NCG46" s="649"/>
      <c r="NCH46" s="649"/>
      <c r="NCI46" s="649"/>
      <c r="NCJ46" s="649"/>
      <c r="NCK46" s="649"/>
      <c r="NCL46" s="649"/>
      <c r="NCM46" s="649"/>
      <c r="NCN46" s="649"/>
      <c r="NCO46" s="649"/>
      <c r="NCP46" s="649"/>
      <c r="NCQ46" s="649"/>
      <c r="NCR46" s="649"/>
      <c r="NCS46" s="649"/>
      <c r="NCT46" s="649"/>
      <c r="NCU46" s="649"/>
      <c r="NCV46" s="649"/>
      <c r="NCW46" s="649"/>
      <c r="NCX46" s="649"/>
      <c r="NCY46" s="649"/>
      <c r="NCZ46" s="649"/>
      <c r="NDA46" s="649"/>
      <c r="NDB46" s="649"/>
      <c r="NDC46" s="649"/>
      <c r="NDD46" s="649"/>
      <c r="NDE46" s="649"/>
      <c r="NDF46" s="649"/>
      <c r="NDG46" s="649"/>
      <c r="NDH46" s="649"/>
      <c r="NDI46" s="649"/>
      <c r="NDJ46" s="649"/>
      <c r="NDK46" s="649"/>
      <c r="NDL46" s="649"/>
      <c r="NDM46" s="649"/>
      <c r="NDN46" s="649"/>
      <c r="NDO46" s="649"/>
      <c r="NDP46" s="649"/>
      <c r="NDQ46" s="649"/>
      <c r="NDR46" s="649"/>
      <c r="NDS46" s="649"/>
      <c r="NDT46" s="649"/>
      <c r="NDU46" s="649"/>
      <c r="NDV46" s="649"/>
      <c r="NDW46" s="649"/>
      <c r="NDX46" s="649"/>
      <c r="NDY46" s="649"/>
      <c r="NDZ46" s="649"/>
      <c r="NEA46" s="649"/>
      <c r="NEB46" s="649"/>
      <c r="NEC46" s="649"/>
      <c r="NED46" s="649"/>
      <c r="NEE46" s="649"/>
      <c r="NEF46" s="649"/>
      <c r="NEG46" s="649"/>
      <c r="NEH46" s="649"/>
      <c r="NEI46" s="649"/>
      <c r="NEJ46" s="649"/>
      <c r="NEK46" s="649"/>
      <c r="NEL46" s="649"/>
      <c r="NEM46" s="649"/>
      <c r="NEN46" s="649"/>
      <c r="NEO46" s="649"/>
      <c r="NEP46" s="649"/>
      <c r="NEQ46" s="649"/>
      <c r="NER46" s="649"/>
      <c r="NES46" s="649"/>
      <c r="NET46" s="649"/>
      <c r="NEU46" s="649"/>
      <c r="NEV46" s="649"/>
      <c r="NEW46" s="649"/>
      <c r="NEX46" s="649"/>
      <c r="NEY46" s="649"/>
      <c r="NEZ46" s="649"/>
      <c r="NFA46" s="649"/>
      <c r="NFB46" s="649"/>
      <c r="NFC46" s="649"/>
      <c r="NFD46" s="649"/>
      <c r="NFE46" s="649"/>
      <c r="NFF46" s="649"/>
      <c r="NFG46" s="649"/>
      <c r="NFH46" s="649"/>
      <c r="NFI46" s="649"/>
      <c r="NFJ46" s="649"/>
      <c r="NFK46" s="649"/>
      <c r="NFL46" s="649"/>
      <c r="NFM46" s="649"/>
      <c r="NFN46" s="649"/>
      <c r="NFO46" s="649"/>
      <c r="NFP46" s="649"/>
      <c r="NFQ46" s="649"/>
      <c r="NFR46" s="649"/>
      <c r="NFS46" s="649"/>
      <c r="NFT46" s="649"/>
      <c r="NFU46" s="649"/>
      <c r="NFV46" s="649"/>
      <c r="NFW46" s="649"/>
      <c r="NFX46" s="649"/>
      <c r="NFY46" s="649"/>
      <c r="NFZ46" s="649"/>
      <c r="NGA46" s="649"/>
      <c r="NGB46" s="649"/>
      <c r="NGC46" s="649"/>
      <c r="NGD46" s="649"/>
      <c r="NGE46" s="649"/>
      <c r="NGF46" s="649"/>
      <c r="NGG46" s="649"/>
      <c r="NGH46" s="649"/>
      <c r="NGI46" s="649"/>
      <c r="NGJ46" s="649"/>
      <c r="NGK46" s="649"/>
      <c r="NGL46" s="649"/>
      <c r="NGM46" s="649"/>
      <c r="NGN46" s="649"/>
      <c r="NGO46" s="649"/>
      <c r="NGP46" s="649"/>
      <c r="NGQ46" s="649"/>
      <c r="NGR46" s="649"/>
      <c r="NGS46" s="649"/>
      <c r="NGT46" s="649"/>
      <c r="NGU46" s="649"/>
      <c r="NGV46" s="649"/>
      <c r="NGW46" s="649"/>
      <c r="NGX46" s="649"/>
      <c r="NGY46" s="649"/>
      <c r="NGZ46" s="649"/>
      <c r="NHA46" s="649"/>
      <c r="NHB46" s="649"/>
      <c r="NHC46" s="649"/>
      <c r="NHD46" s="649"/>
      <c r="NHE46" s="649"/>
      <c r="NHF46" s="649"/>
      <c r="NHG46" s="649"/>
      <c r="NHH46" s="649"/>
      <c r="NHI46" s="649"/>
      <c r="NHJ46" s="649"/>
      <c r="NHK46" s="649"/>
      <c r="NHL46" s="649"/>
      <c r="NHM46" s="649"/>
      <c r="NHN46" s="649"/>
      <c r="NHO46" s="649"/>
      <c r="NHP46" s="649"/>
      <c r="NHQ46" s="649"/>
      <c r="NHR46" s="649"/>
      <c r="NHS46" s="649"/>
      <c r="NHT46" s="649"/>
      <c r="NHU46" s="649"/>
      <c r="NHV46" s="649"/>
      <c r="NHW46" s="649"/>
      <c r="NHX46" s="649"/>
      <c r="NHY46" s="649"/>
      <c r="NHZ46" s="649"/>
      <c r="NIA46" s="649"/>
      <c r="NIB46" s="649"/>
      <c r="NIC46" s="649"/>
      <c r="NID46" s="649"/>
      <c r="NIE46" s="649"/>
      <c r="NIF46" s="649"/>
      <c r="NIG46" s="649"/>
      <c r="NIH46" s="649"/>
      <c r="NII46" s="649"/>
      <c r="NIJ46" s="649"/>
      <c r="NIK46" s="649"/>
      <c r="NIL46" s="649"/>
      <c r="NIM46" s="649"/>
      <c r="NIN46" s="649"/>
      <c r="NIO46" s="649"/>
      <c r="NIP46" s="649"/>
      <c r="NIQ46" s="649"/>
      <c r="NIR46" s="649"/>
      <c r="NIS46" s="649"/>
      <c r="NIT46" s="649"/>
      <c r="NIU46" s="649"/>
      <c r="NIV46" s="649"/>
      <c r="NIW46" s="649"/>
      <c r="NIX46" s="649"/>
      <c r="NIY46" s="649"/>
      <c r="NIZ46" s="649"/>
      <c r="NJA46" s="649"/>
      <c r="NJB46" s="649"/>
      <c r="NJC46" s="649"/>
      <c r="NJD46" s="649"/>
      <c r="NJE46" s="649"/>
      <c r="NJF46" s="649"/>
      <c r="NJG46" s="649"/>
      <c r="NJH46" s="649"/>
      <c r="NJI46" s="649"/>
      <c r="NJJ46" s="649"/>
      <c r="NJK46" s="649"/>
      <c r="NJL46" s="649"/>
      <c r="NJM46" s="649"/>
      <c r="NJN46" s="649"/>
      <c r="NJO46" s="649"/>
      <c r="NJP46" s="649"/>
      <c r="NJQ46" s="649"/>
      <c r="NJR46" s="649"/>
      <c r="NJS46" s="649"/>
      <c r="NJT46" s="649"/>
      <c r="NJU46" s="649"/>
      <c r="NJV46" s="649"/>
      <c r="NJW46" s="649"/>
      <c r="NJX46" s="649"/>
      <c r="NJY46" s="649"/>
      <c r="NJZ46" s="649"/>
      <c r="NKA46" s="649"/>
      <c r="NKB46" s="649"/>
      <c r="NKC46" s="649"/>
      <c r="NKD46" s="649"/>
      <c r="NKE46" s="649"/>
      <c r="NKF46" s="649"/>
      <c r="NKG46" s="649"/>
      <c r="NKH46" s="649"/>
      <c r="NKI46" s="649"/>
      <c r="NKJ46" s="649"/>
      <c r="NKK46" s="649"/>
      <c r="NKL46" s="649"/>
      <c r="NKM46" s="649"/>
      <c r="NKN46" s="649"/>
      <c r="NKO46" s="649"/>
      <c r="NKP46" s="649"/>
      <c r="NKQ46" s="649"/>
      <c r="NKR46" s="649"/>
      <c r="NKS46" s="649"/>
      <c r="NKT46" s="649"/>
      <c r="NKU46" s="649"/>
      <c r="NKV46" s="649"/>
      <c r="NKW46" s="649"/>
      <c r="NKX46" s="649"/>
      <c r="NKY46" s="649"/>
      <c r="NKZ46" s="649"/>
      <c r="NLA46" s="649"/>
      <c r="NLB46" s="649"/>
      <c r="NLC46" s="649"/>
      <c r="NLD46" s="649"/>
      <c r="NLE46" s="649"/>
      <c r="NLF46" s="649"/>
      <c r="NLG46" s="649"/>
      <c r="NLH46" s="649"/>
      <c r="NLI46" s="649"/>
      <c r="NLJ46" s="649"/>
      <c r="NLK46" s="649"/>
      <c r="NLL46" s="649"/>
      <c r="NLM46" s="649"/>
      <c r="NLN46" s="649"/>
      <c r="NLO46" s="649"/>
      <c r="NLP46" s="649"/>
      <c r="NLQ46" s="649"/>
      <c r="NLR46" s="649"/>
      <c r="NLS46" s="649"/>
      <c r="NLT46" s="649"/>
      <c r="NLU46" s="649"/>
      <c r="NLV46" s="649"/>
      <c r="NLW46" s="649"/>
      <c r="NLX46" s="649"/>
      <c r="NLY46" s="649"/>
      <c r="NLZ46" s="649"/>
      <c r="NMA46" s="649"/>
      <c r="NMB46" s="649"/>
      <c r="NMC46" s="649"/>
      <c r="NMD46" s="649"/>
      <c r="NME46" s="649"/>
      <c r="NMF46" s="649"/>
      <c r="NMG46" s="649"/>
      <c r="NMH46" s="649"/>
      <c r="NMI46" s="649"/>
      <c r="NMJ46" s="649"/>
      <c r="NMK46" s="649"/>
      <c r="NML46" s="649"/>
      <c r="NMM46" s="649"/>
      <c r="NMN46" s="649"/>
      <c r="NMO46" s="649"/>
      <c r="NMP46" s="649"/>
      <c r="NMQ46" s="649"/>
      <c r="NMR46" s="649"/>
      <c r="NMS46" s="649"/>
      <c r="NMT46" s="649"/>
      <c r="NMU46" s="649"/>
      <c r="NMV46" s="649"/>
      <c r="NMW46" s="649"/>
      <c r="NMX46" s="649"/>
      <c r="NMY46" s="649"/>
      <c r="NMZ46" s="649"/>
      <c r="NNA46" s="649"/>
      <c r="NNB46" s="649"/>
      <c r="NNC46" s="649"/>
      <c r="NND46" s="649"/>
      <c r="NNE46" s="649"/>
      <c r="NNF46" s="649"/>
      <c r="NNG46" s="649"/>
      <c r="NNH46" s="649"/>
      <c r="NNI46" s="649"/>
      <c r="NNJ46" s="649"/>
      <c r="NNK46" s="649"/>
      <c r="NNL46" s="649"/>
      <c r="NNM46" s="649"/>
      <c r="NNN46" s="649"/>
      <c r="NNO46" s="649"/>
      <c r="NNP46" s="649"/>
      <c r="NNQ46" s="649"/>
      <c r="NNR46" s="649"/>
      <c r="NNS46" s="649"/>
      <c r="NNT46" s="649"/>
      <c r="NNU46" s="649"/>
      <c r="NNV46" s="649"/>
      <c r="NNW46" s="649"/>
      <c r="NNX46" s="649"/>
      <c r="NNY46" s="649"/>
      <c r="NNZ46" s="649"/>
      <c r="NOA46" s="649"/>
      <c r="NOB46" s="649"/>
      <c r="NOC46" s="649"/>
      <c r="NOD46" s="649"/>
      <c r="NOE46" s="649"/>
      <c r="NOF46" s="649"/>
      <c r="NOG46" s="649"/>
      <c r="NOH46" s="649"/>
      <c r="NOI46" s="649"/>
      <c r="NOJ46" s="649"/>
      <c r="NOK46" s="649"/>
      <c r="NOL46" s="649"/>
      <c r="NOM46" s="649"/>
      <c r="NON46" s="649"/>
      <c r="NOO46" s="649"/>
      <c r="NOP46" s="649"/>
      <c r="NOQ46" s="649"/>
      <c r="NOR46" s="649"/>
      <c r="NOS46" s="649"/>
      <c r="NOT46" s="649"/>
      <c r="NOU46" s="649"/>
      <c r="NOV46" s="649"/>
      <c r="NOW46" s="649"/>
      <c r="NOX46" s="649"/>
      <c r="NOY46" s="649"/>
      <c r="NOZ46" s="649"/>
      <c r="NPA46" s="649"/>
      <c r="NPB46" s="649"/>
      <c r="NPC46" s="649"/>
      <c r="NPD46" s="649"/>
      <c r="NPE46" s="649"/>
      <c r="NPF46" s="649"/>
      <c r="NPG46" s="649"/>
      <c r="NPH46" s="649"/>
      <c r="NPI46" s="649"/>
      <c r="NPJ46" s="649"/>
      <c r="NPK46" s="649"/>
      <c r="NPL46" s="649"/>
      <c r="NPM46" s="649"/>
      <c r="NPN46" s="649"/>
      <c r="NPO46" s="649"/>
      <c r="NPP46" s="649"/>
      <c r="NPQ46" s="649"/>
      <c r="NPR46" s="649"/>
      <c r="NPS46" s="649"/>
      <c r="NPT46" s="649"/>
      <c r="NPU46" s="649"/>
      <c r="NPV46" s="649"/>
      <c r="NPW46" s="649"/>
      <c r="NPX46" s="649"/>
      <c r="NPY46" s="649"/>
      <c r="NPZ46" s="649"/>
      <c r="NQA46" s="649"/>
      <c r="NQB46" s="649"/>
      <c r="NQC46" s="649"/>
      <c r="NQD46" s="649"/>
      <c r="NQE46" s="649"/>
      <c r="NQF46" s="649"/>
      <c r="NQG46" s="649"/>
      <c r="NQH46" s="649"/>
      <c r="NQI46" s="649"/>
      <c r="NQJ46" s="649"/>
      <c r="NQK46" s="649"/>
      <c r="NQL46" s="649"/>
      <c r="NQM46" s="649"/>
      <c r="NQN46" s="649"/>
      <c r="NQO46" s="649"/>
      <c r="NQP46" s="649"/>
      <c r="NQQ46" s="649"/>
      <c r="NQR46" s="649"/>
      <c r="NQS46" s="649"/>
      <c r="NQT46" s="649"/>
      <c r="NQU46" s="649"/>
      <c r="NQV46" s="649"/>
      <c r="NQW46" s="649"/>
      <c r="NQX46" s="649"/>
      <c r="NQY46" s="649"/>
      <c r="NQZ46" s="649"/>
      <c r="NRA46" s="649"/>
      <c r="NRB46" s="649"/>
      <c r="NRC46" s="649"/>
      <c r="NRD46" s="649"/>
      <c r="NRE46" s="649"/>
      <c r="NRF46" s="649"/>
      <c r="NRG46" s="649"/>
      <c r="NRH46" s="649"/>
      <c r="NRI46" s="649"/>
      <c r="NRJ46" s="649"/>
      <c r="NRK46" s="649"/>
      <c r="NRL46" s="649"/>
      <c r="NRM46" s="649"/>
      <c r="NRN46" s="649"/>
      <c r="NRO46" s="649"/>
      <c r="NRP46" s="649"/>
      <c r="NRQ46" s="649"/>
      <c r="NRR46" s="649"/>
      <c r="NRS46" s="649"/>
      <c r="NRT46" s="649"/>
      <c r="NRU46" s="649"/>
      <c r="NRV46" s="649"/>
      <c r="NRW46" s="649"/>
      <c r="NRX46" s="649"/>
      <c r="NRY46" s="649"/>
      <c r="NRZ46" s="649"/>
      <c r="NSA46" s="649"/>
      <c r="NSB46" s="649"/>
      <c r="NSC46" s="649"/>
      <c r="NSD46" s="649"/>
      <c r="NSE46" s="649"/>
      <c r="NSF46" s="649"/>
      <c r="NSG46" s="649"/>
      <c r="NSH46" s="649"/>
      <c r="NSI46" s="649"/>
      <c r="NSJ46" s="649"/>
      <c r="NSK46" s="649"/>
      <c r="NSL46" s="649"/>
      <c r="NSM46" s="649"/>
      <c r="NSN46" s="649"/>
      <c r="NSO46" s="649"/>
      <c r="NSP46" s="649"/>
      <c r="NSQ46" s="649"/>
      <c r="NSR46" s="649"/>
      <c r="NSS46" s="649"/>
      <c r="NST46" s="649"/>
      <c r="NSU46" s="649"/>
      <c r="NSV46" s="649"/>
      <c r="NSW46" s="649"/>
      <c r="NSX46" s="649"/>
      <c r="NSY46" s="649"/>
      <c r="NSZ46" s="649"/>
      <c r="NTA46" s="649"/>
      <c r="NTB46" s="649"/>
      <c r="NTC46" s="649"/>
      <c r="NTD46" s="649"/>
      <c r="NTE46" s="649"/>
      <c r="NTF46" s="649"/>
      <c r="NTG46" s="649"/>
      <c r="NTH46" s="649"/>
      <c r="NTI46" s="649"/>
      <c r="NTJ46" s="649"/>
      <c r="NTK46" s="649"/>
      <c r="NTL46" s="649"/>
      <c r="NTM46" s="649"/>
      <c r="NTN46" s="649"/>
      <c r="NTO46" s="649"/>
      <c r="NTP46" s="649"/>
      <c r="NTQ46" s="649"/>
      <c r="NTR46" s="649"/>
      <c r="NTS46" s="649"/>
      <c r="NTT46" s="649"/>
      <c r="NTU46" s="649"/>
      <c r="NTV46" s="649"/>
      <c r="NTW46" s="649"/>
      <c r="NTX46" s="649"/>
      <c r="NTY46" s="649"/>
      <c r="NTZ46" s="649"/>
      <c r="NUA46" s="649"/>
      <c r="NUB46" s="649"/>
      <c r="NUC46" s="649"/>
      <c r="NUD46" s="649"/>
      <c r="NUE46" s="649"/>
      <c r="NUF46" s="649"/>
      <c r="NUG46" s="649"/>
      <c r="NUH46" s="649"/>
      <c r="NUI46" s="649"/>
      <c r="NUJ46" s="649"/>
      <c r="NUK46" s="649"/>
      <c r="NUL46" s="649"/>
      <c r="NUM46" s="649"/>
      <c r="NUN46" s="649"/>
      <c r="NUO46" s="649"/>
      <c r="NUP46" s="649"/>
      <c r="NUQ46" s="649"/>
      <c r="NUR46" s="649"/>
      <c r="NUS46" s="649"/>
      <c r="NUT46" s="649"/>
      <c r="NUU46" s="649"/>
      <c r="NUV46" s="649"/>
      <c r="NUW46" s="649"/>
      <c r="NUX46" s="649"/>
      <c r="NUY46" s="649"/>
      <c r="NUZ46" s="649"/>
      <c r="NVA46" s="649"/>
      <c r="NVB46" s="649"/>
      <c r="NVC46" s="649"/>
      <c r="NVD46" s="649"/>
      <c r="NVE46" s="649"/>
      <c r="NVF46" s="649"/>
      <c r="NVG46" s="649"/>
      <c r="NVH46" s="649"/>
      <c r="NVI46" s="649"/>
      <c r="NVJ46" s="649"/>
      <c r="NVK46" s="649"/>
      <c r="NVL46" s="649"/>
      <c r="NVM46" s="649"/>
      <c r="NVN46" s="649"/>
      <c r="NVO46" s="649"/>
      <c r="NVP46" s="649"/>
      <c r="NVQ46" s="649"/>
      <c r="NVR46" s="649"/>
      <c r="NVS46" s="649"/>
      <c r="NVT46" s="649"/>
      <c r="NVU46" s="649"/>
      <c r="NVV46" s="649"/>
      <c r="NVW46" s="649"/>
      <c r="NVX46" s="649"/>
      <c r="NVY46" s="649"/>
      <c r="NVZ46" s="649"/>
      <c r="NWA46" s="649"/>
      <c r="NWB46" s="649"/>
      <c r="NWC46" s="649"/>
      <c r="NWD46" s="649"/>
      <c r="NWE46" s="649"/>
      <c r="NWF46" s="649"/>
      <c r="NWG46" s="649"/>
      <c r="NWH46" s="649"/>
      <c r="NWI46" s="649"/>
      <c r="NWJ46" s="649"/>
      <c r="NWK46" s="649"/>
      <c r="NWL46" s="649"/>
      <c r="NWM46" s="649"/>
      <c r="NWN46" s="649"/>
      <c r="NWO46" s="649"/>
      <c r="NWP46" s="649"/>
      <c r="NWQ46" s="649"/>
      <c r="NWR46" s="649"/>
      <c r="NWS46" s="649"/>
      <c r="NWT46" s="649"/>
      <c r="NWU46" s="649"/>
      <c r="NWV46" s="649"/>
      <c r="NWW46" s="649"/>
      <c r="NWX46" s="649"/>
      <c r="NWY46" s="649"/>
      <c r="NWZ46" s="649"/>
      <c r="NXA46" s="649"/>
      <c r="NXB46" s="649"/>
      <c r="NXC46" s="649"/>
      <c r="NXD46" s="649"/>
      <c r="NXE46" s="649"/>
      <c r="NXF46" s="649"/>
      <c r="NXG46" s="649"/>
      <c r="NXH46" s="649"/>
      <c r="NXI46" s="649"/>
      <c r="NXJ46" s="649"/>
      <c r="NXK46" s="649"/>
      <c r="NXL46" s="649"/>
      <c r="NXM46" s="649"/>
      <c r="NXN46" s="649"/>
      <c r="NXO46" s="649"/>
      <c r="NXP46" s="649"/>
      <c r="NXQ46" s="649"/>
      <c r="NXR46" s="649"/>
      <c r="NXS46" s="649"/>
      <c r="NXT46" s="649"/>
      <c r="NXU46" s="649"/>
      <c r="NXV46" s="649"/>
      <c r="NXW46" s="649"/>
      <c r="NXX46" s="649"/>
      <c r="NXY46" s="649"/>
      <c r="NXZ46" s="649"/>
      <c r="NYA46" s="649"/>
      <c r="NYB46" s="649"/>
      <c r="NYC46" s="649"/>
      <c r="NYD46" s="649"/>
      <c r="NYE46" s="649"/>
      <c r="NYF46" s="649"/>
      <c r="NYG46" s="649"/>
      <c r="NYH46" s="649"/>
      <c r="NYI46" s="649"/>
      <c r="NYJ46" s="649"/>
      <c r="NYK46" s="649"/>
      <c r="NYL46" s="649"/>
      <c r="NYM46" s="649"/>
      <c r="NYN46" s="649"/>
      <c r="NYO46" s="649"/>
      <c r="NYP46" s="649"/>
      <c r="NYQ46" s="649"/>
      <c r="NYR46" s="649"/>
      <c r="NYS46" s="649"/>
      <c r="NYT46" s="649"/>
      <c r="NYU46" s="649"/>
      <c r="NYV46" s="649"/>
      <c r="NYW46" s="649"/>
      <c r="NYX46" s="649"/>
      <c r="NYY46" s="649"/>
      <c r="NYZ46" s="649"/>
      <c r="NZA46" s="649"/>
      <c r="NZB46" s="649"/>
      <c r="NZC46" s="649"/>
      <c r="NZD46" s="649"/>
      <c r="NZE46" s="649"/>
      <c r="NZF46" s="649"/>
      <c r="NZG46" s="649"/>
      <c r="NZH46" s="649"/>
      <c r="NZI46" s="649"/>
      <c r="NZJ46" s="649"/>
      <c r="NZK46" s="649"/>
      <c r="NZL46" s="649"/>
      <c r="NZM46" s="649"/>
      <c r="NZN46" s="649"/>
      <c r="NZO46" s="649"/>
      <c r="NZP46" s="649"/>
      <c r="NZQ46" s="649"/>
      <c r="NZR46" s="649"/>
      <c r="NZS46" s="649"/>
      <c r="NZT46" s="649"/>
      <c r="NZU46" s="649"/>
      <c r="NZV46" s="649"/>
      <c r="NZW46" s="649"/>
      <c r="NZX46" s="649"/>
      <c r="NZY46" s="649"/>
      <c r="NZZ46" s="649"/>
      <c r="OAA46" s="649"/>
      <c r="OAB46" s="649"/>
      <c r="OAC46" s="649"/>
      <c r="OAD46" s="649"/>
      <c r="OAE46" s="649"/>
      <c r="OAF46" s="649"/>
      <c r="OAG46" s="649"/>
      <c r="OAH46" s="649"/>
      <c r="OAI46" s="649"/>
      <c r="OAJ46" s="649"/>
      <c r="OAK46" s="649"/>
      <c r="OAL46" s="649"/>
      <c r="OAM46" s="649"/>
      <c r="OAN46" s="649"/>
      <c r="OAO46" s="649"/>
      <c r="OAP46" s="649"/>
      <c r="OAQ46" s="649"/>
      <c r="OAR46" s="649"/>
      <c r="OAS46" s="649"/>
      <c r="OAT46" s="649"/>
      <c r="OAU46" s="649"/>
      <c r="OAV46" s="649"/>
      <c r="OAW46" s="649"/>
      <c r="OAX46" s="649"/>
      <c r="OAY46" s="649"/>
      <c r="OAZ46" s="649"/>
      <c r="OBA46" s="649"/>
      <c r="OBB46" s="649"/>
      <c r="OBC46" s="649"/>
      <c r="OBD46" s="649"/>
      <c r="OBE46" s="649"/>
      <c r="OBF46" s="649"/>
      <c r="OBG46" s="649"/>
      <c r="OBH46" s="649"/>
      <c r="OBI46" s="649"/>
      <c r="OBJ46" s="649"/>
      <c r="OBK46" s="649"/>
      <c r="OBL46" s="649"/>
      <c r="OBM46" s="649"/>
      <c r="OBN46" s="649"/>
      <c r="OBO46" s="649"/>
      <c r="OBP46" s="649"/>
      <c r="OBQ46" s="649"/>
      <c r="OBR46" s="649"/>
      <c r="OBS46" s="649"/>
      <c r="OBT46" s="649"/>
      <c r="OBU46" s="649"/>
      <c r="OBV46" s="649"/>
      <c r="OBW46" s="649"/>
      <c r="OBX46" s="649"/>
      <c r="OBY46" s="649"/>
      <c r="OBZ46" s="649"/>
      <c r="OCA46" s="649"/>
      <c r="OCB46" s="649"/>
      <c r="OCC46" s="649"/>
      <c r="OCD46" s="649"/>
      <c r="OCE46" s="649"/>
      <c r="OCF46" s="649"/>
      <c r="OCG46" s="649"/>
      <c r="OCH46" s="649"/>
      <c r="OCI46" s="649"/>
      <c r="OCJ46" s="649"/>
      <c r="OCK46" s="649"/>
      <c r="OCL46" s="649"/>
      <c r="OCM46" s="649"/>
      <c r="OCN46" s="649"/>
      <c r="OCO46" s="649"/>
      <c r="OCP46" s="649"/>
      <c r="OCQ46" s="649"/>
      <c r="OCR46" s="649"/>
      <c r="OCS46" s="649"/>
      <c r="OCT46" s="649"/>
      <c r="OCU46" s="649"/>
      <c r="OCV46" s="649"/>
      <c r="OCW46" s="649"/>
      <c r="OCX46" s="649"/>
      <c r="OCY46" s="649"/>
      <c r="OCZ46" s="649"/>
      <c r="ODA46" s="649"/>
      <c r="ODB46" s="649"/>
      <c r="ODC46" s="649"/>
      <c r="ODD46" s="649"/>
      <c r="ODE46" s="649"/>
      <c r="ODF46" s="649"/>
      <c r="ODG46" s="649"/>
      <c r="ODH46" s="649"/>
      <c r="ODI46" s="649"/>
      <c r="ODJ46" s="649"/>
      <c r="ODK46" s="649"/>
      <c r="ODL46" s="649"/>
      <c r="ODM46" s="649"/>
      <c r="ODN46" s="649"/>
      <c r="ODO46" s="649"/>
      <c r="ODP46" s="649"/>
      <c r="ODQ46" s="649"/>
      <c r="ODR46" s="649"/>
      <c r="ODS46" s="649"/>
      <c r="ODT46" s="649"/>
      <c r="ODU46" s="649"/>
      <c r="ODV46" s="649"/>
      <c r="ODW46" s="649"/>
      <c r="ODX46" s="649"/>
      <c r="ODY46" s="649"/>
      <c r="ODZ46" s="649"/>
      <c r="OEA46" s="649"/>
      <c r="OEB46" s="649"/>
      <c r="OEC46" s="649"/>
      <c r="OED46" s="649"/>
      <c r="OEE46" s="649"/>
      <c r="OEF46" s="649"/>
      <c r="OEG46" s="649"/>
      <c r="OEH46" s="649"/>
      <c r="OEI46" s="649"/>
      <c r="OEJ46" s="649"/>
      <c r="OEK46" s="649"/>
      <c r="OEL46" s="649"/>
      <c r="OEM46" s="649"/>
      <c r="OEN46" s="649"/>
      <c r="OEO46" s="649"/>
      <c r="OEP46" s="649"/>
      <c r="OEQ46" s="649"/>
      <c r="OER46" s="649"/>
      <c r="OES46" s="649"/>
      <c r="OET46" s="649"/>
      <c r="OEU46" s="649"/>
      <c r="OEV46" s="649"/>
      <c r="OEW46" s="649"/>
      <c r="OEX46" s="649"/>
      <c r="OEY46" s="649"/>
      <c r="OEZ46" s="649"/>
      <c r="OFA46" s="649"/>
      <c r="OFB46" s="649"/>
      <c r="OFC46" s="649"/>
      <c r="OFD46" s="649"/>
      <c r="OFE46" s="649"/>
      <c r="OFF46" s="649"/>
      <c r="OFG46" s="649"/>
      <c r="OFH46" s="649"/>
      <c r="OFI46" s="649"/>
      <c r="OFJ46" s="649"/>
      <c r="OFK46" s="649"/>
      <c r="OFL46" s="649"/>
      <c r="OFM46" s="649"/>
      <c r="OFN46" s="649"/>
      <c r="OFO46" s="649"/>
      <c r="OFP46" s="649"/>
      <c r="OFQ46" s="649"/>
      <c r="OFR46" s="649"/>
      <c r="OFS46" s="649"/>
      <c r="OFT46" s="649"/>
      <c r="OFU46" s="649"/>
      <c r="OFV46" s="649"/>
      <c r="OFW46" s="649"/>
      <c r="OFX46" s="649"/>
      <c r="OFY46" s="649"/>
      <c r="OFZ46" s="649"/>
      <c r="OGA46" s="649"/>
      <c r="OGB46" s="649"/>
      <c r="OGC46" s="649"/>
      <c r="OGD46" s="649"/>
      <c r="OGE46" s="649"/>
      <c r="OGF46" s="649"/>
      <c r="OGG46" s="649"/>
      <c r="OGH46" s="649"/>
      <c r="OGI46" s="649"/>
      <c r="OGJ46" s="649"/>
      <c r="OGK46" s="649"/>
      <c r="OGL46" s="649"/>
      <c r="OGM46" s="649"/>
      <c r="OGN46" s="649"/>
      <c r="OGO46" s="649"/>
      <c r="OGP46" s="649"/>
      <c r="OGQ46" s="649"/>
      <c r="OGR46" s="649"/>
      <c r="OGS46" s="649"/>
      <c r="OGT46" s="649"/>
      <c r="OGU46" s="649"/>
      <c r="OGV46" s="649"/>
      <c r="OGW46" s="649"/>
      <c r="OGX46" s="649"/>
      <c r="OGY46" s="649"/>
      <c r="OGZ46" s="649"/>
      <c r="OHA46" s="649"/>
      <c r="OHB46" s="649"/>
      <c r="OHC46" s="649"/>
      <c r="OHD46" s="649"/>
      <c r="OHE46" s="649"/>
      <c r="OHF46" s="649"/>
      <c r="OHG46" s="649"/>
      <c r="OHH46" s="649"/>
      <c r="OHI46" s="649"/>
      <c r="OHJ46" s="649"/>
      <c r="OHK46" s="649"/>
      <c r="OHL46" s="649"/>
      <c r="OHM46" s="649"/>
      <c r="OHN46" s="649"/>
      <c r="OHO46" s="649"/>
      <c r="OHP46" s="649"/>
      <c r="OHQ46" s="649"/>
      <c r="OHR46" s="649"/>
      <c r="OHS46" s="649"/>
      <c r="OHT46" s="649"/>
      <c r="OHU46" s="649"/>
      <c r="OHV46" s="649"/>
      <c r="OHW46" s="649"/>
      <c r="OHX46" s="649"/>
      <c r="OHY46" s="649"/>
      <c r="OHZ46" s="649"/>
      <c r="OIA46" s="649"/>
      <c r="OIB46" s="649"/>
      <c r="OIC46" s="649"/>
      <c r="OID46" s="649"/>
      <c r="OIE46" s="649"/>
      <c r="OIF46" s="649"/>
      <c r="OIG46" s="649"/>
      <c r="OIH46" s="649"/>
      <c r="OII46" s="649"/>
      <c r="OIJ46" s="649"/>
      <c r="OIK46" s="649"/>
      <c r="OIL46" s="649"/>
      <c r="OIM46" s="649"/>
      <c r="OIN46" s="649"/>
      <c r="OIO46" s="649"/>
      <c r="OIP46" s="649"/>
      <c r="OIQ46" s="649"/>
      <c r="OIR46" s="649"/>
      <c r="OIS46" s="649"/>
      <c r="OIT46" s="649"/>
      <c r="OIU46" s="649"/>
      <c r="OIV46" s="649"/>
      <c r="OIW46" s="649"/>
      <c r="OIX46" s="649"/>
      <c r="OIY46" s="649"/>
      <c r="OIZ46" s="649"/>
      <c r="OJA46" s="649"/>
      <c r="OJB46" s="649"/>
      <c r="OJC46" s="649"/>
      <c r="OJD46" s="649"/>
      <c r="OJE46" s="649"/>
      <c r="OJF46" s="649"/>
      <c r="OJG46" s="649"/>
      <c r="OJH46" s="649"/>
      <c r="OJI46" s="649"/>
      <c r="OJJ46" s="649"/>
      <c r="OJK46" s="649"/>
      <c r="OJL46" s="649"/>
      <c r="OJM46" s="649"/>
      <c r="OJN46" s="649"/>
      <c r="OJO46" s="649"/>
      <c r="OJP46" s="649"/>
      <c r="OJQ46" s="649"/>
      <c r="OJR46" s="649"/>
      <c r="OJS46" s="649"/>
      <c r="OJT46" s="649"/>
      <c r="OJU46" s="649"/>
      <c r="OJV46" s="649"/>
      <c r="OJW46" s="649"/>
      <c r="OJX46" s="649"/>
      <c r="OJY46" s="649"/>
      <c r="OJZ46" s="649"/>
      <c r="OKA46" s="649"/>
      <c r="OKB46" s="649"/>
      <c r="OKC46" s="649"/>
      <c r="OKD46" s="649"/>
      <c r="OKE46" s="649"/>
      <c r="OKF46" s="649"/>
      <c r="OKG46" s="649"/>
      <c r="OKH46" s="649"/>
      <c r="OKI46" s="649"/>
      <c r="OKJ46" s="649"/>
      <c r="OKK46" s="649"/>
      <c r="OKL46" s="649"/>
      <c r="OKM46" s="649"/>
      <c r="OKN46" s="649"/>
      <c r="OKO46" s="649"/>
      <c r="OKP46" s="649"/>
      <c r="OKQ46" s="649"/>
      <c r="OKR46" s="649"/>
      <c r="OKS46" s="649"/>
      <c r="OKT46" s="649"/>
      <c r="OKU46" s="649"/>
      <c r="OKV46" s="649"/>
      <c r="OKW46" s="649"/>
      <c r="OKX46" s="649"/>
      <c r="OKY46" s="649"/>
      <c r="OKZ46" s="649"/>
      <c r="OLA46" s="649"/>
      <c r="OLB46" s="649"/>
      <c r="OLC46" s="649"/>
      <c r="OLD46" s="649"/>
      <c r="OLE46" s="649"/>
      <c r="OLF46" s="649"/>
      <c r="OLG46" s="649"/>
      <c r="OLH46" s="649"/>
      <c r="OLI46" s="649"/>
      <c r="OLJ46" s="649"/>
      <c r="OLK46" s="649"/>
      <c r="OLL46" s="649"/>
      <c r="OLM46" s="649"/>
      <c r="OLN46" s="649"/>
      <c r="OLO46" s="649"/>
      <c r="OLP46" s="649"/>
      <c r="OLQ46" s="649"/>
      <c r="OLR46" s="649"/>
      <c r="OLS46" s="649"/>
      <c r="OLT46" s="649"/>
      <c r="OLU46" s="649"/>
      <c r="OLV46" s="649"/>
      <c r="OLW46" s="649"/>
      <c r="OLX46" s="649"/>
      <c r="OLY46" s="649"/>
      <c r="OLZ46" s="649"/>
      <c r="OMA46" s="649"/>
      <c r="OMB46" s="649"/>
      <c r="OMC46" s="649"/>
      <c r="OMD46" s="649"/>
      <c r="OME46" s="649"/>
      <c r="OMF46" s="649"/>
      <c r="OMG46" s="649"/>
      <c r="OMH46" s="649"/>
      <c r="OMI46" s="649"/>
      <c r="OMJ46" s="649"/>
      <c r="OMK46" s="649"/>
      <c r="OML46" s="649"/>
      <c r="OMM46" s="649"/>
      <c r="OMN46" s="649"/>
      <c r="OMO46" s="649"/>
      <c r="OMP46" s="649"/>
      <c r="OMQ46" s="649"/>
      <c r="OMR46" s="649"/>
      <c r="OMS46" s="649"/>
      <c r="OMT46" s="649"/>
      <c r="OMU46" s="649"/>
      <c r="OMV46" s="649"/>
      <c r="OMW46" s="649"/>
      <c r="OMX46" s="649"/>
      <c r="OMY46" s="649"/>
      <c r="OMZ46" s="649"/>
      <c r="ONA46" s="649"/>
      <c r="ONB46" s="649"/>
      <c r="ONC46" s="649"/>
      <c r="OND46" s="649"/>
      <c r="ONE46" s="649"/>
      <c r="ONF46" s="649"/>
      <c r="ONG46" s="649"/>
      <c r="ONH46" s="649"/>
      <c r="ONI46" s="649"/>
      <c r="ONJ46" s="649"/>
      <c r="ONK46" s="649"/>
      <c r="ONL46" s="649"/>
      <c r="ONM46" s="649"/>
      <c r="ONN46" s="649"/>
      <c r="ONO46" s="649"/>
      <c r="ONP46" s="649"/>
      <c r="ONQ46" s="649"/>
      <c r="ONR46" s="649"/>
      <c r="ONS46" s="649"/>
      <c r="ONT46" s="649"/>
      <c r="ONU46" s="649"/>
      <c r="ONV46" s="649"/>
      <c r="ONW46" s="649"/>
      <c r="ONX46" s="649"/>
      <c r="ONY46" s="649"/>
      <c r="ONZ46" s="649"/>
      <c r="OOA46" s="649"/>
      <c r="OOB46" s="649"/>
      <c r="OOC46" s="649"/>
      <c r="OOD46" s="649"/>
      <c r="OOE46" s="649"/>
      <c r="OOF46" s="649"/>
      <c r="OOG46" s="649"/>
      <c r="OOH46" s="649"/>
      <c r="OOI46" s="649"/>
      <c r="OOJ46" s="649"/>
      <c r="OOK46" s="649"/>
      <c r="OOL46" s="649"/>
      <c r="OOM46" s="649"/>
      <c r="OON46" s="649"/>
      <c r="OOO46" s="649"/>
      <c r="OOP46" s="649"/>
      <c r="OOQ46" s="649"/>
      <c r="OOR46" s="649"/>
      <c r="OOS46" s="649"/>
      <c r="OOT46" s="649"/>
      <c r="OOU46" s="649"/>
      <c r="OOV46" s="649"/>
      <c r="OOW46" s="649"/>
      <c r="OOX46" s="649"/>
      <c r="OOY46" s="649"/>
      <c r="OOZ46" s="649"/>
      <c r="OPA46" s="649"/>
      <c r="OPB46" s="649"/>
      <c r="OPC46" s="649"/>
      <c r="OPD46" s="649"/>
      <c r="OPE46" s="649"/>
      <c r="OPF46" s="649"/>
      <c r="OPG46" s="649"/>
      <c r="OPH46" s="649"/>
      <c r="OPI46" s="649"/>
      <c r="OPJ46" s="649"/>
      <c r="OPK46" s="649"/>
      <c r="OPL46" s="649"/>
      <c r="OPM46" s="649"/>
      <c r="OPN46" s="649"/>
      <c r="OPO46" s="649"/>
      <c r="OPP46" s="649"/>
      <c r="OPQ46" s="649"/>
      <c r="OPR46" s="649"/>
      <c r="OPS46" s="649"/>
      <c r="OPT46" s="649"/>
      <c r="OPU46" s="649"/>
      <c r="OPV46" s="649"/>
      <c r="OPW46" s="649"/>
      <c r="OPX46" s="649"/>
      <c r="OPY46" s="649"/>
      <c r="OPZ46" s="649"/>
      <c r="OQA46" s="649"/>
      <c r="OQB46" s="649"/>
      <c r="OQC46" s="649"/>
      <c r="OQD46" s="649"/>
      <c r="OQE46" s="649"/>
      <c r="OQF46" s="649"/>
      <c r="OQG46" s="649"/>
      <c r="OQH46" s="649"/>
      <c r="OQI46" s="649"/>
      <c r="OQJ46" s="649"/>
      <c r="OQK46" s="649"/>
      <c r="OQL46" s="649"/>
      <c r="OQM46" s="649"/>
      <c r="OQN46" s="649"/>
      <c r="OQO46" s="649"/>
      <c r="OQP46" s="649"/>
      <c r="OQQ46" s="649"/>
      <c r="OQR46" s="649"/>
      <c r="OQS46" s="649"/>
      <c r="OQT46" s="649"/>
      <c r="OQU46" s="649"/>
      <c r="OQV46" s="649"/>
      <c r="OQW46" s="649"/>
      <c r="OQX46" s="649"/>
      <c r="OQY46" s="649"/>
      <c r="OQZ46" s="649"/>
      <c r="ORA46" s="649"/>
      <c r="ORB46" s="649"/>
      <c r="ORC46" s="649"/>
      <c r="ORD46" s="649"/>
      <c r="ORE46" s="649"/>
      <c r="ORF46" s="649"/>
      <c r="ORG46" s="649"/>
      <c r="ORH46" s="649"/>
      <c r="ORI46" s="649"/>
      <c r="ORJ46" s="649"/>
      <c r="ORK46" s="649"/>
      <c r="ORL46" s="649"/>
      <c r="ORM46" s="649"/>
      <c r="ORN46" s="649"/>
      <c r="ORO46" s="649"/>
      <c r="ORP46" s="649"/>
      <c r="ORQ46" s="649"/>
      <c r="ORR46" s="649"/>
      <c r="ORS46" s="649"/>
      <c r="ORT46" s="649"/>
      <c r="ORU46" s="649"/>
      <c r="ORV46" s="649"/>
      <c r="ORW46" s="649"/>
      <c r="ORX46" s="649"/>
      <c r="ORY46" s="649"/>
      <c r="ORZ46" s="649"/>
      <c r="OSA46" s="649"/>
      <c r="OSB46" s="649"/>
      <c r="OSC46" s="649"/>
      <c r="OSD46" s="649"/>
      <c r="OSE46" s="649"/>
      <c r="OSF46" s="649"/>
      <c r="OSG46" s="649"/>
      <c r="OSH46" s="649"/>
      <c r="OSI46" s="649"/>
      <c r="OSJ46" s="649"/>
      <c r="OSK46" s="649"/>
      <c r="OSL46" s="649"/>
      <c r="OSM46" s="649"/>
      <c r="OSN46" s="649"/>
      <c r="OSO46" s="649"/>
      <c r="OSP46" s="649"/>
      <c r="OSQ46" s="649"/>
      <c r="OSR46" s="649"/>
      <c r="OSS46" s="649"/>
      <c r="OST46" s="649"/>
      <c r="OSU46" s="649"/>
      <c r="OSV46" s="649"/>
      <c r="OSW46" s="649"/>
      <c r="OSX46" s="649"/>
      <c r="OSY46" s="649"/>
      <c r="OSZ46" s="649"/>
      <c r="OTA46" s="649"/>
      <c r="OTB46" s="649"/>
      <c r="OTC46" s="649"/>
      <c r="OTD46" s="649"/>
      <c r="OTE46" s="649"/>
      <c r="OTF46" s="649"/>
      <c r="OTG46" s="649"/>
      <c r="OTH46" s="649"/>
      <c r="OTI46" s="649"/>
      <c r="OTJ46" s="649"/>
      <c r="OTK46" s="649"/>
      <c r="OTL46" s="649"/>
      <c r="OTM46" s="649"/>
      <c r="OTN46" s="649"/>
      <c r="OTO46" s="649"/>
      <c r="OTP46" s="649"/>
      <c r="OTQ46" s="649"/>
      <c r="OTR46" s="649"/>
      <c r="OTS46" s="649"/>
      <c r="OTT46" s="649"/>
      <c r="OTU46" s="649"/>
      <c r="OTV46" s="649"/>
      <c r="OTW46" s="649"/>
      <c r="OTX46" s="649"/>
      <c r="OTY46" s="649"/>
      <c r="OTZ46" s="649"/>
      <c r="OUA46" s="649"/>
      <c r="OUB46" s="649"/>
      <c r="OUC46" s="649"/>
      <c r="OUD46" s="649"/>
      <c r="OUE46" s="649"/>
      <c r="OUF46" s="649"/>
      <c r="OUG46" s="649"/>
      <c r="OUH46" s="649"/>
      <c r="OUI46" s="649"/>
      <c r="OUJ46" s="649"/>
      <c r="OUK46" s="649"/>
      <c r="OUL46" s="649"/>
      <c r="OUM46" s="649"/>
      <c r="OUN46" s="649"/>
      <c r="OUO46" s="649"/>
      <c r="OUP46" s="649"/>
      <c r="OUQ46" s="649"/>
      <c r="OUR46" s="649"/>
      <c r="OUS46" s="649"/>
      <c r="OUT46" s="649"/>
      <c r="OUU46" s="649"/>
      <c r="OUV46" s="649"/>
      <c r="OUW46" s="649"/>
      <c r="OUX46" s="649"/>
      <c r="OUY46" s="649"/>
      <c r="OUZ46" s="649"/>
      <c r="OVA46" s="649"/>
      <c r="OVB46" s="649"/>
      <c r="OVC46" s="649"/>
      <c r="OVD46" s="649"/>
      <c r="OVE46" s="649"/>
      <c r="OVF46" s="649"/>
      <c r="OVG46" s="649"/>
      <c r="OVH46" s="649"/>
      <c r="OVI46" s="649"/>
      <c r="OVJ46" s="649"/>
      <c r="OVK46" s="649"/>
      <c r="OVL46" s="649"/>
      <c r="OVM46" s="649"/>
      <c r="OVN46" s="649"/>
      <c r="OVO46" s="649"/>
      <c r="OVP46" s="649"/>
      <c r="OVQ46" s="649"/>
      <c r="OVR46" s="649"/>
      <c r="OVS46" s="649"/>
      <c r="OVT46" s="649"/>
      <c r="OVU46" s="649"/>
      <c r="OVV46" s="649"/>
      <c r="OVW46" s="649"/>
      <c r="OVX46" s="649"/>
      <c r="OVY46" s="649"/>
      <c r="OVZ46" s="649"/>
      <c r="OWA46" s="649"/>
      <c r="OWB46" s="649"/>
      <c r="OWC46" s="649"/>
      <c r="OWD46" s="649"/>
      <c r="OWE46" s="649"/>
      <c r="OWF46" s="649"/>
      <c r="OWG46" s="649"/>
      <c r="OWH46" s="649"/>
      <c r="OWI46" s="649"/>
      <c r="OWJ46" s="649"/>
      <c r="OWK46" s="649"/>
      <c r="OWL46" s="649"/>
      <c r="OWM46" s="649"/>
      <c r="OWN46" s="649"/>
      <c r="OWO46" s="649"/>
      <c r="OWP46" s="649"/>
      <c r="OWQ46" s="649"/>
      <c r="OWR46" s="649"/>
      <c r="OWS46" s="649"/>
      <c r="OWT46" s="649"/>
      <c r="OWU46" s="649"/>
      <c r="OWV46" s="649"/>
      <c r="OWW46" s="649"/>
      <c r="OWX46" s="649"/>
      <c r="OWY46" s="649"/>
      <c r="OWZ46" s="649"/>
      <c r="OXA46" s="649"/>
      <c r="OXB46" s="649"/>
      <c r="OXC46" s="649"/>
      <c r="OXD46" s="649"/>
      <c r="OXE46" s="649"/>
      <c r="OXF46" s="649"/>
      <c r="OXG46" s="649"/>
      <c r="OXH46" s="649"/>
      <c r="OXI46" s="649"/>
      <c r="OXJ46" s="649"/>
      <c r="OXK46" s="649"/>
      <c r="OXL46" s="649"/>
      <c r="OXM46" s="649"/>
      <c r="OXN46" s="649"/>
      <c r="OXO46" s="649"/>
      <c r="OXP46" s="649"/>
      <c r="OXQ46" s="649"/>
      <c r="OXR46" s="649"/>
      <c r="OXS46" s="649"/>
      <c r="OXT46" s="649"/>
      <c r="OXU46" s="649"/>
      <c r="OXV46" s="649"/>
      <c r="OXW46" s="649"/>
      <c r="OXX46" s="649"/>
      <c r="OXY46" s="649"/>
      <c r="OXZ46" s="649"/>
      <c r="OYA46" s="649"/>
      <c r="OYB46" s="649"/>
      <c r="OYC46" s="649"/>
      <c r="OYD46" s="649"/>
      <c r="OYE46" s="649"/>
      <c r="OYF46" s="649"/>
      <c r="OYG46" s="649"/>
      <c r="OYH46" s="649"/>
      <c r="OYI46" s="649"/>
      <c r="OYJ46" s="649"/>
      <c r="OYK46" s="649"/>
      <c r="OYL46" s="649"/>
      <c r="OYM46" s="649"/>
      <c r="OYN46" s="649"/>
      <c r="OYO46" s="649"/>
      <c r="OYP46" s="649"/>
      <c r="OYQ46" s="649"/>
      <c r="OYR46" s="649"/>
      <c r="OYS46" s="649"/>
      <c r="OYT46" s="649"/>
      <c r="OYU46" s="649"/>
      <c r="OYV46" s="649"/>
      <c r="OYW46" s="649"/>
      <c r="OYX46" s="649"/>
      <c r="OYY46" s="649"/>
      <c r="OYZ46" s="649"/>
      <c r="OZA46" s="649"/>
      <c r="OZB46" s="649"/>
      <c r="OZC46" s="649"/>
      <c r="OZD46" s="649"/>
      <c r="OZE46" s="649"/>
      <c r="OZF46" s="649"/>
      <c r="OZG46" s="649"/>
      <c r="OZH46" s="649"/>
      <c r="OZI46" s="649"/>
      <c r="OZJ46" s="649"/>
      <c r="OZK46" s="649"/>
      <c r="OZL46" s="649"/>
      <c r="OZM46" s="649"/>
      <c r="OZN46" s="649"/>
      <c r="OZO46" s="649"/>
      <c r="OZP46" s="649"/>
      <c r="OZQ46" s="649"/>
      <c r="OZR46" s="649"/>
      <c r="OZS46" s="649"/>
      <c r="OZT46" s="649"/>
      <c r="OZU46" s="649"/>
      <c r="OZV46" s="649"/>
      <c r="OZW46" s="649"/>
      <c r="OZX46" s="649"/>
      <c r="OZY46" s="649"/>
      <c r="OZZ46" s="649"/>
      <c r="PAA46" s="649"/>
      <c r="PAB46" s="649"/>
      <c r="PAC46" s="649"/>
      <c r="PAD46" s="649"/>
      <c r="PAE46" s="649"/>
      <c r="PAF46" s="649"/>
      <c r="PAG46" s="649"/>
      <c r="PAH46" s="649"/>
      <c r="PAI46" s="649"/>
      <c r="PAJ46" s="649"/>
      <c r="PAK46" s="649"/>
      <c r="PAL46" s="649"/>
      <c r="PAM46" s="649"/>
      <c r="PAN46" s="649"/>
      <c r="PAO46" s="649"/>
      <c r="PAP46" s="649"/>
      <c r="PAQ46" s="649"/>
      <c r="PAR46" s="649"/>
      <c r="PAS46" s="649"/>
      <c r="PAT46" s="649"/>
      <c r="PAU46" s="649"/>
      <c r="PAV46" s="649"/>
      <c r="PAW46" s="649"/>
      <c r="PAX46" s="649"/>
      <c r="PAY46" s="649"/>
      <c r="PAZ46" s="649"/>
      <c r="PBA46" s="649"/>
      <c r="PBB46" s="649"/>
      <c r="PBC46" s="649"/>
      <c r="PBD46" s="649"/>
      <c r="PBE46" s="649"/>
      <c r="PBF46" s="649"/>
      <c r="PBG46" s="649"/>
      <c r="PBH46" s="649"/>
      <c r="PBI46" s="649"/>
      <c r="PBJ46" s="649"/>
      <c r="PBK46" s="649"/>
      <c r="PBL46" s="649"/>
      <c r="PBM46" s="649"/>
      <c r="PBN46" s="649"/>
      <c r="PBO46" s="649"/>
      <c r="PBP46" s="649"/>
      <c r="PBQ46" s="649"/>
      <c r="PBR46" s="649"/>
      <c r="PBS46" s="649"/>
      <c r="PBT46" s="649"/>
      <c r="PBU46" s="649"/>
      <c r="PBV46" s="649"/>
      <c r="PBW46" s="649"/>
      <c r="PBX46" s="649"/>
      <c r="PBY46" s="649"/>
      <c r="PBZ46" s="649"/>
      <c r="PCA46" s="649"/>
      <c r="PCB46" s="649"/>
      <c r="PCC46" s="649"/>
      <c r="PCD46" s="649"/>
      <c r="PCE46" s="649"/>
      <c r="PCF46" s="649"/>
      <c r="PCG46" s="649"/>
      <c r="PCH46" s="649"/>
      <c r="PCI46" s="649"/>
      <c r="PCJ46" s="649"/>
      <c r="PCK46" s="649"/>
      <c r="PCL46" s="649"/>
      <c r="PCM46" s="649"/>
      <c r="PCN46" s="649"/>
      <c r="PCO46" s="649"/>
      <c r="PCP46" s="649"/>
      <c r="PCQ46" s="649"/>
      <c r="PCR46" s="649"/>
      <c r="PCS46" s="649"/>
      <c r="PCT46" s="649"/>
      <c r="PCU46" s="649"/>
      <c r="PCV46" s="649"/>
      <c r="PCW46" s="649"/>
      <c r="PCX46" s="649"/>
      <c r="PCY46" s="649"/>
      <c r="PCZ46" s="649"/>
      <c r="PDA46" s="649"/>
      <c r="PDB46" s="649"/>
      <c r="PDC46" s="649"/>
      <c r="PDD46" s="649"/>
      <c r="PDE46" s="649"/>
      <c r="PDF46" s="649"/>
      <c r="PDG46" s="649"/>
      <c r="PDH46" s="649"/>
      <c r="PDI46" s="649"/>
      <c r="PDJ46" s="649"/>
      <c r="PDK46" s="649"/>
      <c r="PDL46" s="649"/>
      <c r="PDM46" s="649"/>
      <c r="PDN46" s="649"/>
      <c r="PDO46" s="649"/>
      <c r="PDP46" s="649"/>
      <c r="PDQ46" s="649"/>
      <c r="PDR46" s="649"/>
      <c r="PDS46" s="649"/>
      <c r="PDT46" s="649"/>
      <c r="PDU46" s="649"/>
      <c r="PDV46" s="649"/>
      <c r="PDW46" s="649"/>
      <c r="PDX46" s="649"/>
      <c r="PDY46" s="649"/>
      <c r="PDZ46" s="649"/>
      <c r="PEA46" s="649"/>
      <c r="PEB46" s="649"/>
      <c r="PEC46" s="649"/>
      <c r="PED46" s="649"/>
      <c r="PEE46" s="649"/>
      <c r="PEF46" s="649"/>
      <c r="PEG46" s="649"/>
      <c r="PEH46" s="649"/>
      <c r="PEI46" s="649"/>
      <c r="PEJ46" s="649"/>
      <c r="PEK46" s="649"/>
      <c r="PEL46" s="649"/>
      <c r="PEM46" s="649"/>
      <c r="PEN46" s="649"/>
      <c r="PEO46" s="649"/>
      <c r="PEP46" s="649"/>
      <c r="PEQ46" s="649"/>
      <c r="PER46" s="649"/>
      <c r="PES46" s="649"/>
      <c r="PET46" s="649"/>
      <c r="PEU46" s="649"/>
      <c r="PEV46" s="649"/>
      <c r="PEW46" s="649"/>
      <c r="PEX46" s="649"/>
      <c r="PEY46" s="649"/>
      <c r="PEZ46" s="649"/>
      <c r="PFA46" s="649"/>
      <c r="PFB46" s="649"/>
      <c r="PFC46" s="649"/>
      <c r="PFD46" s="649"/>
      <c r="PFE46" s="649"/>
      <c r="PFF46" s="649"/>
      <c r="PFG46" s="649"/>
      <c r="PFH46" s="649"/>
      <c r="PFI46" s="649"/>
      <c r="PFJ46" s="649"/>
      <c r="PFK46" s="649"/>
      <c r="PFL46" s="649"/>
      <c r="PFM46" s="649"/>
      <c r="PFN46" s="649"/>
      <c r="PFO46" s="649"/>
      <c r="PFP46" s="649"/>
      <c r="PFQ46" s="649"/>
      <c r="PFR46" s="649"/>
      <c r="PFS46" s="649"/>
      <c r="PFT46" s="649"/>
      <c r="PFU46" s="649"/>
      <c r="PFV46" s="649"/>
      <c r="PFW46" s="649"/>
      <c r="PFX46" s="649"/>
      <c r="PFY46" s="649"/>
      <c r="PFZ46" s="649"/>
      <c r="PGA46" s="649"/>
      <c r="PGB46" s="649"/>
      <c r="PGC46" s="649"/>
      <c r="PGD46" s="649"/>
      <c r="PGE46" s="649"/>
      <c r="PGF46" s="649"/>
      <c r="PGG46" s="649"/>
      <c r="PGH46" s="649"/>
      <c r="PGI46" s="649"/>
      <c r="PGJ46" s="649"/>
      <c r="PGK46" s="649"/>
      <c r="PGL46" s="649"/>
      <c r="PGM46" s="649"/>
      <c r="PGN46" s="649"/>
      <c r="PGO46" s="649"/>
      <c r="PGP46" s="649"/>
      <c r="PGQ46" s="649"/>
      <c r="PGR46" s="649"/>
      <c r="PGS46" s="649"/>
      <c r="PGT46" s="649"/>
      <c r="PGU46" s="649"/>
      <c r="PGV46" s="649"/>
      <c r="PGW46" s="649"/>
      <c r="PGX46" s="649"/>
      <c r="PGY46" s="649"/>
      <c r="PGZ46" s="649"/>
      <c r="PHA46" s="649"/>
      <c r="PHB46" s="649"/>
      <c r="PHC46" s="649"/>
      <c r="PHD46" s="649"/>
      <c r="PHE46" s="649"/>
      <c r="PHF46" s="649"/>
      <c r="PHG46" s="649"/>
      <c r="PHH46" s="649"/>
      <c r="PHI46" s="649"/>
      <c r="PHJ46" s="649"/>
      <c r="PHK46" s="649"/>
      <c r="PHL46" s="649"/>
      <c r="PHM46" s="649"/>
      <c r="PHN46" s="649"/>
      <c r="PHO46" s="649"/>
      <c r="PHP46" s="649"/>
      <c r="PHQ46" s="649"/>
      <c r="PHR46" s="649"/>
      <c r="PHS46" s="649"/>
      <c r="PHT46" s="649"/>
      <c r="PHU46" s="649"/>
      <c r="PHV46" s="649"/>
      <c r="PHW46" s="649"/>
      <c r="PHX46" s="649"/>
      <c r="PHY46" s="649"/>
      <c r="PHZ46" s="649"/>
      <c r="PIA46" s="649"/>
      <c r="PIB46" s="649"/>
      <c r="PIC46" s="649"/>
      <c r="PID46" s="649"/>
      <c r="PIE46" s="649"/>
      <c r="PIF46" s="649"/>
      <c r="PIG46" s="649"/>
      <c r="PIH46" s="649"/>
      <c r="PII46" s="649"/>
      <c r="PIJ46" s="649"/>
      <c r="PIK46" s="649"/>
      <c r="PIL46" s="649"/>
      <c r="PIM46" s="649"/>
      <c r="PIN46" s="649"/>
      <c r="PIO46" s="649"/>
      <c r="PIP46" s="649"/>
      <c r="PIQ46" s="649"/>
      <c r="PIR46" s="649"/>
      <c r="PIS46" s="649"/>
      <c r="PIT46" s="649"/>
      <c r="PIU46" s="649"/>
      <c r="PIV46" s="649"/>
      <c r="PIW46" s="649"/>
      <c r="PIX46" s="649"/>
      <c r="PIY46" s="649"/>
      <c r="PIZ46" s="649"/>
      <c r="PJA46" s="649"/>
      <c r="PJB46" s="649"/>
      <c r="PJC46" s="649"/>
      <c r="PJD46" s="649"/>
      <c r="PJE46" s="649"/>
      <c r="PJF46" s="649"/>
      <c r="PJG46" s="649"/>
      <c r="PJH46" s="649"/>
      <c r="PJI46" s="649"/>
      <c r="PJJ46" s="649"/>
      <c r="PJK46" s="649"/>
      <c r="PJL46" s="649"/>
      <c r="PJM46" s="649"/>
      <c r="PJN46" s="649"/>
      <c r="PJO46" s="649"/>
      <c r="PJP46" s="649"/>
      <c r="PJQ46" s="649"/>
      <c r="PJR46" s="649"/>
      <c r="PJS46" s="649"/>
      <c r="PJT46" s="649"/>
      <c r="PJU46" s="649"/>
      <c r="PJV46" s="649"/>
      <c r="PJW46" s="649"/>
      <c r="PJX46" s="649"/>
      <c r="PJY46" s="649"/>
      <c r="PJZ46" s="649"/>
      <c r="PKA46" s="649"/>
      <c r="PKB46" s="649"/>
      <c r="PKC46" s="649"/>
      <c r="PKD46" s="649"/>
      <c r="PKE46" s="649"/>
      <c r="PKF46" s="649"/>
      <c r="PKG46" s="649"/>
      <c r="PKH46" s="649"/>
      <c r="PKI46" s="649"/>
      <c r="PKJ46" s="649"/>
      <c r="PKK46" s="649"/>
      <c r="PKL46" s="649"/>
      <c r="PKM46" s="649"/>
      <c r="PKN46" s="649"/>
      <c r="PKO46" s="649"/>
      <c r="PKP46" s="649"/>
      <c r="PKQ46" s="649"/>
      <c r="PKR46" s="649"/>
      <c r="PKS46" s="649"/>
      <c r="PKT46" s="649"/>
      <c r="PKU46" s="649"/>
      <c r="PKV46" s="649"/>
      <c r="PKW46" s="649"/>
      <c r="PKX46" s="649"/>
      <c r="PKY46" s="649"/>
      <c r="PKZ46" s="649"/>
      <c r="PLA46" s="649"/>
      <c r="PLB46" s="649"/>
      <c r="PLC46" s="649"/>
      <c r="PLD46" s="649"/>
      <c r="PLE46" s="649"/>
      <c r="PLF46" s="649"/>
      <c r="PLG46" s="649"/>
      <c r="PLH46" s="649"/>
      <c r="PLI46" s="649"/>
      <c r="PLJ46" s="649"/>
      <c r="PLK46" s="649"/>
      <c r="PLL46" s="649"/>
      <c r="PLM46" s="649"/>
      <c r="PLN46" s="649"/>
      <c r="PLO46" s="649"/>
      <c r="PLP46" s="649"/>
      <c r="PLQ46" s="649"/>
      <c r="PLR46" s="649"/>
      <c r="PLS46" s="649"/>
      <c r="PLT46" s="649"/>
      <c r="PLU46" s="649"/>
      <c r="PLV46" s="649"/>
      <c r="PLW46" s="649"/>
      <c r="PLX46" s="649"/>
      <c r="PLY46" s="649"/>
      <c r="PLZ46" s="649"/>
      <c r="PMA46" s="649"/>
      <c r="PMB46" s="649"/>
      <c r="PMC46" s="649"/>
      <c r="PMD46" s="649"/>
      <c r="PME46" s="649"/>
      <c r="PMF46" s="649"/>
      <c r="PMG46" s="649"/>
      <c r="PMH46" s="649"/>
      <c r="PMI46" s="649"/>
      <c r="PMJ46" s="649"/>
      <c r="PMK46" s="649"/>
      <c r="PML46" s="649"/>
      <c r="PMM46" s="649"/>
      <c r="PMN46" s="649"/>
      <c r="PMO46" s="649"/>
      <c r="PMP46" s="649"/>
      <c r="PMQ46" s="649"/>
      <c r="PMR46" s="649"/>
      <c r="PMS46" s="649"/>
      <c r="PMT46" s="649"/>
      <c r="PMU46" s="649"/>
      <c r="PMV46" s="649"/>
      <c r="PMW46" s="649"/>
      <c r="PMX46" s="649"/>
      <c r="PMY46" s="649"/>
      <c r="PMZ46" s="649"/>
      <c r="PNA46" s="649"/>
      <c r="PNB46" s="649"/>
      <c r="PNC46" s="649"/>
      <c r="PND46" s="649"/>
      <c r="PNE46" s="649"/>
      <c r="PNF46" s="649"/>
      <c r="PNG46" s="649"/>
      <c r="PNH46" s="649"/>
      <c r="PNI46" s="649"/>
      <c r="PNJ46" s="649"/>
      <c r="PNK46" s="649"/>
      <c r="PNL46" s="649"/>
      <c r="PNM46" s="649"/>
      <c r="PNN46" s="649"/>
      <c r="PNO46" s="649"/>
      <c r="PNP46" s="649"/>
      <c r="PNQ46" s="649"/>
      <c r="PNR46" s="649"/>
      <c r="PNS46" s="649"/>
      <c r="PNT46" s="649"/>
      <c r="PNU46" s="649"/>
      <c r="PNV46" s="649"/>
      <c r="PNW46" s="649"/>
      <c r="PNX46" s="649"/>
      <c r="PNY46" s="649"/>
      <c r="PNZ46" s="649"/>
      <c r="POA46" s="649"/>
      <c r="POB46" s="649"/>
      <c r="POC46" s="649"/>
      <c r="POD46" s="649"/>
      <c r="POE46" s="649"/>
      <c r="POF46" s="649"/>
      <c r="POG46" s="649"/>
      <c r="POH46" s="649"/>
      <c r="POI46" s="649"/>
      <c r="POJ46" s="649"/>
      <c r="POK46" s="649"/>
      <c r="POL46" s="649"/>
      <c r="POM46" s="649"/>
      <c r="PON46" s="649"/>
      <c r="POO46" s="649"/>
      <c r="POP46" s="649"/>
      <c r="POQ46" s="649"/>
      <c r="POR46" s="649"/>
      <c r="POS46" s="649"/>
      <c r="POT46" s="649"/>
      <c r="POU46" s="649"/>
      <c r="POV46" s="649"/>
      <c r="POW46" s="649"/>
      <c r="POX46" s="649"/>
      <c r="POY46" s="649"/>
      <c r="POZ46" s="649"/>
      <c r="PPA46" s="649"/>
      <c r="PPB46" s="649"/>
      <c r="PPC46" s="649"/>
      <c r="PPD46" s="649"/>
      <c r="PPE46" s="649"/>
      <c r="PPF46" s="649"/>
      <c r="PPG46" s="649"/>
      <c r="PPH46" s="649"/>
      <c r="PPI46" s="649"/>
      <c r="PPJ46" s="649"/>
      <c r="PPK46" s="649"/>
      <c r="PPL46" s="649"/>
      <c r="PPM46" s="649"/>
      <c r="PPN46" s="649"/>
      <c r="PPO46" s="649"/>
      <c r="PPP46" s="649"/>
      <c r="PPQ46" s="649"/>
      <c r="PPR46" s="649"/>
      <c r="PPS46" s="649"/>
      <c r="PPT46" s="649"/>
      <c r="PPU46" s="649"/>
      <c r="PPV46" s="649"/>
      <c r="PPW46" s="649"/>
      <c r="PPX46" s="649"/>
      <c r="PPY46" s="649"/>
      <c r="PPZ46" s="649"/>
      <c r="PQA46" s="649"/>
      <c r="PQB46" s="649"/>
      <c r="PQC46" s="649"/>
      <c r="PQD46" s="649"/>
      <c r="PQE46" s="649"/>
      <c r="PQF46" s="649"/>
      <c r="PQG46" s="649"/>
      <c r="PQH46" s="649"/>
      <c r="PQI46" s="649"/>
      <c r="PQJ46" s="649"/>
      <c r="PQK46" s="649"/>
      <c r="PQL46" s="649"/>
      <c r="PQM46" s="649"/>
      <c r="PQN46" s="649"/>
      <c r="PQO46" s="649"/>
      <c r="PQP46" s="649"/>
      <c r="PQQ46" s="649"/>
      <c r="PQR46" s="649"/>
      <c r="PQS46" s="649"/>
      <c r="PQT46" s="649"/>
      <c r="PQU46" s="649"/>
      <c r="PQV46" s="649"/>
      <c r="PQW46" s="649"/>
      <c r="PQX46" s="649"/>
      <c r="PQY46" s="649"/>
      <c r="PQZ46" s="649"/>
      <c r="PRA46" s="649"/>
      <c r="PRB46" s="649"/>
      <c r="PRC46" s="649"/>
      <c r="PRD46" s="649"/>
      <c r="PRE46" s="649"/>
      <c r="PRF46" s="649"/>
      <c r="PRG46" s="649"/>
      <c r="PRH46" s="649"/>
      <c r="PRI46" s="649"/>
      <c r="PRJ46" s="649"/>
      <c r="PRK46" s="649"/>
      <c r="PRL46" s="649"/>
      <c r="PRM46" s="649"/>
      <c r="PRN46" s="649"/>
      <c r="PRO46" s="649"/>
      <c r="PRP46" s="649"/>
      <c r="PRQ46" s="649"/>
      <c r="PRR46" s="649"/>
      <c r="PRS46" s="649"/>
      <c r="PRT46" s="649"/>
      <c r="PRU46" s="649"/>
      <c r="PRV46" s="649"/>
      <c r="PRW46" s="649"/>
      <c r="PRX46" s="649"/>
      <c r="PRY46" s="649"/>
      <c r="PRZ46" s="649"/>
      <c r="PSA46" s="649"/>
      <c r="PSB46" s="649"/>
      <c r="PSC46" s="649"/>
      <c r="PSD46" s="649"/>
      <c r="PSE46" s="649"/>
      <c r="PSF46" s="649"/>
      <c r="PSG46" s="649"/>
      <c r="PSH46" s="649"/>
      <c r="PSI46" s="649"/>
      <c r="PSJ46" s="649"/>
      <c r="PSK46" s="649"/>
      <c r="PSL46" s="649"/>
      <c r="PSM46" s="649"/>
      <c r="PSN46" s="649"/>
      <c r="PSO46" s="649"/>
      <c r="PSP46" s="649"/>
      <c r="PSQ46" s="649"/>
      <c r="PSR46" s="649"/>
      <c r="PSS46" s="649"/>
      <c r="PST46" s="649"/>
      <c r="PSU46" s="649"/>
      <c r="PSV46" s="649"/>
      <c r="PSW46" s="649"/>
      <c r="PSX46" s="649"/>
      <c r="PSY46" s="649"/>
      <c r="PSZ46" s="649"/>
      <c r="PTA46" s="649"/>
      <c r="PTB46" s="649"/>
      <c r="PTC46" s="649"/>
      <c r="PTD46" s="649"/>
      <c r="PTE46" s="649"/>
      <c r="PTF46" s="649"/>
      <c r="PTG46" s="649"/>
      <c r="PTH46" s="649"/>
      <c r="PTI46" s="649"/>
      <c r="PTJ46" s="649"/>
      <c r="PTK46" s="649"/>
      <c r="PTL46" s="649"/>
      <c r="PTM46" s="649"/>
      <c r="PTN46" s="649"/>
      <c r="PTO46" s="649"/>
      <c r="PTP46" s="649"/>
      <c r="PTQ46" s="649"/>
      <c r="PTR46" s="649"/>
      <c r="PTS46" s="649"/>
      <c r="PTT46" s="649"/>
      <c r="PTU46" s="649"/>
      <c r="PTV46" s="649"/>
      <c r="PTW46" s="649"/>
      <c r="PTX46" s="649"/>
      <c r="PTY46" s="649"/>
      <c r="PTZ46" s="649"/>
      <c r="PUA46" s="649"/>
      <c r="PUB46" s="649"/>
      <c r="PUC46" s="649"/>
      <c r="PUD46" s="649"/>
      <c r="PUE46" s="649"/>
      <c r="PUF46" s="649"/>
      <c r="PUG46" s="649"/>
      <c r="PUH46" s="649"/>
      <c r="PUI46" s="649"/>
      <c r="PUJ46" s="649"/>
      <c r="PUK46" s="649"/>
      <c r="PUL46" s="649"/>
      <c r="PUM46" s="649"/>
      <c r="PUN46" s="649"/>
      <c r="PUO46" s="649"/>
      <c r="PUP46" s="649"/>
      <c r="PUQ46" s="649"/>
      <c r="PUR46" s="649"/>
      <c r="PUS46" s="649"/>
      <c r="PUT46" s="649"/>
      <c r="PUU46" s="649"/>
      <c r="PUV46" s="649"/>
      <c r="PUW46" s="649"/>
      <c r="PUX46" s="649"/>
      <c r="PUY46" s="649"/>
      <c r="PUZ46" s="649"/>
      <c r="PVA46" s="649"/>
      <c r="PVB46" s="649"/>
      <c r="PVC46" s="649"/>
      <c r="PVD46" s="649"/>
      <c r="PVE46" s="649"/>
      <c r="PVF46" s="649"/>
      <c r="PVG46" s="649"/>
      <c r="PVH46" s="649"/>
      <c r="PVI46" s="649"/>
      <c r="PVJ46" s="649"/>
      <c r="PVK46" s="649"/>
      <c r="PVL46" s="649"/>
      <c r="PVM46" s="649"/>
      <c r="PVN46" s="649"/>
      <c r="PVO46" s="649"/>
      <c r="PVP46" s="649"/>
      <c r="PVQ46" s="649"/>
      <c r="PVR46" s="649"/>
      <c r="PVS46" s="649"/>
      <c r="PVT46" s="649"/>
      <c r="PVU46" s="649"/>
      <c r="PVV46" s="649"/>
      <c r="PVW46" s="649"/>
      <c r="PVX46" s="649"/>
      <c r="PVY46" s="649"/>
      <c r="PVZ46" s="649"/>
      <c r="PWA46" s="649"/>
      <c r="PWB46" s="649"/>
      <c r="PWC46" s="649"/>
      <c r="PWD46" s="649"/>
      <c r="PWE46" s="649"/>
      <c r="PWF46" s="649"/>
      <c r="PWG46" s="649"/>
      <c r="PWH46" s="649"/>
      <c r="PWI46" s="649"/>
      <c r="PWJ46" s="649"/>
      <c r="PWK46" s="649"/>
      <c r="PWL46" s="649"/>
      <c r="PWM46" s="649"/>
      <c r="PWN46" s="649"/>
      <c r="PWO46" s="649"/>
      <c r="PWP46" s="649"/>
      <c r="PWQ46" s="649"/>
      <c r="PWR46" s="649"/>
      <c r="PWS46" s="649"/>
      <c r="PWT46" s="649"/>
      <c r="PWU46" s="649"/>
      <c r="PWV46" s="649"/>
      <c r="PWW46" s="649"/>
      <c r="PWX46" s="649"/>
      <c r="PWY46" s="649"/>
      <c r="PWZ46" s="649"/>
      <c r="PXA46" s="649"/>
      <c r="PXB46" s="649"/>
      <c r="PXC46" s="649"/>
      <c r="PXD46" s="649"/>
      <c r="PXE46" s="649"/>
      <c r="PXF46" s="649"/>
      <c r="PXG46" s="649"/>
      <c r="PXH46" s="649"/>
      <c r="PXI46" s="649"/>
      <c r="PXJ46" s="649"/>
      <c r="PXK46" s="649"/>
      <c r="PXL46" s="649"/>
      <c r="PXM46" s="649"/>
      <c r="PXN46" s="649"/>
      <c r="PXO46" s="649"/>
      <c r="PXP46" s="649"/>
      <c r="PXQ46" s="649"/>
      <c r="PXR46" s="649"/>
      <c r="PXS46" s="649"/>
      <c r="PXT46" s="649"/>
      <c r="PXU46" s="649"/>
      <c r="PXV46" s="649"/>
      <c r="PXW46" s="649"/>
      <c r="PXX46" s="649"/>
      <c r="PXY46" s="649"/>
      <c r="PXZ46" s="649"/>
      <c r="PYA46" s="649"/>
      <c r="PYB46" s="649"/>
      <c r="PYC46" s="649"/>
      <c r="PYD46" s="649"/>
      <c r="PYE46" s="649"/>
      <c r="PYF46" s="649"/>
      <c r="PYG46" s="649"/>
      <c r="PYH46" s="649"/>
      <c r="PYI46" s="649"/>
      <c r="PYJ46" s="649"/>
      <c r="PYK46" s="649"/>
      <c r="PYL46" s="649"/>
      <c r="PYM46" s="649"/>
      <c r="PYN46" s="649"/>
      <c r="PYO46" s="649"/>
      <c r="PYP46" s="649"/>
      <c r="PYQ46" s="649"/>
      <c r="PYR46" s="649"/>
      <c r="PYS46" s="649"/>
      <c r="PYT46" s="649"/>
      <c r="PYU46" s="649"/>
      <c r="PYV46" s="649"/>
      <c r="PYW46" s="649"/>
      <c r="PYX46" s="649"/>
      <c r="PYY46" s="649"/>
      <c r="PYZ46" s="649"/>
      <c r="PZA46" s="649"/>
      <c r="PZB46" s="649"/>
      <c r="PZC46" s="649"/>
      <c r="PZD46" s="649"/>
      <c r="PZE46" s="649"/>
      <c r="PZF46" s="649"/>
      <c r="PZG46" s="649"/>
      <c r="PZH46" s="649"/>
      <c r="PZI46" s="649"/>
      <c r="PZJ46" s="649"/>
      <c r="PZK46" s="649"/>
      <c r="PZL46" s="649"/>
      <c r="PZM46" s="649"/>
      <c r="PZN46" s="649"/>
      <c r="PZO46" s="649"/>
      <c r="PZP46" s="649"/>
      <c r="PZQ46" s="649"/>
      <c r="PZR46" s="649"/>
      <c r="PZS46" s="649"/>
      <c r="PZT46" s="649"/>
      <c r="PZU46" s="649"/>
      <c r="PZV46" s="649"/>
      <c r="PZW46" s="649"/>
      <c r="PZX46" s="649"/>
      <c r="PZY46" s="649"/>
      <c r="PZZ46" s="649"/>
      <c r="QAA46" s="649"/>
      <c r="QAB46" s="649"/>
      <c r="QAC46" s="649"/>
      <c r="QAD46" s="649"/>
      <c r="QAE46" s="649"/>
      <c r="QAF46" s="649"/>
      <c r="QAG46" s="649"/>
      <c r="QAH46" s="649"/>
      <c r="QAI46" s="649"/>
      <c r="QAJ46" s="649"/>
      <c r="QAK46" s="649"/>
      <c r="QAL46" s="649"/>
      <c r="QAM46" s="649"/>
      <c r="QAN46" s="649"/>
      <c r="QAO46" s="649"/>
      <c r="QAP46" s="649"/>
      <c r="QAQ46" s="649"/>
      <c r="QAR46" s="649"/>
      <c r="QAS46" s="649"/>
      <c r="QAT46" s="649"/>
      <c r="QAU46" s="649"/>
      <c r="QAV46" s="649"/>
      <c r="QAW46" s="649"/>
      <c r="QAX46" s="649"/>
      <c r="QAY46" s="649"/>
      <c r="QAZ46" s="649"/>
      <c r="QBA46" s="649"/>
      <c r="QBB46" s="649"/>
      <c r="QBC46" s="649"/>
      <c r="QBD46" s="649"/>
      <c r="QBE46" s="649"/>
      <c r="QBF46" s="649"/>
      <c r="QBG46" s="649"/>
      <c r="QBH46" s="649"/>
      <c r="QBI46" s="649"/>
      <c r="QBJ46" s="649"/>
      <c r="QBK46" s="649"/>
      <c r="QBL46" s="649"/>
      <c r="QBM46" s="649"/>
      <c r="QBN46" s="649"/>
      <c r="QBO46" s="649"/>
      <c r="QBP46" s="649"/>
      <c r="QBQ46" s="649"/>
      <c r="QBR46" s="649"/>
      <c r="QBS46" s="649"/>
      <c r="QBT46" s="649"/>
      <c r="QBU46" s="649"/>
      <c r="QBV46" s="649"/>
      <c r="QBW46" s="649"/>
      <c r="QBX46" s="649"/>
      <c r="QBY46" s="649"/>
      <c r="QBZ46" s="649"/>
      <c r="QCA46" s="649"/>
      <c r="QCB46" s="649"/>
      <c r="QCC46" s="649"/>
      <c r="QCD46" s="649"/>
      <c r="QCE46" s="649"/>
      <c r="QCF46" s="649"/>
      <c r="QCG46" s="649"/>
      <c r="QCH46" s="649"/>
      <c r="QCI46" s="649"/>
      <c r="QCJ46" s="649"/>
      <c r="QCK46" s="649"/>
      <c r="QCL46" s="649"/>
      <c r="QCM46" s="649"/>
      <c r="QCN46" s="649"/>
      <c r="QCO46" s="649"/>
      <c r="QCP46" s="649"/>
      <c r="QCQ46" s="649"/>
      <c r="QCR46" s="649"/>
      <c r="QCS46" s="649"/>
      <c r="QCT46" s="649"/>
      <c r="QCU46" s="649"/>
      <c r="QCV46" s="649"/>
      <c r="QCW46" s="649"/>
      <c r="QCX46" s="649"/>
      <c r="QCY46" s="649"/>
      <c r="QCZ46" s="649"/>
      <c r="QDA46" s="649"/>
      <c r="QDB46" s="649"/>
      <c r="QDC46" s="649"/>
      <c r="QDD46" s="649"/>
      <c r="QDE46" s="649"/>
      <c r="QDF46" s="649"/>
      <c r="QDG46" s="649"/>
      <c r="QDH46" s="649"/>
      <c r="QDI46" s="649"/>
      <c r="QDJ46" s="649"/>
      <c r="QDK46" s="649"/>
      <c r="QDL46" s="649"/>
      <c r="QDM46" s="649"/>
      <c r="QDN46" s="649"/>
      <c r="QDO46" s="649"/>
      <c r="QDP46" s="649"/>
      <c r="QDQ46" s="649"/>
      <c r="QDR46" s="649"/>
      <c r="QDS46" s="649"/>
      <c r="QDT46" s="649"/>
      <c r="QDU46" s="649"/>
      <c r="QDV46" s="649"/>
      <c r="QDW46" s="649"/>
      <c r="QDX46" s="649"/>
      <c r="QDY46" s="649"/>
      <c r="QDZ46" s="649"/>
      <c r="QEA46" s="649"/>
      <c r="QEB46" s="649"/>
      <c r="QEC46" s="649"/>
      <c r="QED46" s="649"/>
      <c r="QEE46" s="649"/>
      <c r="QEF46" s="649"/>
      <c r="QEG46" s="649"/>
      <c r="QEH46" s="649"/>
      <c r="QEI46" s="649"/>
      <c r="QEJ46" s="649"/>
      <c r="QEK46" s="649"/>
      <c r="QEL46" s="649"/>
      <c r="QEM46" s="649"/>
      <c r="QEN46" s="649"/>
      <c r="QEO46" s="649"/>
      <c r="QEP46" s="649"/>
      <c r="QEQ46" s="649"/>
      <c r="QER46" s="649"/>
      <c r="QES46" s="649"/>
      <c r="QET46" s="649"/>
      <c r="QEU46" s="649"/>
      <c r="QEV46" s="649"/>
      <c r="QEW46" s="649"/>
      <c r="QEX46" s="649"/>
      <c r="QEY46" s="649"/>
      <c r="QEZ46" s="649"/>
      <c r="QFA46" s="649"/>
      <c r="QFB46" s="649"/>
      <c r="QFC46" s="649"/>
      <c r="QFD46" s="649"/>
      <c r="QFE46" s="649"/>
      <c r="QFF46" s="649"/>
      <c r="QFG46" s="649"/>
      <c r="QFH46" s="649"/>
      <c r="QFI46" s="649"/>
      <c r="QFJ46" s="649"/>
      <c r="QFK46" s="649"/>
      <c r="QFL46" s="649"/>
      <c r="QFM46" s="649"/>
      <c r="QFN46" s="649"/>
      <c r="QFO46" s="649"/>
      <c r="QFP46" s="649"/>
      <c r="QFQ46" s="649"/>
      <c r="QFR46" s="649"/>
      <c r="QFS46" s="649"/>
      <c r="QFT46" s="649"/>
      <c r="QFU46" s="649"/>
      <c r="QFV46" s="649"/>
      <c r="QFW46" s="649"/>
      <c r="QFX46" s="649"/>
      <c r="QFY46" s="649"/>
      <c r="QFZ46" s="649"/>
      <c r="QGA46" s="649"/>
      <c r="QGB46" s="649"/>
      <c r="QGC46" s="649"/>
      <c r="QGD46" s="649"/>
      <c r="QGE46" s="649"/>
      <c r="QGF46" s="649"/>
      <c r="QGG46" s="649"/>
      <c r="QGH46" s="649"/>
      <c r="QGI46" s="649"/>
      <c r="QGJ46" s="649"/>
      <c r="QGK46" s="649"/>
      <c r="QGL46" s="649"/>
      <c r="QGM46" s="649"/>
      <c r="QGN46" s="649"/>
      <c r="QGO46" s="649"/>
      <c r="QGP46" s="649"/>
      <c r="QGQ46" s="649"/>
      <c r="QGR46" s="649"/>
      <c r="QGS46" s="649"/>
      <c r="QGT46" s="649"/>
      <c r="QGU46" s="649"/>
      <c r="QGV46" s="649"/>
      <c r="QGW46" s="649"/>
      <c r="QGX46" s="649"/>
      <c r="QGY46" s="649"/>
      <c r="QGZ46" s="649"/>
      <c r="QHA46" s="649"/>
      <c r="QHB46" s="649"/>
      <c r="QHC46" s="649"/>
      <c r="QHD46" s="649"/>
      <c r="QHE46" s="649"/>
      <c r="QHF46" s="649"/>
      <c r="QHG46" s="649"/>
      <c r="QHH46" s="649"/>
      <c r="QHI46" s="649"/>
      <c r="QHJ46" s="649"/>
      <c r="QHK46" s="649"/>
      <c r="QHL46" s="649"/>
      <c r="QHM46" s="649"/>
      <c r="QHN46" s="649"/>
      <c r="QHO46" s="649"/>
      <c r="QHP46" s="649"/>
      <c r="QHQ46" s="649"/>
      <c r="QHR46" s="649"/>
      <c r="QHS46" s="649"/>
      <c r="QHT46" s="649"/>
      <c r="QHU46" s="649"/>
      <c r="QHV46" s="649"/>
      <c r="QHW46" s="649"/>
      <c r="QHX46" s="649"/>
      <c r="QHY46" s="649"/>
      <c r="QHZ46" s="649"/>
      <c r="QIA46" s="649"/>
      <c r="QIB46" s="649"/>
      <c r="QIC46" s="649"/>
      <c r="QID46" s="649"/>
      <c r="QIE46" s="649"/>
      <c r="QIF46" s="649"/>
      <c r="QIG46" s="649"/>
      <c r="QIH46" s="649"/>
      <c r="QII46" s="649"/>
      <c r="QIJ46" s="649"/>
      <c r="QIK46" s="649"/>
      <c r="QIL46" s="649"/>
      <c r="QIM46" s="649"/>
      <c r="QIN46" s="649"/>
      <c r="QIO46" s="649"/>
      <c r="QIP46" s="649"/>
      <c r="QIQ46" s="649"/>
      <c r="QIR46" s="649"/>
      <c r="QIS46" s="649"/>
      <c r="QIT46" s="649"/>
      <c r="QIU46" s="649"/>
      <c r="QIV46" s="649"/>
      <c r="QIW46" s="649"/>
      <c r="QIX46" s="649"/>
      <c r="QIY46" s="649"/>
      <c r="QIZ46" s="649"/>
      <c r="QJA46" s="649"/>
      <c r="QJB46" s="649"/>
      <c r="QJC46" s="649"/>
      <c r="QJD46" s="649"/>
      <c r="QJE46" s="649"/>
      <c r="QJF46" s="649"/>
      <c r="QJG46" s="649"/>
      <c r="QJH46" s="649"/>
      <c r="QJI46" s="649"/>
      <c r="QJJ46" s="649"/>
      <c r="QJK46" s="649"/>
      <c r="QJL46" s="649"/>
      <c r="QJM46" s="649"/>
      <c r="QJN46" s="649"/>
      <c r="QJO46" s="649"/>
      <c r="QJP46" s="649"/>
      <c r="QJQ46" s="649"/>
      <c r="QJR46" s="649"/>
      <c r="QJS46" s="649"/>
      <c r="QJT46" s="649"/>
      <c r="QJU46" s="649"/>
      <c r="QJV46" s="649"/>
      <c r="QJW46" s="649"/>
      <c r="QJX46" s="649"/>
      <c r="QJY46" s="649"/>
      <c r="QJZ46" s="649"/>
      <c r="QKA46" s="649"/>
      <c r="QKB46" s="649"/>
      <c r="QKC46" s="649"/>
      <c r="QKD46" s="649"/>
      <c r="QKE46" s="649"/>
      <c r="QKF46" s="649"/>
      <c r="QKG46" s="649"/>
      <c r="QKH46" s="649"/>
      <c r="QKI46" s="649"/>
      <c r="QKJ46" s="649"/>
      <c r="QKK46" s="649"/>
      <c r="QKL46" s="649"/>
      <c r="QKM46" s="649"/>
      <c r="QKN46" s="649"/>
      <c r="QKO46" s="649"/>
      <c r="QKP46" s="649"/>
      <c r="QKQ46" s="649"/>
      <c r="QKR46" s="649"/>
      <c r="QKS46" s="649"/>
      <c r="QKT46" s="649"/>
      <c r="QKU46" s="649"/>
      <c r="QKV46" s="649"/>
      <c r="QKW46" s="649"/>
      <c r="QKX46" s="649"/>
      <c r="QKY46" s="649"/>
      <c r="QKZ46" s="649"/>
      <c r="QLA46" s="649"/>
      <c r="QLB46" s="649"/>
      <c r="QLC46" s="649"/>
      <c r="QLD46" s="649"/>
      <c r="QLE46" s="649"/>
      <c r="QLF46" s="649"/>
      <c r="QLG46" s="649"/>
      <c r="QLH46" s="649"/>
      <c r="QLI46" s="649"/>
      <c r="QLJ46" s="649"/>
      <c r="QLK46" s="649"/>
      <c r="QLL46" s="649"/>
      <c r="QLM46" s="649"/>
      <c r="QLN46" s="649"/>
      <c r="QLO46" s="649"/>
      <c r="QLP46" s="649"/>
      <c r="QLQ46" s="649"/>
      <c r="QLR46" s="649"/>
      <c r="QLS46" s="649"/>
      <c r="QLT46" s="649"/>
      <c r="QLU46" s="649"/>
      <c r="QLV46" s="649"/>
      <c r="QLW46" s="649"/>
      <c r="QLX46" s="649"/>
      <c r="QLY46" s="649"/>
      <c r="QLZ46" s="649"/>
      <c r="QMA46" s="649"/>
      <c r="QMB46" s="649"/>
      <c r="QMC46" s="649"/>
      <c r="QMD46" s="649"/>
      <c r="QME46" s="649"/>
      <c r="QMF46" s="649"/>
      <c r="QMG46" s="649"/>
      <c r="QMH46" s="649"/>
      <c r="QMI46" s="649"/>
      <c r="QMJ46" s="649"/>
      <c r="QMK46" s="649"/>
      <c r="QML46" s="649"/>
      <c r="QMM46" s="649"/>
      <c r="QMN46" s="649"/>
      <c r="QMO46" s="649"/>
      <c r="QMP46" s="649"/>
      <c r="QMQ46" s="649"/>
      <c r="QMR46" s="649"/>
      <c r="QMS46" s="649"/>
      <c r="QMT46" s="649"/>
      <c r="QMU46" s="649"/>
      <c r="QMV46" s="649"/>
      <c r="QMW46" s="649"/>
      <c r="QMX46" s="649"/>
      <c r="QMY46" s="649"/>
      <c r="QMZ46" s="649"/>
      <c r="QNA46" s="649"/>
      <c r="QNB46" s="649"/>
      <c r="QNC46" s="649"/>
      <c r="QND46" s="649"/>
      <c r="QNE46" s="649"/>
      <c r="QNF46" s="649"/>
      <c r="QNG46" s="649"/>
      <c r="QNH46" s="649"/>
      <c r="QNI46" s="649"/>
      <c r="QNJ46" s="649"/>
      <c r="QNK46" s="649"/>
      <c r="QNL46" s="649"/>
      <c r="QNM46" s="649"/>
      <c r="QNN46" s="649"/>
      <c r="QNO46" s="649"/>
      <c r="QNP46" s="649"/>
      <c r="QNQ46" s="649"/>
      <c r="QNR46" s="649"/>
      <c r="QNS46" s="649"/>
      <c r="QNT46" s="649"/>
      <c r="QNU46" s="649"/>
      <c r="QNV46" s="649"/>
      <c r="QNW46" s="649"/>
      <c r="QNX46" s="649"/>
      <c r="QNY46" s="649"/>
      <c r="QNZ46" s="649"/>
      <c r="QOA46" s="649"/>
      <c r="QOB46" s="649"/>
      <c r="QOC46" s="649"/>
      <c r="QOD46" s="649"/>
      <c r="QOE46" s="649"/>
      <c r="QOF46" s="649"/>
      <c r="QOG46" s="649"/>
      <c r="QOH46" s="649"/>
      <c r="QOI46" s="649"/>
      <c r="QOJ46" s="649"/>
      <c r="QOK46" s="649"/>
      <c r="QOL46" s="649"/>
      <c r="QOM46" s="649"/>
      <c r="QON46" s="649"/>
      <c r="QOO46" s="649"/>
      <c r="QOP46" s="649"/>
      <c r="QOQ46" s="649"/>
      <c r="QOR46" s="649"/>
      <c r="QOS46" s="649"/>
      <c r="QOT46" s="649"/>
      <c r="QOU46" s="649"/>
      <c r="QOV46" s="649"/>
      <c r="QOW46" s="649"/>
      <c r="QOX46" s="649"/>
      <c r="QOY46" s="649"/>
      <c r="QOZ46" s="649"/>
      <c r="QPA46" s="649"/>
      <c r="QPB46" s="649"/>
      <c r="QPC46" s="649"/>
      <c r="QPD46" s="649"/>
      <c r="QPE46" s="649"/>
      <c r="QPF46" s="649"/>
      <c r="QPG46" s="649"/>
      <c r="QPH46" s="649"/>
      <c r="QPI46" s="649"/>
      <c r="QPJ46" s="649"/>
      <c r="QPK46" s="649"/>
      <c r="QPL46" s="649"/>
      <c r="QPM46" s="649"/>
      <c r="QPN46" s="649"/>
      <c r="QPO46" s="649"/>
      <c r="QPP46" s="649"/>
      <c r="QPQ46" s="649"/>
      <c r="QPR46" s="649"/>
      <c r="QPS46" s="649"/>
      <c r="QPT46" s="649"/>
      <c r="QPU46" s="649"/>
      <c r="QPV46" s="649"/>
      <c r="QPW46" s="649"/>
      <c r="QPX46" s="649"/>
      <c r="QPY46" s="649"/>
      <c r="QPZ46" s="649"/>
      <c r="QQA46" s="649"/>
      <c r="QQB46" s="649"/>
      <c r="QQC46" s="649"/>
      <c r="QQD46" s="649"/>
      <c r="QQE46" s="649"/>
      <c r="QQF46" s="649"/>
      <c r="QQG46" s="649"/>
      <c r="QQH46" s="649"/>
      <c r="QQI46" s="649"/>
      <c r="QQJ46" s="649"/>
      <c r="QQK46" s="649"/>
      <c r="QQL46" s="649"/>
      <c r="QQM46" s="649"/>
      <c r="QQN46" s="649"/>
      <c r="QQO46" s="649"/>
      <c r="QQP46" s="649"/>
      <c r="QQQ46" s="649"/>
      <c r="QQR46" s="649"/>
      <c r="QQS46" s="649"/>
      <c r="QQT46" s="649"/>
      <c r="QQU46" s="649"/>
      <c r="QQV46" s="649"/>
      <c r="QQW46" s="649"/>
      <c r="QQX46" s="649"/>
      <c r="QQY46" s="649"/>
      <c r="QQZ46" s="649"/>
      <c r="QRA46" s="649"/>
      <c r="QRB46" s="649"/>
      <c r="QRC46" s="649"/>
      <c r="QRD46" s="649"/>
      <c r="QRE46" s="649"/>
      <c r="QRF46" s="649"/>
      <c r="QRG46" s="649"/>
      <c r="QRH46" s="649"/>
      <c r="QRI46" s="649"/>
      <c r="QRJ46" s="649"/>
      <c r="QRK46" s="649"/>
      <c r="QRL46" s="649"/>
      <c r="QRM46" s="649"/>
      <c r="QRN46" s="649"/>
      <c r="QRO46" s="649"/>
      <c r="QRP46" s="649"/>
      <c r="QRQ46" s="649"/>
      <c r="QRR46" s="649"/>
      <c r="QRS46" s="649"/>
      <c r="QRT46" s="649"/>
      <c r="QRU46" s="649"/>
      <c r="QRV46" s="649"/>
      <c r="QRW46" s="649"/>
      <c r="QRX46" s="649"/>
      <c r="QRY46" s="649"/>
      <c r="QRZ46" s="649"/>
      <c r="QSA46" s="649"/>
      <c r="QSB46" s="649"/>
      <c r="QSC46" s="649"/>
      <c r="QSD46" s="649"/>
      <c r="QSE46" s="649"/>
      <c r="QSF46" s="649"/>
      <c r="QSG46" s="649"/>
      <c r="QSH46" s="649"/>
      <c r="QSI46" s="649"/>
      <c r="QSJ46" s="649"/>
      <c r="QSK46" s="649"/>
      <c r="QSL46" s="649"/>
      <c r="QSM46" s="649"/>
      <c r="QSN46" s="649"/>
      <c r="QSO46" s="649"/>
      <c r="QSP46" s="649"/>
      <c r="QSQ46" s="649"/>
      <c r="QSR46" s="649"/>
      <c r="QSS46" s="649"/>
      <c r="QST46" s="649"/>
      <c r="QSU46" s="649"/>
      <c r="QSV46" s="649"/>
      <c r="QSW46" s="649"/>
      <c r="QSX46" s="649"/>
      <c r="QSY46" s="649"/>
      <c r="QSZ46" s="649"/>
      <c r="QTA46" s="649"/>
      <c r="QTB46" s="649"/>
      <c r="QTC46" s="649"/>
      <c r="QTD46" s="649"/>
      <c r="QTE46" s="649"/>
      <c r="QTF46" s="649"/>
      <c r="QTG46" s="649"/>
      <c r="QTH46" s="649"/>
      <c r="QTI46" s="649"/>
      <c r="QTJ46" s="649"/>
      <c r="QTK46" s="649"/>
      <c r="QTL46" s="649"/>
      <c r="QTM46" s="649"/>
      <c r="QTN46" s="649"/>
      <c r="QTO46" s="649"/>
      <c r="QTP46" s="649"/>
      <c r="QTQ46" s="649"/>
      <c r="QTR46" s="649"/>
      <c r="QTS46" s="649"/>
      <c r="QTT46" s="649"/>
      <c r="QTU46" s="649"/>
      <c r="QTV46" s="649"/>
      <c r="QTW46" s="649"/>
      <c r="QTX46" s="649"/>
      <c r="QTY46" s="649"/>
      <c r="QTZ46" s="649"/>
      <c r="QUA46" s="649"/>
      <c r="QUB46" s="649"/>
      <c r="QUC46" s="649"/>
      <c r="QUD46" s="649"/>
      <c r="QUE46" s="649"/>
      <c r="QUF46" s="649"/>
      <c r="QUG46" s="649"/>
      <c r="QUH46" s="649"/>
      <c r="QUI46" s="649"/>
      <c r="QUJ46" s="649"/>
      <c r="QUK46" s="649"/>
      <c r="QUL46" s="649"/>
      <c r="QUM46" s="649"/>
      <c r="QUN46" s="649"/>
      <c r="QUO46" s="649"/>
      <c r="QUP46" s="649"/>
      <c r="QUQ46" s="649"/>
      <c r="QUR46" s="649"/>
      <c r="QUS46" s="649"/>
      <c r="QUT46" s="649"/>
      <c r="QUU46" s="649"/>
      <c r="QUV46" s="649"/>
      <c r="QUW46" s="649"/>
      <c r="QUX46" s="649"/>
      <c r="QUY46" s="649"/>
      <c r="QUZ46" s="649"/>
      <c r="QVA46" s="649"/>
      <c r="QVB46" s="649"/>
      <c r="QVC46" s="649"/>
      <c r="QVD46" s="649"/>
      <c r="QVE46" s="649"/>
      <c r="QVF46" s="649"/>
      <c r="QVG46" s="649"/>
      <c r="QVH46" s="649"/>
      <c r="QVI46" s="649"/>
      <c r="QVJ46" s="649"/>
      <c r="QVK46" s="649"/>
      <c r="QVL46" s="649"/>
      <c r="QVM46" s="649"/>
      <c r="QVN46" s="649"/>
      <c r="QVO46" s="649"/>
      <c r="QVP46" s="649"/>
      <c r="QVQ46" s="649"/>
      <c r="QVR46" s="649"/>
      <c r="QVS46" s="649"/>
      <c r="QVT46" s="649"/>
      <c r="QVU46" s="649"/>
      <c r="QVV46" s="649"/>
      <c r="QVW46" s="649"/>
      <c r="QVX46" s="649"/>
      <c r="QVY46" s="649"/>
      <c r="QVZ46" s="649"/>
      <c r="QWA46" s="649"/>
      <c r="QWB46" s="649"/>
      <c r="QWC46" s="649"/>
      <c r="QWD46" s="649"/>
      <c r="QWE46" s="649"/>
      <c r="QWF46" s="649"/>
      <c r="QWG46" s="649"/>
      <c r="QWH46" s="649"/>
      <c r="QWI46" s="649"/>
      <c r="QWJ46" s="649"/>
      <c r="QWK46" s="649"/>
      <c r="QWL46" s="649"/>
      <c r="QWM46" s="649"/>
      <c r="QWN46" s="649"/>
      <c r="QWO46" s="649"/>
      <c r="QWP46" s="649"/>
      <c r="QWQ46" s="649"/>
      <c r="QWR46" s="649"/>
      <c r="QWS46" s="649"/>
      <c r="QWT46" s="649"/>
      <c r="QWU46" s="649"/>
      <c r="QWV46" s="649"/>
      <c r="QWW46" s="649"/>
      <c r="QWX46" s="649"/>
      <c r="QWY46" s="649"/>
      <c r="QWZ46" s="649"/>
      <c r="QXA46" s="649"/>
      <c r="QXB46" s="649"/>
      <c r="QXC46" s="649"/>
      <c r="QXD46" s="649"/>
      <c r="QXE46" s="649"/>
      <c r="QXF46" s="649"/>
      <c r="QXG46" s="649"/>
      <c r="QXH46" s="649"/>
      <c r="QXI46" s="649"/>
      <c r="QXJ46" s="649"/>
      <c r="QXK46" s="649"/>
      <c r="QXL46" s="649"/>
      <c r="QXM46" s="649"/>
      <c r="QXN46" s="649"/>
      <c r="QXO46" s="649"/>
      <c r="QXP46" s="649"/>
      <c r="QXQ46" s="649"/>
      <c r="QXR46" s="649"/>
      <c r="QXS46" s="649"/>
      <c r="QXT46" s="649"/>
      <c r="QXU46" s="649"/>
      <c r="QXV46" s="649"/>
      <c r="QXW46" s="649"/>
      <c r="QXX46" s="649"/>
      <c r="QXY46" s="649"/>
      <c r="QXZ46" s="649"/>
      <c r="QYA46" s="649"/>
      <c r="QYB46" s="649"/>
      <c r="QYC46" s="649"/>
      <c r="QYD46" s="649"/>
      <c r="QYE46" s="649"/>
      <c r="QYF46" s="649"/>
      <c r="QYG46" s="649"/>
      <c r="QYH46" s="649"/>
      <c r="QYI46" s="649"/>
      <c r="QYJ46" s="649"/>
      <c r="QYK46" s="649"/>
      <c r="QYL46" s="649"/>
      <c r="QYM46" s="649"/>
      <c r="QYN46" s="649"/>
      <c r="QYO46" s="649"/>
      <c r="QYP46" s="649"/>
      <c r="QYQ46" s="649"/>
      <c r="QYR46" s="649"/>
      <c r="QYS46" s="649"/>
      <c r="QYT46" s="649"/>
      <c r="QYU46" s="649"/>
      <c r="QYV46" s="649"/>
      <c r="QYW46" s="649"/>
      <c r="QYX46" s="649"/>
      <c r="QYY46" s="649"/>
      <c r="QYZ46" s="649"/>
      <c r="QZA46" s="649"/>
      <c r="QZB46" s="649"/>
      <c r="QZC46" s="649"/>
      <c r="QZD46" s="649"/>
      <c r="QZE46" s="649"/>
      <c r="QZF46" s="649"/>
      <c r="QZG46" s="649"/>
      <c r="QZH46" s="649"/>
      <c r="QZI46" s="649"/>
      <c r="QZJ46" s="649"/>
      <c r="QZK46" s="649"/>
      <c r="QZL46" s="649"/>
      <c r="QZM46" s="649"/>
      <c r="QZN46" s="649"/>
      <c r="QZO46" s="649"/>
      <c r="QZP46" s="649"/>
      <c r="QZQ46" s="649"/>
      <c r="QZR46" s="649"/>
      <c r="QZS46" s="649"/>
      <c r="QZT46" s="649"/>
      <c r="QZU46" s="649"/>
      <c r="QZV46" s="649"/>
      <c r="QZW46" s="649"/>
      <c r="QZX46" s="649"/>
      <c r="QZY46" s="649"/>
      <c r="QZZ46" s="649"/>
      <c r="RAA46" s="649"/>
      <c r="RAB46" s="649"/>
      <c r="RAC46" s="649"/>
      <c r="RAD46" s="649"/>
      <c r="RAE46" s="649"/>
      <c r="RAF46" s="649"/>
      <c r="RAG46" s="649"/>
      <c r="RAH46" s="649"/>
      <c r="RAI46" s="649"/>
      <c r="RAJ46" s="649"/>
      <c r="RAK46" s="649"/>
      <c r="RAL46" s="649"/>
      <c r="RAM46" s="649"/>
      <c r="RAN46" s="649"/>
      <c r="RAO46" s="649"/>
      <c r="RAP46" s="649"/>
      <c r="RAQ46" s="649"/>
      <c r="RAR46" s="649"/>
      <c r="RAS46" s="649"/>
      <c r="RAT46" s="649"/>
      <c r="RAU46" s="649"/>
      <c r="RAV46" s="649"/>
      <c r="RAW46" s="649"/>
      <c r="RAX46" s="649"/>
      <c r="RAY46" s="649"/>
      <c r="RAZ46" s="649"/>
      <c r="RBA46" s="649"/>
      <c r="RBB46" s="649"/>
      <c r="RBC46" s="649"/>
      <c r="RBD46" s="649"/>
      <c r="RBE46" s="649"/>
      <c r="RBF46" s="649"/>
      <c r="RBG46" s="649"/>
      <c r="RBH46" s="649"/>
      <c r="RBI46" s="649"/>
      <c r="RBJ46" s="649"/>
      <c r="RBK46" s="649"/>
      <c r="RBL46" s="649"/>
      <c r="RBM46" s="649"/>
      <c r="RBN46" s="649"/>
      <c r="RBO46" s="649"/>
      <c r="RBP46" s="649"/>
      <c r="RBQ46" s="649"/>
      <c r="RBR46" s="649"/>
      <c r="RBS46" s="649"/>
      <c r="RBT46" s="649"/>
      <c r="RBU46" s="649"/>
      <c r="RBV46" s="649"/>
      <c r="RBW46" s="649"/>
      <c r="RBX46" s="649"/>
      <c r="RBY46" s="649"/>
      <c r="RBZ46" s="649"/>
      <c r="RCA46" s="649"/>
      <c r="RCB46" s="649"/>
      <c r="RCC46" s="649"/>
      <c r="RCD46" s="649"/>
      <c r="RCE46" s="649"/>
      <c r="RCF46" s="649"/>
      <c r="RCG46" s="649"/>
      <c r="RCH46" s="649"/>
      <c r="RCI46" s="649"/>
      <c r="RCJ46" s="649"/>
      <c r="RCK46" s="649"/>
      <c r="RCL46" s="649"/>
      <c r="RCM46" s="649"/>
      <c r="RCN46" s="649"/>
      <c r="RCO46" s="649"/>
      <c r="RCP46" s="649"/>
      <c r="RCQ46" s="649"/>
      <c r="RCR46" s="649"/>
      <c r="RCS46" s="649"/>
      <c r="RCT46" s="649"/>
      <c r="RCU46" s="649"/>
      <c r="RCV46" s="649"/>
      <c r="RCW46" s="649"/>
      <c r="RCX46" s="649"/>
      <c r="RCY46" s="649"/>
      <c r="RCZ46" s="649"/>
      <c r="RDA46" s="649"/>
      <c r="RDB46" s="649"/>
      <c r="RDC46" s="649"/>
      <c r="RDD46" s="649"/>
      <c r="RDE46" s="649"/>
      <c r="RDF46" s="649"/>
      <c r="RDG46" s="649"/>
      <c r="RDH46" s="649"/>
      <c r="RDI46" s="649"/>
      <c r="RDJ46" s="649"/>
      <c r="RDK46" s="649"/>
      <c r="RDL46" s="649"/>
      <c r="RDM46" s="649"/>
      <c r="RDN46" s="649"/>
      <c r="RDO46" s="649"/>
      <c r="RDP46" s="649"/>
      <c r="RDQ46" s="649"/>
      <c r="RDR46" s="649"/>
      <c r="RDS46" s="649"/>
      <c r="RDT46" s="649"/>
      <c r="RDU46" s="649"/>
      <c r="RDV46" s="649"/>
      <c r="RDW46" s="649"/>
      <c r="RDX46" s="649"/>
      <c r="RDY46" s="649"/>
      <c r="RDZ46" s="649"/>
      <c r="REA46" s="649"/>
      <c r="REB46" s="649"/>
      <c r="REC46" s="649"/>
      <c r="RED46" s="649"/>
      <c r="REE46" s="649"/>
      <c r="REF46" s="649"/>
      <c r="REG46" s="649"/>
      <c r="REH46" s="649"/>
      <c r="REI46" s="649"/>
      <c r="REJ46" s="649"/>
      <c r="REK46" s="649"/>
      <c r="REL46" s="649"/>
      <c r="REM46" s="649"/>
      <c r="REN46" s="649"/>
      <c r="REO46" s="649"/>
      <c r="REP46" s="649"/>
      <c r="REQ46" s="649"/>
      <c r="RER46" s="649"/>
      <c r="RES46" s="649"/>
      <c r="RET46" s="649"/>
      <c r="REU46" s="649"/>
      <c r="REV46" s="649"/>
      <c r="REW46" s="649"/>
      <c r="REX46" s="649"/>
      <c r="REY46" s="649"/>
      <c r="REZ46" s="649"/>
      <c r="RFA46" s="649"/>
      <c r="RFB46" s="649"/>
      <c r="RFC46" s="649"/>
      <c r="RFD46" s="649"/>
      <c r="RFE46" s="649"/>
      <c r="RFF46" s="649"/>
      <c r="RFG46" s="649"/>
      <c r="RFH46" s="649"/>
      <c r="RFI46" s="649"/>
      <c r="RFJ46" s="649"/>
      <c r="RFK46" s="649"/>
      <c r="RFL46" s="649"/>
      <c r="RFM46" s="649"/>
      <c r="RFN46" s="649"/>
      <c r="RFO46" s="649"/>
      <c r="RFP46" s="649"/>
      <c r="RFQ46" s="649"/>
      <c r="RFR46" s="649"/>
      <c r="RFS46" s="649"/>
      <c r="RFT46" s="649"/>
      <c r="RFU46" s="649"/>
      <c r="RFV46" s="649"/>
      <c r="RFW46" s="649"/>
      <c r="RFX46" s="649"/>
      <c r="RFY46" s="649"/>
      <c r="RFZ46" s="649"/>
      <c r="RGA46" s="649"/>
      <c r="RGB46" s="649"/>
      <c r="RGC46" s="649"/>
      <c r="RGD46" s="649"/>
      <c r="RGE46" s="649"/>
      <c r="RGF46" s="649"/>
      <c r="RGG46" s="649"/>
      <c r="RGH46" s="649"/>
      <c r="RGI46" s="649"/>
      <c r="RGJ46" s="649"/>
      <c r="RGK46" s="649"/>
      <c r="RGL46" s="649"/>
      <c r="RGM46" s="649"/>
      <c r="RGN46" s="649"/>
      <c r="RGO46" s="649"/>
      <c r="RGP46" s="649"/>
      <c r="RGQ46" s="649"/>
      <c r="RGR46" s="649"/>
      <c r="RGS46" s="649"/>
      <c r="RGT46" s="649"/>
      <c r="RGU46" s="649"/>
      <c r="RGV46" s="649"/>
      <c r="RGW46" s="649"/>
      <c r="RGX46" s="649"/>
      <c r="RGY46" s="649"/>
      <c r="RGZ46" s="649"/>
      <c r="RHA46" s="649"/>
      <c r="RHB46" s="649"/>
      <c r="RHC46" s="649"/>
      <c r="RHD46" s="649"/>
      <c r="RHE46" s="649"/>
      <c r="RHF46" s="649"/>
      <c r="RHG46" s="649"/>
      <c r="RHH46" s="649"/>
      <c r="RHI46" s="649"/>
      <c r="RHJ46" s="649"/>
      <c r="RHK46" s="649"/>
      <c r="RHL46" s="649"/>
      <c r="RHM46" s="649"/>
      <c r="RHN46" s="649"/>
      <c r="RHO46" s="649"/>
      <c r="RHP46" s="649"/>
      <c r="RHQ46" s="649"/>
      <c r="RHR46" s="649"/>
      <c r="RHS46" s="649"/>
      <c r="RHT46" s="649"/>
      <c r="RHU46" s="649"/>
      <c r="RHV46" s="649"/>
      <c r="RHW46" s="649"/>
      <c r="RHX46" s="649"/>
      <c r="RHY46" s="649"/>
      <c r="RHZ46" s="649"/>
      <c r="RIA46" s="649"/>
      <c r="RIB46" s="649"/>
      <c r="RIC46" s="649"/>
      <c r="RID46" s="649"/>
      <c r="RIE46" s="649"/>
      <c r="RIF46" s="649"/>
      <c r="RIG46" s="649"/>
      <c r="RIH46" s="649"/>
      <c r="RII46" s="649"/>
      <c r="RIJ46" s="649"/>
      <c r="RIK46" s="649"/>
      <c r="RIL46" s="649"/>
      <c r="RIM46" s="649"/>
      <c r="RIN46" s="649"/>
      <c r="RIO46" s="649"/>
      <c r="RIP46" s="649"/>
      <c r="RIQ46" s="649"/>
      <c r="RIR46" s="649"/>
      <c r="RIS46" s="649"/>
      <c r="RIT46" s="649"/>
      <c r="RIU46" s="649"/>
      <c r="RIV46" s="649"/>
      <c r="RIW46" s="649"/>
      <c r="RIX46" s="649"/>
      <c r="RIY46" s="649"/>
      <c r="RIZ46" s="649"/>
      <c r="RJA46" s="649"/>
      <c r="RJB46" s="649"/>
      <c r="RJC46" s="649"/>
      <c r="RJD46" s="649"/>
      <c r="RJE46" s="649"/>
      <c r="RJF46" s="649"/>
      <c r="RJG46" s="649"/>
      <c r="RJH46" s="649"/>
      <c r="RJI46" s="649"/>
      <c r="RJJ46" s="649"/>
      <c r="RJK46" s="649"/>
      <c r="RJL46" s="649"/>
      <c r="RJM46" s="649"/>
      <c r="RJN46" s="649"/>
      <c r="RJO46" s="649"/>
      <c r="RJP46" s="649"/>
      <c r="RJQ46" s="649"/>
      <c r="RJR46" s="649"/>
      <c r="RJS46" s="649"/>
      <c r="RJT46" s="649"/>
      <c r="RJU46" s="649"/>
      <c r="RJV46" s="649"/>
      <c r="RJW46" s="649"/>
      <c r="RJX46" s="649"/>
      <c r="RJY46" s="649"/>
      <c r="RJZ46" s="649"/>
      <c r="RKA46" s="649"/>
      <c r="RKB46" s="649"/>
      <c r="RKC46" s="649"/>
      <c r="RKD46" s="649"/>
      <c r="RKE46" s="649"/>
      <c r="RKF46" s="649"/>
      <c r="RKG46" s="649"/>
      <c r="RKH46" s="649"/>
      <c r="RKI46" s="649"/>
      <c r="RKJ46" s="649"/>
      <c r="RKK46" s="649"/>
      <c r="RKL46" s="649"/>
      <c r="RKM46" s="649"/>
      <c r="RKN46" s="649"/>
      <c r="RKO46" s="649"/>
      <c r="RKP46" s="649"/>
      <c r="RKQ46" s="649"/>
      <c r="RKR46" s="649"/>
      <c r="RKS46" s="649"/>
      <c r="RKT46" s="649"/>
      <c r="RKU46" s="649"/>
      <c r="RKV46" s="649"/>
      <c r="RKW46" s="649"/>
      <c r="RKX46" s="649"/>
      <c r="RKY46" s="649"/>
      <c r="RKZ46" s="649"/>
      <c r="RLA46" s="649"/>
      <c r="RLB46" s="649"/>
      <c r="RLC46" s="649"/>
      <c r="RLD46" s="649"/>
      <c r="RLE46" s="649"/>
      <c r="RLF46" s="649"/>
      <c r="RLG46" s="649"/>
      <c r="RLH46" s="649"/>
      <c r="RLI46" s="649"/>
      <c r="RLJ46" s="649"/>
      <c r="RLK46" s="649"/>
      <c r="RLL46" s="649"/>
      <c r="RLM46" s="649"/>
      <c r="RLN46" s="649"/>
      <c r="RLO46" s="649"/>
      <c r="RLP46" s="649"/>
      <c r="RLQ46" s="649"/>
      <c r="RLR46" s="649"/>
      <c r="RLS46" s="649"/>
      <c r="RLT46" s="649"/>
      <c r="RLU46" s="649"/>
      <c r="RLV46" s="649"/>
      <c r="RLW46" s="649"/>
      <c r="RLX46" s="649"/>
      <c r="RLY46" s="649"/>
      <c r="RLZ46" s="649"/>
      <c r="RMA46" s="649"/>
      <c r="RMB46" s="649"/>
      <c r="RMC46" s="649"/>
      <c r="RMD46" s="649"/>
      <c r="RME46" s="649"/>
      <c r="RMF46" s="649"/>
      <c r="RMG46" s="649"/>
      <c r="RMH46" s="649"/>
      <c r="RMI46" s="649"/>
      <c r="RMJ46" s="649"/>
      <c r="RMK46" s="649"/>
      <c r="RML46" s="649"/>
      <c r="RMM46" s="649"/>
      <c r="RMN46" s="649"/>
      <c r="RMO46" s="649"/>
      <c r="RMP46" s="649"/>
      <c r="RMQ46" s="649"/>
      <c r="RMR46" s="649"/>
      <c r="RMS46" s="649"/>
      <c r="RMT46" s="649"/>
      <c r="RMU46" s="649"/>
      <c r="RMV46" s="649"/>
      <c r="RMW46" s="649"/>
      <c r="RMX46" s="649"/>
      <c r="RMY46" s="649"/>
      <c r="RMZ46" s="649"/>
      <c r="RNA46" s="649"/>
      <c r="RNB46" s="649"/>
      <c r="RNC46" s="649"/>
      <c r="RND46" s="649"/>
      <c r="RNE46" s="649"/>
      <c r="RNF46" s="649"/>
      <c r="RNG46" s="649"/>
      <c r="RNH46" s="649"/>
      <c r="RNI46" s="649"/>
      <c r="RNJ46" s="649"/>
      <c r="RNK46" s="649"/>
      <c r="RNL46" s="649"/>
      <c r="RNM46" s="649"/>
      <c r="RNN46" s="649"/>
      <c r="RNO46" s="649"/>
      <c r="RNP46" s="649"/>
      <c r="RNQ46" s="649"/>
      <c r="RNR46" s="649"/>
      <c r="RNS46" s="649"/>
      <c r="RNT46" s="649"/>
      <c r="RNU46" s="649"/>
      <c r="RNV46" s="649"/>
      <c r="RNW46" s="649"/>
      <c r="RNX46" s="649"/>
      <c r="RNY46" s="649"/>
      <c r="RNZ46" s="649"/>
      <c r="ROA46" s="649"/>
      <c r="ROB46" s="649"/>
      <c r="ROC46" s="649"/>
      <c r="ROD46" s="649"/>
      <c r="ROE46" s="649"/>
      <c r="ROF46" s="649"/>
      <c r="ROG46" s="649"/>
      <c r="ROH46" s="649"/>
      <c r="ROI46" s="649"/>
      <c r="ROJ46" s="649"/>
      <c r="ROK46" s="649"/>
      <c r="ROL46" s="649"/>
      <c r="ROM46" s="649"/>
      <c r="RON46" s="649"/>
      <c r="ROO46" s="649"/>
      <c r="ROP46" s="649"/>
      <c r="ROQ46" s="649"/>
      <c r="ROR46" s="649"/>
      <c r="ROS46" s="649"/>
      <c r="ROT46" s="649"/>
      <c r="ROU46" s="649"/>
      <c r="ROV46" s="649"/>
      <c r="ROW46" s="649"/>
      <c r="ROX46" s="649"/>
      <c r="ROY46" s="649"/>
      <c r="ROZ46" s="649"/>
      <c r="RPA46" s="649"/>
      <c r="RPB46" s="649"/>
      <c r="RPC46" s="649"/>
      <c r="RPD46" s="649"/>
      <c r="RPE46" s="649"/>
      <c r="RPF46" s="649"/>
      <c r="RPG46" s="649"/>
      <c r="RPH46" s="649"/>
      <c r="RPI46" s="649"/>
      <c r="RPJ46" s="649"/>
      <c r="RPK46" s="649"/>
      <c r="RPL46" s="649"/>
      <c r="RPM46" s="649"/>
      <c r="RPN46" s="649"/>
      <c r="RPO46" s="649"/>
      <c r="RPP46" s="649"/>
      <c r="RPQ46" s="649"/>
      <c r="RPR46" s="649"/>
      <c r="RPS46" s="649"/>
      <c r="RPT46" s="649"/>
      <c r="RPU46" s="649"/>
      <c r="RPV46" s="649"/>
      <c r="RPW46" s="649"/>
      <c r="RPX46" s="649"/>
      <c r="RPY46" s="649"/>
      <c r="RPZ46" s="649"/>
      <c r="RQA46" s="649"/>
      <c r="RQB46" s="649"/>
      <c r="RQC46" s="649"/>
      <c r="RQD46" s="649"/>
      <c r="RQE46" s="649"/>
      <c r="RQF46" s="649"/>
      <c r="RQG46" s="649"/>
      <c r="RQH46" s="649"/>
      <c r="RQI46" s="649"/>
      <c r="RQJ46" s="649"/>
      <c r="RQK46" s="649"/>
      <c r="RQL46" s="649"/>
      <c r="RQM46" s="649"/>
      <c r="RQN46" s="649"/>
      <c r="RQO46" s="649"/>
      <c r="RQP46" s="649"/>
      <c r="RQQ46" s="649"/>
      <c r="RQR46" s="649"/>
      <c r="RQS46" s="649"/>
      <c r="RQT46" s="649"/>
      <c r="RQU46" s="649"/>
      <c r="RQV46" s="649"/>
      <c r="RQW46" s="649"/>
      <c r="RQX46" s="649"/>
      <c r="RQY46" s="649"/>
      <c r="RQZ46" s="649"/>
      <c r="RRA46" s="649"/>
      <c r="RRB46" s="649"/>
      <c r="RRC46" s="649"/>
      <c r="RRD46" s="649"/>
      <c r="RRE46" s="649"/>
      <c r="RRF46" s="649"/>
      <c r="RRG46" s="649"/>
      <c r="RRH46" s="649"/>
      <c r="RRI46" s="649"/>
      <c r="RRJ46" s="649"/>
      <c r="RRK46" s="649"/>
      <c r="RRL46" s="649"/>
      <c r="RRM46" s="649"/>
      <c r="RRN46" s="649"/>
      <c r="RRO46" s="649"/>
      <c r="RRP46" s="649"/>
      <c r="RRQ46" s="649"/>
      <c r="RRR46" s="649"/>
      <c r="RRS46" s="649"/>
      <c r="RRT46" s="649"/>
      <c r="RRU46" s="649"/>
      <c r="RRV46" s="649"/>
      <c r="RRW46" s="649"/>
      <c r="RRX46" s="649"/>
      <c r="RRY46" s="649"/>
      <c r="RRZ46" s="649"/>
      <c r="RSA46" s="649"/>
      <c r="RSB46" s="649"/>
      <c r="RSC46" s="649"/>
      <c r="RSD46" s="649"/>
      <c r="RSE46" s="649"/>
      <c r="RSF46" s="649"/>
      <c r="RSG46" s="649"/>
      <c r="RSH46" s="649"/>
      <c r="RSI46" s="649"/>
      <c r="RSJ46" s="649"/>
      <c r="RSK46" s="649"/>
      <c r="RSL46" s="649"/>
      <c r="RSM46" s="649"/>
      <c r="RSN46" s="649"/>
      <c r="RSO46" s="649"/>
      <c r="RSP46" s="649"/>
      <c r="RSQ46" s="649"/>
      <c r="RSR46" s="649"/>
      <c r="RSS46" s="649"/>
      <c r="RST46" s="649"/>
      <c r="RSU46" s="649"/>
      <c r="RSV46" s="649"/>
      <c r="RSW46" s="649"/>
      <c r="RSX46" s="649"/>
      <c r="RSY46" s="649"/>
      <c r="RSZ46" s="649"/>
      <c r="RTA46" s="649"/>
      <c r="RTB46" s="649"/>
      <c r="RTC46" s="649"/>
      <c r="RTD46" s="649"/>
      <c r="RTE46" s="649"/>
      <c r="RTF46" s="649"/>
      <c r="RTG46" s="649"/>
      <c r="RTH46" s="649"/>
      <c r="RTI46" s="649"/>
      <c r="RTJ46" s="649"/>
      <c r="RTK46" s="649"/>
      <c r="RTL46" s="649"/>
      <c r="RTM46" s="649"/>
      <c r="RTN46" s="649"/>
      <c r="RTO46" s="649"/>
      <c r="RTP46" s="649"/>
      <c r="RTQ46" s="649"/>
      <c r="RTR46" s="649"/>
      <c r="RTS46" s="649"/>
      <c r="RTT46" s="649"/>
      <c r="RTU46" s="649"/>
      <c r="RTV46" s="649"/>
      <c r="RTW46" s="649"/>
      <c r="RTX46" s="649"/>
      <c r="RTY46" s="649"/>
      <c r="RTZ46" s="649"/>
      <c r="RUA46" s="649"/>
      <c r="RUB46" s="649"/>
      <c r="RUC46" s="649"/>
      <c r="RUD46" s="649"/>
      <c r="RUE46" s="649"/>
      <c r="RUF46" s="649"/>
      <c r="RUG46" s="649"/>
      <c r="RUH46" s="649"/>
      <c r="RUI46" s="649"/>
      <c r="RUJ46" s="649"/>
      <c r="RUK46" s="649"/>
      <c r="RUL46" s="649"/>
      <c r="RUM46" s="649"/>
      <c r="RUN46" s="649"/>
      <c r="RUO46" s="649"/>
      <c r="RUP46" s="649"/>
      <c r="RUQ46" s="649"/>
      <c r="RUR46" s="649"/>
      <c r="RUS46" s="649"/>
      <c r="RUT46" s="649"/>
      <c r="RUU46" s="649"/>
      <c r="RUV46" s="649"/>
      <c r="RUW46" s="649"/>
      <c r="RUX46" s="649"/>
      <c r="RUY46" s="649"/>
      <c r="RUZ46" s="649"/>
      <c r="RVA46" s="649"/>
      <c r="RVB46" s="649"/>
      <c r="RVC46" s="649"/>
      <c r="RVD46" s="649"/>
      <c r="RVE46" s="649"/>
      <c r="RVF46" s="649"/>
      <c r="RVG46" s="649"/>
      <c r="RVH46" s="649"/>
      <c r="RVI46" s="649"/>
      <c r="RVJ46" s="649"/>
      <c r="RVK46" s="649"/>
      <c r="RVL46" s="649"/>
      <c r="RVM46" s="649"/>
      <c r="RVN46" s="649"/>
      <c r="RVO46" s="649"/>
      <c r="RVP46" s="649"/>
      <c r="RVQ46" s="649"/>
      <c r="RVR46" s="649"/>
      <c r="RVS46" s="649"/>
      <c r="RVT46" s="649"/>
      <c r="RVU46" s="649"/>
      <c r="RVV46" s="649"/>
      <c r="RVW46" s="649"/>
      <c r="RVX46" s="649"/>
      <c r="RVY46" s="649"/>
      <c r="RVZ46" s="649"/>
      <c r="RWA46" s="649"/>
      <c r="RWB46" s="649"/>
      <c r="RWC46" s="649"/>
      <c r="RWD46" s="649"/>
      <c r="RWE46" s="649"/>
      <c r="RWF46" s="649"/>
      <c r="RWG46" s="649"/>
      <c r="RWH46" s="649"/>
      <c r="RWI46" s="649"/>
      <c r="RWJ46" s="649"/>
      <c r="RWK46" s="649"/>
      <c r="RWL46" s="649"/>
      <c r="RWM46" s="649"/>
      <c r="RWN46" s="649"/>
      <c r="RWO46" s="649"/>
      <c r="RWP46" s="649"/>
      <c r="RWQ46" s="649"/>
      <c r="RWR46" s="649"/>
      <c r="RWS46" s="649"/>
      <c r="RWT46" s="649"/>
      <c r="RWU46" s="649"/>
      <c r="RWV46" s="649"/>
      <c r="RWW46" s="649"/>
      <c r="RWX46" s="649"/>
      <c r="RWY46" s="649"/>
      <c r="RWZ46" s="649"/>
      <c r="RXA46" s="649"/>
      <c r="RXB46" s="649"/>
      <c r="RXC46" s="649"/>
      <c r="RXD46" s="649"/>
      <c r="RXE46" s="649"/>
      <c r="RXF46" s="649"/>
      <c r="RXG46" s="649"/>
      <c r="RXH46" s="649"/>
      <c r="RXI46" s="649"/>
      <c r="RXJ46" s="649"/>
      <c r="RXK46" s="649"/>
      <c r="RXL46" s="649"/>
      <c r="RXM46" s="649"/>
      <c r="RXN46" s="649"/>
      <c r="RXO46" s="649"/>
      <c r="RXP46" s="649"/>
      <c r="RXQ46" s="649"/>
      <c r="RXR46" s="649"/>
      <c r="RXS46" s="649"/>
      <c r="RXT46" s="649"/>
      <c r="RXU46" s="649"/>
      <c r="RXV46" s="649"/>
      <c r="RXW46" s="649"/>
      <c r="RXX46" s="649"/>
      <c r="RXY46" s="649"/>
      <c r="RXZ46" s="649"/>
      <c r="RYA46" s="649"/>
      <c r="RYB46" s="649"/>
      <c r="RYC46" s="649"/>
      <c r="RYD46" s="649"/>
      <c r="RYE46" s="649"/>
      <c r="RYF46" s="649"/>
      <c r="RYG46" s="649"/>
      <c r="RYH46" s="649"/>
      <c r="RYI46" s="649"/>
      <c r="RYJ46" s="649"/>
      <c r="RYK46" s="649"/>
      <c r="RYL46" s="649"/>
      <c r="RYM46" s="649"/>
      <c r="RYN46" s="649"/>
      <c r="RYO46" s="649"/>
      <c r="RYP46" s="649"/>
      <c r="RYQ46" s="649"/>
      <c r="RYR46" s="649"/>
      <c r="RYS46" s="649"/>
      <c r="RYT46" s="649"/>
      <c r="RYU46" s="649"/>
      <c r="RYV46" s="649"/>
      <c r="RYW46" s="649"/>
      <c r="RYX46" s="649"/>
      <c r="RYY46" s="649"/>
      <c r="RYZ46" s="649"/>
      <c r="RZA46" s="649"/>
      <c r="RZB46" s="649"/>
      <c r="RZC46" s="649"/>
      <c r="RZD46" s="649"/>
      <c r="RZE46" s="649"/>
      <c r="RZF46" s="649"/>
      <c r="RZG46" s="649"/>
      <c r="RZH46" s="649"/>
      <c r="RZI46" s="649"/>
      <c r="RZJ46" s="649"/>
      <c r="RZK46" s="649"/>
      <c r="RZL46" s="649"/>
      <c r="RZM46" s="649"/>
      <c r="RZN46" s="649"/>
      <c r="RZO46" s="649"/>
      <c r="RZP46" s="649"/>
      <c r="RZQ46" s="649"/>
      <c r="RZR46" s="649"/>
      <c r="RZS46" s="649"/>
      <c r="RZT46" s="649"/>
      <c r="RZU46" s="649"/>
      <c r="RZV46" s="649"/>
      <c r="RZW46" s="649"/>
      <c r="RZX46" s="649"/>
      <c r="RZY46" s="649"/>
      <c r="RZZ46" s="649"/>
      <c r="SAA46" s="649"/>
      <c r="SAB46" s="649"/>
      <c r="SAC46" s="649"/>
      <c r="SAD46" s="649"/>
      <c r="SAE46" s="649"/>
      <c r="SAF46" s="649"/>
      <c r="SAG46" s="649"/>
      <c r="SAH46" s="649"/>
      <c r="SAI46" s="649"/>
      <c r="SAJ46" s="649"/>
      <c r="SAK46" s="649"/>
      <c r="SAL46" s="649"/>
      <c r="SAM46" s="649"/>
      <c r="SAN46" s="649"/>
      <c r="SAO46" s="649"/>
      <c r="SAP46" s="649"/>
      <c r="SAQ46" s="649"/>
      <c r="SAR46" s="649"/>
      <c r="SAS46" s="649"/>
      <c r="SAT46" s="649"/>
      <c r="SAU46" s="649"/>
      <c r="SAV46" s="649"/>
      <c r="SAW46" s="649"/>
      <c r="SAX46" s="649"/>
      <c r="SAY46" s="649"/>
      <c r="SAZ46" s="649"/>
      <c r="SBA46" s="649"/>
      <c r="SBB46" s="649"/>
      <c r="SBC46" s="649"/>
      <c r="SBD46" s="649"/>
      <c r="SBE46" s="649"/>
      <c r="SBF46" s="649"/>
      <c r="SBG46" s="649"/>
      <c r="SBH46" s="649"/>
      <c r="SBI46" s="649"/>
      <c r="SBJ46" s="649"/>
      <c r="SBK46" s="649"/>
      <c r="SBL46" s="649"/>
      <c r="SBM46" s="649"/>
      <c r="SBN46" s="649"/>
      <c r="SBO46" s="649"/>
      <c r="SBP46" s="649"/>
      <c r="SBQ46" s="649"/>
      <c r="SBR46" s="649"/>
      <c r="SBS46" s="649"/>
      <c r="SBT46" s="649"/>
      <c r="SBU46" s="649"/>
      <c r="SBV46" s="649"/>
      <c r="SBW46" s="649"/>
      <c r="SBX46" s="649"/>
      <c r="SBY46" s="649"/>
      <c r="SBZ46" s="649"/>
      <c r="SCA46" s="649"/>
      <c r="SCB46" s="649"/>
      <c r="SCC46" s="649"/>
      <c r="SCD46" s="649"/>
      <c r="SCE46" s="649"/>
      <c r="SCF46" s="649"/>
      <c r="SCG46" s="649"/>
      <c r="SCH46" s="649"/>
      <c r="SCI46" s="649"/>
      <c r="SCJ46" s="649"/>
      <c r="SCK46" s="649"/>
      <c r="SCL46" s="649"/>
      <c r="SCM46" s="649"/>
      <c r="SCN46" s="649"/>
      <c r="SCO46" s="649"/>
      <c r="SCP46" s="649"/>
      <c r="SCQ46" s="649"/>
      <c r="SCR46" s="649"/>
      <c r="SCS46" s="649"/>
      <c r="SCT46" s="649"/>
      <c r="SCU46" s="649"/>
      <c r="SCV46" s="649"/>
      <c r="SCW46" s="649"/>
      <c r="SCX46" s="649"/>
      <c r="SCY46" s="649"/>
      <c r="SCZ46" s="649"/>
      <c r="SDA46" s="649"/>
      <c r="SDB46" s="649"/>
      <c r="SDC46" s="649"/>
      <c r="SDD46" s="649"/>
      <c r="SDE46" s="649"/>
      <c r="SDF46" s="649"/>
      <c r="SDG46" s="649"/>
      <c r="SDH46" s="649"/>
      <c r="SDI46" s="649"/>
      <c r="SDJ46" s="649"/>
      <c r="SDK46" s="649"/>
      <c r="SDL46" s="649"/>
      <c r="SDM46" s="649"/>
      <c r="SDN46" s="649"/>
      <c r="SDO46" s="649"/>
      <c r="SDP46" s="649"/>
      <c r="SDQ46" s="649"/>
      <c r="SDR46" s="649"/>
      <c r="SDS46" s="649"/>
      <c r="SDT46" s="649"/>
      <c r="SDU46" s="649"/>
      <c r="SDV46" s="649"/>
      <c r="SDW46" s="649"/>
      <c r="SDX46" s="649"/>
      <c r="SDY46" s="649"/>
      <c r="SDZ46" s="649"/>
      <c r="SEA46" s="649"/>
      <c r="SEB46" s="649"/>
      <c r="SEC46" s="649"/>
      <c r="SED46" s="649"/>
      <c r="SEE46" s="649"/>
      <c r="SEF46" s="649"/>
      <c r="SEG46" s="649"/>
      <c r="SEH46" s="649"/>
      <c r="SEI46" s="649"/>
      <c r="SEJ46" s="649"/>
      <c r="SEK46" s="649"/>
      <c r="SEL46" s="649"/>
      <c r="SEM46" s="649"/>
      <c r="SEN46" s="649"/>
      <c r="SEO46" s="649"/>
      <c r="SEP46" s="649"/>
      <c r="SEQ46" s="649"/>
      <c r="SER46" s="649"/>
      <c r="SES46" s="649"/>
      <c r="SET46" s="649"/>
      <c r="SEU46" s="649"/>
      <c r="SEV46" s="649"/>
      <c r="SEW46" s="649"/>
      <c r="SEX46" s="649"/>
      <c r="SEY46" s="649"/>
      <c r="SEZ46" s="649"/>
      <c r="SFA46" s="649"/>
      <c r="SFB46" s="649"/>
      <c r="SFC46" s="649"/>
      <c r="SFD46" s="649"/>
      <c r="SFE46" s="649"/>
      <c r="SFF46" s="649"/>
      <c r="SFG46" s="649"/>
      <c r="SFH46" s="649"/>
      <c r="SFI46" s="649"/>
      <c r="SFJ46" s="649"/>
      <c r="SFK46" s="649"/>
      <c r="SFL46" s="649"/>
      <c r="SFM46" s="649"/>
      <c r="SFN46" s="649"/>
      <c r="SFO46" s="649"/>
      <c r="SFP46" s="649"/>
      <c r="SFQ46" s="649"/>
      <c r="SFR46" s="649"/>
      <c r="SFS46" s="649"/>
      <c r="SFT46" s="649"/>
      <c r="SFU46" s="649"/>
      <c r="SFV46" s="649"/>
      <c r="SFW46" s="649"/>
      <c r="SFX46" s="649"/>
      <c r="SFY46" s="649"/>
      <c r="SFZ46" s="649"/>
      <c r="SGA46" s="649"/>
      <c r="SGB46" s="649"/>
      <c r="SGC46" s="649"/>
      <c r="SGD46" s="649"/>
      <c r="SGE46" s="649"/>
      <c r="SGF46" s="649"/>
      <c r="SGG46" s="649"/>
      <c r="SGH46" s="649"/>
      <c r="SGI46" s="649"/>
      <c r="SGJ46" s="649"/>
      <c r="SGK46" s="649"/>
      <c r="SGL46" s="649"/>
      <c r="SGM46" s="649"/>
      <c r="SGN46" s="649"/>
      <c r="SGO46" s="649"/>
      <c r="SGP46" s="649"/>
      <c r="SGQ46" s="649"/>
      <c r="SGR46" s="649"/>
      <c r="SGS46" s="649"/>
      <c r="SGT46" s="649"/>
      <c r="SGU46" s="649"/>
      <c r="SGV46" s="649"/>
      <c r="SGW46" s="649"/>
      <c r="SGX46" s="649"/>
      <c r="SGY46" s="649"/>
      <c r="SGZ46" s="649"/>
      <c r="SHA46" s="649"/>
      <c r="SHB46" s="649"/>
      <c r="SHC46" s="649"/>
      <c r="SHD46" s="649"/>
      <c r="SHE46" s="649"/>
      <c r="SHF46" s="649"/>
      <c r="SHG46" s="649"/>
      <c r="SHH46" s="649"/>
      <c r="SHI46" s="649"/>
      <c r="SHJ46" s="649"/>
      <c r="SHK46" s="649"/>
      <c r="SHL46" s="649"/>
      <c r="SHM46" s="649"/>
      <c r="SHN46" s="649"/>
      <c r="SHO46" s="649"/>
      <c r="SHP46" s="649"/>
      <c r="SHQ46" s="649"/>
      <c r="SHR46" s="649"/>
      <c r="SHS46" s="649"/>
      <c r="SHT46" s="649"/>
      <c r="SHU46" s="649"/>
      <c r="SHV46" s="649"/>
      <c r="SHW46" s="649"/>
      <c r="SHX46" s="649"/>
      <c r="SHY46" s="649"/>
      <c r="SHZ46" s="649"/>
      <c r="SIA46" s="649"/>
      <c r="SIB46" s="649"/>
      <c r="SIC46" s="649"/>
      <c r="SID46" s="649"/>
      <c r="SIE46" s="649"/>
      <c r="SIF46" s="649"/>
      <c r="SIG46" s="649"/>
      <c r="SIH46" s="649"/>
      <c r="SII46" s="649"/>
      <c r="SIJ46" s="649"/>
      <c r="SIK46" s="649"/>
      <c r="SIL46" s="649"/>
      <c r="SIM46" s="649"/>
      <c r="SIN46" s="649"/>
      <c r="SIO46" s="649"/>
      <c r="SIP46" s="649"/>
      <c r="SIQ46" s="649"/>
      <c r="SIR46" s="649"/>
      <c r="SIS46" s="649"/>
      <c r="SIT46" s="649"/>
      <c r="SIU46" s="649"/>
      <c r="SIV46" s="649"/>
      <c r="SIW46" s="649"/>
      <c r="SIX46" s="649"/>
      <c r="SIY46" s="649"/>
      <c r="SIZ46" s="649"/>
      <c r="SJA46" s="649"/>
      <c r="SJB46" s="649"/>
      <c r="SJC46" s="649"/>
      <c r="SJD46" s="649"/>
      <c r="SJE46" s="649"/>
      <c r="SJF46" s="649"/>
      <c r="SJG46" s="649"/>
      <c r="SJH46" s="649"/>
      <c r="SJI46" s="649"/>
      <c r="SJJ46" s="649"/>
      <c r="SJK46" s="649"/>
      <c r="SJL46" s="649"/>
      <c r="SJM46" s="649"/>
      <c r="SJN46" s="649"/>
      <c r="SJO46" s="649"/>
      <c r="SJP46" s="649"/>
      <c r="SJQ46" s="649"/>
      <c r="SJR46" s="649"/>
      <c r="SJS46" s="649"/>
      <c r="SJT46" s="649"/>
      <c r="SJU46" s="649"/>
      <c r="SJV46" s="649"/>
      <c r="SJW46" s="649"/>
      <c r="SJX46" s="649"/>
      <c r="SJY46" s="649"/>
      <c r="SJZ46" s="649"/>
      <c r="SKA46" s="649"/>
      <c r="SKB46" s="649"/>
      <c r="SKC46" s="649"/>
      <c r="SKD46" s="649"/>
      <c r="SKE46" s="649"/>
      <c r="SKF46" s="649"/>
      <c r="SKG46" s="649"/>
      <c r="SKH46" s="649"/>
      <c r="SKI46" s="649"/>
      <c r="SKJ46" s="649"/>
      <c r="SKK46" s="649"/>
      <c r="SKL46" s="649"/>
      <c r="SKM46" s="649"/>
      <c r="SKN46" s="649"/>
      <c r="SKO46" s="649"/>
      <c r="SKP46" s="649"/>
      <c r="SKQ46" s="649"/>
      <c r="SKR46" s="649"/>
      <c r="SKS46" s="649"/>
      <c r="SKT46" s="649"/>
      <c r="SKU46" s="649"/>
      <c r="SKV46" s="649"/>
      <c r="SKW46" s="649"/>
      <c r="SKX46" s="649"/>
      <c r="SKY46" s="649"/>
      <c r="SKZ46" s="649"/>
      <c r="SLA46" s="649"/>
      <c r="SLB46" s="649"/>
      <c r="SLC46" s="649"/>
      <c r="SLD46" s="649"/>
      <c r="SLE46" s="649"/>
      <c r="SLF46" s="649"/>
      <c r="SLG46" s="649"/>
      <c r="SLH46" s="649"/>
      <c r="SLI46" s="649"/>
      <c r="SLJ46" s="649"/>
      <c r="SLK46" s="649"/>
      <c r="SLL46" s="649"/>
      <c r="SLM46" s="649"/>
      <c r="SLN46" s="649"/>
      <c r="SLO46" s="649"/>
      <c r="SLP46" s="649"/>
      <c r="SLQ46" s="649"/>
      <c r="SLR46" s="649"/>
      <c r="SLS46" s="649"/>
      <c r="SLT46" s="649"/>
      <c r="SLU46" s="649"/>
      <c r="SLV46" s="649"/>
      <c r="SLW46" s="649"/>
      <c r="SLX46" s="649"/>
      <c r="SLY46" s="649"/>
      <c r="SLZ46" s="649"/>
      <c r="SMA46" s="649"/>
      <c r="SMB46" s="649"/>
      <c r="SMC46" s="649"/>
      <c r="SMD46" s="649"/>
      <c r="SME46" s="649"/>
      <c r="SMF46" s="649"/>
      <c r="SMG46" s="649"/>
      <c r="SMH46" s="649"/>
      <c r="SMI46" s="649"/>
      <c r="SMJ46" s="649"/>
      <c r="SMK46" s="649"/>
      <c r="SML46" s="649"/>
      <c r="SMM46" s="649"/>
      <c r="SMN46" s="649"/>
      <c r="SMO46" s="649"/>
      <c r="SMP46" s="649"/>
      <c r="SMQ46" s="649"/>
      <c r="SMR46" s="649"/>
      <c r="SMS46" s="649"/>
      <c r="SMT46" s="649"/>
      <c r="SMU46" s="649"/>
      <c r="SMV46" s="649"/>
      <c r="SMW46" s="649"/>
      <c r="SMX46" s="649"/>
      <c r="SMY46" s="649"/>
      <c r="SMZ46" s="649"/>
      <c r="SNA46" s="649"/>
      <c r="SNB46" s="649"/>
      <c r="SNC46" s="649"/>
      <c r="SND46" s="649"/>
      <c r="SNE46" s="649"/>
      <c r="SNF46" s="649"/>
      <c r="SNG46" s="649"/>
      <c r="SNH46" s="649"/>
      <c r="SNI46" s="649"/>
      <c r="SNJ46" s="649"/>
      <c r="SNK46" s="649"/>
      <c r="SNL46" s="649"/>
      <c r="SNM46" s="649"/>
      <c r="SNN46" s="649"/>
      <c r="SNO46" s="649"/>
      <c r="SNP46" s="649"/>
      <c r="SNQ46" s="649"/>
      <c r="SNR46" s="649"/>
      <c r="SNS46" s="649"/>
      <c r="SNT46" s="649"/>
      <c r="SNU46" s="649"/>
      <c r="SNV46" s="649"/>
      <c r="SNW46" s="649"/>
      <c r="SNX46" s="649"/>
      <c r="SNY46" s="649"/>
      <c r="SNZ46" s="649"/>
      <c r="SOA46" s="649"/>
      <c r="SOB46" s="649"/>
      <c r="SOC46" s="649"/>
      <c r="SOD46" s="649"/>
      <c r="SOE46" s="649"/>
      <c r="SOF46" s="649"/>
      <c r="SOG46" s="649"/>
      <c r="SOH46" s="649"/>
      <c r="SOI46" s="649"/>
      <c r="SOJ46" s="649"/>
      <c r="SOK46" s="649"/>
      <c r="SOL46" s="649"/>
      <c r="SOM46" s="649"/>
      <c r="SON46" s="649"/>
      <c r="SOO46" s="649"/>
      <c r="SOP46" s="649"/>
      <c r="SOQ46" s="649"/>
      <c r="SOR46" s="649"/>
      <c r="SOS46" s="649"/>
      <c r="SOT46" s="649"/>
      <c r="SOU46" s="649"/>
      <c r="SOV46" s="649"/>
      <c r="SOW46" s="649"/>
      <c r="SOX46" s="649"/>
      <c r="SOY46" s="649"/>
      <c r="SOZ46" s="649"/>
      <c r="SPA46" s="649"/>
      <c r="SPB46" s="649"/>
      <c r="SPC46" s="649"/>
      <c r="SPD46" s="649"/>
      <c r="SPE46" s="649"/>
      <c r="SPF46" s="649"/>
      <c r="SPG46" s="649"/>
      <c r="SPH46" s="649"/>
      <c r="SPI46" s="649"/>
      <c r="SPJ46" s="649"/>
      <c r="SPK46" s="649"/>
      <c r="SPL46" s="649"/>
      <c r="SPM46" s="649"/>
      <c r="SPN46" s="649"/>
      <c r="SPO46" s="649"/>
      <c r="SPP46" s="649"/>
      <c r="SPQ46" s="649"/>
      <c r="SPR46" s="649"/>
      <c r="SPS46" s="649"/>
      <c r="SPT46" s="649"/>
      <c r="SPU46" s="649"/>
      <c r="SPV46" s="649"/>
      <c r="SPW46" s="649"/>
      <c r="SPX46" s="649"/>
      <c r="SPY46" s="649"/>
      <c r="SPZ46" s="649"/>
      <c r="SQA46" s="649"/>
      <c r="SQB46" s="649"/>
      <c r="SQC46" s="649"/>
      <c r="SQD46" s="649"/>
      <c r="SQE46" s="649"/>
      <c r="SQF46" s="649"/>
      <c r="SQG46" s="649"/>
      <c r="SQH46" s="649"/>
      <c r="SQI46" s="649"/>
      <c r="SQJ46" s="649"/>
      <c r="SQK46" s="649"/>
      <c r="SQL46" s="649"/>
      <c r="SQM46" s="649"/>
      <c r="SQN46" s="649"/>
      <c r="SQO46" s="649"/>
      <c r="SQP46" s="649"/>
      <c r="SQQ46" s="649"/>
      <c r="SQR46" s="649"/>
      <c r="SQS46" s="649"/>
      <c r="SQT46" s="649"/>
      <c r="SQU46" s="649"/>
      <c r="SQV46" s="649"/>
      <c r="SQW46" s="649"/>
      <c r="SQX46" s="649"/>
      <c r="SQY46" s="649"/>
      <c r="SQZ46" s="649"/>
      <c r="SRA46" s="649"/>
      <c r="SRB46" s="649"/>
      <c r="SRC46" s="649"/>
      <c r="SRD46" s="649"/>
      <c r="SRE46" s="649"/>
      <c r="SRF46" s="649"/>
      <c r="SRG46" s="649"/>
      <c r="SRH46" s="649"/>
      <c r="SRI46" s="649"/>
      <c r="SRJ46" s="649"/>
      <c r="SRK46" s="649"/>
      <c r="SRL46" s="649"/>
      <c r="SRM46" s="649"/>
      <c r="SRN46" s="649"/>
      <c r="SRO46" s="649"/>
      <c r="SRP46" s="649"/>
      <c r="SRQ46" s="649"/>
      <c r="SRR46" s="649"/>
      <c r="SRS46" s="649"/>
      <c r="SRT46" s="649"/>
      <c r="SRU46" s="649"/>
      <c r="SRV46" s="649"/>
      <c r="SRW46" s="649"/>
      <c r="SRX46" s="649"/>
      <c r="SRY46" s="649"/>
      <c r="SRZ46" s="649"/>
      <c r="SSA46" s="649"/>
      <c r="SSB46" s="649"/>
      <c r="SSC46" s="649"/>
      <c r="SSD46" s="649"/>
      <c r="SSE46" s="649"/>
      <c r="SSF46" s="649"/>
      <c r="SSG46" s="649"/>
      <c r="SSH46" s="649"/>
      <c r="SSI46" s="649"/>
      <c r="SSJ46" s="649"/>
      <c r="SSK46" s="649"/>
      <c r="SSL46" s="649"/>
      <c r="SSM46" s="649"/>
      <c r="SSN46" s="649"/>
      <c r="SSO46" s="649"/>
      <c r="SSP46" s="649"/>
      <c r="SSQ46" s="649"/>
      <c r="SSR46" s="649"/>
      <c r="SSS46" s="649"/>
      <c r="SST46" s="649"/>
      <c r="SSU46" s="649"/>
      <c r="SSV46" s="649"/>
      <c r="SSW46" s="649"/>
      <c r="SSX46" s="649"/>
      <c r="SSY46" s="649"/>
      <c r="SSZ46" s="649"/>
      <c r="STA46" s="649"/>
      <c r="STB46" s="649"/>
      <c r="STC46" s="649"/>
      <c r="STD46" s="649"/>
      <c r="STE46" s="649"/>
      <c r="STF46" s="649"/>
      <c r="STG46" s="649"/>
      <c r="STH46" s="649"/>
      <c r="STI46" s="649"/>
      <c r="STJ46" s="649"/>
      <c r="STK46" s="649"/>
      <c r="STL46" s="649"/>
      <c r="STM46" s="649"/>
      <c r="STN46" s="649"/>
      <c r="STO46" s="649"/>
      <c r="STP46" s="649"/>
      <c r="STQ46" s="649"/>
      <c r="STR46" s="649"/>
      <c r="STS46" s="649"/>
      <c r="STT46" s="649"/>
      <c r="STU46" s="649"/>
      <c r="STV46" s="649"/>
      <c r="STW46" s="649"/>
      <c r="STX46" s="649"/>
      <c r="STY46" s="649"/>
      <c r="STZ46" s="649"/>
      <c r="SUA46" s="649"/>
      <c r="SUB46" s="649"/>
      <c r="SUC46" s="649"/>
      <c r="SUD46" s="649"/>
      <c r="SUE46" s="649"/>
      <c r="SUF46" s="649"/>
      <c r="SUG46" s="649"/>
      <c r="SUH46" s="649"/>
      <c r="SUI46" s="649"/>
      <c r="SUJ46" s="649"/>
      <c r="SUK46" s="649"/>
      <c r="SUL46" s="649"/>
      <c r="SUM46" s="649"/>
      <c r="SUN46" s="649"/>
      <c r="SUO46" s="649"/>
      <c r="SUP46" s="649"/>
      <c r="SUQ46" s="649"/>
      <c r="SUR46" s="649"/>
      <c r="SUS46" s="649"/>
      <c r="SUT46" s="649"/>
      <c r="SUU46" s="649"/>
      <c r="SUV46" s="649"/>
      <c r="SUW46" s="649"/>
      <c r="SUX46" s="649"/>
      <c r="SUY46" s="649"/>
      <c r="SUZ46" s="649"/>
      <c r="SVA46" s="649"/>
      <c r="SVB46" s="649"/>
      <c r="SVC46" s="649"/>
      <c r="SVD46" s="649"/>
      <c r="SVE46" s="649"/>
      <c r="SVF46" s="649"/>
      <c r="SVG46" s="649"/>
      <c r="SVH46" s="649"/>
      <c r="SVI46" s="649"/>
      <c r="SVJ46" s="649"/>
      <c r="SVK46" s="649"/>
      <c r="SVL46" s="649"/>
      <c r="SVM46" s="649"/>
      <c r="SVN46" s="649"/>
      <c r="SVO46" s="649"/>
      <c r="SVP46" s="649"/>
      <c r="SVQ46" s="649"/>
      <c r="SVR46" s="649"/>
      <c r="SVS46" s="649"/>
      <c r="SVT46" s="649"/>
      <c r="SVU46" s="649"/>
      <c r="SVV46" s="649"/>
      <c r="SVW46" s="649"/>
      <c r="SVX46" s="649"/>
      <c r="SVY46" s="649"/>
      <c r="SVZ46" s="649"/>
      <c r="SWA46" s="649"/>
      <c r="SWB46" s="649"/>
      <c r="SWC46" s="649"/>
      <c r="SWD46" s="649"/>
      <c r="SWE46" s="649"/>
      <c r="SWF46" s="649"/>
      <c r="SWG46" s="649"/>
      <c r="SWH46" s="649"/>
      <c r="SWI46" s="649"/>
      <c r="SWJ46" s="649"/>
      <c r="SWK46" s="649"/>
      <c r="SWL46" s="649"/>
      <c r="SWM46" s="649"/>
      <c r="SWN46" s="649"/>
      <c r="SWO46" s="649"/>
      <c r="SWP46" s="649"/>
      <c r="SWQ46" s="649"/>
      <c r="SWR46" s="649"/>
      <c r="SWS46" s="649"/>
      <c r="SWT46" s="649"/>
      <c r="SWU46" s="649"/>
      <c r="SWV46" s="649"/>
      <c r="SWW46" s="649"/>
      <c r="SWX46" s="649"/>
      <c r="SWY46" s="649"/>
      <c r="SWZ46" s="649"/>
      <c r="SXA46" s="649"/>
      <c r="SXB46" s="649"/>
      <c r="SXC46" s="649"/>
      <c r="SXD46" s="649"/>
      <c r="SXE46" s="649"/>
      <c r="SXF46" s="649"/>
      <c r="SXG46" s="649"/>
      <c r="SXH46" s="649"/>
      <c r="SXI46" s="649"/>
      <c r="SXJ46" s="649"/>
      <c r="SXK46" s="649"/>
      <c r="SXL46" s="649"/>
      <c r="SXM46" s="649"/>
      <c r="SXN46" s="649"/>
      <c r="SXO46" s="649"/>
      <c r="SXP46" s="649"/>
      <c r="SXQ46" s="649"/>
      <c r="SXR46" s="649"/>
      <c r="SXS46" s="649"/>
      <c r="SXT46" s="649"/>
      <c r="SXU46" s="649"/>
      <c r="SXV46" s="649"/>
      <c r="SXW46" s="649"/>
      <c r="SXX46" s="649"/>
      <c r="SXY46" s="649"/>
      <c r="SXZ46" s="649"/>
      <c r="SYA46" s="649"/>
      <c r="SYB46" s="649"/>
      <c r="SYC46" s="649"/>
      <c r="SYD46" s="649"/>
      <c r="SYE46" s="649"/>
      <c r="SYF46" s="649"/>
      <c r="SYG46" s="649"/>
      <c r="SYH46" s="649"/>
      <c r="SYI46" s="649"/>
      <c r="SYJ46" s="649"/>
      <c r="SYK46" s="649"/>
      <c r="SYL46" s="649"/>
      <c r="SYM46" s="649"/>
      <c r="SYN46" s="649"/>
      <c r="SYO46" s="649"/>
      <c r="SYP46" s="649"/>
      <c r="SYQ46" s="649"/>
      <c r="SYR46" s="649"/>
      <c r="SYS46" s="649"/>
      <c r="SYT46" s="649"/>
      <c r="SYU46" s="649"/>
      <c r="SYV46" s="649"/>
      <c r="SYW46" s="649"/>
      <c r="SYX46" s="649"/>
      <c r="SYY46" s="649"/>
      <c r="SYZ46" s="649"/>
      <c r="SZA46" s="649"/>
      <c r="SZB46" s="649"/>
      <c r="SZC46" s="649"/>
      <c r="SZD46" s="649"/>
      <c r="SZE46" s="649"/>
      <c r="SZF46" s="649"/>
      <c r="SZG46" s="649"/>
      <c r="SZH46" s="649"/>
      <c r="SZI46" s="649"/>
      <c r="SZJ46" s="649"/>
      <c r="SZK46" s="649"/>
      <c r="SZL46" s="649"/>
      <c r="SZM46" s="649"/>
      <c r="SZN46" s="649"/>
      <c r="SZO46" s="649"/>
      <c r="SZP46" s="649"/>
      <c r="SZQ46" s="649"/>
      <c r="SZR46" s="649"/>
      <c r="SZS46" s="649"/>
      <c r="SZT46" s="649"/>
      <c r="SZU46" s="649"/>
      <c r="SZV46" s="649"/>
      <c r="SZW46" s="649"/>
      <c r="SZX46" s="649"/>
      <c r="SZY46" s="649"/>
      <c r="SZZ46" s="649"/>
      <c r="TAA46" s="649"/>
      <c r="TAB46" s="649"/>
      <c r="TAC46" s="649"/>
      <c r="TAD46" s="649"/>
      <c r="TAE46" s="649"/>
      <c r="TAF46" s="649"/>
      <c r="TAG46" s="649"/>
      <c r="TAH46" s="649"/>
      <c r="TAI46" s="649"/>
      <c r="TAJ46" s="649"/>
      <c r="TAK46" s="649"/>
      <c r="TAL46" s="649"/>
      <c r="TAM46" s="649"/>
      <c r="TAN46" s="649"/>
      <c r="TAO46" s="649"/>
      <c r="TAP46" s="649"/>
      <c r="TAQ46" s="649"/>
      <c r="TAR46" s="649"/>
      <c r="TAS46" s="649"/>
      <c r="TAT46" s="649"/>
      <c r="TAU46" s="649"/>
      <c r="TAV46" s="649"/>
      <c r="TAW46" s="649"/>
      <c r="TAX46" s="649"/>
      <c r="TAY46" s="649"/>
      <c r="TAZ46" s="649"/>
      <c r="TBA46" s="649"/>
      <c r="TBB46" s="649"/>
      <c r="TBC46" s="649"/>
      <c r="TBD46" s="649"/>
      <c r="TBE46" s="649"/>
      <c r="TBF46" s="649"/>
      <c r="TBG46" s="649"/>
      <c r="TBH46" s="649"/>
      <c r="TBI46" s="649"/>
      <c r="TBJ46" s="649"/>
      <c r="TBK46" s="649"/>
      <c r="TBL46" s="649"/>
      <c r="TBM46" s="649"/>
      <c r="TBN46" s="649"/>
      <c r="TBO46" s="649"/>
      <c r="TBP46" s="649"/>
      <c r="TBQ46" s="649"/>
      <c r="TBR46" s="649"/>
      <c r="TBS46" s="649"/>
      <c r="TBT46" s="649"/>
      <c r="TBU46" s="649"/>
      <c r="TBV46" s="649"/>
      <c r="TBW46" s="649"/>
      <c r="TBX46" s="649"/>
      <c r="TBY46" s="649"/>
      <c r="TBZ46" s="649"/>
      <c r="TCA46" s="649"/>
      <c r="TCB46" s="649"/>
      <c r="TCC46" s="649"/>
      <c r="TCD46" s="649"/>
      <c r="TCE46" s="649"/>
      <c r="TCF46" s="649"/>
      <c r="TCG46" s="649"/>
      <c r="TCH46" s="649"/>
      <c r="TCI46" s="649"/>
      <c r="TCJ46" s="649"/>
      <c r="TCK46" s="649"/>
      <c r="TCL46" s="649"/>
      <c r="TCM46" s="649"/>
      <c r="TCN46" s="649"/>
      <c r="TCO46" s="649"/>
      <c r="TCP46" s="649"/>
      <c r="TCQ46" s="649"/>
      <c r="TCR46" s="649"/>
      <c r="TCS46" s="649"/>
      <c r="TCT46" s="649"/>
      <c r="TCU46" s="649"/>
      <c r="TCV46" s="649"/>
      <c r="TCW46" s="649"/>
      <c r="TCX46" s="649"/>
      <c r="TCY46" s="649"/>
      <c r="TCZ46" s="649"/>
      <c r="TDA46" s="649"/>
      <c r="TDB46" s="649"/>
      <c r="TDC46" s="649"/>
      <c r="TDD46" s="649"/>
      <c r="TDE46" s="649"/>
      <c r="TDF46" s="649"/>
      <c r="TDG46" s="649"/>
      <c r="TDH46" s="649"/>
      <c r="TDI46" s="649"/>
      <c r="TDJ46" s="649"/>
      <c r="TDK46" s="649"/>
      <c r="TDL46" s="649"/>
      <c r="TDM46" s="649"/>
      <c r="TDN46" s="649"/>
      <c r="TDO46" s="649"/>
      <c r="TDP46" s="649"/>
      <c r="TDQ46" s="649"/>
      <c r="TDR46" s="649"/>
      <c r="TDS46" s="649"/>
      <c r="TDT46" s="649"/>
      <c r="TDU46" s="649"/>
      <c r="TDV46" s="649"/>
      <c r="TDW46" s="649"/>
      <c r="TDX46" s="649"/>
      <c r="TDY46" s="649"/>
      <c r="TDZ46" s="649"/>
      <c r="TEA46" s="649"/>
      <c r="TEB46" s="649"/>
      <c r="TEC46" s="649"/>
      <c r="TED46" s="649"/>
      <c r="TEE46" s="649"/>
      <c r="TEF46" s="649"/>
      <c r="TEG46" s="649"/>
      <c r="TEH46" s="649"/>
      <c r="TEI46" s="649"/>
      <c r="TEJ46" s="649"/>
      <c r="TEK46" s="649"/>
      <c r="TEL46" s="649"/>
      <c r="TEM46" s="649"/>
      <c r="TEN46" s="649"/>
      <c r="TEO46" s="649"/>
      <c r="TEP46" s="649"/>
      <c r="TEQ46" s="649"/>
      <c r="TER46" s="649"/>
      <c r="TES46" s="649"/>
      <c r="TET46" s="649"/>
      <c r="TEU46" s="649"/>
      <c r="TEV46" s="649"/>
      <c r="TEW46" s="649"/>
      <c r="TEX46" s="649"/>
      <c r="TEY46" s="649"/>
      <c r="TEZ46" s="649"/>
      <c r="TFA46" s="649"/>
      <c r="TFB46" s="649"/>
      <c r="TFC46" s="649"/>
      <c r="TFD46" s="649"/>
      <c r="TFE46" s="649"/>
      <c r="TFF46" s="649"/>
      <c r="TFG46" s="649"/>
      <c r="TFH46" s="649"/>
      <c r="TFI46" s="649"/>
      <c r="TFJ46" s="649"/>
      <c r="TFK46" s="649"/>
      <c r="TFL46" s="649"/>
      <c r="TFM46" s="649"/>
      <c r="TFN46" s="649"/>
      <c r="TFO46" s="649"/>
      <c r="TFP46" s="649"/>
      <c r="TFQ46" s="649"/>
      <c r="TFR46" s="649"/>
      <c r="TFS46" s="649"/>
      <c r="TFT46" s="649"/>
      <c r="TFU46" s="649"/>
      <c r="TFV46" s="649"/>
      <c r="TFW46" s="649"/>
      <c r="TFX46" s="649"/>
      <c r="TFY46" s="649"/>
      <c r="TFZ46" s="649"/>
      <c r="TGA46" s="649"/>
      <c r="TGB46" s="649"/>
      <c r="TGC46" s="649"/>
      <c r="TGD46" s="649"/>
      <c r="TGE46" s="649"/>
      <c r="TGF46" s="649"/>
      <c r="TGG46" s="649"/>
      <c r="TGH46" s="649"/>
      <c r="TGI46" s="649"/>
      <c r="TGJ46" s="649"/>
      <c r="TGK46" s="649"/>
      <c r="TGL46" s="649"/>
      <c r="TGM46" s="649"/>
      <c r="TGN46" s="649"/>
      <c r="TGO46" s="649"/>
      <c r="TGP46" s="649"/>
      <c r="TGQ46" s="649"/>
      <c r="TGR46" s="649"/>
      <c r="TGS46" s="649"/>
      <c r="TGT46" s="649"/>
      <c r="TGU46" s="649"/>
      <c r="TGV46" s="649"/>
      <c r="TGW46" s="649"/>
      <c r="TGX46" s="649"/>
      <c r="TGY46" s="649"/>
      <c r="TGZ46" s="649"/>
      <c r="THA46" s="649"/>
      <c r="THB46" s="649"/>
      <c r="THC46" s="649"/>
      <c r="THD46" s="649"/>
      <c r="THE46" s="649"/>
      <c r="THF46" s="649"/>
      <c r="THG46" s="649"/>
      <c r="THH46" s="649"/>
      <c r="THI46" s="649"/>
      <c r="THJ46" s="649"/>
      <c r="THK46" s="649"/>
      <c r="THL46" s="649"/>
      <c r="THM46" s="649"/>
      <c r="THN46" s="649"/>
      <c r="THO46" s="649"/>
      <c r="THP46" s="649"/>
      <c r="THQ46" s="649"/>
      <c r="THR46" s="649"/>
      <c r="THS46" s="649"/>
      <c r="THT46" s="649"/>
      <c r="THU46" s="649"/>
      <c r="THV46" s="649"/>
      <c r="THW46" s="649"/>
      <c r="THX46" s="649"/>
      <c r="THY46" s="649"/>
      <c r="THZ46" s="649"/>
      <c r="TIA46" s="649"/>
      <c r="TIB46" s="649"/>
      <c r="TIC46" s="649"/>
      <c r="TID46" s="649"/>
      <c r="TIE46" s="649"/>
      <c r="TIF46" s="649"/>
      <c r="TIG46" s="649"/>
      <c r="TIH46" s="649"/>
      <c r="TII46" s="649"/>
      <c r="TIJ46" s="649"/>
      <c r="TIK46" s="649"/>
      <c r="TIL46" s="649"/>
      <c r="TIM46" s="649"/>
      <c r="TIN46" s="649"/>
      <c r="TIO46" s="649"/>
      <c r="TIP46" s="649"/>
      <c r="TIQ46" s="649"/>
      <c r="TIR46" s="649"/>
      <c r="TIS46" s="649"/>
      <c r="TIT46" s="649"/>
      <c r="TIU46" s="649"/>
      <c r="TIV46" s="649"/>
      <c r="TIW46" s="649"/>
      <c r="TIX46" s="649"/>
      <c r="TIY46" s="649"/>
      <c r="TIZ46" s="649"/>
      <c r="TJA46" s="649"/>
      <c r="TJB46" s="649"/>
      <c r="TJC46" s="649"/>
      <c r="TJD46" s="649"/>
      <c r="TJE46" s="649"/>
      <c r="TJF46" s="649"/>
      <c r="TJG46" s="649"/>
      <c r="TJH46" s="649"/>
      <c r="TJI46" s="649"/>
      <c r="TJJ46" s="649"/>
      <c r="TJK46" s="649"/>
      <c r="TJL46" s="649"/>
      <c r="TJM46" s="649"/>
      <c r="TJN46" s="649"/>
      <c r="TJO46" s="649"/>
      <c r="TJP46" s="649"/>
      <c r="TJQ46" s="649"/>
      <c r="TJR46" s="649"/>
      <c r="TJS46" s="649"/>
      <c r="TJT46" s="649"/>
      <c r="TJU46" s="649"/>
      <c r="TJV46" s="649"/>
      <c r="TJW46" s="649"/>
      <c r="TJX46" s="649"/>
      <c r="TJY46" s="649"/>
      <c r="TJZ46" s="649"/>
      <c r="TKA46" s="649"/>
      <c r="TKB46" s="649"/>
      <c r="TKC46" s="649"/>
      <c r="TKD46" s="649"/>
      <c r="TKE46" s="649"/>
      <c r="TKF46" s="649"/>
      <c r="TKG46" s="649"/>
      <c r="TKH46" s="649"/>
      <c r="TKI46" s="649"/>
      <c r="TKJ46" s="649"/>
      <c r="TKK46" s="649"/>
      <c r="TKL46" s="649"/>
      <c r="TKM46" s="649"/>
      <c r="TKN46" s="649"/>
      <c r="TKO46" s="649"/>
      <c r="TKP46" s="649"/>
      <c r="TKQ46" s="649"/>
      <c r="TKR46" s="649"/>
      <c r="TKS46" s="649"/>
      <c r="TKT46" s="649"/>
      <c r="TKU46" s="649"/>
      <c r="TKV46" s="649"/>
      <c r="TKW46" s="649"/>
      <c r="TKX46" s="649"/>
      <c r="TKY46" s="649"/>
      <c r="TKZ46" s="649"/>
      <c r="TLA46" s="649"/>
      <c r="TLB46" s="649"/>
      <c r="TLC46" s="649"/>
      <c r="TLD46" s="649"/>
      <c r="TLE46" s="649"/>
      <c r="TLF46" s="649"/>
      <c r="TLG46" s="649"/>
      <c r="TLH46" s="649"/>
      <c r="TLI46" s="649"/>
      <c r="TLJ46" s="649"/>
      <c r="TLK46" s="649"/>
      <c r="TLL46" s="649"/>
      <c r="TLM46" s="649"/>
      <c r="TLN46" s="649"/>
      <c r="TLO46" s="649"/>
      <c r="TLP46" s="649"/>
      <c r="TLQ46" s="649"/>
      <c r="TLR46" s="649"/>
      <c r="TLS46" s="649"/>
      <c r="TLT46" s="649"/>
      <c r="TLU46" s="649"/>
      <c r="TLV46" s="649"/>
      <c r="TLW46" s="649"/>
      <c r="TLX46" s="649"/>
      <c r="TLY46" s="649"/>
      <c r="TLZ46" s="649"/>
      <c r="TMA46" s="649"/>
      <c r="TMB46" s="649"/>
      <c r="TMC46" s="649"/>
      <c r="TMD46" s="649"/>
      <c r="TME46" s="649"/>
      <c r="TMF46" s="649"/>
      <c r="TMG46" s="649"/>
      <c r="TMH46" s="649"/>
      <c r="TMI46" s="649"/>
      <c r="TMJ46" s="649"/>
      <c r="TMK46" s="649"/>
      <c r="TML46" s="649"/>
      <c r="TMM46" s="649"/>
      <c r="TMN46" s="649"/>
      <c r="TMO46" s="649"/>
      <c r="TMP46" s="649"/>
      <c r="TMQ46" s="649"/>
      <c r="TMR46" s="649"/>
      <c r="TMS46" s="649"/>
      <c r="TMT46" s="649"/>
      <c r="TMU46" s="649"/>
      <c r="TMV46" s="649"/>
      <c r="TMW46" s="649"/>
      <c r="TMX46" s="649"/>
      <c r="TMY46" s="649"/>
      <c r="TMZ46" s="649"/>
      <c r="TNA46" s="649"/>
      <c r="TNB46" s="649"/>
      <c r="TNC46" s="649"/>
      <c r="TND46" s="649"/>
      <c r="TNE46" s="649"/>
      <c r="TNF46" s="649"/>
      <c r="TNG46" s="649"/>
      <c r="TNH46" s="649"/>
      <c r="TNI46" s="649"/>
      <c r="TNJ46" s="649"/>
      <c r="TNK46" s="649"/>
      <c r="TNL46" s="649"/>
      <c r="TNM46" s="649"/>
      <c r="TNN46" s="649"/>
      <c r="TNO46" s="649"/>
      <c r="TNP46" s="649"/>
      <c r="TNQ46" s="649"/>
      <c r="TNR46" s="649"/>
      <c r="TNS46" s="649"/>
      <c r="TNT46" s="649"/>
      <c r="TNU46" s="649"/>
      <c r="TNV46" s="649"/>
      <c r="TNW46" s="649"/>
      <c r="TNX46" s="649"/>
      <c r="TNY46" s="649"/>
      <c r="TNZ46" s="649"/>
      <c r="TOA46" s="649"/>
      <c r="TOB46" s="649"/>
      <c r="TOC46" s="649"/>
      <c r="TOD46" s="649"/>
      <c r="TOE46" s="649"/>
      <c r="TOF46" s="649"/>
      <c r="TOG46" s="649"/>
      <c r="TOH46" s="649"/>
      <c r="TOI46" s="649"/>
      <c r="TOJ46" s="649"/>
      <c r="TOK46" s="649"/>
      <c r="TOL46" s="649"/>
      <c r="TOM46" s="649"/>
      <c r="TON46" s="649"/>
      <c r="TOO46" s="649"/>
      <c r="TOP46" s="649"/>
      <c r="TOQ46" s="649"/>
      <c r="TOR46" s="649"/>
      <c r="TOS46" s="649"/>
      <c r="TOT46" s="649"/>
      <c r="TOU46" s="649"/>
      <c r="TOV46" s="649"/>
      <c r="TOW46" s="649"/>
      <c r="TOX46" s="649"/>
      <c r="TOY46" s="649"/>
      <c r="TOZ46" s="649"/>
      <c r="TPA46" s="649"/>
      <c r="TPB46" s="649"/>
      <c r="TPC46" s="649"/>
      <c r="TPD46" s="649"/>
      <c r="TPE46" s="649"/>
      <c r="TPF46" s="649"/>
      <c r="TPG46" s="649"/>
      <c r="TPH46" s="649"/>
      <c r="TPI46" s="649"/>
      <c r="TPJ46" s="649"/>
      <c r="TPK46" s="649"/>
      <c r="TPL46" s="649"/>
      <c r="TPM46" s="649"/>
      <c r="TPN46" s="649"/>
      <c r="TPO46" s="649"/>
      <c r="TPP46" s="649"/>
      <c r="TPQ46" s="649"/>
      <c r="TPR46" s="649"/>
      <c r="TPS46" s="649"/>
      <c r="TPT46" s="649"/>
      <c r="TPU46" s="649"/>
      <c r="TPV46" s="649"/>
      <c r="TPW46" s="649"/>
      <c r="TPX46" s="649"/>
      <c r="TPY46" s="649"/>
      <c r="TPZ46" s="649"/>
      <c r="TQA46" s="649"/>
      <c r="TQB46" s="649"/>
      <c r="TQC46" s="649"/>
      <c r="TQD46" s="649"/>
      <c r="TQE46" s="649"/>
      <c r="TQF46" s="649"/>
      <c r="TQG46" s="649"/>
      <c r="TQH46" s="649"/>
      <c r="TQI46" s="649"/>
      <c r="TQJ46" s="649"/>
      <c r="TQK46" s="649"/>
      <c r="TQL46" s="649"/>
      <c r="TQM46" s="649"/>
      <c r="TQN46" s="649"/>
      <c r="TQO46" s="649"/>
      <c r="TQP46" s="649"/>
      <c r="TQQ46" s="649"/>
      <c r="TQR46" s="649"/>
      <c r="TQS46" s="649"/>
      <c r="TQT46" s="649"/>
      <c r="TQU46" s="649"/>
      <c r="TQV46" s="649"/>
      <c r="TQW46" s="649"/>
      <c r="TQX46" s="649"/>
      <c r="TQY46" s="649"/>
      <c r="TQZ46" s="649"/>
      <c r="TRA46" s="649"/>
      <c r="TRB46" s="649"/>
      <c r="TRC46" s="649"/>
      <c r="TRD46" s="649"/>
      <c r="TRE46" s="649"/>
      <c r="TRF46" s="649"/>
      <c r="TRG46" s="649"/>
      <c r="TRH46" s="649"/>
      <c r="TRI46" s="649"/>
      <c r="TRJ46" s="649"/>
      <c r="TRK46" s="649"/>
      <c r="TRL46" s="649"/>
      <c r="TRM46" s="649"/>
      <c r="TRN46" s="649"/>
      <c r="TRO46" s="649"/>
      <c r="TRP46" s="649"/>
      <c r="TRQ46" s="649"/>
      <c r="TRR46" s="649"/>
      <c r="TRS46" s="649"/>
      <c r="TRT46" s="649"/>
      <c r="TRU46" s="649"/>
      <c r="TRV46" s="649"/>
      <c r="TRW46" s="649"/>
      <c r="TRX46" s="649"/>
      <c r="TRY46" s="649"/>
      <c r="TRZ46" s="649"/>
      <c r="TSA46" s="649"/>
      <c r="TSB46" s="649"/>
      <c r="TSC46" s="649"/>
      <c r="TSD46" s="649"/>
      <c r="TSE46" s="649"/>
      <c r="TSF46" s="649"/>
      <c r="TSG46" s="649"/>
      <c r="TSH46" s="649"/>
      <c r="TSI46" s="649"/>
      <c r="TSJ46" s="649"/>
      <c r="TSK46" s="649"/>
      <c r="TSL46" s="649"/>
      <c r="TSM46" s="649"/>
      <c r="TSN46" s="649"/>
      <c r="TSO46" s="649"/>
      <c r="TSP46" s="649"/>
      <c r="TSQ46" s="649"/>
      <c r="TSR46" s="649"/>
      <c r="TSS46" s="649"/>
      <c r="TST46" s="649"/>
      <c r="TSU46" s="649"/>
      <c r="TSV46" s="649"/>
      <c r="TSW46" s="649"/>
      <c r="TSX46" s="649"/>
      <c r="TSY46" s="649"/>
      <c r="TSZ46" s="649"/>
      <c r="TTA46" s="649"/>
      <c r="TTB46" s="649"/>
      <c r="TTC46" s="649"/>
      <c r="TTD46" s="649"/>
      <c r="TTE46" s="649"/>
      <c r="TTF46" s="649"/>
      <c r="TTG46" s="649"/>
      <c r="TTH46" s="649"/>
      <c r="TTI46" s="649"/>
      <c r="TTJ46" s="649"/>
      <c r="TTK46" s="649"/>
      <c r="TTL46" s="649"/>
      <c r="TTM46" s="649"/>
      <c r="TTN46" s="649"/>
      <c r="TTO46" s="649"/>
      <c r="TTP46" s="649"/>
      <c r="TTQ46" s="649"/>
      <c r="TTR46" s="649"/>
      <c r="TTS46" s="649"/>
      <c r="TTT46" s="649"/>
      <c r="TTU46" s="649"/>
      <c r="TTV46" s="649"/>
      <c r="TTW46" s="649"/>
      <c r="TTX46" s="649"/>
      <c r="TTY46" s="649"/>
      <c r="TTZ46" s="649"/>
      <c r="TUA46" s="649"/>
      <c r="TUB46" s="649"/>
      <c r="TUC46" s="649"/>
      <c r="TUD46" s="649"/>
      <c r="TUE46" s="649"/>
      <c r="TUF46" s="649"/>
      <c r="TUG46" s="649"/>
      <c r="TUH46" s="649"/>
      <c r="TUI46" s="649"/>
      <c r="TUJ46" s="649"/>
      <c r="TUK46" s="649"/>
      <c r="TUL46" s="649"/>
      <c r="TUM46" s="649"/>
      <c r="TUN46" s="649"/>
      <c r="TUO46" s="649"/>
      <c r="TUP46" s="649"/>
      <c r="TUQ46" s="649"/>
      <c r="TUR46" s="649"/>
      <c r="TUS46" s="649"/>
      <c r="TUT46" s="649"/>
      <c r="TUU46" s="649"/>
      <c r="TUV46" s="649"/>
      <c r="TUW46" s="649"/>
      <c r="TUX46" s="649"/>
      <c r="TUY46" s="649"/>
      <c r="TUZ46" s="649"/>
      <c r="TVA46" s="649"/>
      <c r="TVB46" s="649"/>
      <c r="TVC46" s="649"/>
      <c r="TVD46" s="649"/>
      <c r="TVE46" s="649"/>
      <c r="TVF46" s="649"/>
      <c r="TVG46" s="649"/>
      <c r="TVH46" s="649"/>
      <c r="TVI46" s="649"/>
      <c r="TVJ46" s="649"/>
      <c r="TVK46" s="649"/>
      <c r="TVL46" s="649"/>
      <c r="TVM46" s="649"/>
      <c r="TVN46" s="649"/>
      <c r="TVO46" s="649"/>
      <c r="TVP46" s="649"/>
      <c r="TVQ46" s="649"/>
      <c r="TVR46" s="649"/>
      <c r="TVS46" s="649"/>
      <c r="TVT46" s="649"/>
      <c r="TVU46" s="649"/>
      <c r="TVV46" s="649"/>
      <c r="TVW46" s="649"/>
      <c r="TVX46" s="649"/>
      <c r="TVY46" s="649"/>
      <c r="TVZ46" s="649"/>
      <c r="TWA46" s="649"/>
      <c r="TWB46" s="649"/>
      <c r="TWC46" s="649"/>
      <c r="TWD46" s="649"/>
      <c r="TWE46" s="649"/>
      <c r="TWF46" s="649"/>
      <c r="TWG46" s="649"/>
      <c r="TWH46" s="649"/>
      <c r="TWI46" s="649"/>
      <c r="TWJ46" s="649"/>
      <c r="TWK46" s="649"/>
      <c r="TWL46" s="649"/>
      <c r="TWM46" s="649"/>
      <c r="TWN46" s="649"/>
      <c r="TWO46" s="649"/>
      <c r="TWP46" s="649"/>
      <c r="TWQ46" s="649"/>
      <c r="TWR46" s="649"/>
      <c r="TWS46" s="649"/>
      <c r="TWT46" s="649"/>
      <c r="TWU46" s="649"/>
      <c r="TWV46" s="649"/>
      <c r="TWW46" s="649"/>
      <c r="TWX46" s="649"/>
      <c r="TWY46" s="649"/>
      <c r="TWZ46" s="649"/>
      <c r="TXA46" s="649"/>
      <c r="TXB46" s="649"/>
      <c r="TXC46" s="649"/>
      <c r="TXD46" s="649"/>
      <c r="TXE46" s="649"/>
      <c r="TXF46" s="649"/>
      <c r="TXG46" s="649"/>
      <c r="TXH46" s="649"/>
      <c r="TXI46" s="649"/>
      <c r="TXJ46" s="649"/>
      <c r="TXK46" s="649"/>
      <c r="TXL46" s="649"/>
      <c r="TXM46" s="649"/>
      <c r="TXN46" s="649"/>
      <c r="TXO46" s="649"/>
      <c r="TXP46" s="649"/>
      <c r="TXQ46" s="649"/>
      <c r="TXR46" s="649"/>
      <c r="TXS46" s="649"/>
      <c r="TXT46" s="649"/>
      <c r="TXU46" s="649"/>
      <c r="TXV46" s="649"/>
      <c r="TXW46" s="649"/>
      <c r="TXX46" s="649"/>
      <c r="TXY46" s="649"/>
      <c r="TXZ46" s="649"/>
      <c r="TYA46" s="649"/>
      <c r="TYB46" s="649"/>
      <c r="TYC46" s="649"/>
      <c r="TYD46" s="649"/>
      <c r="TYE46" s="649"/>
      <c r="TYF46" s="649"/>
      <c r="TYG46" s="649"/>
      <c r="TYH46" s="649"/>
      <c r="TYI46" s="649"/>
      <c r="TYJ46" s="649"/>
      <c r="TYK46" s="649"/>
      <c r="TYL46" s="649"/>
      <c r="TYM46" s="649"/>
      <c r="TYN46" s="649"/>
      <c r="TYO46" s="649"/>
      <c r="TYP46" s="649"/>
      <c r="TYQ46" s="649"/>
      <c r="TYR46" s="649"/>
      <c r="TYS46" s="649"/>
      <c r="TYT46" s="649"/>
      <c r="TYU46" s="649"/>
      <c r="TYV46" s="649"/>
      <c r="TYW46" s="649"/>
      <c r="TYX46" s="649"/>
      <c r="TYY46" s="649"/>
      <c r="TYZ46" s="649"/>
      <c r="TZA46" s="649"/>
      <c r="TZB46" s="649"/>
      <c r="TZC46" s="649"/>
      <c r="TZD46" s="649"/>
      <c r="TZE46" s="649"/>
      <c r="TZF46" s="649"/>
      <c r="TZG46" s="649"/>
      <c r="TZH46" s="649"/>
      <c r="TZI46" s="649"/>
      <c r="TZJ46" s="649"/>
      <c r="TZK46" s="649"/>
      <c r="TZL46" s="649"/>
      <c r="TZM46" s="649"/>
      <c r="TZN46" s="649"/>
      <c r="TZO46" s="649"/>
      <c r="TZP46" s="649"/>
      <c r="TZQ46" s="649"/>
      <c r="TZR46" s="649"/>
      <c r="TZS46" s="649"/>
      <c r="TZT46" s="649"/>
      <c r="TZU46" s="649"/>
      <c r="TZV46" s="649"/>
      <c r="TZW46" s="649"/>
      <c r="TZX46" s="649"/>
      <c r="TZY46" s="649"/>
      <c r="TZZ46" s="649"/>
      <c r="UAA46" s="649"/>
      <c r="UAB46" s="649"/>
      <c r="UAC46" s="649"/>
      <c r="UAD46" s="649"/>
      <c r="UAE46" s="649"/>
      <c r="UAF46" s="649"/>
      <c r="UAG46" s="649"/>
      <c r="UAH46" s="649"/>
      <c r="UAI46" s="649"/>
      <c r="UAJ46" s="649"/>
      <c r="UAK46" s="649"/>
      <c r="UAL46" s="649"/>
      <c r="UAM46" s="649"/>
      <c r="UAN46" s="649"/>
      <c r="UAO46" s="649"/>
      <c r="UAP46" s="649"/>
      <c r="UAQ46" s="649"/>
      <c r="UAR46" s="649"/>
      <c r="UAS46" s="649"/>
      <c r="UAT46" s="649"/>
      <c r="UAU46" s="649"/>
      <c r="UAV46" s="649"/>
      <c r="UAW46" s="649"/>
      <c r="UAX46" s="649"/>
      <c r="UAY46" s="649"/>
      <c r="UAZ46" s="649"/>
      <c r="UBA46" s="649"/>
      <c r="UBB46" s="649"/>
      <c r="UBC46" s="649"/>
      <c r="UBD46" s="649"/>
      <c r="UBE46" s="649"/>
      <c r="UBF46" s="649"/>
      <c r="UBG46" s="649"/>
      <c r="UBH46" s="649"/>
      <c r="UBI46" s="649"/>
      <c r="UBJ46" s="649"/>
      <c r="UBK46" s="649"/>
      <c r="UBL46" s="649"/>
      <c r="UBM46" s="649"/>
      <c r="UBN46" s="649"/>
      <c r="UBO46" s="649"/>
      <c r="UBP46" s="649"/>
      <c r="UBQ46" s="649"/>
      <c r="UBR46" s="649"/>
      <c r="UBS46" s="649"/>
      <c r="UBT46" s="649"/>
      <c r="UBU46" s="649"/>
      <c r="UBV46" s="649"/>
      <c r="UBW46" s="649"/>
      <c r="UBX46" s="649"/>
      <c r="UBY46" s="649"/>
      <c r="UBZ46" s="649"/>
      <c r="UCA46" s="649"/>
      <c r="UCB46" s="649"/>
      <c r="UCC46" s="649"/>
      <c r="UCD46" s="649"/>
      <c r="UCE46" s="649"/>
      <c r="UCF46" s="649"/>
      <c r="UCG46" s="649"/>
      <c r="UCH46" s="649"/>
      <c r="UCI46" s="649"/>
      <c r="UCJ46" s="649"/>
      <c r="UCK46" s="649"/>
      <c r="UCL46" s="649"/>
      <c r="UCM46" s="649"/>
      <c r="UCN46" s="649"/>
      <c r="UCO46" s="649"/>
      <c r="UCP46" s="649"/>
      <c r="UCQ46" s="649"/>
      <c r="UCR46" s="649"/>
      <c r="UCS46" s="649"/>
      <c r="UCT46" s="649"/>
      <c r="UCU46" s="649"/>
      <c r="UCV46" s="649"/>
      <c r="UCW46" s="649"/>
      <c r="UCX46" s="649"/>
      <c r="UCY46" s="649"/>
      <c r="UCZ46" s="649"/>
      <c r="UDA46" s="649"/>
      <c r="UDB46" s="649"/>
      <c r="UDC46" s="649"/>
      <c r="UDD46" s="649"/>
      <c r="UDE46" s="649"/>
      <c r="UDF46" s="649"/>
      <c r="UDG46" s="649"/>
      <c r="UDH46" s="649"/>
      <c r="UDI46" s="649"/>
      <c r="UDJ46" s="649"/>
      <c r="UDK46" s="649"/>
      <c r="UDL46" s="649"/>
      <c r="UDM46" s="649"/>
      <c r="UDN46" s="649"/>
      <c r="UDO46" s="649"/>
      <c r="UDP46" s="649"/>
      <c r="UDQ46" s="649"/>
      <c r="UDR46" s="649"/>
      <c r="UDS46" s="649"/>
      <c r="UDT46" s="649"/>
      <c r="UDU46" s="649"/>
      <c r="UDV46" s="649"/>
      <c r="UDW46" s="649"/>
      <c r="UDX46" s="649"/>
      <c r="UDY46" s="649"/>
      <c r="UDZ46" s="649"/>
      <c r="UEA46" s="649"/>
      <c r="UEB46" s="649"/>
      <c r="UEC46" s="649"/>
      <c r="UED46" s="649"/>
      <c r="UEE46" s="649"/>
      <c r="UEF46" s="649"/>
      <c r="UEG46" s="649"/>
      <c r="UEH46" s="649"/>
      <c r="UEI46" s="649"/>
      <c r="UEJ46" s="649"/>
      <c r="UEK46" s="649"/>
      <c r="UEL46" s="649"/>
      <c r="UEM46" s="649"/>
      <c r="UEN46" s="649"/>
      <c r="UEO46" s="649"/>
      <c r="UEP46" s="649"/>
      <c r="UEQ46" s="649"/>
      <c r="UER46" s="649"/>
      <c r="UES46" s="649"/>
      <c r="UET46" s="649"/>
      <c r="UEU46" s="649"/>
      <c r="UEV46" s="649"/>
      <c r="UEW46" s="649"/>
      <c r="UEX46" s="649"/>
      <c r="UEY46" s="649"/>
      <c r="UEZ46" s="649"/>
      <c r="UFA46" s="649"/>
      <c r="UFB46" s="649"/>
      <c r="UFC46" s="649"/>
      <c r="UFD46" s="649"/>
      <c r="UFE46" s="649"/>
      <c r="UFF46" s="649"/>
      <c r="UFG46" s="649"/>
      <c r="UFH46" s="649"/>
      <c r="UFI46" s="649"/>
      <c r="UFJ46" s="649"/>
      <c r="UFK46" s="649"/>
      <c r="UFL46" s="649"/>
      <c r="UFM46" s="649"/>
      <c r="UFN46" s="649"/>
      <c r="UFO46" s="649"/>
      <c r="UFP46" s="649"/>
      <c r="UFQ46" s="649"/>
      <c r="UFR46" s="649"/>
      <c r="UFS46" s="649"/>
      <c r="UFT46" s="649"/>
      <c r="UFU46" s="649"/>
      <c r="UFV46" s="649"/>
      <c r="UFW46" s="649"/>
      <c r="UFX46" s="649"/>
      <c r="UFY46" s="649"/>
      <c r="UFZ46" s="649"/>
      <c r="UGA46" s="649"/>
      <c r="UGB46" s="649"/>
      <c r="UGC46" s="649"/>
      <c r="UGD46" s="649"/>
      <c r="UGE46" s="649"/>
      <c r="UGF46" s="649"/>
      <c r="UGG46" s="649"/>
      <c r="UGH46" s="649"/>
      <c r="UGI46" s="649"/>
      <c r="UGJ46" s="649"/>
      <c r="UGK46" s="649"/>
      <c r="UGL46" s="649"/>
      <c r="UGM46" s="649"/>
      <c r="UGN46" s="649"/>
      <c r="UGO46" s="649"/>
      <c r="UGP46" s="649"/>
      <c r="UGQ46" s="649"/>
      <c r="UGR46" s="649"/>
      <c r="UGS46" s="649"/>
      <c r="UGT46" s="649"/>
      <c r="UGU46" s="649"/>
      <c r="UGV46" s="649"/>
      <c r="UGW46" s="649"/>
      <c r="UGX46" s="649"/>
      <c r="UGY46" s="649"/>
      <c r="UGZ46" s="649"/>
      <c r="UHA46" s="649"/>
      <c r="UHB46" s="649"/>
      <c r="UHC46" s="649"/>
      <c r="UHD46" s="649"/>
      <c r="UHE46" s="649"/>
      <c r="UHF46" s="649"/>
      <c r="UHG46" s="649"/>
      <c r="UHH46" s="649"/>
      <c r="UHI46" s="649"/>
      <c r="UHJ46" s="649"/>
      <c r="UHK46" s="649"/>
      <c r="UHL46" s="649"/>
      <c r="UHM46" s="649"/>
      <c r="UHN46" s="649"/>
      <c r="UHO46" s="649"/>
      <c r="UHP46" s="649"/>
      <c r="UHQ46" s="649"/>
      <c r="UHR46" s="649"/>
      <c r="UHS46" s="649"/>
      <c r="UHT46" s="649"/>
      <c r="UHU46" s="649"/>
      <c r="UHV46" s="649"/>
      <c r="UHW46" s="649"/>
      <c r="UHX46" s="649"/>
      <c r="UHY46" s="649"/>
      <c r="UHZ46" s="649"/>
      <c r="UIA46" s="649"/>
      <c r="UIB46" s="649"/>
      <c r="UIC46" s="649"/>
      <c r="UID46" s="649"/>
      <c r="UIE46" s="649"/>
      <c r="UIF46" s="649"/>
      <c r="UIG46" s="649"/>
      <c r="UIH46" s="649"/>
      <c r="UII46" s="649"/>
      <c r="UIJ46" s="649"/>
      <c r="UIK46" s="649"/>
      <c r="UIL46" s="649"/>
      <c r="UIM46" s="649"/>
      <c r="UIN46" s="649"/>
      <c r="UIO46" s="649"/>
      <c r="UIP46" s="649"/>
      <c r="UIQ46" s="649"/>
      <c r="UIR46" s="649"/>
      <c r="UIS46" s="649"/>
      <c r="UIT46" s="649"/>
      <c r="UIU46" s="649"/>
      <c r="UIV46" s="649"/>
      <c r="UIW46" s="649"/>
      <c r="UIX46" s="649"/>
      <c r="UIY46" s="649"/>
      <c r="UIZ46" s="649"/>
      <c r="UJA46" s="649"/>
      <c r="UJB46" s="649"/>
      <c r="UJC46" s="649"/>
      <c r="UJD46" s="649"/>
      <c r="UJE46" s="649"/>
      <c r="UJF46" s="649"/>
      <c r="UJG46" s="649"/>
      <c r="UJH46" s="649"/>
      <c r="UJI46" s="649"/>
      <c r="UJJ46" s="649"/>
      <c r="UJK46" s="649"/>
      <c r="UJL46" s="649"/>
      <c r="UJM46" s="649"/>
      <c r="UJN46" s="649"/>
      <c r="UJO46" s="649"/>
      <c r="UJP46" s="649"/>
      <c r="UJQ46" s="649"/>
      <c r="UJR46" s="649"/>
      <c r="UJS46" s="649"/>
      <c r="UJT46" s="649"/>
      <c r="UJU46" s="649"/>
      <c r="UJV46" s="649"/>
      <c r="UJW46" s="649"/>
      <c r="UJX46" s="649"/>
      <c r="UJY46" s="649"/>
      <c r="UJZ46" s="649"/>
      <c r="UKA46" s="649"/>
      <c r="UKB46" s="649"/>
      <c r="UKC46" s="649"/>
      <c r="UKD46" s="649"/>
      <c r="UKE46" s="649"/>
      <c r="UKF46" s="649"/>
      <c r="UKG46" s="649"/>
      <c r="UKH46" s="649"/>
      <c r="UKI46" s="649"/>
      <c r="UKJ46" s="649"/>
      <c r="UKK46" s="649"/>
      <c r="UKL46" s="649"/>
      <c r="UKM46" s="649"/>
      <c r="UKN46" s="649"/>
      <c r="UKO46" s="649"/>
      <c r="UKP46" s="649"/>
      <c r="UKQ46" s="649"/>
      <c r="UKR46" s="649"/>
      <c r="UKS46" s="649"/>
      <c r="UKT46" s="649"/>
      <c r="UKU46" s="649"/>
      <c r="UKV46" s="649"/>
      <c r="UKW46" s="649"/>
      <c r="UKX46" s="649"/>
      <c r="UKY46" s="649"/>
      <c r="UKZ46" s="649"/>
      <c r="ULA46" s="649"/>
      <c r="ULB46" s="649"/>
      <c r="ULC46" s="649"/>
      <c r="ULD46" s="649"/>
      <c r="ULE46" s="649"/>
      <c r="ULF46" s="649"/>
      <c r="ULG46" s="649"/>
      <c r="ULH46" s="649"/>
      <c r="ULI46" s="649"/>
      <c r="ULJ46" s="649"/>
      <c r="ULK46" s="649"/>
      <c r="ULL46" s="649"/>
      <c r="ULM46" s="649"/>
      <c r="ULN46" s="649"/>
      <c r="ULO46" s="649"/>
      <c r="ULP46" s="649"/>
      <c r="ULQ46" s="649"/>
      <c r="ULR46" s="649"/>
      <c r="ULS46" s="649"/>
      <c r="ULT46" s="649"/>
      <c r="ULU46" s="649"/>
      <c r="ULV46" s="649"/>
      <c r="ULW46" s="649"/>
      <c r="ULX46" s="649"/>
      <c r="ULY46" s="649"/>
      <c r="ULZ46" s="649"/>
      <c r="UMA46" s="649"/>
      <c r="UMB46" s="649"/>
      <c r="UMC46" s="649"/>
      <c r="UMD46" s="649"/>
      <c r="UME46" s="649"/>
      <c r="UMF46" s="649"/>
      <c r="UMG46" s="649"/>
      <c r="UMH46" s="649"/>
      <c r="UMI46" s="649"/>
      <c r="UMJ46" s="649"/>
      <c r="UMK46" s="649"/>
      <c r="UML46" s="649"/>
      <c r="UMM46" s="649"/>
      <c r="UMN46" s="649"/>
      <c r="UMO46" s="649"/>
      <c r="UMP46" s="649"/>
      <c r="UMQ46" s="649"/>
      <c r="UMR46" s="649"/>
      <c r="UMS46" s="649"/>
      <c r="UMT46" s="649"/>
      <c r="UMU46" s="649"/>
      <c r="UMV46" s="649"/>
      <c r="UMW46" s="649"/>
      <c r="UMX46" s="649"/>
      <c r="UMY46" s="649"/>
      <c r="UMZ46" s="649"/>
      <c r="UNA46" s="649"/>
      <c r="UNB46" s="649"/>
      <c r="UNC46" s="649"/>
      <c r="UND46" s="649"/>
      <c r="UNE46" s="649"/>
      <c r="UNF46" s="649"/>
      <c r="UNG46" s="649"/>
      <c r="UNH46" s="649"/>
      <c r="UNI46" s="649"/>
      <c r="UNJ46" s="649"/>
      <c r="UNK46" s="649"/>
      <c r="UNL46" s="649"/>
      <c r="UNM46" s="649"/>
      <c r="UNN46" s="649"/>
      <c r="UNO46" s="649"/>
      <c r="UNP46" s="649"/>
      <c r="UNQ46" s="649"/>
      <c r="UNR46" s="649"/>
      <c r="UNS46" s="649"/>
      <c r="UNT46" s="649"/>
      <c r="UNU46" s="649"/>
      <c r="UNV46" s="649"/>
      <c r="UNW46" s="649"/>
      <c r="UNX46" s="649"/>
      <c r="UNY46" s="649"/>
      <c r="UNZ46" s="649"/>
      <c r="UOA46" s="649"/>
      <c r="UOB46" s="649"/>
      <c r="UOC46" s="649"/>
      <c r="UOD46" s="649"/>
      <c r="UOE46" s="649"/>
      <c r="UOF46" s="649"/>
      <c r="UOG46" s="649"/>
      <c r="UOH46" s="649"/>
      <c r="UOI46" s="649"/>
      <c r="UOJ46" s="649"/>
      <c r="UOK46" s="649"/>
      <c r="UOL46" s="649"/>
      <c r="UOM46" s="649"/>
      <c r="UON46" s="649"/>
      <c r="UOO46" s="649"/>
      <c r="UOP46" s="649"/>
      <c r="UOQ46" s="649"/>
      <c r="UOR46" s="649"/>
      <c r="UOS46" s="649"/>
      <c r="UOT46" s="649"/>
      <c r="UOU46" s="649"/>
      <c r="UOV46" s="649"/>
      <c r="UOW46" s="649"/>
      <c r="UOX46" s="649"/>
      <c r="UOY46" s="649"/>
      <c r="UOZ46" s="649"/>
      <c r="UPA46" s="649"/>
      <c r="UPB46" s="649"/>
      <c r="UPC46" s="649"/>
      <c r="UPD46" s="649"/>
      <c r="UPE46" s="649"/>
      <c r="UPF46" s="649"/>
      <c r="UPG46" s="649"/>
      <c r="UPH46" s="649"/>
      <c r="UPI46" s="649"/>
      <c r="UPJ46" s="649"/>
      <c r="UPK46" s="649"/>
      <c r="UPL46" s="649"/>
      <c r="UPM46" s="649"/>
      <c r="UPN46" s="649"/>
      <c r="UPO46" s="649"/>
      <c r="UPP46" s="649"/>
      <c r="UPQ46" s="649"/>
      <c r="UPR46" s="649"/>
      <c r="UPS46" s="649"/>
      <c r="UPT46" s="649"/>
      <c r="UPU46" s="649"/>
      <c r="UPV46" s="649"/>
      <c r="UPW46" s="649"/>
      <c r="UPX46" s="649"/>
      <c r="UPY46" s="649"/>
      <c r="UPZ46" s="649"/>
      <c r="UQA46" s="649"/>
      <c r="UQB46" s="649"/>
      <c r="UQC46" s="649"/>
      <c r="UQD46" s="649"/>
      <c r="UQE46" s="649"/>
      <c r="UQF46" s="649"/>
      <c r="UQG46" s="649"/>
      <c r="UQH46" s="649"/>
      <c r="UQI46" s="649"/>
      <c r="UQJ46" s="649"/>
      <c r="UQK46" s="649"/>
      <c r="UQL46" s="649"/>
      <c r="UQM46" s="649"/>
      <c r="UQN46" s="649"/>
      <c r="UQO46" s="649"/>
      <c r="UQP46" s="649"/>
      <c r="UQQ46" s="649"/>
      <c r="UQR46" s="649"/>
      <c r="UQS46" s="649"/>
      <c r="UQT46" s="649"/>
      <c r="UQU46" s="649"/>
      <c r="UQV46" s="649"/>
      <c r="UQW46" s="649"/>
      <c r="UQX46" s="649"/>
      <c r="UQY46" s="649"/>
      <c r="UQZ46" s="649"/>
      <c r="URA46" s="649"/>
      <c r="URB46" s="649"/>
      <c r="URC46" s="649"/>
      <c r="URD46" s="649"/>
      <c r="URE46" s="649"/>
      <c r="URF46" s="649"/>
      <c r="URG46" s="649"/>
      <c r="URH46" s="649"/>
      <c r="URI46" s="649"/>
      <c r="URJ46" s="649"/>
      <c r="URK46" s="649"/>
      <c r="URL46" s="649"/>
      <c r="URM46" s="649"/>
      <c r="URN46" s="649"/>
      <c r="URO46" s="649"/>
      <c r="URP46" s="649"/>
      <c r="URQ46" s="649"/>
      <c r="URR46" s="649"/>
      <c r="URS46" s="649"/>
      <c r="URT46" s="649"/>
      <c r="URU46" s="649"/>
      <c r="URV46" s="649"/>
      <c r="URW46" s="649"/>
      <c r="URX46" s="649"/>
      <c r="URY46" s="649"/>
      <c r="URZ46" s="649"/>
      <c r="USA46" s="649"/>
      <c r="USB46" s="649"/>
      <c r="USC46" s="649"/>
      <c r="USD46" s="649"/>
      <c r="USE46" s="649"/>
      <c r="USF46" s="649"/>
      <c r="USG46" s="649"/>
      <c r="USH46" s="649"/>
      <c r="USI46" s="649"/>
      <c r="USJ46" s="649"/>
      <c r="USK46" s="649"/>
      <c r="USL46" s="649"/>
      <c r="USM46" s="649"/>
      <c r="USN46" s="649"/>
      <c r="USO46" s="649"/>
      <c r="USP46" s="649"/>
      <c r="USQ46" s="649"/>
      <c r="USR46" s="649"/>
      <c r="USS46" s="649"/>
      <c r="UST46" s="649"/>
      <c r="USU46" s="649"/>
      <c r="USV46" s="649"/>
      <c r="USW46" s="649"/>
      <c r="USX46" s="649"/>
      <c r="USY46" s="649"/>
      <c r="USZ46" s="649"/>
      <c r="UTA46" s="649"/>
      <c r="UTB46" s="649"/>
      <c r="UTC46" s="649"/>
      <c r="UTD46" s="649"/>
      <c r="UTE46" s="649"/>
      <c r="UTF46" s="649"/>
      <c r="UTG46" s="649"/>
      <c r="UTH46" s="649"/>
      <c r="UTI46" s="649"/>
      <c r="UTJ46" s="649"/>
      <c r="UTK46" s="649"/>
      <c r="UTL46" s="649"/>
      <c r="UTM46" s="649"/>
      <c r="UTN46" s="649"/>
      <c r="UTO46" s="649"/>
      <c r="UTP46" s="649"/>
      <c r="UTQ46" s="649"/>
      <c r="UTR46" s="649"/>
      <c r="UTS46" s="649"/>
      <c r="UTT46" s="649"/>
      <c r="UTU46" s="649"/>
      <c r="UTV46" s="649"/>
      <c r="UTW46" s="649"/>
      <c r="UTX46" s="649"/>
      <c r="UTY46" s="649"/>
      <c r="UTZ46" s="649"/>
      <c r="UUA46" s="649"/>
      <c r="UUB46" s="649"/>
      <c r="UUC46" s="649"/>
      <c r="UUD46" s="649"/>
      <c r="UUE46" s="649"/>
      <c r="UUF46" s="649"/>
      <c r="UUG46" s="649"/>
      <c r="UUH46" s="649"/>
      <c r="UUI46" s="649"/>
      <c r="UUJ46" s="649"/>
      <c r="UUK46" s="649"/>
      <c r="UUL46" s="649"/>
      <c r="UUM46" s="649"/>
      <c r="UUN46" s="649"/>
      <c r="UUO46" s="649"/>
      <c r="UUP46" s="649"/>
      <c r="UUQ46" s="649"/>
      <c r="UUR46" s="649"/>
      <c r="UUS46" s="649"/>
      <c r="UUT46" s="649"/>
      <c r="UUU46" s="649"/>
      <c r="UUV46" s="649"/>
      <c r="UUW46" s="649"/>
      <c r="UUX46" s="649"/>
      <c r="UUY46" s="649"/>
      <c r="UUZ46" s="649"/>
      <c r="UVA46" s="649"/>
      <c r="UVB46" s="649"/>
      <c r="UVC46" s="649"/>
      <c r="UVD46" s="649"/>
      <c r="UVE46" s="649"/>
      <c r="UVF46" s="649"/>
      <c r="UVG46" s="649"/>
      <c r="UVH46" s="649"/>
      <c r="UVI46" s="649"/>
      <c r="UVJ46" s="649"/>
      <c r="UVK46" s="649"/>
      <c r="UVL46" s="649"/>
      <c r="UVM46" s="649"/>
      <c r="UVN46" s="649"/>
      <c r="UVO46" s="649"/>
      <c r="UVP46" s="649"/>
      <c r="UVQ46" s="649"/>
      <c r="UVR46" s="649"/>
      <c r="UVS46" s="649"/>
      <c r="UVT46" s="649"/>
      <c r="UVU46" s="649"/>
      <c r="UVV46" s="649"/>
      <c r="UVW46" s="649"/>
      <c r="UVX46" s="649"/>
      <c r="UVY46" s="649"/>
      <c r="UVZ46" s="649"/>
      <c r="UWA46" s="649"/>
      <c r="UWB46" s="649"/>
      <c r="UWC46" s="649"/>
      <c r="UWD46" s="649"/>
      <c r="UWE46" s="649"/>
      <c r="UWF46" s="649"/>
      <c r="UWG46" s="649"/>
      <c r="UWH46" s="649"/>
      <c r="UWI46" s="649"/>
      <c r="UWJ46" s="649"/>
      <c r="UWK46" s="649"/>
      <c r="UWL46" s="649"/>
      <c r="UWM46" s="649"/>
      <c r="UWN46" s="649"/>
      <c r="UWO46" s="649"/>
      <c r="UWP46" s="649"/>
      <c r="UWQ46" s="649"/>
      <c r="UWR46" s="649"/>
      <c r="UWS46" s="649"/>
      <c r="UWT46" s="649"/>
      <c r="UWU46" s="649"/>
      <c r="UWV46" s="649"/>
      <c r="UWW46" s="649"/>
      <c r="UWX46" s="649"/>
      <c r="UWY46" s="649"/>
      <c r="UWZ46" s="649"/>
      <c r="UXA46" s="649"/>
      <c r="UXB46" s="649"/>
      <c r="UXC46" s="649"/>
      <c r="UXD46" s="649"/>
      <c r="UXE46" s="649"/>
      <c r="UXF46" s="649"/>
      <c r="UXG46" s="649"/>
      <c r="UXH46" s="649"/>
      <c r="UXI46" s="649"/>
      <c r="UXJ46" s="649"/>
      <c r="UXK46" s="649"/>
      <c r="UXL46" s="649"/>
      <c r="UXM46" s="649"/>
      <c r="UXN46" s="649"/>
      <c r="UXO46" s="649"/>
      <c r="UXP46" s="649"/>
      <c r="UXQ46" s="649"/>
      <c r="UXR46" s="649"/>
      <c r="UXS46" s="649"/>
      <c r="UXT46" s="649"/>
      <c r="UXU46" s="649"/>
      <c r="UXV46" s="649"/>
      <c r="UXW46" s="649"/>
      <c r="UXX46" s="649"/>
      <c r="UXY46" s="649"/>
      <c r="UXZ46" s="649"/>
      <c r="UYA46" s="649"/>
      <c r="UYB46" s="649"/>
      <c r="UYC46" s="649"/>
      <c r="UYD46" s="649"/>
      <c r="UYE46" s="649"/>
      <c r="UYF46" s="649"/>
      <c r="UYG46" s="649"/>
      <c r="UYH46" s="649"/>
      <c r="UYI46" s="649"/>
      <c r="UYJ46" s="649"/>
      <c r="UYK46" s="649"/>
      <c r="UYL46" s="649"/>
      <c r="UYM46" s="649"/>
      <c r="UYN46" s="649"/>
      <c r="UYO46" s="649"/>
      <c r="UYP46" s="649"/>
      <c r="UYQ46" s="649"/>
      <c r="UYR46" s="649"/>
      <c r="UYS46" s="649"/>
      <c r="UYT46" s="649"/>
      <c r="UYU46" s="649"/>
      <c r="UYV46" s="649"/>
      <c r="UYW46" s="649"/>
      <c r="UYX46" s="649"/>
      <c r="UYY46" s="649"/>
      <c r="UYZ46" s="649"/>
      <c r="UZA46" s="649"/>
      <c r="UZB46" s="649"/>
      <c r="UZC46" s="649"/>
      <c r="UZD46" s="649"/>
      <c r="UZE46" s="649"/>
      <c r="UZF46" s="649"/>
      <c r="UZG46" s="649"/>
      <c r="UZH46" s="649"/>
      <c r="UZI46" s="649"/>
      <c r="UZJ46" s="649"/>
      <c r="UZK46" s="649"/>
      <c r="UZL46" s="649"/>
      <c r="UZM46" s="649"/>
      <c r="UZN46" s="649"/>
      <c r="UZO46" s="649"/>
      <c r="UZP46" s="649"/>
      <c r="UZQ46" s="649"/>
      <c r="UZR46" s="649"/>
      <c r="UZS46" s="649"/>
      <c r="UZT46" s="649"/>
      <c r="UZU46" s="649"/>
      <c r="UZV46" s="649"/>
      <c r="UZW46" s="649"/>
      <c r="UZX46" s="649"/>
      <c r="UZY46" s="649"/>
      <c r="UZZ46" s="649"/>
      <c r="VAA46" s="649"/>
      <c r="VAB46" s="649"/>
      <c r="VAC46" s="649"/>
      <c r="VAD46" s="649"/>
      <c r="VAE46" s="649"/>
      <c r="VAF46" s="649"/>
      <c r="VAG46" s="649"/>
      <c r="VAH46" s="649"/>
      <c r="VAI46" s="649"/>
      <c r="VAJ46" s="649"/>
      <c r="VAK46" s="649"/>
      <c r="VAL46" s="649"/>
      <c r="VAM46" s="649"/>
      <c r="VAN46" s="649"/>
      <c r="VAO46" s="649"/>
      <c r="VAP46" s="649"/>
      <c r="VAQ46" s="649"/>
      <c r="VAR46" s="649"/>
      <c r="VAS46" s="649"/>
      <c r="VAT46" s="649"/>
      <c r="VAU46" s="649"/>
      <c r="VAV46" s="649"/>
      <c r="VAW46" s="649"/>
      <c r="VAX46" s="649"/>
      <c r="VAY46" s="649"/>
      <c r="VAZ46" s="649"/>
      <c r="VBA46" s="649"/>
      <c r="VBB46" s="649"/>
      <c r="VBC46" s="649"/>
      <c r="VBD46" s="649"/>
      <c r="VBE46" s="649"/>
      <c r="VBF46" s="649"/>
      <c r="VBG46" s="649"/>
      <c r="VBH46" s="649"/>
      <c r="VBI46" s="649"/>
      <c r="VBJ46" s="649"/>
      <c r="VBK46" s="649"/>
      <c r="VBL46" s="649"/>
      <c r="VBM46" s="649"/>
      <c r="VBN46" s="649"/>
      <c r="VBO46" s="649"/>
      <c r="VBP46" s="649"/>
      <c r="VBQ46" s="649"/>
      <c r="VBR46" s="649"/>
      <c r="VBS46" s="649"/>
      <c r="VBT46" s="649"/>
      <c r="VBU46" s="649"/>
      <c r="VBV46" s="649"/>
      <c r="VBW46" s="649"/>
      <c r="VBX46" s="649"/>
      <c r="VBY46" s="649"/>
      <c r="VBZ46" s="649"/>
      <c r="VCA46" s="649"/>
      <c r="VCB46" s="649"/>
      <c r="VCC46" s="649"/>
      <c r="VCD46" s="649"/>
      <c r="VCE46" s="649"/>
      <c r="VCF46" s="649"/>
      <c r="VCG46" s="649"/>
      <c r="VCH46" s="649"/>
      <c r="VCI46" s="649"/>
      <c r="VCJ46" s="649"/>
      <c r="VCK46" s="649"/>
      <c r="VCL46" s="649"/>
      <c r="VCM46" s="649"/>
      <c r="VCN46" s="649"/>
      <c r="VCO46" s="649"/>
      <c r="VCP46" s="649"/>
      <c r="VCQ46" s="649"/>
      <c r="VCR46" s="649"/>
      <c r="VCS46" s="649"/>
      <c r="VCT46" s="649"/>
      <c r="VCU46" s="649"/>
      <c r="VCV46" s="649"/>
      <c r="VCW46" s="649"/>
      <c r="VCX46" s="649"/>
      <c r="VCY46" s="649"/>
      <c r="VCZ46" s="649"/>
      <c r="VDA46" s="649"/>
      <c r="VDB46" s="649"/>
      <c r="VDC46" s="649"/>
      <c r="VDD46" s="649"/>
      <c r="VDE46" s="649"/>
      <c r="VDF46" s="649"/>
      <c r="VDG46" s="649"/>
      <c r="VDH46" s="649"/>
      <c r="VDI46" s="649"/>
      <c r="VDJ46" s="649"/>
      <c r="VDK46" s="649"/>
      <c r="VDL46" s="649"/>
      <c r="VDM46" s="649"/>
      <c r="VDN46" s="649"/>
      <c r="VDO46" s="649"/>
      <c r="VDP46" s="649"/>
      <c r="VDQ46" s="649"/>
      <c r="VDR46" s="649"/>
      <c r="VDS46" s="649"/>
      <c r="VDT46" s="649"/>
      <c r="VDU46" s="649"/>
      <c r="VDV46" s="649"/>
      <c r="VDW46" s="649"/>
      <c r="VDX46" s="649"/>
      <c r="VDY46" s="649"/>
      <c r="VDZ46" s="649"/>
      <c r="VEA46" s="649"/>
      <c r="VEB46" s="649"/>
      <c r="VEC46" s="649"/>
      <c r="VED46" s="649"/>
      <c r="VEE46" s="649"/>
      <c r="VEF46" s="649"/>
      <c r="VEG46" s="649"/>
      <c r="VEH46" s="649"/>
      <c r="VEI46" s="649"/>
      <c r="VEJ46" s="649"/>
      <c r="VEK46" s="649"/>
      <c r="VEL46" s="649"/>
      <c r="VEM46" s="649"/>
      <c r="VEN46" s="649"/>
      <c r="VEO46" s="649"/>
      <c r="VEP46" s="649"/>
      <c r="VEQ46" s="649"/>
      <c r="VER46" s="649"/>
      <c r="VES46" s="649"/>
      <c r="VET46" s="649"/>
      <c r="VEU46" s="649"/>
      <c r="VEV46" s="649"/>
      <c r="VEW46" s="649"/>
      <c r="VEX46" s="649"/>
      <c r="VEY46" s="649"/>
      <c r="VEZ46" s="649"/>
      <c r="VFA46" s="649"/>
      <c r="VFB46" s="649"/>
      <c r="VFC46" s="649"/>
      <c r="VFD46" s="649"/>
      <c r="VFE46" s="649"/>
      <c r="VFF46" s="649"/>
      <c r="VFG46" s="649"/>
      <c r="VFH46" s="649"/>
      <c r="VFI46" s="649"/>
      <c r="VFJ46" s="649"/>
      <c r="VFK46" s="649"/>
      <c r="VFL46" s="649"/>
      <c r="VFM46" s="649"/>
      <c r="VFN46" s="649"/>
      <c r="VFO46" s="649"/>
      <c r="VFP46" s="649"/>
      <c r="VFQ46" s="649"/>
      <c r="VFR46" s="649"/>
      <c r="VFS46" s="649"/>
      <c r="VFT46" s="649"/>
      <c r="VFU46" s="649"/>
      <c r="VFV46" s="649"/>
      <c r="VFW46" s="649"/>
      <c r="VFX46" s="649"/>
      <c r="VFY46" s="649"/>
      <c r="VFZ46" s="649"/>
      <c r="VGA46" s="649"/>
      <c r="VGB46" s="649"/>
      <c r="VGC46" s="649"/>
      <c r="VGD46" s="649"/>
      <c r="VGE46" s="649"/>
      <c r="VGF46" s="649"/>
      <c r="VGG46" s="649"/>
      <c r="VGH46" s="649"/>
      <c r="VGI46" s="649"/>
      <c r="VGJ46" s="649"/>
      <c r="VGK46" s="649"/>
      <c r="VGL46" s="649"/>
      <c r="VGM46" s="649"/>
      <c r="VGN46" s="649"/>
      <c r="VGO46" s="649"/>
      <c r="VGP46" s="649"/>
      <c r="VGQ46" s="649"/>
      <c r="VGR46" s="649"/>
      <c r="VGS46" s="649"/>
      <c r="VGT46" s="649"/>
      <c r="VGU46" s="649"/>
      <c r="VGV46" s="649"/>
      <c r="VGW46" s="649"/>
      <c r="VGX46" s="649"/>
      <c r="VGY46" s="649"/>
      <c r="VGZ46" s="649"/>
      <c r="VHA46" s="649"/>
      <c r="VHB46" s="649"/>
      <c r="VHC46" s="649"/>
      <c r="VHD46" s="649"/>
      <c r="VHE46" s="649"/>
      <c r="VHF46" s="649"/>
      <c r="VHG46" s="649"/>
      <c r="VHH46" s="649"/>
      <c r="VHI46" s="649"/>
      <c r="VHJ46" s="649"/>
      <c r="VHK46" s="649"/>
      <c r="VHL46" s="649"/>
      <c r="VHM46" s="649"/>
      <c r="VHN46" s="649"/>
      <c r="VHO46" s="649"/>
      <c r="VHP46" s="649"/>
      <c r="VHQ46" s="649"/>
      <c r="VHR46" s="649"/>
      <c r="VHS46" s="649"/>
      <c r="VHT46" s="649"/>
      <c r="VHU46" s="649"/>
      <c r="VHV46" s="649"/>
      <c r="VHW46" s="649"/>
      <c r="VHX46" s="649"/>
      <c r="VHY46" s="649"/>
      <c r="VHZ46" s="649"/>
      <c r="VIA46" s="649"/>
      <c r="VIB46" s="649"/>
      <c r="VIC46" s="649"/>
      <c r="VID46" s="649"/>
      <c r="VIE46" s="649"/>
      <c r="VIF46" s="649"/>
      <c r="VIG46" s="649"/>
      <c r="VIH46" s="649"/>
      <c r="VII46" s="649"/>
      <c r="VIJ46" s="649"/>
      <c r="VIK46" s="649"/>
      <c r="VIL46" s="649"/>
      <c r="VIM46" s="649"/>
      <c r="VIN46" s="649"/>
      <c r="VIO46" s="649"/>
      <c r="VIP46" s="649"/>
      <c r="VIQ46" s="649"/>
      <c r="VIR46" s="649"/>
      <c r="VIS46" s="649"/>
      <c r="VIT46" s="649"/>
      <c r="VIU46" s="649"/>
      <c r="VIV46" s="649"/>
      <c r="VIW46" s="649"/>
      <c r="VIX46" s="649"/>
      <c r="VIY46" s="649"/>
      <c r="VIZ46" s="649"/>
      <c r="VJA46" s="649"/>
      <c r="VJB46" s="649"/>
      <c r="VJC46" s="649"/>
      <c r="VJD46" s="649"/>
      <c r="VJE46" s="649"/>
      <c r="VJF46" s="649"/>
      <c r="VJG46" s="649"/>
      <c r="VJH46" s="649"/>
      <c r="VJI46" s="649"/>
      <c r="VJJ46" s="649"/>
      <c r="VJK46" s="649"/>
      <c r="VJL46" s="649"/>
      <c r="VJM46" s="649"/>
      <c r="VJN46" s="649"/>
      <c r="VJO46" s="649"/>
      <c r="VJP46" s="649"/>
      <c r="VJQ46" s="649"/>
      <c r="VJR46" s="649"/>
      <c r="VJS46" s="649"/>
      <c r="VJT46" s="649"/>
      <c r="VJU46" s="649"/>
      <c r="VJV46" s="649"/>
      <c r="VJW46" s="649"/>
      <c r="VJX46" s="649"/>
      <c r="VJY46" s="649"/>
      <c r="VJZ46" s="649"/>
      <c r="VKA46" s="649"/>
      <c r="VKB46" s="649"/>
      <c r="VKC46" s="649"/>
      <c r="VKD46" s="649"/>
      <c r="VKE46" s="649"/>
      <c r="VKF46" s="649"/>
      <c r="VKG46" s="649"/>
      <c r="VKH46" s="649"/>
      <c r="VKI46" s="649"/>
      <c r="VKJ46" s="649"/>
      <c r="VKK46" s="649"/>
      <c r="VKL46" s="649"/>
      <c r="VKM46" s="649"/>
      <c r="VKN46" s="649"/>
      <c r="VKO46" s="649"/>
      <c r="VKP46" s="649"/>
      <c r="VKQ46" s="649"/>
      <c r="VKR46" s="649"/>
      <c r="VKS46" s="649"/>
      <c r="VKT46" s="649"/>
      <c r="VKU46" s="649"/>
      <c r="VKV46" s="649"/>
      <c r="VKW46" s="649"/>
      <c r="VKX46" s="649"/>
      <c r="VKY46" s="649"/>
      <c r="VKZ46" s="649"/>
      <c r="VLA46" s="649"/>
      <c r="VLB46" s="649"/>
      <c r="VLC46" s="649"/>
      <c r="VLD46" s="649"/>
      <c r="VLE46" s="649"/>
      <c r="VLF46" s="649"/>
      <c r="VLG46" s="649"/>
      <c r="VLH46" s="649"/>
      <c r="VLI46" s="649"/>
      <c r="VLJ46" s="649"/>
      <c r="VLK46" s="649"/>
      <c r="VLL46" s="649"/>
      <c r="VLM46" s="649"/>
      <c r="VLN46" s="649"/>
      <c r="VLO46" s="649"/>
      <c r="VLP46" s="649"/>
      <c r="VLQ46" s="649"/>
      <c r="VLR46" s="649"/>
      <c r="VLS46" s="649"/>
      <c r="VLT46" s="649"/>
      <c r="VLU46" s="649"/>
      <c r="VLV46" s="649"/>
      <c r="VLW46" s="649"/>
      <c r="VLX46" s="649"/>
      <c r="VLY46" s="649"/>
      <c r="VLZ46" s="649"/>
      <c r="VMA46" s="649"/>
      <c r="VMB46" s="649"/>
      <c r="VMC46" s="649"/>
      <c r="VMD46" s="649"/>
      <c r="VME46" s="649"/>
      <c r="VMF46" s="649"/>
      <c r="VMG46" s="649"/>
      <c r="VMH46" s="649"/>
      <c r="VMI46" s="649"/>
      <c r="VMJ46" s="649"/>
      <c r="VMK46" s="649"/>
      <c r="VML46" s="649"/>
      <c r="VMM46" s="649"/>
      <c r="VMN46" s="649"/>
      <c r="VMO46" s="649"/>
      <c r="VMP46" s="649"/>
      <c r="VMQ46" s="649"/>
      <c r="VMR46" s="649"/>
      <c r="VMS46" s="649"/>
      <c r="VMT46" s="649"/>
      <c r="VMU46" s="649"/>
      <c r="VMV46" s="649"/>
      <c r="VMW46" s="649"/>
      <c r="VMX46" s="649"/>
      <c r="VMY46" s="649"/>
      <c r="VMZ46" s="649"/>
      <c r="VNA46" s="649"/>
      <c r="VNB46" s="649"/>
      <c r="VNC46" s="649"/>
      <c r="VND46" s="649"/>
      <c r="VNE46" s="649"/>
      <c r="VNF46" s="649"/>
      <c r="VNG46" s="649"/>
      <c r="VNH46" s="649"/>
      <c r="VNI46" s="649"/>
      <c r="VNJ46" s="649"/>
      <c r="VNK46" s="649"/>
      <c r="VNL46" s="649"/>
      <c r="VNM46" s="649"/>
      <c r="VNN46" s="649"/>
      <c r="VNO46" s="649"/>
      <c r="VNP46" s="649"/>
      <c r="VNQ46" s="649"/>
      <c r="VNR46" s="649"/>
      <c r="VNS46" s="649"/>
      <c r="VNT46" s="649"/>
      <c r="VNU46" s="649"/>
      <c r="VNV46" s="649"/>
      <c r="VNW46" s="649"/>
      <c r="VNX46" s="649"/>
      <c r="VNY46" s="649"/>
      <c r="VNZ46" s="649"/>
      <c r="VOA46" s="649"/>
      <c r="VOB46" s="649"/>
      <c r="VOC46" s="649"/>
      <c r="VOD46" s="649"/>
      <c r="VOE46" s="649"/>
      <c r="VOF46" s="649"/>
      <c r="VOG46" s="649"/>
      <c r="VOH46" s="649"/>
      <c r="VOI46" s="649"/>
      <c r="VOJ46" s="649"/>
      <c r="VOK46" s="649"/>
      <c r="VOL46" s="649"/>
      <c r="VOM46" s="649"/>
      <c r="VON46" s="649"/>
      <c r="VOO46" s="649"/>
      <c r="VOP46" s="649"/>
      <c r="VOQ46" s="649"/>
      <c r="VOR46" s="649"/>
      <c r="VOS46" s="649"/>
      <c r="VOT46" s="649"/>
      <c r="VOU46" s="649"/>
      <c r="VOV46" s="649"/>
      <c r="VOW46" s="649"/>
      <c r="VOX46" s="649"/>
      <c r="VOY46" s="649"/>
      <c r="VOZ46" s="649"/>
      <c r="VPA46" s="649"/>
      <c r="VPB46" s="649"/>
      <c r="VPC46" s="649"/>
      <c r="VPD46" s="649"/>
      <c r="VPE46" s="649"/>
      <c r="VPF46" s="649"/>
      <c r="VPG46" s="649"/>
      <c r="VPH46" s="649"/>
      <c r="VPI46" s="649"/>
      <c r="VPJ46" s="649"/>
      <c r="VPK46" s="649"/>
      <c r="VPL46" s="649"/>
      <c r="VPM46" s="649"/>
      <c r="VPN46" s="649"/>
      <c r="VPO46" s="649"/>
      <c r="VPP46" s="649"/>
      <c r="VPQ46" s="649"/>
      <c r="VPR46" s="649"/>
      <c r="VPS46" s="649"/>
      <c r="VPT46" s="649"/>
      <c r="VPU46" s="649"/>
      <c r="VPV46" s="649"/>
      <c r="VPW46" s="649"/>
      <c r="VPX46" s="649"/>
      <c r="VPY46" s="649"/>
      <c r="VPZ46" s="649"/>
      <c r="VQA46" s="649"/>
      <c r="VQB46" s="649"/>
      <c r="VQC46" s="649"/>
      <c r="VQD46" s="649"/>
      <c r="VQE46" s="649"/>
      <c r="VQF46" s="649"/>
      <c r="VQG46" s="649"/>
      <c r="VQH46" s="649"/>
      <c r="VQI46" s="649"/>
      <c r="VQJ46" s="649"/>
      <c r="VQK46" s="649"/>
      <c r="VQL46" s="649"/>
      <c r="VQM46" s="649"/>
      <c r="VQN46" s="649"/>
      <c r="VQO46" s="649"/>
      <c r="VQP46" s="649"/>
      <c r="VQQ46" s="649"/>
      <c r="VQR46" s="649"/>
      <c r="VQS46" s="649"/>
      <c r="VQT46" s="649"/>
      <c r="VQU46" s="649"/>
      <c r="VQV46" s="649"/>
      <c r="VQW46" s="649"/>
      <c r="VQX46" s="649"/>
      <c r="VQY46" s="649"/>
      <c r="VQZ46" s="649"/>
      <c r="VRA46" s="649"/>
      <c r="VRB46" s="649"/>
      <c r="VRC46" s="649"/>
      <c r="VRD46" s="649"/>
      <c r="VRE46" s="649"/>
      <c r="VRF46" s="649"/>
      <c r="VRG46" s="649"/>
      <c r="VRH46" s="649"/>
      <c r="VRI46" s="649"/>
      <c r="VRJ46" s="649"/>
      <c r="VRK46" s="649"/>
      <c r="VRL46" s="649"/>
      <c r="VRM46" s="649"/>
      <c r="VRN46" s="649"/>
      <c r="VRO46" s="649"/>
      <c r="VRP46" s="649"/>
      <c r="VRQ46" s="649"/>
      <c r="VRR46" s="649"/>
      <c r="VRS46" s="649"/>
      <c r="VRT46" s="649"/>
      <c r="VRU46" s="649"/>
      <c r="VRV46" s="649"/>
      <c r="VRW46" s="649"/>
      <c r="VRX46" s="649"/>
      <c r="VRY46" s="649"/>
      <c r="VRZ46" s="649"/>
      <c r="VSA46" s="649"/>
      <c r="VSB46" s="649"/>
      <c r="VSC46" s="649"/>
      <c r="VSD46" s="649"/>
      <c r="VSE46" s="649"/>
      <c r="VSF46" s="649"/>
      <c r="VSG46" s="649"/>
      <c r="VSH46" s="649"/>
      <c r="VSI46" s="649"/>
      <c r="VSJ46" s="649"/>
      <c r="VSK46" s="649"/>
      <c r="VSL46" s="649"/>
      <c r="VSM46" s="649"/>
      <c r="VSN46" s="649"/>
      <c r="VSO46" s="649"/>
      <c r="VSP46" s="649"/>
      <c r="VSQ46" s="649"/>
      <c r="VSR46" s="649"/>
      <c r="VSS46" s="649"/>
      <c r="VST46" s="649"/>
      <c r="VSU46" s="649"/>
      <c r="VSV46" s="649"/>
      <c r="VSW46" s="649"/>
      <c r="VSX46" s="649"/>
      <c r="VSY46" s="649"/>
      <c r="VSZ46" s="649"/>
      <c r="VTA46" s="649"/>
      <c r="VTB46" s="649"/>
      <c r="VTC46" s="649"/>
      <c r="VTD46" s="649"/>
      <c r="VTE46" s="649"/>
      <c r="VTF46" s="649"/>
      <c r="VTG46" s="649"/>
      <c r="VTH46" s="649"/>
      <c r="VTI46" s="649"/>
      <c r="VTJ46" s="649"/>
      <c r="VTK46" s="649"/>
      <c r="VTL46" s="649"/>
      <c r="VTM46" s="649"/>
      <c r="VTN46" s="649"/>
      <c r="VTO46" s="649"/>
      <c r="VTP46" s="649"/>
      <c r="VTQ46" s="649"/>
      <c r="VTR46" s="649"/>
      <c r="VTS46" s="649"/>
      <c r="VTT46" s="649"/>
      <c r="VTU46" s="649"/>
      <c r="VTV46" s="649"/>
      <c r="VTW46" s="649"/>
      <c r="VTX46" s="649"/>
      <c r="VTY46" s="649"/>
      <c r="VTZ46" s="649"/>
      <c r="VUA46" s="649"/>
      <c r="VUB46" s="649"/>
      <c r="VUC46" s="649"/>
      <c r="VUD46" s="649"/>
      <c r="VUE46" s="649"/>
      <c r="VUF46" s="649"/>
      <c r="VUG46" s="649"/>
      <c r="VUH46" s="649"/>
      <c r="VUI46" s="649"/>
      <c r="VUJ46" s="649"/>
      <c r="VUK46" s="649"/>
      <c r="VUL46" s="649"/>
      <c r="VUM46" s="649"/>
      <c r="VUN46" s="649"/>
      <c r="VUO46" s="649"/>
      <c r="VUP46" s="649"/>
      <c r="VUQ46" s="649"/>
      <c r="VUR46" s="649"/>
      <c r="VUS46" s="649"/>
      <c r="VUT46" s="649"/>
      <c r="VUU46" s="649"/>
      <c r="VUV46" s="649"/>
      <c r="VUW46" s="649"/>
      <c r="VUX46" s="649"/>
      <c r="VUY46" s="649"/>
      <c r="VUZ46" s="649"/>
      <c r="VVA46" s="649"/>
      <c r="VVB46" s="649"/>
      <c r="VVC46" s="649"/>
      <c r="VVD46" s="649"/>
      <c r="VVE46" s="649"/>
      <c r="VVF46" s="649"/>
      <c r="VVG46" s="649"/>
      <c r="VVH46" s="649"/>
      <c r="VVI46" s="649"/>
      <c r="VVJ46" s="649"/>
      <c r="VVK46" s="649"/>
      <c r="VVL46" s="649"/>
      <c r="VVM46" s="649"/>
      <c r="VVN46" s="649"/>
      <c r="VVO46" s="649"/>
      <c r="VVP46" s="649"/>
      <c r="VVQ46" s="649"/>
      <c r="VVR46" s="649"/>
      <c r="VVS46" s="649"/>
      <c r="VVT46" s="649"/>
      <c r="VVU46" s="649"/>
      <c r="VVV46" s="649"/>
      <c r="VVW46" s="649"/>
      <c r="VVX46" s="649"/>
      <c r="VVY46" s="649"/>
      <c r="VVZ46" s="649"/>
      <c r="VWA46" s="649"/>
      <c r="VWB46" s="649"/>
      <c r="VWC46" s="649"/>
      <c r="VWD46" s="649"/>
      <c r="VWE46" s="649"/>
      <c r="VWF46" s="649"/>
      <c r="VWG46" s="649"/>
      <c r="VWH46" s="649"/>
      <c r="VWI46" s="649"/>
      <c r="VWJ46" s="649"/>
      <c r="VWK46" s="649"/>
      <c r="VWL46" s="649"/>
      <c r="VWM46" s="649"/>
      <c r="VWN46" s="649"/>
      <c r="VWO46" s="649"/>
      <c r="VWP46" s="649"/>
      <c r="VWQ46" s="649"/>
      <c r="VWR46" s="649"/>
      <c r="VWS46" s="649"/>
      <c r="VWT46" s="649"/>
      <c r="VWU46" s="649"/>
      <c r="VWV46" s="649"/>
      <c r="VWW46" s="649"/>
      <c r="VWX46" s="649"/>
      <c r="VWY46" s="649"/>
      <c r="VWZ46" s="649"/>
      <c r="VXA46" s="649"/>
      <c r="VXB46" s="649"/>
      <c r="VXC46" s="649"/>
      <c r="VXD46" s="649"/>
      <c r="VXE46" s="649"/>
      <c r="VXF46" s="649"/>
      <c r="VXG46" s="649"/>
      <c r="VXH46" s="649"/>
      <c r="VXI46" s="649"/>
      <c r="VXJ46" s="649"/>
      <c r="VXK46" s="649"/>
      <c r="VXL46" s="649"/>
      <c r="VXM46" s="649"/>
      <c r="VXN46" s="649"/>
      <c r="VXO46" s="649"/>
      <c r="VXP46" s="649"/>
      <c r="VXQ46" s="649"/>
      <c r="VXR46" s="649"/>
      <c r="VXS46" s="649"/>
      <c r="VXT46" s="649"/>
      <c r="VXU46" s="649"/>
      <c r="VXV46" s="649"/>
      <c r="VXW46" s="649"/>
      <c r="VXX46" s="649"/>
      <c r="VXY46" s="649"/>
      <c r="VXZ46" s="649"/>
      <c r="VYA46" s="649"/>
      <c r="VYB46" s="649"/>
      <c r="VYC46" s="649"/>
      <c r="VYD46" s="649"/>
      <c r="VYE46" s="649"/>
      <c r="VYF46" s="649"/>
      <c r="VYG46" s="649"/>
      <c r="VYH46" s="649"/>
      <c r="VYI46" s="649"/>
      <c r="VYJ46" s="649"/>
      <c r="VYK46" s="649"/>
      <c r="VYL46" s="649"/>
      <c r="VYM46" s="649"/>
      <c r="VYN46" s="649"/>
      <c r="VYO46" s="649"/>
      <c r="VYP46" s="649"/>
      <c r="VYQ46" s="649"/>
      <c r="VYR46" s="649"/>
      <c r="VYS46" s="649"/>
      <c r="VYT46" s="649"/>
      <c r="VYU46" s="649"/>
      <c r="VYV46" s="649"/>
      <c r="VYW46" s="649"/>
      <c r="VYX46" s="649"/>
      <c r="VYY46" s="649"/>
      <c r="VYZ46" s="649"/>
      <c r="VZA46" s="649"/>
      <c r="VZB46" s="649"/>
      <c r="VZC46" s="649"/>
      <c r="VZD46" s="649"/>
      <c r="VZE46" s="649"/>
      <c r="VZF46" s="649"/>
      <c r="VZG46" s="649"/>
      <c r="VZH46" s="649"/>
      <c r="VZI46" s="649"/>
      <c r="VZJ46" s="649"/>
      <c r="VZK46" s="649"/>
      <c r="VZL46" s="649"/>
      <c r="VZM46" s="649"/>
      <c r="VZN46" s="649"/>
      <c r="VZO46" s="649"/>
      <c r="VZP46" s="649"/>
      <c r="VZQ46" s="649"/>
      <c r="VZR46" s="649"/>
      <c r="VZS46" s="649"/>
      <c r="VZT46" s="649"/>
      <c r="VZU46" s="649"/>
      <c r="VZV46" s="649"/>
      <c r="VZW46" s="649"/>
      <c r="VZX46" s="649"/>
      <c r="VZY46" s="649"/>
      <c r="VZZ46" s="649"/>
      <c r="WAA46" s="649"/>
      <c r="WAB46" s="649"/>
      <c r="WAC46" s="649"/>
      <c r="WAD46" s="649"/>
      <c r="WAE46" s="649"/>
      <c r="WAF46" s="649"/>
      <c r="WAG46" s="649"/>
      <c r="WAH46" s="649"/>
      <c r="WAI46" s="649"/>
      <c r="WAJ46" s="649"/>
      <c r="WAK46" s="649"/>
      <c r="WAL46" s="649"/>
      <c r="WAM46" s="649"/>
      <c r="WAN46" s="649"/>
      <c r="WAO46" s="649"/>
      <c r="WAP46" s="649"/>
      <c r="WAQ46" s="649"/>
      <c r="WAR46" s="649"/>
      <c r="WAS46" s="649"/>
      <c r="WAT46" s="649"/>
      <c r="WAU46" s="649"/>
      <c r="WAV46" s="649"/>
      <c r="WAW46" s="649"/>
      <c r="WAX46" s="649"/>
      <c r="WAY46" s="649"/>
      <c r="WAZ46" s="649"/>
      <c r="WBA46" s="649"/>
      <c r="WBB46" s="649"/>
      <c r="WBC46" s="649"/>
      <c r="WBD46" s="649"/>
      <c r="WBE46" s="649"/>
      <c r="WBF46" s="649"/>
      <c r="WBG46" s="649"/>
      <c r="WBH46" s="649"/>
      <c r="WBI46" s="649"/>
      <c r="WBJ46" s="649"/>
      <c r="WBK46" s="649"/>
      <c r="WBL46" s="649"/>
      <c r="WBM46" s="649"/>
      <c r="WBN46" s="649"/>
      <c r="WBO46" s="649"/>
      <c r="WBP46" s="649"/>
      <c r="WBQ46" s="649"/>
      <c r="WBR46" s="649"/>
      <c r="WBS46" s="649"/>
      <c r="WBT46" s="649"/>
      <c r="WBU46" s="649"/>
      <c r="WBV46" s="649"/>
      <c r="WBW46" s="649"/>
      <c r="WBX46" s="649"/>
      <c r="WBY46" s="649"/>
      <c r="WBZ46" s="649"/>
      <c r="WCA46" s="649"/>
      <c r="WCB46" s="649"/>
      <c r="WCC46" s="649"/>
      <c r="WCD46" s="649"/>
      <c r="WCE46" s="649"/>
      <c r="WCF46" s="649"/>
      <c r="WCG46" s="649"/>
      <c r="WCH46" s="649"/>
      <c r="WCI46" s="649"/>
      <c r="WCJ46" s="649"/>
      <c r="WCK46" s="649"/>
      <c r="WCL46" s="649"/>
      <c r="WCM46" s="649"/>
      <c r="WCN46" s="649"/>
      <c r="WCO46" s="649"/>
      <c r="WCP46" s="649"/>
      <c r="WCQ46" s="649"/>
      <c r="WCR46" s="649"/>
      <c r="WCS46" s="649"/>
      <c r="WCT46" s="649"/>
      <c r="WCU46" s="649"/>
      <c r="WCV46" s="649"/>
      <c r="WCW46" s="649"/>
      <c r="WCX46" s="649"/>
      <c r="WCY46" s="649"/>
      <c r="WCZ46" s="649"/>
      <c r="WDA46" s="649"/>
      <c r="WDB46" s="649"/>
      <c r="WDC46" s="649"/>
      <c r="WDD46" s="649"/>
      <c r="WDE46" s="649"/>
      <c r="WDF46" s="649"/>
      <c r="WDG46" s="649"/>
      <c r="WDH46" s="649"/>
      <c r="WDI46" s="649"/>
      <c r="WDJ46" s="649"/>
      <c r="WDK46" s="649"/>
      <c r="WDL46" s="649"/>
      <c r="WDM46" s="649"/>
      <c r="WDN46" s="649"/>
      <c r="WDO46" s="649"/>
      <c r="WDP46" s="649"/>
      <c r="WDQ46" s="649"/>
      <c r="WDR46" s="649"/>
      <c r="WDS46" s="649"/>
      <c r="WDT46" s="649"/>
      <c r="WDU46" s="649"/>
      <c r="WDV46" s="649"/>
      <c r="WDW46" s="649"/>
      <c r="WDX46" s="649"/>
      <c r="WDY46" s="649"/>
      <c r="WDZ46" s="649"/>
      <c r="WEA46" s="649"/>
      <c r="WEB46" s="649"/>
      <c r="WEC46" s="649"/>
      <c r="WED46" s="649"/>
      <c r="WEE46" s="649"/>
      <c r="WEF46" s="649"/>
      <c r="WEG46" s="649"/>
      <c r="WEH46" s="649"/>
      <c r="WEI46" s="649"/>
      <c r="WEJ46" s="649"/>
      <c r="WEK46" s="649"/>
      <c r="WEL46" s="649"/>
      <c r="WEM46" s="649"/>
      <c r="WEN46" s="649"/>
      <c r="WEO46" s="649"/>
      <c r="WEP46" s="649"/>
      <c r="WEQ46" s="649"/>
      <c r="WER46" s="649"/>
      <c r="WES46" s="649"/>
      <c r="WET46" s="649"/>
      <c r="WEU46" s="649"/>
      <c r="WEV46" s="649"/>
      <c r="WEW46" s="649"/>
      <c r="WEX46" s="649"/>
      <c r="WEY46" s="649"/>
      <c r="WEZ46" s="649"/>
      <c r="WFA46" s="649"/>
      <c r="WFB46" s="649"/>
      <c r="WFC46" s="649"/>
      <c r="WFD46" s="649"/>
      <c r="WFE46" s="649"/>
      <c r="WFF46" s="649"/>
      <c r="WFG46" s="649"/>
      <c r="WFH46" s="649"/>
      <c r="WFI46" s="649"/>
      <c r="WFJ46" s="649"/>
      <c r="WFK46" s="649"/>
      <c r="WFL46" s="649"/>
      <c r="WFM46" s="649"/>
      <c r="WFN46" s="649"/>
      <c r="WFO46" s="649"/>
      <c r="WFP46" s="649"/>
      <c r="WFQ46" s="649"/>
      <c r="WFR46" s="649"/>
      <c r="WFS46" s="649"/>
      <c r="WFT46" s="649"/>
      <c r="WFU46" s="649"/>
      <c r="WFV46" s="649"/>
      <c r="WFW46" s="649"/>
      <c r="WFX46" s="649"/>
      <c r="WFY46" s="649"/>
      <c r="WFZ46" s="649"/>
      <c r="WGA46" s="649"/>
      <c r="WGB46" s="649"/>
      <c r="WGC46" s="649"/>
      <c r="WGD46" s="649"/>
      <c r="WGE46" s="649"/>
      <c r="WGF46" s="649"/>
      <c r="WGG46" s="649"/>
      <c r="WGH46" s="649"/>
      <c r="WGI46" s="649"/>
      <c r="WGJ46" s="649"/>
      <c r="WGK46" s="649"/>
      <c r="WGL46" s="649"/>
      <c r="WGM46" s="649"/>
      <c r="WGN46" s="649"/>
      <c r="WGO46" s="649"/>
      <c r="WGP46" s="649"/>
      <c r="WGQ46" s="649"/>
      <c r="WGR46" s="649"/>
      <c r="WGS46" s="649"/>
      <c r="WGT46" s="649"/>
      <c r="WGU46" s="649"/>
      <c r="WGV46" s="649"/>
      <c r="WGW46" s="649"/>
      <c r="WGX46" s="649"/>
      <c r="WGY46" s="649"/>
      <c r="WGZ46" s="649"/>
      <c r="WHA46" s="649"/>
      <c r="WHB46" s="649"/>
      <c r="WHC46" s="649"/>
      <c r="WHD46" s="649"/>
      <c r="WHE46" s="649"/>
      <c r="WHF46" s="649"/>
      <c r="WHG46" s="649"/>
      <c r="WHH46" s="649"/>
      <c r="WHI46" s="649"/>
      <c r="WHJ46" s="649"/>
      <c r="WHK46" s="649"/>
      <c r="WHL46" s="649"/>
      <c r="WHM46" s="649"/>
      <c r="WHN46" s="649"/>
      <c r="WHO46" s="649"/>
      <c r="WHP46" s="649"/>
      <c r="WHQ46" s="649"/>
      <c r="WHR46" s="649"/>
      <c r="WHS46" s="649"/>
      <c r="WHT46" s="649"/>
      <c r="WHU46" s="649"/>
      <c r="WHV46" s="649"/>
      <c r="WHW46" s="649"/>
      <c r="WHX46" s="649"/>
      <c r="WHY46" s="649"/>
      <c r="WHZ46" s="649"/>
      <c r="WIA46" s="649"/>
      <c r="WIB46" s="649"/>
      <c r="WIC46" s="649"/>
      <c r="WID46" s="649"/>
      <c r="WIE46" s="649"/>
      <c r="WIF46" s="649"/>
      <c r="WIG46" s="649"/>
      <c r="WIH46" s="649"/>
      <c r="WII46" s="649"/>
      <c r="WIJ46" s="649"/>
      <c r="WIK46" s="649"/>
      <c r="WIL46" s="649"/>
      <c r="WIM46" s="649"/>
      <c r="WIN46" s="649"/>
      <c r="WIO46" s="649"/>
      <c r="WIP46" s="649"/>
      <c r="WIQ46" s="649"/>
      <c r="WIR46" s="649"/>
      <c r="WIS46" s="649"/>
      <c r="WIT46" s="649"/>
      <c r="WIU46" s="649"/>
      <c r="WIV46" s="649"/>
      <c r="WIW46" s="649"/>
      <c r="WIX46" s="649"/>
      <c r="WIY46" s="649"/>
      <c r="WIZ46" s="649"/>
      <c r="WJA46" s="649"/>
      <c r="WJB46" s="649"/>
      <c r="WJC46" s="649"/>
      <c r="WJD46" s="649"/>
      <c r="WJE46" s="649"/>
      <c r="WJF46" s="649"/>
      <c r="WJG46" s="649"/>
      <c r="WJH46" s="649"/>
      <c r="WJI46" s="649"/>
      <c r="WJJ46" s="649"/>
      <c r="WJK46" s="649"/>
      <c r="WJL46" s="649"/>
      <c r="WJM46" s="649"/>
      <c r="WJN46" s="649"/>
      <c r="WJO46" s="649"/>
      <c r="WJP46" s="649"/>
      <c r="WJQ46" s="649"/>
      <c r="WJR46" s="649"/>
      <c r="WJS46" s="649"/>
      <c r="WJT46" s="649"/>
      <c r="WJU46" s="649"/>
      <c r="WJV46" s="649"/>
      <c r="WJW46" s="649"/>
      <c r="WJX46" s="649"/>
      <c r="WJY46" s="649"/>
      <c r="WJZ46" s="649"/>
      <c r="WKA46" s="649"/>
      <c r="WKB46" s="649"/>
      <c r="WKC46" s="649"/>
      <c r="WKD46" s="649"/>
      <c r="WKE46" s="649"/>
      <c r="WKF46" s="649"/>
      <c r="WKG46" s="649"/>
      <c r="WKH46" s="649"/>
      <c r="WKI46" s="649"/>
      <c r="WKJ46" s="649"/>
      <c r="WKK46" s="649"/>
      <c r="WKL46" s="649"/>
      <c r="WKM46" s="649"/>
      <c r="WKN46" s="649"/>
      <c r="WKO46" s="649"/>
      <c r="WKP46" s="649"/>
      <c r="WKQ46" s="649"/>
      <c r="WKR46" s="649"/>
      <c r="WKS46" s="649"/>
      <c r="WKT46" s="649"/>
      <c r="WKU46" s="649"/>
      <c r="WKV46" s="649"/>
      <c r="WKW46" s="649"/>
      <c r="WKX46" s="649"/>
      <c r="WKY46" s="649"/>
      <c r="WKZ46" s="649"/>
      <c r="WLA46" s="649"/>
      <c r="WLB46" s="649"/>
      <c r="WLC46" s="649"/>
      <c r="WLD46" s="649"/>
      <c r="WLE46" s="649"/>
      <c r="WLF46" s="649"/>
      <c r="WLG46" s="649"/>
      <c r="WLH46" s="649"/>
      <c r="WLI46" s="649"/>
      <c r="WLJ46" s="649"/>
      <c r="WLK46" s="649"/>
      <c r="WLL46" s="649"/>
      <c r="WLM46" s="649"/>
      <c r="WLN46" s="649"/>
      <c r="WLO46" s="649"/>
      <c r="WLP46" s="649"/>
      <c r="WLQ46" s="649"/>
      <c r="WLR46" s="649"/>
      <c r="WLS46" s="649"/>
      <c r="WLT46" s="649"/>
      <c r="WLU46" s="649"/>
      <c r="WLV46" s="649"/>
      <c r="WLW46" s="649"/>
      <c r="WLX46" s="649"/>
      <c r="WLY46" s="649"/>
      <c r="WLZ46" s="649"/>
      <c r="WMA46" s="649"/>
      <c r="WMB46" s="649"/>
      <c r="WMC46" s="649"/>
      <c r="WMD46" s="649"/>
      <c r="WME46" s="649"/>
      <c r="WMF46" s="649"/>
      <c r="WMG46" s="649"/>
      <c r="WMH46" s="649"/>
      <c r="WMI46" s="649"/>
      <c r="WMJ46" s="649"/>
      <c r="WMK46" s="649"/>
      <c r="WML46" s="649"/>
      <c r="WMM46" s="649"/>
      <c r="WMN46" s="649"/>
      <c r="WMO46" s="649"/>
      <c r="WMP46" s="649"/>
      <c r="WMQ46" s="649"/>
      <c r="WMR46" s="649"/>
      <c r="WMS46" s="649"/>
      <c r="WMT46" s="649"/>
      <c r="WMU46" s="649"/>
      <c r="WMV46" s="649"/>
      <c r="WMW46" s="649"/>
      <c r="WMX46" s="649"/>
      <c r="WMY46" s="649"/>
      <c r="WMZ46" s="649"/>
      <c r="WNA46" s="649"/>
      <c r="WNB46" s="649"/>
      <c r="WNC46" s="649"/>
      <c r="WND46" s="649"/>
      <c r="WNE46" s="649"/>
      <c r="WNF46" s="649"/>
      <c r="WNG46" s="649"/>
      <c r="WNH46" s="649"/>
      <c r="WNI46" s="649"/>
      <c r="WNJ46" s="649"/>
      <c r="WNK46" s="649"/>
      <c r="WNL46" s="649"/>
      <c r="WNM46" s="649"/>
      <c r="WNN46" s="649"/>
      <c r="WNO46" s="649"/>
      <c r="WNP46" s="649"/>
      <c r="WNQ46" s="649"/>
      <c r="WNR46" s="649"/>
      <c r="WNS46" s="649"/>
      <c r="WNT46" s="649"/>
      <c r="WNU46" s="649"/>
      <c r="WNV46" s="649"/>
      <c r="WNW46" s="649"/>
      <c r="WNX46" s="649"/>
      <c r="WNY46" s="649"/>
      <c r="WNZ46" s="649"/>
      <c r="WOA46" s="649"/>
      <c r="WOB46" s="649"/>
      <c r="WOC46" s="649"/>
      <c r="WOD46" s="649"/>
      <c r="WOE46" s="649"/>
      <c r="WOF46" s="649"/>
      <c r="WOG46" s="649"/>
      <c r="WOH46" s="649"/>
      <c r="WOI46" s="649"/>
      <c r="WOJ46" s="649"/>
      <c r="WOK46" s="649"/>
      <c r="WOL46" s="649"/>
      <c r="WOM46" s="649"/>
      <c r="WON46" s="649"/>
      <c r="WOO46" s="649"/>
      <c r="WOP46" s="649"/>
      <c r="WOQ46" s="649"/>
      <c r="WOR46" s="649"/>
      <c r="WOS46" s="649"/>
      <c r="WOT46" s="649"/>
      <c r="WOU46" s="649"/>
      <c r="WOV46" s="649"/>
      <c r="WOW46" s="649"/>
      <c r="WOX46" s="649"/>
      <c r="WOY46" s="649"/>
      <c r="WOZ46" s="649"/>
      <c r="WPA46" s="649"/>
      <c r="WPB46" s="649"/>
      <c r="WPC46" s="649"/>
      <c r="WPD46" s="649"/>
      <c r="WPE46" s="649"/>
      <c r="WPF46" s="649"/>
      <c r="WPG46" s="649"/>
      <c r="WPH46" s="649"/>
      <c r="WPI46" s="649"/>
      <c r="WPJ46" s="649"/>
      <c r="WPK46" s="649"/>
      <c r="WPL46" s="649"/>
      <c r="WPM46" s="649"/>
      <c r="WPN46" s="649"/>
      <c r="WPO46" s="649"/>
      <c r="WPP46" s="649"/>
      <c r="WPQ46" s="649"/>
      <c r="WPR46" s="649"/>
      <c r="WPS46" s="649"/>
      <c r="WPT46" s="649"/>
      <c r="WPU46" s="649"/>
      <c r="WPV46" s="649"/>
      <c r="WPW46" s="649"/>
      <c r="WPX46" s="649"/>
      <c r="WPY46" s="649"/>
      <c r="WPZ46" s="649"/>
      <c r="WQA46" s="649"/>
      <c r="WQB46" s="649"/>
      <c r="WQC46" s="649"/>
      <c r="WQD46" s="649"/>
      <c r="WQE46" s="649"/>
      <c r="WQF46" s="649"/>
      <c r="WQG46" s="649"/>
      <c r="WQH46" s="649"/>
      <c r="WQI46" s="649"/>
      <c r="WQJ46" s="649"/>
      <c r="WQK46" s="649"/>
      <c r="WQL46" s="649"/>
      <c r="WQM46" s="649"/>
      <c r="WQN46" s="649"/>
      <c r="WQO46" s="649"/>
      <c r="WQP46" s="649"/>
      <c r="WQQ46" s="649"/>
      <c r="WQR46" s="649"/>
      <c r="WQS46" s="649"/>
      <c r="WQT46" s="649"/>
      <c r="WQU46" s="649"/>
      <c r="WQV46" s="649"/>
      <c r="WQW46" s="649"/>
      <c r="WQX46" s="649"/>
      <c r="WQY46" s="649"/>
      <c r="WQZ46" s="649"/>
      <c r="WRA46" s="649"/>
      <c r="WRB46" s="649"/>
      <c r="WRC46" s="649"/>
      <c r="WRD46" s="649"/>
      <c r="WRE46" s="649"/>
      <c r="WRF46" s="649"/>
      <c r="WRG46" s="649"/>
      <c r="WRH46" s="649"/>
      <c r="WRI46" s="649"/>
      <c r="WRJ46" s="649"/>
      <c r="WRK46" s="649"/>
      <c r="WRL46" s="649"/>
      <c r="WRM46" s="649"/>
      <c r="WRN46" s="649"/>
      <c r="WRO46" s="649"/>
      <c r="WRP46" s="649"/>
      <c r="WRQ46" s="649"/>
      <c r="WRR46" s="649"/>
      <c r="WRS46" s="649"/>
      <c r="WRT46" s="649"/>
      <c r="WRU46" s="649"/>
      <c r="WRV46" s="649"/>
      <c r="WRW46" s="649"/>
      <c r="WRX46" s="649"/>
      <c r="WRY46" s="649"/>
      <c r="WRZ46" s="649"/>
      <c r="WSA46" s="649"/>
      <c r="WSB46" s="649"/>
      <c r="WSC46" s="649"/>
      <c r="WSD46" s="649"/>
      <c r="WSE46" s="649"/>
      <c r="WSF46" s="649"/>
      <c r="WSG46" s="649"/>
      <c r="WSH46" s="649"/>
      <c r="WSI46" s="649"/>
      <c r="WSJ46" s="649"/>
      <c r="WSK46" s="649"/>
      <c r="WSL46" s="649"/>
      <c r="WSM46" s="649"/>
      <c r="WSN46" s="649"/>
      <c r="WSO46" s="649"/>
      <c r="WSP46" s="649"/>
      <c r="WSQ46" s="649"/>
      <c r="WSR46" s="649"/>
      <c r="WSS46" s="649"/>
      <c r="WST46" s="649"/>
      <c r="WSU46" s="649"/>
      <c r="WSV46" s="649"/>
      <c r="WSW46" s="649"/>
      <c r="WSX46" s="649"/>
      <c r="WSY46" s="649"/>
      <c r="WSZ46" s="649"/>
      <c r="WTA46" s="649"/>
      <c r="WTB46" s="649"/>
      <c r="WTC46" s="649"/>
      <c r="WTD46" s="649"/>
      <c r="WTE46" s="649"/>
      <c r="WTF46" s="649"/>
      <c r="WTG46" s="649"/>
      <c r="WTH46" s="649"/>
      <c r="WTI46" s="649"/>
      <c r="WTJ46" s="649"/>
      <c r="WTK46" s="649"/>
      <c r="WTL46" s="649"/>
      <c r="WTM46" s="649"/>
      <c r="WTN46" s="649"/>
      <c r="WTO46" s="649"/>
      <c r="WTP46" s="649"/>
      <c r="WTQ46" s="649"/>
      <c r="WTR46" s="649"/>
      <c r="WTS46" s="649"/>
      <c r="WTT46" s="649"/>
      <c r="WTU46" s="649"/>
      <c r="WTV46" s="649"/>
      <c r="WTW46" s="649"/>
      <c r="WTX46" s="649"/>
      <c r="WTY46" s="649"/>
      <c r="WTZ46" s="649"/>
      <c r="WUA46" s="649"/>
      <c r="WUB46" s="649"/>
      <c r="WUC46" s="649"/>
      <c r="WUD46" s="649"/>
      <c r="WUE46" s="649"/>
      <c r="WUF46" s="649"/>
      <c r="WUG46" s="649"/>
      <c r="WUH46" s="649"/>
      <c r="WUI46" s="649"/>
      <c r="WUJ46" s="649"/>
      <c r="WUK46" s="649"/>
      <c r="WUL46" s="649"/>
      <c r="WUM46" s="649"/>
      <c r="WUN46" s="649"/>
      <c r="WUO46" s="649"/>
      <c r="WUP46" s="649"/>
      <c r="WUQ46" s="649"/>
      <c r="WUR46" s="649"/>
      <c r="WUS46" s="649"/>
      <c r="WUT46" s="649"/>
      <c r="WUU46" s="649"/>
      <c r="WUV46" s="649"/>
      <c r="WUW46" s="649"/>
      <c r="WUX46" s="649"/>
      <c r="WUY46" s="649"/>
      <c r="WUZ46" s="649"/>
      <c r="WVA46" s="649"/>
      <c r="WVB46" s="649"/>
      <c r="WVC46" s="649"/>
      <c r="WVD46" s="649"/>
      <c r="WVE46" s="649"/>
      <c r="WVF46" s="649"/>
      <c r="WVG46" s="649"/>
      <c r="WVH46" s="649"/>
      <c r="WVI46" s="649"/>
      <c r="WVJ46" s="649"/>
      <c r="WVK46" s="649"/>
      <c r="WVL46" s="649"/>
      <c r="WVM46" s="649"/>
      <c r="WVN46" s="649"/>
      <c r="WVO46" s="649"/>
      <c r="WVP46" s="649"/>
      <c r="WVQ46" s="649"/>
      <c r="WVR46" s="649"/>
      <c r="WVS46" s="649"/>
      <c r="WVT46" s="649"/>
      <c r="WVU46" s="649"/>
      <c r="WVV46" s="649"/>
      <c r="WVW46" s="649"/>
      <c r="WVX46" s="649"/>
      <c r="WVY46" s="649"/>
      <c r="WVZ46" s="649"/>
      <c r="WWA46" s="649"/>
      <c r="WWB46" s="649"/>
      <c r="WWC46" s="649"/>
      <c r="WWD46" s="649"/>
      <c r="WWE46" s="649"/>
      <c r="WWF46" s="649"/>
      <c r="WWG46" s="649"/>
      <c r="WWH46" s="649"/>
      <c r="WWI46" s="649"/>
      <c r="WWJ46" s="649"/>
      <c r="WWK46" s="649"/>
      <c r="WWL46" s="649"/>
      <c r="WWM46" s="649"/>
      <c r="WWN46" s="649"/>
      <c r="WWO46" s="649"/>
      <c r="WWP46" s="649"/>
      <c r="WWQ46" s="649"/>
      <c r="WWR46" s="649"/>
      <c r="WWS46" s="649"/>
      <c r="WWT46" s="649"/>
      <c r="WWU46" s="649"/>
      <c r="WWV46" s="649"/>
      <c r="WWW46" s="649"/>
      <c r="WWX46" s="649"/>
      <c r="WWY46" s="649"/>
      <c r="WWZ46" s="649"/>
      <c r="WXA46" s="649"/>
      <c r="WXB46" s="649"/>
      <c r="WXC46" s="649"/>
      <c r="WXD46" s="649"/>
      <c r="WXE46" s="649"/>
      <c r="WXF46" s="649"/>
      <c r="WXG46" s="649"/>
      <c r="WXH46" s="649"/>
      <c r="WXI46" s="649"/>
      <c r="WXJ46" s="649"/>
      <c r="WXK46" s="649"/>
      <c r="WXL46" s="649"/>
      <c r="WXM46" s="649"/>
      <c r="WXN46" s="649"/>
      <c r="WXO46" s="649"/>
      <c r="WXP46" s="649"/>
      <c r="WXQ46" s="649"/>
      <c r="WXR46" s="649"/>
      <c r="WXS46" s="649"/>
      <c r="WXT46" s="649"/>
      <c r="WXU46" s="649"/>
      <c r="WXV46" s="649"/>
      <c r="WXW46" s="649"/>
      <c r="WXX46" s="649"/>
      <c r="WXY46" s="649"/>
      <c r="WXZ46" s="649"/>
      <c r="WYA46" s="649"/>
      <c r="WYB46" s="649"/>
      <c r="WYC46" s="649"/>
      <c r="WYD46" s="649"/>
      <c r="WYE46" s="649"/>
      <c r="WYF46" s="649"/>
      <c r="WYG46" s="649"/>
      <c r="WYH46" s="649"/>
      <c r="WYI46" s="649"/>
      <c r="WYJ46" s="649"/>
      <c r="WYK46" s="649"/>
      <c r="WYL46" s="649"/>
      <c r="WYM46" s="649"/>
      <c r="WYN46" s="649"/>
      <c r="WYO46" s="649"/>
      <c r="WYP46" s="649"/>
      <c r="WYQ46" s="649"/>
      <c r="WYR46" s="649"/>
      <c r="WYS46" s="649"/>
      <c r="WYT46" s="649"/>
      <c r="WYU46" s="649"/>
      <c r="WYV46" s="649"/>
      <c r="WYW46" s="649"/>
      <c r="WYX46" s="649"/>
      <c r="WYY46" s="649"/>
      <c r="WYZ46" s="649"/>
      <c r="WZA46" s="649"/>
      <c r="WZB46" s="649"/>
      <c r="WZC46" s="649"/>
      <c r="WZD46" s="649"/>
      <c r="WZE46" s="649"/>
      <c r="WZF46" s="649"/>
      <c r="WZG46" s="649"/>
      <c r="WZH46" s="649"/>
      <c r="WZI46" s="649"/>
      <c r="WZJ46" s="649"/>
      <c r="WZK46" s="649"/>
      <c r="WZL46" s="649"/>
      <c r="WZM46" s="649"/>
      <c r="WZN46" s="649"/>
      <c r="WZO46" s="649"/>
      <c r="WZP46" s="649"/>
      <c r="WZQ46" s="649"/>
      <c r="WZR46" s="649"/>
      <c r="WZS46" s="649"/>
      <c r="WZT46" s="649"/>
      <c r="WZU46" s="649"/>
      <c r="WZV46" s="649"/>
      <c r="WZW46" s="649"/>
      <c r="WZX46" s="649"/>
      <c r="WZY46" s="649"/>
      <c r="WZZ46" s="649"/>
      <c r="XAA46" s="649"/>
      <c r="XAB46" s="649"/>
      <c r="XAC46" s="649"/>
      <c r="XAD46" s="649"/>
      <c r="XAE46" s="649"/>
      <c r="XAF46" s="649"/>
      <c r="XAG46" s="649"/>
      <c r="XAH46" s="649"/>
      <c r="XAI46" s="649"/>
      <c r="XAJ46" s="649"/>
      <c r="XAK46" s="649"/>
      <c r="XAL46" s="649"/>
      <c r="XAM46" s="649"/>
      <c r="XAN46" s="649"/>
      <c r="XAO46" s="649"/>
      <c r="XAP46" s="649"/>
      <c r="XAQ46" s="649"/>
      <c r="XAR46" s="649"/>
      <c r="XAS46" s="649"/>
      <c r="XAT46" s="649"/>
      <c r="XAU46" s="649"/>
      <c r="XAV46" s="649"/>
      <c r="XAW46" s="649"/>
      <c r="XAX46" s="649"/>
      <c r="XAY46" s="649"/>
      <c r="XAZ46" s="649"/>
      <c r="XBA46" s="649"/>
      <c r="XBB46" s="649"/>
      <c r="XBC46" s="649"/>
      <c r="XBD46" s="649"/>
      <c r="XBE46" s="649"/>
      <c r="XBF46" s="649"/>
      <c r="XBG46" s="649"/>
      <c r="XBH46" s="649"/>
      <c r="XBI46" s="649"/>
      <c r="XBJ46" s="649"/>
      <c r="XBK46" s="649"/>
      <c r="XBL46" s="649"/>
      <c r="XBM46" s="649"/>
      <c r="XBN46" s="649"/>
      <c r="XBO46" s="649"/>
      <c r="XBP46" s="649"/>
      <c r="XBQ46" s="649"/>
      <c r="XBR46" s="649"/>
      <c r="XBS46" s="649"/>
      <c r="XBT46" s="649"/>
      <c r="XBU46" s="649"/>
      <c r="XBV46" s="649"/>
      <c r="XBW46" s="649"/>
      <c r="XBX46" s="649"/>
      <c r="XBY46" s="649"/>
      <c r="XBZ46" s="649"/>
      <c r="XCA46" s="649"/>
      <c r="XCB46" s="649"/>
      <c r="XCC46" s="649"/>
      <c r="XCD46" s="649"/>
      <c r="XCE46" s="649"/>
      <c r="XCF46" s="649"/>
      <c r="XCG46" s="649"/>
      <c r="XCH46" s="649"/>
      <c r="XCI46" s="649"/>
      <c r="XCJ46" s="649"/>
      <c r="XCK46" s="649"/>
      <c r="XCL46" s="649"/>
      <c r="XCM46" s="649"/>
      <c r="XCN46" s="649"/>
      <c r="XCO46" s="649"/>
      <c r="XCP46" s="649"/>
      <c r="XCQ46" s="649"/>
      <c r="XCR46" s="649"/>
      <c r="XCS46" s="649"/>
      <c r="XCT46" s="649"/>
      <c r="XCU46" s="649"/>
      <c r="XCV46" s="649"/>
      <c r="XCW46" s="649"/>
      <c r="XCX46" s="649"/>
      <c r="XCY46" s="649"/>
      <c r="XCZ46" s="649"/>
      <c r="XDA46" s="649"/>
      <c r="XDB46" s="649"/>
      <c r="XDC46" s="649"/>
      <c r="XDD46" s="649"/>
      <c r="XDE46" s="649"/>
      <c r="XDF46" s="649"/>
      <c r="XDG46" s="649"/>
      <c r="XDH46" s="649"/>
      <c r="XDI46" s="649"/>
      <c r="XDJ46" s="649"/>
      <c r="XDK46" s="649"/>
      <c r="XDL46" s="649"/>
      <c r="XDM46" s="649"/>
      <c r="XDN46" s="649"/>
      <c r="XDO46" s="649"/>
      <c r="XDP46" s="649"/>
      <c r="XDQ46" s="649"/>
      <c r="XDR46" s="649"/>
      <c r="XDS46" s="649"/>
      <c r="XDT46" s="649"/>
      <c r="XDU46" s="649"/>
      <c r="XDV46" s="649"/>
      <c r="XDW46" s="649"/>
      <c r="XDX46" s="649"/>
      <c r="XDY46" s="649"/>
      <c r="XDZ46" s="649"/>
      <c r="XEA46" s="649"/>
      <c r="XEB46" s="649"/>
      <c r="XEC46" s="649"/>
      <c r="XED46" s="649"/>
      <c r="XEE46" s="649"/>
      <c r="XEF46" s="649"/>
      <c r="XEG46" s="649"/>
      <c r="XEH46" s="649"/>
      <c r="XEI46" s="649"/>
      <c r="XEJ46" s="649"/>
      <c r="XEK46" s="649"/>
      <c r="XEL46" s="649"/>
      <c r="XEM46" s="649"/>
      <c r="XEN46" s="649"/>
      <c r="XEO46" s="649"/>
      <c r="XEP46" s="649"/>
      <c r="XEQ46" s="649"/>
      <c r="XER46" s="649"/>
      <c r="XES46" s="649"/>
      <c r="XET46" s="649"/>
      <c r="XEU46" s="649"/>
      <c r="XEV46" s="649"/>
      <c r="XEW46" s="649"/>
      <c r="XEX46" s="649"/>
      <c r="XEY46" s="649"/>
      <c r="XEZ46" s="649"/>
      <c r="XFA46" s="649"/>
      <c r="XFB46" s="649"/>
      <c r="XFC46" s="649"/>
      <c r="XFD46" s="649"/>
    </row>
    <row r="47" spans="2:16384" x14ac:dyDescent="0.2">
      <c r="I47" s="675" t="s">
        <v>1084</v>
      </c>
      <c r="L47" s="680"/>
      <c r="M47" s="680"/>
      <c r="N47" s="680"/>
      <c r="O47" s="680"/>
      <c r="P47" s="680"/>
      <c r="Q47" s="680"/>
      <c r="R47" s="680"/>
      <c r="S47" s="680"/>
      <c r="T47" s="680"/>
      <c r="U47" s="680"/>
      <c r="V47" s="680"/>
      <c r="W47" s="680"/>
      <c r="X47" s="680"/>
      <c r="Y47" s="680"/>
      <c r="Z47" s="680"/>
    </row>
    <row r="48" spans="2:16384" x14ac:dyDescent="0.2">
      <c r="I48" s="675" t="s">
        <v>874</v>
      </c>
      <c r="L48" s="680"/>
      <c r="M48" s="680"/>
      <c r="N48" s="680"/>
      <c r="O48" s="680"/>
      <c r="P48" s="680"/>
      <c r="Q48" s="680"/>
      <c r="R48" s="680"/>
      <c r="S48" s="680"/>
      <c r="T48" s="680"/>
      <c r="U48" s="680"/>
      <c r="V48" s="680"/>
      <c r="W48" s="680"/>
      <c r="X48" s="680"/>
      <c r="Y48" s="680"/>
      <c r="Z48" s="680"/>
    </row>
    <row r="49" spans="9:16384" ht="13.5" thickBot="1" x14ac:dyDescent="0.25">
      <c r="I49" s="689" t="s">
        <v>1085</v>
      </c>
      <c r="J49" s="689"/>
      <c r="K49" s="689"/>
      <c r="L49" s="690"/>
      <c r="M49" s="690"/>
      <c r="N49" s="690"/>
      <c r="O49" s="690"/>
      <c r="P49" s="690"/>
      <c r="Q49" s="690"/>
      <c r="R49" s="690"/>
      <c r="S49" s="690"/>
      <c r="T49" s="690"/>
      <c r="U49" s="690"/>
      <c r="V49" s="690"/>
      <c r="W49" s="690"/>
      <c r="X49" s="690"/>
      <c r="Y49" s="690"/>
      <c r="Z49" s="690"/>
      <c r="AA49" s="689"/>
      <c r="AB49" s="689"/>
      <c r="AC49" s="689"/>
      <c r="AD49" s="689"/>
      <c r="AE49" s="689"/>
      <c r="AF49" s="689"/>
      <c r="AG49" s="689"/>
      <c r="AH49" s="689"/>
      <c r="AI49" s="689"/>
      <c r="AJ49" s="689"/>
      <c r="AK49" s="689"/>
      <c r="AL49" s="689"/>
      <c r="AM49" s="689"/>
      <c r="AN49" s="689"/>
      <c r="AO49" s="689"/>
      <c r="AP49" s="689"/>
      <c r="AQ49" s="689"/>
      <c r="AR49" s="689"/>
      <c r="AS49" s="689"/>
      <c r="AT49" s="689"/>
      <c r="AU49" s="689"/>
      <c r="AV49" s="689"/>
      <c r="AW49" s="689"/>
      <c r="AX49" s="689"/>
      <c r="AY49" s="689"/>
      <c r="AZ49" s="689"/>
      <c r="BA49" s="689"/>
      <c r="BB49" s="689"/>
      <c r="BC49" s="689"/>
      <c r="BD49" s="689"/>
      <c r="BE49" s="689"/>
      <c r="BF49" s="689"/>
      <c r="BG49" s="689"/>
      <c r="BH49" s="689"/>
      <c r="BI49" s="689"/>
      <c r="BJ49" s="689"/>
      <c r="BK49" s="689"/>
      <c r="BL49" s="689"/>
      <c r="BM49" s="689"/>
      <c r="BN49" s="689"/>
      <c r="BO49" s="689"/>
      <c r="BP49" s="689"/>
      <c r="BQ49" s="689"/>
      <c r="BR49" s="689"/>
      <c r="BS49" s="689"/>
      <c r="BT49" s="689"/>
      <c r="BU49" s="689"/>
      <c r="BV49" s="689"/>
      <c r="BW49" s="689"/>
      <c r="BX49" s="689"/>
      <c r="BY49" s="689"/>
      <c r="BZ49" s="689"/>
      <c r="CA49" s="689"/>
      <c r="CB49" s="689"/>
      <c r="CC49" s="689"/>
      <c r="CD49" s="689"/>
      <c r="CE49" s="689"/>
      <c r="CF49" s="689"/>
      <c r="CG49" s="689"/>
      <c r="CH49" s="689"/>
      <c r="CI49" s="689"/>
      <c r="CJ49" s="689"/>
      <c r="CK49" s="689"/>
      <c r="CL49" s="689"/>
      <c r="CM49" s="689"/>
      <c r="CN49" s="689"/>
      <c r="CO49" s="689"/>
      <c r="CP49" s="689"/>
      <c r="CQ49" s="689"/>
      <c r="CR49" s="689"/>
      <c r="CS49" s="689"/>
      <c r="CT49" s="689"/>
      <c r="CU49" s="689"/>
      <c r="CV49" s="689"/>
      <c r="CW49" s="689"/>
      <c r="CX49" s="689"/>
      <c r="CY49" s="689"/>
      <c r="CZ49" s="689"/>
      <c r="DA49" s="689"/>
      <c r="DB49" s="689"/>
      <c r="DC49" s="689"/>
      <c r="DD49" s="689"/>
      <c r="DE49" s="689"/>
      <c r="DF49" s="689"/>
      <c r="DG49" s="689"/>
      <c r="DH49" s="689"/>
      <c r="DI49" s="689"/>
      <c r="DJ49" s="689"/>
      <c r="DK49" s="689"/>
      <c r="DL49" s="689"/>
      <c r="DM49" s="689"/>
      <c r="DN49" s="689"/>
      <c r="DO49" s="689"/>
      <c r="DP49" s="689"/>
      <c r="DQ49" s="689"/>
      <c r="DR49" s="689"/>
      <c r="DS49" s="689"/>
      <c r="DT49" s="689"/>
      <c r="DU49" s="689"/>
      <c r="DV49" s="689"/>
      <c r="DW49" s="689"/>
      <c r="DX49" s="689"/>
      <c r="DY49" s="689"/>
      <c r="DZ49" s="689"/>
      <c r="EA49" s="689"/>
      <c r="EB49" s="689"/>
      <c r="EC49" s="689"/>
      <c r="ED49" s="689"/>
      <c r="EE49" s="689"/>
      <c r="EF49" s="689"/>
      <c r="EG49" s="689"/>
      <c r="EH49" s="689"/>
      <c r="EI49" s="689"/>
      <c r="EJ49" s="689"/>
      <c r="EK49" s="689"/>
      <c r="EL49" s="689"/>
      <c r="EM49" s="689"/>
      <c r="EN49" s="689"/>
      <c r="EO49" s="689"/>
      <c r="EP49" s="689"/>
      <c r="EQ49" s="689"/>
      <c r="ER49" s="689"/>
      <c r="ES49" s="689"/>
      <c r="ET49" s="689"/>
      <c r="EU49" s="689"/>
      <c r="EV49" s="689"/>
      <c r="EW49" s="689"/>
      <c r="EX49" s="689"/>
      <c r="EY49" s="689"/>
      <c r="EZ49" s="689"/>
      <c r="FA49" s="689"/>
      <c r="FB49" s="689"/>
      <c r="FC49" s="689"/>
      <c r="FD49" s="689"/>
      <c r="FE49" s="689"/>
      <c r="FF49" s="689"/>
      <c r="FG49" s="689"/>
      <c r="FH49" s="689"/>
      <c r="FI49" s="689"/>
      <c r="FJ49" s="689"/>
      <c r="FK49" s="689"/>
      <c r="FL49" s="689"/>
      <c r="FM49" s="689"/>
      <c r="FN49" s="689"/>
      <c r="FO49" s="689"/>
      <c r="FP49" s="689"/>
      <c r="FQ49" s="689"/>
      <c r="FR49" s="689"/>
      <c r="FS49" s="689"/>
      <c r="FT49" s="689"/>
      <c r="FU49" s="689"/>
      <c r="FV49" s="689"/>
      <c r="FW49" s="689"/>
      <c r="FX49" s="689"/>
      <c r="FY49" s="689"/>
      <c r="FZ49" s="689"/>
      <c r="GA49" s="689"/>
      <c r="GB49" s="689"/>
      <c r="GC49" s="689"/>
      <c r="GD49" s="689"/>
      <c r="GE49" s="689"/>
      <c r="GF49" s="689"/>
      <c r="GG49" s="689"/>
      <c r="GH49" s="689"/>
      <c r="GI49" s="689"/>
      <c r="GJ49" s="689"/>
      <c r="GK49" s="689"/>
      <c r="GL49" s="689"/>
      <c r="GM49" s="689"/>
      <c r="GN49" s="689"/>
      <c r="GO49" s="689"/>
      <c r="GP49" s="689"/>
      <c r="GQ49" s="689"/>
      <c r="GR49" s="689"/>
      <c r="GS49" s="689"/>
      <c r="GT49" s="689"/>
      <c r="GU49" s="689"/>
      <c r="GV49" s="689"/>
      <c r="GW49" s="689"/>
      <c r="GX49" s="689"/>
      <c r="GY49" s="689"/>
      <c r="GZ49" s="689"/>
      <c r="HA49" s="689"/>
      <c r="HB49" s="689"/>
      <c r="HC49" s="689"/>
      <c r="HD49" s="689"/>
      <c r="HE49" s="689"/>
      <c r="HF49" s="689"/>
      <c r="HG49" s="689"/>
      <c r="HH49" s="689"/>
      <c r="HI49" s="689"/>
      <c r="HJ49" s="689"/>
      <c r="HK49" s="689"/>
      <c r="HL49" s="689"/>
      <c r="HM49" s="689"/>
      <c r="HN49" s="689"/>
      <c r="HO49" s="689"/>
      <c r="HP49" s="689"/>
      <c r="HQ49" s="689"/>
      <c r="HR49" s="689"/>
      <c r="HS49" s="689"/>
      <c r="HT49" s="689"/>
      <c r="HU49" s="689"/>
      <c r="HV49" s="689"/>
      <c r="HW49" s="689"/>
      <c r="HX49" s="689"/>
      <c r="HY49" s="689"/>
      <c r="HZ49" s="689"/>
      <c r="IA49" s="689"/>
      <c r="IB49" s="689"/>
      <c r="IC49" s="689"/>
      <c r="ID49" s="689"/>
      <c r="IE49" s="689"/>
      <c r="IF49" s="689"/>
      <c r="IG49" s="689"/>
      <c r="IH49" s="689"/>
      <c r="II49" s="689"/>
      <c r="IJ49" s="689"/>
      <c r="IK49" s="689"/>
      <c r="IL49" s="689"/>
      <c r="IM49" s="689"/>
      <c r="IN49" s="689"/>
      <c r="IO49" s="689"/>
      <c r="IP49" s="689"/>
      <c r="IQ49" s="689"/>
      <c r="IR49" s="689"/>
      <c r="IS49" s="689"/>
      <c r="IT49" s="689"/>
      <c r="IU49" s="689"/>
      <c r="IV49" s="689"/>
      <c r="IW49" s="689"/>
      <c r="IX49" s="689"/>
      <c r="IY49" s="689"/>
      <c r="IZ49" s="689"/>
      <c r="JA49" s="689"/>
      <c r="JB49" s="689"/>
      <c r="JC49" s="689"/>
      <c r="JD49" s="689"/>
      <c r="JE49" s="689"/>
      <c r="JF49" s="689"/>
      <c r="JG49" s="689"/>
      <c r="JH49" s="689"/>
      <c r="JI49" s="689"/>
      <c r="JJ49" s="689"/>
      <c r="JK49" s="689"/>
      <c r="JL49" s="689"/>
      <c r="JM49" s="689"/>
      <c r="JN49" s="689"/>
      <c r="JO49" s="689"/>
      <c r="JP49" s="689"/>
      <c r="JQ49" s="689"/>
      <c r="JR49" s="689"/>
      <c r="JS49" s="689"/>
      <c r="JT49" s="689"/>
      <c r="JU49" s="689"/>
      <c r="JV49" s="689"/>
      <c r="JW49" s="689"/>
      <c r="JX49" s="689"/>
      <c r="JY49" s="689"/>
      <c r="JZ49" s="689"/>
      <c r="KA49" s="689"/>
      <c r="KB49" s="689"/>
      <c r="KC49" s="689"/>
      <c r="KD49" s="689"/>
      <c r="KE49" s="689"/>
      <c r="KF49" s="689"/>
      <c r="KG49" s="689"/>
      <c r="KH49" s="689"/>
      <c r="KI49" s="689"/>
      <c r="KJ49" s="689"/>
      <c r="KK49" s="689"/>
      <c r="KL49" s="689"/>
      <c r="KM49" s="689"/>
      <c r="KN49" s="689"/>
      <c r="KO49" s="689"/>
      <c r="KP49" s="689"/>
      <c r="KQ49" s="689"/>
      <c r="KR49" s="689"/>
      <c r="KS49" s="689"/>
      <c r="KT49" s="689"/>
      <c r="KU49" s="689"/>
      <c r="KV49" s="689"/>
      <c r="KW49" s="689"/>
      <c r="KX49" s="689"/>
      <c r="KY49" s="689"/>
      <c r="KZ49" s="689"/>
      <c r="LA49" s="689"/>
      <c r="LB49" s="689"/>
      <c r="LC49" s="689"/>
      <c r="LD49" s="689"/>
      <c r="LE49" s="689"/>
      <c r="LF49" s="689"/>
      <c r="LG49" s="689"/>
      <c r="LH49" s="689"/>
      <c r="LI49" s="689"/>
      <c r="LJ49" s="689"/>
      <c r="LK49" s="689"/>
      <c r="LL49" s="689"/>
      <c r="LM49" s="689"/>
      <c r="LN49" s="689"/>
      <c r="LO49" s="689"/>
      <c r="LP49" s="689"/>
      <c r="LQ49" s="689"/>
      <c r="LR49" s="689"/>
      <c r="LS49" s="689"/>
      <c r="LT49" s="689"/>
      <c r="LU49" s="689"/>
      <c r="LV49" s="689"/>
      <c r="LW49" s="689"/>
      <c r="LX49" s="689"/>
      <c r="LY49" s="689"/>
      <c r="LZ49" s="689"/>
      <c r="MA49" s="689"/>
      <c r="MB49" s="689"/>
      <c r="MC49" s="689"/>
      <c r="MD49" s="689"/>
      <c r="ME49" s="689"/>
      <c r="MF49" s="689"/>
      <c r="MG49" s="689"/>
      <c r="MH49" s="689"/>
      <c r="MI49" s="689"/>
      <c r="MJ49" s="689"/>
      <c r="MK49" s="689"/>
      <c r="ML49" s="689"/>
      <c r="MM49" s="689"/>
      <c r="MN49" s="689"/>
      <c r="MO49" s="689"/>
      <c r="MP49" s="689"/>
      <c r="MQ49" s="689"/>
      <c r="MR49" s="689"/>
      <c r="MS49" s="689"/>
      <c r="MT49" s="689"/>
      <c r="MU49" s="689"/>
      <c r="MV49" s="689"/>
      <c r="MW49" s="689"/>
      <c r="MX49" s="689"/>
      <c r="MY49" s="689"/>
      <c r="MZ49" s="689"/>
      <c r="NA49" s="689"/>
      <c r="NB49" s="689"/>
      <c r="NC49" s="689"/>
      <c r="ND49" s="689"/>
      <c r="NE49" s="689"/>
      <c r="NF49" s="689"/>
      <c r="NG49" s="689"/>
      <c r="NH49" s="689"/>
      <c r="NI49" s="689"/>
      <c r="NJ49" s="689"/>
      <c r="NK49" s="689"/>
      <c r="NL49" s="689"/>
      <c r="NM49" s="689"/>
      <c r="NN49" s="689"/>
      <c r="NO49" s="689"/>
      <c r="NP49" s="689"/>
      <c r="NQ49" s="689"/>
      <c r="NR49" s="689"/>
      <c r="NS49" s="689"/>
      <c r="NT49" s="689"/>
      <c r="NU49" s="689"/>
      <c r="NV49" s="689"/>
      <c r="NW49" s="689"/>
      <c r="NX49" s="689"/>
      <c r="NY49" s="689"/>
      <c r="NZ49" s="689"/>
      <c r="OA49" s="689"/>
      <c r="OB49" s="689"/>
      <c r="OC49" s="689"/>
      <c r="OD49" s="689"/>
      <c r="OE49" s="689"/>
      <c r="OF49" s="689"/>
      <c r="OG49" s="689"/>
      <c r="OH49" s="689"/>
      <c r="OI49" s="689"/>
      <c r="OJ49" s="689"/>
      <c r="OK49" s="689"/>
      <c r="OL49" s="689"/>
      <c r="OM49" s="689"/>
      <c r="ON49" s="689"/>
      <c r="OO49" s="689"/>
      <c r="OP49" s="689"/>
      <c r="OQ49" s="689"/>
      <c r="OR49" s="689"/>
      <c r="OS49" s="689"/>
      <c r="OT49" s="689"/>
      <c r="OU49" s="689"/>
      <c r="OV49" s="689"/>
      <c r="OW49" s="689"/>
      <c r="OX49" s="689"/>
      <c r="OY49" s="689"/>
      <c r="OZ49" s="689"/>
      <c r="PA49" s="689"/>
      <c r="PB49" s="689"/>
      <c r="PC49" s="689"/>
      <c r="PD49" s="689"/>
      <c r="PE49" s="689"/>
      <c r="PF49" s="689"/>
      <c r="PG49" s="689"/>
      <c r="PH49" s="689"/>
      <c r="PI49" s="689"/>
      <c r="PJ49" s="689"/>
      <c r="PK49" s="689"/>
      <c r="PL49" s="689"/>
      <c r="PM49" s="689"/>
      <c r="PN49" s="689"/>
      <c r="PO49" s="689"/>
      <c r="PP49" s="689"/>
      <c r="PQ49" s="689"/>
      <c r="PR49" s="689"/>
      <c r="PS49" s="689"/>
      <c r="PT49" s="689"/>
      <c r="PU49" s="689"/>
      <c r="PV49" s="689"/>
      <c r="PW49" s="689"/>
      <c r="PX49" s="689"/>
      <c r="PY49" s="689"/>
      <c r="PZ49" s="689"/>
      <c r="QA49" s="689"/>
      <c r="QB49" s="689"/>
      <c r="QC49" s="689"/>
      <c r="QD49" s="689"/>
      <c r="QE49" s="689"/>
      <c r="QF49" s="689"/>
      <c r="QG49" s="689"/>
      <c r="QH49" s="689"/>
      <c r="QI49" s="689"/>
      <c r="QJ49" s="689"/>
      <c r="QK49" s="689"/>
      <c r="QL49" s="689"/>
      <c r="QM49" s="689"/>
      <c r="QN49" s="689"/>
      <c r="QO49" s="689"/>
      <c r="QP49" s="689"/>
      <c r="QQ49" s="689"/>
      <c r="QR49" s="689"/>
      <c r="QS49" s="689"/>
      <c r="QT49" s="689"/>
      <c r="QU49" s="689"/>
      <c r="QV49" s="689"/>
      <c r="QW49" s="689"/>
      <c r="QX49" s="689"/>
      <c r="QY49" s="689"/>
      <c r="QZ49" s="689"/>
      <c r="RA49" s="689"/>
      <c r="RB49" s="689"/>
      <c r="RC49" s="689"/>
      <c r="RD49" s="689"/>
      <c r="RE49" s="689"/>
      <c r="RF49" s="689"/>
      <c r="RG49" s="689"/>
      <c r="RH49" s="689"/>
      <c r="RI49" s="689"/>
      <c r="RJ49" s="689"/>
      <c r="RK49" s="689"/>
      <c r="RL49" s="689"/>
      <c r="RM49" s="689"/>
      <c r="RN49" s="689"/>
      <c r="RO49" s="689"/>
      <c r="RP49" s="689"/>
      <c r="RQ49" s="689"/>
      <c r="RR49" s="689"/>
      <c r="RS49" s="689"/>
      <c r="RT49" s="689"/>
      <c r="RU49" s="689"/>
      <c r="RV49" s="689"/>
      <c r="RW49" s="689"/>
      <c r="RX49" s="689"/>
      <c r="RY49" s="689"/>
      <c r="RZ49" s="689"/>
      <c r="SA49" s="689"/>
      <c r="SB49" s="689"/>
      <c r="SC49" s="689"/>
      <c r="SD49" s="689"/>
      <c r="SE49" s="689"/>
      <c r="SF49" s="689"/>
      <c r="SG49" s="689"/>
      <c r="SH49" s="689"/>
      <c r="SI49" s="689"/>
      <c r="SJ49" s="689"/>
      <c r="SK49" s="689"/>
      <c r="SL49" s="689"/>
      <c r="SM49" s="689"/>
      <c r="SN49" s="689"/>
      <c r="SO49" s="689"/>
      <c r="SP49" s="689"/>
      <c r="SQ49" s="689"/>
      <c r="SR49" s="689"/>
      <c r="SS49" s="689"/>
      <c r="ST49" s="689"/>
      <c r="SU49" s="689"/>
      <c r="SV49" s="689"/>
      <c r="SW49" s="689"/>
      <c r="SX49" s="689"/>
      <c r="SY49" s="689"/>
      <c r="SZ49" s="689"/>
      <c r="TA49" s="689"/>
      <c r="TB49" s="689"/>
      <c r="TC49" s="689"/>
      <c r="TD49" s="689"/>
      <c r="TE49" s="689"/>
      <c r="TF49" s="689"/>
      <c r="TG49" s="689"/>
      <c r="TH49" s="689"/>
      <c r="TI49" s="689"/>
      <c r="TJ49" s="689"/>
      <c r="TK49" s="689"/>
      <c r="TL49" s="689"/>
      <c r="TM49" s="689"/>
      <c r="TN49" s="689"/>
      <c r="TO49" s="689"/>
      <c r="TP49" s="689"/>
      <c r="TQ49" s="689"/>
      <c r="TR49" s="689"/>
      <c r="TS49" s="689"/>
      <c r="TT49" s="689"/>
      <c r="TU49" s="689"/>
      <c r="TV49" s="689"/>
      <c r="TW49" s="689"/>
      <c r="TX49" s="689"/>
      <c r="TY49" s="689"/>
      <c r="TZ49" s="689"/>
      <c r="UA49" s="689"/>
      <c r="UB49" s="689"/>
      <c r="UC49" s="689"/>
      <c r="UD49" s="689"/>
      <c r="UE49" s="689"/>
      <c r="UF49" s="689"/>
      <c r="UG49" s="689"/>
      <c r="UH49" s="689"/>
      <c r="UI49" s="689"/>
      <c r="UJ49" s="689"/>
      <c r="UK49" s="689"/>
      <c r="UL49" s="689"/>
      <c r="UM49" s="689"/>
      <c r="UN49" s="689"/>
      <c r="UO49" s="689"/>
      <c r="UP49" s="689"/>
      <c r="UQ49" s="689"/>
      <c r="UR49" s="689"/>
      <c r="US49" s="689"/>
      <c r="UT49" s="689"/>
      <c r="UU49" s="689"/>
      <c r="UV49" s="689"/>
      <c r="UW49" s="689"/>
      <c r="UX49" s="689"/>
      <c r="UY49" s="689"/>
      <c r="UZ49" s="689"/>
      <c r="VA49" s="689"/>
      <c r="VB49" s="689"/>
      <c r="VC49" s="689"/>
      <c r="VD49" s="689"/>
      <c r="VE49" s="689"/>
      <c r="VF49" s="689"/>
      <c r="VG49" s="689"/>
      <c r="VH49" s="689"/>
      <c r="VI49" s="689"/>
      <c r="VJ49" s="689"/>
      <c r="VK49" s="689"/>
      <c r="VL49" s="689"/>
      <c r="VM49" s="689"/>
      <c r="VN49" s="689"/>
      <c r="VO49" s="689"/>
      <c r="VP49" s="689"/>
      <c r="VQ49" s="689"/>
      <c r="VR49" s="689"/>
      <c r="VS49" s="689"/>
      <c r="VT49" s="689"/>
      <c r="VU49" s="689"/>
      <c r="VV49" s="689"/>
      <c r="VW49" s="689"/>
      <c r="VX49" s="689"/>
      <c r="VY49" s="689"/>
      <c r="VZ49" s="689"/>
      <c r="WA49" s="689"/>
      <c r="WB49" s="689"/>
      <c r="WC49" s="689"/>
      <c r="WD49" s="689"/>
      <c r="WE49" s="689"/>
      <c r="WF49" s="689"/>
      <c r="WG49" s="689"/>
      <c r="WH49" s="689"/>
      <c r="WI49" s="689"/>
      <c r="WJ49" s="689"/>
      <c r="WK49" s="689"/>
      <c r="WL49" s="689"/>
      <c r="WM49" s="689"/>
      <c r="WN49" s="689"/>
      <c r="WO49" s="689"/>
      <c r="WP49" s="689"/>
      <c r="WQ49" s="689"/>
      <c r="WR49" s="689"/>
      <c r="WS49" s="689"/>
      <c r="WT49" s="689"/>
      <c r="WU49" s="689"/>
      <c r="WV49" s="689"/>
      <c r="WW49" s="689"/>
      <c r="WX49" s="689"/>
      <c r="WY49" s="689"/>
      <c r="WZ49" s="689"/>
      <c r="XA49" s="689"/>
      <c r="XB49" s="689"/>
      <c r="XC49" s="689"/>
      <c r="XD49" s="689"/>
      <c r="XE49" s="689"/>
      <c r="XF49" s="689"/>
      <c r="XG49" s="689"/>
      <c r="XH49" s="689"/>
      <c r="XI49" s="689"/>
      <c r="XJ49" s="689"/>
      <c r="XK49" s="689"/>
      <c r="XL49" s="689"/>
      <c r="XM49" s="689"/>
      <c r="XN49" s="689"/>
      <c r="XO49" s="689"/>
      <c r="XP49" s="689"/>
      <c r="XQ49" s="689"/>
      <c r="XR49" s="689"/>
      <c r="XS49" s="689"/>
      <c r="XT49" s="689"/>
      <c r="XU49" s="689"/>
      <c r="XV49" s="689"/>
      <c r="XW49" s="689"/>
      <c r="XX49" s="689"/>
      <c r="XY49" s="689"/>
      <c r="XZ49" s="689"/>
      <c r="YA49" s="689"/>
      <c r="YB49" s="689"/>
      <c r="YC49" s="689"/>
      <c r="YD49" s="689"/>
      <c r="YE49" s="689"/>
      <c r="YF49" s="689"/>
      <c r="YG49" s="689"/>
      <c r="YH49" s="689"/>
      <c r="YI49" s="689"/>
      <c r="YJ49" s="689"/>
      <c r="YK49" s="689"/>
      <c r="YL49" s="689"/>
      <c r="YM49" s="689"/>
      <c r="YN49" s="689"/>
      <c r="YO49" s="689"/>
      <c r="YP49" s="689"/>
      <c r="YQ49" s="689"/>
      <c r="YR49" s="689"/>
      <c r="YS49" s="689"/>
      <c r="YT49" s="689"/>
      <c r="YU49" s="689"/>
      <c r="YV49" s="689"/>
      <c r="YW49" s="689"/>
      <c r="YX49" s="689"/>
      <c r="YY49" s="689"/>
      <c r="YZ49" s="689"/>
      <c r="ZA49" s="689"/>
      <c r="ZB49" s="689"/>
      <c r="ZC49" s="689"/>
      <c r="ZD49" s="689"/>
      <c r="ZE49" s="689"/>
      <c r="ZF49" s="689"/>
      <c r="ZG49" s="689"/>
      <c r="ZH49" s="689"/>
      <c r="ZI49" s="689"/>
      <c r="ZJ49" s="689"/>
      <c r="ZK49" s="689"/>
      <c r="ZL49" s="689"/>
      <c r="ZM49" s="689"/>
      <c r="ZN49" s="689"/>
      <c r="ZO49" s="689"/>
      <c r="ZP49" s="689"/>
      <c r="ZQ49" s="689"/>
      <c r="ZR49" s="689"/>
      <c r="ZS49" s="689"/>
      <c r="ZT49" s="689"/>
      <c r="ZU49" s="689"/>
      <c r="ZV49" s="689"/>
      <c r="ZW49" s="689"/>
      <c r="ZX49" s="689"/>
      <c r="ZY49" s="689"/>
      <c r="ZZ49" s="689"/>
      <c r="AAA49" s="689"/>
      <c r="AAB49" s="689"/>
      <c r="AAC49" s="689"/>
      <c r="AAD49" s="689"/>
      <c r="AAE49" s="689"/>
      <c r="AAF49" s="689"/>
      <c r="AAG49" s="689"/>
      <c r="AAH49" s="689"/>
      <c r="AAI49" s="689"/>
      <c r="AAJ49" s="689"/>
      <c r="AAK49" s="689"/>
      <c r="AAL49" s="689"/>
      <c r="AAM49" s="689"/>
      <c r="AAN49" s="689"/>
      <c r="AAO49" s="689"/>
      <c r="AAP49" s="689"/>
      <c r="AAQ49" s="689"/>
      <c r="AAR49" s="689"/>
      <c r="AAS49" s="689"/>
      <c r="AAT49" s="689"/>
      <c r="AAU49" s="689"/>
      <c r="AAV49" s="689"/>
      <c r="AAW49" s="689"/>
      <c r="AAX49" s="689"/>
      <c r="AAY49" s="689"/>
      <c r="AAZ49" s="689"/>
      <c r="ABA49" s="689"/>
      <c r="ABB49" s="689"/>
      <c r="ABC49" s="689"/>
      <c r="ABD49" s="689"/>
      <c r="ABE49" s="689"/>
      <c r="ABF49" s="689"/>
      <c r="ABG49" s="689"/>
      <c r="ABH49" s="689"/>
      <c r="ABI49" s="689"/>
      <c r="ABJ49" s="689"/>
      <c r="ABK49" s="689"/>
      <c r="ABL49" s="689"/>
      <c r="ABM49" s="689"/>
      <c r="ABN49" s="689"/>
      <c r="ABO49" s="689"/>
      <c r="ABP49" s="689"/>
      <c r="ABQ49" s="689"/>
      <c r="ABR49" s="689"/>
      <c r="ABS49" s="689"/>
      <c r="ABT49" s="689"/>
      <c r="ABU49" s="689"/>
      <c r="ABV49" s="689"/>
      <c r="ABW49" s="689"/>
      <c r="ABX49" s="689"/>
      <c r="ABY49" s="689"/>
      <c r="ABZ49" s="689"/>
      <c r="ACA49" s="689"/>
      <c r="ACB49" s="689"/>
      <c r="ACC49" s="689"/>
      <c r="ACD49" s="689"/>
      <c r="ACE49" s="689"/>
      <c r="ACF49" s="689"/>
      <c r="ACG49" s="689"/>
      <c r="ACH49" s="689"/>
      <c r="ACI49" s="689"/>
      <c r="ACJ49" s="689"/>
      <c r="ACK49" s="689"/>
      <c r="ACL49" s="689"/>
      <c r="ACM49" s="689"/>
      <c r="ACN49" s="689"/>
      <c r="ACO49" s="689"/>
      <c r="ACP49" s="689"/>
      <c r="ACQ49" s="689"/>
      <c r="ACR49" s="689"/>
      <c r="ACS49" s="689"/>
      <c r="ACT49" s="689"/>
      <c r="ACU49" s="689"/>
      <c r="ACV49" s="689"/>
      <c r="ACW49" s="689"/>
      <c r="ACX49" s="689"/>
      <c r="ACY49" s="689"/>
      <c r="ACZ49" s="689"/>
      <c r="ADA49" s="689"/>
      <c r="ADB49" s="689"/>
      <c r="ADC49" s="689"/>
      <c r="ADD49" s="689"/>
      <c r="ADE49" s="689"/>
      <c r="ADF49" s="689"/>
      <c r="ADG49" s="689"/>
      <c r="ADH49" s="689"/>
      <c r="ADI49" s="689"/>
      <c r="ADJ49" s="689"/>
      <c r="ADK49" s="689"/>
      <c r="ADL49" s="689"/>
      <c r="ADM49" s="689"/>
      <c r="ADN49" s="689"/>
      <c r="ADO49" s="689"/>
      <c r="ADP49" s="689"/>
      <c r="ADQ49" s="689"/>
      <c r="ADR49" s="689"/>
      <c r="ADS49" s="689"/>
      <c r="ADT49" s="689"/>
      <c r="ADU49" s="689"/>
      <c r="ADV49" s="689"/>
      <c r="ADW49" s="689"/>
      <c r="ADX49" s="689"/>
      <c r="ADY49" s="689"/>
      <c r="ADZ49" s="689"/>
      <c r="AEA49" s="689"/>
      <c r="AEB49" s="689"/>
      <c r="AEC49" s="689"/>
      <c r="AED49" s="689"/>
      <c r="AEE49" s="689"/>
      <c r="AEF49" s="689"/>
      <c r="AEG49" s="689"/>
      <c r="AEH49" s="689"/>
      <c r="AEI49" s="689"/>
      <c r="AEJ49" s="689"/>
      <c r="AEK49" s="689"/>
      <c r="AEL49" s="689"/>
      <c r="AEM49" s="689"/>
      <c r="AEN49" s="689"/>
      <c r="AEO49" s="689"/>
      <c r="AEP49" s="689"/>
      <c r="AEQ49" s="689"/>
      <c r="AER49" s="689"/>
      <c r="AES49" s="689"/>
      <c r="AET49" s="689"/>
      <c r="AEU49" s="689"/>
      <c r="AEV49" s="689"/>
      <c r="AEW49" s="689"/>
      <c r="AEX49" s="689"/>
      <c r="AEY49" s="689"/>
      <c r="AEZ49" s="689"/>
      <c r="AFA49" s="689"/>
      <c r="AFB49" s="689"/>
      <c r="AFC49" s="689"/>
      <c r="AFD49" s="689"/>
      <c r="AFE49" s="689"/>
      <c r="AFF49" s="689"/>
      <c r="AFG49" s="689"/>
      <c r="AFH49" s="689"/>
      <c r="AFI49" s="689"/>
      <c r="AFJ49" s="689"/>
      <c r="AFK49" s="689"/>
      <c r="AFL49" s="689"/>
      <c r="AFM49" s="689"/>
      <c r="AFN49" s="689"/>
      <c r="AFO49" s="689"/>
      <c r="AFP49" s="689"/>
      <c r="AFQ49" s="689"/>
      <c r="AFR49" s="689"/>
      <c r="AFS49" s="689"/>
      <c r="AFT49" s="689"/>
      <c r="AFU49" s="689"/>
      <c r="AFV49" s="689"/>
      <c r="AFW49" s="689"/>
      <c r="AFX49" s="689"/>
      <c r="AFY49" s="689"/>
      <c r="AFZ49" s="689"/>
      <c r="AGA49" s="689"/>
      <c r="AGB49" s="689"/>
      <c r="AGC49" s="689"/>
      <c r="AGD49" s="689"/>
      <c r="AGE49" s="689"/>
      <c r="AGF49" s="689"/>
      <c r="AGG49" s="689"/>
      <c r="AGH49" s="689"/>
      <c r="AGI49" s="689"/>
      <c r="AGJ49" s="689"/>
      <c r="AGK49" s="689"/>
      <c r="AGL49" s="689"/>
      <c r="AGM49" s="689"/>
      <c r="AGN49" s="689"/>
      <c r="AGO49" s="689"/>
      <c r="AGP49" s="689"/>
      <c r="AGQ49" s="689"/>
      <c r="AGR49" s="689"/>
      <c r="AGS49" s="689"/>
      <c r="AGT49" s="689"/>
      <c r="AGU49" s="689"/>
      <c r="AGV49" s="689"/>
      <c r="AGW49" s="689"/>
      <c r="AGX49" s="689"/>
      <c r="AGY49" s="689"/>
      <c r="AGZ49" s="689"/>
      <c r="AHA49" s="689"/>
      <c r="AHB49" s="689"/>
      <c r="AHC49" s="689"/>
      <c r="AHD49" s="689"/>
      <c r="AHE49" s="689"/>
      <c r="AHF49" s="689"/>
      <c r="AHG49" s="689"/>
      <c r="AHH49" s="689"/>
      <c r="AHI49" s="689"/>
      <c r="AHJ49" s="689"/>
      <c r="AHK49" s="689"/>
      <c r="AHL49" s="689"/>
      <c r="AHM49" s="689"/>
      <c r="AHN49" s="689"/>
      <c r="AHO49" s="689"/>
      <c r="AHP49" s="689"/>
      <c r="AHQ49" s="689"/>
      <c r="AHR49" s="689"/>
      <c r="AHS49" s="689"/>
      <c r="AHT49" s="689"/>
      <c r="AHU49" s="689"/>
      <c r="AHV49" s="689"/>
      <c r="AHW49" s="689"/>
      <c r="AHX49" s="689"/>
      <c r="AHY49" s="689"/>
      <c r="AHZ49" s="689"/>
      <c r="AIA49" s="689"/>
      <c r="AIB49" s="689"/>
      <c r="AIC49" s="689"/>
      <c r="AID49" s="689"/>
      <c r="AIE49" s="689"/>
      <c r="AIF49" s="689"/>
      <c r="AIG49" s="689"/>
      <c r="AIH49" s="689"/>
      <c r="AII49" s="689"/>
      <c r="AIJ49" s="689"/>
      <c r="AIK49" s="689"/>
      <c r="AIL49" s="689"/>
      <c r="AIM49" s="689"/>
      <c r="AIN49" s="689"/>
      <c r="AIO49" s="689"/>
      <c r="AIP49" s="689"/>
      <c r="AIQ49" s="689"/>
      <c r="AIR49" s="689"/>
      <c r="AIS49" s="689"/>
      <c r="AIT49" s="689"/>
      <c r="AIU49" s="689"/>
      <c r="AIV49" s="689"/>
      <c r="AIW49" s="689"/>
      <c r="AIX49" s="689"/>
      <c r="AIY49" s="689"/>
      <c r="AIZ49" s="689"/>
      <c r="AJA49" s="689"/>
      <c r="AJB49" s="689"/>
      <c r="AJC49" s="689"/>
      <c r="AJD49" s="689"/>
      <c r="AJE49" s="689"/>
      <c r="AJF49" s="689"/>
      <c r="AJG49" s="689"/>
      <c r="AJH49" s="689"/>
      <c r="AJI49" s="689"/>
      <c r="AJJ49" s="689"/>
      <c r="AJK49" s="689"/>
      <c r="AJL49" s="689"/>
      <c r="AJM49" s="689"/>
      <c r="AJN49" s="689"/>
      <c r="AJO49" s="689"/>
      <c r="AJP49" s="689"/>
      <c r="AJQ49" s="689"/>
      <c r="AJR49" s="689"/>
      <c r="AJS49" s="689"/>
      <c r="AJT49" s="689"/>
      <c r="AJU49" s="689"/>
      <c r="AJV49" s="689"/>
      <c r="AJW49" s="689"/>
      <c r="AJX49" s="689"/>
      <c r="AJY49" s="689"/>
      <c r="AJZ49" s="689"/>
      <c r="AKA49" s="689"/>
      <c r="AKB49" s="689"/>
      <c r="AKC49" s="689"/>
      <c r="AKD49" s="689"/>
      <c r="AKE49" s="689"/>
      <c r="AKF49" s="689"/>
      <c r="AKG49" s="689"/>
      <c r="AKH49" s="689"/>
      <c r="AKI49" s="689"/>
      <c r="AKJ49" s="689"/>
      <c r="AKK49" s="689"/>
      <c r="AKL49" s="689"/>
      <c r="AKM49" s="689"/>
      <c r="AKN49" s="689"/>
      <c r="AKO49" s="689"/>
      <c r="AKP49" s="689"/>
      <c r="AKQ49" s="689"/>
      <c r="AKR49" s="689"/>
      <c r="AKS49" s="689"/>
      <c r="AKT49" s="689"/>
      <c r="AKU49" s="689"/>
      <c r="AKV49" s="689"/>
      <c r="AKW49" s="689"/>
      <c r="AKX49" s="689"/>
      <c r="AKY49" s="689"/>
      <c r="AKZ49" s="689"/>
      <c r="ALA49" s="689"/>
      <c r="ALB49" s="689"/>
      <c r="ALC49" s="689"/>
      <c r="ALD49" s="689"/>
      <c r="ALE49" s="689"/>
      <c r="ALF49" s="689"/>
      <c r="ALG49" s="689"/>
      <c r="ALH49" s="689"/>
      <c r="ALI49" s="689"/>
      <c r="ALJ49" s="689"/>
      <c r="ALK49" s="689"/>
      <c r="ALL49" s="689"/>
      <c r="ALM49" s="689"/>
      <c r="ALN49" s="689"/>
      <c r="ALO49" s="689"/>
      <c r="ALP49" s="689"/>
      <c r="ALQ49" s="689"/>
      <c r="ALR49" s="689"/>
      <c r="ALS49" s="689"/>
      <c r="ALT49" s="689"/>
      <c r="ALU49" s="689"/>
      <c r="ALV49" s="689"/>
      <c r="ALW49" s="689"/>
      <c r="ALX49" s="689"/>
      <c r="ALY49" s="689"/>
      <c r="ALZ49" s="689"/>
      <c r="AMA49" s="689"/>
      <c r="AMB49" s="689"/>
      <c r="AMC49" s="689"/>
      <c r="AMD49" s="689"/>
      <c r="AME49" s="689"/>
      <c r="AMF49" s="689"/>
      <c r="AMG49" s="689"/>
      <c r="AMH49" s="689"/>
      <c r="AMI49" s="689"/>
      <c r="AMJ49" s="689"/>
      <c r="AMK49" s="689"/>
      <c r="AML49" s="689"/>
      <c r="AMM49" s="689"/>
      <c r="AMN49" s="689"/>
      <c r="AMO49" s="689"/>
      <c r="AMP49" s="689"/>
      <c r="AMQ49" s="689"/>
      <c r="AMR49" s="689"/>
      <c r="AMS49" s="689"/>
      <c r="AMT49" s="689"/>
      <c r="AMU49" s="689"/>
      <c r="AMV49" s="689"/>
      <c r="AMW49" s="689"/>
      <c r="AMX49" s="689"/>
      <c r="AMY49" s="689"/>
      <c r="AMZ49" s="689"/>
      <c r="ANA49" s="689"/>
      <c r="ANB49" s="689"/>
      <c r="ANC49" s="689"/>
      <c r="AND49" s="689"/>
      <c r="ANE49" s="689"/>
      <c r="ANF49" s="689"/>
      <c r="ANG49" s="689"/>
      <c r="ANH49" s="689"/>
      <c r="ANI49" s="689"/>
      <c r="ANJ49" s="689"/>
      <c r="ANK49" s="689"/>
      <c r="ANL49" s="689"/>
      <c r="ANM49" s="689"/>
      <c r="ANN49" s="689"/>
      <c r="ANO49" s="689"/>
      <c r="ANP49" s="689"/>
      <c r="ANQ49" s="689"/>
      <c r="ANR49" s="689"/>
      <c r="ANS49" s="689"/>
      <c r="ANT49" s="689"/>
      <c r="ANU49" s="689"/>
      <c r="ANV49" s="689"/>
      <c r="ANW49" s="689"/>
      <c r="ANX49" s="689"/>
      <c r="ANY49" s="689"/>
      <c r="ANZ49" s="689"/>
      <c r="AOA49" s="689"/>
      <c r="AOB49" s="689"/>
      <c r="AOC49" s="689"/>
      <c r="AOD49" s="689"/>
      <c r="AOE49" s="689"/>
      <c r="AOF49" s="689"/>
      <c r="AOG49" s="689"/>
      <c r="AOH49" s="689"/>
      <c r="AOI49" s="689"/>
      <c r="AOJ49" s="689"/>
      <c r="AOK49" s="689"/>
      <c r="AOL49" s="689"/>
      <c r="AOM49" s="689"/>
      <c r="AON49" s="689"/>
      <c r="AOO49" s="689"/>
      <c r="AOP49" s="689"/>
      <c r="AOQ49" s="689"/>
      <c r="AOR49" s="689"/>
      <c r="AOS49" s="689"/>
      <c r="AOT49" s="689"/>
      <c r="AOU49" s="689"/>
      <c r="AOV49" s="689"/>
      <c r="AOW49" s="689"/>
      <c r="AOX49" s="689"/>
      <c r="AOY49" s="689"/>
      <c r="AOZ49" s="689"/>
      <c r="APA49" s="689"/>
      <c r="APB49" s="689"/>
      <c r="APC49" s="689"/>
      <c r="APD49" s="689"/>
      <c r="APE49" s="689"/>
      <c r="APF49" s="689"/>
      <c r="APG49" s="689"/>
      <c r="APH49" s="689"/>
      <c r="API49" s="689"/>
      <c r="APJ49" s="689"/>
      <c r="APK49" s="689"/>
      <c r="APL49" s="689"/>
      <c r="APM49" s="689"/>
      <c r="APN49" s="689"/>
      <c r="APO49" s="689"/>
      <c r="APP49" s="689"/>
      <c r="APQ49" s="689"/>
      <c r="APR49" s="689"/>
      <c r="APS49" s="689"/>
      <c r="APT49" s="689"/>
      <c r="APU49" s="689"/>
      <c r="APV49" s="689"/>
      <c r="APW49" s="689"/>
      <c r="APX49" s="689"/>
      <c r="APY49" s="689"/>
      <c r="APZ49" s="689"/>
      <c r="AQA49" s="689"/>
      <c r="AQB49" s="689"/>
      <c r="AQC49" s="689"/>
      <c r="AQD49" s="689"/>
      <c r="AQE49" s="689"/>
      <c r="AQF49" s="689"/>
      <c r="AQG49" s="689"/>
      <c r="AQH49" s="689"/>
      <c r="AQI49" s="689"/>
      <c r="AQJ49" s="689"/>
      <c r="AQK49" s="689"/>
      <c r="AQL49" s="689"/>
      <c r="AQM49" s="689"/>
      <c r="AQN49" s="689"/>
      <c r="AQO49" s="689"/>
      <c r="AQP49" s="689"/>
      <c r="AQQ49" s="689"/>
      <c r="AQR49" s="689"/>
      <c r="AQS49" s="689"/>
      <c r="AQT49" s="689"/>
      <c r="AQU49" s="689"/>
      <c r="AQV49" s="689"/>
      <c r="AQW49" s="689"/>
      <c r="AQX49" s="689"/>
      <c r="AQY49" s="689"/>
      <c r="AQZ49" s="689"/>
      <c r="ARA49" s="689"/>
      <c r="ARB49" s="689"/>
      <c r="ARC49" s="689"/>
      <c r="ARD49" s="689"/>
      <c r="ARE49" s="689"/>
      <c r="ARF49" s="689"/>
      <c r="ARG49" s="689"/>
      <c r="ARH49" s="689"/>
      <c r="ARI49" s="689"/>
      <c r="ARJ49" s="689"/>
      <c r="ARK49" s="689"/>
      <c r="ARL49" s="689"/>
      <c r="ARM49" s="689"/>
      <c r="ARN49" s="689"/>
      <c r="ARO49" s="689"/>
      <c r="ARP49" s="689"/>
      <c r="ARQ49" s="689"/>
      <c r="ARR49" s="689"/>
      <c r="ARS49" s="689"/>
      <c r="ART49" s="689"/>
      <c r="ARU49" s="689"/>
      <c r="ARV49" s="689"/>
      <c r="ARW49" s="689"/>
      <c r="ARX49" s="689"/>
      <c r="ARY49" s="689"/>
      <c r="ARZ49" s="689"/>
      <c r="ASA49" s="689"/>
      <c r="ASB49" s="689"/>
      <c r="ASC49" s="689"/>
      <c r="ASD49" s="689"/>
      <c r="ASE49" s="689"/>
      <c r="ASF49" s="689"/>
      <c r="ASG49" s="689"/>
      <c r="ASH49" s="689"/>
      <c r="ASI49" s="689"/>
      <c r="ASJ49" s="689"/>
      <c r="ASK49" s="689"/>
      <c r="ASL49" s="689"/>
      <c r="ASM49" s="689"/>
      <c r="ASN49" s="689"/>
      <c r="ASO49" s="689"/>
      <c r="ASP49" s="689"/>
      <c r="ASQ49" s="689"/>
      <c r="ASR49" s="689"/>
      <c r="ASS49" s="689"/>
      <c r="AST49" s="689"/>
      <c r="ASU49" s="689"/>
      <c r="ASV49" s="689"/>
      <c r="ASW49" s="689"/>
      <c r="ASX49" s="689"/>
      <c r="ASY49" s="689"/>
      <c r="ASZ49" s="689"/>
      <c r="ATA49" s="689"/>
      <c r="ATB49" s="689"/>
      <c r="ATC49" s="689"/>
      <c r="ATD49" s="689"/>
      <c r="ATE49" s="689"/>
      <c r="ATF49" s="689"/>
      <c r="ATG49" s="689"/>
      <c r="ATH49" s="689"/>
      <c r="ATI49" s="689"/>
      <c r="ATJ49" s="689"/>
      <c r="ATK49" s="689"/>
      <c r="ATL49" s="689"/>
      <c r="ATM49" s="689"/>
      <c r="ATN49" s="689"/>
      <c r="ATO49" s="689"/>
      <c r="ATP49" s="689"/>
      <c r="ATQ49" s="689"/>
      <c r="ATR49" s="689"/>
      <c r="ATS49" s="689"/>
      <c r="ATT49" s="689"/>
      <c r="ATU49" s="689"/>
      <c r="ATV49" s="689"/>
      <c r="ATW49" s="689"/>
      <c r="ATX49" s="689"/>
      <c r="ATY49" s="689"/>
      <c r="ATZ49" s="689"/>
      <c r="AUA49" s="689"/>
      <c r="AUB49" s="689"/>
      <c r="AUC49" s="689"/>
      <c r="AUD49" s="689"/>
      <c r="AUE49" s="689"/>
      <c r="AUF49" s="689"/>
      <c r="AUG49" s="689"/>
      <c r="AUH49" s="689"/>
      <c r="AUI49" s="689"/>
      <c r="AUJ49" s="689"/>
      <c r="AUK49" s="689"/>
      <c r="AUL49" s="689"/>
      <c r="AUM49" s="689"/>
      <c r="AUN49" s="689"/>
      <c r="AUO49" s="689"/>
      <c r="AUP49" s="689"/>
      <c r="AUQ49" s="689"/>
      <c r="AUR49" s="689"/>
      <c r="AUS49" s="689"/>
      <c r="AUT49" s="689"/>
      <c r="AUU49" s="689"/>
      <c r="AUV49" s="689"/>
      <c r="AUW49" s="689"/>
      <c r="AUX49" s="689"/>
      <c r="AUY49" s="689"/>
      <c r="AUZ49" s="689"/>
      <c r="AVA49" s="689"/>
      <c r="AVB49" s="689"/>
      <c r="AVC49" s="689"/>
      <c r="AVD49" s="689"/>
      <c r="AVE49" s="689"/>
      <c r="AVF49" s="689"/>
      <c r="AVG49" s="689"/>
      <c r="AVH49" s="689"/>
      <c r="AVI49" s="689"/>
      <c r="AVJ49" s="689"/>
      <c r="AVK49" s="689"/>
      <c r="AVL49" s="689"/>
      <c r="AVM49" s="689"/>
      <c r="AVN49" s="689"/>
      <c r="AVO49" s="689"/>
      <c r="AVP49" s="689"/>
      <c r="AVQ49" s="689"/>
      <c r="AVR49" s="689"/>
      <c r="AVS49" s="689"/>
      <c r="AVT49" s="689"/>
      <c r="AVU49" s="689"/>
      <c r="AVV49" s="689"/>
      <c r="AVW49" s="689"/>
      <c r="AVX49" s="689"/>
      <c r="AVY49" s="689"/>
      <c r="AVZ49" s="689"/>
      <c r="AWA49" s="689"/>
      <c r="AWB49" s="689"/>
      <c r="AWC49" s="689"/>
      <c r="AWD49" s="689"/>
      <c r="AWE49" s="689"/>
      <c r="AWF49" s="689"/>
      <c r="AWG49" s="689"/>
      <c r="AWH49" s="689"/>
      <c r="AWI49" s="689"/>
      <c r="AWJ49" s="689"/>
      <c r="AWK49" s="689"/>
      <c r="AWL49" s="689"/>
      <c r="AWM49" s="689"/>
      <c r="AWN49" s="689"/>
      <c r="AWO49" s="689"/>
      <c r="AWP49" s="689"/>
      <c r="AWQ49" s="689"/>
      <c r="AWR49" s="689"/>
      <c r="AWS49" s="689"/>
      <c r="AWT49" s="689"/>
      <c r="AWU49" s="689"/>
      <c r="AWV49" s="689"/>
      <c r="AWW49" s="689"/>
      <c r="AWX49" s="689"/>
      <c r="AWY49" s="689"/>
      <c r="AWZ49" s="689"/>
      <c r="AXA49" s="689"/>
      <c r="AXB49" s="689"/>
      <c r="AXC49" s="689"/>
      <c r="AXD49" s="689"/>
      <c r="AXE49" s="689"/>
      <c r="AXF49" s="689"/>
      <c r="AXG49" s="689"/>
      <c r="AXH49" s="689"/>
      <c r="AXI49" s="689"/>
      <c r="AXJ49" s="689"/>
      <c r="AXK49" s="689"/>
      <c r="AXL49" s="689"/>
      <c r="AXM49" s="689"/>
      <c r="AXN49" s="689"/>
      <c r="AXO49" s="689"/>
      <c r="AXP49" s="689"/>
      <c r="AXQ49" s="689"/>
      <c r="AXR49" s="689"/>
      <c r="AXS49" s="689"/>
      <c r="AXT49" s="689"/>
      <c r="AXU49" s="689"/>
      <c r="AXV49" s="689"/>
      <c r="AXW49" s="689"/>
      <c r="AXX49" s="689"/>
      <c r="AXY49" s="689"/>
      <c r="AXZ49" s="689"/>
      <c r="AYA49" s="689"/>
      <c r="AYB49" s="689"/>
      <c r="AYC49" s="689"/>
      <c r="AYD49" s="689"/>
      <c r="AYE49" s="689"/>
      <c r="AYF49" s="689"/>
      <c r="AYG49" s="689"/>
      <c r="AYH49" s="689"/>
      <c r="AYI49" s="689"/>
      <c r="AYJ49" s="689"/>
      <c r="AYK49" s="689"/>
      <c r="AYL49" s="689"/>
      <c r="AYM49" s="689"/>
      <c r="AYN49" s="689"/>
      <c r="AYO49" s="689"/>
      <c r="AYP49" s="689"/>
      <c r="AYQ49" s="689"/>
      <c r="AYR49" s="689"/>
      <c r="AYS49" s="689"/>
      <c r="AYT49" s="689"/>
      <c r="AYU49" s="689"/>
      <c r="AYV49" s="689"/>
      <c r="AYW49" s="689"/>
      <c r="AYX49" s="689"/>
      <c r="AYY49" s="689"/>
      <c r="AYZ49" s="689"/>
      <c r="AZA49" s="689"/>
      <c r="AZB49" s="689"/>
      <c r="AZC49" s="689"/>
      <c r="AZD49" s="689"/>
      <c r="AZE49" s="689"/>
      <c r="AZF49" s="689"/>
      <c r="AZG49" s="689"/>
      <c r="AZH49" s="689"/>
      <c r="AZI49" s="689"/>
      <c r="AZJ49" s="689"/>
      <c r="AZK49" s="689"/>
      <c r="AZL49" s="689"/>
      <c r="AZM49" s="689"/>
      <c r="AZN49" s="689"/>
      <c r="AZO49" s="689"/>
      <c r="AZP49" s="689"/>
      <c r="AZQ49" s="689"/>
      <c r="AZR49" s="689"/>
      <c r="AZS49" s="689"/>
      <c r="AZT49" s="689"/>
      <c r="AZU49" s="689"/>
      <c r="AZV49" s="689"/>
      <c r="AZW49" s="689"/>
      <c r="AZX49" s="689"/>
      <c r="AZY49" s="689"/>
      <c r="AZZ49" s="689"/>
      <c r="BAA49" s="689"/>
      <c r="BAB49" s="689"/>
      <c r="BAC49" s="689"/>
      <c r="BAD49" s="689"/>
      <c r="BAE49" s="689"/>
      <c r="BAF49" s="689"/>
      <c r="BAG49" s="689"/>
      <c r="BAH49" s="689"/>
      <c r="BAI49" s="689"/>
      <c r="BAJ49" s="689"/>
      <c r="BAK49" s="689"/>
      <c r="BAL49" s="689"/>
      <c r="BAM49" s="689"/>
      <c r="BAN49" s="689"/>
      <c r="BAO49" s="689"/>
      <c r="BAP49" s="689"/>
      <c r="BAQ49" s="689"/>
      <c r="BAR49" s="689"/>
      <c r="BAS49" s="689"/>
      <c r="BAT49" s="689"/>
      <c r="BAU49" s="689"/>
      <c r="BAV49" s="689"/>
      <c r="BAW49" s="689"/>
      <c r="BAX49" s="689"/>
      <c r="BAY49" s="689"/>
      <c r="BAZ49" s="689"/>
      <c r="BBA49" s="689"/>
      <c r="BBB49" s="689"/>
      <c r="BBC49" s="689"/>
      <c r="BBD49" s="689"/>
      <c r="BBE49" s="689"/>
      <c r="BBF49" s="689"/>
      <c r="BBG49" s="689"/>
      <c r="BBH49" s="689"/>
      <c r="BBI49" s="689"/>
      <c r="BBJ49" s="689"/>
      <c r="BBK49" s="689"/>
      <c r="BBL49" s="689"/>
      <c r="BBM49" s="689"/>
      <c r="BBN49" s="689"/>
      <c r="BBO49" s="689"/>
      <c r="BBP49" s="689"/>
      <c r="BBQ49" s="689"/>
      <c r="BBR49" s="689"/>
      <c r="BBS49" s="689"/>
      <c r="BBT49" s="689"/>
      <c r="BBU49" s="689"/>
      <c r="BBV49" s="689"/>
      <c r="BBW49" s="689"/>
      <c r="BBX49" s="689"/>
      <c r="BBY49" s="689"/>
      <c r="BBZ49" s="689"/>
      <c r="BCA49" s="689"/>
      <c r="BCB49" s="689"/>
      <c r="BCC49" s="689"/>
      <c r="BCD49" s="689"/>
      <c r="BCE49" s="689"/>
      <c r="BCF49" s="689"/>
      <c r="BCG49" s="689"/>
      <c r="BCH49" s="689"/>
      <c r="BCI49" s="689"/>
      <c r="BCJ49" s="689"/>
      <c r="BCK49" s="689"/>
      <c r="BCL49" s="689"/>
      <c r="BCM49" s="689"/>
      <c r="BCN49" s="689"/>
      <c r="BCO49" s="689"/>
      <c r="BCP49" s="689"/>
      <c r="BCQ49" s="689"/>
      <c r="BCR49" s="689"/>
      <c r="BCS49" s="689"/>
      <c r="BCT49" s="689"/>
      <c r="BCU49" s="689"/>
      <c r="BCV49" s="689"/>
      <c r="BCW49" s="689"/>
      <c r="BCX49" s="689"/>
      <c r="BCY49" s="689"/>
      <c r="BCZ49" s="689"/>
      <c r="BDA49" s="689"/>
      <c r="BDB49" s="689"/>
      <c r="BDC49" s="689"/>
      <c r="BDD49" s="689"/>
      <c r="BDE49" s="689"/>
      <c r="BDF49" s="689"/>
      <c r="BDG49" s="689"/>
      <c r="BDH49" s="689"/>
      <c r="BDI49" s="689"/>
      <c r="BDJ49" s="689"/>
      <c r="BDK49" s="689"/>
      <c r="BDL49" s="689"/>
      <c r="BDM49" s="689"/>
      <c r="BDN49" s="689"/>
      <c r="BDO49" s="689"/>
      <c r="BDP49" s="689"/>
      <c r="BDQ49" s="689"/>
      <c r="BDR49" s="689"/>
      <c r="BDS49" s="689"/>
      <c r="BDT49" s="689"/>
      <c r="BDU49" s="689"/>
      <c r="BDV49" s="689"/>
      <c r="BDW49" s="689"/>
      <c r="BDX49" s="689"/>
      <c r="BDY49" s="689"/>
      <c r="BDZ49" s="689"/>
      <c r="BEA49" s="689"/>
      <c r="BEB49" s="689"/>
      <c r="BEC49" s="689"/>
      <c r="BED49" s="689"/>
      <c r="BEE49" s="689"/>
      <c r="BEF49" s="689"/>
      <c r="BEG49" s="689"/>
      <c r="BEH49" s="689"/>
      <c r="BEI49" s="689"/>
      <c r="BEJ49" s="689"/>
      <c r="BEK49" s="689"/>
      <c r="BEL49" s="689"/>
      <c r="BEM49" s="689"/>
      <c r="BEN49" s="689"/>
      <c r="BEO49" s="689"/>
      <c r="BEP49" s="689"/>
      <c r="BEQ49" s="689"/>
      <c r="BER49" s="689"/>
      <c r="BES49" s="689"/>
      <c r="BET49" s="689"/>
      <c r="BEU49" s="689"/>
      <c r="BEV49" s="689"/>
      <c r="BEW49" s="689"/>
      <c r="BEX49" s="689"/>
      <c r="BEY49" s="689"/>
      <c r="BEZ49" s="689"/>
      <c r="BFA49" s="689"/>
      <c r="BFB49" s="689"/>
      <c r="BFC49" s="689"/>
      <c r="BFD49" s="689"/>
      <c r="BFE49" s="689"/>
      <c r="BFF49" s="689"/>
      <c r="BFG49" s="689"/>
      <c r="BFH49" s="689"/>
      <c r="BFI49" s="689"/>
      <c r="BFJ49" s="689"/>
      <c r="BFK49" s="689"/>
      <c r="BFL49" s="689"/>
      <c r="BFM49" s="689"/>
      <c r="BFN49" s="689"/>
      <c r="BFO49" s="689"/>
      <c r="BFP49" s="689"/>
      <c r="BFQ49" s="689"/>
      <c r="BFR49" s="689"/>
      <c r="BFS49" s="689"/>
      <c r="BFT49" s="689"/>
      <c r="BFU49" s="689"/>
      <c r="BFV49" s="689"/>
      <c r="BFW49" s="689"/>
      <c r="BFX49" s="689"/>
      <c r="BFY49" s="689"/>
      <c r="BFZ49" s="689"/>
      <c r="BGA49" s="689"/>
      <c r="BGB49" s="689"/>
      <c r="BGC49" s="689"/>
      <c r="BGD49" s="689"/>
      <c r="BGE49" s="689"/>
      <c r="BGF49" s="689"/>
      <c r="BGG49" s="689"/>
      <c r="BGH49" s="689"/>
      <c r="BGI49" s="689"/>
      <c r="BGJ49" s="689"/>
      <c r="BGK49" s="689"/>
      <c r="BGL49" s="689"/>
      <c r="BGM49" s="689"/>
      <c r="BGN49" s="689"/>
      <c r="BGO49" s="689"/>
      <c r="BGP49" s="689"/>
      <c r="BGQ49" s="689"/>
      <c r="BGR49" s="689"/>
      <c r="BGS49" s="689"/>
      <c r="BGT49" s="689"/>
      <c r="BGU49" s="689"/>
      <c r="BGV49" s="689"/>
      <c r="BGW49" s="689"/>
      <c r="BGX49" s="689"/>
      <c r="BGY49" s="689"/>
      <c r="BGZ49" s="689"/>
      <c r="BHA49" s="689"/>
      <c r="BHB49" s="689"/>
      <c r="BHC49" s="689"/>
      <c r="BHD49" s="689"/>
      <c r="BHE49" s="689"/>
      <c r="BHF49" s="689"/>
      <c r="BHG49" s="689"/>
      <c r="BHH49" s="689"/>
      <c r="BHI49" s="689"/>
      <c r="BHJ49" s="689"/>
      <c r="BHK49" s="689"/>
      <c r="BHL49" s="689"/>
      <c r="BHM49" s="689"/>
      <c r="BHN49" s="689"/>
      <c r="BHO49" s="689"/>
      <c r="BHP49" s="689"/>
      <c r="BHQ49" s="689"/>
      <c r="BHR49" s="689"/>
      <c r="BHS49" s="689"/>
      <c r="BHT49" s="689"/>
      <c r="BHU49" s="689"/>
      <c r="BHV49" s="689"/>
      <c r="BHW49" s="689"/>
      <c r="BHX49" s="689"/>
      <c r="BHY49" s="689"/>
      <c r="BHZ49" s="689"/>
      <c r="BIA49" s="689"/>
      <c r="BIB49" s="689"/>
      <c r="BIC49" s="689"/>
      <c r="BID49" s="689"/>
      <c r="BIE49" s="689"/>
      <c r="BIF49" s="689"/>
      <c r="BIG49" s="689"/>
      <c r="BIH49" s="689"/>
      <c r="BII49" s="689"/>
      <c r="BIJ49" s="689"/>
      <c r="BIK49" s="689"/>
      <c r="BIL49" s="689"/>
      <c r="BIM49" s="689"/>
      <c r="BIN49" s="689"/>
      <c r="BIO49" s="689"/>
      <c r="BIP49" s="689"/>
      <c r="BIQ49" s="689"/>
      <c r="BIR49" s="689"/>
      <c r="BIS49" s="689"/>
      <c r="BIT49" s="689"/>
      <c r="BIU49" s="689"/>
      <c r="BIV49" s="689"/>
      <c r="BIW49" s="689"/>
      <c r="BIX49" s="689"/>
      <c r="BIY49" s="689"/>
      <c r="BIZ49" s="689"/>
      <c r="BJA49" s="689"/>
      <c r="BJB49" s="689"/>
      <c r="BJC49" s="689"/>
      <c r="BJD49" s="689"/>
      <c r="BJE49" s="689"/>
      <c r="BJF49" s="689"/>
      <c r="BJG49" s="689"/>
      <c r="BJH49" s="689"/>
      <c r="BJI49" s="689"/>
      <c r="BJJ49" s="689"/>
      <c r="BJK49" s="689"/>
      <c r="BJL49" s="689"/>
      <c r="BJM49" s="689"/>
      <c r="BJN49" s="689"/>
      <c r="BJO49" s="689"/>
      <c r="BJP49" s="689"/>
      <c r="BJQ49" s="689"/>
      <c r="BJR49" s="689"/>
      <c r="BJS49" s="689"/>
      <c r="BJT49" s="689"/>
      <c r="BJU49" s="689"/>
      <c r="BJV49" s="689"/>
      <c r="BJW49" s="689"/>
      <c r="BJX49" s="689"/>
      <c r="BJY49" s="689"/>
      <c r="BJZ49" s="689"/>
      <c r="BKA49" s="689"/>
      <c r="BKB49" s="689"/>
      <c r="BKC49" s="689"/>
      <c r="BKD49" s="689"/>
      <c r="BKE49" s="689"/>
      <c r="BKF49" s="689"/>
      <c r="BKG49" s="689"/>
      <c r="BKH49" s="689"/>
      <c r="BKI49" s="689"/>
      <c r="BKJ49" s="689"/>
      <c r="BKK49" s="689"/>
      <c r="BKL49" s="689"/>
      <c r="BKM49" s="689"/>
      <c r="BKN49" s="689"/>
      <c r="BKO49" s="689"/>
      <c r="BKP49" s="689"/>
      <c r="BKQ49" s="689"/>
      <c r="BKR49" s="689"/>
      <c r="BKS49" s="689"/>
      <c r="BKT49" s="689"/>
      <c r="BKU49" s="689"/>
      <c r="BKV49" s="689"/>
      <c r="BKW49" s="689"/>
      <c r="BKX49" s="689"/>
      <c r="BKY49" s="689"/>
      <c r="BKZ49" s="689"/>
      <c r="BLA49" s="689"/>
      <c r="BLB49" s="689"/>
      <c r="BLC49" s="689"/>
      <c r="BLD49" s="689"/>
      <c r="BLE49" s="689"/>
      <c r="BLF49" s="689"/>
      <c r="BLG49" s="689"/>
      <c r="BLH49" s="689"/>
      <c r="BLI49" s="689"/>
      <c r="BLJ49" s="689"/>
      <c r="BLK49" s="689"/>
      <c r="BLL49" s="689"/>
      <c r="BLM49" s="689"/>
      <c r="BLN49" s="689"/>
      <c r="BLO49" s="689"/>
      <c r="BLP49" s="689"/>
      <c r="BLQ49" s="689"/>
      <c r="BLR49" s="689"/>
      <c r="BLS49" s="689"/>
      <c r="BLT49" s="689"/>
      <c r="BLU49" s="689"/>
      <c r="BLV49" s="689"/>
      <c r="BLW49" s="689"/>
      <c r="BLX49" s="689"/>
      <c r="BLY49" s="689"/>
      <c r="BLZ49" s="689"/>
      <c r="BMA49" s="689"/>
      <c r="BMB49" s="689"/>
      <c r="BMC49" s="689"/>
      <c r="BMD49" s="689"/>
      <c r="BME49" s="689"/>
      <c r="BMF49" s="689"/>
      <c r="BMG49" s="689"/>
      <c r="BMH49" s="689"/>
      <c r="BMI49" s="689"/>
      <c r="BMJ49" s="689"/>
      <c r="BMK49" s="689"/>
      <c r="BML49" s="689"/>
      <c r="BMM49" s="689"/>
      <c r="BMN49" s="689"/>
      <c r="BMO49" s="689"/>
      <c r="BMP49" s="689"/>
      <c r="BMQ49" s="689"/>
      <c r="BMR49" s="689"/>
      <c r="BMS49" s="689"/>
      <c r="BMT49" s="689"/>
      <c r="BMU49" s="689"/>
      <c r="BMV49" s="689"/>
      <c r="BMW49" s="689"/>
      <c r="BMX49" s="689"/>
      <c r="BMY49" s="689"/>
      <c r="BMZ49" s="689"/>
      <c r="BNA49" s="689"/>
      <c r="BNB49" s="689"/>
      <c r="BNC49" s="689"/>
      <c r="BND49" s="689"/>
      <c r="BNE49" s="689"/>
      <c r="BNF49" s="689"/>
      <c r="BNG49" s="689"/>
      <c r="BNH49" s="689"/>
      <c r="BNI49" s="689"/>
      <c r="BNJ49" s="689"/>
      <c r="BNK49" s="689"/>
      <c r="BNL49" s="689"/>
      <c r="BNM49" s="689"/>
      <c r="BNN49" s="689"/>
      <c r="BNO49" s="689"/>
      <c r="BNP49" s="689"/>
      <c r="BNQ49" s="689"/>
      <c r="BNR49" s="689"/>
      <c r="BNS49" s="689"/>
      <c r="BNT49" s="689"/>
      <c r="BNU49" s="689"/>
      <c r="BNV49" s="689"/>
      <c r="BNW49" s="689"/>
      <c r="BNX49" s="689"/>
      <c r="BNY49" s="689"/>
      <c r="BNZ49" s="689"/>
      <c r="BOA49" s="689"/>
      <c r="BOB49" s="689"/>
      <c r="BOC49" s="689"/>
      <c r="BOD49" s="689"/>
      <c r="BOE49" s="689"/>
      <c r="BOF49" s="689"/>
      <c r="BOG49" s="689"/>
      <c r="BOH49" s="689"/>
      <c r="BOI49" s="689"/>
      <c r="BOJ49" s="689"/>
      <c r="BOK49" s="689"/>
      <c r="BOL49" s="689"/>
      <c r="BOM49" s="689"/>
      <c r="BON49" s="689"/>
      <c r="BOO49" s="689"/>
      <c r="BOP49" s="689"/>
      <c r="BOQ49" s="689"/>
      <c r="BOR49" s="689"/>
      <c r="BOS49" s="689"/>
      <c r="BOT49" s="689"/>
      <c r="BOU49" s="689"/>
      <c r="BOV49" s="689"/>
      <c r="BOW49" s="689"/>
      <c r="BOX49" s="689"/>
      <c r="BOY49" s="689"/>
      <c r="BOZ49" s="689"/>
      <c r="BPA49" s="689"/>
      <c r="BPB49" s="689"/>
      <c r="BPC49" s="689"/>
      <c r="BPD49" s="689"/>
      <c r="BPE49" s="689"/>
      <c r="BPF49" s="689"/>
      <c r="BPG49" s="689"/>
      <c r="BPH49" s="689"/>
      <c r="BPI49" s="689"/>
      <c r="BPJ49" s="689"/>
      <c r="BPK49" s="689"/>
      <c r="BPL49" s="689"/>
      <c r="BPM49" s="689"/>
      <c r="BPN49" s="689"/>
      <c r="BPO49" s="689"/>
      <c r="BPP49" s="689"/>
      <c r="BPQ49" s="689"/>
      <c r="BPR49" s="689"/>
      <c r="BPS49" s="689"/>
      <c r="BPT49" s="689"/>
      <c r="BPU49" s="689"/>
      <c r="BPV49" s="689"/>
      <c r="BPW49" s="689"/>
      <c r="BPX49" s="689"/>
      <c r="BPY49" s="689"/>
      <c r="BPZ49" s="689"/>
      <c r="BQA49" s="689"/>
      <c r="BQB49" s="689"/>
      <c r="BQC49" s="689"/>
      <c r="BQD49" s="689"/>
      <c r="BQE49" s="689"/>
      <c r="BQF49" s="689"/>
      <c r="BQG49" s="689"/>
      <c r="BQH49" s="689"/>
      <c r="BQI49" s="689"/>
      <c r="BQJ49" s="689"/>
      <c r="BQK49" s="689"/>
      <c r="BQL49" s="689"/>
      <c r="BQM49" s="689"/>
      <c r="BQN49" s="689"/>
      <c r="BQO49" s="689"/>
      <c r="BQP49" s="689"/>
      <c r="BQQ49" s="689"/>
      <c r="BQR49" s="689"/>
      <c r="BQS49" s="689"/>
      <c r="BQT49" s="689"/>
      <c r="BQU49" s="689"/>
      <c r="BQV49" s="689"/>
      <c r="BQW49" s="689"/>
      <c r="BQX49" s="689"/>
      <c r="BQY49" s="689"/>
      <c r="BQZ49" s="689"/>
      <c r="BRA49" s="689"/>
      <c r="BRB49" s="689"/>
      <c r="BRC49" s="689"/>
      <c r="BRD49" s="689"/>
      <c r="BRE49" s="689"/>
      <c r="BRF49" s="689"/>
      <c r="BRG49" s="689"/>
      <c r="BRH49" s="689"/>
      <c r="BRI49" s="689"/>
      <c r="BRJ49" s="689"/>
      <c r="BRK49" s="689"/>
      <c r="BRL49" s="689"/>
      <c r="BRM49" s="689"/>
      <c r="BRN49" s="689"/>
      <c r="BRO49" s="689"/>
      <c r="BRP49" s="689"/>
      <c r="BRQ49" s="689"/>
      <c r="BRR49" s="689"/>
      <c r="BRS49" s="689"/>
      <c r="BRT49" s="689"/>
      <c r="BRU49" s="689"/>
      <c r="BRV49" s="689"/>
      <c r="BRW49" s="689"/>
      <c r="BRX49" s="689"/>
      <c r="BRY49" s="689"/>
      <c r="BRZ49" s="689"/>
      <c r="BSA49" s="689"/>
      <c r="BSB49" s="689"/>
      <c r="BSC49" s="689"/>
      <c r="BSD49" s="689"/>
      <c r="BSE49" s="689"/>
      <c r="BSF49" s="689"/>
      <c r="BSG49" s="689"/>
      <c r="BSH49" s="689"/>
      <c r="BSI49" s="689"/>
      <c r="BSJ49" s="689"/>
      <c r="BSK49" s="689"/>
      <c r="BSL49" s="689"/>
      <c r="BSM49" s="689"/>
      <c r="BSN49" s="689"/>
      <c r="BSO49" s="689"/>
      <c r="BSP49" s="689"/>
      <c r="BSQ49" s="689"/>
      <c r="BSR49" s="689"/>
      <c r="BSS49" s="689"/>
      <c r="BST49" s="689"/>
      <c r="BSU49" s="689"/>
      <c r="BSV49" s="689"/>
      <c r="BSW49" s="689"/>
      <c r="BSX49" s="689"/>
      <c r="BSY49" s="689"/>
      <c r="BSZ49" s="689"/>
      <c r="BTA49" s="689"/>
      <c r="BTB49" s="689"/>
      <c r="BTC49" s="689"/>
      <c r="BTD49" s="689"/>
      <c r="BTE49" s="689"/>
      <c r="BTF49" s="689"/>
      <c r="BTG49" s="689"/>
      <c r="BTH49" s="689"/>
      <c r="BTI49" s="689"/>
      <c r="BTJ49" s="689"/>
      <c r="BTK49" s="689"/>
      <c r="BTL49" s="689"/>
      <c r="BTM49" s="689"/>
      <c r="BTN49" s="689"/>
      <c r="BTO49" s="689"/>
      <c r="BTP49" s="689"/>
      <c r="BTQ49" s="689"/>
      <c r="BTR49" s="689"/>
      <c r="BTS49" s="689"/>
      <c r="BTT49" s="689"/>
      <c r="BTU49" s="689"/>
      <c r="BTV49" s="689"/>
      <c r="BTW49" s="689"/>
      <c r="BTX49" s="689"/>
      <c r="BTY49" s="689"/>
      <c r="BTZ49" s="689"/>
      <c r="BUA49" s="689"/>
      <c r="BUB49" s="689"/>
      <c r="BUC49" s="689"/>
      <c r="BUD49" s="689"/>
      <c r="BUE49" s="689"/>
      <c r="BUF49" s="689"/>
      <c r="BUG49" s="689"/>
      <c r="BUH49" s="689"/>
      <c r="BUI49" s="689"/>
      <c r="BUJ49" s="689"/>
      <c r="BUK49" s="689"/>
      <c r="BUL49" s="689"/>
      <c r="BUM49" s="689"/>
      <c r="BUN49" s="689"/>
      <c r="BUO49" s="689"/>
      <c r="BUP49" s="689"/>
      <c r="BUQ49" s="689"/>
      <c r="BUR49" s="689"/>
      <c r="BUS49" s="689"/>
      <c r="BUT49" s="689"/>
      <c r="BUU49" s="689"/>
      <c r="BUV49" s="689"/>
      <c r="BUW49" s="689"/>
      <c r="BUX49" s="689"/>
      <c r="BUY49" s="689"/>
      <c r="BUZ49" s="689"/>
      <c r="BVA49" s="689"/>
      <c r="BVB49" s="689"/>
      <c r="BVC49" s="689"/>
      <c r="BVD49" s="689"/>
      <c r="BVE49" s="689"/>
      <c r="BVF49" s="689"/>
      <c r="BVG49" s="689"/>
      <c r="BVH49" s="689"/>
      <c r="BVI49" s="689"/>
      <c r="BVJ49" s="689"/>
      <c r="BVK49" s="689"/>
      <c r="BVL49" s="689"/>
      <c r="BVM49" s="689"/>
      <c r="BVN49" s="689"/>
      <c r="BVO49" s="689"/>
      <c r="BVP49" s="689"/>
      <c r="BVQ49" s="689"/>
      <c r="BVR49" s="689"/>
      <c r="BVS49" s="689"/>
      <c r="BVT49" s="689"/>
      <c r="BVU49" s="689"/>
      <c r="BVV49" s="689"/>
      <c r="BVW49" s="689"/>
      <c r="BVX49" s="689"/>
      <c r="BVY49" s="689"/>
      <c r="BVZ49" s="689"/>
      <c r="BWA49" s="689"/>
      <c r="BWB49" s="689"/>
      <c r="BWC49" s="689"/>
      <c r="BWD49" s="689"/>
      <c r="BWE49" s="689"/>
      <c r="BWF49" s="689"/>
      <c r="BWG49" s="689"/>
      <c r="BWH49" s="689"/>
      <c r="BWI49" s="689"/>
      <c r="BWJ49" s="689"/>
      <c r="BWK49" s="689"/>
      <c r="BWL49" s="689"/>
      <c r="BWM49" s="689"/>
      <c r="BWN49" s="689"/>
      <c r="BWO49" s="689"/>
      <c r="BWP49" s="689"/>
      <c r="BWQ49" s="689"/>
      <c r="BWR49" s="689"/>
      <c r="BWS49" s="689"/>
      <c r="BWT49" s="689"/>
      <c r="BWU49" s="689"/>
      <c r="BWV49" s="689"/>
      <c r="BWW49" s="689"/>
      <c r="BWX49" s="689"/>
      <c r="BWY49" s="689"/>
      <c r="BWZ49" s="689"/>
      <c r="BXA49" s="689"/>
      <c r="BXB49" s="689"/>
      <c r="BXC49" s="689"/>
      <c r="BXD49" s="689"/>
      <c r="BXE49" s="689"/>
      <c r="BXF49" s="689"/>
      <c r="BXG49" s="689"/>
      <c r="BXH49" s="689"/>
      <c r="BXI49" s="689"/>
      <c r="BXJ49" s="689"/>
      <c r="BXK49" s="689"/>
      <c r="BXL49" s="689"/>
      <c r="BXM49" s="689"/>
      <c r="BXN49" s="689"/>
      <c r="BXO49" s="689"/>
      <c r="BXP49" s="689"/>
      <c r="BXQ49" s="689"/>
      <c r="BXR49" s="689"/>
      <c r="BXS49" s="689"/>
      <c r="BXT49" s="689"/>
      <c r="BXU49" s="689"/>
      <c r="BXV49" s="689"/>
      <c r="BXW49" s="689"/>
      <c r="BXX49" s="689"/>
      <c r="BXY49" s="689"/>
      <c r="BXZ49" s="689"/>
      <c r="BYA49" s="689"/>
      <c r="BYB49" s="689"/>
      <c r="BYC49" s="689"/>
      <c r="BYD49" s="689"/>
      <c r="BYE49" s="689"/>
      <c r="BYF49" s="689"/>
      <c r="BYG49" s="689"/>
      <c r="BYH49" s="689"/>
      <c r="BYI49" s="689"/>
      <c r="BYJ49" s="689"/>
      <c r="BYK49" s="689"/>
      <c r="BYL49" s="689"/>
      <c r="BYM49" s="689"/>
      <c r="BYN49" s="689"/>
      <c r="BYO49" s="689"/>
      <c r="BYP49" s="689"/>
      <c r="BYQ49" s="689"/>
      <c r="BYR49" s="689"/>
      <c r="BYS49" s="689"/>
      <c r="BYT49" s="689"/>
      <c r="BYU49" s="689"/>
      <c r="BYV49" s="689"/>
      <c r="BYW49" s="689"/>
      <c r="BYX49" s="689"/>
      <c r="BYY49" s="689"/>
      <c r="BYZ49" s="689"/>
      <c r="BZA49" s="689"/>
      <c r="BZB49" s="689"/>
      <c r="BZC49" s="689"/>
      <c r="BZD49" s="689"/>
      <c r="BZE49" s="689"/>
      <c r="BZF49" s="689"/>
      <c r="BZG49" s="689"/>
      <c r="BZH49" s="689"/>
      <c r="BZI49" s="689"/>
      <c r="BZJ49" s="689"/>
      <c r="BZK49" s="689"/>
      <c r="BZL49" s="689"/>
      <c r="BZM49" s="689"/>
      <c r="BZN49" s="689"/>
      <c r="BZO49" s="689"/>
      <c r="BZP49" s="689"/>
      <c r="BZQ49" s="689"/>
      <c r="BZR49" s="689"/>
      <c r="BZS49" s="689"/>
      <c r="BZT49" s="689"/>
      <c r="BZU49" s="689"/>
      <c r="BZV49" s="689"/>
      <c r="BZW49" s="689"/>
      <c r="BZX49" s="689"/>
      <c r="BZY49" s="689"/>
      <c r="BZZ49" s="689"/>
      <c r="CAA49" s="689"/>
      <c r="CAB49" s="689"/>
      <c r="CAC49" s="689"/>
      <c r="CAD49" s="689"/>
      <c r="CAE49" s="689"/>
      <c r="CAF49" s="689"/>
      <c r="CAG49" s="689"/>
      <c r="CAH49" s="689"/>
      <c r="CAI49" s="689"/>
      <c r="CAJ49" s="689"/>
      <c r="CAK49" s="689"/>
      <c r="CAL49" s="689"/>
      <c r="CAM49" s="689"/>
      <c r="CAN49" s="689"/>
      <c r="CAO49" s="689"/>
      <c r="CAP49" s="689"/>
      <c r="CAQ49" s="689"/>
      <c r="CAR49" s="689"/>
      <c r="CAS49" s="689"/>
      <c r="CAT49" s="689"/>
      <c r="CAU49" s="689"/>
      <c r="CAV49" s="689"/>
      <c r="CAW49" s="689"/>
      <c r="CAX49" s="689"/>
      <c r="CAY49" s="689"/>
      <c r="CAZ49" s="689"/>
      <c r="CBA49" s="689"/>
      <c r="CBB49" s="689"/>
      <c r="CBC49" s="689"/>
      <c r="CBD49" s="689"/>
      <c r="CBE49" s="689"/>
      <c r="CBF49" s="689"/>
      <c r="CBG49" s="689"/>
      <c r="CBH49" s="689"/>
      <c r="CBI49" s="689"/>
      <c r="CBJ49" s="689"/>
      <c r="CBK49" s="689"/>
      <c r="CBL49" s="689"/>
      <c r="CBM49" s="689"/>
      <c r="CBN49" s="689"/>
      <c r="CBO49" s="689"/>
      <c r="CBP49" s="689"/>
      <c r="CBQ49" s="689"/>
      <c r="CBR49" s="689"/>
      <c r="CBS49" s="689"/>
      <c r="CBT49" s="689"/>
      <c r="CBU49" s="689"/>
      <c r="CBV49" s="689"/>
      <c r="CBW49" s="689"/>
      <c r="CBX49" s="689"/>
      <c r="CBY49" s="689"/>
      <c r="CBZ49" s="689"/>
      <c r="CCA49" s="689"/>
      <c r="CCB49" s="689"/>
      <c r="CCC49" s="689"/>
      <c r="CCD49" s="689"/>
      <c r="CCE49" s="689"/>
      <c r="CCF49" s="689"/>
      <c r="CCG49" s="689"/>
      <c r="CCH49" s="689"/>
      <c r="CCI49" s="689"/>
      <c r="CCJ49" s="689"/>
      <c r="CCK49" s="689"/>
      <c r="CCL49" s="689"/>
      <c r="CCM49" s="689"/>
      <c r="CCN49" s="689"/>
      <c r="CCO49" s="689"/>
      <c r="CCP49" s="689"/>
      <c r="CCQ49" s="689"/>
      <c r="CCR49" s="689"/>
      <c r="CCS49" s="689"/>
      <c r="CCT49" s="689"/>
      <c r="CCU49" s="689"/>
      <c r="CCV49" s="689"/>
      <c r="CCW49" s="689"/>
      <c r="CCX49" s="689"/>
      <c r="CCY49" s="689"/>
      <c r="CCZ49" s="689"/>
      <c r="CDA49" s="689"/>
      <c r="CDB49" s="689"/>
      <c r="CDC49" s="689"/>
      <c r="CDD49" s="689"/>
      <c r="CDE49" s="689"/>
      <c r="CDF49" s="689"/>
      <c r="CDG49" s="689"/>
      <c r="CDH49" s="689"/>
      <c r="CDI49" s="689"/>
      <c r="CDJ49" s="689"/>
      <c r="CDK49" s="689"/>
      <c r="CDL49" s="689"/>
      <c r="CDM49" s="689"/>
      <c r="CDN49" s="689"/>
      <c r="CDO49" s="689"/>
      <c r="CDP49" s="689"/>
      <c r="CDQ49" s="689"/>
      <c r="CDR49" s="689"/>
      <c r="CDS49" s="689"/>
      <c r="CDT49" s="689"/>
      <c r="CDU49" s="689"/>
      <c r="CDV49" s="689"/>
      <c r="CDW49" s="689"/>
      <c r="CDX49" s="689"/>
      <c r="CDY49" s="689"/>
      <c r="CDZ49" s="689"/>
      <c r="CEA49" s="689"/>
      <c r="CEB49" s="689"/>
      <c r="CEC49" s="689"/>
      <c r="CED49" s="689"/>
      <c r="CEE49" s="689"/>
      <c r="CEF49" s="689"/>
      <c r="CEG49" s="689"/>
      <c r="CEH49" s="689"/>
      <c r="CEI49" s="689"/>
      <c r="CEJ49" s="689"/>
      <c r="CEK49" s="689"/>
      <c r="CEL49" s="689"/>
      <c r="CEM49" s="689"/>
      <c r="CEN49" s="689"/>
      <c r="CEO49" s="689"/>
      <c r="CEP49" s="689"/>
      <c r="CEQ49" s="689"/>
      <c r="CER49" s="689"/>
      <c r="CES49" s="689"/>
      <c r="CET49" s="689"/>
      <c r="CEU49" s="689"/>
      <c r="CEV49" s="689"/>
      <c r="CEW49" s="689"/>
      <c r="CEX49" s="689"/>
      <c r="CEY49" s="689"/>
      <c r="CEZ49" s="689"/>
      <c r="CFA49" s="689"/>
      <c r="CFB49" s="689"/>
      <c r="CFC49" s="689"/>
      <c r="CFD49" s="689"/>
      <c r="CFE49" s="689"/>
      <c r="CFF49" s="689"/>
      <c r="CFG49" s="689"/>
      <c r="CFH49" s="689"/>
      <c r="CFI49" s="689"/>
      <c r="CFJ49" s="689"/>
      <c r="CFK49" s="689"/>
      <c r="CFL49" s="689"/>
      <c r="CFM49" s="689"/>
      <c r="CFN49" s="689"/>
      <c r="CFO49" s="689"/>
      <c r="CFP49" s="689"/>
      <c r="CFQ49" s="689"/>
      <c r="CFR49" s="689"/>
      <c r="CFS49" s="689"/>
      <c r="CFT49" s="689"/>
      <c r="CFU49" s="689"/>
      <c r="CFV49" s="689"/>
      <c r="CFW49" s="689"/>
      <c r="CFX49" s="689"/>
      <c r="CFY49" s="689"/>
      <c r="CFZ49" s="689"/>
      <c r="CGA49" s="689"/>
      <c r="CGB49" s="689"/>
      <c r="CGC49" s="689"/>
      <c r="CGD49" s="689"/>
      <c r="CGE49" s="689"/>
      <c r="CGF49" s="689"/>
      <c r="CGG49" s="689"/>
      <c r="CGH49" s="689"/>
      <c r="CGI49" s="689"/>
      <c r="CGJ49" s="689"/>
      <c r="CGK49" s="689"/>
      <c r="CGL49" s="689"/>
      <c r="CGM49" s="689"/>
      <c r="CGN49" s="689"/>
      <c r="CGO49" s="689"/>
      <c r="CGP49" s="689"/>
      <c r="CGQ49" s="689"/>
      <c r="CGR49" s="689"/>
      <c r="CGS49" s="689"/>
      <c r="CGT49" s="689"/>
      <c r="CGU49" s="689"/>
      <c r="CGV49" s="689"/>
      <c r="CGW49" s="689"/>
      <c r="CGX49" s="689"/>
      <c r="CGY49" s="689"/>
      <c r="CGZ49" s="689"/>
      <c r="CHA49" s="689"/>
      <c r="CHB49" s="689"/>
      <c r="CHC49" s="689"/>
      <c r="CHD49" s="689"/>
      <c r="CHE49" s="689"/>
      <c r="CHF49" s="689"/>
      <c r="CHG49" s="689"/>
      <c r="CHH49" s="689"/>
      <c r="CHI49" s="689"/>
      <c r="CHJ49" s="689"/>
      <c r="CHK49" s="689"/>
      <c r="CHL49" s="689"/>
      <c r="CHM49" s="689"/>
      <c r="CHN49" s="689"/>
      <c r="CHO49" s="689"/>
      <c r="CHP49" s="689"/>
      <c r="CHQ49" s="689"/>
      <c r="CHR49" s="689"/>
      <c r="CHS49" s="689"/>
      <c r="CHT49" s="689"/>
      <c r="CHU49" s="689"/>
      <c r="CHV49" s="689"/>
      <c r="CHW49" s="689"/>
      <c r="CHX49" s="689"/>
      <c r="CHY49" s="689"/>
      <c r="CHZ49" s="689"/>
      <c r="CIA49" s="689"/>
      <c r="CIB49" s="689"/>
      <c r="CIC49" s="689"/>
      <c r="CID49" s="689"/>
      <c r="CIE49" s="689"/>
      <c r="CIF49" s="689"/>
      <c r="CIG49" s="689"/>
      <c r="CIH49" s="689"/>
      <c r="CII49" s="689"/>
      <c r="CIJ49" s="689"/>
      <c r="CIK49" s="689"/>
      <c r="CIL49" s="689"/>
      <c r="CIM49" s="689"/>
      <c r="CIN49" s="689"/>
      <c r="CIO49" s="689"/>
      <c r="CIP49" s="689"/>
      <c r="CIQ49" s="689"/>
      <c r="CIR49" s="689"/>
      <c r="CIS49" s="689"/>
      <c r="CIT49" s="689"/>
      <c r="CIU49" s="689"/>
      <c r="CIV49" s="689"/>
      <c r="CIW49" s="689"/>
      <c r="CIX49" s="689"/>
      <c r="CIY49" s="689"/>
      <c r="CIZ49" s="689"/>
      <c r="CJA49" s="689"/>
      <c r="CJB49" s="689"/>
      <c r="CJC49" s="689"/>
      <c r="CJD49" s="689"/>
      <c r="CJE49" s="689"/>
      <c r="CJF49" s="689"/>
      <c r="CJG49" s="689"/>
      <c r="CJH49" s="689"/>
      <c r="CJI49" s="689"/>
      <c r="CJJ49" s="689"/>
      <c r="CJK49" s="689"/>
      <c r="CJL49" s="689"/>
      <c r="CJM49" s="689"/>
      <c r="CJN49" s="689"/>
      <c r="CJO49" s="689"/>
      <c r="CJP49" s="689"/>
      <c r="CJQ49" s="689"/>
      <c r="CJR49" s="689"/>
      <c r="CJS49" s="689"/>
      <c r="CJT49" s="689"/>
      <c r="CJU49" s="689"/>
      <c r="CJV49" s="689"/>
      <c r="CJW49" s="689"/>
      <c r="CJX49" s="689"/>
      <c r="CJY49" s="689"/>
      <c r="CJZ49" s="689"/>
      <c r="CKA49" s="689"/>
      <c r="CKB49" s="689"/>
      <c r="CKC49" s="689"/>
      <c r="CKD49" s="689"/>
      <c r="CKE49" s="689"/>
      <c r="CKF49" s="689"/>
      <c r="CKG49" s="689"/>
      <c r="CKH49" s="689"/>
      <c r="CKI49" s="689"/>
      <c r="CKJ49" s="689"/>
      <c r="CKK49" s="689"/>
      <c r="CKL49" s="689"/>
      <c r="CKM49" s="689"/>
      <c r="CKN49" s="689"/>
      <c r="CKO49" s="689"/>
      <c r="CKP49" s="689"/>
      <c r="CKQ49" s="689"/>
      <c r="CKR49" s="689"/>
      <c r="CKS49" s="689"/>
      <c r="CKT49" s="689"/>
      <c r="CKU49" s="689"/>
      <c r="CKV49" s="689"/>
      <c r="CKW49" s="689"/>
      <c r="CKX49" s="689"/>
      <c r="CKY49" s="689"/>
      <c r="CKZ49" s="689"/>
      <c r="CLA49" s="689"/>
      <c r="CLB49" s="689"/>
      <c r="CLC49" s="689"/>
      <c r="CLD49" s="689"/>
      <c r="CLE49" s="689"/>
      <c r="CLF49" s="689"/>
      <c r="CLG49" s="689"/>
      <c r="CLH49" s="689"/>
      <c r="CLI49" s="689"/>
      <c r="CLJ49" s="689"/>
      <c r="CLK49" s="689"/>
      <c r="CLL49" s="689"/>
      <c r="CLM49" s="689"/>
      <c r="CLN49" s="689"/>
      <c r="CLO49" s="689"/>
      <c r="CLP49" s="689"/>
      <c r="CLQ49" s="689"/>
      <c r="CLR49" s="689"/>
      <c r="CLS49" s="689"/>
      <c r="CLT49" s="689"/>
      <c r="CLU49" s="689"/>
      <c r="CLV49" s="689"/>
      <c r="CLW49" s="689"/>
      <c r="CLX49" s="689"/>
      <c r="CLY49" s="689"/>
      <c r="CLZ49" s="689"/>
      <c r="CMA49" s="689"/>
      <c r="CMB49" s="689"/>
      <c r="CMC49" s="689"/>
      <c r="CMD49" s="689"/>
      <c r="CME49" s="689"/>
      <c r="CMF49" s="689"/>
      <c r="CMG49" s="689"/>
      <c r="CMH49" s="689"/>
      <c r="CMI49" s="689"/>
      <c r="CMJ49" s="689"/>
      <c r="CMK49" s="689"/>
      <c r="CML49" s="689"/>
      <c r="CMM49" s="689"/>
      <c r="CMN49" s="689"/>
      <c r="CMO49" s="689"/>
      <c r="CMP49" s="689"/>
      <c r="CMQ49" s="689"/>
      <c r="CMR49" s="689"/>
      <c r="CMS49" s="689"/>
      <c r="CMT49" s="689"/>
      <c r="CMU49" s="689"/>
      <c r="CMV49" s="689"/>
      <c r="CMW49" s="689"/>
      <c r="CMX49" s="689"/>
      <c r="CMY49" s="689"/>
      <c r="CMZ49" s="689"/>
      <c r="CNA49" s="689"/>
      <c r="CNB49" s="689"/>
      <c r="CNC49" s="689"/>
      <c r="CND49" s="689"/>
      <c r="CNE49" s="689"/>
      <c r="CNF49" s="689"/>
      <c r="CNG49" s="689"/>
      <c r="CNH49" s="689"/>
      <c r="CNI49" s="689"/>
      <c r="CNJ49" s="689"/>
      <c r="CNK49" s="689"/>
      <c r="CNL49" s="689"/>
      <c r="CNM49" s="689"/>
      <c r="CNN49" s="689"/>
      <c r="CNO49" s="689"/>
      <c r="CNP49" s="689"/>
      <c r="CNQ49" s="689"/>
      <c r="CNR49" s="689"/>
      <c r="CNS49" s="689"/>
      <c r="CNT49" s="689"/>
      <c r="CNU49" s="689"/>
      <c r="CNV49" s="689"/>
      <c r="CNW49" s="689"/>
      <c r="CNX49" s="689"/>
      <c r="CNY49" s="689"/>
      <c r="CNZ49" s="689"/>
      <c r="COA49" s="689"/>
      <c r="COB49" s="689"/>
      <c r="COC49" s="689"/>
      <c r="COD49" s="689"/>
      <c r="COE49" s="689"/>
      <c r="COF49" s="689"/>
      <c r="COG49" s="689"/>
      <c r="COH49" s="689"/>
      <c r="COI49" s="689"/>
      <c r="COJ49" s="689"/>
      <c r="COK49" s="689"/>
      <c r="COL49" s="689"/>
      <c r="COM49" s="689"/>
      <c r="CON49" s="689"/>
      <c r="COO49" s="689"/>
      <c r="COP49" s="689"/>
      <c r="COQ49" s="689"/>
      <c r="COR49" s="689"/>
      <c r="COS49" s="689"/>
      <c r="COT49" s="689"/>
      <c r="COU49" s="689"/>
      <c r="COV49" s="689"/>
      <c r="COW49" s="689"/>
      <c r="COX49" s="689"/>
      <c r="COY49" s="689"/>
      <c r="COZ49" s="689"/>
      <c r="CPA49" s="689"/>
      <c r="CPB49" s="689"/>
      <c r="CPC49" s="689"/>
      <c r="CPD49" s="689"/>
      <c r="CPE49" s="689"/>
      <c r="CPF49" s="689"/>
      <c r="CPG49" s="689"/>
      <c r="CPH49" s="689"/>
      <c r="CPI49" s="689"/>
      <c r="CPJ49" s="689"/>
      <c r="CPK49" s="689"/>
      <c r="CPL49" s="689"/>
      <c r="CPM49" s="689"/>
      <c r="CPN49" s="689"/>
      <c r="CPO49" s="689"/>
      <c r="CPP49" s="689"/>
      <c r="CPQ49" s="689"/>
      <c r="CPR49" s="689"/>
      <c r="CPS49" s="689"/>
      <c r="CPT49" s="689"/>
      <c r="CPU49" s="689"/>
      <c r="CPV49" s="689"/>
      <c r="CPW49" s="689"/>
      <c r="CPX49" s="689"/>
      <c r="CPY49" s="689"/>
      <c r="CPZ49" s="689"/>
      <c r="CQA49" s="689"/>
      <c r="CQB49" s="689"/>
      <c r="CQC49" s="689"/>
      <c r="CQD49" s="689"/>
      <c r="CQE49" s="689"/>
      <c r="CQF49" s="689"/>
      <c r="CQG49" s="689"/>
      <c r="CQH49" s="689"/>
      <c r="CQI49" s="689"/>
      <c r="CQJ49" s="689"/>
      <c r="CQK49" s="689"/>
      <c r="CQL49" s="689"/>
      <c r="CQM49" s="689"/>
      <c r="CQN49" s="689"/>
      <c r="CQO49" s="689"/>
      <c r="CQP49" s="689"/>
      <c r="CQQ49" s="689"/>
      <c r="CQR49" s="689"/>
      <c r="CQS49" s="689"/>
      <c r="CQT49" s="689"/>
      <c r="CQU49" s="689"/>
      <c r="CQV49" s="689"/>
      <c r="CQW49" s="689"/>
      <c r="CQX49" s="689"/>
      <c r="CQY49" s="689"/>
      <c r="CQZ49" s="689"/>
      <c r="CRA49" s="689"/>
      <c r="CRB49" s="689"/>
      <c r="CRC49" s="689"/>
      <c r="CRD49" s="689"/>
      <c r="CRE49" s="689"/>
      <c r="CRF49" s="689"/>
      <c r="CRG49" s="689"/>
      <c r="CRH49" s="689"/>
      <c r="CRI49" s="689"/>
      <c r="CRJ49" s="689"/>
      <c r="CRK49" s="689"/>
      <c r="CRL49" s="689"/>
      <c r="CRM49" s="689"/>
      <c r="CRN49" s="689"/>
      <c r="CRO49" s="689"/>
      <c r="CRP49" s="689"/>
      <c r="CRQ49" s="689"/>
      <c r="CRR49" s="689"/>
      <c r="CRS49" s="689"/>
      <c r="CRT49" s="689"/>
      <c r="CRU49" s="689"/>
      <c r="CRV49" s="689"/>
      <c r="CRW49" s="689"/>
      <c r="CRX49" s="689"/>
      <c r="CRY49" s="689"/>
      <c r="CRZ49" s="689"/>
      <c r="CSA49" s="689"/>
      <c r="CSB49" s="689"/>
      <c r="CSC49" s="689"/>
      <c r="CSD49" s="689"/>
      <c r="CSE49" s="689"/>
      <c r="CSF49" s="689"/>
      <c r="CSG49" s="689"/>
      <c r="CSH49" s="689"/>
      <c r="CSI49" s="689"/>
      <c r="CSJ49" s="689"/>
      <c r="CSK49" s="689"/>
      <c r="CSL49" s="689"/>
      <c r="CSM49" s="689"/>
      <c r="CSN49" s="689"/>
      <c r="CSO49" s="689"/>
      <c r="CSP49" s="689"/>
      <c r="CSQ49" s="689"/>
      <c r="CSR49" s="689"/>
      <c r="CSS49" s="689"/>
      <c r="CST49" s="689"/>
      <c r="CSU49" s="689"/>
      <c r="CSV49" s="689"/>
      <c r="CSW49" s="689"/>
      <c r="CSX49" s="689"/>
      <c r="CSY49" s="689"/>
      <c r="CSZ49" s="689"/>
      <c r="CTA49" s="689"/>
      <c r="CTB49" s="689"/>
      <c r="CTC49" s="689"/>
      <c r="CTD49" s="689"/>
      <c r="CTE49" s="689"/>
      <c r="CTF49" s="689"/>
      <c r="CTG49" s="689"/>
      <c r="CTH49" s="689"/>
      <c r="CTI49" s="689"/>
      <c r="CTJ49" s="689"/>
      <c r="CTK49" s="689"/>
      <c r="CTL49" s="689"/>
      <c r="CTM49" s="689"/>
      <c r="CTN49" s="689"/>
      <c r="CTO49" s="689"/>
      <c r="CTP49" s="689"/>
      <c r="CTQ49" s="689"/>
      <c r="CTR49" s="689"/>
      <c r="CTS49" s="689"/>
      <c r="CTT49" s="689"/>
      <c r="CTU49" s="689"/>
      <c r="CTV49" s="689"/>
      <c r="CTW49" s="689"/>
      <c r="CTX49" s="689"/>
      <c r="CTY49" s="689"/>
      <c r="CTZ49" s="689"/>
      <c r="CUA49" s="689"/>
      <c r="CUB49" s="689"/>
      <c r="CUC49" s="689"/>
      <c r="CUD49" s="689"/>
      <c r="CUE49" s="689"/>
      <c r="CUF49" s="689"/>
      <c r="CUG49" s="689"/>
      <c r="CUH49" s="689"/>
      <c r="CUI49" s="689"/>
      <c r="CUJ49" s="689"/>
      <c r="CUK49" s="689"/>
      <c r="CUL49" s="689"/>
      <c r="CUM49" s="689"/>
      <c r="CUN49" s="689"/>
      <c r="CUO49" s="689"/>
      <c r="CUP49" s="689"/>
      <c r="CUQ49" s="689"/>
      <c r="CUR49" s="689"/>
      <c r="CUS49" s="689"/>
      <c r="CUT49" s="689"/>
      <c r="CUU49" s="689"/>
      <c r="CUV49" s="689"/>
      <c r="CUW49" s="689"/>
      <c r="CUX49" s="689"/>
      <c r="CUY49" s="689"/>
      <c r="CUZ49" s="689"/>
      <c r="CVA49" s="689"/>
      <c r="CVB49" s="689"/>
      <c r="CVC49" s="689"/>
      <c r="CVD49" s="689"/>
      <c r="CVE49" s="689"/>
      <c r="CVF49" s="689"/>
      <c r="CVG49" s="689"/>
      <c r="CVH49" s="689"/>
      <c r="CVI49" s="689"/>
      <c r="CVJ49" s="689"/>
      <c r="CVK49" s="689"/>
      <c r="CVL49" s="689"/>
      <c r="CVM49" s="689"/>
      <c r="CVN49" s="689"/>
      <c r="CVO49" s="689"/>
      <c r="CVP49" s="689"/>
      <c r="CVQ49" s="689"/>
      <c r="CVR49" s="689"/>
      <c r="CVS49" s="689"/>
      <c r="CVT49" s="689"/>
      <c r="CVU49" s="689"/>
      <c r="CVV49" s="689"/>
      <c r="CVW49" s="689"/>
      <c r="CVX49" s="689"/>
      <c r="CVY49" s="689"/>
      <c r="CVZ49" s="689"/>
      <c r="CWA49" s="689"/>
      <c r="CWB49" s="689"/>
      <c r="CWC49" s="689"/>
      <c r="CWD49" s="689"/>
      <c r="CWE49" s="689"/>
      <c r="CWF49" s="689"/>
      <c r="CWG49" s="689"/>
      <c r="CWH49" s="689"/>
      <c r="CWI49" s="689"/>
      <c r="CWJ49" s="689"/>
      <c r="CWK49" s="689"/>
      <c r="CWL49" s="689"/>
      <c r="CWM49" s="689"/>
      <c r="CWN49" s="689"/>
      <c r="CWO49" s="689"/>
      <c r="CWP49" s="689"/>
      <c r="CWQ49" s="689"/>
      <c r="CWR49" s="689"/>
      <c r="CWS49" s="689"/>
      <c r="CWT49" s="689"/>
      <c r="CWU49" s="689"/>
      <c r="CWV49" s="689"/>
      <c r="CWW49" s="689"/>
      <c r="CWX49" s="689"/>
      <c r="CWY49" s="689"/>
      <c r="CWZ49" s="689"/>
      <c r="CXA49" s="689"/>
      <c r="CXB49" s="689"/>
      <c r="CXC49" s="689"/>
      <c r="CXD49" s="689"/>
      <c r="CXE49" s="689"/>
      <c r="CXF49" s="689"/>
      <c r="CXG49" s="689"/>
      <c r="CXH49" s="689"/>
      <c r="CXI49" s="689"/>
      <c r="CXJ49" s="689"/>
      <c r="CXK49" s="689"/>
      <c r="CXL49" s="689"/>
      <c r="CXM49" s="689"/>
      <c r="CXN49" s="689"/>
      <c r="CXO49" s="689"/>
      <c r="CXP49" s="689"/>
      <c r="CXQ49" s="689"/>
      <c r="CXR49" s="689"/>
      <c r="CXS49" s="689"/>
      <c r="CXT49" s="689"/>
      <c r="CXU49" s="689"/>
      <c r="CXV49" s="689"/>
      <c r="CXW49" s="689"/>
      <c r="CXX49" s="689"/>
      <c r="CXY49" s="689"/>
      <c r="CXZ49" s="689"/>
      <c r="CYA49" s="689"/>
      <c r="CYB49" s="689"/>
      <c r="CYC49" s="689"/>
      <c r="CYD49" s="689"/>
      <c r="CYE49" s="689"/>
      <c r="CYF49" s="689"/>
      <c r="CYG49" s="689"/>
      <c r="CYH49" s="689"/>
      <c r="CYI49" s="689"/>
      <c r="CYJ49" s="689"/>
      <c r="CYK49" s="689"/>
      <c r="CYL49" s="689"/>
      <c r="CYM49" s="689"/>
      <c r="CYN49" s="689"/>
      <c r="CYO49" s="689"/>
      <c r="CYP49" s="689"/>
      <c r="CYQ49" s="689"/>
      <c r="CYR49" s="689"/>
      <c r="CYS49" s="689"/>
      <c r="CYT49" s="689"/>
      <c r="CYU49" s="689"/>
      <c r="CYV49" s="689"/>
      <c r="CYW49" s="689"/>
      <c r="CYX49" s="689"/>
      <c r="CYY49" s="689"/>
      <c r="CYZ49" s="689"/>
      <c r="CZA49" s="689"/>
      <c r="CZB49" s="689"/>
      <c r="CZC49" s="689"/>
      <c r="CZD49" s="689"/>
      <c r="CZE49" s="689"/>
      <c r="CZF49" s="689"/>
      <c r="CZG49" s="689"/>
      <c r="CZH49" s="689"/>
      <c r="CZI49" s="689"/>
      <c r="CZJ49" s="689"/>
      <c r="CZK49" s="689"/>
      <c r="CZL49" s="689"/>
      <c r="CZM49" s="689"/>
      <c r="CZN49" s="689"/>
      <c r="CZO49" s="689"/>
      <c r="CZP49" s="689"/>
      <c r="CZQ49" s="689"/>
      <c r="CZR49" s="689"/>
      <c r="CZS49" s="689"/>
      <c r="CZT49" s="689"/>
      <c r="CZU49" s="689"/>
      <c r="CZV49" s="689"/>
      <c r="CZW49" s="689"/>
      <c r="CZX49" s="689"/>
      <c r="CZY49" s="689"/>
      <c r="CZZ49" s="689"/>
      <c r="DAA49" s="689"/>
      <c r="DAB49" s="689"/>
      <c r="DAC49" s="689"/>
      <c r="DAD49" s="689"/>
      <c r="DAE49" s="689"/>
      <c r="DAF49" s="689"/>
      <c r="DAG49" s="689"/>
      <c r="DAH49" s="689"/>
      <c r="DAI49" s="689"/>
      <c r="DAJ49" s="689"/>
      <c r="DAK49" s="689"/>
      <c r="DAL49" s="689"/>
      <c r="DAM49" s="689"/>
      <c r="DAN49" s="689"/>
      <c r="DAO49" s="689"/>
      <c r="DAP49" s="689"/>
      <c r="DAQ49" s="689"/>
      <c r="DAR49" s="689"/>
      <c r="DAS49" s="689"/>
      <c r="DAT49" s="689"/>
      <c r="DAU49" s="689"/>
      <c r="DAV49" s="689"/>
      <c r="DAW49" s="689"/>
      <c r="DAX49" s="689"/>
      <c r="DAY49" s="689"/>
      <c r="DAZ49" s="689"/>
      <c r="DBA49" s="689"/>
      <c r="DBB49" s="689"/>
      <c r="DBC49" s="689"/>
      <c r="DBD49" s="689"/>
      <c r="DBE49" s="689"/>
      <c r="DBF49" s="689"/>
      <c r="DBG49" s="689"/>
      <c r="DBH49" s="689"/>
      <c r="DBI49" s="689"/>
      <c r="DBJ49" s="689"/>
      <c r="DBK49" s="689"/>
      <c r="DBL49" s="689"/>
      <c r="DBM49" s="689"/>
      <c r="DBN49" s="689"/>
      <c r="DBO49" s="689"/>
      <c r="DBP49" s="689"/>
      <c r="DBQ49" s="689"/>
      <c r="DBR49" s="689"/>
      <c r="DBS49" s="689"/>
      <c r="DBT49" s="689"/>
      <c r="DBU49" s="689"/>
      <c r="DBV49" s="689"/>
      <c r="DBW49" s="689"/>
      <c r="DBX49" s="689"/>
      <c r="DBY49" s="689"/>
      <c r="DBZ49" s="689"/>
      <c r="DCA49" s="689"/>
      <c r="DCB49" s="689"/>
      <c r="DCC49" s="689"/>
      <c r="DCD49" s="689"/>
      <c r="DCE49" s="689"/>
      <c r="DCF49" s="689"/>
      <c r="DCG49" s="689"/>
      <c r="DCH49" s="689"/>
      <c r="DCI49" s="689"/>
      <c r="DCJ49" s="689"/>
      <c r="DCK49" s="689"/>
      <c r="DCL49" s="689"/>
      <c r="DCM49" s="689"/>
      <c r="DCN49" s="689"/>
      <c r="DCO49" s="689"/>
      <c r="DCP49" s="689"/>
      <c r="DCQ49" s="689"/>
      <c r="DCR49" s="689"/>
      <c r="DCS49" s="689"/>
      <c r="DCT49" s="689"/>
      <c r="DCU49" s="689"/>
      <c r="DCV49" s="689"/>
      <c r="DCW49" s="689"/>
      <c r="DCX49" s="689"/>
      <c r="DCY49" s="689"/>
      <c r="DCZ49" s="689"/>
      <c r="DDA49" s="689"/>
      <c r="DDB49" s="689"/>
      <c r="DDC49" s="689"/>
      <c r="DDD49" s="689"/>
      <c r="DDE49" s="689"/>
      <c r="DDF49" s="689"/>
      <c r="DDG49" s="689"/>
      <c r="DDH49" s="689"/>
      <c r="DDI49" s="689"/>
      <c r="DDJ49" s="689"/>
      <c r="DDK49" s="689"/>
      <c r="DDL49" s="689"/>
      <c r="DDM49" s="689"/>
      <c r="DDN49" s="689"/>
      <c r="DDO49" s="689"/>
      <c r="DDP49" s="689"/>
      <c r="DDQ49" s="689"/>
      <c r="DDR49" s="689"/>
      <c r="DDS49" s="689"/>
      <c r="DDT49" s="689"/>
      <c r="DDU49" s="689"/>
      <c r="DDV49" s="689"/>
      <c r="DDW49" s="689"/>
      <c r="DDX49" s="689"/>
      <c r="DDY49" s="689"/>
      <c r="DDZ49" s="689"/>
      <c r="DEA49" s="689"/>
      <c r="DEB49" s="689"/>
      <c r="DEC49" s="689"/>
      <c r="DED49" s="689"/>
      <c r="DEE49" s="689"/>
      <c r="DEF49" s="689"/>
      <c r="DEG49" s="689"/>
      <c r="DEH49" s="689"/>
      <c r="DEI49" s="689"/>
      <c r="DEJ49" s="689"/>
      <c r="DEK49" s="689"/>
      <c r="DEL49" s="689"/>
      <c r="DEM49" s="689"/>
      <c r="DEN49" s="689"/>
      <c r="DEO49" s="689"/>
      <c r="DEP49" s="689"/>
      <c r="DEQ49" s="689"/>
      <c r="DER49" s="689"/>
      <c r="DES49" s="689"/>
      <c r="DET49" s="689"/>
      <c r="DEU49" s="689"/>
      <c r="DEV49" s="689"/>
      <c r="DEW49" s="689"/>
      <c r="DEX49" s="689"/>
      <c r="DEY49" s="689"/>
      <c r="DEZ49" s="689"/>
      <c r="DFA49" s="689"/>
      <c r="DFB49" s="689"/>
      <c r="DFC49" s="689"/>
      <c r="DFD49" s="689"/>
      <c r="DFE49" s="689"/>
      <c r="DFF49" s="689"/>
      <c r="DFG49" s="689"/>
      <c r="DFH49" s="689"/>
      <c r="DFI49" s="689"/>
      <c r="DFJ49" s="689"/>
      <c r="DFK49" s="689"/>
      <c r="DFL49" s="689"/>
      <c r="DFM49" s="689"/>
      <c r="DFN49" s="689"/>
      <c r="DFO49" s="689"/>
      <c r="DFP49" s="689"/>
      <c r="DFQ49" s="689"/>
      <c r="DFR49" s="689"/>
      <c r="DFS49" s="689"/>
      <c r="DFT49" s="689"/>
      <c r="DFU49" s="689"/>
      <c r="DFV49" s="689"/>
      <c r="DFW49" s="689"/>
      <c r="DFX49" s="689"/>
      <c r="DFY49" s="689"/>
      <c r="DFZ49" s="689"/>
      <c r="DGA49" s="689"/>
      <c r="DGB49" s="689"/>
      <c r="DGC49" s="689"/>
      <c r="DGD49" s="689"/>
      <c r="DGE49" s="689"/>
      <c r="DGF49" s="689"/>
      <c r="DGG49" s="689"/>
      <c r="DGH49" s="689"/>
      <c r="DGI49" s="689"/>
      <c r="DGJ49" s="689"/>
      <c r="DGK49" s="689"/>
      <c r="DGL49" s="689"/>
      <c r="DGM49" s="689"/>
      <c r="DGN49" s="689"/>
      <c r="DGO49" s="689"/>
      <c r="DGP49" s="689"/>
      <c r="DGQ49" s="689"/>
      <c r="DGR49" s="689"/>
      <c r="DGS49" s="689"/>
      <c r="DGT49" s="689"/>
      <c r="DGU49" s="689"/>
      <c r="DGV49" s="689"/>
      <c r="DGW49" s="689"/>
      <c r="DGX49" s="689"/>
      <c r="DGY49" s="689"/>
      <c r="DGZ49" s="689"/>
      <c r="DHA49" s="689"/>
      <c r="DHB49" s="689"/>
      <c r="DHC49" s="689"/>
      <c r="DHD49" s="689"/>
      <c r="DHE49" s="689"/>
      <c r="DHF49" s="689"/>
      <c r="DHG49" s="689"/>
      <c r="DHH49" s="689"/>
      <c r="DHI49" s="689"/>
      <c r="DHJ49" s="689"/>
      <c r="DHK49" s="689"/>
      <c r="DHL49" s="689"/>
      <c r="DHM49" s="689"/>
      <c r="DHN49" s="689"/>
      <c r="DHO49" s="689"/>
      <c r="DHP49" s="689"/>
      <c r="DHQ49" s="689"/>
      <c r="DHR49" s="689"/>
      <c r="DHS49" s="689"/>
      <c r="DHT49" s="689"/>
      <c r="DHU49" s="689"/>
      <c r="DHV49" s="689"/>
      <c r="DHW49" s="689"/>
      <c r="DHX49" s="689"/>
      <c r="DHY49" s="689"/>
      <c r="DHZ49" s="689"/>
      <c r="DIA49" s="689"/>
      <c r="DIB49" s="689"/>
      <c r="DIC49" s="689"/>
      <c r="DID49" s="689"/>
      <c r="DIE49" s="689"/>
      <c r="DIF49" s="689"/>
      <c r="DIG49" s="689"/>
      <c r="DIH49" s="689"/>
      <c r="DII49" s="689"/>
      <c r="DIJ49" s="689"/>
      <c r="DIK49" s="689"/>
      <c r="DIL49" s="689"/>
      <c r="DIM49" s="689"/>
      <c r="DIN49" s="689"/>
      <c r="DIO49" s="689"/>
      <c r="DIP49" s="689"/>
      <c r="DIQ49" s="689"/>
      <c r="DIR49" s="689"/>
      <c r="DIS49" s="689"/>
      <c r="DIT49" s="689"/>
      <c r="DIU49" s="689"/>
      <c r="DIV49" s="689"/>
      <c r="DIW49" s="689"/>
      <c r="DIX49" s="689"/>
      <c r="DIY49" s="689"/>
      <c r="DIZ49" s="689"/>
      <c r="DJA49" s="689"/>
      <c r="DJB49" s="689"/>
      <c r="DJC49" s="689"/>
      <c r="DJD49" s="689"/>
      <c r="DJE49" s="689"/>
      <c r="DJF49" s="689"/>
      <c r="DJG49" s="689"/>
      <c r="DJH49" s="689"/>
      <c r="DJI49" s="689"/>
      <c r="DJJ49" s="689"/>
      <c r="DJK49" s="689"/>
      <c r="DJL49" s="689"/>
      <c r="DJM49" s="689"/>
      <c r="DJN49" s="689"/>
      <c r="DJO49" s="689"/>
      <c r="DJP49" s="689"/>
      <c r="DJQ49" s="689"/>
      <c r="DJR49" s="689"/>
      <c r="DJS49" s="689"/>
      <c r="DJT49" s="689"/>
      <c r="DJU49" s="689"/>
      <c r="DJV49" s="689"/>
      <c r="DJW49" s="689"/>
      <c r="DJX49" s="689"/>
      <c r="DJY49" s="689"/>
      <c r="DJZ49" s="689"/>
      <c r="DKA49" s="689"/>
      <c r="DKB49" s="689"/>
      <c r="DKC49" s="689"/>
      <c r="DKD49" s="689"/>
      <c r="DKE49" s="689"/>
      <c r="DKF49" s="689"/>
      <c r="DKG49" s="689"/>
      <c r="DKH49" s="689"/>
      <c r="DKI49" s="689"/>
      <c r="DKJ49" s="689"/>
      <c r="DKK49" s="689"/>
      <c r="DKL49" s="689"/>
      <c r="DKM49" s="689"/>
      <c r="DKN49" s="689"/>
      <c r="DKO49" s="689"/>
      <c r="DKP49" s="689"/>
      <c r="DKQ49" s="689"/>
      <c r="DKR49" s="689"/>
      <c r="DKS49" s="689"/>
      <c r="DKT49" s="689"/>
      <c r="DKU49" s="689"/>
      <c r="DKV49" s="689"/>
      <c r="DKW49" s="689"/>
      <c r="DKX49" s="689"/>
      <c r="DKY49" s="689"/>
      <c r="DKZ49" s="689"/>
      <c r="DLA49" s="689"/>
      <c r="DLB49" s="689"/>
      <c r="DLC49" s="689"/>
      <c r="DLD49" s="689"/>
      <c r="DLE49" s="689"/>
      <c r="DLF49" s="689"/>
      <c r="DLG49" s="689"/>
      <c r="DLH49" s="689"/>
      <c r="DLI49" s="689"/>
      <c r="DLJ49" s="689"/>
      <c r="DLK49" s="689"/>
      <c r="DLL49" s="689"/>
      <c r="DLM49" s="689"/>
      <c r="DLN49" s="689"/>
      <c r="DLO49" s="689"/>
      <c r="DLP49" s="689"/>
      <c r="DLQ49" s="689"/>
      <c r="DLR49" s="689"/>
      <c r="DLS49" s="689"/>
      <c r="DLT49" s="689"/>
      <c r="DLU49" s="689"/>
      <c r="DLV49" s="689"/>
      <c r="DLW49" s="689"/>
      <c r="DLX49" s="689"/>
      <c r="DLY49" s="689"/>
      <c r="DLZ49" s="689"/>
      <c r="DMA49" s="689"/>
      <c r="DMB49" s="689"/>
      <c r="DMC49" s="689"/>
      <c r="DMD49" s="689"/>
      <c r="DME49" s="689"/>
      <c r="DMF49" s="689"/>
      <c r="DMG49" s="689"/>
      <c r="DMH49" s="689"/>
      <c r="DMI49" s="689"/>
      <c r="DMJ49" s="689"/>
      <c r="DMK49" s="689"/>
      <c r="DML49" s="689"/>
      <c r="DMM49" s="689"/>
      <c r="DMN49" s="689"/>
      <c r="DMO49" s="689"/>
      <c r="DMP49" s="689"/>
      <c r="DMQ49" s="689"/>
      <c r="DMR49" s="689"/>
      <c r="DMS49" s="689"/>
      <c r="DMT49" s="689"/>
      <c r="DMU49" s="689"/>
      <c r="DMV49" s="689"/>
      <c r="DMW49" s="689"/>
      <c r="DMX49" s="689"/>
      <c r="DMY49" s="689"/>
      <c r="DMZ49" s="689"/>
      <c r="DNA49" s="689"/>
      <c r="DNB49" s="689"/>
      <c r="DNC49" s="689"/>
      <c r="DND49" s="689"/>
      <c r="DNE49" s="689"/>
      <c r="DNF49" s="689"/>
      <c r="DNG49" s="689"/>
      <c r="DNH49" s="689"/>
      <c r="DNI49" s="689"/>
      <c r="DNJ49" s="689"/>
      <c r="DNK49" s="689"/>
      <c r="DNL49" s="689"/>
      <c r="DNM49" s="689"/>
      <c r="DNN49" s="689"/>
      <c r="DNO49" s="689"/>
      <c r="DNP49" s="689"/>
      <c r="DNQ49" s="689"/>
      <c r="DNR49" s="689"/>
      <c r="DNS49" s="689"/>
      <c r="DNT49" s="689"/>
      <c r="DNU49" s="689"/>
      <c r="DNV49" s="689"/>
      <c r="DNW49" s="689"/>
      <c r="DNX49" s="689"/>
      <c r="DNY49" s="689"/>
      <c r="DNZ49" s="689"/>
      <c r="DOA49" s="689"/>
      <c r="DOB49" s="689"/>
      <c r="DOC49" s="689"/>
      <c r="DOD49" s="689"/>
      <c r="DOE49" s="689"/>
      <c r="DOF49" s="689"/>
      <c r="DOG49" s="689"/>
      <c r="DOH49" s="689"/>
      <c r="DOI49" s="689"/>
      <c r="DOJ49" s="689"/>
      <c r="DOK49" s="689"/>
      <c r="DOL49" s="689"/>
      <c r="DOM49" s="689"/>
      <c r="DON49" s="689"/>
      <c r="DOO49" s="689"/>
      <c r="DOP49" s="689"/>
      <c r="DOQ49" s="689"/>
      <c r="DOR49" s="689"/>
      <c r="DOS49" s="689"/>
      <c r="DOT49" s="689"/>
      <c r="DOU49" s="689"/>
      <c r="DOV49" s="689"/>
      <c r="DOW49" s="689"/>
      <c r="DOX49" s="689"/>
      <c r="DOY49" s="689"/>
      <c r="DOZ49" s="689"/>
      <c r="DPA49" s="689"/>
      <c r="DPB49" s="689"/>
      <c r="DPC49" s="689"/>
      <c r="DPD49" s="689"/>
      <c r="DPE49" s="689"/>
      <c r="DPF49" s="689"/>
      <c r="DPG49" s="689"/>
      <c r="DPH49" s="689"/>
      <c r="DPI49" s="689"/>
      <c r="DPJ49" s="689"/>
      <c r="DPK49" s="689"/>
      <c r="DPL49" s="689"/>
      <c r="DPM49" s="689"/>
      <c r="DPN49" s="689"/>
      <c r="DPO49" s="689"/>
      <c r="DPP49" s="689"/>
      <c r="DPQ49" s="689"/>
      <c r="DPR49" s="689"/>
      <c r="DPS49" s="689"/>
      <c r="DPT49" s="689"/>
      <c r="DPU49" s="689"/>
      <c r="DPV49" s="689"/>
      <c r="DPW49" s="689"/>
      <c r="DPX49" s="689"/>
      <c r="DPY49" s="689"/>
      <c r="DPZ49" s="689"/>
      <c r="DQA49" s="689"/>
      <c r="DQB49" s="689"/>
      <c r="DQC49" s="689"/>
      <c r="DQD49" s="689"/>
      <c r="DQE49" s="689"/>
      <c r="DQF49" s="689"/>
      <c r="DQG49" s="689"/>
      <c r="DQH49" s="689"/>
      <c r="DQI49" s="689"/>
      <c r="DQJ49" s="689"/>
      <c r="DQK49" s="689"/>
      <c r="DQL49" s="689"/>
      <c r="DQM49" s="689"/>
      <c r="DQN49" s="689"/>
      <c r="DQO49" s="689"/>
      <c r="DQP49" s="689"/>
      <c r="DQQ49" s="689"/>
      <c r="DQR49" s="689"/>
      <c r="DQS49" s="689"/>
      <c r="DQT49" s="689"/>
      <c r="DQU49" s="689"/>
      <c r="DQV49" s="689"/>
      <c r="DQW49" s="689"/>
      <c r="DQX49" s="689"/>
      <c r="DQY49" s="689"/>
      <c r="DQZ49" s="689"/>
      <c r="DRA49" s="689"/>
      <c r="DRB49" s="689"/>
      <c r="DRC49" s="689"/>
      <c r="DRD49" s="689"/>
      <c r="DRE49" s="689"/>
      <c r="DRF49" s="689"/>
      <c r="DRG49" s="689"/>
      <c r="DRH49" s="689"/>
      <c r="DRI49" s="689"/>
      <c r="DRJ49" s="689"/>
      <c r="DRK49" s="689"/>
      <c r="DRL49" s="689"/>
      <c r="DRM49" s="689"/>
      <c r="DRN49" s="689"/>
      <c r="DRO49" s="689"/>
      <c r="DRP49" s="689"/>
      <c r="DRQ49" s="689"/>
      <c r="DRR49" s="689"/>
      <c r="DRS49" s="689"/>
      <c r="DRT49" s="689"/>
      <c r="DRU49" s="689"/>
      <c r="DRV49" s="689"/>
      <c r="DRW49" s="689"/>
      <c r="DRX49" s="689"/>
      <c r="DRY49" s="689"/>
      <c r="DRZ49" s="689"/>
      <c r="DSA49" s="689"/>
      <c r="DSB49" s="689"/>
      <c r="DSC49" s="689"/>
      <c r="DSD49" s="689"/>
      <c r="DSE49" s="689"/>
      <c r="DSF49" s="689"/>
      <c r="DSG49" s="689"/>
      <c r="DSH49" s="689"/>
      <c r="DSI49" s="689"/>
      <c r="DSJ49" s="689"/>
      <c r="DSK49" s="689"/>
      <c r="DSL49" s="689"/>
      <c r="DSM49" s="689"/>
      <c r="DSN49" s="689"/>
      <c r="DSO49" s="689"/>
      <c r="DSP49" s="689"/>
      <c r="DSQ49" s="689"/>
      <c r="DSR49" s="689"/>
      <c r="DSS49" s="689"/>
      <c r="DST49" s="689"/>
      <c r="DSU49" s="689"/>
      <c r="DSV49" s="689"/>
      <c r="DSW49" s="689"/>
      <c r="DSX49" s="689"/>
      <c r="DSY49" s="689"/>
      <c r="DSZ49" s="689"/>
      <c r="DTA49" s="689"/>
      <c r="DTB49" s="689"/>
      <c r="DTC49" s="689"/>
      <c r="DTD49" s="689"/>
      <c r="DTE49" s="689"/>
      <c r="DTF49" s="689"/>
      <c r="DTG49" s="689"/>
      <c r="DTH49" s="689"/>
      <c r="DTI49" s="689"/>
      <c r="DTJ49" s="689"/>
      <c r="DTK49" s="689"/>
      <c r="DTL49" s="689"/>
      <c r="DTM49" s="689"/>
      <c r="DTN49" s="689"/>
      <c r="DTO49" s="689"/>
      <c r="DTP49" s="689"/>
      <c r="DTQ49" s="689"/>
      <c r="DTR49" s="689"/>
      <c r="DTS49" s="689"/>
      <c r="DTT49" s="689"/>
      <c r="DTU49" s="689"/>
      <c r="DTV49" s="689"/>
      <c r="DTW49" s="689"/>
      <c r="DTX49" s="689"/>
      <c r="DTY49" s="689"/>
      <c r="DTZ49" s="689"/>
      <c r="DUA49" s="689"/>
      <c r="DUB49" s="689"/>
      <c r="DUC49" s="689"/>
      <c r="DUD49" s="689"/>
      <c r="DUE49" s="689"/>
      <c r="DUF49" s="689"/>
      <c r="DUG49" s="689"/>
      <c r="DUH49" s="689"/>
      <c r="DUI49" s="689"/>
      <c r="DUJ49" s="689"/>
      <c r="DUK49" s="689"/>
      <c r="DUL49" s="689"/>
      <c r="DUM49" s="689"/>
      <c r="DUN49" s="689"/>
      <c r="DUO49" s="689"/>
      <c r="DUP49" s="689"/>
      <c r="DUQ49" s="689"/>
      <c r="DUR49" s="689"/>
      <c r="DUS49" s="689"/>
      <c r="DUT49" s="689"/>
      <c r="DUU49" s="689"/>
      <c r="DUV49" s="689"/>
      <c r="DUW49" s="689"/>
      <c r="DUX49" s="689"/>
      <c r="DUY49" s="689"/>
      <c r="DUZ49" s="689"/>
      <c r="DVA49" s="689"/>
      <c r="DVB49" s="689"/>
      <c r="DVC49" s="689"/>
      <c r="DVD49" s="689"/>
      <c r="DVE49" s="689"/>
      <c r="DVF49" s="689"/>
      <c r="DVG49" s="689"/>
      <c r="DVH49" s="689"/>
      <c r="DVI49" s="689"/>
      <c r="DVJ49" s="689"/>
      <c r="DVK49" s="689"/>
      <c r="DVL49" s="689"/>
      <c r="DVM49" s="689"/>
      <c r="DVN49" s="689"/>
      <c r="DVO49" s="689"/>
      <c r="DVP49" s="689"/>
      <c r="DVQ49" s="689"/>
      <c r="DVR49" s="689"/>
      <c r="DVS49" s="689"/>
      <c r="DVT49" s="689"/>
      <c r="DVU49" s="689"/>
      <c r="DVV49" s="689"/>
      <c r="DVW49" s="689"/>
      <c r="DVX49" s="689"/>
      <c r="DVY49" s="689"/>
      <c r="DVZ49" s="689"/>
      <c r="DWA49" s="689"/>
      <c r="DWB49" s="689"/>
      <c r="DWC49" s="689"/>
      <c r="DWD49" s="689"/>
      <c r="DWE49" s="689"/>
      <c r="DWF49" s="689"/>
      <c r="DWG49" s="689"/>
      <c r="DWH49" s="689"/>
      <c r="DWI49" s="689"/>
      <c r="DWJ49" s="689"/>
      <c r="DWK49" s="689"/>
      <c r="DWL49" s="689"/>
      <c r="DWM49" s="689"/>
      <c r="DWN49" s="689"/>
      <c r="DWO49" s="689"/>
      <c r="DWP49" s="689"/>
      <c r="DWQ49" s="689"/>
      <c r="DWR49" s="689"/>
      <c r="DWS49" s="689"/>
      <c r="DWT49" s="689"/>
      <c r="DWU49" s="689"/>
      <c r="DWV49" s="689"/>
      <c r="DWW49" s="689"/>
      <c r="DWX49" s="689"/>
      <c r="DWY49" s="689"/>
      <c r="DWZ49" s="689"/>
      <c r="DXA49" s="689"/>
      <c r="DXB49" s="689"/>
      <c r="DXC49" s="689"/>
      <c r="DXD49" s="689"/>
      <c r="DXE49" s="689"/>
      <c r="DXF49" s="689"/>
      <c r="DXG49" s="689"/>
      <c r="DXH49" s="689"/>
      <c r="DXI49" s="689"/>
      <c r="DXJ49" s="689"/>
      <c r="DXK49" s="689"/>
      <c r="DXL49" s="689"/>
      <c r="DXM49" s="689"/>
      <c r="DXN49" s="689"/>
      <c r="DXO49" s="689"/>
      <c r="DXP49" s="689"/>
      <c r="DXQ49" s="689"/>
      <c r="DXR49" s="689"/>
      <c r="DXS49" s="689"/>
      <c r="DXT49" s="689"/>
      <c r="DXU49" s="689"/>
      <c r="DXV49" s="689"/>
      <c r="DXW49" s="689"/>
      <c r="DXX49" s="689"/>
      <c r="DXY49" s="689"/>
      <c r="DXZ49" s="689"/>
      <c r="DYA49" s="689"/>
      <c r="DYB49" s="689"/>
      <c r="DYC49" s="689"/>
      <c r="DYD49" s="689"/>
      <c r="DYE49" s="689"/>
      <c r="DYF49" s="689"/>
      <c r="DYG49" s="689"/>
      <c r="DYH49" s="689"/>
      <c r="DYI49" s="689"/>
      <c r="DYJ49" s="689"/>
      <c r="DYK49" s="689"/>
      <c r="DYL49" s="689"/>
      <c r="DYM49" s="689"/>
      <c r="DYN49" s="689"/>
      <c r="DYO49" s="689"/>
      <c r="DYP49" s="689"/>
      <c r="DYQ49" s="689"/>
      <c r="DYR49" s="689"/>
      <c r="DYS49" s="689"/>
      <c r="DYT49" s="689"/>
      <c r="DYU49" s="689"/>
      <c r="DYV49" s="689"/>
      <c r="DYW49" s="689"/>
      <c r="DYX49" s="689"/>
      <c r="DYY49" s="689"/>
      <c r="DYZ49" s="689"/>
      <c r="DZA49" s="689"/>
      <c r="DZB49" s="689"/>
      <c r="DZC49" s="689"/>
      <c r="DZD49" s="689"/>
      <c r="DZE49" s="689"/>
      <c r="DZF49" s="689"/>
      <c r="DZG49" s="689"/>
      <c r="DZH49" s="689"/>
      <c r="DZI49" s="689"/>
      <c r="DZJ49" s="689"/>
      <c r="DZK49" s="689"/>
      <c r="DZL49" s="689"/>
      <c r="DZM49" s="689"/>
      <c r="DZN49" s="689"/>
      <c r="DZO49" s="689"/>
      <c r="DZP49" s="689"/>
      <c r="DZQ49" s="689"/>
      <c r="DZR49" s="689"/>
      <c r="DZS49" s="689"/>
      <c r="DZT49" s="689"/>
      <c r="DZU49" s="689"/>
      <c r="DZV49" s="689"/>
      <c r="DZW49" s="689"/>
      <c r="DZX49" s="689"/>
      <c r="DZY49" s="689"/>
      <c r="DZZ49" s="689"/>
      <c r="EAA49" s="689"/>
      <c r="EAB49" s="689"/>
      <c r="EAC49" s="689"/>
      <c r="EAD49" s="689"/>
      <c r="EAE49" s="689"/>
      <c r="EAF49" s="689"/>
      <c r="EAG49" s="689"/>
      <c r="EAH49" s="689"/>
      <c r="EAI49" s="689"/>
      <c r="EAJ49" s="689"/>
      <c r="EAK49" s="689"/>
      <c r="EAL49" s="689"/>
      <c r="EAM49" s="689"/>
      <c r="EAN49" s="689"/>
      <c r="EAO49" s="689"/>
      <c r="EAP49" s="689"/>
      <c r="EAQ49" s="689"/>
      <c r="EAR49" s="689"/>
      <c r="EAS49" s="689"/>
      <c r="EAT49" s="689"/>
      <c r="EAU49" s="689"/>
      <c r="EAV49" s="689"/>
      <c r="EAW49" s="689"/>
      <c r="EAX49" s="689"/>
      <c r="EAY49" s="689"/>
      <c r="EAZ49" s="689"/>
      <c r="EBA49" s="689"/>
      <c r="EBB49" s="689"/>
      <c r="EBC49" s="689"/>
      <c r="EBD49" s="689"/>
      <c r="EBE49" s="689"/>
      <c r="EBF49" s="689"/>
      <c r="EBG49" s="689"/>
      <c r="EBH49" s="689"/>
      <c r="EBI49" s="689"/>
      <c r="EBJ49" s="689"/>
      <c r="EBK49" s="689"/>
      <c r="EBL49" s="689"/>
      <c r="EBM49" s="689"/>
      <c r="EBN49" s="689"/>
      <c r="EBO49" s="689"/>
      <c r="EBP49" s="689"/>
      <c r="EBQ49" s="689"/>
      <c r="EBR49" s="689"/>
      <c r="EBS49" s="689"/>
      <c r="EBT49" s="689"/>
      <c r="EBU49" s="689"/>
      <c r="EBV49" s="689"/>
      <c r="EBW49" s="689"/>
      <c r="EBX49" s="689"/>
      <c r="EBY49" s="689"/>
      <c r="EBZ49" s="689"/>
      <c r="ECA49" s="689"/>
      <c r="ECB49" s="689"/>
      <c r="ECC49" s="689"/>
      <c r="ECD49" s="689"/>
      <c r="ECE49" s="689"/>
      <c r="ECF49" s="689"/>
      <c r="ECG49" s="689"/>
      <c r="ECH49" s="689"/>
      <c r="ECI49" s="689"/>
      <c r="ECJ49" s="689"/>
      <c r="ECK49" s="689"/>
      <c r="ECL49" s="689"/>
      <c r="ECM49" s="689"/>
      <c r="ECN49" s="689"/>
      <c r="ECO49" s="689"/>
      <c r="ECP49" s="689"/>
      <c r="ECQ49" s="689"/>
      <c r="ECR49" s="689"/>
      <c r="ECS49" s="689"/>
      <c r="ECT49" s="689"/>
      <c r="ECU49" s="689"/>
      <c r="ECV49" s="689"/>
      <c r="ECW49" s="689"/>
      <c r="ECX49" s="689"/>
      <c r="ECY49" s="689"/>
      <c r="ECZ49" s="689"/>
      <c r="EDA49" s="689"/>
      <c r="EDB49" s="689"/>
      <c r="EDC49" s="689"/>
      <c r="EDD49" s="689"/>
      <c r="EDE49" s="689"/>
      <c r="EDF49" s="689"/>
      <c r="EDG49" s="689"/>
      <c r="EDH49" s="689"/>
      <c r="EDI49" s="689"/>
      <c r="EDJ49" s="689"/>
      <c r="EDK49" s="689"/>
      <c r="EDL49" s="689"/>
      <c r="EDM49" s="689"/>
      <c r="EDN49" s="689"/>
      <c r="EDO49" s="689"/>
      <c r="EDP49" s="689"/>
      <c r="EDQ49" s="689"/>
      <c r="EDR49" s="689"/>
      <c r="EDS49" s="689"/>
      <c r="EDT49" s="689"/>
      <c r="EDU49" s="689"/>
      <c r="EDV49" s="689"/>
      <c r="EDW49" s="689"/>
      <c r="EDX49" s="689"/>
      <c r="EDY49" s="689"/>
      <c r="EDZ49" s="689"/>
      <c r="EEA49" s="689"/>
      <c r="EEB49" s="689"/>
      <c r="EEC49" s="689"/>
      <c r="EED49" s="689"/>
      <c r="EEE49" s="689"/>
      <c r="EEF49" s="689"/>
      <c r="EEG49" s="689"/>
      <c r="EEH49" s="689"/>
      <c r="EEI49" s="689"/>
      <c r="EEJ49" s="689"/>
      <c r="EEK49" s="689"/>
      <c r="EEL49" s="689"/>
      <c r="EEM49" s="689"/>
      <c r="EEN49" s="689"/>
      <c r="EEO49" s="689"/>
      <c r="EEP49" s="689"/>
      <c r="EEQ49" s="689"/>
      <c r="EER49" s="689"/>
      <c r="EES49" s="689"/>
      <c r="EET49" s="689"/>
      <c r="EEU49" s="689"/>
      <c r="EEV49" s="689"/>
      <c r="EEW49" s="689"/>
      <c r="EEX49" s="689"/>
      <c r="EEY49" s="689"/>
      <c r="EEZ49" s="689"/>
      <c r="EFA49" s="689"/>
      <c r="EFB49" s="689"/>
      <c r="EFC49" s="689"/>
      <c r="EFD49" s="689"/>
      <c r="EFE49" s="689"/>
      <c r="EFF49" s="689"/>
      <c r="EFG49" s="689"/>
      <c r="EFH49" s="689"/>
      <c r="EFI49" s="689"/>
      <c r="EFJ49" s="689"/>
      <c r="EFK49" s="689"/>
      <c r="EFL49" s="689"/>
      <c r="EFM49" s="689"/>
      <c r="EFN49" s="689"/>
      <c r="EFO49" s="689"/>
      <c r="EFP49" s="689"/>
      <c r="EFQ49" s="689"/>
      <c r="EFR49" s="689"/>
      <c r="EFS49" s="689"/>
      <c r="EFT49" s="689"/>
      <c r="EFU49" s="689"/>
      <c r="EFV49" s="689"/>
      <c r="EFW49" s="689"/>
      <c r="EFX49" s="689"/>
      <c r="EFY49" s="689"/>
      <c r="EFZ49" s="689"/>
      <c r="EGA49" s="689"/>
      <c r="EGB49" s="689"/>
      <c r="EGC49" s="689"/>
      <c r="EGD49" s="689"/>
      <c r="EGE49" s="689"/>
      <c r="EGF49" s="689"/>
      <c r="EGG49" s="689"/>
      <c r="EGH49" s="689"/>
      <c r="EGI49" s="689"/>
      <c r="EGJ49" s="689"/>
      <c r="EGK49" s="689"/>
      <c r="EGL49" s="689"/>
      <c r="EGM49" s="689"/>
      <c r="EGN49" s="689"/>
      <c r="EGO49" s="689"/>
      <c r="EGP49" s="689"/>
      <c r="EGQ49" s="689"/>
      <c r="EGR49" s="689"/>
      <c r="EGS49" s="689"/>
      <c r="EGT49" s="689"/>
      <c r="EGU49" s="689"/>
      <c r="EGV49" s="689"/>
      <c r="EGW49" s="689"/>
      <c r="EGX49" s="689"/>
      <c r="EGY49" s="689"/>
      <c r="EGZ49" s="689"/>
      <c r="EHA49" s="689"/>
      <c r="EHB49" s="689"/>
      <c r="EHC49" s="689"/>
      <c r="EHD49" s="689"/>
      <c r="EHE49" s="689"/>
      <c r="EHF49" s="689"/>
      <c r="EHG49" s="689"/>
      <c r="EHH49" s="689"/>
      <c r="EHI49" s="689"/>
      <c r="EHJ49" s="689"/>
      <c r="EHK49" s="689"/>
      <c r="EHL49" s="689"/>
      <c r="EHM49" s="689"/>
      <c r="EHN49" s="689"/>
      <c r="EHO49" s="689"/>
      <c r="EHP49" s="689"/>
      <c r="EHQ49" s="689"/>
      <c r="EHR49" s="689"/>
      <c r="EHS49" s="689"/>
      <c r="EHT49" s="689"/>
      <c r="EHU49" s="689"/>
      <c r="EHV49" s="689"/>
      <c r="EHW49" s="689"/>
      <c r="EHX49" s="689"/>
      <c r="EHY49" s="689"/>
      <c r="EHZ49" s="689"/>
      <c r="EIA49" s="689"/>
      <c r="EIB49" s="689"/>
      <c r="EIC49" s="689"/>
      <c r="EID49" s="689"/>
      <c r="EIE49" s="689"/>
      <c r="EIF49" s="689"/>
      <c r="EIG49" s="689"/>
      <c r="EIH49" s="689"/>
      <c r="EII49" s="689"/>
      <c r="EIJ49" s="689"/>
      <c r="EIK49" s="689"/>
      <c r="EIL49" s="689"/>
      <c r="EIM49" s="689"/>
      <c r="EIN49" s="689"/>
      <c r="EIO49" s="689"/>
      <c r="EIP49" s="689"/>
      <c r="EIQ49" s="689"/>
      <c r="EIR49" s="689"/>
      <c r="EIS49" s="689"/>
      <c r="EIT49" s="689"/>
      <c r="EIU49" s="689"/>
      <c r="EIV49" s="689"/>
      <c r="EIW49" s="689"/>
      <c r="EIX49" s="689"/>
      <c r="EIY49" s="689"/>
      <c r="EIZ49" s="689"/>
      <c r="EJA49" s="689"/>
      <c r="EJB49" s="689"/>
      <c r="EJC49" s="689"/>
      <c r="EJD49" s="689"/>
      <c r="EJE49" s="689"/>
      <c r="EJF49" s="689"/>
      <c r="EJG49" s="689"/>
      <c r="EJH49" s="689"/>
      <c r="EJI49" s="689"/>
      <c r="EJJ49" s="689"/>
      <c r="EJK49" s="689"/>
      <c r="EJL49" s="689"/>
      <c r="EJM49" s="689"/>
      <c r="EJN49" s="689"/>
      <c r="EJO49" s="689"/>
      <c r="EJP49" s="689"/>
      <c r="EJQ49" s="689"/>
      <c r="EJR49" s="689"/>
      <c r="EJS49" s="689"/>
      <c r="EJT49" s="689"/>
      <c r="EJU49" s="689"/>
      <c r="EJV49" s="689"/>
      <c r="EJW49" s="689"/>
      <c r="EJX49" s="689"/>
      <c r="EJY49" s="689"/>
      <c r="EJZ49" s="689"/>
      <c r="EKA49" s="689"/>
      <c r="EKB49" s="689"/>
      <c r="EKC49" s="689"/>
      <c r="EKD49" s="689"/>
      <c r="EKE49" s="689"/>
      <c r="EKF49" s="689"/>
      <c r="EKG49" s="689"/>
      <c r="EKH49" s="689"/>
      <c r="EKI49" s="689"/>
      <c r="EKJ49" s="689"/>
      <c r="EKK49" s="689"/>
      <c r="EKL49" s="689"/>
      <c r="EKM49" s="689"/>
      <c r="EKN49" s="689"/>
      <c r="EKO49" s="689"/>
      <c r="EKP49" s="689"/>
      <c r="EKQ49" s="689"/>
      <c r="EKR49" s="689"/>
      <c r="EKS49" s="689"/>
      <c r="EKT49" s="689"/>
      <c r="EKU49" s="689"/>
      <c r="EKV49" s="689"/>
      <c r="EKW49" s="689"/>
      <c r="EKX49" s="689"/>
      <c r="EKY49" s="689"/>
      <c r="EKZ49" s="689"/>
      <c r="ELA49" s="689"/>
      <c r="ELB49" s="689"/>
      <c r="ELC49" s="689"/>
      <c r="ELD49" s="689"/>
      <c r="ELE49" s="689"/>
      <c r="ELF49" s="689"/>
      <c r="ELG49" s="689"/>
      <c r="ELH49" s="689"/>
      <c r="ELI49" s="689"/>
      <c r="ELJ49" s="689"/>
      <c r="ELK49" s="689"/>
      <c r="ELL49" s="689"/>
      <c r="ELM49" s="689"/>
      <c r="ELN49" s="689"/>
      <c r="ELO49" s="689"/>
      <c r="ELP49" s="689"/>
      <c r="ELQ49" s="689"/>
      <c r="ELR49" s="689"/>
      <c r="ELS49" s="689"/>
      <c r="ELT49" s="689"/>
      <c r="ELU49" s="689"/>
      <c r="ELV49" s="689"/>
      <c r="ELW49" s="689"/>
      <c r="ELX49" s="689"/>
      <c r="ELY49" s="689"/>
      <c r="ELZ49" s="689"/>
      <c r="EMA49" s="689"/>
      <c r="EMB49" s="689"/>
      <c r="EMC49" s="689"/>
      <c r="EMD49" s="689"/>
      <c r="EME49" s="689"/>
      <c r="EMF49" s="689"/>
      <c r="EMG49" s="689"/>
      <c r="EMH49" s="689"/>
      <c r="EMI49" s="689"/>
      <c r="EMJ49" s="689"/>
      <c r="EMK49" s="689"/>
      <c r="EML49" s="689"/>
      <c r="EMM49" s="689"/>
      <c r="EMN49" s="689"/>
      <c r="EMO49" s="689"/>
      <c r="EMP49" s="689"/>
      <c r="EMQ49" s="689"/>
      <c r="EMR49" s="689"/>
      <c r="EMS49" s="689"/>
      <c r="EMT49" s="689"/>
      <c r="EMU49" s="689"/>
      <c r="EMV49" s="689"/>
      <c r="EMW49" s="689"/>
      <c r="EMX49" s="689"/>
      <c r="EMY49" s="689"/>
      <c r="EMZ49" s="689"/>
      <c r="ENA49" s="689"/>
      <c r="ENB49" s="689"/>
      <c r="ENC49" s="689"/>
      <c r="END49" s="689"/>
      <c r="ENE49" s="689"/>
      <c r="ENF49" s="689"/>
      <c r="ENG49" s="689"/>
      <c r="ENH49" s="689"/>
      <c r="ENI49" s="689"/>
      <c r="ENJ49" s="689"/>
      <c r="ENK49" s="689"/>
      <c r="ENL49" s="689"/>
      <c r="ENM49" s="689"/>
      <c r="ENN49" s="689"/>
      <c r="ENO49" s="689"/>
      <c r="ENP49" s="689"/>
      <c r="ENQ49" s="689"/>
      <c r="ENR49" s="689"/>
      <c r="ENS49" s="689"/>
      <c r="ENT49" s="689"/>
      <c r="ENU49" s="689"/>
      <c r="ENV49" s="689"/>
      <c r="ENW49" s="689"/>
      <c r="ENX49" s="689"/>
      <c r="ENY49" s="689"/>
      <c r="ENZ49" s="689"/>
      <c r="EOA49" s="689"/>
      <c r="EOB49" s="689"/>
      <c r="EOC49" s="689"/>
      <c r="EOD49" s="689"/>
      <c r="EOE49" s="689"/>
      <c r="EOF49" s="689"/>
      <c r="EOG49" s="689"/>
      <c r="EOH49" s="689"/>
      <c r="EOI49" s="689"/>
      <c r="EOJ49" s="689"/>
      <c r="EOK49" s="689"/>
      <c r="EOL49" s="689"/>
      <c r="EOM49" s="689"/>
      <c r="EON49" s="689"/>
      <c r="EOO49" s="689"/>
      <c r="EOP49" s="689"/>
      <c r="EOQ49" s="689"/>
      <c r="EOR49" s="689"/>
      <c r="EOS49" s="689"/>
      <c r="EOT49" s="689"/>
      <c r="EOU49" s="689"/>
      <c r="EOV49" s="689"/>
      <c r="EOW49" s="689"/>
      <c r="EOX49" s="689"/>
      <c r="EOY49" s="689"/>
      <c r="EOZ49" s="689"/>
      <c r="EPA49" s="689"/>
      <c r="EPB49" s="689"/>
      <c r="EPC49" s="689"/>
      <c r="EPD49" s="689"/>
      <c r="EPE49" s="689"/>
      <c r="EPF49" s="689"/>
      <c r="EPG49" s="689"/>
      <c r="EPH49" s="689"/>
      <c r="EPI49" s="689"/>
      <c r="EPJ49" s="689"/>
      <c r="EPK49" s="689"/>
      <c r="EPL49" s="689"/>
      <c r="EPM49" s="689"/>
      <c r="EPN49" s="689"/>
      <c r="EPO49" s="689"/>
      <c r="EPP49" s="689"/>
      <c r="EPQ49" s="689"/>
      <c r="EPR49" s="689"/>
      <c r="EPS49" s="689"/>
      <c r="EPT49" s="689"/>
      <c r="EPU49" s="689"/>
      <c r="EPV49" s="689"/>
      <c r="EPW49" s="689"/>
      <c r="EPX49" s="689"/>
      <c r="EPY49" s="689"/>
      <c r="EPZ49" s="689"/>
      <c r="EQA49" s="689"/>
      <c r="EQB49" s="689"/>
      <c r="EQC49" s="689"/>
      <c r="EQD49" s="689"/>
      <c r="EQE49" s="689"/>
      <c r="EQF49" s="689"/>
      <c r="EQG49" s="689"/>
      <c r="EQH49" s="689"/>
      <c r="EQI49" s="689"/>
      <c r="EQJ49" s="689"/>
      <c r="EQK49" s="689"/>
      <c r="EQL49" s="689"/>
      <c r="EQM49" s="689"/>
      <c r="EQN49" s="689"/>
      <c r="EQO49" s="689"/>
      <c r="EQP49" s="689"/>
      <c r="EQQ49" s="689"/>
      <c r="EQR49" s="689"/>
      <c r="EQS49" s="689"/>
      <c r="EQT49" s="689"/>
      <c r="EQU49" s="689"/>
      <c r="EQV49" s="689"/>
      <c r="EQW49" s="689"/>
      <c r="EQX49" s="689"/>
      <c r="EQY49" s="689"/>
      <c r="EQZ49" s="689"/>
      <c r="ERA49" s="689"/>
      <c r="ERB49" s="689"/>
      <c r="ERC49" s="689"/>
      <c r="ERD49" s="689"/>
      <c r="ERE49" s="689"/>
      <c r="ERF49" s="689"/>
      <c r="ERG49" s="689"/>
      <c r="ERH49" s="689"/>
      <c r="ERI49" s="689"/>
      <c r="ERJ49" s="689"/>
      <c r="ERK49" s="689"/>
      <c r="ERL49" s="689"/>
      <c r="ERM49" s="689"/>
      <c r="ERN49" s="689"/>
      <c r="ERO49" s="689"/>
      <c r="ERP49" s="689"/>
      <c r="ERQ49" s="689"/>
      <c r="ERR49" s="689"/>
      <c r="ERS49" s="689"/>
      <c r="ERT49" s="689"/>
      <c r="ERU49" s="689"/>
      <c r="ERV49" s="689"/>
      <c r="ERW49" s="689"/>
      <c r="ERX49" s="689"/>
      <c r="ERY49" s="689"/>
      <c r="ERZ49" s="689"/>
      <c r="ESA49" s="689"/>
      <c r="ESB49" s="689"/>
      <c r="ESC49" s="689"/>
      <c r="ESD49" s="689"/>
      <c r="ESE49" s="689"/>
      <c r="ESF49" s="689"/>
      <c r="ESG49" s="689"/>
      <c r="ESH49" s="689"/>
      <c r="ESI49" s="689"/>
      <c r="ESJ49" s="689"/>
      <c r="ESK49" s="689"/>
      <c r="ESL49" s="689"/>
      <c r="ESM49" s="689"/>
      <c r="ESN49" s="689"/>
      <c r="ESO49" s="689"/>
      <c r="ESP49" s="689"/>
      <c r="ESQ49" s="689"/>
      <c r="ESR49" s="689"/>
      <c r="ESS49" s="689"/>
      <c r="EST49" s="689"/>
      <c r="ESU49" s="689"/>
      <c r="ESV49" s="689"/>
      <c r="ESW49" s="689"/>
      <c r="ESX49" s="689"/>
      <c r="ESY49" s="689"/>
      <c r="ESZ49" s="689"/>
      <c r="ETA49" s="689"/>
      <c r="ETB49" s="689"/>
      <c r="ETC49" s="689"/>
      <c r="ETD49" s="689"/>
      <c r="ETE49" s="689"/>
      <c r="ETF49" s="689"/>
      <c r="ETG49" s="689"/>
      <c r="ETH49" s="689"/>
      <c r="ETI49" s="689"/>
      <c r="ETJ49" s="689"/>
      <c r="ETK49" s="689"/>
      <c r="ETL49" s="689"/>
      <c r="ETM49" s="689"/>
      <c r="ETN49" s="689"/>
      <c r="ETO49" s="689"/>
      <c r="ETP49" s="689"/>
      <c r="ETQ49" s="689"/>
      <c r="ETR49" s="689"/>
      <c r="ETS49" s="689"/>
      <c r="ETT49" s="689"/>
      <c r="ETU49" s="689"/>
      <c r="ETV49" s="689"/>
      <c r="ETW49" s="689"/>
      <c r="ETX49" s="689"/>
      <c r="ETY49" s="689"/>
      <c r="ETZ49" s="689"/>
      <c r="EUA49" s="689"/>
      <c r="EUB49" s="689"/>
      <c r="EUC49" s="689"/>
      <c r="EUD49" s="689"/>
      <c r="EUE49" s="689"/>
      <c r="EUF49" s="689"/>
      <c r="EUG49" s="689"/>
      <c r="EUH49" s="689"/>
      <c r="EUI49" s="689"/>
      <c r="EUJ49" s="689"/>
      <c r="EUK49" s="689"/>
      <c r="EUL49" s="689"/>
      <c r="EUM49" s="689"/>
      <c r="EUN49" s="689"/>
      <c r="EUO49" s="689"/>
      <c r="EUP49" s="689"/>
      <c r="EUQ49" s="689"/>
      <c r="EUR49" s="689"/>
      <c r="EUS49" s="689"/>
      <c r="EUT49" s="689"/>
      <c r="EUU49" s="689"/>
      <c r="EUV49" s="689"/>
      <c r="EUW49" s="689"/>
      <c r="EUX49" s="689"/>
      <c r="EUY49" s="689"/>
      <c r="EUZ49" s="689"/>
      <c r="EVA49" s="689"/>
      <c r="EVB49" s="689"/>
      <c r="EVC49" s="689"/>
      <c r="EVD49" s="689"/>
      <c r="EVE49" s="689"/>
      <c r="EVF49" s="689"/>
      <c r="EVG49" s="689"/>
      <c r="EVH49" s="689"/>
      <c r="EVI49" s="689"/>
      <c r="EVJ49" s="689"/>
      <c r="EVK49" s="689"/>
      <c r="EVL49" s="689"/>
      <c r="EVM49" s="689"/>
      <c r="EVN49" s="689"/>
      <c r="EVO49" s="689"/>
      <c r="EVP49" s="689"/>
      <c r="EVQ49" s="689"/>
      <c r="EVR49" s="689"/>
      <c r="EVS49" s="689"/>
      <c r="EVT49" s="689"/>
      <c r="EVU49" s="689"/>
      <c r="EVV49" s="689"/>
      <c r="EVW49" s="689"/>
      <c r="EVX49" s="689"/>
      <c r="EVY49" s="689"/>
      <c r="EVZ49" s="689"/>
      <c r="EWA49" s="689"/>
      <c r="EWB49" s="689"/>
      <c r="EWC49" s="689"/>
      <c r="EWD49" s="689"/>
      <c r="EWE49" s="689"/>
      <c r="EWF49" s="689"/>
      <c r="EWG49" s="689"/>
      <c r="EWH49" s="689"/>
      <c r="EWI49" s="689"/>
      <c r="EWJ49" s="689"/>
      <c r="EWK49" s="689"/>
      <c r="EWL49" s="689"/>
      <c r="EWM49" s="689"/>
      <c r="EWN49" s="689"/>
      <c r="EWO49" s="689"/>
      <c r="EWP49" s="689"/>
      <c r="EWQ49" s="689"/>
      <c r="EWR49" s="689"/>
      <c r="EWS49" s="689"/>
      <c r="EWT49" s="689"/>
      <c r="EWU49" s="689"/>
      <c r="EWV49" s="689"/>
      <c r="EWW49" s="689"/>
      <c r="EWX49" s="689"/>
      <c r="EWY49" s="689"/>
      <c r="EWZ49" s="689"/>
      <c r="EXA49" s="689"/>
      <c r="EXB49" s="689"/>
      <c r="EXC49" s="689"/>
      <c r="EXD49" s="689"/>
      <c r="EXE49" s="689"/>
      <c r="EXF49" s="689"/>
      <c r="EXG49" s="689"/>
      <c r="EXH49" s="689"/>
      <c r="EXI49" s="689"/>
      <c r="EXJ49" s="689"/>
      <c r="EXK49" s="689"/>
      <c r="EXL49" s="689"/>
      <c r="EXM49" s="689"/>
      <c r="EXN49" s="689"/>
      <c r="EXO49" s="689"/>
      <c r="EXP49" s="689"/>
      <c r="EXQ49" s="689"/>
      <c r="EXR49" s="689"/>
      <c r="EXS49" s="689"/>
      <c r="EXT49" s="689"/>
      <c r="EXU49" s="689"/>
      <c r="EXV49" s="689"/>
      <c r="EXW49" s="689"/>
      <c r="EXX49" s="689"/>
      <c r="EXY49" s="689"/>
      <c r="EXZ49" s="689"/>
      <c r="EYA49" s="689"/>
      <c r="EYB49" s="689"/>
      <c r="EYC49" s="689"/>
      <c r="EYD49" s="689"/>
      <c r="EYE49" s="689"/>
      <c r="EYF49" s="689"/>
      <c r="EYG49" s="689"/>
      <c r="EYH49" s="689"/>
      <c r="EYI49" s="689"/>
      <c r="EYJ49" s="689"/>
      <c r="EYK49" s="689"/>
      <c r="EYL49" s="689"/>
      <c r="EYM49" s="689"/>
      <c r="EYN49" s="689"/>
      <c r="EYO49" s="689"/>
      <c r="EYP49" s="689"/>
      <c r="EYQ49" s="689"/>
      <c r="EYR49" s="689"/>
      <c r="EYS49" s="689"/>
      <c r="EYT49" s="689"/>
      <c r="EYU49" s="689"/>
      <c r="EYV49" s="689"/>
      <c r="EYW49" s="689"/>
      <c r="EYX49" s="689"/>
      <c r="EYY49" s="689"/>
      <c r="EYZ49" s="689"/>
      <c r="EZA49" s="689"/>
      <c r="EZB49" s="689"/>
      <c r="EZC49" s="689"/>
      <c r="EZD49" s="689"/>
      <c r="EZE49" s="689"/>
      <c r="EZF49" s="689"/>
      <c r="EZG49" s="689"/>
      <c r="EZH49" s="689"/>
      <c r="EZI49" s="689"/>
      <c r="EZJ49" s="689"/>
      <c r="EZK49" s="689"/>
      <c r="EZL49" s="689"/>
      <c r="EZM49" s="689"/>
      <c r="EZN49" s="689"/>
      <c r="EZO49" s="689"/>
      <c r="EZP49" s="689"/>
      <c r="EZQ49" s="689"/>
      <c r="EZR49" s="689"/>
      <c r="EZS49" s="689"/>
      <c r="EZT49" s="689"/>
      <c r="EZU49" s="689"/>
      <c r="EZV49" s="689"/>
      <c r="EZW49" s="689"/>
      <c r="EZX49" s="689"/>
      <c r="EZY49" s="689"/>
      <c r="EZZ49" s="689"/>
      <c r="FAA49" s="689"/>
      <c r="FAB49" s="689"/>
      <c r="FAC49" s="689"/>
      <c r="FAD49" s="689"/>
      <c r="FAE49" s="689"/>
      <c r="FAF49" s="689"/>
      <c r="FAG49" s="689"/>
      <c r="FAH49" s="689"/>
      <c r="FAI49" s="689"/>
      <c r="FAJ49" s="689"/>
      <c r="FAK49" s="689"/>
      <c r="FAL49" s="689"/>
      <c r="FAM49" s="689"/>
      <c r="FAN49" s="689"/>
      <c r="FAO49" s="689"/>
      <c r="FAP49" s="689"/>
      <c r="FAQ49" s="689"/>
      <c r="FAR49" s="689"/>
      <c r="FAS49" s="689"/>
      <c r="FAT49" s="689"/>
      <c r="FAU49" s="689"/>
      <c r="FAV49" s="689"/>
      <c r="FAW49" s="689"/>
      <c r="FAX49" s="689"/>
      <c r="FAY49" s="689"/>
      <c r="FAZ49" s="689"/>
      <c r="FBA49" s="689"/>
      <c r="FBB49" s="689"/>
      <c r="FBC49" s="689"/>
      <c r="FBD49" s="689"/>
      <c r="FBE49" s="689"/>
      <c r="FBF49" s="689"/>
      <c r="FBG49" s="689"/>
      <c r="FBH49" s="689"/>
      <c r="FBI49" s="689"/>
      <c r="FBJ49" s="689"/>
      <c r="FBK49" s="689"/>
      <c r="FBL49" s="689"/>
      <c r="FBM49" s="689"/>
      <c r="FBN49" s="689"/>
      <c r="FBO49" s="689"/>
      <c r="FBP49" s="689"/>
      <c r="FBQ49" s="689"/>
      <c r="FBR49" s="689"/>
      <c r="FBS49" s="689"/>
      <c r="FBT49" s="689"/>
      <c r="FBU49" s="689"/>
      <c r="FBV49" s="689"/>
      <c r="FBW49" s="689"/>
      <c r="FBX49" s="689"/>
      <c r="FBY49" s="689"/>
      <c r="FBZ49" s="689"/>
      <c r="FCA49" s="689"/>
      <c r="FCB49" s="689"/>
      <c r="FCC49" s="689"/>
      <c r="FCD49" s="689"/>
      <c r="FCE49" s="689"/>
      <c r="FCF49" s="689"/>
      <c r="FCG49" s="689"/>
      <c r="FCH49" s="689"/>
      <c r="FCI49" s="689"/>
      <c r="FCJ49" s="689"/>
      <c r="FCK49" s="689"/>
      <c r="FCL49" s="689"/>
      <c r="FCM49" s="689"/>
      <c r="FCN49" s="689"/>
      <c r="FCO49" s="689"/>
      <c r="FCP49" s="689"/>
      <c r="FCQ49" s="689"/>
      <c r="FCR49" s="689"/>
      <c r="FCS49" s="689"/>
      <c r="FCT49" s="689"/>
      <c r="FCU49" s="689"/>
      <c r="FCV49" s="689"/>
      <c r="FCW49" s="689"/>
      <c r="FCX49" s="689"/>
      <c r="FCY49" s="689"/>
      <c r="FCZ49" s="689"/>
      <c r="FDA49" s="689"/>
      <c r="FDB49" s="689"/>
      <c r="FDC49" s="689"/>
      <c r="FDD49" s="689"/>
      <c r="FDE49" s="689"/>
      <c r="FDF49" s="689"/>
      <c r="FDG49" s="689"/>
      <c r="FDH49" s="689"/>
      <c r="FDI49" s="689"/>
      <c r="FDJ49" s="689"/>
      <c r="FDK49" s="689"/>
      <c r="FDL49" s="689"/>
      <c r="FDM49" s="689"/>
      <c r="FDN49" s="689"/>
      <c r="FDO49" s="689"/>
      <c r="FDP49" s="689"/>
      <c r="FDQ49" s="689"/>
      <c r="FDR49" s="689"/>
      <c r="FDS49" s="689"/>
      <c r="FDT49" s="689"/>
      <c r="FDU49" s="689"/>
      <c r="FDV49" s="689"/>
      <c r="FDW49" s="689"/>
      <c r="FDX49" s="689"/>
      <c r="FDY49" s="689"/>
      <c r="FDZ49" s="689"/>
      <c r="FEA49" s="689"/>
      <c r="FEB49" s="689"/>
      <c r="FEC49" s="689"/>
      <c r="FED49" s="689"/>
      <c r="FEE49" s="689"/>
      <c r="FEF49" s="689"/>
      <c r="FEG49" s="689"/>
      <c r="FEH49" s="689"/>
      <c r="FEI49" s="689"/>
      <c r="FEJ49" s="689"/>
      <c r="FEK49" s="689"/>
      <c r="FEL49" s="689"/>
      <c r="FEM49" s="689"/>
      <c r="FEN49" s="689"/>
      <c r="FEO49" s="689"/>
      <c r="FEP49" s="689"/>
      <c r="FEQ49" s="689"/>
      <c r="FER49" s="689"/>
      <c r="FES49" s="689"/>
      <c r="FET49" s="689"/>
      <c r="FEU49" s="689"/>
      <c r="FEV49" s="689"/>
      <c r="FEW49" s="689"/>
      <c r="FEX49" s="689"/>
      <c r="FEY49" s="689"/>
      <c r="FEZ49" s="689"/>
      <c r="FFA49" s="689"/>
      <c r="FFB49" s="689"/>
      <c r="FFC49" s="689"/>
      <c r="FFD49" s="689"/>
      <c r="FFE49" s="689"/>
      <c r="FFF49" s="689"/>
      <c r="FFG49" s="689"/>
      <c r="FFH49" s="689"/>
      <c r="FFI49" s="689"/>
      <c r="FFJ49" s="689"/>
      <c r="FFK49" s="689"/>
      <c r="FFL49" s="689"/>
      <c r="FFM49" s="689"/>
      <c r="FFN49" s="689"/>
      <c r="FFO49" s="689"/>
      <c r="FFP49" s="689"/>
      <c r="FFQ49" s="689"/>
      <c r="FFR49" s="689"/>
      <c r="FFS49" s="689"/>
      <c r="FFT49" s="689"/>
      <c r="FFU49" s="689"/>
      <c r="FFV49" s="689"/>
      <c r="FFW49" s="689"/>
      <c r="FFX49" s="689"/>
      <c r="FFY49" s="689"/>
      <c r="FFZ49" s="689"/>
      <c r="FGA49" s="689"/>
      <c r="FGB49" s="689"/>
      <c r="FGC49" s="689"/>
      <c r="FGD49" s="689"/>
      <c r="FGE49" s="689"/>
      <c r="FGF49" s="689"/>
      <c r="FGG49" s="689"/>
      <c r="FGH49" s="689"/>
      <c r="FGI49" s="689"/>
      <c r="FGJ49" s="689"/>
      <c r="FGK49" s="689"/>
      <c r="FGL49" s="689"/>
      <c r="FGM49" s="689"/>
      <c r="FGN49" s="689"/>
      <c r="FGO49" s="689"/>
      <c r="FGP49" s="689"/>
      <c r="FGQ49" s="689"/>
      <c r="FGR49" s="689"/>
      <c r="FGS49" s="689"/>
      <c r="FGT49" s="689"/>
      <c r="FGU49" s="689"/>
      <c r="FGV49" s="689"/>
      <c r="FGW49" s="689"/>
      <c r="FGX49" s="689"/>
      <c r="FGY49" s="689"/>
      <c r="FGZ49" s="689"/>
      <c r="FHA49" s="689"/>
      <c r="FHB49" s="689"/>
      <c r="FHC49" s="689"/>
      <c r="FHD49" s="689"/>
      <c r="FHE49" s="689"/>
      <c r="FHF49" s="689"/>
      <c r="FHG49" s="689"/>
      <c r="FHH49" s="689"/>
      <c r="FHI49" s="689"/>
      <c r="FHJ49" s="689"/>
      <c r="FHK49" s="689"/>
      <c r="FHL49" s="689"/>
      <c r="FHM49" s="689"/>
      <c r="FHN49" s="689"/>
      <c r="FHO49" s="689"/>
      <c r="FHP49" s="689"/>
      <c r="FHQ49" s="689"/>
      <c r="FHR49" s="689"/>
      <c r="FHS49" s="689"/>
      <c r="FHT49" s="689"/>
      <c r="FHU49" s="689"/>
      <c r="FHV49" s="689"/>
      <c r="FHW49" s="689"/>
      <c r="FHX49" s="689"/>
      <c r="FHY49" s="689"/>
      <c r="FHZ49" s="689"/>
      <c r="FIA49" s="689"/>
      <c r="FIB49" s="689"/>
      <c r="FIC49" s="689"/>
      <c r="FID49" s="689"/>
      <c r="FIE49" s="689"/>
      <c r="FIF49" s="689"/>
      <c r="FIG49" s="689"/>
      <c r="FIH49" s="689"/>
      <c r="FII49" s="689"/>
      <c r="FIJ49" s="689"/>
      <c r="FIK49" s="689"/>
      <c r="FIL49" s="689"/>
      <c r="FIM49" s="689"/>
      <c r="FIN49" s="689"/>
      <c r="FIO49" s="689"/>
      <c r="FIP49" s="689"/>
      <c r="FIQ49" s="689"/>
      <c r="FIR49" s="689"/>
      <c r="FIS49" s="689"/>
      <c r="FIT49" s="689"/>
      <c r="FIU49" s="689"/>
      <c r="FIV49" s="689"/>
      <c r="FIW49" s="689"/>
      <c r="FIX49" s="689"/>
      <c r="FIY49" s="689"/>
      <c r="FIZ49" s="689"/>
      <c r="FJA49" s="689"/>
      <c r="FJB49" s="689"/>
      <c r="FJC49" s="689"/>
      <c r="FJD49" s="689"/>
      <c r="FJE49" s="689"/>
      <c r="FJF49" s="689"/>
      <c r="FJG49" s="689"/>
      <c r="FJH49" s="689"/>
      <c r="FJI49" s="689"/>
      <c r="FJJ49" s="689"/>
      <c r="FJK49" s="689"/>
      <c r="FJL49" s="689"/>
      <c r="FJM49" s="689"/>
      <c r="FJN49" s="689"/>
      <c r="FJO49" s="689"/>
      <c r="FJP49" s="689"/>
      <c r="FJQ49" s="689"/>
      <c r="FJR49" s="689"/>
      <c r="FJS49" s="689"/>
      <c r="FJT49" s="689"/>
      <c r="FJU49" s="689"/>
      <c r="FJV49" s="689"/>
      <c r="FJW49" s="689"/>
      <c r="FJX49" s="689"/>
      <c r="FJY49" s="689"/>
      <c r="FJZ49" s="689"/>
      <c r="FKA49" s="689"/>
      <c r="FKB49" s="689"/>
      <c r="FKC49" s="689"/>
      <c r="FKD49" s="689"/>
      <c r="FKE49" s="689"/>
      <c r="FKF49" s="689"/>
      <c r="FKG49" s="689"/>
      <c r="FKH49" s="689"/>
      <c r="FKI49" s="689"/>
      <c r="FKJ49" s="689"/>
      <c r="FKK49" s="689"/>
      <c r="FKL49" s="689"/>
      <c r="FKM49" s="689"/>
      <c r="FKN49" s="689"/>
      <c r="FKO49" s="689"/>
      <c r="FKP49" s="689"/>
      <c r="FKQ49" s="689"/>
      <c r="FKR49" s="689"/>
      <c r="FKS49" s="689"/>
      <c r="FKT49" s="689"/>
      <c r="FKU49" s="689"/>
      <c r="FKV49" s="689"/>
      <c r="FKW49" s="689"/>
      <c r="FKX49" s="689"/>
      <c r="FKY49" s="689"/>
      <c r="FKZ49" s="689"/>
      <c r="FLA49" s="689"/>
      <c r="FLB49" s="689"/>
      <c r="FLC49" s="689"/>
      <c r="FLD49" s="689"/>
      <c r="FLE49" s="689"/>
      <c r="FLF49" s="689"/>
      <c r="FLG49" s="689"/>
      <c r="FLH49" s="689"/>
      <c r="FLI49" s="689"/>
      <c r="FLJ49" s="689"/>
      <c r="FLK49" s="689"/>
      <c r="FLL49" s="689"/>
      <c r="FLM49" s="689"/>
      <c r="FLN49" s="689"/>
      <c r="FLO49" s="689"/>
      <c r="FLP49" s="689"/>
      <c r="FLQ49" s="689"/>
      <c r="FLR49" s="689"/>
      <c r="FLS49" s="689"/>
      <c r="FLT49" s="689"/>
      <c r="FLU49" s="689"/>
      <c r="FLV49" s="689"/>
      <c r="FLW49" s="689"/>
      <c r="FLX49" s="689"/>
      <c r="FLY49" s="689"/>
      <c r="FLZ49" s="689"/>
      <c r="FMA49" s="689"/>
      <c r="FMB49" s="689"/>
      <c r="FMC49" s="689"/>
      <c r="FMD49" s="689"/>
      <c r="FME49" s="689"/>
      <c r="FMF49" s="689"/>
      <c r="FMG49" s="689"/>
      <c r="FMH49" s="689"/>
      <c r="FMI49" s="689"/>
      <c r="FMJ49" s="689"/>
      <c r="FMK49" s="689"/>
      <c r="FML49" s="689"/>
      <c r="FMM49" s="689"/>
      <c r="FMN49" s="689"/>
      <c r="FMO49" s="689"/>
      <c r="FMP49" s="689"/>
      <c r="FMQ49" s="689"/>
      <c r="FMR49" s="689"/>
      <c r="FMS49" s="689"/>
      <c r="FMT49" s="689"/>
      <c r="FMU49" s="689"/>
      <c r="FMV49" s="689"/>
      <c r="FMW49" s="689"/>
      <c r="FMX49" s="689"/>
      <c r="FMY49" s="689"/>
      <c r="FMZ49" s="689"/>
      <c r="FNA49" s="689"/>
      <c r="FNB49" s="689"/>
      <c r="FNC49" s="689"/>
      <c r="FND49" s="689"/>
      <c r="FNE49" s="689"/>
      <c r="FNF49" s="689"/>
      <c r="FNG49" s="689"/>
      <c r="FNH49" s="689"/>
      <c r="FNI49" s="689"/>
      <c r="FNJ49" s="689"/>
      <c r="FNK49" s="689"/>
      <c r="FNL49" s="689"/>
      <c r="FNM49" s="689"/>
      <c r="FNN49" s="689"/>
      <c r="FNO49" s="689"/>
      <c r="FNP49" s="689"/>
      <c r="FNQ49" s="689"/>
      <c r="FNR49" s="689"/>
      <c r="FNS49" s="689"/>
      <c r="FNT49" s="689"/>
      <c r="FNU49" s="689"/>
      <c r="FNV49" s="689"/>
      <c r="FNW49" s="689"/>
      <c r="FNX49" s="689"/>
      <c r="FNY49" s="689"/>
      <c r="FNZ49" s="689"/>
      <c r="FOA49" s="689"/>
      <c r="FOB49" s="689"/>
      <c r="FOC49" s="689"/>
      <c r="FOD49" s="689"/>
      <c r="FOE49" s="689"/>
      <c r="FOF49" s="689"/>
      <c r="FOG49" s="689"/>
      <c r="FOH49" s="689"/>
      <c r="FOI49" s="689"/>
      <c r="FOJ49" s="689"/>
      <c r="FOK49" s="689"/>
      <c r="FOL49" s="689"/>
      <c r="FOM49" s="689"/>
      <c r="FON49" s="689"/>
      <c r="FOO49" s="689"/>
      <c r="FOP49" s="689"/>
      <c r="FOQ49" s="689"/>
      <c r="FOR49" s="689"/>
      <c r="FOS49" s="689"/>
      <c r="FOT49" s="689"/>
      <c r="FOU49" s="689"/>
      <c r="FOV49" s="689"/>
      <c r="FOW49" s="689"/>
      <c r="FOX49" s="689"/>
      <c r="FOY49" s="689"/>
      <c r="FOZ49" s="689"/>
      <c r="FPA49" s="689"/>
      <c r="FPB49" s="689"/>
      <c r="FPC49" s="689"/>
      <c r="FPD49" s="689"/>
      <c r="FPE49" s="689"/>
      <c r="FPF49" s="689"/>
      <c r="FPG49" s="689"/>
      <c r="FPH49" s="689"/>
      <c r="FPI49" s="689"/>
      <c r="FPJ49" s="689"/>
      <c r="FPK49" s="689"/>
      <c r="FPL49" s="689"/>
      <c r="FPM49" s="689"/>
      <c r="FPN49" s="689"/>
      <c r="FPO49" s="689"/>
      <c r="FPP49" s="689"/>
      <c r="FPQ49" s="689"/>
      <c r="FPR49" s="689"/>
      <c r="FPS49" s="689"/>
      <c r="FPT49" s="689"/>
      <c r="FPU49" s="689"/>
      <c r="FPV49" s="689"/>
      <c r="FPW49" s="689"/>
      <c r="FPX49" s="689"/>
      <c r="FPY49" s="689"/>
      <c r="FPZ49" s="689"/>
      <c r="FQA49" s="689"/>
      <c r="FQB49" s="689"/>
      <c r="FQC49" s="689"/>
      <c r="FQD49" s="689"/>
      <c r="FQE49" s="689"/>
      <c r="FQF49" s="689"/>
      <c r="FQG49" s="689"/>
      <c r="FQH49" s="689"/>
      <c r="FQI49" s="689"/>
      <c r="FQJ49" s="689"/>
      <c r="FQK49" s="689"/>
      <c r="FQL49" s="689"/>
      <c r="FQM49" s="689"/>
      <c r="FQN49" s="689"/>
      <c r="FQO49" s="689"/>
      <c r="FQP49" s="689"/>
      <c r="FQQ49" s="689"/>
      <c r="FQR49" s="689"/>
      <c r="FQS49" s="689"/>
      <c r="FQT49" s="689"/>
      <c r="FQU49" s="689"/>
      <c r="FQV49" s="689"/>
      <c r="FQW49" s="689"/>
      <c r="FQX49" s="689"/>
      <c r="FQY49" s="689"/>
      <c r="FQZ49" s="689"/>
      <c r="FRA49" s="689"/>
      <c r="FRB49" s="689"/>
      <c r="FRC49" s="689"/>
      <c r="FRD49" s="689"/>
      <c r="FRE49" s="689"/>
      <c r="FRF49" s="689"/>
      <c r="FRG49" s="689"/>
      <c r="FRH49" s="689"/>
      <c r="FRI49" s="689"/>
      <c r="FRJ49" s="689"/>
      <c r="FRK49" s="689"/>
      <c r="FRL49" s="689"/>
      <c r="FRM49" s="689"/>
      <c r="FRN49" s="689"/>
      <c r="FRO49" s="689"/>
      <c r="FRP49" s="689"/>
      <c r="FRQ49" s="689"/>
      <c r="FRR49" s="689"/>
      <c r="FRS49" s="689"/>
      <c r="FRT49" s="689"/>
      <c r="FRU49" s="689"/>
      <c r="FRV49" s="689"/>
      <c r="FRW49" s="689"/>
      <c r="FRX49" s="689"/>
      <c r="FRY49" s="689"/>
      <c r="FRZ49" s="689"/>
      <c r="FSA49" s="689"/>
      <c r="FSB49" s="689"/>
      <c r="FSC49" s="689"/>
      <c r="FSD49" s="689"/>
      <c r="FSE49" s="689"/>
      <c r="FSF49" s="689"/>
      <c r="FSG49" s="689"/>
      <c r="FSH49" s="689"/>
      <c r="FSI49" s="689"/>
      <c r="FSJ49" s="689"/>
      <c r="FSK49" s="689"/>
      <c r="FSL49" s="689"/>
      <c r="FSM49" s="689"/>
      <c r="FSN49" s="689"/>
      <c r="FSO49" s="689"/>
      <c r="FSP49" s="689"/>
      <c r="FSQ49" s="689"/>
      <c r="FSR49" s="689"/>
      <c r="FSS49" s="689"/>
      <c r="FST49" s="689"/>
      <c r="FSU49" s="689"/>
      <c r="FSV49" s="689"/>
      <c r="FSW49" s="689"/>
      <c r="FSX49" s="689"/>
      <c r="FSY49" s="689"/>
      <c r="FSZ49" s="689"/>
      <c r="FTA49" s="689"/>
      <c r="FTB49" s="689"/>
      <c r="FTC49" s="689"/>
      <c r="FTD49" s="689"/>
      <c r="FTE49" s="689"/>
      <c r="FTF49" s="689"/>
      <c r="FTG49" s="689"/>
      <c r="FTH49" s="689"/>
      <c r="FTI49" s="689"/>
      <c r="FTJ49" s="689"/>
      <c r="FTK49" s="689"/>
      <c r="FTL49" s="689"/>
      <c r="FTM49" s="689"/>
      <c r="FTN49" s="689"/>
      <c r="FTO49" s="689"/>
      <c r="FTP49" s="689"/>
      <c r="FTQ49" s="689"/>
      <c r="FTR49" s="689"/>
      <c r="FTS49" s="689"/>
      <c r="FTT49" s="689"/>
      <c r="FTU49" s="689"/>
      <c r="FTV49" s="689"/>
      <c r="FTW49" s="689"/>
      <c r="FTX49" s="689"/>
      <c r="FTY49" s="689"/>
      <c r="FTZ49" s="689"/>
      <c r="FUA49" s="689"/>
      <c r="FUB49" s="689"/>
      <c r="FUC49" s="689"/>
      <c r="FUD49" s="689"/>
      <c r="FUE49" s="689"/>
      <c r="FUF49" s="689"/>
      <c r="FUG49" s="689"/>
      <c r="FUH49" s="689"/>
      <c r="FUI49" s="689"/>
      <c r="FUJ49" s="689"/>
      <c r="FUK49" s="689"/>
      <c r="FUL49" s="689"/>
      <c r="FUM49" s="689"/>
      <c r="FUN49" s="689"/>
      <c r="FUO49" s="689"/>
      <c r="FUP49" s="689"/>
      <c r="FUQ49" s="689"/>
      <c r="FUR49" s="689"/>
      <c r="FUS49" s="689"/>
      <c r="FUT49" s="689"/>
      <c r="FUU49" s="689"/>
      <c r="FUV49" s="689"/>
      <c r="FUW49" s="689"/>
      <c r="FUX49" s="689"/>
      <c r="FUY49" s="689"/>
      <c r="FUZ49" s="689"/>
      <c r="FVA49" s="689"/>
      <c r="FVB49" s="689"/>
      <c r="FVC49" s="689"/>
      <c r="FVD49" s="689"/>
      <c r="FVE49" s="689"/>
      <c r="FVF49" s="689"/>
      <c r="FVG49" s="689"/>
      <c r="FVH49" s="689"/>
      <c r="FVI49" s="689"/>
      <c r="FVJ49" s="689"/>
      <c r="FVK49" s="689"/>
      <c r="FVL49" s="689"/>
      <c r="FVM49" s="689"/>
      <c r="FVN49" s="689"/>
      <c r="FVO49" s="689"/>
      <c r="FVP49" s="689"/>
      <c r="FVQ49" s="689"/>
      <c r="FVR49" s="689"/>
      <c r="FVS49" s="689"/>
      <c r="FVT49" s="689"/>
      <c r="FVU49" s="689"/>
      <c r="FVV49" s="689"/>
      <c r="FVW49" s="689"/>
      <c r="FVX49" s="689"/>
      <c r="FVY49" s="689"/>
      <c r="FVZ49" s="689"/>
      <c r="FWA49" s="689"/>
      <c r="FWB49" s="689"/>
      <c r="FWC49" s="689"/>
      <c r="FWD49" s="689"/>
      <c r="FWE49" s="689"/>
      <c r="FWF49" s="689"/>
      <c r="FWG49" s="689"/>
      <c r="FWH49" s="689"/>
      <c r="FWI49" s="689"/>
      <c r="FWJ49" s="689"/>
      <c r="FWK49" s="689"/>
      <c r="FWL49" s="689"/>
      <c r="FWM49" s="689"/>
      <c r="FWN49" s="689"/>
      <c r="FWO49" s="689"/>
      <c r="FWP49" s="689"/>
      <c r="FWQ49" s="689"/>
      <c r="FWR49" s="689"/>
      <c r="FWS49" s="689"/>
      <c r="FWT49" s="689"/>
      <c r="FWU49" s="689"/>
      <c r="FWV49" s="689"/>
      <c r="FWW49" s="689"/>
      <c r="FWX49" s="689"/>
      <c r="FWY49" s="689"/>
      <c r="FWZ49" s="689"/>
      <c r="FXA49" s="689"/>
      <c r="FXB49" s="689"/>
      <c r="FXC49" s="689"/>
      <c r="FXD49" s="689"/>
      <c r="FXE49" s="689"/>
      <c r="FXF49" s="689"/>
      <c r="FXG49" s="689"/>
      <c r="FXH49" s="689"/>
      <c r="FXI49" s="689"/>
      <c r="FXJ49" s="689"/>
      <c r="FXK49" s="689"/>
      <c r="FXL49" s="689"/>
      <c r="FXM49" s="689"/>
      <c r="FXN49" s="689"/>
      <c r="FXO49" s="689"/>
      <c r="FXP49" s="689"/>
      <c r="FXQ49" s="689"/>
      <c r="FXR49" s="689"/>
      <c r="FXS49" s="689"/>
      <c r="FXT49" s="689"/>
      <c r="FXU49" s="689"/>
      <c r="FXV49" s="689"/>
      <c r="FXW49" s="689"/>
      <c r="FXX49" s="689"/>
      <c r="FXY49" s="689"/>
      <c r="FXZ49" s="689"/>
      <c r="FYA49" s="689"/>
      <c r="FYB49" s="689"/>
      <c r="FYC49" s="689"/>
      <c r="FYD49" s="689"/>
      <c r="FYE49" s="689"/>
      <c r="FYF49" s="689"/>
      <c r="FYG49" s="689"/>
      <c r="FYH49" s="689"/>
      <c r="FYI49" s="689"/>
      <c r="FYJ49" s="689"/>
      <c r="FYK49" s="689"/>
      <c r="FYL49" s="689"/>
      <c r="FYM49" s="689"/>
      <c r="FYN49" s="689"/>
      <c r="FYO49" s="689"/>
      <c r="FYP49" s="689"/>
      <c r="FYQ49" s="689"/>
      <c r="FYR49" s="689"/>
      <c r="FYS49" s="689"/>
      <c r="FYT49" s="689"/>
      <c r="FYU49" s="689"/>
      <c r="FYV49" s="689"/>
      <c r="FYW49" s="689"/>
      <c r="FYX49" s="689"/>
      <c r="FYY49" s="689"/>
      <c r="FYZ49" s="689"/>
      <c r="FZA49" s="689"/>
      <c r="FZB49" s="689"/>
      <c r="FZC49" s="689"/>
      <c r="FZD49" s="689"/>
      <c r="FZE49" s="689"/>
      <c r="FZF49" s="689"/>
      <c r="FZG49" s="689"/>
      <c r="FZH49" s="689"/>
      <c r="FZI49" s="689"/>
      <c r="FZJ49" s="689"/>
      <c r="FZK49" s="689"/>
      <c r="FZL49" s="689"/>
      <c r="FZM49" s="689"/>
      <c r="FZN49" s="689"/>
      <c r="FZO49" s="689"/>
      <c r="FZP49" s="689"/>
      <c r="FZQ49" s="689"/>
      <c r="FZR49" s="689"/>
      <c r="FZS49" s="689"/>
      <c r="FZT49" s="689"/>
      <c r="FZU49" s="689"/>
      <c r="FZV49" s="689"/>
      <c r="FZW49" s="689"/>
      <c r="FZX49" s="689"/>
      <c r="FZY49" s="689"/>
      <c r="FZZ49" s="689"/>
      <c r="GAA49" s="689"/>
      <c r="GAB49" s="689"/>
      <c r="GAC49" s="689"/>
      <c r="GAD49" s="689"/>
      <c r="GAE49" s="689"/>
      <c r="GAF49" s="689"/>
      <c r="GAG49" s="689"/>
      <c r="GAH49" s="689"/>
      <c r="GAI49" s="689"/>
      <c r="GAJ49" s="689"/>
      <c r="GAK49" s="689"/>
      <c r="GAL49" s="689"/>
      <c r="GAM49" s="689"/>
      <c r="GAN49" s="689"/>
      <c r="GAO49" s="689"/>
      <c r="GAP49" s="689"/>
      <c r="GAQ49" s="689"/>
      <c r="GAR49" s="689"/>
      <c r="GAS49" s="689"/>
      <c r="GAT49" s="689"/>
      <c r="GAU49" s="689"/>
      <c r="GAV49" s="689"/>
      <c r="GAW49" s="689"/>
      <c r="GAX49" s="689"/>
      <c r="GAY49" s="689"/>
      <c r="GAZ49" s="689"/>
      <c r="GBA49" s="689"/>
      <c r="GBB49" s="689"/>
      <c r="GBC49" s="689"/>
      <c r="GBD49" s="689"/>
      <c r="GBE49" s="689"/>
      <c r="GBF49" s="689"/>
      <c r="GBG49" s="689"/>
      <c r="GBH49" s="689"/>
      <c r="GBI49" s="689"/>
      <c r="GBJ49" s="689"/>
      <c r="GBK49" s="689"/>
      <c r="GBL49" s="689"/>
      <c r="GBM49" s="689"/>
      <c r="GBN49" s="689"/>
      <c r="GBO49" s="689"/>
      <c r="GBP49" s="689"/>
      <c r="GBQ49" s="689"/>
      <c r="GBR49" s="689"/>
      <c r="GBS49" s="689"/>
      <c r="GBT49" s="689"/>
      <c r="GBU49" s="689"/>
      <c r="GBV49" s="689"/>
      <c r="GBW49" s="689"/>
      <c r="GBX49" s="689"/>
      <c r="GBY49" s="689"/>
      <c r="GBZ49" s="689"/>
      <c r="GCA49" s="689"/>
      <c r="GCB49" s="689"/>
      <c r="GCC49" s="689"/>
      <c r="GCD49" s="689"/>
      <c r="GCE49" s="689"/>
      <c r="GCF49" s="689"/>
      <c r="GCG49" s="689"/>
      <c r="GCH49" s="689"/>
      <c r="GCI49" s="689"/>
      <c r="GCJ49" s="689"/>
      <c r="GCK49" s="689"/>
      <c r="GCL49" s="689"/>
      <c r="GCM49" s="689"/>
      <c r="GCN49" s="689"/>
      <c r="GCO49" s="689"/>
      <c r="GCP49" s="689"/>
      <c r="GCQ49" s="689"/>
      <c r="GCR49" s="689"/>
      <c r="GCS49" s="689"/>
      <c r="GCT49" s="689"/>
      <c r="GCU49" s="689"/>
      <c r="GCV49" s="689"/>
      <c r="GCW49" s="689"/>
      <c r="GCX49" s="689"/>
      <c r="GCY49" s="689"/>
      <c r="GCZ49" s="689"/>
      <c r="GDA49" s="689"/>
      <c r="GDB49" s="689"/>
      <c r="GDC49" s="689"/>
      <c r="GDD49" s="689"/>
      <c r="GDE49" s="689"/>
      <c r="GDF49" s="689"/>
      <c r="GDG49" s="689"/>
      <c r="GDH49" s="689"/>
      <c r="GDI49" s="689"/>
      <c r="GDJ49" s="689"/>
      <c r="GDK49" s="689"/>
      <c r="GDL49" s="689"/>
      <c r="GDM49" s="689"/>
      <c r="GDN49" s="689"/>
      <c r="GDO49" s="689"/>
      <c r="GDP49" s="689"/>
      <c r="GDQ49" s="689"/>
      <c r="GDR49" s="689"/>
      <c r="GDS49" s="689"/>
      <c r="GDT49" s="689"/>
      <c r="GDU49" s="689"/>
      <c r="GDV49" s="689"/>
      <c r="GDW49" s="689"/>
      <c r="GDX49" s="689"/>
      <c r="GDY49" s="689"/>
      <c r="GDZ49" s="689"/>
      <c r="GEA49" s="689"/>
      <c r="GEB49" s="689"/>
      <c r="GEC49" s="689"/>
      <c r="GED49" s="689"/>
      <c r="GEE49" s="689"/>
      <c r="GEF49" s="689"/>
      <c r="GEG49" s="689"/>
      <c r="GEH49" s="689"/>
      <c r="GEI49" s="689"/>
      <c r="GEJ49" s="689"/>
      <c r="GEK49" s="689"/>
      <c r="GEL49" s="689"/>
      <c r="GEM49" s="689"/>
      <c r="GEN49" s="689"/>
      <c r="GEO49" s="689"/>
      <c r="GEP49" s="689"/>
      <c r="GEQ49" s="689"/>
      <c r="GER49" s="689"/>
      <c r="GES49" s="689"/>
      <c r="GET49" s="689"/>
      <c r="GEU49" s="689"/>
      <c r="GEV49" s="689"/>
      <c r="GEW49" s="689"/>
      <c r="GEX49" s="689"/>
      <c r="GEY49" s="689"/>
      <c r="GEZ49" s="689"/>
      <c r="GFA49" s="689"/>
      <c r="GFB49" s="689"/>
      <c r="GFC49" s="689"/>
      <c r="GFD49" s="689"/>
      <c r="GFE49" s="689"/>
      <c r="GFF49" s="689"/>
      <c r="GFG49" s="689"/>
      <c r="GFH49" s="689"/>
      <c r="GFI49" s="689"/>
      <c r="GFJ49" s="689"/>
      <c r="GFK49" s="689"/>
      <c r="GFL49" s="689"/>
      <c r="GFM49" s="689"/>
      <c r="GFN49" s="689"/>
      <c r="GFO49" s="689"/>
      <c r="GFP49" s="689"/>
      <c r="GFQ49" s="689"/>
      <c r="GFR49" s="689"/>
      <c r="GFS49" s="689"/>
      <c r="GFT49" s="689"/>
      <c r="GFU49" s="689"/>
      <c r="GFV49" s="689"/>
      <c r="GFW49" s="689"/>
      <c r="GFX49" s="689"/>
      <c r="GFY49" s="689"/>
      <c r="GFZ49" s="689"/>
      <c r="GGA49" s="689"/>
      <c r="GGB49" s="689"/>
      <c r="GGC49" s="689"/>
      <c r="GGD49" s="689"/>
      <c r="GGE49" s="689"/>
      <c r="GGF49" s="689"/>
      <c r="GGG49" s="689"/>
      <c r="GGH49" s="689"/>
      <c r="GGI49" s="689"/>
      <c r="GGJ49" s="689"/>
      <c r="GGK49" s="689"/>
      <c r="GGL49" s="689"/>
      <c r="GGM49" s="689"/>
      <c r="GGN49" s="689"/>
      <c r="GGO49" s="689"/>
      <c r="GGP49" s="689"/>
      <c r="GGQ49" s="689"/>
      <c r="GGR49" s="689"/>
      <c r="GGS49" s="689"/>
      <c r="GGT49" s="689"/>
      <c r="GGU49" s="689"/>
      <c r="GGV49" s="689"/>
      <c r="GGW49" s="689"/>
      <c r="GGX49" s="689"/>
      <c r="GGY49" s="689"/>
      <c r="GGZ49" s="689"/>
      <c r="GHA49" s="689"/>
      <c r="GHB49" s="689"/>
      <c r="GHC49" s="689"/>
      <c r="GHD49" s="689"/>
      <c r="GHE49" s="689"/>
      <c r="GHF49" s="689"/>
      <c r="GHG49" s="689"/>
      <c r="GHH49" s="689"/>
      <c r="GHI49" s="689"/>
      <c r="GHJ49" s="689"/>
      <c r="GHK49" s="689"/>
      <c r="GHL49" s="689"/>
      <c r="GHM49" s="689"/>
      <c r="GHN49" s="689"/>
      <c r="GHO49" s="689"/>
      <c r="GHP49" s="689"/>
      <c r="GHQ49" s="689"/>
      <c r="GHR49" s="689"/>
      <c r="GHS49" s="689"/>
      <c r="GHT49" s="689"/>
      <c r="GHU49" s="689"/>
      <c r="GHV49" s="689"/>
      <c r="GHW49" s="689"/>
      <c r="GHX49" s="689"/>
      <c r="GHY49" s="689"/>
      <c r="GHZ49" s="689"/>
      <c r="GIA49" s="689"/>
      <c r="GIB49" s="689"/>
      <c r="GIC49" s="689"/>
      <c r="GID49" s="689"/>
      <c r="GIE49" s="689"/>
      <c r="GIF49" s="689"/>
      <c r="GIG49" s="689"/>
      <c r="GIH49" s="689"/>
      <c r="GII49" s="689"/>
      <c r="GIJ49" s="689"/>
      <c r="GIK49" s="689"/>
      <c r="GIL49" s="689"/>
      <c r="GIM49" s="689"/>
      <c r="GIN49" s="689"/>
      <c r="GIO49" s="689"/>
      <c r="GIP49" s="689"/>
      <c r="GIQ49" s="689"/>
      <c r="GIR49" s="689"/>
      <c r="GIS49" s="689"/>
      <c r="GIT49" s="689"/>
      <c r="GIU49" s="689"/>
      <c r="GIV49" s="689"/>
      <c r="GIW49" s="689"/>
      <c r="GIX49" s="689"/>
      <c r="GIY49" s="689"/>
      <c r="GIZ49" s="689"/>
      <c r="GJA49" s="689"/>
      <c r="GJB49" s="689"/>
      <c r="GJC49" s="689"/>
      <c r="GJD49" s="689"/>
      <c r="GJE49" s="689"/>
      <c r="GJF49" s="689"/>
      <c r="GJG49" s="689"/>
      <c r="GJH49" s="689"/>
      <c r="GJI49" s="689"/>
      <c r="GJJ49" s="689"/>
      <c r="GJK49" s="689"/>
      <c r="GJL49" s="689"/>
      <c r="GJM49" s="689"/>
      <c r="GJN49" s="689"/>
      <c r="GJO49" s="689"/>
      <c r="GJP49" s="689"/>
      <c r="GJQ49" s="689"/>
      <c r="GJR49" s="689"/>
      <c r="GJS49" s="689"/>
      <c r="GJT49" s="689"/>
      <c r="GJU49" s="689"/>
      <c r="GJV49" s="689"/>
      <c r="GJW49" s="689"/>
      <c r="GJX49" s="689"/>
      <c r="GJY49" s="689"/>
      <c r="GJZ49" s="689"/>
      <c r="GKA49" s="689"/>
      <c r="GKB49" s="689"/>
      <c r="GKC49" s="689"/>
      <c r="GKD49" s="689"/>
      <c r="GKE49" s="689"/>
      <c r="GKF49" s="689"/>
      <c r="GKG49" s="689"/>
      <c r="GKH49" s="689"/>
      <c r="GKI49" s="689"/>
      <c r="GKJ49" s="689"/>
      <c r="GKK49" s="689"/>
      <c r="GKL49" s="689"/>
      <c r="GKM49" s="689"/>
      <c r="GKN49" s="689"/>
      <c r="GKO49" s="689"/>
      <c r="GKP49" s="689"/>
      <c r="GKQ49" s="689"/>
      <c r="GKR49" s="689"/>
      <c r="GKS49" s="689"/>
      <c r="GKT49" s="689"/>
      <c r="GKU49" s="689"/>
      <c r="GKV49" s="689"/>
      <c r="GKW49" s="689"/>
      <c r="GKX49" s="689"/>
      <c r="GKY49" s="689"/>
      <c r="GKZ49" s="689"/>
      <c r="GLA49" s="689"/>
      <c r="GLB49" s="689"/>
      <c r="GLC49" s="689"/>
      <c r="GLD49" s="689"/>
      <c r="GLE49" s="689"/>
      <c r="GLF49" s="689"/>
      <c r="GLG49" s="689"/>
      <c r="GLH49" s="689"/>
      <c r="GLI49" s="689"/>
      <c r="GLJ49" s="689"/>
      <c r="GLK49" s="689"/>
      <c r="GLL49" s="689"/>
      <c r="GLM49" s="689"/>
      <c r="GLN49" s="689"/>
      <c r="GLO49" s="689"/>
      <c r="GLP49" s="689"/>
      <c r="GLQ49" s="689"/>
      <c r="GLR49" s="689"/>
      <c r="GLS49" s="689"/>
      <c r="GLT49" s="689"/>
      <c r="GLU49" s="689"/>
      <c r="GLV49" s="689"/>
      <c r="GLW49" s="689"/>
      <c r="GLX49" s="689"/>
      <c r="GLY49" s="689"/>
      <c r="GLZ49" s="689"/>
      <c r="GMA49" s="689"/>
      <c r="GMB49" s="689"/>
      <c r="GMC49" s="689"/>
      <c r="GMD49" s="689"/>
      <c r="GME49" s="689"/>
      <c r="GMF49" s="689"/>
      <c r="GMG49" s="689"/>
      <c r="GMH49" s="689"/>
      <c r="GMI49" s="689"/>
      <c r="GMJ49" s="689"/>
      <c r="GMK49" s="689"/>
      <c r="GML49" s="689"/>
      <c r="GMM49" s="689"/>
      <c r="GMN49" s="689"/>
      <c r="GMO49" s="689"/>
      <c r="GMP49" s="689"/>
      <c r="GMQ49" s="689"/>
      <c r="GMR49" s="689"/>
      <c r="GMS49" s="689"/>
      <c r="GMT49" s="689"/>
      <c r="GMU49" s="689"/>
      <c r="GMV49" s="689"/>
      <c r="GMW49" s="689"/>
      <c r="GMX49" s="689"/>
      <c r="GMY49" s="689"/>
      <c r="GMZ49" s="689"/>
      <c r="GNA49" s="689"/>
      <c r="GNB49" s="689"/>
      <c r="GNC49" s="689"/>
      <c r="GND49" s="689"/>
      <c r="GNE49" s="689"/>
      <c r="GNF49" s="689"/>
      <c r="GNG49" s="689"/>
      <c r="GNH49" s="689"/>
      <c r="GNI49" s="689"/>
      <c r="GNJ49" s="689"/>
      <c r="GNK49" s="689"/>
      <c r="GNL49" s="689"/>
      <c r="GNM49" s="689"/>
      <c r="GNN49" s="689"/>
      <c r="GNO49" s="689"/>
      <c r="GNP49" s="689"/>
      <c r="GNQ49" s="689"/>
      <c r="GNR49" s="689"/>
      <c r="GNS49" s="689"/>
      <c r="GNT49" s="689"/>
      <c r="GNU49" s="689"/>
      <c r="GNV49" s="689"/>
      <c r="GNW49" s="689"/>
      <c r="GNX49" s="689"/>
      <c r="GNY49" s="689"/>
      <c r="GNZ49" s="689"/>
      <c r="GOA49" s="689"/>
      <c r="GOB49" s="689"/>
      <c r="GOC49" s="689"/>
      <c r="GOD49" s="689"/>
      <c r="GOE49" s="689"/>
      <c r="GOF49" s="689"/>
      <c r="GOG49" s="689"/>
      <c r="GOH49" s="689"/>
      <c r="GOI49" s="689"/>
      <c r="GOJ49" s="689"/>
      <c r="GOK49" s="689"/>
      <c r="GOL49" s="689"/>
      <c r="GOM49" s="689"/>
      <c r="GON49" s="689"/>
      <c r="GOO49" s="689"/>
      <c r="GOP49" s="689"/>
      <c r="GOQ49" s="689"/>
      <c r="GOR49" s="689"/>
      <c r="GOS49" s="689"/>
      <c r="GOT49" s="689"/>
      <c r="GOU49" s="689"/>
      <c r="GOV49" s="689"/>
      <c r="GOW49" s="689"/>
      <c r="GOX49" s="689"/>
      <c r="GOY49" s="689"/>
      <c r="GOZ49" s="689"/>
      <c r="GPA49" s="689"/>
      <c r="GPB49" s="689"/>
      <c r="GPC49" s="689"/>
      <c r="GPD49" s="689"/>
      <c r="GPE49" s="689"/>
      <c r="GPF49" s="689"/>
      <c r="GPG49" s="689"/>
      <c r="GPH49" s="689"/>
      <c r="GPI49" s="689"/>
      <c r="GPJ49" s="689"/>
      <c r="GPK49" s="689"/>
      <c r="GPL49" s="689"/>
      <c r="GPM49" s="689"/>
      <c r="GPN49" s="689"/>
      <c r="GPO49" s="689"/>
      <c r="GPP49" s="689"/>
      <c r="GPQ49" s="689"/>
      <c r="GPR49" s="689"/>
      <c r="GPS49" s="689"/>
      <c r="GPT49" s="689"/>
      <c r="GPU49" s="689"/>
      <c r="GPV49" s="689"/>
      <c r="GPW49" s="689"/>
      <c r="GPX49" s="689"/>
      <c r="GPY49" s="689"/>
      <c r="GPZ49" s="689"/>
      <c r="GQA49" s="689"/>
      <c r="GQB49" s="689"/>
      <c r="GQC49" s="689"/>
      <c r="GQD49" s="689"/>
      <c r="GQE49" s="689"/>
      <c r="GQF49" s="689"/>
      <c r="GQG49" s="689"/>
      <c r="GQH49" s="689"/>
      <c r="GQI49" s="689"/>
      <c r="GQJ49" s="689"/>
      <c r="GQK49" s="689"/>
      <c r="GQL49" s="689"/>
      <c r="GQM49" s="689"/>
      <c r="GQN49" s="689"/>
      <c r="GQO49" s="689"/>
      <c r="GQP49" s="689"/>
      <c r="GQQ49" s="689"/>
      <c r="GQR49" s="689"/>
      <c r="GQS49" s="689"/>
      <c r="GQT49" s="689"/>
      <c r="GQU49" s="689"/>
      <c r="GQV49" s="689"/>
      <c r="GQW49" s="689"/>
      <c r="GQX49" s="689"/>
      <c r="GQY49" s="689"/>
      <c r="GQZ49" s="689"/>
      <c r="GRA49" s="689"/>
      <c r="GRB49" s="689"/>
      <c r="GRC49" s="689"/>
      <c r="GRD49" s="689"/>
      <c r="GRE49" s="689"/>
      <c r="GRF49" s="689"/>
      <c r="GRG49" s="689"/>
      <c r="GRH49" s="689"/>
      <c r="GRI49" s="689"/>
      <c r="GRJ49" s="689"/>
      <c r="GRK49" s="689"/>
      <c r="GRL49" s="689"/>
      <c r="GRM49" s="689"/>
      <c r="GRN49" s="689"/>
      <c r="GRO49" s="689"/>
      <c r="GRP49" s="689"/>
      <c r="GRQ49" s="689"/>
      <c r="GRR49" s="689"/>
      <c r="GRS49" s="689"/>
      <c r="GRT49" s="689"/>
      <c r="GRU49" s="689"/>
      <c r="GRV49" s="689"/>
      <c r="GRW49" s="689"/>
      <c r="GRX49" s="689"/>
      <c r="GRY49" s="689"/>
      <c r="GRZ49" s="689"/>
      <c r="GSA49" s="689"/>
      <c r="GSB49" s="689"/>
      <c r="GSC49" s="689"/>
      <c r="GSD49" s="689"/>
      <c r="GSE49" s="689"/>
      <c r="GSF49" s="689"/>
      <c r="GSG49" s="689"/>
      <c r="GSH49" s="689"/>
      <c r="GSI49" s="689"/>
      <c r="GSJ49" s="689"/>
      <c r="GSK49" s="689"/>
      <c r="GSL49" s="689"/>
      <c r="GSM49" s="689"/>
      <c r="GSN49" s="689"/>
      <c r="GSO49" s="689"/>
      <c r="GSP49" s="689"/>
      <c r="GSQ49" s="689"/>
      <c r="GSR49" s="689"/>
      <c r="GSS49" s="689"/>
      <c r="GST49" s="689"/>
      <c r="GSU49" s="689"/>
      <c r="GSV49" s="689"/>
      <c r="GSW49" s="689"/>
      <c r="GSX49" s="689"/>
      <c r="GSY49" s="689"/>
      <c r="GSZ49" s="689"/>
      <c r="GTA49" s="689"/>
      <c r="GTB49" s="689"/>
      <c r="GTC49" s="689"/>
      <c r="GTD49" s="689"/>
      <c r="GTE49" s="689"/>
      <c r="GTF49" s="689"/>
      <c r="GTG49" s="689"/>
      <c r="GTH49" s="689"/>
      <c r="GTI49" s="689"/>
      <c r="GTJ49" s="689"/>
      <c r="GTK49" s="689"/>
      <c r="GTL49" s="689"/>
      <c r="GTM49" s="689"/>
      <c r="GTN49" s="689"/>
      <c r="GTO49" s="689"/>
      <c r="GTP49" s="689"/>
      <c r="GTQ49" s="689"/>
      <c r="GTR49" s="689"/>
      <c r="GTS49" s="689"/>
      <c r="GTT49" s="689"/>
      <c r="GTU49" s="689"/>
      <c r="GTV49" s="689"/>
      <c r="GTW49" s="689"/>
      <c r="GTX49" s="689"/>
      <c r="GTY49" s="689"/>
      <c r="GTZ49" s="689"/>
      <c r="GUA49" s="689"/>
      <c r="GUB49" s="689"/>
      <c r="GUC49" s="689"/>
      <c r="GUD49" s="689"/>
      <c r="GUE49" s="689"/>
      <c r="GUF49" s="689"/>
      <c r="GUG49" s="689"/>
      <c r="GUH49" s="689"/>
      <c r="GUI49" s="689"/>
      <c r="GUJ49" s="689"/>
      <c r="GUK49" s="689"/>
      <c r="GUL49" s="689"/>
      <c r="GUM49" s="689"/>
      <c r="GUN49" s="689"/>
      <c r="GUO49" s="689"/>
      <c r="GUP49" s="689"/>
      <c r="GUQ49" s="689"/>
      <c r="GUR49" s="689"/>
      <c r="GUS49" s="689"/>
      <c r="GUT49" s="689"/>
      <c r="GUU49" s="689"/>
      <c r="GUV49" s="689"/>
      <c r="GUW49" s="689"/>
      <c r="GUX49" s="689"/>
      <c r="GUY49" s="689"/>
      <c r="GUZ49" s="689"/>
      <c r="GVA49" s="689"/>
      <c r="GVB49" s="689"/>
      <c r="GVC49" s="689"/>
      <c r="GVD49" s="689"/>
      <c r="GVE49" s="689"/>
      <c r="GVF49" s="689"/>
      <c r="GVG49" s="689"/>
      <c r="GVH49" s="689"/>
      <c r="GVI49" s="689"/>
      <c r="GVJ49" s="689"/>
      <c r="GVK49" s="689"/>
      <c r="GVL49" s="689"/>
      <c r="GVM49" s="689"/>
      <c r="GVN49" s="689"/>
      <c r="GVO49" s="689"/>
      <c r="GVP49" s="689"/>
      <c r="GVQ49" s="689"/>
      <c r="GVR49" s="689"/>
      <c r="GVS49" s="689"/>
      <c r="GVT49" s="689"/>
      <c r="GVU49" s="689"/>
      <c r="GVV49" s="689"/>
      <c r="GVW49" s="689"/>
      <c r="GVX49" s="689"/>
      <c r="GVY49" s="689"/>
      <c r="GVZ49" s="689"/>
      <c r="GWA49" s="689"/>
      <c r="GWB49" s="689"/>
      <c r="GWC49" s="689"/>
      <c r="GWD49" s="689"/>
      <c r="GWE49" s="689"/>
      <c r="GWF49" s="689"/>
      <c r="GWG49" s="689"/>
      <c r="GWH49" s="689"/>
      <c r="GWI49" s="689"/>
      <c r="GWJ49" s="689"/>
      <c r="GWK49" s="689"/>
      <c r="GWL49" s="689"/>
      <c r="GWM49" s="689"/>
      <c r="GWN49" s="689"/>
      <c r="GWO49" s="689"/>
      <c r="GWP49" s="689"/>
      <c r="GWQ49" s="689"/>
      <c r="GWR49" s="689"/>
      <c r="GWS49" s="689"/>
      <c r="GWT49" s="689"/>
      <c r="GWU49" s="689"/>
      <c r="GWV49" s="689"/>
      <c r="GWW49" s="689"/>
      <c r="GWX49" s="689"/>
      <c r="GWY49" s="689"/>
      <c r="GWZ49" s="689"/>
      <c r="GXA49" s="689"/>
      <c r="GXB49" s="689"/>
      <c r="GXC49" s="689"/>
      <c r="GXD49" s="689"/>
      <c r="GXE49" s="689"/>
      <c r="GXF49" s="689"/>
      <c r="GXG49" s="689"/>
      <c r="GXH49" s="689"/>
      <c r="GXI49" s="689"/>
      <c r="GXJ49" s="689"/>
      <c r="GXK49" s="689"/>
      <c r="GXL49" s="689"/>
      <c r="GXM49" s="689"/>
      <c r="GXN49" s="689"/>
      <c r="GXO49" s="689"/>
      <c r="GXP49" s="689"/>
      <c r="GXQ49" s="689"/>
      <c r="GXR49" s="689"/>
      <c r="GXS49" s="689"/>
      <c r="GXT49" s="689"/>
      <c r="GXU49" s="689"/>
      <c r="GXV49" s="689"/>
      <c r="GXW49" s="689"/>
      <c r="GXX49" s="689"/>
      <c r="GXY49" s="689"/>
      <c r="GXZ49" s="689"/>
      <c r="GYA49" s="689"/>
      <c r="GYB49" s="689"/>
      <c r="GYC49" s="689"/>
      <c r="GYD49" s="689"/>
      <c r="GYE49" s="689"/>
      <c r="GYF49" s="689"/>
      <c r="GYG49" s="689"/>
      <c r="GYH49" s="689"/>
      <c r="GYI49" s="689"/>
      <c r="GYJ49" s="689"/>
      <c r="GYK49" s="689"/>
      <c r="GYL49" s="689"/>
      <c r="GYM49" s="689"/>
      <c r="GYN49" s="689"/>
      <c r="GYO49" s="689"/>
      <c r="GYP49" s="689"/>
      <c r="GYQ49" s="689"/>
      <c r="GYR49" s="689"/>
      <c r="GYS49" s="689"/>
      <c r="GYT49" s="689"/>
      <c r="GYU49" s="689"/>
      <c r="GYV49" s="689"/>
      <c r="GYW49" s="689"/>
      <c r="GYX49" s="689"/>
      <c r="GYY49" s="689"/>
      <c r="GYZ49" s="689"/>
      <c r="GZA49" s="689"/>
      <c r="GZB49" s="689"/>
      <c r="GZC49" s="689"/>
      <c r="GZD49" s="689"/>
      <c r="GZE49" s="689"/>
      <c r="GZF49" s="689"/>
      <c r="GZG49" s="689"/>
      <c r="GZH49" s="689"/>
      <c r="GZI49" s="689"/>
      <c r="GZJ49" s="689"/>
      <c r="GZK49" s="689"/>
      <c r="GZL49" s="689"/>
      <c r="GZM49" s="689"/>
      <c r="GZN49" s="689"/>
      <c r="GZO49" s="689"/>
      <c r="GZP49" s="689"/>
      <c r="GZQ49" s="689"/>
      <c r="GZR49" s="689"/>
      <c r="GZS49" s="689"/>
      <c r="GZT49" s="689"/>
      <c r="GZU49" s="689"/>
      <c r="GZV49" s="689"/>
      <c r="GZW49" s="689"/>
      <c r="GZX49" s="689"/>
      <c r="GZY49" s="689"/>
      <c r="GZZ49" s="689"/>
      <c r="HAA49" s="689"/>
      <c r="HAB49" s="689"/>
      <c r="HAC49" s="689"/>
      <c r="HAD49" s="689"/>
      <c r="HAE49" s="689"/>
      <c r="HAF49" s="689"/>
      <c r="HAG49" s="689"/>
      <c r="HAH49" s="689"/>
      <c r="HAI49" s="689"/>
      <c r="HAJ49" s="689"/>
      <c r="HAK49" s="689"/>
      <c r="HAL49" s="689"/>
      <c r="HAM49" s="689"/>
      <c r="HAN49" s="689"/>
      <c r="HAO49" s="689"/>
      <c r="HAP49" s="689"/>
      <c r="HAQ49" s="689"/>
      <c r="HAR49" s="689"/>
      <c r="HAS49" s="689"/>
      <c r="HAT49" s="689"/>
      <c r="HAU49" s="689"/>
      <c r="HAV49" s="689"/>
      <c r="HAW49" s="689"/>
      <c r="HAX49" s="689"/>
      <c r="HAY49" s="689"/>
      <c r="HAZ49" s="689"/>
      <c r="HBA49" s="689"/>
      <c r="HBB49" s="689"/>
      <c r="HBC49" s="689"/>
      <c r="HBD49" s="689"/>
      <c r="HBE49" s="689"/>
      <c r="HBF49" s="689"/>
      <c r="HBG49" s="689"/>
      <c r="HBH49" s="689"/>
      <c r="HBI49" s="689"/>
      <c r="HBJ49" s="689"/>
      <c r="HBK49" s="689"/>
      <c r="HBL49" s="689"/>
      <c r="HBM49" s="689"/>
      <c r="HBN49" s="689"/>
      <c r="HBO49" s="689"/>
      <c r="HBP49" s="689"/>
      <c r="HBQ49" s="689"/>
      <c r="HBR49" s="689"/>
      <c r="HBS49" s="689"/>
      <c r="HBT49" s="689"/>
      <c r="HBU49" s="689"/>
      <c r="HBV49" s="689"/>
      <c r="HBW49" s="689"/>
      <c r="HBX49" s="689"/>
      <c r="HBY49" s="689"/>
      <c r="HBZ49" s="689"/>
      <c r="HCA49" s="689"/>
      <c r="HCB49" s="689"/>
      <c r="HCC49" s="689"/>
      <c r="HCD49" s="689"/>
      <c r="HCE49" s="689"/>
      <c r="HCF49" s="689"/>
      <c r="HCG49" s="689"/>
      <c r="HCH49" s="689"/>
      <c r="HCI49" s="689"/>
      <c r="HCJ49" s="689"/>
      <c r="HCK49" s="689"/>
      <c r="HCL49" s="689"/>
      <c r="HCM49" s="689"/>
      <c r="HCN49" s="689"/>
      <c r="HCO49" s="689"/>
      <c r="HCP49" s="689"/>
      <c r="HCQ49" s="689"/>
      <c r="HCR49" s="689"/>
      <c r="HCS49" s="689"/>
      <c r="HCT49" s="689"/>
      <c r="HCU49" s="689"/>
      <c r="HCV49" s="689"/>
      <c r="HCW49" s="689"/>
      <c r="HCX49" s="689"/>
      <c r="HCY49" s="689"/>
      <c r="HCZ49" s="689"/>
      <c r="HDA49" s="689"/>
      <c r="HDB49" s="689"/>
      <c r="HDC49" s="689"/>
      <c r="HDD49" s="689"/>
      <c r="HDE49" s="689"/>
      <c r="HDF49" s="689"/>
      <c r="HDG49" s="689"/>
      <c r="HDH49" s="689"/>
      <c r="HDI49" s="689"/>
      <c r="HDJ49" s="689"/>
      <c r="HDK49" s="689"/>
      <c r="HDL49" s="689"/>
      <c r="HDM49" s="689"/>
      <c r="HDN49" s="689"/>
      <c r="HDO49" s="689"/>
      <c r="HDP49" s="689"/>
      <c r="HDQ49" s="689"/>
      <c r="HDR49" s="689"/>
      <c r="HDS49" s="689"/>
      <c r="HDT49" s="689"/>
      <c r="HDU49" s="689"/>
      <c r="HDV49" s="689"/>
      <c r="HDW49" s="689"/>
      <c r="HDX49" s="689"/>
      <c r="HDY49" s="689"/>
      <c r="HDZ49" s="689"/>
      <c r="HEA49" s="689"/>
      <c r="HEB49" s="689"/>
      <c r="HEC49" s="689"/>
      <c r="HED49" s="689"/>
      <c r="HEE49" s="689"/>
      <c r="HEF49" s="689"/>
      <c r="HEG49" s="689"/>
      <c r="HEH49" s="689"/>
      <c r="HEI49" s="689"/>
      <c r="HEJ49" s="689"/>
      <c r="HEK49" s="689"/>
      <c r="HEL49" s="689"/>
      <c r="HEM49" s="689"/>
      <c r="HEN49" s="689"/>
      <c r="HEO49" s="689"/>
      <c r="HEP49" s="689"/>
      <c r="HEQ49" s="689"/>
      <c r="HER49" s="689"/>
      <c r="HES49" s="689"/>
      <c r="HET49" s="689"/>
      <c r="HEU49" s="689"/>
      <c r="HEV49" s="689"/>
      <c r="HEW49" s="689"/>
      <c r="HEX49" s="689"/>
      <c r="HEY49" s="689"/>
      <c r="HEZ49" s="689"/>
      <c r="HFA49" s="689"/>
      <c r="HFB49" s="689"/>
      <c r="HFC49" s="689"/>
      <c r="HFD49" s="689"/>
      <c r="HFE49" s="689"/>
      <c r="HFF49" s="689"/>
      <c r="HFG49" s="689"/>
      <c r="HFH49" s="689"/>
      <c r="HFI49" s="689"/>
      <c r="HFJ49" s="689"/>
      <c r="HFK49" s="689"/>
      <c r="HFL49" s="689"/>
      <c r="HFM49" s="689"/>
      <c r="HFN49" s="689"/>
      <c r="HFO49" s="689"/>
      <c r="HFP49" s="689"/>
      <c r="HFQ49" s="689"/>
      <c r="HFR49" s="689"/>
      <c r="HFS49" s="689"/>
      <c r="HFT49" s="689"/>
      <c r="HFU49" s="689"/>
      <c r="HFV49" s="689"/>
      <c r="HFW49" s="689"/>
      <c r="HFX49" s="689"/>
      <c r="HFY49" s="689"/>
      <c r="HFZ49" s="689"/>
      <c r="HGA49" s="689"/>
      <c r="HGB49" s="689"/>
      <c r="HGC49" s="689"/>
      <c r="HGD49" s="689"/>
      <c r="HGE49" s="689"/>
      <c r="HGF49" s="689"/>
      <c r="HGG49" s="689"/>
      <c r="HGH49" s="689"/>
      <c r="HGI49" s="689"/>
      <c r="HGJ49" s="689"/>
      <c r="HGK49" s="689"/>
      <c r="HGL49" s="689"/>
      <c r="HGM49" s="689"/>
      <c r="HGN49" s="689"/>
      <c r="HGO49" s="689"/>
      <c r="HGP49" s="689"/>
      <c r="HGQ49" s="689"/>
      <c r="HGR49" s="689"/>
      <c r="HGS49" s="689"/>
      <c r="HGT49" s="689"/>
      <c r="HGU49" s="689"/>
      <c r="HGV49" s="689"/>
      <c r="HGW49" s="689"/>
      <c r="HGX49" s="689"/>
      <c r="HGY49" s="689"/>
      <c r="HGZ49" s="689"/>
      <c r="HHA49" s="689"/>
      <c r="HHB49" s="689"/>
      <c r="HHC49" s="689"/>
      <c r="HHD49" s="689"/>
      <c r="HHE49" s="689"/>
      <c r="HHF49" s="689"/>
      <c r="HHG49" s="689"/>
      <c r="HHH49" s="689"/>
      <c r="HHI49" s="689"/>
      <c r="HHJ49" s="689"/>
      <c r="HHK49" s="689"/>
      <c r="HHL49" s="689"/>
      <c r="HHM49" s="689"/>
      <c r="HHN49" s="689"/>
      <c r="HHO49" s="689"/>
      <c r="HHP49" s="689"/>
      <c r="HHQ49" s="689"/>
      <c r="HHR49" s="689"/>
      <c r="HHS49" s="689"/>
      <c r="HHT49" s="689"/>
      <c r="HHU49" s="689"/>
      <c r="HHV49" s="689"/>
      <c r="HHW49" s="689"/>
      <c r="HHX49" s="689"/>
      <c r="HHY49" s="689"/>
      <c r="HHZ49" s="689"/>
      <c r="HIA49" s="689"/>
      <c r="HIB49" s="689"/>
      <c r="HIC49" s="689"/>
      <c r="HID49" s="689"/>
      <c r="HIE49" s="689"/>
      <c r="HIF49" s="689"/>
      <c r="HIG49" s="689"/>
      <c r="HIH49" s="689"/>
      <c r="HII49" s="689"/>
      <c r="HIJ49" s="689"/>
      <c r="HIK49" s="689"/>
      <c r="HIL49" s="689"/>
      <c r="HIM49" s="689"/>
      <c r="HIN49" s="689"/>
      <c r="HIO49" s="689"/>
      <c r="HIP49" s="689"/>
      <c r="HIQ49" s="689"/>
      <c r="HIR49" s="689"/>
      <c r="HIS49" s="689"/>
      <c r="HIT49" s="689"/>
      <c r="HIU49" s="689"/>
      <c r="HIV49" s="689"/>
      <c r="HIW49" s="689"/>
      <c r="HIX49" s="689"/>
      <c r="HIY49" s="689"/>
      <c r="HIZ49" s="689"/>
      <c r="HJA49" s="689"/>
      <c r="HJB49" s="689"/>
      <c r="HJC49" s="689"/>
      <c r="HJD49" s="689"/>
      <c r="HJE49" s="689"/>
      <c r="HJF49" s="689"/>
      <c r="HJG49" s="689"/>
      <c r="HJH49" s="689"/>
      <c r="HJI49" s="689"/>
      <c r="HJJ49" s="689"/>
      <c r="HJK49" s="689"/>
      <c r="HJL49" s="689"/>
      <c r="HJM49" s="689"/>
      <c r="HJN49" s="689"/>
      <c r="HJO49" s="689"/>
      <c r="HJP49" s="689"/>
      <c r="HJQ49" s="689"/>
      <c r="HJR49" s="689"/>
      <c r="HJS49" s="689"/>
      <c r="HJT49" s="689"/>
      <c r="HJU49" s="689"/>
      <c r="HJV49" s="689"/>
      <c r="HJW49" s="689"/>
      <c r="HJX49" s="689"/>
      <c r="HJY49" s="689"/>
      <c r="HJZ49" s="689"/>
      <c r="HKA49" s="689"/>
      <c r="HKB49" s="689"/>
      <c r="HKC49" s="689"/>
      <c r="HKD49" s="689"/>
      <c r="HKE49" s="689"/>
      <c r="HKF49" s="689"/>
      <c r="HKG49" s="689"/>
      <c r="HKH49" s="689"/>
      <c r="HKI49" s="689"/>
      <c r="HKJ49" s="689"/>
      <c r="HKK49" s="689"/>
      <c r="HKL49" s="689"/>
      <c r="HKM49" s="689"/>
      <c r="HKN49" s="689"/>
      <c r="HKO49" s="689"/>
      <c r="HKP49" s="689"/>
      <c r="HKQ49" s="689"/>
      <c r="HKR49" s="689"/>
      <c r="HKS49" s="689"/>
      <c r="HKT49" s="689"/>
      <c r="HKU49" s="689"/>
      <c r="HKV49" s="689"/>
      <c r="HKW49" s="689"/>
      <c r="HKX49" s="689"/>
      <c r="HKY49" s="689"/>
      <c r="HKZ49" s="689"/>
      <c r="HLA49" s="689"/>
      <c r="HLB49" s="689"/>
      <c r="HLC49" s="689"/>
      <c r="HLD49" s="689"/>
      <c r="HLE49" s="689"/>
      <c r="HLF49" s="689"/>
      <c r="HLG49" s="689"/>
      <c r="HLH49" s="689"/>
      <c r="HLI49" s="689"/>
      <c r="HLJ49" s="689"/>
      <c r="HLK49" s="689"/>
      <c r="HLL49" s="689"/>
      <c r="HLM49" s="689"/>
      <c r="HLN49" s="689"/>
      <c r="HLO49" s="689"/>
      <c r="HLP49" s="689"/>
      <c r="HLQ49" s="689"/>
      <c r="HLR49" s="689"/>
      <c r="HLS49" s="689"/>
      <c r="HLT49" s="689"/>
      <c r="HLU49" s="689"/>
      <c r="HLV49" s="689"/>
      <c r="HLW49" s="689"/>
      <c r="HLX49" s="689"/>
      <c r="HLY49" s="689"/>
      <c r="HLZ49" s="689"/>
      <c r="HMA49" s="689"/>
      <c r="HMB49" s="689"/>
      <c r="HMC49" s="689"/>
      <c r="HMD49" s="689"/>
      <c r="HME49" s="689"/>
      <c r="HMF49" s="689"/>
      <c r="HMG49" s="689"/>
      <c r="HMH49" s="689"/>
      <c r="HMI49" s="689"/>
      <c r="HMJ49" s="689"/>
      <c r="HMK49" s="689"/>
      <c r="HML49" s="689"/>
      <c r="HMM49" s="689"/>
      <c r="HMN49" s="689"/>
      <c r="HMO49" s="689"/>
      <c r="HMP49" s="689"/>
      <c r="HMQ49" s="689"/>
      <c r="HMR49" s="689"/>
      <c r="HMS49" s="689"/>
      <c r="HMT49" s="689"/>
      <c r="HMU49" s="689"/>
      <c r="HMV49" s="689"/>
      <c r="HMW49" s="689"/>
      <c r="HMX49" s="689"/>
      <c r="HMY49" s="689"/>
      <c r="HMZ49" s="689"/>
      <c r="HNA49" s="689"/>
      <c r="HNB49" s="689"/>
      <c r="HNC49" s="689"/>
      <c r="HND49" s="689"/>
      <c r="HNE49" s="689"/>
      <c r="HNF49" s="689"/>
      <c r="HNG49" s="689"/>
      <c r="HNH49" s="689"/>
      <c r="HNI49" s="689"/>
      <c r="HNJ49" s="689"/>
      <c r="HNK49" s="689"/>
      <c r="HNL49" s="689"/>
      <c r="HNM49" s="689"/>
      <c r="HNN49" s="689"/>
      <c r="HNO49" s="689"/>
      <c r="HNP49" s="689"/>
      <c r="HNQ49" s="689"/>
      <c r="HNR49" s="689"/>
      <c r="HNS49" s="689"/>
      <c r="HNT49" s="689"/>
      <c r="HNU49" s="689"/>
      <c r="HNV49" s="689"/>
      <c r="HNW49" s="689"/>
      <c r="HNX49" s="689"/>
      <c r="HNY49" s="689"/>
      <c r="HNZ49" s="689"/>
      <c r="HOA49" s="689"/>
      <c r="HOB49" s="689"/>
      <c r="HOC49" s="689"/>
      <c r="HOD49" s="689"/>
      <c r="HOE49" s="689"/>
      <c r="HOF49" s="689"/>
      <c r="HOG49" s="689"/>
      <c r="HOH49" s="689"/>
      <c r="HOI49" s="689"/>
      <c r="HOJ49" s="689"/>
      <c r="HOK49" s="689"/>
      <c r="HOL49" s="689"/>
      <c r="HOM49" s="689"/>
      <c r="HON49" s="689"/>
      <c r="HOO49" s="689"/>
      <c r="HOP49" s="689"/>
      <c r="HOQ49" s="689"/>
      <c r="HOR49" s="689"/>
      <c r="HOS49" s="689"/>
      <c r="HOT49" s="689"/>
      <c r="HOU49" s="689"/>
      <c r="HOV49" s="689"/>
      <c r="HOW49" s="689"/>
      <c r="HOX49" s="689"/>
      <c r="HOY49" s="689"/>
      <c r="HOZ49" s="689"/>
      <c r="HPA49" s="689"/>
      <c r="HPB49" s="689"/>
      <c r="HPC49" s="689"/>
      <c r="HPD49" s="689"/>
      <c r="HPE49" s="689"/>
      <c r="HPF49" s="689"/>
      <c r="HPG49" s="689"/>
      <c r="HPH49" s="689"/>
      <c r="HPI49" s="689"/>
      <c r="HPJ49" s="689"/>
      <c r="HPK49" s="689"/>
      <c r="HPL49" s="689"/>
      <c r="HPM49" s="689"/>
      <c r="HPN49" s="689"/>
      <c r="HPO49" s="689"/>
      <c r="HPP49" s="689"/>
      <c r="HPQ49" s="689"/>
      <c r="HPR49" s="689"/>
      <c r="HPS49" s="689"/>
      <c r="HPT49" s="689"/>
      <c r="HPU49" s="689"/>
      <c r="HPV49" s="689"/>
      <c r="HPW49" s="689"/>
      <c r="HPX49" s="689"/>
      <c r="HPY49" s="689"/>
      <c r="HPZ49" s="689"/>
      <c r="HQA49" s="689"/>
      <c r="HQB49" s="689"/>
      <c r="HQC49" s="689"/>
      <c r="HQD49" s="689"/>
      <c r="HQE49" s="689"/>
      <c r="HQF49" s="689"/>
      <c r="HQG49" s="689"/>
      <c r="HQH49" s="689"/>
      <c r="HQI49" s="689"/>
      <c r="HQJ49" s="689"/>
      <c r="HQK49" s="689"/>
      <c r="HQL49" s="689"/>
      <c r="HQM49" s="689"/>
      <c r="HQN49" s="689"/>
      <c r="HQO49" s="689"/>
      <c r="HQP49" s="689"/>
      <c r="HQQ49" s="689"/>
      <c r="HQR49" s="689"/>
      <c r="HQS49" s="689"/>
      <c r="HQT49" s="689"/>
      <c r="HQU49" s="689"/>
      <c r="HQV49" s="689"/>
      <c r="HQW49" s="689"/>
      <c r="HQX49" s="689"/>
      <c r="HQY49" s="689"/>
      <c r="HQZ49" s="689"/>
      <c r="HRA49" s="689"/>
      <c r="HRB49" s="689"/>
      <c r="HRC49" s="689"/>
      <c r="HRD49" s="689"/>
      <c r="HRE49" s="689"/>
      <c r="HRF49" s="689"/>
      <c r="HRG49" s="689"/>
      <c r="HRH49" s="689"/>
      <c r="HRI49" s="689"/>
      <c r="HRJ49" s="689"/>
      <c r="HRK49" s="689"/>
      <c r="HRL49" s="689"/>
      <c r="HRM49" s="689"/>
      <c r="HRN49" s="689"/>
      <c r="HRO49" s="689"/>
      <c r="HRP49" s="689"/>
      <c r="HRQ49" s="689"/>
      <c r="HRR49" s="689"/>
      <c r="HRS49" s="689"/>
      <c r="HRT49" s="689"/>
      <c r="HRU49" s="689"/>
      <c r="HRV49" s="689"/>
      <c r="HRW49" s="689"/>
      <c r="HRX49" s="689"/>
      <c r="HRY49" s="689"/>
      <c r="HRZ49" s="689"/>
      <c r="HSA49" s="689"/>
      <c r="HSB49" s="689"/>
      <c r="HSC49" s="689"/>
      <c r="HSD49" s="689"/>
      <c r="HSE49" s="689"/>
      <c r="HSF49" s="689"/>
      <c r="HSG49" s="689"/>
      <c r="HSH49" s="689"/>
      <c r="HSI49" s="689"/>
      <c r="HSJ49" s="689"/>
      <c r="HSK49" s="689"/>
      <c r="HSL49" s="689"/>
      <c r="HSM49" s="689"/>
      <c r="HSN49" s="689"/>
      <c r="HSO49" s="689"/>
      <c r="HSP49" s="689"/>
      <c r="HSQ49" s="689"/>
      <c r="HSR49" s="689"/>
      <c r="HSS49" s="689"/>
      <c r="HST49" s="689"/>
      <c r="HSU49" s="689"/>
      <c r="HSV49" s="689"/>
      <c r="HSW49" s="689"/>
      <c r="HSX49" s="689"/>
      <c r="HSY49" s="689"/>
      <c r="HSZ49" s="689"/>
      <c r="HTA49" s="689"/>
      <c r="HTB49" s="689"/>
      <c r="HTC49" s="689"/>
      <c r="HTD49" s="689"/>
      <c r="HTE49" s="689"/>
      <c r="HTF49" s="689"/>
      <c r="HTG49" s="689"/>
      <c r="HTH49" s="689"/>
      <c r="HTI49" s="689"/>
      <c r="HTJ49" s="689"/>
      <c r="HTK49" s="689"/>
      <c r="HTL49" s="689"/>
      <c r="HTM49" s="689"/>
      <c r="HTN49" s="689"/>
      <c r="HTO49" s="689"/>
      <c r="HTP49" s="689"/>
      <c r="HTQ49" s="689"/>
      <c r="HTR49" s="689"/>
      <c r="HTS49" s="689"/>
      <c r="HTT49" s="689"/>
      <c r="HTU49" s="689"/>
      <c r="HTV49" s="689"/>
      <c r="HTW49" s="689"/>
      <c r="HTX49" s="689"/>
      <c r="HTY49" s="689"/>
      <c r="HTZ49" s="689"/>
      <c r="HUA49" s="689"/>
      <c r="HUB49" s="689"/>
      <c r="HUC49" s="689"/>
      <c r="HUD49" s="689"/>
      <c r="HUE49" s="689"/>
      <c r="HUF49" s="689"/>
      <c r="HUG49" s="689"/>
      <c r="HUH49" s="689"/>
      <c r="HUI49" s="689"/>
      <c r="HUJ49" s="689"/>
      <c r="HUK49" s="689"/>
      <c r="HUL49" s="689"/>
      <c r="HUM49" s="689"/>
      <c r="HUN49" s="689"/>
      <c r="HUO49" s="689"/>
      <c r="HUP49" s="689"/>
      <c r="HUQ49" s="689"/>
      <c r="HUR49" s="689"/>
      <c r="HUS49" s="689"/>
      <c r="HUT49" s="689"/>
      <c r="HUU49" s="689"/>
      <c r="HUV49" s="689"/>
      <c r="HUW49" s="689"/>
      <c r="HUX49" s="689"/>
      <c r="HUY49" s="689"/>
      <c r="HUZ49" s="689"/>
      <c r="HVA49" s="689"/>
      <c r="HVB49" s="689"/>
      <c r="HVC49" s="689"/>
      <c r="HVD49" s="689"/>
      <c r="HVE49" s="689"/>
      <c r="HVF49" s="689"/>
      <c r="HVG49" s="689"/>
      <c r="HVH49" s="689"/>
      <c r="HVI49" s="689"/>
      <c r="HVJ49" s="689"/>
      <c r="HVK49" s="689"/>
      <c r="HVL49" s="689"/>
      <c r="HVM49" s="689"/>
      <c r="HVN49" s="689"/>
      <c r="HVO49" s="689"/>
      <c r="HVP49" s="689"/>
      <c r="HVQ49" s="689"/>
      <c r="HVR49" s="689"/>
      <c r="HVS49" s="689"/>
      <c r="HVT49" s="689"/>
      <c r="HVU49" s="689"/>
      <c r="HVV49" s="689"/>
      <c r="HVW49" s="689"/>
      <c r="HVX49" s="689"/>
      <c r="HVY49" s="689"/>
      <c r="HVZ49" s="689"/>
      <c r="HWA49" s="689"/>
      <c r="HWB49" s="689"/>
      <c r="HWC49" s="689"/>
      <c r="HWD49" s="689"/>
      <c r="HWE49" s="689"/>
      <c r="HWF49" s="689"/>
      <c r="HWG49" s="689"/>
      <c r="HWH49" s="689"/>
      <c r="HWI49" s="689"/>
      <c r="HWJ49" s="689"/>
      <c r="HWK49" s="689"/>
      <c r="HWL49" s="689"/>
      <c r="HWM49" s="689"/>
      <c r="HWN49" s="689"/>
      <c r="HWO49" s="689"/>
      <c r="HWP49" s="689"/>
      <c r="HWQ49" s="689"/>
      <c r="HWR49" s="689"/>
      <c r="HWS49" s="689"/>
      <c r="HWT49" s="689"/>
      <c r="HWU49" s="689"/>
      <c r="HWV49" s="689"/>
      <c r="HWW49" s="689"/>
      <c r="HWX49" s="689"/>
      <c r="HWY49" s="689"/>
      <c r="HWZ49" s="689"/>
      <c r="HXA49" s="689"/>
      <c r="HXB49" s="689"/>
      <c r="HXC49" s="689"/>
      <c r="HXD49" s="689"/>
      <c r="HXE49" s="689"/>
      <c r="HXF49" s="689"/>
      <c r="HXG49" s="689"/>
      <c r="HXH49" s="689"/>
      <c r="HXI49" s="689"/>
      <c r="HXJ49" s="689"/>
      <c r="HXK49" s="689"/>
      <c r="HXL49" s="689"/>
      <c r="HXM49" s="689"/>
      <c r="HXN49" s="689"/>
      <c r="HXO49" s="689"/>
      <c r="HXP49" s="689"/>
      <c r="HXQ49" s="689"/>
      <c r="HXR49" s="689"/>
      <c r="HXS49" s="689"/>
      <c r="HXT49" s="689"/>
      <c r="HXU49" s="689"/>
      <c r="HXV49" s="689"/>
      <c r="HXW49" s="689"/>
      <c r="HXX49" s="689"/>
      <c r="HXY49" s="689"/>
      <c r="HXZ49" s="689"/>
      <c r="HYA49" s="689"/>
      <c r="HYB49" s="689"/>
      <c r="HYC49" s="689"/>
      <c r="HYD49" s="689"/>
      <c r="HYE49" s="689"/>
      <c r="HYF49" s="689"/>
      <c r="HYG49" s="689"/>
      <c r="HYH49" s="689"/>
      <c r="HYI49" s="689"/>
      <c r="HYJ49" s="689"/>
      <c r="HYK49" s="689"/>
      <c r="HYL49" s="689"/>
      <c r="HYM49" s="689"/>
      <c r="HYN49" s="689"/>
      <c r="HYO49" s="689"/>
      <c r="HYP49" s="689"/>
      <c r="HYQ49" s="689"/>
      <c r="HYR49" s="689"/>
      <c r="HYS49" s="689"/>
      <c r="HYT49" s="689"/>
      <c r="HYU49" s="689"/>
      <c r="HYV49" s="689"/>
      <c r="HYW49" s="689"/>
      <c r="HYX49" s="689"/>
      <c r="HYY49" s="689"/>
      <c r="HYZ49" s="689"/>
      <c r="HZA49" s="689"/>
      <c r="HZB49" s="689"/>
      <c r="HZC49" s="689"/>
      <c r="HZD49" s="689"/>
      <c r="HZE49" s="689"/>
      <c r="HZF49" s="689"/>
      <c r="HZG49" s="689"/>
      <c r="HZH49" s="689"/>
      <c r="HZI49" s="689"/>
      <c r="HZJ49" s="689"/>
      <c r="HZK49" s="689"/>
      <c r="HZL49" s="689"/>
      <c r="HZM49" s="689"/>
      <c r="HZN49" s="689"/>
      <c r="HZO49" s="689"/>
      <c r="HZP49" s="689"/>
      <c r="HZQ49" s="689"/>
      <c r="HZR49" s="689"/>
      <c r="HZS49" s="689"/>
      <c r="HZT49" s="689"/>
      <c r="HZU49" s="689"/>
      <c r="HZV49" s="689"/>
      <c r="HZW49" s="689"/>
      <c r="HZX49" s="689"/>
      <c r="HZY49" s="689"/>
      <c r="HZZ49" s="689"/>
      <c r="IAA49" s="689"/>
      <c r="IAB49" s="689"/>
      <c r="IAC49" s="689"/>
      <c r="IAD49" s="689"/>
      <c r="IAE49" s="689"/>
      <c r="IAF49" s="689"/>
      <c r="IAG49" s="689"/>
      <c r="IAH49" s="689"/>
      <c r="IAI49" s="689"/>
      <c r="IAJ49" s="689"/>
      <c r="IAK49" s="689"/>
      <c r="IAL49" s="689"/>
      <c r="IAM49" s="689"/>
      <c r="IAN49" s="689"/>
      <c r="IAO49" s="689"/>
      <c r="IAP49" s="689"/>
      <c r="IAQ49" s="689"/>
      <c r="IAR49" s="689"/>
      <c r="IAS49" s="689"/>
      <c r="IAT49" s="689"/>
      <c r="IAU49" s="689"/>
      <c r="IAV49" s="689"/>
      <c r="IAW49" s="689"/>
      <c r="IAX49" s="689"/>
      <c r="IAY49" s="689"/>
      <c r="IAZ49" s="689"/>
      <c r="IBA49" s="689"/>
      <c r="IBB49" s="689"/>
      <c r="IBC49" s="689"/>
      <c r="IBD49" s="689"/>
      <c r="IBE49" s="689"/>
      <c r="IBF49" s="689"/>
      <c r="IBG49" s="689"/>
      <c r="IBH49" s="689"/>
      <c r="IBI49" s="689"/>
      <c r="IBJ49" s="689"/>
      <c r="IBK49" s="689"/>
      <c r="IBL49" s="689"/>
      <c r="IBM49" s="689"/>
      <c r="IBN49" s="689"/>
      <c r="IBO49" s="689"/>
      <c r="IBP49" s="689"/>
      <c r="IBQ49" s="689"/>
      <c r="IBR49" s="689"/>
      <c r="IBS49" s="689"/>
      <c r="IBT49" s="689"/>
      <c r="IBU49" s="689"/>
      <c r="IBV49" s="689"/>
      <c r="IBW49" s="689"/>
      <c r="IBX49" s="689"/>
      <c r="IBY49" s="689"/>
      <c r="IBZ49" s="689"/>
      <c r="ICA49" s="689"/>
      <c r="ICB49" s="689"/>
      <c r="ICC49" s="689"/>
      <c r="ICD49" s="689"/>
      <c r="ICE49" s="689"/>
      <c r="ICF49" s="689"/>
      <c r="ICG49" s="689"/>
      <c r="ICH49" s="689"/>
      <c r="ICI49" s="689"/>
      <c r="ICJ49" s="689"/>
      <c r="ICK49" s="689"/>
      <c r="ICL49" s="689"/>
      <c r="ICM49" s="689"/>
      <c r="ICN49" s="689"/>
      <c r="ICO49" s="689"/>
      <c r="ICP49" s="689"/>
      <c r="ICQ49" s="689"/>
      <c r="ICR49" s="689"/>
      <c r="ICS49" s="689"/>
      <c r="ICT49" s="689"/>
      <c r="ICU49" s="689"/>
      <c r="ICV49" s="689"/>
      <c r="ICW49" s="689"/>
      <c r="ICX49" s="689"/>
      <c r="ICY49" s="689"/>
      <c r="ICZ49" s="689"/>
      <c r="IDA49" s="689"/>
      <c r="IDB49" s="689"/>
      <c r="IDC49" s="689"/>
      <c r="IDD49" s="689"/>
      <c r="IDE49" s="689"/>
      <c r="IDF49" s="689"/>
      <c r="IDG49" s="689"/>
      <c r="IDH49" s="689"/>
      <c r="IDI49" s="689"/>
      <c r="IDJ49" s="689"/>
      <c r="IDK49" s="689"/>
      <c r="IDL49" s="689"/>
      <c r="IDM49" s="689"/>
      <c r="IDN49" s="689"/>
      <c r="IDO49" s="689"/>
      <c r="IDP49" s="689"/>
      <c r="IDQ49" s="689"/>
      <c r="IDR49" s="689"/>
      <c r="IDS49" s="689"/>
      <c r="IDT49" s="689"/>
      <c r="IDU49" s="689"/>
      <c r="IDV49" s="689"/>
      <c r="IDW49" s="689"/>
      <c r="IDX49" s="689"/>
      <c r="IDY49" s="689"/>
      <c r="IDZ49" s="689"/>
      <c r="IEA49" s="689"/>
      <c r="IEB49" s="689"/>
      <c r="IEC49" s="689"/>
      <c r="IED49" s="689"/>
      <c r="IEE49" s="689"/>
      <c r="IEF49" s="689"/>
      <c r="IEG49" s="689"/>
      <c r="IEH49" s="689"/>
      <c r="IEI49" s="689"/>
      <c r="IEJ49" s="689"/>
      <c r="IEK49" s="689"/>
      <c r="IEL49" s="689"/>
      <c r="IEM49" s="689"/>
      <c r="IEN49" s="689"/>
      <c r="IEO49" s="689"/>
      <c r="IEP49" s="689"/>
      <c r="IEQ49" s="689"/>
      <c r="IER49" s="689"/>
      <c r="IES49" s="689"/>
      <c r="IET49" s="689"/>
      <c r="IEU49" s="689"/>
      <c r="IEV49" s="689"/>
      <c r="IEW49" s="689"/>
      <c r="IEX49" s="689"/>
      <c r="IEY49" s="689"/>
      <c r="IEZ49" s="689"/>
      <c r="IFA49" s="689"/>
      <c r="IFB49" s="689"/>
      <c r="IFC49" s="689"/>
      <c r="IFD49" s="689"/>
      <c r="IFE49" s="689"/>
      <c r="IFF49" s="689"/>
      <c r="IFG49" s="689"/>
      <c r="IFH49" s="689"/>
      <c r="IFI49" s="689"/>
      <c r="IFJ49" s="689"/>
      <c r="IFK49" s="689"/>
      <c r="IFL49" s="689"/>
      <c r="IFM49" s="689"/>
      <c r="IFN49" s="689"/>
      <c r="IFO49" s="689"/>
      <c r="IFP49" s="689"/>
      <c r="IFQ49" s="689"/>
      <c r="IFR49" s="689"/>
      <c r="IFS49" s="689"/>
      <c r="IFT49" s="689"/>
      <c r="IFU49" s="689"/>
      <c r="IFV49" s="689"/>
      <c r="IFW49" s="689"/>
      <c r="IFX49" s="689"/>
      <c r="IFY49" s="689"/>
      <c r="IFZ49" s="689"/>
      <c r="IGA49" s="689"/>
      <c r="IGB49" s="689"/>
      <c r="IGC49" s="689"/>
      <c r="IGD49" s="689"/>
      <c r="IGE49" s="689"/>
      <c r="IGF49" s="689"/>
      <c r="IGG49" s="689"/>
      <c r="IGH49" s="689"/>
      <c r="IGI49" s="689"/>
      <c r="IGJ49" s="689"/>
      <c r="IGK49" s="689"/>
      <c r="IGL49" s="689"/>
      <c r="IGM49" s="689"/>
      <c r="IGN49" s="689"/>
      <c r="IGO49" s="689"/>
      <c r="IGP49" s="689"/>
      <c r="IGQ49" s="689"/>
      <c r="IGR49" s="689"/>
      <c r="IGS49" s="689"/>
      <c r="IGT49" s="689"/>
      <c r="IGU49" s="689"/>
      <c r="IGV49" s="689"/>
      <c r="IGW49" s="689"/>
      <c r="IGX49" s="689"/>
      <c r="IGY49" s="689"/>
      <c r="IGZ49" s="689"/>
      <c r="IHA49" s="689"/>
      <c r="IHB49" s="689"/>
      <c r="IHC49" s="689"/>
      <c r="IHD49" s="689"/>
      <c r="IHE49" s="689"/>
      <c r="IHF49" s="689"/>
      <c r="IHG49" s="689"/>
      <c r="IHH49" s="689"/>
      <c r="IHI49" s="689"/>
      <c r="IHJ49" s="689"/>
      <c r="IHK49" s="689"/>
      <c r="IHL49" s="689"/>
      <c r="IHM49" s="689"/>
      <c r="IHN49" s="689"/>
      <c r="IHO49" s="689"/>
      <c r="IHP49" s="689"/>
      <c r="IHQ49" s="689"/>
      <c r="IHR49" s="689"/>
      <c r="IHS49" s="689"/>
      <c r="IHT49" s="689"/>
      <c r="IHU49" s="689"/>
      <c r="IHV49" s="689"/>
      <c r="IHW49" s="689"/>
      <c r="IHX49" s="689"/>
      <c r="IHY49" s="689"/>
      <c r="IHZ49" s="689"/>
      <c r="IIA49" s="689"/>
      <c r="IIB49" s="689"/>
      <c r="IIC49" s="689"/>
      <c r="IID49" s="689"/>
      <c r="IIE49" s="689"/>
      <c r="IIF49" s="689"/>
      <c r="IIG49" s="689"/>
      <c r="IIH49" s="689"/>
      <c r="III49" s="689"/>
      <c r="IIJ49" s="689"/>
      <c r="IIK49" s="689"/>
      <c r="IIL49" s="689"/>
      <c r="IIM49" s="689"/>
      <c r="IIN49" s="689"/>
      <c r="IIO49" s="689"/>
      <c r="IIP49" s="689"/>
      <c r="IIQ49" s="689"/>
      <c r="IIR49" s="689"/>
      <c r="IIS49" s="689"/>
      <c r="IIT49" s="689"/>
      <c r="IIU49" s="689"/>
      <c r="IIV49" s="689"/>
      <c r="IIW49" s="689"/>
      <c r="IIX49" s="689"/>
      <c r="IIY49" s="689"/>
      <c r="IIZ49" s="689"/>
      <c r="IJA49" s="689"/>
      <c r="IJB49" s="689"/>
      <c r="IJC49" s="689"/>
      <c r="IJD49" s="689"/>
      <c r="IJE49" s="689"/>
      <c r="IJF49" s="689"/>
      <c r="IJG49" s="689"/>
      <c r="IJH49" s="689"/>
      <c r="IJI49" s="689"/>
      <c r="IJJ49" s="689"/>
      <c r="IJK49" s="689"/>
      <c r="IJL49" s="689"/>
      <c r="IJM49" s="689"/>
      <c r="IJN49" s="689"/>
      <c r="IJO49" s="689"/>
      <c r="IJP49" s="689"/>
      <c r="IJQ49" s="689"/>
      <c r="IJR49" s="689"/>
      <c r="IJS49" s="689"/>
      <c r="IJT49" s="689"/>
      <c r="IJU49" s="689"/>
      <c r="IJV49" s="689"/>
      <c r="IJW49" s="689"/>
      <c r="IJX49" s="689"/>
      <c r="IJY49" s="689"/>
      <c r="IJZ49" s="689"/>
      <c r="IKA49" s="689"/>
      <c r="IKB49" s="689"/>
      <c r="IKC49" s="689"/>
      <c r="IKD49" s="689"/>
      <c r="IKE49" s="689"/>
      <c r="IKF49" s="689"/>
      <c r="IKG49" s="689"/>
      <c r="IKH49" s="689"/>
      <c r="IKI49" s="689"/>
      <c r="IKJ49" s="689"/>
      <c r="IKK49" s="689"/>
      <c r="IKL49" s="689"/>
      <c r="IKM49" s="689"/>
      <c r="IKN49" s="689"/>
      <c r="IKO49" s="689"/>
      <c r="IKP49" s="689"/>
      <c r="IKQ49" s="689"/>
      <c r="IKR49" s="689"/>
      <c r="IKS49" s="689"/>
      <c r="IKT49" s="689"/>
      <c r="IKU49" s="689"/>
      <c r="IKV49" s="689"/>
      <c r="IKW49" s="689"/>
      <c r="IKX49" s="689"/>
      <c r="IKY49" s="689"/>
      <c r="IKZ49" s="689"/>
      <c r="ILA49" s="689"/>
      <c r="ILB49" s="689"/>
      <c r="ILC49" s="689"/>
      <c r="ILD49" s="689"/>
      <c r="ILE49" s="689"/>
      <c r="ILF49" s="689"/>
      <c r="ILG49" s="689"/>
      <c r="ILH49" s="689"/>
      <c r="ILI49" s="689"/>
      <c r="ILJ49" s="689"/>
      <c r="ILK49" s="689"/>
      <c r="ILL49" s="689"/>
      <c r="ILM49" s="689"/>
      <c r="ILN49" s="689"/>
      <c r="ILO49" s="689"/>
      <c r="ILP49" s="689"/>
      <c r="ILQ49" s="689"/>
      <c r="ILR49" s="689"/>
      <c r="ILS49" s="689"/>
      <c r="ILT49" s="689"/>
      <c r="ILU49" s="689"/>
      <c r="ILV49" s="689"/>
      <c r="ILW49" s="689"/>
      <c r="ILX49" s="689"/>
      <c r="ILY49" s="689"/>
      <c r="ILZ49" s="689"/>
      <c r="IMA49" s="689"/>
      <c r="IMB49" s="689"/>
      <c r="IMC49" s="689"/>
      <c r="IMD49" s="689"/>
      <c r="IME49" s="689"/>
      <c r="IMF49" s="689"/>
      <c r="IMG49" s="689"/>
      <c r="IMH49" s="689"/>
      <c r="IMI49" s="689"/>
      <c r="IMJ49" s="689"/>
      <c r="IMK49" s="689"/>
      <c r="IML49" s="689"/>
      <c r="IMM49" s="689"/>
      <c r="IMN49" s="689"/>
      <c r="IMO49" s="689"/>
      <c r="IMP49" s="689"/>
      <c r="IMQ49" s="689"/>
      <c r="IMR49" s="689"/>
      <c r="IMS49" s="689"/>
      <c r="IMT49" s="689"/>
      <c r="IMU49" s="689"/>
      <c r="IMV49" s="689"/>
      <c r="IMW49" s="689"/>
      <c r="IMX49" s="689"/>
      <c r="IMY49" s="689"/>
      <c r="IMZ49" s="689"/>
      <c r="INA49" s="689"/>
      <c r="INB49" s="689"/>
      <c r="INC49" s="689"/>
      <c r="IND49" s="689"/>
      <c r="INE49" s="689"/>
      <c r="INF49" s="689"/>
      <c r="ING49" s="689"/>
      <c r="INH49" s="689"/>
      <c r="INI49" s="689"/>
      <c r="INJ49" s="689"/>
      <c r="INK49" s="689"/>
      <c r="INL49" s="689"/>
      <c r="INM49" s="689"/>
      <c r="INN49" s="689"/>
      <c r="INO49" s="689"/>
      <c r="INP49" s="689"/>
      <c r="INQ49" s="689"/>
      <c r="INR49" s="689"/>
      <c r="INS49" s="689"/>
      <c r="INT49" s="689"/>
      <c r="INU49" s="689"/>
      <c r="INV49" s="689"/>
      <c r="INW49" s="689"/>
      <c r="INX49" s="689"/>
      <c r="INY49" s="689"/>
      <c r="INZ49" s="689"/>
      <c r="IOA49" s="689"/>
      <c r="IOB49" s="689"/>
      <c r="IOC49" s="689"/>
      <c r="IOD49" s="689"/>
      <c r="IOE49" s="689"/>
      <c r="IOF49" s="689"/>
      <c r="IOG49" s="689"/>
      <c r="IOH49" s="689"/>
      <c r="IOI49" s="689"/>
      <c r="IOJ49" s="689"/>
      <c r="IOK49" s="689"/>
      <c r="IOL49" s="689"/>
      <c r="IOM49" s="689"/>
      <c r="ION49" s="689"/>
      <c r="IOO49" s="689"/>
      <c r="IOP49" s="689"/>
      <c r="IOQ49" s="689"/>
      <c r="IOR49" s="689"/>
      <c r="IOS49" s="689"/>
      <c r="IOT49" s="689"/>
      <c r="IOU49" s="689"/>
      <c r="IOV49" s="689"/>
      <c r="IOW49" s="689"/>
      <c r="IOX49" s="689"/>
      <c r="IOY49" s="689"/>
      <c r="IOZ49" s="689"/>
      <c r="IPA49" s="689"/>
      <c r="IPB49" s="689"/>
      <c r="IPC49" s="689"/>
      <c r="IPD49" s="689"/>
      <c r="IPE49" s="689"/>
      <c r="IPF49" s="689"/>
      <c r="IPG49" s="689"/>
      <c r="IPH49" s="689"/>
      <c r="IPI49" s="689"/>
      <c r="IPJ49" s="689"/>
      <c r="IPK49" s="689"/>
      <c r="IPL49" s="689"/>
      <c r="IPM49" s="689"/>
      <c r="IPN49" s="689"/>
      <c r="IPO49" s="689"/>
      <c r="IPP49" s="689"/>
      <c r="IPQ49" s="689"/>
      <c r="IPR49" s="689"/>
      <c r="IPS49" s="689"/>
      <c r="IPT49" s="689"/>
      <c r="IPU49" s="689"/>
      <c r="IPV49" s="689"/>
      <c r="IPW49" s="689"/>
      <c r="IPX49" s="689"/>
      <c r="IPY49" s="689"/>
      <c r="IPZ49" s="689"/>
      <c r="IQA49" s="689"/>
      <c r="IQB49" s="689"/>
      <c r="IQC49" s="689"/>
      <c r="IQD49" s="689"/>
      <c r="IQE49" s="689"/>
      <c r="IQF49" s="689"/>
      <c r="IQG49" s="689"/>
      <c r="IQH49" s="689"/>
      <c r="IQI49" s="689"/>
      <c r="IQJ49" s="689"/>
      <c r="IQK49" s="689"/>
      <c r="IQL49" s="689"/>
      <c r="IQM49" s="689"/>
      <c r="IQN49" s="689"/>
      <c r="IQO49" s="689"/>
      <c r="IQP49" s="689"/>
      <c r="IQQ49" s="689"/>
      <c r="IQR49" s="689"/>
      <c r="IQS49" s="689"/>
      <c r="IQT49" s="689"/>
      <c r="IQU49" s="689"/>
      <c r="IQV49" s="689"/>
      <c r="IQW49" s="689"/>
      <c r="IQX49" s="689"/>
      <c r="IQY49" s="689"/>
      <c r="IQZ49" s="689"/>
      <c r="IRA49" s="689"/>
      <c r="IRB49" s="689"/>
      <c r="IRC49" s="689"/>
      <c r="IRD49" s="689"/>
      <c r="IRE49" s="689"/>
      <c r="IRF49" s="689"/>
      <c r="IRG49" s="689"/>
      <c r="IRH49" s="689"/>
      <c r="IRI49" s="689"/>
      <c r="IRJ49" s="689"/>
      <c r="IRK49" s="689"/>
      <c r="IRL49" s="689"/>
      <c r="IRM49" s="689"/>
      <c r="IRN49" s="689"/>
      <c r="IRO49" s="689"/>
      <c r="IRP49" s="689"/>
      <c r="IRQ49" s="689"/>
      <c r="IRR49" s="689"/>
      <c r="IRS49" s="689"/>
      <c r="IRT49" s="689"/>
      <c r="IRU49" s="689"/>
      <c r="IRV49" s="689"/>
      <c r="IRW49" s="689"/>
      <c r="IRX49" s="689"/>
      <c r="IRY49" s="689"/>
      <c r="IRZ49" s="689"/>
      <c r="ISA49" s="689"/>
      <c r="ISB49" s="689"/>
      <c r="ISC49" s="689"/>
      <c r="ISD49" s="689"/>
      <c r="ISE49" s="689"/>
      <c r="ISF49" s="689"/>
      <c r="ISG49" s="689"/>
      <c r="ISH49" s="689"/>
      <c r="ISI49" s="689"/>
      <c r="ISJ49" s="689"/>
      <c r="ISK49" s="689"/>
      <c r="ISL49" s="689"/>
      <c r="ISM49" s="689"/>
      <c r="ISN49" s="689"/>
      <c r="ISO49" s="689"/>
      <c r="ISP49" s="689"/>
      <c r="ISQ49" s="689"/>
      <c r="ISR49" s="689"/>
      <c r="ISS49" s="689"/>
      <c r="IST49" s="689"/>
      <c r="ISU49" s="689"/>
      <c r="ISV49" s="689"/>
      <c r="ISW49" s="689"/>
      <c r="ISX49" s="689"/>
      <c r="ISY49" s="689"/>
      <c r="ISZ49" s="689"/>
      <c r="ITA49" s="689"/>
      <c r="ITB49" s="689"/>
      <c r="ITC49" s="689"/>
      <c r="ITD49" s="689"/>
      <c r="ITE49" s="689"/>
      <c r="ITF49" s="689"/>
      <c r="ITG49" s="689"/>
      <c r="ITH49" s="689"/>
      <c r="ITI49" s="689"/>
      <c r="ITJ49" s="689"/>
      <c r="ITK49" s="689"/>
      <c r="ITL49" s="689"/>
      <c r="ITM49" s="689"/>
      <c r="ITN49" s="689"/>
      <c r="ITO49" s="689"/>
      <c r="ITP49" s="689"/>
      <c r="ITQ49" s="689"/>
      <c r="ITR49" s="689"/>
      <c r="ITS49" s="689"/>
      <c r="ITT49" s="689"/>
      <c r="ITU49" s="689"/>
      <c r="ITV49" s="689"/>
      <c r="ITW49" s="689"/>
      <c r="ITX49" s="689"/>
      <c r="ITY49" s="689"/>
      <c r="ITZ49" s="689"/>
      <c r="IUA49" s="689"/>
      <c r="IUB49" s="689"/>
      <c r="IUC49" s="689"/>
      <c r="IUD49" s="689"/>
      <c r="IUE49" s="689"/>
      <c r="IUF49" s="689"/>
      <c r="IUG49" s="689"/>
      <c r="IUH49" s="689"/>
      <c r="IUI49" s="689"/>
      <c r="IUJ49" s="689"/>
      <c r="IUK49" s="689"/>
      <c r="IUL49" s="689"/>
      <c r="IUM49" s="689"/>
      <c r="IUN49" s="689"/>
      <c r="IUO49" s="689"/>
      <c r="IUP49" s="689"/>
      <c r="IUQ49" s="689"/>
      <c r="IUR49" s="689"/>
      <c r="IUS49" s="689"/>
      <c r="IUT49" s="689"/>
      <c r="IUU49" s="689"/>
      <c r="IUV49" s="689"/>
      <c r="IUW49" s="689"/>
      <c r="IUX49" s="689"/>
      <c r="IUY49" s="689"/>
      <c r="IUZ49" s="689"/>
      <c r="IVA49" s="689"/>
      <c r="IVB49" s="689"/>
      <c r="IVC49" s="689"/>
      <c r="IVD49" s="689"/>
      <c r="IVE49" s="689"/>
      <c r="IVF49" s="689"/>
      <c r="IVG49" s="689"/>
      <c r="IVH49" s="689"/>
      <c r="IVI49" s="689"/>
      <c r="IVJ49" s="689"/>
      <c r="IVK49" s="689"/>
      <c r="IVL49" s="689"/>
      <c r="IVM49" s="689"/>
      <c r="IVN49" s="689"/>
      <c r="IVO49" s="689"/>
      <c r="IVP49" s="689"/>
      <c r="IVQ49" s="689"/>
      <c r="IVR49" s="689"/>
      <c r="IVS49" s="689"/>
      <c r="IVT49" s="689"/>
      <c r="IVU49" s="689"/>
      <c r="IVV49" s="689"/>
      <c r="IVW49" s="689"/>
      <c r="IVX49" s="689"/>
      <c r="IVY49" s="689"/>
      <c r="IVZ49" s="689"/>
      <c r="IWA49" s="689"/>
      <c r="IWB49" s="689"/>
      <c r="IWC49" s="689"/>
      <c r="IWD49" s="689"/>
      <c r="IWE49" s="689"/>
      <c r="IWF49" s="689"/>
      <c r="IWG49" s="689"/>
      <c r="IWH49" s="689"/>
      <c r="IWI49" s="689"/>
      <c r="IWJ49" s="689"/>
      <c r="IWK49" s="689"/>
      <c r="IWL49" s="689"/>
      <c r="IWM49" s="689"/>
      <c r="IWN49" s="689"/>
      <c r="IWO49" s="689"/>
      <c r="IWP49" s="689"/>
      <c r="IWQ49" s="689"/>
      <c r="IWR49" s="689"/>
      <c r="IWS49" s="689"/>
      <c r="IWT49" s="689"/>
      <c r="IWU49" s="689"/>
      <c r="IWV49" s="689"/>
      <c r="IWW49" s="689"/>
      <c r="IWX49" s="689"/>
      <c r="IWY49" s="689"/>
      <c r="IWZ49" s="689"/>
      <c r="IXA49" s="689"/>
      <c r="IXB49" s="689"/>
      <c r="IXC49" s="689"/>
      <c r="IXD49" s="689"/>
      <c r="IXE49" s="689"/>
      <c r="IXF49" s="689"/>
      <c r="IXG49" s="689"/>
      <c r="IXH49" s="689"/>
      <c r="IXI49" s="689"/>
      <c r="IXJ49" s="689"/>
      <c r="IXK49" s="689"/>
      <c r="IXL49" s="689"/>
      <c r="IXM49" s="689"/>
      <c r="IXN49" s="689"/>
      <c r="IXO49" s="689"/>
      <c r="IXP49" s="689"/>
      <c r="IXQ49" s="689"/>
      <c r="IXR49" s="689"/>
      <c r="IXS49" s="689"/>
      <c r="IXT49" s="689"/>
      <c r="IXU49" s="689"/>
      <c r="IXV49" s="689"/>
      <c r="IXW49" s="689"/>
      <c r="IXX49" s="689"/>
      <c r="IXY49" s="689"/>
      <c r="IXZ49" s="689"/>
      <c r="IYA49" s="689"/>
      <c r="IYB49" s="689"/>
      <c r="IYC49" s="689"/>
      <c r="IYD49" s="689"/>
      <c r="IYE49" s="689"/>
      <c r="IYF49" s="689"/>
      <c r="IYG49" s="689"/>
      <c r="IYH49" s="689"/>
      <c r="IYI49" s="689"/>
      <c r="IYJ49" s="689"/>
      <c r="IYK49" s="689"/>
      <c r="IYL49" s="689"/>
      <c r="IYM49" s="689"/>
      <c r="IYN49" s="689"/>
      <c r="IYO49" s="689"/>
      <c r="IYP49" s="689"/>
      <c r="IYQ49" s="689"/>
      <c r="IYR49" s="689"/>
      <c r="IYS49" s="689"/>
      <c r="IYT49" s="689"/>
      <c r="IYU49" s="689"/>
      <c r="IYV49" s="689"/>
      <c r="IYW49" s="689"/>
      <c r="IYX49" s="689"/>
      <c r="IYY49" s="689"/>
      <c r="IYZ49" s="689"/>
      <c r="IZA49" s="689"/>
      <c r="IZB49" s="689"/>
      <c r="IZC49" s="689"/>
      <c r="IZD49" s="689"/>
      <c r="IZE49" s="689"/>
      <c r="IZF49" s="689"/>
      <c r="IZG49" s="689"/>
      <c r="IZH49" s="689"/>
      <c r="IZI49" s="689"/>
      <c r="IZJ49" s="689"/>
      <c r="IZK49" s="689"/>
      <c r="IZL49" s="689"/>
      <c r="IZM49" s="689"/>
      <c r="IZN49" s="689"/>
      <c r="IZO49" s="689"/>
      <c r="IZP49" s="689"/>
      <c r="IZQ49" s="689"/>
      <c r="IZR49" s="689"/>
      <c r="IZS49" s="689"/>
      <c r="IZT49" s="689"/>
      <c r="IZU49" s="689"/>
      <c r="IZV49" s="689"/>
      <c r="IZW49" s="689"/>
      <c r="IZX49" s="689"/>
      <c r="IZY49" s="689"/>
      <c r="IZZ49" s="689"/>
      <c r="JAA49" s="689"/>
      <c r="JAB49" s="689"/>
      <c r="JAC49" s="689"/>
      <c r="JAD49" s="689"/>
      <c r="JAE49" s="689"/>
      <c r="JAF49" s="689"/>
      <c r="JAG49" s="689"/>
      <c r="JAH49" s="689"/>
      <c r="JAI49" s="689"/>
      <c r="JAJ49" s="689"/>
      <c r="JAK49" s="689"/>
      <c r="JAL49" s="689"/>
      <c r="JAM49" s="689"/>
      <c r="JAN49" s="689"/>
      <c r="JAO49" s="689"/>
      <c r="JAP49" s="689"/>
      <c r="JAQ49" s="689"/>
      <c r="JAR49" s="689"/>
      <c r="JAS49" s="689"/>
      <c r="JAT49" s="689"/>
      <c r="JAU49" s="689"/>
      <c r="JAV49" s="689"/>
      <c r="JAW49" s="689"/>
      <c r="JAX49" s="689"/>
      <c r="JAY49" s="689"/>
      <c r="JAZ49" s="689"/>
      <c r="JBA49" s="689"/>
      <c r="JBB49" s="689"/>
      <c r="JBC49" s="689"/>
      <c r="JBD49" s="689"/>
      <c r="JBE49" s="689"/>
      <c r="JBF49" s="689"/>
      <c r="JBG49" s="689"/>
      <c r="JBH49" s="689"/>
      <c r="JBI49" s="689"/>
      <c r="JBJ49" s="689"/>
      <c r="JBK49" s="689"/>
      <c r="JBL49" s="689"/>
      <c r="JBM49" s="689"/>
      <c r="JBN49" s="689"/>
      <c r="JBO49" s="689"/>
      <c r="JBP49" s="689"/>
      <c r="JBQ49" s="689"/>
      <c r="JBR49" s="689"/>
      <c r="JBS49" s="689"/>
      <c r="JBT49" s="689"/>
      <c r="JBU49" s="689"/>
      <c r="JBV49" s="689"/>
      <c r="JBW49" s="689"/>
      <c r="JBX49" s="689"/>
      <c r="JBY49" s="689"/>
      <c r="JBZ49" s="689"/>
      <c r="JCA49" s="689"/>
      <c r="JCB49" s="689"/>
      <c r="JCC49" s="689"/>
      <c r="JCD49" s="689"/>
      <c r="JCE49" s="689"/>
      <c r="JCF49" s="689"/>
      <c r="JCG49" s="689"/>
      <c r="JCH49" s="689"/>
      <c r="JCI49" s="689"/>
      <c r="JCJ49" s="689"/>
      <c r="JCK49" s="689"/>
      <c r="JCL49" s="689"/>
      <c r="JCM49" s="689"/>
      <c r="JCN49" s="689"/>
      <c r="JCO49" s="689"/>
      <c r="JCP49" s="689"/>
      <c r="JCQ49" s="689"/>
      <c r="JCR49" s="689"/>
      <c r="JCS49" s="689"/>
      <c r="JCT49" s="689"/>
      <c r="JCU49" s="689"/>
      <c r="JCV49" s="689"/>
      <c r="JCW49" s="689"/>
      <c r="JCX49" s="689"/>
      <c r="JCY49" s="689"/>
      <c r="JCZ49" s="689"/>
      <c r="JDA49" s="689"/>
      <c r="JDB49" s="689"/>
      <c r="JDC49" s="689"/>
      <c r="JDD49" s="689"/>
      <c r="JDE49" s="689"/>
      <c r="JDF49" s="689"/>
      <c r="JDG49" s="689"/>
      <c r="JDH49" s="689"/>
      <c r="JDI49" s="689"/>
      <c r="JDJ49" s="689"/>
      <c r="JDK49" s="689"/>
      <c r="JDL49" s="689"/>
      <c r="JDM49" s="689"/>
      <c r="JDN49" s="689"/>
      <c r="JDO49" s="689"/>
      <c r="JDP49" s="689"/>
      <c r="JDQ49" s="689"/>
      <c r="JDR49" s="689"/>
      <c r="JDS49" s="689"/>
      <c r="JDT49" s="689"/>
      <c r="JDU49" s="689"/>
      <c r="JDV49" s="689"/>
      <c r="JDW49" s="689"/>
      <c r="JDX49" s="689"/>
      <c r="JDY49" s="689"/>
      <c r="JDZ49" s="689"/>
      <c r="JEA49" s="689"/>
      <c r="JEB49" s="689"/>
      <c r="JEC49" s="689"/>
      <c r="JED49" s="689"/>
      <c r="JEE49" s="689"/>
      <c r="JEF49" s="689"/>
      <c r="JEG49" s="689"/>
      <c r="JEH49" s="689"/>
      <c r="JEI49" s="689"/>
      <c r="JEJ49" s="689"/>
      <c r="JEK49" s="689"/>
      <c r="JEL49" s="689"/>
      <c r="JEM49" s="689"/>
      <c r="JEN49" s="689"/>
      <c r="JEO49" s="689"/>
      <c r="JEP49" s="689"/>
      <c r="JEQ49" s="689"/>
      <c r="JER49" s="689"/>
      <c r="JES49" s="689"/>
      <c r="JET49" s="689"/>
      <c r="JEU49" s="689"/>
      <c r="JEV49" s="689"/>
      <c r="JEW49" s="689"/>
      <c r="JEX49" s="689"/>
      <c r="JEY49" s="689"/>
      <c r="JEZ49" s="689"/>
      <c r="JFA49" s="689"/>
      <c r="JFB49" s="689"/>
      <c r="JFC49" s="689"/>
      <c r="JFD49" s="689"/>
      <c r="JFE49" s="689"/>
      <c r="JFF49" s="689"/>
      <c r="JFG49" s="689"/>
      <c r="JFH49" s="689"/>
      <c r="JFI49" s="689"/>
      <c r="JFJ49" s="689"/>
      <c r="JFK49" s="689"/>
      <c r="JFL49" s="689"/>
      <c r="JFM49" s="689"/>
      <c r="JFN49" s="689"/>
      <c r="JFO49" s="689"/>
      <c r="JFP49" s="689"/>
      <c r="JFQ49" s="689"/>
      <c r="JFR49" s="689"/>
      <c r="JFS49" s="689"/>
      <c r="JFT49" s="689"/>
      <c r="JFU49" s="689"/>
      <c r="JFV49" s="689"/>
      <c r="JFW49" s="689"/>
      <c r="JFX49" s="689"/>
      <c r="JFY49" s="689"/>
      <c r="JFZ49" s="689"/>
      <c r="JGA49" s="689"/>
      <c r="JGB49" s="689"/>
      <c r="JGC49" s="689"/>
      <c r="JGD49" s="689"/>
      <c r="JGE49" s="689"/>
      <c r="JGF49" s="689"/>
      <c r="JGG49" s="689"/>
      <c r="JGH49" s="689"/>
      <c r="JGI49" s="689"/>
      <c r="JGJ49" s="689"/>
      <c r="JGK49" s="689"/>
      <c r="JGL49" s="689"/>
      <c r="JGM49" s="689"/>
      <c r="JGN49" s="689"/>
      <c r="JGO49" s="689"/>
      <c r="JGP49" s="689"/>
      <c r="JGQ49" s="689"/>
      <c r="JGR49" s="689"/>
      <c r="JGS49" s="689"/>
      <c r="JGT49" s="689"/>
      <c r="JGU49" s="689"/>
      <c r="JGV49" s="689"/>
      <c r="JGW49" s="689"/>
      <c r="JGX49" s="689"/>
      <c r="JGY49" s="689"/>
      <c r="JGZ49" s="689"/>
      <c r="JHA49" s="689"/>
      <c r="JHB49" s="689"/>
      <c r="JHC49" s="689"/>
      <c r="JHD49" s="689"/>
      <c r="JHE49" s="689"/>
      <c r="JHF49" s="689"/>
      <c r="JHG49" s="689"/>
      <c r="JHH49" s="689"/>
      <c r="JHI49" s="689"/>
      <c r="JHJ49" s="689"/>
      <c r="JHK49" s="689"/>
      <c r="JHL49" s="689"/>
      <c r="JHM49" s="689"/>
      <c r="JHN49" s="689"/>
      <c r="JHO49" s="689"/>
      <c r="JHP49" s="689"/>
      <c r="JHQ49" s="689"/>
      <c r="JHR49" s="689"/>
      <c r="JHS49" s="689"/>
      <c r="JHT49" s="689"/>
      <c r="JHU49" s="689"/>
      <c r="JHV49" s="689"/>
      <c r="JHW49" s="689"/>
      <c r="JHX49" s="689"/>
      <c r="JHY49" s="689"/>
      <c r="JHZ49" s="689"/>
      <c r="JIA49" s="689"/>
      <c r="JIB49" s="689"/>
      <c r="JIC49" s="689"/>
      <c r="JID49" s="689"/>
      <c r="JIE49" s="689"/>
      <c r="JIF49" s="689"/>
      <c r="JIG49" s="689"/>
      <c r="JIH49" s="689"/>
      <c r="JII49" s="689"/>
      <c r="JIJ49" s="689"/>
      <c r="JIK49" s="689"/>
      <c r="JIL49" s="689"/>
      <c r="JIM49" s="689"/>
      <c r="JIN49" s="689"/>
      <c r="JIO49" s="689"/>
      <c r="JIP49" s="689"/>
      <c r="JIQ49" s="689"/>
      <c r="JIR49" s="689"/>
      <c r="JIS49" s="689"/>
      <c r="JIT49" s="689"/>
      <c r="JIU49" s="689"/>
      <c r="JIV49" s="689"/>
      <c r="JIW49" s="689"/>
      <c r="JIX49" s="689"/>
      <c r="JIY49" s="689"/>
      <c r="JIZ49" s="689"/>
      <c r="JJA49" s="689"/>
      <c r="JJB49" s="689"/>
      <c r="JJC49" s="689"/>
      <c r="JJD49" s="689"/>
      <c r="JJE49" s="689"/>
      <c r="JJF49" s="689"/>
      <c r="JJG49" s="689"/>
      <c r="JJH49" s="689"/>
      <c r="JJI49" s="689"/>
      <c r="JJJ49" s="689"/>
      <c r="JJK49" s="689"/>
      <c r="JJL49" s="689"/>
      <c r="JJM49" s="689"/>
      <c r="JJN49" s="689"/>
      <c r="JJO49" s="689"/>
      <c r="JJP49" s="689"/>
      <c r="JJQ49" s="689"/>
      <c r="JJR49" s="689"/>
      <c r="JJS49" s="689"/>
      <c r="JJT49" s="689"/>
      <c r="JJU49" s="689"/>
      <c r="JJV49" s="689"/>
      <c r="JJW49" s="689"/>
      <c r="JJX49" s="689"/>
      <c r="JJY49" s="689"/>
      <c r="JJZ49" s="689"/>
      <c r="JKA49" s="689"/>
      <c r="JKB49" s="689"/>
      <c r="JKC49" s="689"/>
      <c r="JKD49" s="689"/>
      <c r="JKE49" s="689"/>
      <c r="JKF49" s="689"/>
      <c r="JKG49" s="689"/>
      <c r="JKH49" s="689"/>
      <c r="JKI49" s="689"/>
      <c r="JKJ49" s="689"/>
      <c r="JKK49" s="689"/>
      <c r="JKL49" s="689"/>
      <c r="JKM49" s="689"/>
      <c r="JKN49" s="689"/>
      <c r="JKO49" s="689"/>
      <c r="JKP49" s="689"/>
      <c r="JKQ49" s="689"/>
      <c r="JKR49" s="689"/>
      <c r="JKS49" s="689"/>
      <c r="JKT49" s="689"/>
      <c r="JKU49" s="689"/>
      <c r="JKV49" s="689"/>
      <c r="JKW49" s="689"/>
      <c r="JKX49" s="689"/>
      <c r="JKY49" s="689"/>
      <c r="JKZ49" s="689"/>
      <c r="JLA49" s="689"/>
      <c r="JLB49" s="689"/>
      <c r="JLC49" s="689"/>
      <c r="JLD49" s="689"/>
      <c r="JLE49" s="689"/>
      <c r="JLF49" s="689"/>
      <c r="JLG49" s="689"/>
      <c r="JLH49" s="689"/>
      <c r="JLI49" s="689"/>
      <c r="JLJ49" s="689"/>
      <c r="JLK49" s="689"/>
      <c r="JLL49" s="689"/>
      <c r="JLM49" s="689"/>
      <c r="JLN49" s="689"/>
      <c r="JLO49" s="689"/>
      <c r="JLP49" s="689"/>
      <c r="JLQ49" s="689"/>
      <c r="JLR49" s="689"/>
      <c r="JLS49" s="689"/>
      <c r="JLT49" s="689"/>
      <c r="JLU49" s="689"/>
      <c r="JLV49" s="689"/>
      <c r="JLW49" s="689"/>
      <c r="JLX49" s="689"/>
      <c r="JLY49" s="689"/>
      <c r="JLZ49" s="689"/>
      <c r="JMA49" s="689"/>
      <c r="JMB49" s="689"/>
      <c r="JMC49" s="689"/>
      <c r="JMD49" s="689"/>
      <c r="JME49" s="689"/>
      <c r="JMF49" s="689"/>
      <c r="JMG49" s="689"/>
      <c r="JMH49" s="689"/>
      <c r="JMI49" s="689"/>
      <c r="JMJ49" s="689"/>
      <c r="JMK49" s="689"/>
      <c r="JML49" s="689"/>
      <c r="JMM49" s="689"/>
      <c r="JMN49" s="689"/>
      <c r="JMO49" s="689"/>
      <c r="JMP49" s="689"/>
      <c r="JMQ49" s="689"/>
      <c r="JMR49" s="689"/>
      <c r="JMS49" s="689"/>
      <c r="JMT49" s="689"/>
      <c r="JMU49" s="689"/>
      <c r="JMV49" s="689"/>
      <c r="JMW49" s="689"/>
      <c r="JMX49" s="689"/>
      <c r="JMY49" s="689"/>
      <c r="JMZ49" s="689"/>
      <c r="JNA49" s="689"/>
      <c r="JNB49" s="689"/>
      <c r="JNC49" s="689"/>
      <c r="JND49" s="689"/>
      <c r="JNE49" s="689"/>
      <c r="JNF49" s="689"/>
      <c r="JNG49" s="689"/>
      <c r="JNH49" s="689"/>
      <c r="JNI49" s="689"/>
      <c r="JNJ49" s="689"/>
      <c r="JNK49" s="689"/>
      <c r="JNL49" s="689"/>
      <c r="JNM49" s="689"/>
      <c r="JNN49" s="689"/>
      <c r="JNO49" s="689"/>
      <c r="JNP49" s="689"/>
      <c r="JNQ49" s="689"/>
      <c r="JNR49" s="689"/>
      <c r="JNS49" s="689"/>
      <c r="JNT49" s="689"/>
      <c r="JNU49" s="689"/>
      <c r="JNV49" s="689"/>
      <c r="JNW49" s="689"/>
      <c r="JNX49" s="689"/>
      <c r="JNY49" s="689"/>
      <c r="JNZ49" s="689"/>
      <c r="JOA49" s="689"/>
      <c r="JOB49" s="689"/>
      <c r="JOC49" s="689"/>
      <c r="JOD49" s="689"/>
      <c r="JOE49" s="689"/>
      <c r="JOF49" s="689"/>
      <c r="JOG49" s="689"/>
      <c r="JOH49" s="689"/>
      <c r="JOI49" s="689"/>
      <c r="JOJ49" s="689"/>
      <c r="JOK49" s="689"/>
      <c r="JOL49" s="689"/>
      <c r="JOM49" s="689"/>
      <c r="JON49" s="689"/>
      <c r="JOO49" s="689"/>
      <c r="JOP49" s="689"/>
      <c r="JOQ49" s="689"/>
      <c r="JOR49" s="689"/>
      <c r="JOS49" s="689"/>
      <c r="JOT49" s="689"/>
      <c r="JOU49" s="689"/>
      <c r="JOV49" s="689"/>
      <c r="JOW49" s="689"/>
      <c r="JOX49" s="689"/>
      <c r="JOY49" s="689"/>
      <c r="JOZ49" s="689"/>
      <c r="JPA49" s="689"/>
      <c r="JPB49" s="689"/>
      <c r="JPC49" s="689"/>
      <c r="JPD49" s="689"/>
      <c r="JPE49" s="689"/>
      <c r="JPF49" s="689"/>
      <c r="JPG49" s="689"/>
      <c r="JPH49" s="689"/>
      <c r="JPI49" s="689"/>
      <c r="JPJ49" s="689"/>
      <c r="JPK49" s="689"/>
      <c r="JPL49" s="689"/>
      <c r="JPM49" s="689"/>
      <c r="JPN49" s="689"/>
      <c r="JPO49" s="689"/>
      <c r="JPP49" s="689"/>
      <c r="JPQ49" s="689"/>
      <c r="JPR49" s="689"/>
      <c r="JPS49" s="689"/>
      <c r="JPT49" s="689"/>
      <c r="JPU49" s="689"/>
      <c r="JPV49" s="689"/>
      <c r="JPW49" s="689"/>
      <c r="JPX49" s="689"/>
      <c r="JPY49" s="689"/>
      <c r="JPZ49" s="689"/>
      <c r="JQA49" s="689"/>
      <c r="JQB49" s="689"/>
      <c r="JQC49" s="689"/>
      <c r="JQD49" s="689"/>
      <c r="JQE49" s="689"/>
      <c r="JQF49" s="689"/>
      <c r="JQG49" s="689"/>
      <c r="JQH49" s="689"/>
      <c r="JQI49" s="689"/>
      <c r="JQJ49" s="689"/>
      <c r="JQK49" s="689"/>
      <c r="JQL49" s="689"/>
      <c r="JQM49" s="689"/>
      <c r="JQN49" s="689"/>
      <c r="JQO49" s="689"/>
      <c r="JQP49" s="689"/>
      <c r="JQQ49" s="689"/>
      <c r="JQR49" s="689"/>
      <c r="JQS49" s="689"/>
      <c r="JQT49" s="689"/>
      <c r="JQU49" s="689"/>
      <c r="JQV49" s="689"/>
      <c r="JQW49" s="689"/>
      <c r="JQX49" s="689"/>
      <c r="JQY49" s="689"/>
      <c r="JQZ49" s="689"/>
      <c r="JRA49" s="689"/>
      <c r="JRB49" s="689"/>
      <c r="JRC49" s="689"/>
      <c r="JRD49" s="689"/>
      <c r="JRE49" s="689"/>
      <c r="JRF49" s="689"/>
      <c r="JRG49" s="689"/>
      <c r="JRH49" s="689"/>
      <c r="JRI49" s="689"/>
      <c r="JRJ49" s="689"/>
      <c r="JRK49" s="689"/>
      <c r="JRL49" s="689"/>
      <c r="JRM49" s="689"/>
      <c r="JRN49" s="689"/>
      <c r="JRO49" s="689"/>
      <c r="JRP49" s="689"/>
      <c r="JRQ49" s="689"/>
      <c r="JRR49" s="689"/>
      <c r="JRS49" s="689"/>
      <c r="JRT49" s="689"/>
      <c r="JRU49" s="689"/>
      <c r="JRV49" s="689"/>
      <c r="JRW49" s="689"/>
      <c r="JRX49" s="689"/>
      <c r="JRY49" s="689"/>
      <c r="JRZ49" s="689"/>
      <c r="JSA49" s="689"/>
      <c r="JSB49" s="689"/>
      <c r="JSC49" s="689"/>
      <c r="JSD49" s="689"/>
      <c r="JSE49" s="689"/>
      <c r="JSF49" s="689"/>
      <c r="JSG49" s="689"/>
      <c r="JSH49" s="689"/>
      <c r="JSI49" s="689"/>
      <c r="JSJ49" s="689"/>
      <c r="JSK49" s="689"/>
      <c r="JSL49" s="689"/>
      <c r="JSM49" s="689"/>
      <c r="JSN49" s="689"/>
      <c r="JSO49" s="689"/>
      <c r="JSP49" s="689"/>
      <c r="JSQ49" s="689"/>
      <c r="JSR49" s="689"/>
      <c r="JSS49" s="689"/>
      <c r="JST49" s="689"/>
      <c r="JSU49" s="689"/>
      <c r="JSV49" s="689"/>
      <c r="JSW49" s="689"/>
      <c r="JSX49" s="689"/>
      <c r="JSY49" s="689"/>
      <c r="JSZ49" s="689"/>
      <c r="JTA49" s="689"/>
      <c r="JTB49" s="689"/>
      <c r="JTC49" s="689"/>
      <c r="JTD49" s="689"/>
      <c r="JTE49" s="689"/>
      <c r="JTF49" s="689"/>
      <c r="JTG49" s="689"/>
      <c r="JTH49" s="689"/>
      <c r="JTI49" s="689"/>
      <c r="JTJ49" s="689"/>
      <c r="JTK49" s="689"/>
      <c r="JTL49" s="689"/>
      <c r="JTM49" s="689"/>
      <c r="JTN49" s="689"/>
      <c r="JTO49" s="689"/>
      <c r="JTP49" s="689"/>
      <c r="JTQ49" s="689"/>
      <c r="JTR49" s="689"/>
      <c r="JTS49" s="689"/>
      <c r="JTT49" s="689"/>
      <c r="JTU49" s="689"/>
      <c r="JTV49" s="689"/>
      <c r="JTW49" s="689"/>
      <c r="JTX49" s="689"/>
      <c r="JTY49" s="689"/>
      <c r="JTZ49" s="689"/>
      <c r="JUA49" s="689"/>
      <c r="JUB49" s="689"/>
      <c r="JUC49" s="689"/>
      <c r="JUD49" s="689"/>
      <c r="JUE49" s="689"/>
      <c r="JUF49" s="689"/>
      <c r="JUG49" s="689"/>
      <c r="JUH49" s="689"/>
      <c r="JUI49" s="689"/>
      <c r="JUJ49" s="689"/>
      <c r="JUK49" s="689"/>
      <c r="JUL49" s="689"/>
      <c r="JUM49" s="689"/>
      <c r="JUN49" s="689"/>
      <c r="JUO49" s="689"/>
      <c r="JUP49" s="689"/>
      <c r="JUQ49" s="689"/>
      <c r="JUR49" s="689"/>
      <c r="JUS49" s="689"/>
      <c r="JUT49" s="689"/>
      <c r="JUU49" s="689"/>
      <c r="JUV49" s="689"/>
      <c r="JUW49" s="689"/>
      <c r="JUX49" s="689"/>
      <c r="JUY49" s="689"/>
      <c r="JUZ49" s="689"/>
      <c r="JVA49" s="689"/>
      <c r="JVB49" s="689"/>
      <c r="JVC49" s="689"/>
      <c r="JVD49" s="689"/>
      <c r="JVE49" s="689"/>
      <c r="JVF49" s="689"/>
      <c r="JVG49" s="689"/>
      <c r="JVH49" s="689"/>
      <c r="JVI49" s="689"/>
      <c r="JVJ49" s="689"/>
      <c r="JVK49" s="689"/>
      <c r="JVL49" s="689"/>
      <c r="JVM49" s="689"/>
      <c r="JVN49" s="689"/>
      <c r="JVO49" s="689"/>
      <c r="JVP49" s="689"/>
      <c r="JVQ49" s="689"/>
      <c r="JVR49" s="689"/>
      <c r="JVS49" s="689"/>
      <c r="JVT49" s="689"/>
      <c r="JVU49" s="689"/>
      <c r="JVV49" s="689"/>
      <c r="JVW49" s="689"/>
      <c r="JVX49" s="689"/>
      <c r="JVY49" s="689"/>
      <c r="JVZ49" s="689"/>
      <c r="JWA49" s="689"/>
      <c r="JWB49" s="689"/>
      <c r="JWC49" s="689"/>
      <c r="JWD49" s="689"/>
      <c r="JWE49" s="689"/>
      <c r="JWF49" s="689"/>
      <c r="JWG49" s="689"/>
      <c r="JWH49" s="689"/>
      <c r="JWI49" s="689"/>
      <c r="JWJ49" s="689"/>
      <c r="JWK49" s="689"/>
      <c r="JWL49" s="689"/>
      <c r="JWM49" s="689"/>
      <c r="JWN49" s="689"/>
      <c r="JWO49" s="689"/>
      <c r="JWP49" s="689"/>
      <c r="JWQ49" s="689"/>
      <c r="JWR49" s="689"/>
      <c r="JWS49" s="689"/>
      <c r="JWT49" s="689"/>
      <c r="JWU49" s="689"/>
      <c r="JWV49" s="689"/>
      <c r="JWW49" s="689"/>
      <c r="JWX49" s="689"/>
      <c r="JWY49" s="689"/>
      <c r="JWZ49" s="689"/>
      <c r="JXA49" s="689"/>
      <c r="JXB49" s="689"/>
      <c r="JXC49" s="689"/>
      <c r="JXD49" s="689"/>
      <c r="JXE49" s="689"/>
      <c r="JXF49" s="689"/>
      <c r="JXG49" s="689"/>
      <c r="JXH49" s="689"/>
      <c r="JXI49" s="689"/>
      <c r="JXJ49" s="689"/>
      <c r="JXK49" s="689"/>
      <c r="JXL49" s="689"/>
      <c r="JXM49" s="689"/>
      <c r="JXN49" s="689"/>
      <c r="JXO49" s="689"/>
      <c r="JXP49" s="689"/>
      <c r="JXQ49" s="689"/>
      <c r="JXR49" s="689"/>
      <c r="JXS49" s="689"/>
      <c r="JXT49" s="689"/>
      <c r="JXU49" s="689"/>
      <c r="JXV49" s="689"/>
      <c r="JXW49" s="689"/>
      <c r="JXX49" s="689"/>
      <c r="JXY49" s="689"/>
      <c r="JXZ49" s="689"/>
      <c r="JYA49" s="689"/>
      <c r="JYB49" s="689"/>
      <c r="JYC49" s="689"/>
      <c r="JYD49" s="689"/>
      <c r="JYE49" s="689"/>
      <c r="JYF49" s="689"/>
      <c r="JYG49" s="689"/>
      <c r="JYH49" s="689"/>
      <c r="JYI49" s="689"/>
      <c r="JYJ49" s="689"/>
      <c r="JYK49" s="689"/>
      <c r="JYL49" s="689"/>
      <c r="JYM49" s="689"/>
      <c r="JYN49" s="689"/>
      <c r="JYO49" s="689"/>
      <c r="JYP49" s="689"/>
      <c r="JYQ49" s="689"/>
      <c r="JYR49" s="689"/>
      <c r="JYS49" s="689"/>
      <c r="JYT49" s="689"/>
      <c r="JYU49" s="689"/>
      <c r="JYV49" s="689"/>
      <c r="JYW49" s="689"/>
      <c r="JYX49" s="689"/>
      <c r="JYY49" s="689"/>
      <c r="JYZ49" s="689"/>
      <c r="JZA49" s="689"/>
      <c r="JZB49" s="689"/>
      <c r="JZC49" s="689"/>
      <c r="JZD49" s="689"/>
      <c r="JZE49" s="689"/>
      <c r="JZF49" s="689"/>
      <c r="JZG49" s="689"/>
      <c r="JZH49" s="689"/>
      <c r="JZI49" s="689"/>
      <c r="JZJ49" s="689"/>
      <c r="JZK49" s="689"/>
      <c r="JZL49" s="689"/>
      <c r="JZM49" s="689"/>
      <c r="JZN49" s="689"/>
      <c r="JZO49" s="689"/>
      <c r="JZP49" s="689"/>
      <c r="JZQ49" s="689"/>
      <c r="JZR49" s="689"/>
      <c r="JZS49" s="689"/>
      <c r="JZT49" s="689"/>
      <c r="JZU49" s="689"/>
      <c r="JZV49" s="689"/>
      <c r="JZW49" s="689"/>
      <c r="JZX49" s="689"/>
      <c r="JZY49" s="689"/>
      <c r="JZZ49" s="689"/>
      <c r="KAA49" s="689"/>
      <c r="KAB49" s="689"/>
      <c r="KAC49" s="689"/>
      <c r="KAD49" s="689"/>
      <c r="KAE49" s="689"/>
      <c r="KAF49" s="689"/>
      <c r="KAG49" s="689"/>
      <c r="KAH49" s="689"/>
      <c r="KAI49" s="689"/>
      <c r="KAJ49" s="689"/>
      <c r="KAK49" s="689"/>
      <c r="KAL49" s="689"/>
      <c r="KAM49" s="689"/>
      <c r="KAN49" s="689"/>
      <c r="KAO49" s="689"/>
      <c r="KAP49" s="689"/>
      <c r="KAQ49" s="689"/>
      <c r="KAR49" s="689"/>
      <c r="KAS49" s="689"/>
      <c r="KAT49" s="689"/>
      <c r="KAU49" s="689"/>
      <c r="KAV49" s="689"/>
      <c r="KAW49" s="689"/>
      <c r="KAX49" s="689"/>
      <c r="KAY49" s="689"/>
      <c r="KAZ49" s="689"/>
      <c r="KBA49" s="689"/>
      <c r="KBB49" s="689"/>
      <c r="KBC49" s="689"/>
      <c r="KBD49" s="689"/>
      <c r="KBE49" s="689"/>
      <c r="KBF49" s="689"/>
      <c r="KBG49" s="689"/>
      <c r="KBH49" s="689"/>
      <c r="KBI49" s="689"/>
      <c r="KBJ49" s="689"/>
      <c r="KBK49" s="689"/>
      <c r="KBL49" s="689"/>
      <c r="KBM49" s="689"/>
      <c r="KBN49" s="689"/>
      <c r="KBO49" s="689"/>
      <c r="KBP49" s="689"/>
      <c r="KBQ49" s="689"/>
      <c r="KBR49" s="689"/>
      <c r="KBS49" s="689"/>
      <c r="KBT49" s="689"/>
      <c r="KBU49" s="689"/>
      <c r="KBV49" s="689"/>
      <c r="KBW49" s="689"/>
      <c r="KBX49" s="689"/>
      <c r="KBY49" s="689"/>
      <c r="KBZ49" s="689"/>
      <c r="KCA49" s="689"/>
      <c r="KCB49" s="689"/>
      <c r="KCC49" s="689"/>
      <c r="KCD49" s="689"/>
      <c r="KCE49" s="689"/>
      <c r="KCF49" s="689"/>
      <c r="KCG49" s="689"/>
      <c r="KCH49" s="689"/>
      <c r="KCI49" s="689"/>
      <c r="KCJ49" s="689"/>
      <c r="KCK49" s="689"/>
      <c r="KCL49" s="689"/>
      <c r="KCM49" s="689"/>
      <c r="KCN49" s="689"/>
      <c r="KCO49" s="689"/>
      <c r="KCP49" s="689"/>
      <c r="KCQ49" s="689"/>
      <c r="KCR49" s="689"/>
      <c r="KCS49" s="689"/>
      <c r="KCT49" s="689"/>
      <c r="KCU49" s="689"/>
      <c r="KCV49" s="689"/>
      <c r="KCW49" s="689"/>
      <c r="KCX49" s="689"/>
      <c r="KCY49" s="689"/>
      <c r="KCZ49" s="689"/>
      <c r="KDA49" s="689"/>
      <c r="KDB49" s="689"/>
      <c r="KDC49" s="689"/>
      <c r="KDD49" s="689"/>
      <c r="KDE49" s="689"/>
      <c r="KDF49" s="689"/>
      <c r="KDG49" s="689"/>
      <c r="KDH49" s="689"/>
      <c r="KDI49" s="689"/>
      <c r="KDJ49" s="689"/>
      <c r="KDK49" s="689"/>
      <c r="KDL49" s="689"/>
      <c r="KDM49" s="689"/>
      <c r="KDN49" s="689"/>
      <c r="KDO49" s="689"/>
      <c r="KDP49" s="689"/>
      <c r="KDQ49" s="689"/>
      <c r="KDR49" s="689"/>
      <c r="KDS49" s="689"/>
      <c r="KDT49" s="689"/>
      <c r="KDU49" s="689"/>
      <c r="KDV49" s="689"/>
      <c r="KDW49" s="689"/>
      <c r="KDX49" s="689"/>
      <c r="KDY49" s="689"/>
      <c r="KDZ49" s="689"/>
      <c r="KEA49" s="689"/>
      <c r="KEB49" s="689"/>
      <c r="KEC49" s="689"/>
      <c r="KED49" s="689"/>
      <c r="KEE49" s="689"/>
      <c r="KEF49" s="689"/>
      <c r="KEG49" s="689"/>
      <c r="KEH49" s="689"/>
      <c r="KEI49" s="689"/>
      <c r="KEJ49" s="689"/>
      <c r="KEK49" s="689"/>
      <c r="KEL49" s="689"/>
      <c r="KEM49" s="689"/>
      <c r="KEN49" s="689"/>
      <c r="KEO49" s="689"/>
      <c r="KEP49" s="689"/>
      <c r="KEQ49" s="689"/>
      <c r="KER49" s="689"/>
      <c r="KES49" s="689"/>
      <c r="KET49" s="689"/>
      <c r="KEU49" s="689"/>
      <c r="KEV49" s="689"/>
      <c r="KEW49" s="689"/>
      <c r="KEX49" s="689"/>
      <c r="KEY49" s="689"/>
      <c r="KEZ49" s="689"/>
      <c r="KFA49" s="689"/>
      <c r="KFB49" s="689"/>
      <c r="KFC49" s="689"/>
      <c r="KFD49" s="689"/>
      <c r="KFE49" s="689"/>
      <c r="KFF49" s="689"/>
      <c r="KFG49" s="689"/>
      <c r="KFH49" s="689"/>
      <c r="KFI49" s="689"/>
      <c r="KFJ49" s="689"/>
      <c r="KFK49" s="689"/>
      <c r="KFL49" s="689"/>
      <c r="KFM49" s="689"/>
      <c r="KFN49" s="689"/>
      <c r="KFO49" s="689"/>
      <c r="KFP49" s="689"/>
      <c r="KFQ49" s="689"/>
      <c r="KFR49" s="689"/>
      <c r="KFS49" s="689"/>
      <c r="KFT49" s="689"/>
      <c r="KFU49" s="689"/>
      <c r="KFV49" s="689"/>
      <c r="KFW49" s="689"/>
      <c r="KFX49" s="689"/>
      <c r="KFY49" s="689"/>
      <c r="KFZ49" s="689"/>
      <c r="KGA49" s="689"/>
      <c r="KGB49" s="689"/>
      <c r="KGC49" s="689"/>
      <c r="KGD49" s="689"/>
      <c r="KGE49" s="689"/>
      <c r="KGF49" s="689"/>
      <c r="KGG49" s="689"/>
      <c r="KGH49" s="689"/>
      <c r="KGI49" s="689"/>
      <c r="KGJ49" s="689"/>
      <c r="KGK49" s="689"/>
      <c r="KGL49" s="689"/>
      <c r="KGM49" s="689"/>
      <c r="KGN49" s="689"/>
      <c r="KGO49" s="689"/>
      <c r="KGP49" s="689"/>
      <c r="KGQ49" s="689"/>
      <c r="KGR49" s="689"/>
      <c r="KGS49" s="689"/>
      <c r="KGT49" s="689"/>
      <c r="KGU49" s="689"/>
      <c r="KGV49" s="689"/>
      <c r="KGW49" s="689"/>
      <c r="KGX49" s="689"/>
      <c r="KGY49" s="689"/>
      <c r="KGZ49" s="689"/>
      <c r="KHA49" s="689"/>
      <c r="KHB49" s="689"/>
      <c r="KHC49" s="689"/>
      <c r="KHD49" s="689"/>
      <c r="KHE49" s="689"/>
      <c r="KHF49" s="689"/>
      <c r="KHG49" s="689"/>
      <c r="KHH49" s="689"/>
      <c r="KHI49" s="689"/>
      <c r="KHJ49" s="689"/>
      <c r="KHK49" s="689"/>
      <c r="KHL49" s="689"/>
      <c r="KHM49" s="689"/>
      <c r="KHN49" s="689"/>
      <c r="KHO49" s="689"/>
      <c r="KHP49" s="689"/>
      <c r="KHQ49" s="689"/>
      <c r="KHR49" s="689"/>
      <c r="KHS49" s="689"/>
      <c r="KHT49" s="689"/>
      <c r="KHU49" s="689"/>
      <c r="KHV49" s="689"/>
      <c r="KHW49" s="689"/>
      <c r="KHX49" s="689"/>
      <c r="KHY49" s="689"/>
      <c r="KHZ49" s="689"/>
      <c r="KIA49" s="689"/>
      <c r="KIB49" s="689"/>
      <c r="KIC49" s="689"/>
      <c r="KID49" s="689"/>
      <c r="KIE49" s="689"/>
      <c r="KIF49" s="689"/>
      <c r="KIG49" s="689"/>
      <c r="KIH49" s="689"/>
      <c r="KII49" s="689"/>
      <c r="KIJ49" s="689"/>
      <c r="KIK49" s="689"/>
      <c r="KIL49" s="689"/>
      <c r="KIM49" s="689"/>
      <c r="KIN49" s="689"/>
      <c r="KIO49" s="689"/>
      <c r="KIP49" s="689"/>
      <c r="KIQ49" s="689"/>
      <c r="KIR49" s="689"/>
      <c r="KIS49" s="689"/>
      <c r="KIT49" s="689"/>
      <c r="KIU49" s="689"/>
      <c r="KIV49" s="689"/>
      <c r="KIW49" s="689"/>
      <c r="KIX49" s="689"/>
      <c r="KIY49" s="689"/>
      <c r="KIZ49" s="689"/>
      <c r="KJA49" s="689"/>
      <c r="KJB49" s="689"/>
      <c r="KJC49" s="689"/>
      <c r="KJD49" s="689"/>
      <c r="KJE49" s="689"/>
      <c r="KJF49" s="689"/>
      <c r="KJG49" s="689"/>
      <c r="KJH49" s="689"/>
      <c r="KJI49" s="689"/>
      <c r="KJJ49" s="689"/>
      <c r="KJK49" s="689"/>
      <c r="KJL49" s="689"/>
      <c r="KJM49" s="689"/>
      <c r="KJN49" s="689"/>
      <c r="KJO49" s="689"/>
      <c r="KJP49" s="689"/>
      <c r="KJQ49" s="689"/>
      <c r="KJR49" s="689"/>
      <c r="KJS49" s="689"/>
      <c r="KJT49" s="689"/>
      <c r="KJU49" s="689"/>
      <c r="KJV49" s="689"/>
      <c r="KJW49" s="689"/>
      <c r="KJX49" s="689"/>
      <c r="KJY49" s="689"/>
      <c r="KJZ49" s="689"/>
      <c r="KKA49" s="689"/>
      <c r="KKB49" s="689"/>
      <c r="KKC49" s="689"/>
      <c r="KKD49" s="689"/>
      <c r="KKE49" s="689"/>
      <c r="KKF49" s="689"/>
      <c r="KKG49" s="689"/>
      <c r="KKH49" s="689"/>
      <c r="KKI49" s="689"/>
      <c r="KKJ49" s="689"/>
      <c r="KKK49" s="689"/>
      <c r="KKL49" s="689"/>
      <c r="KKM49" s="689"/>
      <c r="KKN49" s="689"/>
      <c r="KKO49" s="689"/>
      <c r="KKP49" s="689"/>
      <c r="KKQ49" s="689"/>
      <c r="KKR49" s="689"/>
      <c r="KKS49" s="689"/>
      <c r="KKT49" s="689"/>
      <c r="KKU49" s="689"/>
      <c r="KKV49" s="689"/>
      <c r="KKW49" s="689"/>
      <c r="KKX49" s="689"/>
      <c r="KKY49" s="689"/>
      <c r="KKZ49" s="689"/>
      <c r="KLA49" s="689"/>
      <c r="KLB49" s="689"/>
      <c r="KLC49" s="689"/>
      <c r="KLD49" s="689"/>
      <c r="KLE49" s="689"/>
      <c r="KLF49" s="689"/>
      <c r="KLG49" s="689"/>
      <c r="KLH49" s="689"/>
      <c r="KLI49" s="689"/>
      <c r="KLJ49" s="689"/>
      <c r="KLK49" s="689"/>
      <c r="KLL49" s="689"/>
      <c r="KLM49" s="689"/>
      <c r="KLN49" s="689"/>
      <c r="KLO49" s="689"/>
      <c r="KLP49" s="689"/>
      <c r="KLQ49" s="689"/>
      <c r="KLR49" s="689"/>
      <c r="KLS49" s="689"/>
      <c r="KLT49" s="689"/>
      <c r="KLU49" s="689"/>
      <c r="KLV49" s="689"/>
      <c r="KLW49" s="689"/>
      <c r="KLX49" s="689"/>
      <c r="KLY49" s="689"/>
      <c r="KLZ49" s="689"/>
      <c r="KMA49" s="689"/>
      <c r="KMB49" s="689"/>
      <c r="KMC49" s="689"/>
      <c r="KMD49" s="689"/>
      <c r="KME49" s="689"/>
      <c r="KMF49" s="689"/>
      <c r="KMG49" s="689"/>
      <c r="KMH49" s="689"/>
      <c r="KMI49" s="689"/>
      <c r="KMJ49" s="689"/>
      <c r="KMK49" s="689"/>
      <c r="KML49" s="689"/>
      <c r="KMM49" s="689"/>
      <c r="KMN49" s="689"/>
      <c r="KMO49" s="689"/>
      <c r="KMP49" s="689"/>
      <c r="KMQ49" s="689"/>
      <c r="KMR49" s="689"/>
      <c r="KMS49" s="689"/>
      <c r="KMT49" s="689"/>
      <c r="KMU49" s="689"/>
      <c r="KMV49" s="689"/>
      <c r="KMW49" s="689"/>
      <c r="KMX49" s="689"/>
      <c r="KMY49" s="689"/>
      <c r="KMZ49" s="689"/>
      <c r="KNA49" s="689"/>
      <c r="KNB49" s="689"/>
      <c r="KNC49" s="689"/>
      <c r="KND49" s="689"/>
      <c r="KNE49" s="689"/>
      <c r="KNF49" s="689"/>
      <c r="KNG49" s="689"/>
      <c r="KNH49" s="689"/>
      <c r="KNI49" s="689"/>
      <c r="KNJ49" s="689"/>
      <c r="KNK49" s="689"/>
      <c r="KNL49" s="689"/>
      <c r="KNM49" s="689"/>
      <c r="KNN49" s="689"/>
      <c r="KNO49" s="689"/>
      <c r="KNP49" s="689"/>
      <c r="KNQ49" s="689"/>
      <c r="KNR49" s="689"/>
      <c r="KNS49" s="689"/>
      <c r="KNT49" s="689"/>
      <c r="KNU49" s="689"/>
      <c r="KNV49" s="689"/>
      <c r="KNW49" s="689"/>
      <c r="KNX49" s="689"/>
      <c r="KNY49" s="689"/>
      <c r="KNZ49" s="689"/>
      <c r="KOA49" s="689"/>
      <c r="KOB49" s="689"/>
      <c r="KOC49" s="689"/>
      <c r="KOD49" s="689"/>
      <c r="KOE49" s="689"/>
      <c r="KOF49" s="689"/>
      <c r="KOG49" s="689"/>
      <c r="KOH49" s="689"/>
      <c r="KOI49" s="689"/>
      <c r="KOJ49" s="689"/>
      <c r="KOK49" s="689"/>
      <c r="KOL49" s="689"/>
      <c r="KOM49" s="689"/>
      <c r="KON49" s="689"/>
      <c r="KOO49" s="689"/>
      <c r="KOP49" s="689"/>
      <c r="KOQ49" s="689"/>
      <c r="KOR49" s="689"/>
      <c r="KOS49" s="689"/>
      <c r="KOT49" s="689"/>
      <c r="KOU49" s="689"/>
      <c r="KOV49" s="689"/>
      <c r="KOW49" s="689"/>
      <c r="KOX49" s="689"/>
      <c r="KOY49" s="689"/>
      <c r="KOZ49" s="689"/>
      <c r="KPA49" s="689"/>
      <c r="KPB49" s="689"/>
      <c r="KPC49" s="689"/>
      <c r="KPD49" s="689"/>
      <c r="KPE49" s="689"/>
      <c r="KPF49" s="689"/>
      <c r="KPG49" s="689"/>
      <c r="KPH49" s="689"/>
      <c r="KPI49" s="689"/>
      <c r="KPJ49" s="689"/>
      <c r="KPK49" s="689"/>
      <c r="KPL49" s="689"/>
      <c r="KPM49" s="689"/>
      <c r="KPN49" s="689"/>
      <c r="KPO49" s="689"/>
      <c r="KPP49" s="689"/>
      <c r="KPQ49" s="689"/>
      <c r="KPR49" s="689"/>
      <c r="KPS49" s="689"/>
      <c r="KPT49" s="689"/>
      <c r="KPU49" s="689"/>
      <c r="KPV49" s="689"/>
      <c r="KPW49" s="689"/>
      <c r="KPX49" s="689"/>
      <c r="KPY49" s="689"/>
      <c r="KPZ49" s="689"/>
      <c r="KQA49" s="689"/>
      <c r="KQB49" s="689"/>
      <c r="KQC49" s="689"/>
      <c r="KQD49" s="689"/>
      <c r="KQE49" s="689"/>
      <c r="KQF49" s="689"/>
      <c r="KQG49" s="689"/>
      <c r="KQH49" s="689"/>
      <c r="KQI49" s="689"/>
      <c r="KQJ49" s="689"/>
      <c r="KQK49" s="689"/>
      <c r="KQL49" s="689"/>
      <c r="KQM49" s="689"/>
      <c r="KQN49" s="689"/>
      <c r="KQO49" s="689"/>
      <c r="KQP49" s="689"/>
      <c r="KQQ49" s="689"/>
      <c r="KQR49" s="689"/>
      <c r="KQS49" s="689"/>
      <c r="KQT49" s="689"/>
      <c r="KQU49" s="689"/>
      <c r="KQV49" s="689"/>
      <c r="KQW49" s="689"/>
      <c r="KQX49" s="689"/>
      <c r="KQY49" s="689"/>
      <c r="KQZ49" s="689"/>
      <c r="KRA49" s="689"/>
      <c r="KRB49" s="689"/>
      <c r="KRC49" s="689"/>
      <c r="KRD49" s="689"/>
      <c r="KRE49" s="689"/>
      <c r="KRF49" s="689"/>
      <c r="KRG49" s="689"/>
      <c r="KRH49" s="689"/>
      <c r="KRI49" s="689"/>
      <c r="KRJ49" s="689"/>
      <c r="KRK49" s="689"/>
      <c r="KRL49" s="689"/>
      <c r="KRM49" s="689"/>
      <c r="KRN49" s="689"/>
      <c r="KRO49" s="689"/>
      <c r="KRP49" s="689"/>
      <c r="KRQ49" s="689"/>
      <c r="KRR49" s="689"/>
      <c r="KRS49" s="689"/>
      <c r="KRT49" s="689"/>
      <c r="KRU49" s="689"/>
      <c r="KRV49" s="689"/>
      <c r="KRW49" s="689"/>
      <c r="KRX49" s="689"/>
      <c r="KRY49" s="689"/>
      <c r="KRZ49" s="689"/>
      <c r="KSA49" s="689"/>
      <c r="KSB49" s="689"/>
      <c r="KSC49" s="689"/>
      <c r="KSD49" s="689"/>
      <c r="KSE49" s="689"/>
      <c r="KSF49" s="689"/>
      <c r="KSG49" s="689"/>
      <c r="KSH49" s="689"/>
      <c r="KSI49" s="689"/>
      <c r="KSJ49" s="689"/>
      <c r="KSK49" s="689"/>
      <c r="KSL49" s="689"/>
      <c r="KSM49" s="689"/>
      <c r="KSN49" s="689"/>
      <c r="KSO49" s="689"/>
      <c r="KSP49" s="689"/>
      <c r="KSQ49" s="689"/>
      <c r="KSR49" s="689"/>
      <c r="KSS49" s="689"/>
      <c r="KST49" s="689"/>
      <c r="KSU49" s="689"/>
      <c r="KSV49" s="689"/>
      <c r="KSW49" s="689"/>
      <c r="KSX49" s="689"/>
      <c r="KSY49" s="689"/>
      <c r="KSZ49" s="689"/>
      <c r="KTA49" s="689"/>
      <c r="KTB49" s="689"/>
      <c r="KTC49" s="689"/>
      <c r="KTD49" s="689"/>
      <c r="KTE49" s="689"/>
      <c r="KTF49" s="689"/>
      <c r="KTG49" s="689"/>
      <c r="KTH49" s="689"/>
      <c r="KTI49" s="689"/>
      <c r="KTJ49" s="689"/>
      <c r="KTK49" s="689"/>
      <c r="KTL49" s="689"/>
      <c r="KTM49" s="689"/>
      <c r="KTN49" s="689"/>
      <c r="KTO49" s="689"/>
      <c r="KTP49" s="689"/>
      <c r="KTQ49" s="689"/>
      <c r="KTR49" s="689"/>
      <c r="KTS49" s="689"/>
      <c r="KTT49" s="689"/>
      <c r="KTU49" s="689"/>
      <c r="KTV49" s="689"/>
      <c r="KTW49" s="689"/>
      <c r="KTX49" s="689"/>
      <c r="KTY49" s="689"/>
      <c r="KTZ49" s="689"/>
      <c r="KUA49" s="689"/>
      <c r="KUB49" s="689"/>
      <c r="KUC49" s="689"/>
      <c r="KUD49" s="689"/>
      <c r="KUE49" s="689"/>
      <c r="KUF49" s="689"/>
      <c r="KUG49" s="689"/>
      <c r="KUH49" s="689"/>
      <c r="KUI49" s="689"/>
      <c r="KUJ49" s="689"/>
      <c r="KUK49" s="689"/>
      <c r="KUL49" s="689"/>
      <c r="KUM49" s="689"/>
      <c r="KUN49" s="689"/>
      <c r="KUO49" s="689"/>
      <c r="KUP49" s="689"/>
      <c r="KUQ49" s="689"/>
      <c r="KUR49" s="689"/>
      <c r="KUS49" s="689"/>
      <c r="KUT49" s="689"/>
      <c r="KUU49" s="689"/>
      <c r="KUV49" s="689"/>
      <c r="KUW49" s="689"/>
      <c r="KUX49" s="689"/>
      <c r="KUY49" s="689"/>
      <c r="KUZ49" s="689"/>
      <c r="KVA49" s="689"/>
      <c r="KVB49" s="689"/>
      <c r="KVC49" s="689"/>
      <c r="KVD49" s="689"/>
      <c r="KVE49" s="689"/>
      <c r="KVF49" s="689"/>
      <c r="KVG49" s="689"/>
      <c r="KVH49" s="689"/>
      <c r="KVI49" s="689"/>
      <c r="KVJ49" s="689"/>
      <c r="KVK49" s="689"/>
      <c r="KVL49" s="689"/>
      <c r="KVM49" s="689"/>
      <c r="KVN49" s="689"/>
      <c r="KVO49" s="689"/>
      <c r="KVP49" s="689"/>
      <c r="KVQ49" s="689"/>
      <c r="KVR49" s="689"/>
      <c r="KVS49" s="689"/>
      <c r="KVT49" s="689"/>
      <c r="KVU49" s="689"/>
      <c r="KVV49" s="689"/>
      <c r="KVW49" s="689"/>
      <c r="KVX49" s="689"/>
      <c r="KVY49" s="689"/>
      <c r="KVZ49" s="689"/>
      <c r="KWA49" s="689"/>
      <c r="KWB49" s="689"/>
      <c r="KWC49" s="689"/>
      <c r="KWD49" s="689"/>
      <c r="KWE49" s="689"/>
      <c r="KWF49" s="689"/>
      <c r="KWG49" s="689"/>
      <c r="KWH49" s="689"/>
      <c r="KWI49" s="689"/>
      <c r="KWJ49" s="689"/>
      <c r="KWK49" s="689"/>
      <c r="KWL49" s="689"/>
      <c r="KWM49" s="689"/>
      <c r="KWN49" s="689"/>
      <c r="KWO49" s="689"/>
      <c r="KWP49" s="689"/>
      <c r="KWQ49" s="689"/>
      <c r="KWR49" s="689"/>
      <c r="KWS49" s="689"/>
      <c r="KWT49" s="689"/>
      <c r="KWU49" s="689"/>
      <c r="KWV49" s="689"/>
      <c r="KWW49" s="689"/>
      <c r="KWX49" s="689"/>
      <c r="KWY49" s="689"/>
      <c r="KWZ49" s="689"/>
      <c r="KXA49" s="689"/>
      <c r="KXB49" s="689"/>
      <c r="KXC49" s="689"/>
      <c r="KXD49" s="689"/>
      <c r="KXE49" s="689"/>
      <c r="KXF49" s="689"/>
      <c r="KXG49" s="689"/>
      <c r="KXH49" s="689"/>
      <c r="KXI49" s="689"/>
      <c r="KXJ49" s="689"/>
      <c r="KXK49" s="689"/>
      <c r="KXL49" s="689"/>
      <c r="KXM49" s="689"/>
      <c r="KXN49" s="689"/>
      <c r="KXO49" s="689"/>
      <c r="KXP49" s="689"/>
      <c r="KXQ49" s="689"/>
      <c r="KXR49" s="689"/>
      <c r="KXS49" s="689"/>
      <c r="KXT49" s="689"/>
      <c r="KXU49" s="689"/>
      <c r="KXV49" s="689"/>
      <c r="KXW49" s="689"/>
      <c r="KXX49" s="689"/>
      <c r="KXY49" s="689"/>
      <c r="KXZ49" s="689"/>
      <c r="KYA49" s="689"/>
      <c r="KYB49" s="689"/>
      <c r="KYC49" s="689"/>
      <c r="KYD49" s="689"/>
      <c r="KYE49" s="689"/>
      <c r="KYF49" s="689"/>
      <c r="KYG49" s="689"/>
      <c r="KYH49" s="689"/>
      <c r="KYI49" s="689"/>
      <c r="KYJ49" s="689"/>
      <c r="KYK49" s="689"/>
      <c r="KYL49" s="689"/>
      <c r="KYM49" s="689"/>
      <c r="KYN49" s="689"/>
      <c r="KYO49" s="689"/>
      <c r="KYP49" s="689"/>
      <c r="KYQ49" s="689"/>
      <c r="KYR49" s="689"/>
      <c r="KYS49" s="689"/>
      <c r="KYT49" s="689"/>
      <c r="KYU49" s="689"/>
      <c r="KYV49" s="689"/>
      <c r="KYW49" s="689"/>
      <c r="KYX49" s="689"/>
      <c r="KYY49" s="689"/>
      <c r="KYZ49" s="689"/>
      <c r="KZA49" s="689"/>
      <c r="KZB49" s="689"/>
      <c r="KZC49" s="689"/>
      <c r="KZD49" s="689"/>
      <c r="KZE49" s="689"/>
      <c r="KZF49" s="689"/>
      <c r="KZG49" s="689"/>
      <c r="KZH49" s="689"/>
      <c r="KZI49" s="689"/>
      <c r="KZJ49" s="689"/>
      <c r="KZK49" s="689"/>
      <c r="KZL49" s="689"/>
      <c r="KZM49" s="689"/>
      <c r="KZN49" s="689"/>
      <c r="KZO49" s="689"/>
      <c r="KZP49" s="689"/>
      <c r="KZQ49" s="689"/>
      <c r="KZR49" s="689"/>
      <c r="KZS49" s="689"/>
      <c r="KZT49" s="689"/>
      <c r="KZU49" s="689"/>
      <c r="KZV49" s="689"/>
      <c r="KZW49" s="689"/>
      <c r="KZX49" s="689"/>
      <c r="KZY49" s="689"/>
      <c r="KZZ49" s="689"/>
      <c r="LAA49" s="689"/>
      <c r="LAB49" s="689"/>
      <c r="LAC49" s="689"/>
      <c r="LAD49" s="689"/>
      <c r="LAE49" s="689"/>
      <c r="LAF49" s="689"/>
      <c r="LAG49" s="689"/>
      <c r="LAH49" s="689"/>
      <c r="LAI49" s="689"/>
      <c r="LAJ49" s="689"/>
      <c r="LAK49" s="689"/>
      <c r="LAL49" s="689"/>
      <c r="LAM49" s="689"/>
      <c r="LAN49" s="689"/>
      <c r="LAO49" s="689"/>
      <c r="LAP49" s="689"/>
      <c r="LAQ49" s="689"/>
      <c r="LAR49" s="689"/>
      <c r="LAS49" s="689"/>
      <c r="LAT49" s="689"/>
      <c r="LAU49" s="689"/>
      <c r="LAV49" s="689"/>
      <c r="LAW49" s="689"/>
      <c r="LAX49" s="689"/>
      <c r="LAY49" s="689"/>
      <c r="LAZ49" s="689"/>
      <c r="LBA49" s="689"/>
      <c r="LBB49" s="689"/>
      <c r="LBC49" s="689"/>
      <c r="LBD49" s="689"/>
      <c r="LBE49" s="689"/>
      <c r="LBF49" s="689"/>
      <c r="LBG49" s="689"/>
      <c r="LBH49" s="689"/>
      <c r="LBI49" s="689"/>
      <c r="LBJ49" s="689"/>
      <c r="LBK49" s="689"/>
      <c r="LBL49" s="689"/>
      <c r="LBM49" s="689"/>
      <c r="LBN49" s="689"/>
      <c r="LBO49" s="689"/>
      <c r="LBP49" s="689"/>
      <c r="LBQ49" s="689"/>
      <c r="LBR49" s="689"/>
      <c r="LBS49" s="689"/>
      <c r="LBT49" s="689"/>
      <c r="LBU49" s="689"/>
      <c r="LBV49" s="689"/>
      <c r="LBW49" s="689"/>
      <c r="LBX49" s="689"/>
      <c r="LBY49" s="689"/>
      <c r="LBZ49" s="689"/>
      <c r="LCA49" s="689"/>
      <c r="LCB49" s="689"/>
      <c r="LCC49" s="689"/>
      <c r="LCD49" s="689"/>
      <c r="LCE49" s="689"/>
      <c r="LCF49" s="689"/>
      <c r="LCG49" s="689"/>
      <c r="LCH49" s="689"/>
      <c r="LCI49" s="689"/>
      <c r="LCJ49" s="689"/>
      <c r="LCK49" s="689"/>
      <c r="LCL49" s="689"/>
      <c r="LCM49" s="689"/>
      <c r="LCN49" s="689"/>
      <c r="LCO49" s="689"/>
      <c r="LCP49" s="689"/>
      <c r="LCQ49" s="689"/>
      <c r="LCR49" s="689"/>
      <c r="LCS49" s="689"/>
      <c r="LCT49" s="689"/>
      <c r="LCU49" s="689"/>
      <c r="LCV49" s="689"/>
      <c r="LCW49" s="689"/>
      <c r="LCX49" s="689"/>
      <c r="LCY49" s="689"/>
      <c r="LCZ49" s="689"/>
      <c r="LDA49" s="689"/>
      <c r="LDB49" s="689"/>
      <c r="LDC49" s="689"/>
      <c r="LDD49" s="689"/>
      <c r="LDE49" s="689"/>
      <c r="LDF49" s="689"/>
      <c r="LDG49" s="689"/>
      <c r="LDH49" s="689"/>
      <c r="LDI49" s="689"/>
      <c r="LDJ49" s="689"/>
      <c r="LDK49" s="689"/>
      <c r="LDL49" s="689"/>
      <c r="LDM49" s="689"/>
      <c r="LDN49" s="689"/>
      <c r="LDO49" s="689"/>
      <c r="LDP49" s="689"/>
      <c r="LDQ49" s="689"/>
      <c r="LDR49" s="689"/>
      <c r="LDS49" s="689"/>
      <c r="LDT49" s="689"/>
      <c r="LDU49" s="689"/>
      <c r="LDV49" s="689"/>
      <c r="LDW49" s="689"/>
      <c r="LDX49" s="689"/>
      <c r="LDY49" s="689"/>
      <c r="LDZ49" s="689"/>
      <c r="LEA49" s="689"/>
      <c r="LEB49" s="689"/>
      <c r="LEC49" s="689"/>
      <c r="LED49" s="689"/>
      <c r="LEE49" s="689"/>
      <c r="LEF49" s="689"/>
      <c r="LEG49" s="689"/>
      <c r="LEH49" s="689"/>
      <c r="LEI49" s="689"/>
      <c r="LEJ49" s="689"/>
      <c r="LEK49" s="689"/>
      <c r="LEL49" s="689"/>
      <c r="LEM49" s="689"/>
      <c r="LEN49" s="689"/>
      <c r="LEO49" s="689"/>
      <c r="LEP49" s="689"/>
      <c r="LEQ49" s="689"/>
      <c r="LER49" s="689"/>
      <c r="LES49" s="689"/>
      <c r="LET49" s="689"/>
      <c r="LEU49" s="689"/>
      <c r="LEV49" s="689"/>
      <c r="LEW49" s="689"/>
      <c r="LEX49" s="689"/>
      <c r="LEY49" s="689"/>
      <c r="LEZ49" s="689"/>
      <c r="LFA49" s="689"/>
      <c r="LFB49" s="689"/>
      <c r="LFC49" s="689"/>
      <c r="LFD49" s="689"/>
      <c r="LFE49" s="689"/>
      <c r="LFF49" s="689"/>
      <c r="LFG49" s="689"/>
      <c r="LFH49" s="689"/>
      <c r="LFI49" s="689"/>
      <c r="LFJ49" s="689"/>
      <c r="LFK49" s="689"/>
      <c r="LFL49" s="689"/>
      <c r="LFM49" s="689"/>
      <c r="LFN49" s="689"/>
      <c r="LFO49" s="689"/>
      <c r="LFP49" s="689"/>
      <c r="LFQ49" s="689"/>
      <c r="LFR49" s="689"/>
      <c r="LFS49" s="689"/>
      <c r="LFT49" s="689"/>
      <c r="LFU49" s="689"/>
      <c r="LFV49" s="689"/>
      <c r="LFW49" s="689"/>
      <c r="LFX49" s="689"/>
      <c r="LFY49" s="689"/>
      <c r="LFZ49" s="689"/>
      <c r="LGA49" s="689"/>
      <c r="LGB49" s="689"/>
      <c r="LGC49" s="689"/>
      <c r="LGD49" s="689"/>
      <c r="LGE49" s="689"/>
      <c r="LGF49" s="689"/>
      <c r="LGG49" s="689"/>
      <c r="LGH49" s="689"/>
      <c r="LGI49" s="689"/>
      <c r="LGJ49" s="689"/>
      <c r="LGK49" s="689"/>
      <c r="LGL49" s="689"/>
      <c r="LGM49" s="689"/>
      <c r="LGN49" s="689"/>
      <c r="LGO49" s="689"/>
      <c r="LGP49" s="689"/>
      <c r="LGQ49" s="689"/>
      <c r="LGR49" s="689"/>
      <c r="LGS49" s="689"/>
      <c r="LGT49" s="689"/>
      <c r="LGU49" s="689"/>
      <c r="LGV49" s="689"/>
      <c r="LGW49" s="689"/>
      <c r="LGX49" s="689"/>
      <c r="LGY49" s="689"/>
      <c r="LGZ49" s="689"/>
      <c r="LHA49" s="689"/>
      <c r="LHB49" s="689"/>
      <c r="LHC49" s="689"/>
      <c r="LHD49" s="689"/>
      <c r="LHE49" s="689"/>
      <c r="LHF49" s="689"/>
      <c r="LHG49" s="689"/>
      <c r="LHH49" s="689"/>
      <c r="LHI49" s="689"/>
      <c r="LHJ49" s="689"/>
      <c r="LHK49" s="689"/>
      <c r="LHL49" s="689"/>
      <c r="LHM49" s="689"/>
      <c r="LHN49" s="689"/>
      <c r="LHO49" s="689"/>
      <c r="LHP49" s="689"/>
      <c r="LHQ49" s="689"/>
      <c r="LHR49" s="689"/>
      <c r="LHS49" s="689"/>
      <c r="LHT49" s="689"/>
      <c r="LHU49" s="689"/>
      <c r="LHV49" s="689"/>
      <c r="LHW49" s="689"/>
      <c r="LHX49" s="689"/>
      <c r="LHY49" s="689"/>
      <c r="LHZ49" s="689"/>
      <c r="LIA49" s="689"/>
      <c r="LIB49" s="689"/>
      <c r="LIC49" s="689"/>
      <c r="LID49" s="689"/>
      <c r="LIE49" s="689"/>
      <c r="LIF49" s="689"/>
      <c r="LIG49" s="689"/>
      <c r="LIH49" s="689"/>
      <c r="LII49" s="689"/>
      <c r="LIJ49" s="689"/>
      <c r="LIK49" s="689"/>
      <c r="LIL49" s="689"/>
      <c r="LIM49" s="689"/>
      <c r="LIN49" s="689"/>
      <c r="LIO49" s="689"/>
      <c r="LIP49" s="689"/>
      <c r="LIQ49" s="689"/>
      <c r="LIR49" s="689"/>
      <c r="LIS49" s="689"/>
      <c r="LIT49" s="689"/>
      <c r="LIU49" s="689"/>
      <c r="LIV49" s="689"/>
      <c r="LIW49" s="689"/>
      <c r="LIX49" s="689"/>
      <c r="LIY49" s="689"/>
      <c r="LIZ49" s="689"/>
      <c r="LJA49" s="689"/>
      <c r="LJB49" s="689"/>
      <c r="LJC49" s="689"/>
      <c r="LJD49" s="689"/>
      <c r="LJE49" s="689"/>
      <c r="LJF49" s="689"/>
      <c r="LJG49" s="689"/>
      <c r="LJH49" s="689"/>
      <c r="LJI49" s="689"/>
      <c r="LJJ49" s="689"/>
      <c r="LJK49" s="689"/>
      <c r="LJL49" s="689"/>
      <c r="LJM49" s="689"/>
      <c r="LJN49" s="689"/>
      <c r="LJO49" s="689"/>
      <c r="LJP49" s="689"/>
      <c r="LJQ49" s="689"/>
      <c r="LJR49" s="689"/>
      <c r="LJS49" s="689"/>
      <c r="LJT49" s="689"/>
      <c r="LJU49" s="689"/>
      <c r="LJV49" s="689"/>
      <c r="LJW49" s="689"/>
      <c r="LJX49" s="689"/>
      <c r="LJY49" s="689"/>
      <c r="LJZ49" s="689"/>
      <c r="LKA49" s="689"/>
      <c r="LKB49" s="689"/>
      <c r="LKC49" s="689"/>
      <c r="LKD49" s="689"/>
      <c r="LKE49" s="689"/>
      <c r="LKF49" s="689"/>
      <c r="LKG49" s="689"/>
      <c r="LKH49" s="689"/>
      <c r="LKI49" s="689"/>
      <c r="LKJ49" s="689"/>
      <c r="LKK49" s="689"/>
      <c r="LKL49" s="689"/>
      <c r="LKM49" s="689"/>
      <c r="LKN49" s="689"/>
      <c r="LKO49" s="689"/>
      <c r="LKP49" s="689"/>
      <c r="LKQ49" s="689"/>
      <c r="LKR49" s="689"/>
      <c r="LKS49" s="689"/>
      <c r="LKT49" s="689"/>
      <c r="LKU49" s="689"/>
      <c r="LKV49" s="689"/>
      <c r="LKW49" s="689"/>
      <c r="LKX49" s="689"/>
      <c r="LKY49" s="689"/>
      <c r="LKZ49" s="689"/>
      <c r="LLA49" s="689"/>
      <c r="LLB49" s="689"/>
      <c r="LLC49" s="689"/>
      <c r="LLD49" s="689"/>
      <c r="LLE49" s="689"/>
      <c r="LLF49" s="689"/>
      <c r="LLG49" s="689"/>
      <c r="LLH49" s="689"/>
      <c r="LLI49" s="689"/>
      <c r="LLJ49" s="689"/>
      <c r="LLK49" s="689"/>
      <c r="LLL49" s="689"/>
      <c r="LLM49" s="689"/>
      <c r="LLN49" s="689"/>
      <c r="LLO49" s="689"/>
      <c r="LLP49" s="689"/>
      <c r="LLQ49" s="689"/>
      <c r="LLR49" s="689"/>
      <c r="LLS49" s="689"/>
      <c r="LLT49" s="689"/>
      <c r="LLU49" s="689"/>
      <c r="LLV49" s="689"/>
      <c r="LLW49" s="689"/>
      <c r="LLX49" s="689"/>
      <c r="LLY49" s="689"/>
      <c r="LLZ49" s="689"/>
      <c r="LMA49" s="689"/>
      <c r="LMB49" s="689"/>
      <c r="LMC49" s="689"/>
      <c r="LMD49" s="689"/>
      <c r="LME49" s="689"/>
      <c r="LMF49" s="689"/>
      <c r="LMG49" s="689"/>
      <c r="LMH49" s="689"/>
      <c r="LMI49" s="689"/>
      <c r="LMJ49" s="689"/>
      <c r="LMK49" s="689"/>
      <c r="LML49" s="689"/>
      <c r="LMM49" s="689"/>
      <c r="LMN49" s="689"/>
      <c r="LMO49" s="689"/>
      <c r="LMP49" s="689"/>
      <c r="LMQ49" s="689"/>
      <c r="LMR49" s="689"/>
      <c r="LMS49" s="689"/>
      <c r="LMT49" s="689"/>
      <c r="LMU49" s="689"/>
      <c r="LMV49" s="689"/>
      <c r="LMW49" s="689"/>
      <c r="LMX49" s="689"/>
      <c r="LMY49" s="689"/>
      <c r="LMZ49" s="689"/>
      <c r="LNA49" s="689"/>
      <c r="LNB49" s="689"/>
      <c r="LNC49" s="689"/>
      <c r="LND49" s="689"/>
      <c r="LNE49" s="689"/>
      <c r="LNF49" s="689"/>
      <c r="LNG49" s="689"/>
      <c r="LNH49" s="689"/>
      <c r="LNI49" s="689"/>
      <c r="LNJ49" s="689"/>
      <c r="LNK49" s="689"/>
      <c r="LNL49" s="689"/>
      <c r="LNM49" s="689"/>
      <c r="LNN49" s="689"/>
      <c r="LNO49" s="689"/>
      <c r="LNP49" s="689"/>
      <c r="LNQ49" s="689"/>
      <c r="LNR49" s="689"/>
      <c r="LNS49" s="689"/>
      <c r="LNT49" s="689"/>
      <c r="LNU49" s="689"/>
      <c r="LNV49" s="689"/>
      <c r="LNW49" s="689"/>
      <c r="LNX49" s="689"/>
      <c r="LNY49" s="689"/>
      <c r="LNZ49" s="689"/>
      <c r="LOA49" s="689"/>
      <c r="LOB49" s="689"/>
      <c r="LOC49" s="689"/>
      <c r="LOD49" s="689"/>
      <c r="LOE49" s="689"/>
      <c r="LOF49" s="689"/>
      <c r="LOG49" s="689"/>
      <c r="LOH49" s="689"/>
      <c r="LOI49" s="689"/>
      <c r="LOJ49" s="689"/>
      <c r="LOK49" s="689"/>
      <c r="LOL49" s="689"/>
      <c r="LOM49" s="689"/>
      <c r="LON49" s="689"/>
      <c r="LOO49" s="689"/>
      <c r="LOP49" s="689"/>
      <c r="LOQ49" s="689"/>
      <c r="LOR49" s="689"/>
      <c r="LOS49" s="689"/>
      <c r="LOT49" s="689"/>
      <c r="LOU49" s="689"/>
      <c r="LOV49" s="689"/>
      <c r="LOW49" s="689"/>
      <c r="LOX49" s="689"/>
      <c r="LOY49" s="689"/>
      <c r="LOZ49" s="689"/>
      <c r="LPA49" s="689"/>
      <c r="LPB49" s="689"/>
      <c r="LPC49" s="689"/>
      <c r="LPD49" s="689"/>
      <c r="LPE49" s="689"/>
      <c r="LPF49" s="689"/>
      <c r="LPG49" s="689"/>
      <c r="LPH49" s="689"/>
      <c r="LPI49" s="689"/>
      <c r="LPJ49" s="689"/>
      <c r="LPK49" s="689"/>
      <c r="LPL49" s="689"/>
      <c r="LPM49" s="689"/>
      <c r="LPN49" s="689"/>
      <c r="LPO49" s="689"/>
      <c r="LPP49" s="689"/>
      <c r="LPQ49" s="689"/>
      <c r="LPR49" s="689"/>
      <c r="LPS49" s="689"/>
      <c r="LPT49" s="689"/>
      <c r="LPU49" s="689"/>
      <c r="LPV49" s="689"/>
      <c r="LPW49" s="689"/>
      <c r="LPX49" s="689"/>
      <c r="LPY49" s="689"/>
      <c r="LPZ49" s="689"/>
      <c r="LQA49" s="689"/>
      <c r="LQB49" s="689"/>
      <c r="LQC49" s="689"/>
      <c r="LQD49" s="689"/>
      <c r="LQE49" s="689"/>
      <c r="LQF49" s="689"/>
      <c r="LQG49" s="689"/>
      <c r="LQH49" s="689"/>
      <c r="LQI49" s="689"/>
      <c r="LQJ49" s="689"/>
      <c r="LQK49" s="689"/>
      <c r="LQL49" s="689"/>
      <c r="LQM49" s="689"/>
      <c r="LQN49" s="689"/>
      <c r="LQO49" s="689"/>
      <c r="LQP49" s="689"/>
      <c r="LQQ49" s="689"/>
      <c r="LQR49" s="689"/>
      <c r="LQS49" s="689"/>
      <c r="LQT49" s="689"/>
      <c r="LQU49" s="689"/>
      <c r="LQV49" s="689"/>
      <c r="LQW49" s="689"/>
      <c r="LQX49" s="689"/>
      <c r="LQY49" s="689"/>
      <c r="LQZ49" s="689"/>
      <c r="LRA49" s="689"/>
      <c r="LRB49" s="689"/>
      <c r="LRC49" s="689"/>
      <c r="LRD49" s="689"/>
      <c r="LRE49" s="689"/>
      <c r="LRF49" s="689"/>
      <c r="LRG49" s="689"/>
      <c r="LRH49" s="689"/>
      <c r="LRI49" s="689"/>
      <c r="LRJ49" s="689"/>
      <c r="LRK49" s="689"/>
      <c r="LRL49" s="689"/>
      <c r="LRM49" s="689"/>
      <c r="LRN49" s="689"/>
      <c r="LRO49" s="689"/>
      <c r="LRP49" s="689"/>
      <c r="LRQ49" s="689"/>
      <c r="LRR49" s="689"/>
      <c r="LRS49" s="689"/>
      <c r="LRT49" s="689"/>
      <c r="LRU49" s="689"/>
      <c r="LRV49" s="689"/>
      <c r="LRW49" s="689"/>
      <c r="LRX49" s="689"/>
      <c r="LRY49" s="689"/>
      <c r="LRZ49" s="689"/>
      <c r="LSA49" s="689"/>
      <c r="LSB49" s="689"/>
      <c r="LSC49" s="689"/>
      <c r="LSD49" s="689"/>
      <c r="LSE49" s="689"/>
      <c r="LSF49" s="689"/>
      <c r="LSG49" s="689"/>
      <c r="LSH49" s="689"/>
      <c r="LSI49" s="689"/>
      <c r="LSJ49" s="689"/>
      <c r="LSK49" s="689"/>
      <c r="LSL49" s="689"/>
      <c r="LSM49" s="689"/>
      <c r="LSN49" s="689"/>
      <c r="LSO49" s="689"/>
      <c r="LSP49" s="689"/>
      <c r="LSQ49" s="689"/>
      <c r="LSR49" s="689"/>
      <c r="LSS49" s="689"/>
      <c r="LST49" s="689"/>
      <c r="LSU49" s="689"/>
      <c r="LSV49" s="689"/>
      <c r="LSW49" s="689"/>
      <c r="LSX49" s="689"/>
      <c r="LSY49" s="689"/>
      <c r="LSZ49" s="689"/>
      <c r="LTA49" s="689"/>
      <c r="LTB49" s="689"/>
      <c r="LTC49" s="689"/>
      <c r="LTD49" s="689"/>
      <c r="LTE49" s="689"/>
      <c r="LTF49" s="689"/>
      <c r="LTG49" s="689"/>
      <c r="LTH49" s="689"/>
      <c r="LTI49" s="689"/>
      <c r="LTJ49" s="689"/>
      <c r="LTK49" s="689"/>
      <c r="LTL49" s="689"/>
      <c r="LTM49" s="689"/>
      <c r="LTN49" s="689"/>
      <c r="LTO49" s="689"/>
      <c r="LTP49" s="689"/>
      <c r="LTQ49" s="689"/>
      <c r="LTR49" s="689"/>
      <c r="LTS49" s="689"/>
      <c r="LTT49" s="689"/>
      <c r="LTU49" s="689"/>
      <c r="LTV49" s="689"/>
      <c r="LTW49" s="689"/>
      <c r="LTX49" s="689"/>
      <c r="LTY49" s="689"/>
      <c r="LTZ49" s="689"/>
      <c r="LUA49" s="689"/>
      <c r="LUB49" s="689"/>
      <c r="LUC49" s="689"/>
      <c r="LUD49" s="689"/>
      <c r="LUE49" s="689"/>
      <c r="LUF49" s="689"/>
      <c r="LUG49" s="689"/>
      <c r="LUH49" s="689"/>
      <c r="LUI49" s="689"/>
      <c r="LUJ49" s="689"/>
      <c r="LUK49" s="689"/>
      <c r="LUL49" s="689"/>
      <c r="LUM49" s="689"/>
      <c r="LUN49" s="689"/>
      <c r="LUO49" s="689"/>
      <c r="LUP49" s="689"/>
      <c r="LUQ49" s="689"/>
      <c r="LUR49" s="689"/>
      <c r="LUS49" s="689"/>
      <c r="LUT49" s="689"/>
      <c r="LUU49" s="689"/>
      <c r="LUV49" s="689"/>
      <c r="LUW49" s="689"/>
      <c r="LUX49" s="689"/>
      <c r="LUY49" s="689"/>
      <c r="LUZ49" s="689"/>
      <c r="LVA49" s="689"/>
      <c r="LVB49" s="689"/>
      <c r="LVC49" s="689"/>
      <c r="LVD49" s="689"/>
      <c r="LVE49" s="689"/>
      <c r="LVF49" s="689"/>
      <c r="LVG49" s="689"/>
      <c r="LVH49" s="689"/>
      <c r="LVI49" s="689"/>
      <c r="LVJ49" s="689"/>
      <c r="LVK49" s="689"/>
      <c r="LVL49" s="689"/>
      <c r="LVM49" s="689"/>
      <c r="LVN49" s="689"/>
      <c r="LVO49" s="689"/>
      <c r="LVP49" s="689"/>
      <c r="LVQ49" s="689"/>
      <c r="LVR49" s="689"/>
      <c r="LVS49" s="689"/>
      <c r="LVT49" s="689"/>
      <c r="LVU49" s="689"/>
      <c r="LVV49" s="689"/>
      <c r="LVW49" s="689"/>
      <c r="LVX49" s="689"/>
      <c r="LVY49" s="689"/>
      <c r="LVZ49" s="689"/>
      <c r="LWA49" s="689"/>
      <c r="LWB49" s="689"/>
      <c r="LWC49" s="689"/>
      <c r="LWD49" s="689"/>
      <c r="LWE49" s="689"/>
      <c r="LWF49" s="689"/>
      <c r="LWG49" s="689"/>
      <c r="LWH49" s="689"/>
      <c r="LWI49" s="689"/>
      <c r="LWJ49" s="689"/>
      <c r="LWK49" s="689"/>
      <c r="LWL49" s="689"/>
      <c r="LWM49" s="689"/>
      <c r="LWN49" s="689"/>
      <c r="LWO49" s="689"/>
      <c r="LWP49" s="689"/>
      <c r="LWQ49" s="689"/>
      <c r="LWR49" s="689"/>
      <c r="LWS49" s="689"/>
      <c r="LWT49" s="689"/>
      <c r="LWU49" s="689"/>
      <c r="LWV49" s="689"/>
      <c r="LWW49" s="689"/>
      <c r="LWX49" s="689"/>
      <c r="LWY49" s="689"/>
      <c r="LWZ49" s="689"/>
      <c r="LXA49" s="689"/>
      <c r="LXB49" s="689"/>
      <c r="LXC49" s="689"/>
      <c r="LXD49" s="689"/>
      <c r="LXE49" s="689"/>
      <c r="LXF49" s="689"/>
      <c r="LXG49" s="689"/>
      <c r="LXH49" s="689"/>
      <c r="LXI49" s="689"/>
      <c r="LXJ49" s="689"/>
      <c r="LXK49" s="689"/>
      <c r="LXL49" s="689"/>
      <c r="LXM49" s="689"/>
      <c r="LXN49" s="689"/>
      <c r="LXO49" s="689"/>
      <c r="LXP49" s="689"/>
      <c r="LXQ49" s="689"/>
      <c r="LXR49" s="689"/>
      <c r="LXS49" s="689"/>
      <c r="LXT49" s="689"/>
      <c r="LXU49" s="689"/>
      <c r="LXV49" s="689"/>
      <c r="LXW49" s="689"/>
      <c r="LXX49" s="689"/>
      <c r="LXY49" s="689"/>
      <c r="LXZ49" s="689"/>
      <c r="LYA49" s="689"/>
      <c r="LYB49" s="689"/>
      <c r="LYC49" s="689"/>
      <c r="LYD49" s="689"/>
      <c r="LYE49" s="689"/>
      <c r="LYF49" s="689"/>
      <c r="LYG49" s="689"/>
      <c r="LYH49" s="689"/>
      <c r="LYI49" s="689"/>
      <c r="LYJ49" s="689"/>
      <c r="LYK49" s="689"/>
      <c r="LYL49" s="689"/>
      <c r="LYM49" s="689"/>
      <c r="LYN49" s="689"/>
      <c r="LYO49" s="689"/>
      <c r="LYP49" s="689"/>
      <c r="LYQ49" s="689"/>
      <c r="LYR49" s="689"/>
      <c r="LYS49" s="689"/>
      <c r="LYT49" s="689"/>
      <c r="LYU49" s="689"/>
      <c r="LYV49" s="689"/>
      <c r="LYW49" s="689"/>
      <c r="LYX49" s="689"/>
      <c r="LYY49" s="689"/>
      <c r="LYZ49" s="689"/>
      <c r="LZA49" s="689"/>
      <c r="LZB49" s="689"/>
      <c r="LZC49" s="689"/>
      <c r="LZD49" s="689"/>
      <c r="LZE49" s="689"/>
      <c r="LZF49" s="689"/>
      <c r="LZG49" s="689"/>
      <c r="LZH49" s="689"/>
      <c r="LZI49" s="689"/>
      <c r="LZJ49" s="689"/>
      <c r="LZK49" s="689"/>
      <c r="LZL49" s="689"/>
      <c r="LZM49" s="689"/>
      <c r="LZN49" s="689"/>
      <c r="LZO49" s="689"/>
      <c r="LZP49" s="689"/>
      <c r="LZQ49" s="689"/>
      <c r="LZR49" s="689"/>
      <c r="LZS49" s="689"/>
      <c r="LZT49" s="689"/>
      <c r="LZU49" s="689"/>
      <c r="LZV49" s="689"/>
      <c r="LZW49" s="689"/>
      <c r="LZX49" s="689"/>
      <c r="LZY49" s="689"/>
      <c r="LZZ49" s="689"/>
      <c r="MAA49" s="689"/>
      <c r="MAB49" s="689"/>
      <c r="MAC49" s="689"/>
      <c r="MAD49" s="689"/>
      <c r="MAE49" s="689"/>
      <c r="MAF49" s="689"/>
      <c r="MAG49" s="689"/>
      <c r="MAH49" s="689"/>
      <c r="MAI49" s="689"/>
      <c r="MAJ49" s="689"/>
      <c r="MAK49" s="689"/>
      <c r="MAL49" s="689"/>
      <c r="MAM49" s="689"/>
      <c r="MAN49" s="689"/>
      <c r="MAO49" s="689"/>
      <c r="MAP49" s="689"/>
      <c r="MAQ49" s="689"/>
      <c r="MAR49" s="689"/>
      <c r="MAS49" s="689"/>
      <c r="MAT49" s="689"/>
      <c r="MAU49" s="689"/>
      <c r="MAV49" s="689"/>
      <c r="MAW49" s="689"/>
      <c r="MAX49" s="689"/>
      <c r="MAY49" s="689"/>
      <c r="MAZ49" s="689"/>
      <c r="MBA49" s="689"/>
      <c r="MBB49" s="689"/>
      <c r="MBC49" s="689"/>
      <c r="MBD49" s="689"/>
      <c r="MBE49" s="689"/>
      <c r="MBF49" s="689"/>
      <c r="MBG49" s="689"/>
      <c r="MBH49" s="689"/>
      <c r="MBI49" s="689"/>
      <c r="MBJ49" s="689"/>
      <c r="MBK49" s="689"/>
      <c r="MBL49" s="689"/>
      <c r="MBM49" s="689"/>
      <c r="MBN49" s="689"/>
      <c r="MBO49" s="689"/>
      <c r="MBP49" s="689"/>
      <c r="MBQ49" s="689"/>
      <c r="MBR49" s="689"/>
      <c r="MBS49" s="689"/>
      <c r="MBT49" s="689"/>
      <c r="MBU49" s="689"/>
      <c r="MBV49" s="689"/>
      <c r="MBW49" s="689"/>
      <c r="MBX49" s="689"/>
      <c r="MBY49" s="689"/>
      <c r="MBZ49" s="689"/>
      <c r="MCA49" s="689"/>
      <c r="MCB49" s="689"/>
      <c r="MCC49" s="689"/>
      <c r="MCD49" s="689"/>
      <c r="MCE49" s="689"/>
      <c r="MCF49" s="689"/>
      <c r="MCG49" s="689"/>
      <c r="MCH49" s="689"/>
      <c r="MCI49" s="689"/>
      <c r="MCJ49" s="689"/>
      <c r="MCK49" s="689"/>
      <c r="MCL49" s="689"/>
      <c r="MCM49" s="689"/>
      <c r="MCN49" s="689"/>
      <c r="MCO49" s="689"/>
      <c r="MCP49" s="689"/>
      <c r="MCQ49" s="689"/>
      <c r="MCR49" s="689"/>
      <c r="MCS49" s="689"/>
      <c r="MCT49" s="689"/>
      <c r="MCU49" s="689"/>
      <c r="MCV49" s="689"/>
      <c r="MCW49" s="689"/>
      <c r="MCX49" s="689"/>
      <c r="MCY49" s="689"/>
      <c r="MCZ49" s="689"/>
      <c r="MDA49" s="689"/>
      <c r="MDB49" s="689"/>
      <c r="MDC49" s="689"/>
      <c r="MDD49" s="689"/>
      <c r="MDE49" s="689"/>
      <c r="MDF49" s="689"/>
      <c r="MDG49" s="689"/>
      <c r="MDH49" s="689"/>
      <c r="MDI49" s="689"/>
      <c r="MDJ49" s="689"/>
      <c r="MDK49" s="689"/>
      <c r="MDL49" s="689"/>
      <c r="MDM49" s="689"/>
      <c r="MDN49" s="689"/>
      <c r="MDO49" s="689"/>
      <c r="MDP49" s="689"/>
      <c r="MDQ49" s="689"/>
      <c r="MDR49" s="689"/>
      <c r="MDS49" s="689"/>
      <c r="MDT49" s="689"/>
      <c r="MDU49" s="689"/>
      <c r="MDV49" s="689"/>
      <c r="MDW49" s="689"/>
      <c r="MDX49" s="689"/>
      <c r="MDY49" s="689"/>
      <c r="MDZ49" s="689"/>
      <c r="MEA49" s="689"/>
      <c r="MEB49" s="689"/>
      <c r="MEC49" s="689"/>
      <c r="MED49" s="689"/>
      <c r="MEE49" s="689"/>
      <c r="MEF49" s="689"/>
      <c r="MEG49" s="689"/>
      <c r="MEH49" s="689"/>
      <c r="MEI49" s="689"/>
      <c r="MEJ49" s="689"/>
      <c r="MEK49" s="689"/>
      <c r="MEL49" s="689"/>
      <c r="MEM49" s="689"/>
      <c r="MEN49" s="689"/>
      <c r="MEO49" s="689"/>
      <c r="MEP49" s="689"/>
      <c r="MEQ49" s="689"/>
      <c r="MER49" s="689"/>
      <c r="MES49" s="689"/>
      <c r="MET49" s="689"/>
      <c r="MEU49" s="689"/>
      <c r="MEV49" s="689"/>
      <c r="MEW49" s="689"/>
      <c r="MEX49" s="689"/>
      <c r="MEY49" s="689"/>
      <c r="MEZ49" s="689"/>
      <c r="MFA49" s="689"/>
      <c r="MFB49" s="689"/>
      <c r="MFC49" s="689"/>
      <c r="MFD49" s="689"/>
      <c r="MFE49" s="689"/>
      <c r="MFF49" s="689"/>
      <c r="MFG49" s="689"/>
      <c r="MFH49" s="689"/>
      <c r="MFI49" s="689"/>
      <c r="MFJ49" s="689"/>
      <c r="MFK49" s="689"/>
      <c r="MFL49" s="689"/>
      <c r="MFM49" s="689"/>
      <c r="MFN49" s="689"/>
      <c r="MFO49" s="689"/>
      <c r="MFP49" s="689"/>
      <c r="MFQ49" s="689"/>
      <c r="MFR49" s="689"/>
      <c r="MFS49" s="689"/>
      <c r="MFT49" s="689"/>
      <c r="MFU49" s="689"/>
      <c r="MFV49" s="689"/>
      <c r="MFW49" s="689"/>
      <c r="MFX49" s="689"/>
      <c r="MFY49" s="689"/>
      <c r="MFZ49" s="689"/>
      <c r="MGA49" s="689"/>
      <c r="MGB49" s="689"/>
      <c r="MGC49" s="689"/>
      <c r="MGD49" s="689"/>
      <c r="MGE49" s="689"/>
      <c r="MGF49" s="689"/>
      <c r="MGG49" s="689"/>
      <c r="MGH49" s="689"/>
      <c r="MGI49" s="689"/>
      <c r="MGJ49" s="689"/>
      <c r="MGK49" s="689"/>
      <c r="MGL49" s="689"/>
      <c r="MGM49" s="689"/>
      <c r="MGN49" s="689"/>
      <c r="MGO49" s="689"/>
      <c r="MGP49" s="689"/>
      <c r="MGQ49" s="689"/>
      <c r="MGR49" s="689"/>
      <c r="MGS49" s="689"/>
      <c r="MGT49" s="689"/>
      <c r="MGU49" s="689"/>
      <c r="MGV49" s="689"/>
      <c r="MGW49" s="689"/>
      <c r="MGX49" s="689"/>
      <c r="MGY49" s="689"/>
      <c r="MGZ49" s="689"/>
      <c r="MHA49" s="689"/>
      <c r="MHB49" s="689"/>
      <c r="MHC49" s="689"/>
      <c r="MHD49" s="689"/>
      <c r="MHE49" s="689"/>
      <c r="MHF49" s="689"/>
      <c r="MHG49" s="689"/>
      <c r="MHH49" s="689"/>
      <c r="MHI49" s="689"/>
      <c r="MHJ49" s="689"/>
      <c r="MHK49" s="689"/>
      <c r="MHL49" s="689"/>
      <c r="MHM49" s="689"/>
      <c r="MHN49" s="689"/>
      <c r="MHO49" s="689"/>
      <c r="MHP49" s="689"/>
      <c r="MHQ49" s="689"/>
      <c r="MHR49" s="689"/>
      <c r="MHS49" s="689"/>
      <c r="MHT49" s="689"/>
      <c r="MHU49" s="689"/>
      <c r="MHV49" s="689"/>
      <c r="MHW49" s="689"/>
      <c r="MHX49" s="689"/>
      <c r="MHY49" s="689"/>
      <c r="MHZ49" s="689"/>
      <c r="MIA49" s="689"/>
      <c r="MIB49" s="689"/>
      <c r="MIC49" s="689"/>
      <c r="MID49" s="689"/>
      <c r="MIE49" s="689"/>
      <c r="MIF49" s="689"/>
      <c r="MIG49" s="689"/>
      <c r="MIH49" s="689"/>
      <c r="MII49" s="689"/>
      <c r="MIJ49" s="689"/>
      <c r="MIK49" s="689"/>
      <c r="MIL49" s="689"/>
      <c r="MIM49" s="689"/>
      <c r="MIN49" s="689"/>
      <c r="MIO49" s="689"/>
      <c r="MIP49" s="689"/>
      <c r="MIQ49" s="689"/>
      <c r="MIR49" s="689"/>
      <c r="MIS49" s="689"/>
      <c r="MIT49" s="689"/>
      <c r="MIU49" s="689"/>
      <c r="MIV49" s="689"/>
      <c r="MIW49" s="689"/>
      <c r="MIX49" s="689"/>
      <c r="MIY49" s="689"/>
      <c r="MIZ49" s="689"/>
      <c r="MJA49" s="689"/>
      <c r="MJB49" s="689"/>
      <c r="MJC49" s="689"/>
      <c r="MJD49" s="689"/>
      <c r="MJE49" s="689"/>
      <c r="MJF49" s="689"/>
      <c r="MJG49" s="689"/>
      <c r="MJH49" s="689"/>
      <c r="MJI49" s="689"/>
      <c r="MJJ49" s="689"/>
      <c r="MJK49" s="689"/>
      <c r="MJL49" s="689"/>
      <c r="MJM49" s="689"/>
      <c r="MJN49" s="689"/>
      <c r="MJO49" s="689"/>
      <c r="MJP49" s="689"/>
      <c r="MJQ49" s="689"/>
      <c r="MJR49" s="689"/>
      <c r="MJS49" s="689"/>
      <c r="MJT49" s="689"/>
      <c r="MJU49" s="689"/>
      <c r="MJV49" s="689"/>
      <c r="MJW49" s="689"/>
      <c r="MJX49" s="689"/>
      <c r="MJY49" s="689"/>
      <c r="MJZ49" s="689"/>
      <c r="MKA49" s="689"/>
      <c r="MKB49" s="689"/>
      <c r="MKC49" s="689"/>
      <c r="MKD49" s="689"/>
      <c r="MKE49" s="689"/>
      <c r="MKF49" s="689"/>
      <c r="MKG49" s="689"/>
      <c r="MKH49" s="689"/>
      <c r="MKI49" s="689"/>
      <c r="MKJ49" s="689"/>
      <c r="MKK49" s="689"/>
      <c r="MKL49" s="689"/>
      <c r="MKM49" s="689"/>
      <c r="MKN49" s="689"/>
      <c r="MKO49" s="689"/>
      <c r="MKP49" s="689"/>
      <c r="MKQ49" s="689"/>
      <c r="MKR49" s="689"/>
      <c r="MKS49" s="689"/>
      <c r="MKT49" s="689"/>
      <c r="MKU49" s="689"/>
      <c r="MKV49" s="689"/>
      <c r="MKW49" s="689"/>
      <c r="MKX49" s="689"/>
      <c r="MKY49" s="689"/>
      <c r="MKZ49" s="689"/>
      <c r="MLA49" s="689"/>
      <c r="MLB49" s="689"/>
      <c r="MLC49" s="689"/>
      <c r="MLD49" s="689"/>
      <c r="MLE49" s="689"/>
      <c r="MLF49" s="689"/>
      <c r="MLG49" s="689"/>
      <c r="MLH49" s="689"/>
      <c r="MLI49" s="689"/>
      <c r="MLJ49" s="689"/>
      <c r="MLK49" s="689"/>
      <c r="MLL49" s="689"/>
      <c r="MLM49" s="689"/>
      <c r="MLN49" s="689"/>
      <c r="MLO49" s="689"/>
      <c r="MLP49" s="689"/>
      <c r="MLQ49" s="689"/>
      <c r="MLR49" s="689"/>
      <c r="MLS49" s="689"/>
      <c r="MLT49" s="689"/>
      <c r="MLU49" s="689"/>
      <c r="MLV49" s="689"/>
      <c r="MLW49" s="689"/>
      <c r="MLX49" s="689"/>
      <c r="MLY49" s="689"/>
      <c r="MLZ49" s="689"/>
      <c r="MMA49" s="689"/>
      <c r="MMB49" s="689"/>
      <c r="MMC49" s="689"/>
      <c r="MMD49" s="689"/>
      <c r="MME49" s="689"/>
      <c r="MMF49" s="689"/>
      <c r="MMG49" s="689"/>
      <c r="MMH49" s="689"/>
      <c r="MMI49" s="689"/>
      <c r="MMJ49" s="689"/>
      <c r="MMK49" s="689"/>
      <c r="MML49" s="689"/>
      <c r="MMM49" s="689"/>
      <c r="MMN49" s="689"/>
      <c r="MMO49" s="689"/>
      <c r="MMP49" s="689"/>
      <c r="MMQ49" s="689"/>
      <c r="MMR49" s="689"/>
      <c r="MMS49" s="689"/>
      <c r="MMT49" s="689"/>
      <c r="MMU49" s="689"/>
      <c r="MMV49" s="689"/>
      <c r="MMW49" s="689"/>
      <c r="MMX49" s="689"/>
      <c r="MMY49" s="689"/>
      <c r="MMZ49" s="689"/>
      <c r="MNA49" s="689"/>
      <c r="MNB49" s="689"/>
      <c r="MNC49" s="689"/>
      <c r="MND49" s="689"/>
      <c r="MNE49" s="689"/>
      <c r="MNF49" s="689"/>
      <c r="MNG49" s="689"/>
      <c r="MNH49" s="689"/>
      <c r="MNI49" s="689"/>
      <c r="MNJ49" s="689"/>
      <c r="MNK49" s="689"/>
      <c r="MNL49" s="689"/>
      <c r="MNM49" s="689"/>
      <c r="MNN49" s="689"/>
      <c r="MNO49" s="689"/>
      <c r="MNP49" s="689"/>
      <c r="MNQ49" s="689"/>
      <c r="MNR49" s="689"/>
      <c r="MNS49" s="689"/>
      <c r="MNT49" s="689"/>
      <c r="MNU49" s="689"/>
      <c r="MNV49" s="689"/>
      <c r="MNW49" s="689"/>
      <c r="MNX49" s="689"/>
      <c r="MNY49" s="689"/>
      <c r="MNZ49" s="689"/>
      <c r="MOA49" s="689"/>
      <c r="MOB49" s="689"/>
      <c r="MOC49" s="689"/>
      <c r="MOD49" s="689"/>
      <c r="MOE49" s="689"/>
      <c r="MOF49" s="689"/>
      <c r="MOG49" s="689"/>
      <c r="MOH49" s="689"/>
      <c r="MOI49" s="689"/>
      <c r="MOJ49" s="689"/>
      <c r="MOK49" s="689"/>
      <c r="MOL49" s="689"/>
      <c r="MOM49" s="689"/>
      <c r="MON49" s="689"/>
      <c r="MOO49" s="689"/>
      <c r="MOP49" s="689"/>
      <c r="MOQ49" s="689"/>
      <c r="MOR49" s="689"/>
      <c r="MOS49" s="689"/>
      <c r="MOT49" s="689"/>
      <c r="MOU49" s="689"/>
      <c r="MOV49" s="689"/>
      <c r="MOW49" s="689"/>
      <c r="MOX49" s="689"/>
      <c r="MOY49" s="689"/>
      <c r="MOZ49" s="689"/>
      <c r="MPA49" s="689"/>
      <c r="MPB49" s="689"/>
      <c r="MPC49" s="689"/>
      <c r="MPD49" s="689"/>
      <c r="MPE49" s="689"/>
      <c r="MPF49" s="689"/>
      <c r="MPG49" s="689"/>
      <c r="MPH49" s="689"/>
      <c r="MPI49" s="689"/>
      <c r="MPJ49" s="689"/>
      <c r="MPK49" s="689"/>
      <c r="MPL49" s="689"/>
      <c r="MPM49" s="689"/>
      <c r="MPN49" s="689"/>
      <c r="MPO49" s="689"/>
      <c r="MPP49" s="689"/>
      <c r="MPQ49" s="689"/>
      <c r="MPR49" s="689"/>
      <c r="MPS49" s="689"/>
      <c r="MPT49" s="689"/>
      <c r="MPU49" s="689"/>
      <c r="MPV49" s="689"/>
      <c r="MPW49" s="689"/>
      <c r="MPX49" s="689"/>
      <c r="MPY49" s="689"/>
      <c r="MPZ49" s="689"/>
      <c r="MQA49" s="689"/>
      <c r="MQB49" s="689"/>
      <c r="MQC49" s="689"/>
      <c r="MQD49" s="689"/>
      <c r="MQE49" s="689"/>
      <c r="MQF49" s="689"/>
      <c r="MQG49" s="689"/>
      <c r="MQH49" s="689"/>
      <c r="MQI49" s="689"/>
      <c r="MQJ49" s="689"/>
      <c r="MQK49" s="689"/>
      <c r="MQL49" s="689"/>
      <c r="MQM49" s="689"/>
      <c r="MQN49" s="689"/>
      <c r="MQO49" s="689"/>
      <c r="MQP49" s="689"/>
      <c r="MQQ49" s="689"/>
      <c r="MQR49" s="689"/>
      <c r="MQS49" s="689"/>
      <c r="MQT49" s="689"/>
      <c r="MQU49" s="689"/>
      <c r="MQV49" s="689"/>
      <c r="MQW49" s="689"/>
      <c r="MQX49" s="689"/>
      <c r="MQY49" s="689"/>
      <c r="MQZ49" s="689"/>
      <c r="MRA49" s="689"/>
      <c r="MRB49" s="689"/>
      <c r="MRC49" s="689"/>
      <c r="MRD49" s="689"/>
      <c r="MRE49" s="689"/>
      <c r="MRF49" s="689"/>
      <c r="MRG49" s="689"/>
      <c r="MRH49" s="689"/>
      <c r="MRI49" s="689"/>
      <c r="MRJ49" s="689"/>
      <c r="MRK49" s="689"/>
      <c r="MRL49" s="689"/>
      <c r="MRM49" s="689"/>
      <c r="MRN49" s="689"/>
      <c r="MRO49" s="689"/>
      <c r="MRP49" s="689"/>
      <c r="MRQ49" s="689"/>
      <c r="MRR49" s="689"/>
      <c r="MRS49" s="689"/>
      <c r="MRT49" s="689"/>
      <c r="MRU49" s="689"/>
      <c r="MRV49" s="689"/>
      <c r="MRW49" s="689"/>
      <c r="MRX49" s="689"/>
      <c r="MRY49" s="689"/>
      <c r="MRZ49" s="689"/>
      <c r="MSA49" s="689"/>
      <c r="MSB49" s="689"/>
      <c r="MSC49" s="689"/>
      <c r="MSD49" s="689"/>
      <c r="MSE49" s="689"/>
      <c r="MSF49" s="689"/>
      <c r="MSG49" s="689"/>
      <c r="MSH49" s="689"/>
      <c r="MSI49" s="689"/>
      <c r="MSJ49" s="689"/>
      <c r="MSK49" s="689"/>
      <c r="MSL49" s="689"/>
      <c r="MSM49" s="689"/>
      <c r="MSN49" s="689"/>
      <c r="MSO49" s="689"/>
      <c r="MSP49" s="689"/>
      <c r="MSQ49" s="689"/>
      <c r="MSR49" s="689"/>
      <c r="MSS49" s="689"/>
      <c r="MST49" s="689"/>
      <c r="MSU49" s="689"/>
      <c r="MSV49" s="689"/>
      <c r="MSW49" s="689"/>
      <c r="MSX49" s="689"/>
      <c r="MSY49" s="689"/>
      <c r="MSZ49" s="689"/>
      <c r="MTA49" s="689"/>
      <c r="MTB49" s="689"/>
      <c r="MTC49" s="689"/>
      <c r="MTD49" s="689"/>
      <c r="MTE49" s="689"/>
      <c r="MTF49" s="689"/>
      <c r="MTG49" s="689"/>
      <c r="MTH49" s="689"/>
      <c r="MTI49" s="689"/>
      <c r="MTJ49" s="689"/>
      <c r="MTK49" s="689"/>
      <c r="MTL49" s="689"/>
      <c r="MTM49" s="689"/>
      <c r="MTN49" s="689"/>
      <c r="MTO49" s="689"/>
      <c r="MTP49" s="689"/>
      <c r="MTQ49" s="689"/>
      <c r="MTR49" s="689"/>
      <c r="MTS49" s="689"/>
      <c r="MTT49" s="689"/>
      <c r="MTU49" s="689"/>
      <c r="MTV49" s="689"/>
      <c r="MTW49" s="689"/>
      <c r="MTX49" s="689"/>
      <c r="MTY49" s="689"/>
      <c r="MTZ49" s="689"/>
      <c r="MUA49" s="689"/>
      <c r="MUB49" s="689"/>
      <c r="MUC49" s="689"/>
      <c r="MUD49" s="689"/>
      <c r="MUE49" s="689"/>
      <c r="MUF49" s="689"/>
      <c r="MUG49" s="689"/>
      <c r="MUH49" s="689"/>
      <c r="MUI49" s="689"/>
      <c r="MUJ49" s="689"/>
      <c r="MUK49" s="689"/>
      <c r="MUL49" s="689"/>
      <c r="MUM49" s="689"/>
      <c r="MUN49" s="689"/>
      <c r="MUO49" s="689"/>
      <c r="MUP49" s="689"/>
      <c r="MUQ49" s="689"/>
      <c r="MUR49" s="689"/>
      <c r="MUS49" s="689"/>
      <c r="MUT49" s="689"/>
      <c r="MUU49" s="689"/>
      <c r="MUV49" s="689"/>
      <c r="MUW49" s="689"/>
      <c r="MUX49" s="689"/>
      <c r="MUY49" s="689"/>
      <c r="MUZ49" s="689"/>
      <c r="MVA49" s="689"/>
      <c r="MVB49" s="689"/>
      <c r="MVC49" s="689"/>
      <c r="MVD49" s="689"/>
      <c r="MVE49" s="689"/>
      <c r="MVF49" s="689"/>
      <c r="MVG49" s="689"/>
      <c r="MVH49" s="689"/>
      <c r="MVI49" s="689"/>
      <c r="MVJ49" s="689"/>
      <c r="MVK49" s="689"/>
      <c r="MVL49" s="689"/>
      <c r="MVM49" s="689"/>
      <c r="MVN49" s="689"/>
      <c r="MVO49" s="689"/>
      <c r="MVP49" s="689"/>
      <c r="MVQ49" s="689"/>
      <c r="MVR49" s="689"/>
      <c r="MVS49" s="689"/>
      <c r="MVT49" s="689"/>
      <c r="MVU49" s="689"/>
      <c r="MVV49" s="689"/>
      <c r="MVW49" s="689"/>
      <c r="MVX49" s="689"/>
      <c r="MVY49" s="689"/>
      <c r="MVZ49" s="689"/>
      <c r="MWA49" s="689"/>
      <c r="MWB49" s="689"/>
      <c r="MWC49" s="689"/>
      <c r="MWD49" s="689"/>
      <c r="MWE49" s="689"/>
      <c r="MWF49" s="689"/>
      <c r="MWG49" s="689"/>
      <c r="MWH49" s="689"/>
      <c r="MWI49" s="689"/>
      <c r="MWJ49" s="689"/>
      <c r="MWK49" s="689"/>
      <c r="MWL49" s="689"/>
      <c r="MWM49" s="689"/>
      <c r="MWN49" s="689"/>
      <c r="MWO49" s="689"/>
      <c r="MWP49" s="689"/>
      <c r="MWQ49" s="689"/>
      <c r="MWR49" s="689"/>
      <c r="MWS49" s="689"/>
      <c r="MWT49" s="689"/>
      <c r="MWU49" s="689"/>
      <c r="MWV49" s="689"/>
      <c r="MWW49" s="689"/>
      <c r="MWX49" s="689"/>
      <c r="MWY49" s="689"/>
      <c r="MWZ49" s="689"/>
      <c r="MXA49" s="689"/>
      <c r="MXB49" s="689"/>
      <c r="MXC49" s="689"/>
      <c r="MXD49" s="689"/>
      <c r="MXE49" s="689"/>
      <c r="MXF49" s="689"/>
      <c r="MXG49" s="689"/>
      <c r="MXH49" s="689"/>
      <c r="MXI49" s="689"/>
      <c r="MXJ49" s="689"/>
      <c r="MXK49" s="689"/>
      <c r="MXL49" s="689"/>
      <c r="MXM49" s="689"/>
      <c r="MXN49" s="689"/>
      <c r="MXO49" s="689"/>
      <c r="MXP49" s="689"/>
      <c r="MXQ49" s="689"/>
      <c r="MXR49" s="689"/>
      <c r="MXS49" s="689"/>
      <c r="MXT49" s="689"/>
      <c r="MXU49" s="689"/>
      <c r="MXV49" s="689"/>
      <c r="MXW49" s="689"/>
      <c r="MXX49" s="689"/>
      <c r="MXY49" s="689"/>
      <c r="MXZ49" s="689"/>
      <c r="MYA49" s="689"/>
      <c r="MYB49" s="689"/>
      <c r="MYC49" s="689"/>
      <c r="MYD49" s="689"/>
      <c r="MYE49" s="689"/>
      <c r="MYF49" s="689"/>
      <c r="MYG49" s="689"/>
      <c r="MYH49" s="689"/>
      <c r="MYI49" s="689"/>
      <c r="MYJ49" s="689"/>
      <c r="MYK49" s="689"/>
      <c r="MYL49" s="689"/>
      <c r="MYM49" s="689"/>
      <c r="MYN49" s="689"/>
      <c r="MYO49" s="689"/>
      <c r="MYP49" s="689"/>
      <c r="MYQ49" s="689"/>
      <c r="MYR49" s="689"/>
      <c r="MYS49" s="689"/>
      <c r="MYT49" s="689"/>
      <c r="MYU49" s="689"/>
      <c r="MYV49" s="689"/>
      <c r="MYW49" s="689"/>
      <c r="MYX49" s="689"/>
      <c r="MYY49" s="689"/>
      <c r="MYZ49" s="689"/>
      <c r="MZA49" s="689"/>
      <c r="MZB49" s="689"/>
      <c r="MZC49" s="689"/>
      <c r="MZD49" s="689"/>
      <c r="MZE49" s="689"/>
      <c r="MZF49" s="689"/>
      <c r="MZG49" s="689"/>
      <c r="MZH49" s="689"/>
      <c r="MZI49" s="689"/>
      <c r="MZJ49" s="689"/>
      <c r="MZK49" s="689"/>
      <c r="MZL49" s="689"/>
      <c r="MZM49" s="689"/>
      <c r="MZN49" s="689"/>
      <c r="MZO49" s="689"/>
      <c r="MZP49" s="689"/>
      <c r="MZQ49" s="689"/>
      <c r="MZR49" s="689"/>
      <c r="MZS49" s="689"/>
      <c r="MZT49" s="689"/>
      <c r="MZU49" s="689"/>
      <c r="MZV49" s="689"/>
      <c r="MZW49" s="689"/>
      <c r="MZX49" s="689"/>
      <c r="MZY49" s="689"/>
      <c r="MZZ49" s="689"/>
      <c r="NAA49" s="689"/>
      <c r="NAB49" s="689"/>
      <c r="NAC49" s="689"/>
      <c r="NAD49" s="689"/>
      <c r="NAE49" s="689"/>
      <c r="NAF49" s="689"/>
      <c r="NAG49" s="689"/>
      <c r="NAH49" s="689"/>
      <c r="NAI49" s="689"/>
      <c r="NAJ49" s="689"/>
      <c r="NAK49" s="689"/>
      <c r="NAL49" s="689"/>
      <c r="NAM49" s="689"/>
      <c r="NAN49" s="689"/>
      <c r="NAO49" s="689"/>
      <c r="NAP49" s="689"/>
      <c r="NAQ49" s="689"/>
      <c r="NAR49" s="689"/>
      <c r="NAS49" s="689"/>
      <c r="NAT49" s="689"/>
      <c r="NAU49" s="689"/>
      <c r="NAV49" s="689"/>
      <c r="NAW49" s="689"/>
      <c r="NAX49" s="689"/>
      <c r="NAY49" s="689"/>
      <c r="NAZ49" s="689"/>
      <c r="NBA49" s="689"/>
      <c r="NBB49" s="689"/>
      <c r="NBC49" s="689"/>
      <c r="NBD49" s="689"/>
      <c r="NBE49" s="689"/>
      <c r="NBF49" s="689"/>
      <c r="NBG49" s="689"/>
      <c r="NBH49" s="689"/>
      <c r="NBI49" s="689"/>
      <c r="NBJ49" s="689"/>
      <c r="NBK49" s="689"/>
      <c r="NBL49" s="689"/>
      <c r="NBM49" s="689"/>
      <c r="NBN49" s="689"/>
      <c r="NBO49" s="689"/>
      <c r="NBP49" s="689"/>
      <c r="NBQ49" s="689"/>
      <c r="NBR49" s="689"/>
      <c r="NBS49" s="689"/>
      <c r="NBT49" s="689"/>
      <c r="NBU49" s="689"/>
      <c r="NBV49" s="689"/>
      <c r="NBW49" s="689"/>
      <c r="NBX49" s="689"/>
      <c r="NBY49" s="689"/>
      <c r="NBZ49" s="689"/>
      <c r="NCA49" s="689"/>
      <c r="NCB49" s="689"/>
      <c r="NCC49" s="689"/>
      <c r="NCD49" s="689"/>
      <c r="NCE49" s="689"/>
      <c r="NCF49" s="689"/>
      <c r="NCG49" s="689"/>
      <c r="NCH49" s="689"/>
      <c r="NCI49" s="689"/>
      <c r="NCJ49" s="689"/>
      <c r="NCK49" s="689"/>
      <c r="NCL49" s="689"/>
      <c r="NCM49" s="689"/>
      <c r="NCN49" s="689"/>
      <c r="NCO49" s="689"/>
      <c r="NCP49" s="689"/>
      <c r="NCQ49" s="689"/>
      <c r="NCR49" s="689"/>
      <c r="NCS49" s="689"/>
      <c r="NCT49" s="689"/>
      <c r="NCU49" s="689"/>
      <c r="NCV49" s="689"/>
      <c r="NCW49" s="689"/>
      <c r="NCX49" s="689"/>
      <c r="NCY49" s="689"/>
      <c r="NCZ49" s="689"/>
      <c r="NDA49" s="689"/>
      <c r="NDB49" s="689"/>
      <c r="NDC49" s="689"/>
      <c r="NDD49" s="689"/>
      <c r="NDE49" s="689"/>
      <c r="NDF49" s="689"/>
      <c r="NDG49" s="689"/>
      <c r="NDH49" s="689"/>
      <c r="NDI49" s="689"/>
      <c r="NDJ49" s="689"/>
      <c r="NDK49" s="689"/>
      <c r="NDL49" s="689"/>
      <c r="NDM49" s="689"/>
      <c r="NDN49" s="689"/>
      <c r="NDO49" s="689"/>
      <c r="NDP49" s="689"/>
      <c r="NDQ49" s="689"/>
      <c r="NDR49" s="689"/>
      <c r="NDS49" s="689"/>
      <c r="NDT49" s="689"/>
      <c r="NDU49" s="689"/>
      <c r="NDV49" s="689"/>
      <c r="NDW49" s="689"/>
      <c r="NDX49" s="689"/>
      <c r="NDY49" s="689"/>
      <c r="NDZ49" s="689"/>
      <c r="NEA49" s="689"/>
      <c r="NEB49" s="689"/>
      <c r="NEC49" s="689"/>
      <c r="NED49" s="689"/>
      <c r="NEE49" s="689"/>
      <c r="NEF49" s="689"/>
      <c r="NEG49" s="689"/>
      <c r="NEH49" s="689"/>
      <c r="NEI49" s="689"/>
      <c r="NEJ49" s="689"/>
      <c r="NEK49" s="689"/>
      <c r="NEL49" s="689"/>
      <c r="NEM49" s="689"/>
      <c r="NEN49" s="689"/>
      <c r="NEO49" s="689"/>
      <c r="NEP49" s="689"/>
      <c r="NEQ49" s="689"/>
      <c r="NER49" s="689"/>
      <c r="NES49" s="689"/>
      <c r="NET49" s="689"/>
      <c r="NEU49" s="689"/>
      <c r="NEV49" s="689"/>
      <c r="NEW49" s="689"/>
      <c r="NEX49" s="689"/>
      <c r="NEY49" s="689"/>
      <c r="NEZ49" s="689"/>
      <c r="NFA49" s="689"/>
      <c r="NFB49" s="689"/>
      <c r="NFC49" s="689"/>
      <c r="NFD49" s="689"/>
      <c r="NFE49" s="689"/>
      <c r="NFF49" s="689"/>
      <c r="NFG49" s="689"/>
      <c r="NFH49" s="689"/>
      <c r="NFI49" s="689"/>
      <c r="NFJ49" s="689"/>
      <c r="NFK49" s="689"/>
      <c r="NFL49" s="689"/>
      <c r="NFM49" s="689"/>
      <c r="NFN49" s="689"/>
      <c r="NFO49" s="689"/>
      <c r="NFP49" s="689"/>
      <c r="NFQ49" s="689"/>
      <c r="NFR49" s="689"/>
      <c r="NFS49" s="689"/>
      <c r="NFT49" s="689"/>
      <c r="NFU49" s="689"/>
      <c r="NFV49" s="689"/>
      <c r="NFW49" s="689"/>
      <c r="NFX49" s="689"/>
      <c r="NFY49" s="689"/>
      <c r="NFZ49" s="689"/>
      <c r="NGA49" s="689"/>
      <c r="NGB49" s="689"/>
      <c r="NGC49" s="689"/>
      <c r="NGD49" s="689"/>
      <c r="NGE49" s="689"/>
      <c r="NGF49" s="689"/>
      <c r="NGG49" s="689"/>
      <c r="NGH49" s="689"/>
      <c r="NGI49" s="689"/>
      <c r="NGJ49" s="689"/>
      <c r="NGK49" s="689"/>
      <c r="NGL49" s="689"/>
      <c r="NGM49" s="689"/>
      <c r="NGN49" s="689"/>
      <c r="NGO49" s="689"/>
      <c r="NGP49" s="689"/>
      <c r="NGQ49" s="689"/>
      <c r="NGR49" s="689"/>
      <c r="NGS49" s="689"/>
      <c r="NGT49" s="689"/>
      <c r="NGU49" s="689"/>
      <c r="NGV49" s="689"/>
      <c r="NGW49" s="689"/>
      <c r="NGX49" s="689"/>
      <c r="NGY49" s="689"/>
      <c r="NGZ49" s="689"/>
      <c r="NHA49" s="689"/>
      <c r="NHB49" s="689"/>
      <c r="NHC49" s="689"/>
      <c r="NHD49" s="689"/>
      <c r="NHE49" s="689"/>
      <c r="NHF49" s="689"/>
      <c r="NHG49" s="689"/>
      <c r="NHH49" s="689"/>
      <c r="NHI49" s="689"/>
      <c r="NHJ49" s="689"/>
      <c r="NHK49" s="689"/>
      <c r="NHL49" s="689"/>
      <c r="NHM49" s="689"/>
      <c r="NHN49" s="689"/>
      <c r="NHO49" s="689"/>
      <c r="NHP49" s="689"/>
      <c r="NHQ49" s="689"/>
      <c r="NHR49" s="689"/>
      <c r="NHS49" s="689"/>
      <c r="NHT49" s="689"/>
      <c r="NHU49" s="689"/>
      <c r="NHV49" s="689"/>
      <c r="NHW49" s="689"/>
      <c r="NHX49" s="689"/>
      <c r="NHY49" s="689"/>
      <c r="NHZ49" s="689"/>
      <c r="NIA49" s="689"/>
      <c r="NIB49" s="689"/>
      <c r="NIC49" s="689"/>
      <c r="NID49" s="689"/>
      <c r="NIE49" s="689"/>
      <c r="NIF49" s="689"/>
      <c r="NIG49" s="689"/>
      <c r="NIH49" s="689"/>
      <c r="NII49" s="689"/>
      <c r="NIJ49" s="689"/>
      <c r="NIK49" s="689"/>
      <c r="NIL49" s="689"/>
      <c r="NIM49" s="689"/>
      <c r="NIN49" s="689"/>
      <c r="NIO49" s="689"/>
      <c r="NIP49" s="689"/>
      <c r="NIQ49" s="689"/>
      <c r="NIR49" s="689"/>
      <c r="NIS49" s="689"/>
      <c r="NIT49" s="689"/>
      <c r="NIU49" s="689"/>
      <c r="NIV49" s="689"/>
      <c r="NIW49" s="689"/>
      <c r="NIX49" s="689"/>
      <c r="NIY49" s="689"/>
      <c r="NIZ49" s="689"/>
      <c r="NJA49" s="689"/>
      <c r="NJB49" s="689"/>
      <c r="NJC49" s="689"/>
      <c r="NJD49" s="689"/>
      <c r="NJE49" s="689"/>
      <c r="NJF49" s="689"/>
      <c r="NJG49" s="689"/>
      <c r="NJH49" s="689"/>
      <c r="NJI49" s="689"/>
      <c r="NJJ49" s="689"/>
      <c r="NJK49" s="689"/>
      <c r="NJL49" s="689"/>
      <c r="NJM49" s="689"/>
      <c r="NJN49" s="689"/>
      <c r="NJO49" s="689"/>
      <c r="NJP49" s="689"/>
      <c r="NJQ49" s="689"/>
      <c r="NJR49" s="689"/>
      <c r="NJS49" s="689"/>
      <c r="NJT49" s="689"/>
      <c r="NJU49" s="689"/>
      <c r="NJV49" s="689"/>
      <c r="NJW49" s="689"/>
      <c r="NJX49" s="689"/>
      <c r="NJY49" s="689"/>
      <c r="NJZ49" s="689"/>
      <c r="NKA49" s="689"/>
      <c r="NKB49" s="689"/>
      <c r="NKC49" s="689"/>
      <c r="NKD49" s="689"/>
      <c r="NKE49" s="689"/>
      <c r="NKF49" s="689"/>
      <c r="NKG49" s="689"/>
      <c r="NKH49" s="689"/>
      <c r="NKI49" s="689"/>
      <c r="NKJ49" s="689"/>
      <c r="NKK49" s="689"/>
      <c r="NKL49" s="689"/>
      <c r="NKM49" s="689"/>
      <c r="NKN49" s="689"/>
      <c r="NKO49" s="689"/>
      <c r="NKP49" s="689"/>
      <c r="NKQ49" s="689"/>
      <c r="NKR49" s="689"/>
      <c r="NKS49" s="689"/>
      <c r="NKT49" s="689"/>
      <c r="NKU49" s="689"/>
      <c r="NKV49" s="689"/>
      <c r="NKW49" s="689"/>
      <c r="NKX49" s="689"/>
      <c r="NKY49" s="689"/>
      <c r="NKZ49" s="689"/>
      <c r="NLA49" s="689"/>
      <c r="NLB49" s="689"/>
      <c r="NLC49" s="689"/>
      <c r="NLD49" s="689"/>
      <c r="NLE49" s="689"/>
      <c r="NLF49" s="689"/>
      <c r="NLG49" s="689"/>
      <c r="NLH49" s="689"/>
      <c r="NLI49" s="689"/>
      <c r="NLJ49" s="689"/>
      <c r="NLK49" s="689"/>
      <c r="NLL49" s="689"/>
      <c r="NLM49" s="689"/>
      <c r="NLN49" s="689"/>
      <c r="NLO49" s="689"/>
      <c r="NLP49" s="689"/>
      <c r="NLQ49" s="689"/>
      <c r="NLR49" s="689"/>
      <c r="NLS49" s="689"/>
      <c r="NLT49" s="689"/>
      <c r="NLU49" s="689"/>
      <c r="NLV49" s="689"/>
      <c r="NLW49" s="689"/>
      <c r="NLX49" s="689"/>
      <c r="NLY49" s="689"/>
      <c r="NLZ49" s="689"/>
      <c r="NMA49" s="689"/>
      <c r="NMB49" s="689"/>
      <c r="NMC49" s="689"/>
      <c r="NMD49" s="689"/>
      <c r="NME49" s="689"/>
      <c r="NMF49" s="689"/>
      <c r="NMG49" s="689"/>
      <c r="NMH49" s="689"/>
      <c r="NMI49" s="689"/>
      <c r="NMJ49" s="689"/>
      <c r="NMK49" s="689"/>
      <c r="NML49" s="689"/>
      <c r="NMM49" s="689"/>
      <c r="NMN49" s="689"/>
      <c r="NMO49" s="689"/>
      <c r="NMP49" s="689"/>
      <c r="NMQ49" s="689"/>
      <c r="NMR49" s="689"/>
      <c r="NMS49" s="689"/>
      <c r="NMT49" s="689"/>
      <c r="NMU49" s="689"/>
      <c r="NMV49" s="689"/>
      <c r="NMW49" s="689"/>
      <c r="NMX49" s="689"/>
      <c r="NMY49" s="689"/>
      <c r="NMZ49" s="689"/>
      <c r="NNA49" s="689"/>
      <c r="NNB49" s="689"/>
      <c r="NNC49" s="689"/>
      <c r="NND49" s="689"/>
      <c r="NNE49" s="689"/>
      <c r="NNF49" s="689"/>
      <c r="NNG49" s="689"/>
      <c r="NNH49" s="689"/>
      <c r="NNI49" s="689"/>
      <c r="NNJ49" s="689"/>
      <c r="NNK49" s="689"/>
      <c r="NNL49" s="689"/>
      <c r="NNM49" s="689"/>
      <c r="NNN49" s="689"/>
      <c r="NNO49" s="689"/>
      <c r="NNP49" s="689"/>
      <c r="NNQ49" s="689"/>
      <c r="NNR49" s="689"/>
      <c r="NNS49" s="689"/>
      <c r="NNT49" s="689"/>
      <c r="NNU49" s="689"/>
      <c r="NNV49" s="689"/>
      <c r="NNW49" s="689"/>
      <c r="NNX49" s="689"/>
      <c r="NNY49" s="689"/>
      <c r="NNZ49" s="689"/>
      <c r="NOA49" s="689"/>
      <c r="NOB49" s="689"/>
      <c r="NOC49" s="689"/>
      <c r="NOD49" s="689"/>
      <c r="NOE49" s="689"/>
      <c r="NOF49" s="689"/>
      <c r="NOG49" s="689"/>
      <c r="NOH49" s="689"/>
      <c r="NOI49" s="689"/>
      <c r="NOJ49" s="689"/>
      <c r="NOK49" s="689"/>
      <c r="NOL49" s="689"/>
      <c r="NOM49" s="689"/>
      <c r="NON49" s="689"/>
      <c r="NOO49" s="689"/>
      <c r="NOP49" s="689"/>
      <c r="NOQ49" s="689"/>
      <c r="NOR49" s="689"/>
      <c r="NOS49" s="689"/>
      <c r="NOT49" s="689"/>
      <c r="NOU49" s="689"/>
      <c r="NOV49" s="689"/>
      <c r="NOW49" s="689"/>
      <c r="NOX49" s="689"/>
      <c r="NOY49" s="689"/>
      <c r="NOZ49" s="689"/>
      <c r="NPA49" s="689"/>
      <c r="NPB49" s="689"/>
      <c r="NPC49" s="689"/>
      <c r="NPD49" s="689"/>
      <c r="NPE49" s="689"/>
      <c r="NPF49" s="689"/>
      <c r="NPG49" s="689"/>
      <c r="NPH49" s="689"/>
      <c r="NPI49" s="689"/>
      <c r="NPJ49" s="689"/>
      <c r="NPK49" s="689"/>
      <c r="NPL49" s="689"/>
      <c r="NPM49" s="689"/>
      <c r="NPN49" s="689"/>
      <c r="NPO49" s="689"/>
      <c r="NPP49" s="689"/>
      <c r="NPQ49" s="689"/>
      <c r="NPR49" s="689"/>
      <c r="NPS49" s="689"/>
      <c r="NPT49" s="689"/>
      <c r="NPU49" s="689"/>
      <c r="NPV49" s="689"/>
      <c r="NPW49" s="689"/>
      <c r="NPX49" s="689"/>
      <c r="NPY49" s="689"/>
      <c r="NPZ49" s="689"/>
      <c r="NQA49" s="689"/>
      <c r="NQB49" s="689"/>
      <c r="NQC49" s="689"/>
      <c r="NQD49" s="689"/>
      <c r="NQE49" s="689"/>
      <c r="NQF49" s="689"/>
      <c r="NQG49" s="689"/>
      <c r="NQH49" s="689"/>
      <c r="NQI49" s="689"/>
      <c r="NQJ49" s="689"/>
      <c r="NQK49" s="689"/>
      <c r="NQL49" s="689"/>
      <c r="NQM49" s="689"/>
      <c r="NQN49" s="689"/>
      <c r="NQO49" s="689"/>
      <c r="NQP49" s="689"/>
      <c r="NQQ49" s="689"/>
      <c r="NQR49" s="689"/>
      <c r="NQS49" s="689"/>
      <c r="NQT49" s="689"/>
      <c r="NQU49" s="689"/>
      <c r="NQV49" s="689"/>
      <c r="NQW49" s="689"/>
      <c r="NQX49" s="689"/>
      <c r="NQY49" s="689"/>
      <c r="NQZ49" s="689"/>
      <c r="NRA49" s="689"/>
      <c r="NRB49" s="689"/>
      <c r="NRC49" s="689"/>
      <c r="NRD49" s="689"/>
      <c r="NRE49" s="689"/>
      <c r="NRF49" s="689"/>
      <c r="NRG49" s="689"/>
      <c r="NRH49" s="689"/>
      <c r="NRI49" s="689"/>
      <c r="NRJ49" s="689"/>
      <c r="NRK49" s="689"/>
      <c r="NRL49" s="689"/>
      <c r="NRM49" s="689"/>
      <c r="NRN49" s="689"/>
      <c r="NRO49" s="689"/>
      <c r="NRP49" s="689"/>
      <c r="NRQ49" s="689"/>
      <c r="NRR49" s="689"/>
      <c r="NRS49" s="689"/>
      <c r="NRT49" s="689"/>
      <c r="NRU49" s="689"/>
      <c r="NRV49" s="689"/>
      <c r="NRW49" s="689"/>
      <c r="NRX49" s="689"/>
      <c r="NRY49" s="689"/>
      <c r="NRZ49" s="689"/>
      <c r="NSA49" s="689"/>
      <c r="NSB49" s="689"/>
      <c r="NSC49" s="689"/>
      <c r="NSD49" s="689"/>
      <c r="NSE49" s="689"/>
      <c r="NSF49" s="689"/>
      <c r="NSG49" s="689"/>
      <c r="NSH49" s="689"/>
      <c r="NSI49" s="689"/>
      <c r="NSJ49" s="689"/>
      <c r="NSK49" s="689"/>
      <c r="NSL49" s="689"/>
      <c r="NSM49" s="689"/>
      <c r="NSN49" s="689"/>
      <c r="NSO49" s="689"/>
      <c r="NSP49" s="689"/>
      <c r="NSQ49" s="689"/>
      <c r="NSR49" s="689"/>
      <c r="NSS49" s="689"/>
      <c r="NST49" s="689"/>
      <c r="NSU49" s="689"/>
      <c r="NSV49" s="689"/>
      <c r="NSW49" s="689"/>
      <c r="NSX49" s="689"/>
      <c r="NSY49" s="689"/>
      <c r="NSZ49" s="689"/>
      <c r="NTA49" s="689"/>
      <c r="NTB49" s="689"/>
      <c r="NTC49" s="689"/>
      <c r="NTD49" s="689"/>
      <c r="NTE49" s="689"/>
      <c r="NTF49" s="689"/>
      <c r="NTG49" s="689"/>
      <c r="NTH49" s="689"/>
      <c r="NTI49" s="689"/>
      <c r="NTJ49" s="689"/>
      <c r="NTK49" s="689"/>
      <c r="NTL49" s="689"/>
      <c r="NTM49" s="689"/>
      <c r="NTN49" s="689"/>
      <c r="NTO49" s="689"/>
      <c r="NTP49" s="689"/>
      <c r="NTQ49" s="689"/>
      <c r="NTR49" s="689"/>
      <c r="NTS49" s="689"/>
      <c r="NTT49" s="689"/>
      <c r="NTU49" s="689"/>
      <c r="NTV49" s="689"/>
      <c r="NTW49" s="689"/>
      <c r="NTX49" s="689"/>
      <c r="NTY49" s="689"/>
      <c r="NTZ49" s="689"/>
      <c r="NUA49" s="689"/>
      <c r="NUB49" s="689"/>
      <c r="NUC49" s="689"/>
      <c r="NUD49" s="689"/>
      <c r="NUE49" s="689"/>
      <c r="NUF49" s="689"/>
      <c r="NUG49" s="689"/>
      <c r="NUH49" s="689"/>
      <c r="NUI49" s="689"/>
      <c r="NUJ49" s="689"/>
      <c r="NUK49" s="689"/>
      <c r="NUL49" s="689"/>
      <c r="NUM49" s="689"/>
      <c r="NUN49" s="689"/>
      <c r="NUO49" s="689"/>
      <c r="NUP49" s="689"/>
      <c r="NUQ49" s="689"/>
      <c r="NUR49" s="689"/>
      <c r="NUS49" s="689"/>
      <c r="NUT49" s="689"/>
      <c r="NUU49" s="689"/>
      <c r="NUV49" s="689"/>
      <c r="NUW49" s="689"/>
      <c r="NUX49" s="689"/>
      <c r="NUY49" s="689"/>
      <c r="NUZ49" s="689"/>
      <c r="NVA49" s="689"/>
      <c r="NVB49" s="689"/>
      <c r="NVC49" s="689"/>
      <c r="NVD49" s="689"/>
      <c r="NVE49" s="689"/>
      <c r="NVF49" s="689"/>
      <c r="NVG49" s="689"/>
      <c r="NVH49" s="689"/>
      <c r="NVI49" s="689"/>
      <c r="NVJ49" s="689"/>
      <c r="NVK49" s="689"/>
      <c r="NVL49" s="689"/>
      <c r="NVM49" s="689"/>
      <c r="NVN49" s="689"/>
      <c r="NVO49" s="689"/>
      <c r="NVP49" s="689"/>
      <c r="NVQ49" s="689"/>
      <c r="NVR49" s="689"/>
      <c r="NVS49" s="689"/>
      <c r="NVT49" s="689"/>
      <c r="NVU49" s="689"/>
      <c r="NVV49" s="689"/>
      <c r="NVW49" s="689"/>
      <c r="NVX49" s="689"/>
      <c r="NVY49" s="689"/>
      <c r="NVZ49" s="689"/>
      <c r="NWA49" s="689"/>
      <c r="NWB49" s="689"/>
      <c r="NWC49" s="689"/>
      <c r="NWD49" s="689"/>
      <c r="NWE49" s="689"/>
      <c r="NWF49" s="689"/>
      <c r="NWG49" s="689"/>
      <c r="NWH49" s="689"/>
      <c r="NWI49" s="689"/>
      <c r="NWJ49" s="689"/>
      <c r="NWK49" s="689"/>
      <c r="NWL49" s="689"/>
      <c r="NWM49" s="689"/>
      <c r="NWN49" s="689"/>
      <c r="NWO49" s="689"/>
      <c r="NWP49" s="689"/>
      <c r="NWQ49" s="689"/>
      <c r="NWR49" s="689"/>
      <c r="NWS49" s="689"/>
      <c r="NWT49" s="689"/>
      <c r="NWU49" s="689"/>
      <c r="NWV49" s="689"/>
      <c r="NWW49" s="689"/>
      <c r="NWX49" s="689"/>
      <c r="NWY49" s="689"/>
      <c r="NWZ49" s="689"/>
      <c r="NXA49" s="689"/>
      <c r="NXB49" s="689"/>
      <c r="NXC49" s="689"/>
      <c r="NXD49" s="689"/>
      <c r="NXE49" s="689"/>
      <c r="NXF49" s="689"/>
      <c r="NXG49" s="689"/>
      <c r="NXH49" s="689"/>
      <c r="NXI49" s="689"/>
      <c r="NXJ49" s="689"/>
      <c r="NXK49" s="689"/>
      <c r="NXL49" s="689"/>
      <c r="NXM49" s="689"/>
      <c r="NXN49" s="689"/>
      <c r="NXO49" s="689"/>
      <c r="NXP49" s="689"/>
      <c r="NXQ49" s="689"/>
      <c r="NXR49" s="689"/>
      <c r="NXS49" s="689"/>
      <c r="NXT49" s="689"/>
      <c r="NXU49" s="689"/>
      <c r="NXV49" s="689"/>
      <c r="NXW49" s="689"/>
      <c r="NXX49" s="689"/>
      <c r="NXY49" s="689"/>
      <c r="NXZ49" s="689"/>
      <c r="NYA49" s="689"/>
      <c r="NYB49" s="689"/>
      <c r="NYC49" s="689"/>
      <c r="NYD49" s="689"/>
      <c r="NYE49" s="689"/>
      <c r="NYF49" s="689"/>
      <c r="NYG49" s="689"/>
      <c r="NYH49" s="689"/>
      <c r="NYI49" s="689"/>
      <c r="NYJ49" s="689"/>
      <c r="NYK49" s="689"/>
      <c r="NYL49" s="689"/>
      <c r="NYM49" s="689"/>
      <c r="NYN49" s="689"/>
      <c r="NYO49" s="689"/>
      <c r="NYP49" s="689"/>
      <c r="NYQ49" s="689"/>
      <c r="NYR49" s="689"/>
      <c r="NYS49" s="689"/>
      <c r="NYT49" s="689"/>
      <c r="NYU49" s="689"/>
      <c r="NYV49" s="689"/>
      <c r="NYW49" s="689"/>
      <c r="NYX49" s="689"/>
      <c r="NYY49" s="689"/>
      <c r="NYZ49" s="689"/>
      <c r="NZA49" s="689"/>
      <c r="NZB49" s="689"/>
      <c r="NZC49" s="689"/>
      <c r="NZD49" s="689"/>
      <c r="NZE49" s="689"/>
      <c r="NZF49" s="689"/>
      <c r="NZG49" s="689"/>
      <c r="NZH49" s="689"/>
      <c r="NZI49" s="689"/>
      <c r="NZJ49" s="689"/>
      <c r="NZK49" s="689"/>
      <c r="NZL49" s="689"/>
      <c r="NZM49" s="689"/>
      <c r="NZN49" s="689"/>
      <c r="NZO49" s="689"/>
      <c r="NZP49" s="689"/>
      <c r="NZQ49" s="689"/>
      <c r="NZR49" s="689"/>
      <c r="NZS49" s="689"/>
      <c r="NZT49" s="689"/>
      <c r="NZU49" s="689"/>
      <c r="NZV49" s="689"/>
      <c r="NZW49" s="689"/>
      <c r="NZX49" s="689"/>
      <c r="NZY49" s="689"/>
      <c r="NZZ49" s="689"/>
      <c r="OAA49" s="689"/>
      <c r="OAB49" s="689"/>
      <c r="OAC49" s="689"/>
      <c r="OAD49" s="689"/>
      <c r="OAE49" s="689"/>
      <c r="OAF49" s="689"/>
      <c r="OAG49" s="689"/>
      <c r="OAH49" s="689"/>
      <c r="OAI49" s="689"/>
      <c r="OAJ49" s="689"/>
      <c r="OAK49" s="689"/>
      <c r="OAL49" s="689"/>
      <c r="OAM49" s="689"/>
      <c r="OAN49" s="689"/>
      <c r="OAO49" s="689"/>
      <c r="OAP49" s="689"/>
      <c r="OAQ49" s="689"/>
      <c r="OAR49" s="689"/>
      <c r="OAS49" s="689"/>
      <c r="OAT49" s="689"/>
      <c r="OAU49" s="689"/>
      <c r="OAV49" s="689"/>
      <c r="OAW49" s="689"/>
      <c r="OAX49" s="689"/>
      <c r="OAY49" s="689"/>
      <c r="OAZ49" s="689"/>
      <c r="OBA49" s="689"/>
      <c r="OBB49" s="689"/>
      <c r="OBC49" s="689"/>
      <c r="OBD49" s="689"/>
      <c r="OBE49" s="689"/>
      <c r="OBF49" s="689"/>
      <c r="OBG49" s="689"/>
      <c r="OBH49" s="689"/>
      <c r="OBI49" s="689"/>
      <c r="OBJ49" s="689"/>
      <c r="OBK49" s="689"/>
      <c r="OBL49" s="689"/>
      <c r="OBM49" s="689"/>
      <c r="OBN49" s="689"/>
      <c r="OBO49" s="689"/>
      <c r="OBP49" s="689"/>
      <c r="OBQ49" s="689"/>
      <c r="OBR49" s="689"/>
      <c r="OBS49" s="689"/>
      <c r="OBT49" s="689"/>
      <c r="OBU49" s="689"/>
      <c r="OBV49" s="689"/>
      <c r="OBW49" s="689"/>
      <c r="OBX49" s="689"/>
      <c r="OBY49" s="689"/>
      <c r="OBZ49" s="689"/>
      <c r="OCA49" s="689"/>
      <c r="OCB49" s="689"/>
      <c r="OCC49" s="689"/>
      <c r="OCD49" s="689"/>
      <c r="OCE49" s="689"/>
      <c r="OCF49" s="689"/>
      <c r="OCG49" s="689"/>
      <c r="OCH49" s="689"/>
      <c r="OCI49" s="689"/>
      <c r="OCJ49" s="689"/>
      <c r="OCK49" s="689"/>
      <c r="OCL49" s="689"/>
      <c r="OCM49" s="689"/>
      <c r="OCN49" s="689"/>
      <c r="OCO49" s="689"/>
      <c r="OCP49" s="689"/>
      <c r="OCQ49" s="689"/>
      <c r="OCR49" s="689"/>
      <c r="OCS49" s="689"/>
      <c r="OCT49" s="689"/>
      <c r="OCU49" s="689"/>
      <c r="OCV49" s="689"/>
      <c r="OCW49" s="689"/>
      <c r="OCX49" s="689"/>
      <c r="OCY49" s="689"/>
      <c r="OCZ49" s="689"/>
      <c r="ODA49" s="689"/>
      <c r="ODB49" s="689"/>
      <c r="ODC49" s="689"/>
      <c r="ODD49" s="689"/>
      <c r="ODE49" s="689"/>
      <c r="ODF49" s="689"/>
      <c r="ODG49" s="689"/>
      <c r="ODH49" s="689"/>
      <c r="ODI49" s="689"/>
      <c r="ODJ49" s="689"/>
      <c r="ODK49" s="689"/>
      <c r="ODL49" s="689"/>
      <c r="ODM49" s="689"/>
      <c r="ODN49" s="689"/>
      <c r="ODO49" s="689"/>
      <c r="ODP49" s="689"/>
      <c r="ODQ49" s="689"/>
      <c r="ODR49" s="689"/>
      <c r="ODS49" s="689"/>
      <c r="ODT49" s="689"/>
      <c r="ODU49" s="689"/>
      <c r="ODV49" s="689"/>
      <c r="ODW49" s="689"/>
      <c r="ODX49" s="689"/>
      <c r="ODY49" s="689"/>
      <c r="ODZ49" s="689"/>
      <c r="OEA49" s="689"/>
      <c r="OEB49" s="689"/>
      <c r="OEC49" s="689"/>
      <c r="OED49" s="689"/>
      <c r="OEE49" s="689"/>
      <c r="OEF49" s="689"/>
      <c r="OEG49" s="689"/>
      <c r="OEH49" s="689"/>
      <c r="OEI49" s="689"/>
      <c r="OEJ49" s="689"/>
      <c r="OEK49" s="689"/>
      <c r="OEL49" s="689"/>
      <c r="OEM49" s="689"/>
      <c r="OEN49" s="689"/>
      <c r="OEO49" s="689"/>
      <c r="OEP49" s="689"/>
      <c r="OEQ49" s="689"/>
      <c r="OER49" s="689"/>
      <c r="OES49" s="689"/>
      <c r="OET49" s="689"/>
      <c r="OEU49" s="689"/>
      <c r="OEV49" s="689"/>
      <c r="OEW49" s="689"/>
      <c r="OEX49" s="689"/>
      <c r="OEY49" s="689"/>
      <c r="OEZ49" s="689"/>
      <c r="OFA49" s="689"/>
      <c r="OFB49" s="689"/>
      <c r="OFC49" s="689"/>
      <c r="OFD49" s="689"/>
      <c r="OFE49" s="689"/>
      <c r="OFF49" s="689"/>
      <c r="OFG49" s="689"/>
      <c r="OFH49" s="689"/>
      <c r="OFI49" s="689"/>
      <c r="OFJ49" s="689"/>
      <c r="OFK49" s="689"/>
      <c r="OFL49" s="689"/>
      <c r="OFM49" s="689"/>
      <c r="OFN49" s="689"/>
      <c r="OFO49" s="689"/>
      <c r="OFP49" s="689"/>
      <c r="OFQ49" s="689"/>
      <c r="OFR49" s="689"/>
      <c r="OFS49" s="689"/>
      <c r="OFT49" s="689"/>
      <c r="OFU49" s="689"/>
      <c r="OFV49" s="689"/>
      <c r="OFW49" s="689"/>
      <c r="OFX49" s="689"/>
      <c r="OFY49" s="689"/>
      <c r="OFZ49" s="689"/>
      <c r="OGA49" s="689"/>
      <c r="OGB49" s="689"/>
      <c r="OGC49" s="689"/>
      <c r="OGD49" s="689"/>
      <c r="OGE49" s="689"/>
      <c r="OGF49" s="689"/>
      <c r="OGG49" s="689"/>
      <c r="OGH49" s="689"/>
      <c r="OGI49" s="689"/>
      <c r="OGJ49" s="689"/>
      <c r="OGK49" s="689"/>
      <c r="OGL49" s="689"/>
      <c r="OGM49" s="689"/>
      <c r="OGN49" s="689"/>
      <c r="OGO49" s="689"/>
      <c r="OGP49" s="689"/>
      <c r="OGQ49" s="689"/>
      <c r="OGR49" s="689"/>
      <c r="OGS49" s="689"/>
      <c r="OGT49" s="689"/>
      <c r="OGU49" s="689"/>
      <c r="OGV49" s="689"/>
      <c r="OGW49" s="689"/>
      <c r="OGX49" s="689"/>
      <c r="OGY49" s="689"/>
      <c r="OGZ49" s="689"/>
      <c r="OHA49" s="689"/>
      <c r="OHB49" s="689"/>
      <c r="OHC49" s="689"/>
      <c r="OHD49" s="689"/>
      <c r="OHE49" s="689"/>
      <c r="OHF49" s="689"/>
      <c r="OHG49" s="689"/>
      <c r="OHH49" s="689"/>
      <c r="OHI49" s="689"/>
      <c r="OHJ49" s="689"/>
      <c r="OHK49" s="689"/>
      <c r="OHL49" s="689"/>
      <c r="OHM49" s="689"/>
      <c r="OHN49" s="689"/>
      <c r="OHO49" s="689"/>
      <c r="OHP49" s="689"/>
      <c r="OHQ49" s="689"/>
      <c r="OHR49" s="689"/>
      <c r="OHS49" s="689"/>
      <c r="OHT49" s="689"/>
      <c r="OHU49" s="689"/>
      <c r="OHV49" s="689"/>
      <c r="OHW49" s="689"/>
      <c r="OHX49" s="689"/>
      <c r="OHY49" s="689"/>
      <c r="OHZ49" s="689"/>
      <c r="OIA49" s="689"/>
      <c r="OIB49" s="689"/>
      <c r="OIC49" s="689"/>
      <c r="OID49" s="689"/>
      <c r="OIE49" s="689"/>
      <c r="OIF49" s="689"/>
      <c r="OIG49" s="689"/>
      <c r="OIH49" s="689"/>
      <c r="OII49" s="689"/>
      <c r="OIJ49" s="689"/>
      <c r="OIK49" s="689"/>
      <c r="OIL49" s="689"/>
      <c r="OIM49" s="689"/>
      <c r="OIN49" s="689"/>
      <c r="OIO49" s="689"/>
      <c r="OIP49" s="689"/>
      <c r="OIQ49" s="689"/>
      <c r="OIR49" s="689"/>
      <c r="OIS49" s="689"/>
      <c r="OIT49" s="689"/>
      <c r="OIU49" s="689"/>
      <c r="OIV49" s="689"/>
      <c r="OIW49" s="689"/>
      <c r="OIX49" s="689"/>
      <c r="OIY49" s="689"/>
      <c r="OIZ49" s="689"/>
      <c r="OJA49" s="689"/>
      <c r="OJB49" s="689"/>
      <c r="OJC49" s="689"/>
      <c r="OJD49" s="689"/>
      <c r="OJE49" s="689"/>
      <c r="OJF49" s="689"/>
      <c r="OJG49" s="689"/>
      <c r="OJH49" s="689"/>
      <c r="OJI49" s="689"/>
      <c r="OJJ49" s="689"/>
      <c r="OJK49" s="689"/>
      <c r="OJL49" s="689"/>
      <c r="OJM49" s="689"/>
      <c r="OJN49" s="689"/>
      <c r="OJO49" s="689"/>
      <c r="OJP49" s="689"/>
      <c r="OJQ49" s="689"/>
      <c r="OJR49" s="689"/>
      <c r="OJS49" s="689"/>
      <c r="OJT49" s="689"/>
      <c r="OJU49" s="689"/>
      <c r="OJV49" s="689"/>
      <c r="OJW49" s="689"/>
      <c r="OJX49" s="689"/>
      <c r="OJY49" s="689"/>
      <c r="OJZ49" s="689"/>
      <c r="OKA49" s="689"/>
      <c r="OKB49" s="689"/>
      <c r="OKC49" s="689"/>
      <c r="OKD49" s="689"/>
      <c r="OKE49" s="689"/>
      <c r="OKF49" s="689"/>
      <c r="OKG49" s="689"/>
      <c r="OKH49" s="689"/>
      <c r="OKI49" s="689"/>
      <c r="OKJ49" s="689"/>
      <c r="OKK49" s="689"/>
      <c r="OKL49" s="689"/>
      <c r="OKM49" s="689"/>
      <c r="OKN49" s="689"/>
      <c r="OKO49" s="689"/>
      <c r="OKP49" s="689"/>
      <c r="OKQ49" s="689"/>
      <c r="OKR49" s="689"/>
      <c r="OKS49" s="689"/>
      <c r="OKT49" s="689"/>
      <c r="OKU49" s="689"/>
      <c r="OKV49" s="689"/>
      <c r="OKW49" s="689"/>
      <c r="OKX49" s="689"/>
      <c r="OKY49" s="689"/>
      <c r="OKZ49" s="689"/>
      <c r="OLA49" s="689"/>
      <c r="OLB49" s="689"/>
      <c r="OLC49" s="689"/>
      <c r="OLD49" s="689"/>
      <c r="OLE49" s="689"/>
      <c r="OLF49" s="689"/>
      <c r="OLG49" s="689"/>
      <c r="OLH49" s="689"/>
      <c r="OLI49" s="689"/>
      <c r="OLJ49" s="689"/>
      <c r="OLK49" s="689"/>
      <c r="OLL49" s="689"/>
      <c r="OLM49" s="689"/>
      <c r="OLN49" s="689"/>
      <c r="OLO49" s="689"/>
      <c r="OLP49" s="689"/>
      <c r="OLQ49" s="689"/>
      <c r="OLR49" s="689"/>
      <c r="OLS49" s="689"/>
      <c r="OLT49" s="689"/>
      <c r="OLU49" s="689"/>
      <c r="OLV49" s="689"/>
      <c r="OLW49" s="689"/>
      <c r="OLX49" s="689"/>
      <c r="OLY49" s="689"/>
      <c r="OLZ49" s="689"/>
      <c r="OMA49" s="689"/>
      <c r="OMB49" s="689"/>
      <c r="OMC49" s="689"/>
      <c r="OMD49" s="689"/>
      <c r="OME49" s="689"/>
      <c r="OMF49" s="689"/>
      <c r="OMG49" s="689"/>
      <c r="OMH49" s="689"/>
      <c r="OMI49" s="689"/>
      <c r="OMJ49" s="689"/>
      <c r="OMK49" s="689"/>
      <c r="OML49" s="689"/>
      <c r="OMM49" s="689"/>
      <c r="OMN49" s="689"/>
      <c r="OMO49" s="689"/>
      <c r="OMP49" s="689"/>
      <c r="OMQ49" s="689"/>
      <c r="OMR49" s="689"/>
      <c r="OMS49" s="689"/>
      <c r="OMT49" s="689"/>
      <c r="OMU49" s="689"/>
      <c r="OMV49" s="689"/>
      <c r="OMW49" s="689"/>
      <c r="OMX49" s="689"/>
      <c r="OMY49" s="689"/>
      <c r="OMZ49" s="689"/>
      <c r="ONA49" s="689"/>
      <c r="ONB49" s="689"/>
      <c r="ONC49" s="689"/>
      <c r="OND49" s="689"/>
      <c r="ONE49" s="689"/>
      <c r="ONF49" s="689"/>
      <c r="ONG49" s="689"/>
      <c r="ONH49" s="689"/>
      <c r="ONI49" s="689"/>
      <c r="ONJ49" s="689"/>
      <c r="ONK49" s="689"/>
      <c r="ONL49" s="689"/>
      <c r="ONM49" s="689"/>
      <c r="ONN49" s="689"/>
      <c r="ONO49" s="689"/>
      <c r="ONP49" s="689"/>
      <c r="ONQ49" s="689"/>
      <c r="ONR49" s="689"/>
      <c r="ONS49" s="689"/>
      <c r="ONT49" s="689"/>
      <c r="ONU49" s="689"/>
      <c r="ONV49" s="689"/>
      <c r="ONW49" s="689"/>
      <c r="ONX49" s="689"/>
      <c r="ONY49" s="689"/>
      <c r="ONZ49" s="689"/>
      <c r="OOA49" s="689"/>
      <c r="OOB49" s="689"/>
      <c r="OOC49" s="689"/>
      <c r="OOD49" s="689"/>
      <c r="OOE49" s="689"/>
      <c r="OOF49" s="689"/>
      <c r="OOG49" s="689"/>
      <c r="OOH49" s="689"/>
      <c r="OOI49" s="689"/>
      <c r="OOJ49" s="689"/>
      <c r="OOK49" s="689"/>
      <c r="OOL49" s="689"/>
      <c r="OOM49" s="689"/>
      <c r="OON49" s="689"/>
      <c r="OOO49" s="689"/>
      <c r="OOP49" s="689"/>
      <c r="OOQ49" s="689"/>
      <c r="OOR49" s="689"/>
      <c r="OOS49" s="689"/>
      <c r="OOT49" s="689"/>
      <c r="OOU49" s="689"/>
      <c r="OOV49" s="689"/>
      <c r="OOW49" s="689"/>
      <c r="OOX49" s="689"/>
      <c r="OOY49" s="689"/>
      <c r="OOZ49" s="689"/>
      <c r="OPA49" s="689"/>
      <c r="OPB49" s="689"/>
      <c r="OPC49" s="689"/>
      <c r="OPD49" s="689"/>
      <c r="OPE49" s="689"/>
      <c r="OPF49" s="689"/>
      <c r="OPG49" s="689"/>
      <c r="OPH49" s="689"/>
      <c r="OPI49" s="689"/>
      <c r="OPJ49" s="689"/>
      <c r="OPK49" s="689"/>
      <c r="OPL49" s="689"/>
      <c r="OPM49" s="689"/>
      <c r="OPN49" s="689"/>
      <c r="OPO49" s="689"/>
      <c r="OPP49" s="689"/>
      <c r="OPQ49" s="689"/>
      <c r="OPR49" s="689"/>
      <c r="OPS49" s="689"/>
      <c r="OPT49" s="689"/>
      <c r="OPU49" s="689"/>
      <c r="OPV49" s="689"/>
      <c r="OPW49" s="689"/>
      <c r="OPX49" s="689"/>
      <c r="OPY49" s="689"/>
      <c r="OPZ49" s="689"/>
      <c r="OQA49" s="689"/>
      <c r="OQB49" s="689"/>
      <c r="OQC49" s="689"/>
      <c r="OQD49" s="689"/>
      <c r="OQE49" s="689"/>
      <c r="OQF49" s="689"/>
      <c r="OQG49" s="689"/>
      <c r="OQH49" s="689"/>
      <c r="OQI49" s="689"/>
      <c r="OQJ49" s="689"/>
      <c r="OQK49" s="689"/>
      <c r="OQL49" s="689"/>
      <c r="OQM49" s="689"/>
      <c r="OQN49" s="689"/>
      <c r="OQO49" s="689"/>
      <c r="OQP49" s="689"/>
      <c r="OQQ49" s="689"/>
      <c r="OQR49" s="689"/>
      <c r="OQS49" s="689"/>
      <c r="OQT49" s="689"/>
      <c r="OQU49" s="689"/>
      <c r="OQV49" s="689"/>
      <c r="OQW49" s="689"/>
      <c r="OQX49" s="689"/>
      <c r="OQY49" s="689"/>
      <c r="OQZ49" s="689"/>
      <c r="ORA49" s="689"/>
      <c r="ORB49" s="689"/>
      <c r="ORC49" s="689"/>
      <c r="ORD49" s="689"/>
      <c r="ORE49" s="689"/>
      <c r="ORF49" s="689"/>
      <c r="ORG49" s="689"/>
      <c r="ORH49" s="689"/>
      <c r="ORI49" s="689"/>
      <c r="ORJ49" s="689"/>
      <c r="ORK49" s="689"/>
      <c r="ORL49" s="689"/>
      <c r="ORM49" s="689"/>
      <c r="ORN49" s="689"/>
      <c r="ORO49" s="689"/>
      <c r="ORP49" s="689"/>
      <c r="ORQ49" s="689"/>
      <c r="ORR49" s="689"/>
      <c r="ORS49" s="689"/>
      <c r="ORT49" s="689"/>
      <c r="ORU49" s="689"/>
      <c r="ORV49" s="689"/>
      <c r="ORW49" s="689"/>
      <c r="ORX49" s="689"/>
      <c r="ORY49" s="689"/>
      <c r="ORZ49" s="689"/>
      <c r="OSA49" s="689"/>
      <c r="OSB49" s="689"/>
      <c r="OSC49" s="689"/>
      <c r="OSD49" s="689"/>
      <c r="OSE49" s="689"/>
      <c r="OSF49" s="689"/>
      <c r="OSG49" s="689"/>
      <c r="OSH49" s="689"/>
      <c r="OSI49" s="689"/>
      <c r="OSJ49" s="689"/>
      <c r="OSK49" s="689"/>
      <c r="OSL49" s="689"/>
      <c r="OSM49" s="689"/>
      <c r="OSN49" s="689"/>
      <c r="OSO49" s="689"/>
      <c r="OSP49" s="689"/>
      <c r="OSQ49" s="689"/>
      <c r="OSR49" s="689"/>
      <c r="OSS49" s="689"/>
      <c r="OST49" s="689"/>
      <c r="OSU49" s="689"/>
      <c r="OSV49" s="689"/>
      <c r="OSW49" s="689"/>
      <c r="OSX49" s="689"/>
      <c r="OSY49" s="689"/>
      <c r="OSZ49" s="689"/>
      <c r="OTA49" s="689"/>
      <c r="OTB49" s="689"/>
      <c r="OTC49" s="689"/>
      <c r="OTD49" s="689"/>
      <c r="OTE49" s="689"/>
      <c r="OTF49" s="689"/>
      <c r="OTG49" s="689"/>
      <c r="OTH49" s="689"/>
      <c r="OTI49" s="689"/>
      <c r="OTJ49" s="689"/>
      <c r="OTK49" s="689"/>
      <c r="OTL49" s="689"/>
      <c r="OTM49" s="689"/>
      <c r="OTN49" s="689"/>
      <c r="OTO49" s="689"/>
      <c r="OTP49" s="689"/>
      <c r="OTQ49" s="689"/>
      <c r="OTR49" s="689"/>
      <c r="OTS49" s="689"/>
      <c r="OTT49" s="689"/>
      <c r="OTU49" s="689"/>
      <c r="OTV49" s="689"/>
      <c r="OTW49" s="689"/>
      <c r="OTX49" s="689"/>
      <c r="OTY49" s="689"/>
      <c r="OTZ49" s="689"/>
      <c r="OUA49" s="689"/>
      <c r="OUB49" s="689"/>
      <c r="OUC49" s="689"/>
      <c r="OUD49" s="689"/>
      <c r="OUE49" s="689"/>
      <c r="OUF49" s="689"/>
      <c r="OUG49" s="689"/>
      <c r="OUH49" s="689"/>
      <c r="OUI49" s="689"/>
      <c r="OUJ49" s="689"/>
      <c r="OUK49" s="689"/>
      <c r="OUL49" s="689"/>
      <c r="OUM49" s="689"/>
      <c r="OUN49" s="689"/>
      <c r="OUO49" s="689"/>
      <c r="OUP49" s="689"/>
      <c r="OUQ49" s="689"/>
      <c r="OUR49" s="689"/>
      <c r="OUS49" s="689"/>
      <c r="OUT49" s="689"/>
      <c r="OUU49" s="689"/>
      <c r="OUV49" s="689"/>
      <c r="OUW49" s="689"/>
      <c r="OUX49" s="689"/>
      <c r="OUY49" s="689"/>
      <c r="OUZ49" s="689"/>
      <c r="OVA49" s="689"/>
      <c r="OVB49" s="689"/>
      <c r="OVC49" s="689"/>
      <c r="OVD49" s="689"/>
      <c r="OVE49" s="689"/>
      <c r="OVF49" s="689"/>
      <c r="OVG49" s="689"/>
      <c r="OVH49" s="689"/>
      <c r="OVI49" s="689"/>
      <c r="OVJ49" s="689"/>
      <c r="OVK49" s="689"/>
      <c r="OVL49" s="689"/>
      <c r="OVM49" s="689"/>
      <c r="OVN49" s="689"/>
      <c r="OVO49" s="689"/>
      <c r="OVP49" s="689"/>
      <c r="OVQ49" s="689"/>
      <c r="OVR49" s="689"/>
      <c r="OVS49" s="689"/>
      <c r="OVT49" s="689"/>
      <c r="OVU49" s="689"/>
      <c r="OVV49" s="689"/>
      <c r="OVW49" s="689"/>
      <c r="OVX49" s="689"/>
      <c r="OVY49" s="689"/>
      <c r="OVZ49" s="689"/>
      <c r="OWA49" s="689"/>
      <c r="OWB49" s="689"/>
      <c r="OWC49" s="689"/>
      <c r="OWD49" s="689"/>
      <c r="OWE49" s="689"/>
      <c r="OWF49" s="689"/>
      <c r="OWG49" s="689"/>
      <c r="OWH49" s="689"/>
      <c r="OWI49" s="689"/>
      <c r="OWJ49" s="689"/>
      <c r="OWK49" s="689"/>
      <c r="OWL49" s="689"/>
      <c r="OWM49" s="689"/>
      <c r="OWN49" s="689"/>
      <c r="OWO49" s="689"/>
      <c r="OWP49" s="689"/>
      <c r="OWQ49" s="689"/>
      <c r="OWR49" s="689"/>
      <c r="OWS49" s="689"/>
      <c r="OWT49" s="689"/>
      <c r="OWU49" s="689"/>
      <c r="OWV49" s="689"/>
      <c r="OWW49" s="689"/>
      <c r="OWX49" s="689"/>
      <c r="OWY49" s="689"/>
      <c r="OWZ49" s="689"/>
      <c r="OXA49" s="689"/>
      <c r="OXB49" s="689"/>
      <c r="OXC49" s="689"/>
      <c r="OXD49" s="689"/>
      <c r="OXE49" s="689"/>
      <c r="OXF49" s="689"/>
      <c r="OXG49" s="689"/>
      <c r="OXH49" s="689"/>
      <c r="OXI49" s="689"/>
      <c r="OXJ49" s="689"/>
      <c r="OXK49" s="689"/>
      <c r="OXL49" s="689"/>
      <c r="OXM49" s="689"/>
      <c r="OXN49" s="689"/>
      <c r="OXO49" s="689"/>
      <c r="OXP49" s="689"/>
      <c r="OXQ49" s="689"/>
      <c r="OXR49" s="689"/>
      <c r="OXS49" s="689"/>
      <c r="OXT49" s="689"/>
      <c r="OXU49" s="689"/>
      <c r="OXV49" s="689"/>
      <c r="OXW49" s="689"/>
      <c r="OXX49" s="689"/>
      <c r="OXY49" s="689"/>
      <c r="OXZ49" s="689"/>
      <c r="OYA49" s="689"/>
      <c r="OYB49" s="689"/>
      <c r="OYC49" s="689"/>
      <c r="OYD49" s="689"/>
      <c r="OYE49" s="689"/>
      <c r="OYF49" s="689"/>
      <c r="OYG49" s="689"/>
      <c r="OYH49" s="689"/>
      <c r="OYI49" s="689"/>
      <c r="OYJ49" s="689"/>
      <c r="OYK49" s="689"/>
      <c r="OYL49" s="689"/>
      <c r="OYM49" s="689"/>
      <c r="OYN49" s="689"/>
      <c r="OYO49" s="689"/>
      <c r="OYP49" s="689"/>
      <c r="OYQ49" s="689"/>
      <c r="OYR49" s="689"/>
      <c r="OYS49" s="689"/>
      <c r="OYT49" s="689"/>
      <c r="OYU49" s="689"/>
      <c r="OYV49" s="689"/>
      <c r="OYW49" s="689"/>
      <c r="OYX49" s="689"/>
      <c r="OYY49" s="689"/>
      <c r="OYZ49" s="689"/>
      <c r="OZA49" s="689"/>
      <c r="OZB49" s="689"/>
      <c r="OZC49" s="689"/>
      <c r="OZD49" s="689"/>
      <c r="OZE49" s="689"/>
      <c r="OZF49" s="689"/>
      <c r="OZG49" s="689"/>
      <c r="OZH49" s="689"/>
      <c r="OZI49" s="689"/>
      <c r="OZJ49" s="689"/>
      <c r="OZK49" s="689"/>
      <c r="OZL49" s="689"/>
      <c r="OZM49" s="689"/>
      <c r="OZN49" s="689"/>
      <c r="OZO49" s="689"/>
      <c r="OZP49" s="689"/>
      <c r="OZQ49" s="689"/>
      <c r="OZR49" s="689"/>
      <c r="OZS49" s="689"/>
      <c r="OZT49" s="689"/>
      <c r="OZU49" s="689"/>
      <c r="OZV49" s="689"/>
      <c r="OZW49" s="689"/>
      <c r="OZX49" s="689"/>
      <c r="OZY49" s="689"/>
      <c r="OZZ49" s="689"/>
      <c r="PAA49" s="689"/>
      <c r="PAB49" s="689"/>
      <c r="PAC49" s="689"/>
      <c r="PAD49" s="689"/>
      <c r="PAE49" s="689"/>
      <c r="PAF49" s="689"/>
      <c r="PAG49" s="689"/>
      <c r="PAH49" s="689"/>
      <c r="PAI49" s="689"/>
      <c r="PAJ49" s="689"/>
      <c r="PAK49" s="689"/>
      <c r="PAL49" s="689"/>
      <c r="PAM49" s="689"/>
      <c r="PAN49" s="689"/>
      <c r="PAO49" s="689"/>
      <c r="PAP49" s="689"/>
      <c r="PAQ49" s="689"/>
      <c r="PAR49" s="689"/>
      <c r="PAS49" s="689"/>
      <c r="PAT49" s="689"/>
      <c r="PAU49" s="689"/>
      <c r="PAV49" s="689"/>
      <c r="PAW49" s="689"/>
      <c r="PAX49" s="689"/>
      <c r="PAY49" s="689"/>
      <c r="PAZ49" s="689"/>
      <c r="PBA49" s="689"/>
      <c r="PBB49" s="689"/>
      <c r="PBC49" s="689"/>
      <c r="PBD49" s="689"/>
      <c r="PBE49" s="689"/>
      <c r="PBF49" s="689"/>
      <c r="PBG49" s="689"/>
      <c r="PBH49" s="689"/>
      <c r="PBI49" s="689"/>
      <c r="PBJ49" s="689"/>
      <c r="PBK49" s="689"/>
      <c r="PBL49" s="689"/>
      <c r="PBM49" s="689"/>
      <c r="PBN49" s="689"/>
      <c r="PBO49" s="689"/>
      <c r="PBP49" s="689"/>
      <c r="PBQ49" s="689"/>
      <c r="PBR49" s="689"/>
      <c r="PBS49" s="689"/>
      <c r="PBT49" s="689"/>
      <c r="PBU49" s="689"/>
      <c r="PBV49" s="689"/>
      <c r="PBW49" s="689"/>
      <c r="PBX49" s="689"/>
      <c r="PBY49" s="689"/>
      <c r="PBZ49" s="689"/>
      <c r="PCA49" s="689"/>
      <c r="PCB49" s="689"/>
      <c r="PCC49" s="689"/>
      <c r="PCD49" s="689"/>
      <c r="PCE49" s="689"/>
      <c r="PCF49" s="689"/>
      <c r="PCG49" s="689"/>
      <c r="PCH49" s="689"/>
      <c r="PCI49" s="689"/>
      <c r="PCJ49" s="689"/>
      <c r="PCK49" s="689"/>
      <c r="PCL49" s="689"/>
      <c r="PCM49" s="689"/>
      <c r="PCN49" s="689"/>
      <c r="PCO49" s="689"/>
      <c r="PCP49" s="689"/>
      <c r="PCQ49" s="689"/>
      <c r="PCR49" s="689"/>
      <c r="PCS49" s="689"/>
      <c r="PCT49" s="689"/>
      <c r="PCU49" s="689"/>
      <c r="PCV49" s="689"/>
      <c r="PCW49" s="689"/>
      <c r="PCX49" s="689"/>
      <c r="PCY49" s="689"/>
      <c r="PCZ49" s="689"/>
      <c r="PDA49" s="689"/>
      <c r="PDB49" s="689"/>
      <c r="PDC49" s="689"/>
      <c r="PDD49" s="689"/>
      <c r="PDE49" s="689"/>
      <c r="PDF49" s="689"/>
      <c r="PDG49" s="689"/>
      <c r="PDH49" s="689"/>
      <c r="PDI49" s="689"/>
      <c r="PDJ49" s="689"/>
      <c r="PDK49" s="689"/>
      <c r="PDL49" s="689"/>
      <c r="PDM49" s="689"/>
      <c r="PDN49" s="689"/>
      <c r="PDO49" s="689"/>
      <c r="PDP49" s="689"/>
      <c r="PDQ49" s="689"/>
      <c r="PDR49" s="689"/>
      <c r="PDS49" s="689"/>
      <c r="PDT49" s="689"/>
      <c r="PDU49" s="689"/>
      <c r="PDV49" s="689"/>
      <c r="PDW49" s="689"/>
      <c r="PDX49" s="689"/>
      <c r="PDY49" s="689"/>
      <c r="PDZ49" s="689"/>
      <c r="PEA49" s="689"/>
      <c r="PEB49" s="689"/>
      <c r="PEC49" s="689"/>
      <c r="PED49" s="689"/>
      <c r="PEE49" s="689"/>
      <c r="PEF49" s="689"/>
      <c r="PEG49" s="689"/>
      <c r="PEH49" s="689"/>
      <c r="PEI49" s="689"/>
      <c r="PEJ49" s="689"/>
      <c r="PEK49" s="689"/>
      <c r="PEL49" s="689"/>
      <c r="PEM49" s="689"/>
      <c r="PEN49" s="689"/>
      <c r="PEO49" s="689"/>
      <c r="PEP49" s="689"/>
      <c r="PEQ49" s="689"/>
      <c r="PER49" s="689"/>
      <c r="PES49" s="689"/>
      <c r="PET49" s="689"/>
      <c r="PEU49" s="689"/>
      <c r="PEV49" s="689"/>
      <c r="PEW49" s="689"/>
      <c r="PEX49" s="689"/>
      <c r="PEY49" s="689"/>
      <c r="PEZ49" s="689"/>
      <c r="PFA49" s="689"/>
      <c r="PFB49" s="689"/>
      <c r="PFC49" s="689"/>
      <c r="PFD49" s="689"/>
      <c r="PFE49" s="689"/>
      <c r="PFF49" s="689"/>
      <c r="PFG49" s="689"/>
      <c r="PFH49" s="689"/>
      <c r="PFI49" s="689"/>
      <c r="PFJ49" s="689"/>
      <c r="PFK49" s="689"/>
      <c r="PFL49" s="689"/>
      <c r="PFM49" s="689"/>
      <c r="PFN49" s="689"/>
      <c r="PFO49" s="689"/>
      <c r="PFP49" s="689"/>
      <c r="PFQ49" s="689"/>
      <c r="PFR49" s="689"/>
      <c r="PFS49" s="689"/>
      <c r="PFT49" s="689"/>
      <c r="PFU49" s="689"/>
      <c r="PFV49" s="689"/>
      <c r="PFW49" s="689"/>
      <c r="PFX49" s="689"/>
      <c r="PFY49" s="689"/>
      <c r="PFZ49" s="689"/>
      <c r="PGA49" s="689"/>
      <c r="PGB49" s="689"/>
      <c r="PGC49" s="689"/>
      <c r="PGD49" s="689"/>
      <c r="PGE49" s="689"/>
      <c r="PGF49" s="689"/>
      <c r="PGG49" s="689"/>
      <c r="PGH49" s="689"/>
      <c r="PGI49" s="689"/>
      <c r="PGJ49" s="689"/>
      <c r="PGK49" s="689"/>
      <c r="PGL49" s="689"/>
      <c r="PGM49" s="689"/>
      <c r="PGN49" s="689"/>
      <c r="PGO49" s="689"/>
      <c r="PGP49" s="689"/>
      <c r="PGQ49" s="689"/>
      <c r="PGR49" s="689"/>
      <c r="PGS49" s="689"/>
      <c r="PGT49" s="689"/>
      <c r="PGU49" s="689"/>
      <c r="PGV49" s="689"/>
      <c r="PGW49" s="689"/>
      <c r="PGX49" s="689"/>
      <c r="PGY49" s="689"/>
      <c r="PGZ49" s="689"/>
      <c r="PHA49" s="689"/>
      <c r="PHB49" s="689"/>
      <c r="PHC49" s="689"/>
      <c r="PHD49" s="689"/>
      <c r="PHE49" s="689"/>
      <c r="PHF49" s="689"/>
      <c r="PHG49" s="689"/>
      <c r="PHH49" s="689"/>
      <c r="PHI49" s="689"/>
      <c r="PHJ49" s="689"/>
      <c r="PHK49" s="689"/>
      <c r="PHL49" s="689"/>
      <c r="PHM49" s="689"/>
      <c r="PHN49" s="689"/>
      <c r="PHO49" s="689"/>
      <c r="PHP49" s="689"/>
      <c r="PHQ49" s="689"/>
      <c r="PHR49" s="689"/>
      <c r="PHS49" s="689"/>
      <c r="PHT49" s="689"/>
      <c r="PHU49" s="689"/>
      <c r="PHV49" s="689"/>
      <c r="PHW49" s="689"/>
      <c r="PHX49" s="689"/>
      <c r="PHY49" s="689"/>
      <c r="PHZ49" s="689"/>
      <c r="PIA49" s="689"/>
      <c r="PIB49" s="689"/>
      <c r="PIC49" s="689"/>
      <c r="PID49" s="689"/>
      <c r="PIE49" s="689"/>
      <c r="PIF49" s="689"/>
      <c r="PIG49" s="689"/>
      <c r="PIH49" s="689"/>
      <c r="PII49" s="689"/>
      <c r="PIJ49" s="689"/>
      <c r="PIK49" s="689"/>
      <c r="PIL49" s="689"/>
      <c r="PIM49" s="689"/>
      <c r="PIN49" s="689"/>
      <c r="PIO49" s="689"/>
      <c r="PIP49" s="689"/>
      <c r="PIQ49" s="689"/>
      <c r="PIR49" s="689"/>
      <c r="PIS49" s="689"/>
      <c r="PIT49" s="689"/>
      <c r="PIU49" s="689"/>
      <c r="PIV49" s="689"/>
      <c r="PIW49" s="689"/>
      <c r="PIX49" s="689"/>
      <c r="PIY49" s="689"/>
      <c r="PIZ49" s="689"/>
      <c r="PJA49" s="689"/>
      <c r="PJB49" s="689"/>
      <c r="PJC49" s="689"/>
      <c r="PJD49" s="689"/>
      <c r="PJE49" s="689"/>
      <c r="PJF49" s="689"/>
      <c r="PJG49" s="689"/>
      <c r="PJH49" s="689"/>
      <c r="PJI49" s="689"/>
      <c r="PJJ49" s="689"/>
      <c r="PJK49" s="689"/>
      <c r="PJL49" s="689"/>
      <c r="PJM49" s="689"/>
      <c r="PJN49" s="689"/>
      <c r="PJO49" s="689"/>
      <c r="PJP49" s="689"/>
      <c r="PJQ49" s="689"/>
      <c r="PJR49" s="689"/>
      <c r="PJS49" s="689"/>
      <c r="PJT49" s="689"/>
      <c r="PJU49" s="689"/>
      <c r="PJV49" s="689"/>
      <c r="PJW49" s="689"/>
      <c r="PJX49" s="689"/>
      <c r="PJY49" s="689"/>
      <c r="PJZ49" s="689"/>
      <c r="PKA49" s="689"/>
      <c r="PKB49" s="689"/>
      <c r="PKC49" s="689"/>
      <c r="PKD49" s="689"/>
      <c r="PKE49" s="689"/>
      <c r="PKF49" s="689"/>
      <c r="PKG49" s="689"/>
      <c r="PKH49" s="689"/>
      <c r="PKI49" s="689"/>
      <c r="PKJ49" s="689"/>
      <c r="PKK49" s="689"/>
      <c r="PKL49" s="689"/>
      <c r="PKM49" s="689"/>
      <c r="PKN49" s="689"/>
      <c r="PKO49" s="689"/>
      <c r="PKP49" s="689"/>
      <c r="PKQ49" s="689"/>
      <c r="PKR49" s="689"/>
      <c r="PKS49" s="689"/>
      <c r="PKT49" s="689"/>
      <c r="PKU49" s="689"/>
      <c r="PKV49" s="689"/>
      <c r="PKW49" s="689"/>
      <c r="PKX49" s="689"/>
      <c r="PKY49" s="689"/>
      <c r="PKZ49" s="689"/>
      <c r="PLA49" s="689"/>
      <c r="PLB49" s="689"/>
      <c r="PLC49" s="689"/>
      <c r="PLD49" s="689"/>
      <c r="PLE49" s="689"/>
      <c r="PLF49" s="689"/>
      <c r="PLG49" s="689"/>
      <c r="PLH49" s="689"/>
      <c r="PLI49" s="689"/>
      <c r="PLJ49" s="689"/>
      <c r="PLK49" s="689"/>
      <c r="PLL49" s="689"/>
      <c r="PLM49" s="689"/>
      <c r="PLN49" s="689"/>
      <c r="PLO49" s="689"/>
      <c r="PLP49" s="689"/>
      <c r="PLQ49" s="689"/>
      <c r="PLR49" s="689"/>
      <c r="PLS49" s="689"/>
      <c r="PLT49" s="689"/>
      <c r="PLU49" s="689"/>
      <c r="PLV49" s="689"/>
      <c r="PLW49" s="689"/>
      <c r="PLX49" s="689"/>
      <c r="PLY49" s="689"/>
      <c r="PLZ49" s="689"/>
      <c r="PMA49" s="689"/>
      <c r="PMB49" s="689"/>
      <c r="PMC49" s="689"/>
      <c r="PMD49" s="689"/>
      <c r="PME49" s="689"/>
      <c r="PMF49" s="689"/>
      <c r="PMG49" s="689"/>
      <c r="PMH49" s="689"/>
      <c r="PMI49" s="689"/>
      <c r="PMJ49" s="689"/>
      <c r="PMK49" s="689"/>
      <c r="PML49" s="689"/>
      <c r="PMM49" s="689"/>
      <c r="PMN49" s="689"/>
      <c r="PMO49" s="689"/>
      <c r="PMP49" s="689"/>
      <c r="PMQ49" s="689"/>
      <c r="PMR49" s="689"/>
      <c r="PMS49" s="689"/>
      <c r="PMT49" s="689"/>
      <c r="PMU49" s="689"/>
      <c r="PMV49" s="689"/>
      <c r="PMW49" s="689"/>
      <c r="PMX49" s="689"/>
      <c r="PMY49" s="689"/>
      <c r="PMZ49" s="689"/>
      <c r="PNA49" s="689"/>
      <c r="PNB49" s="689"/>
      <c r="PNC49" s="689"/>
      <c r="PND49" s="689"/>
      <c r="PNE49" s="689"/>
      <c r="PNF49" s="689"/>
      <c r="PNG49" s="689"/>
      <c r="PNH49" s="689"/>
      <c r="PNI49" s="689"/>
      <c r="PNJ49" s="689"/>
      <c r="PNK49" s="689"/>
      <c r="PNL49" s="689"/>
      <c r="PNM49" s="689"/>
      <c r="PNN49" s="689"/>
      <c r="PNO49" s="689"/>
      <c r="PNP49" s="689"/>
      <c r="PNQ49" s="689"/>
      <c r="PNR49" s="689"/>
      <c r="PNS49" s="689"/>
      <c r="PNT49" s="689"/>
      <c r="PNU49" s="689"/>
      <c r="PNV49" s="689"/>
      <c r="PNW49" s="689"/>
      <c r="PNX49" s="689"/>
      <c r="PNY49" s="689"/>
      <c r="PNZ49" s="689"/>
      <c r="POA49" s="689"/>
      <c r="POB49" s="689"/>
      <c r="POC49" s="689"/>
      <c r="POD49" s="689"/>
      <c r="POE49" s="689"/>
      <c r="POF49" s="689"/>
      <c r="POG49" s="689"/>
      <c r="POH49" s="689"/>
      <c r="POI49" s="689"/>
      <c r="POJ49" s="689"/>
      <c r="POK49" s="689"/>
      <c r="POL49" s="689"/>
      <c r="POM49" s="689"/>
      <c r="PON49" s="689"/>
      <c r="POO49" s="689"/>
      <c r="POP49" s="689"/>
      <c r="POQ49" s="689"/>
      <c r="POR49" s="689"/>
      <c r="POS49" s="689"/>
      <c r="POT49" s="689"/>
      <c r="POU49" s="689"/>
      <c r="POV49" s="689"/>
      <c r="POW49" s="689"/>
      <c r="POX49" s="689"/>
      <c r="POY49" s="689"/>
      <c r="POZ49" s="689"/>
      <c r="PPA49" s="689"/>
      <c r="PPB49" s="689"/>
      <c r="PPC49" s="689"/>
      <c r="PPD49" s="689"/>
      <c r="PPE49" s="689"/>
      <c r="PPF49" s="689"/>
      <c r="PPG49" s="689"/>
      <c r="PPH49" s="689"/>
      <c r="PPI49" s="689"/>
      <c r="PPJ49" s="689"/>
      <c r="PPK49" s="689"/>
      <c r="PPL49" s="689"/>
      <c r="PPM49" s="689"/>
      <c r="PPN49" s="689"/>
      <c r="PPO49" s="689"/>
      <c r="PPP49" s="689"/>
      <c r="PPQ49" s="689"/>
      <c r="PPR49" s="689"/>
      <c r="PPS49" s="689"/>
      <c r="PPT49" s="689"/>
      <c r="PPU49" s="689"/>
      <c r="PPV49" s="689"/>
      <c r="PPW49" s="689"/>
      <c r="PPX49" s="689"/>
      <c r="PPY49" s="689"/>
      <c r="PPZ49" s="689"/>
      <c r="PQA49" s="689"/>
      <c r="PQB49" s="689"/>
      <c r="PQC49" s="689"/>
      <c r="PQD49" s="689"/>
      <c r="PQE49" s="689"/>
      <c r="PQF49" s="689"/>
      <c r="PQG49" s="689"/>
      <c r="PQH49" s="689"/>
      <c r="PQI49" s="689"/>
      <c r="PQJ49" s="689"/>
      <c r="PQK49" s="689"/>
      <c r="PQL49" s="689"/>
      <c r="PQM49" s="689"/>
      <c r="PQN49" s="689"/>
      <c r="PQO49" s="689"/>
      <c r="PQP49" s="689"/>
      <c r="PQQ49" s="689"/>
      <c r="PQR49" s="689"/>
      <c r="PQS49" s="689"/>
      <c r="PQT49" s="689"/>
      <c r="PQU49" s="689"/>
      <c r="PQV49" s="689"/>
      <c r="PQW49" s="689"/>
      <c r="PQX49" s="689"/>
      <c r="PQY49" s="689"/>
      <c r="PQZ49" s="689"/>
      <c r="PRA49" s="689"/>
      <c r="PRB49" s="689"/>
      <c r="PRC49" s="689"/>
      <c r="PRD49" s="689"/>
      <c r="PRE49" s="689"/>
      <c r="PRF49" s="689"/>
      <c r="PRG49" s="689"/>
      <c r="PRH49" s="689"/>
      <c r="PRI49" s="689"/>
      <c r="PRJ49" s="689"/>
      <c r="PRK49" s="689"/>
      <c r="PRL49" s="689"/>
      <c r="PRM49" s="689"/>
      <c r="PRN49" s="689"/>
      <c r="PRO49" s="689"/>
      <c r="PRP49" s="689"/>
      <c r="PRQ49" s="689"/>
      <c r="PRR49" s="689"/>
      <c r="PRS49" s="689"/>
      <c r="PRT49" s="689"/>
      <c r="PRU49" s="689"/>
      <c r="PRV49" s="689"/>
      <c r="PRW49" s="689"/>
      <c r="PRX49" s="689"/>
      <c r="PRY49" s="689"/>
      <c r="PRZ49" s="689"/>
      <c r="PSA49" s="689"/>
      <c r="PSB49" s="689"/>
      <c r="PSC49" s="689"/>
      <c r="PSD49" s="689"/>
      <c r="PSE49" s="689"/>
      <c r="PSF49" s="689"/>
      <c r="PSG49" s="689"/>
      <c r="PSH49" s="689"/>
      <c r="PSI49" s="689"/>
      <c r="PSJ49" s="689"/>
      <c r="PSK49" s="689"/>
      <c r="PSL49" s="689"/>
      <c r="PSM49" s="689"/>
      <c r="PSN49" s="689"/>
      <c r="PSO49" s="689"/>
      <c r="PSP49" s="689"/>
      <c r="PSQ49" s="689"/>
      <c r="PSR49" s="689"/>
      <c r="PSS49" s="689"/>
      <c r="PST49" s="689"/>
      <c r="PSU49" s="689"/>
      <c r="PSV49" s="689"/>
      <c r="PSW49" s="689"/>
      <c r="PSX49" s="689"/>
      <c r="PSY49" s="689"/>
      <c r="PSZ49" s="689"/>
      <c r="PTA49" s="689"/>
      <c r="PTB49" s="689"/>
      <c r="PTC49" s="689"/>
      <c r="PTD49" s="689"/>
      <c r="PTE49" s="689"/>
      <c r="PTF49" s="689"/>
      <c r="PTG49" s="689"/>
      <c r="PTH49" s="689"/>
      <c r="PTI49" s="689"/>
      <c r="PTJ49" s="689"/>
      <c r="PTK49" s="689"/>
      <c r="PTL49" s="689"/>
      <c r="PTM49" s="689"/>
      <c r="PTN49" s="689"/>
      <c r="PTO49" s="689"/>
      <c r="PTP49" s="689"/>
      <c r="PTQ49" s="689"/>
      <c r="PTR49" s="689"/>
      <c r="PTS49" s="689"/>
      <c r="PTT49" s="689"/>
      <c r="PTU49" s="689"/>
      <c r="PTV49" s="689"/>
      <c r="PTW49" s="689"/>
      <c r="PTX49" s="689"/>
      <c r="PTY49" s="689"/>
      <c r="PTZ49" s="689"/>
      <c r="PUA49" s="689"/>
      <c r="PUB49" s="689"/>
      <c r="PUC49" s="689"/>
      <c r="PUD49" s="689"/>
      <c r="PUE49" s="689"/>
      <c r="PUF49" s="689"/>
      <c r="PUG49" s="689"/>
      <c r="PUH49" s="689"/>
      <c r="PUI49" s="689"/>
      <c r="PUJ49" s="689"/>
      <c r="PUK49" s="689"/>
      <c r="PUL49" s="689"/>
      <c r="PUM49" s="689"/>
      <c r="PUN49" s="689"/>
      <c r="PUO49" s="689"/>
      <c r="PUP49" s="689"/>
      <c r="PUQ49" s="689"/>
      <c r="PUR49" s="689"/>
      <c r="PUS49" s="689"/>
      <c r="PUT49" s="689"/>
      <c r="PUU49" s="689"/>
      <c r="PUV49" s="689"/>
      <c r="PUW49" s="689"/>
      <c r="PUX49" s="689"/>
      <c r="PUY49" s="689"/>
      <c r="PUZ49" s="689"/>
      <c r="PVA49" s="689"/>
      <c r="PVB49" s="689"/>
      <c r="PVC49" s="689"/>
      <c r="PVD49" s="689"/>
      <c r="PVE49" s="689"/>
      <c r="PVF49" s="689"/>
      <c r="PVG49" s="689"/>
      <c r="PVH49" s="689"/>
      <c r="PVI49" s="689"/>
      <c r="PVJ49" s="689"/>
      <c r="PVK49" s="689"/>
      <c r="PVL49" s="689"/>
      <c r="PVM49" s="689"/>
      <c r="PVN49" s="689"/>
      <c r="PVO49" s="689"/>
      <c r="PVP49" s="689"/>
      <c r="PVQ49" s="689"/>
      <c r="PVR49" s="689"/>
      <c r="PVS49" s="689"/>
      <c r="PVT49" s="689"/>
      <c r="PVU49" s="689"/>
      <c r="PVV49" s="689"/>
      <c r="PVW49" s="689"/>
      <c r="PVX49" s="689"/>
      <c r="PVY49" s="689"/>
      <c r="PVZ49" s="689"/>
      <c r="PWA49" s="689"/>
      <c r="PWB49" s="689"/>
      <c r="PWC49" s="689"/>
      <c r="PWD49" s="689"/>
      <c r="PWE49" s="689"/>
      <c r="PWF49" s="689"/>
      <c r="PWG49" s="689"/>
      <c r="PWH49" s="689"/>
      <c r="PWI49" s="689"/>
      <c r="PWJ49" s="689"/>
      <c r="PWK49" s="689"/>
      <c r="PWL49" s="689"/>
      <c r="PWM49" s="689"/>
      <c r="PWN49" s="689"/>
      <c r="PWO49" s="689"/>
      <c r="PWP49" s="689"/>
      <c r="PWQ49" s="689"/>
      <c r="PWR49" s="689"/>
      <c r="PWS49" s="689"/>
      <c r="PWT49" s="689"/>
      <c r="PWU49" s="689"/>
      <c r="PWV49" s="689"/>
      <c r="PWW49" s="689"/>
      <c r="PWX49" s="689"/>
      <c r="PWY49" s="689"/>
      <c r="PWZ49" s="689"/>
      <c r="PXA49" s="689"/>
      <c r="PXB49" s="689"/>
      <c r="PXC49" s="689"/>
      <c r="PXD49" s="689"/>
      <c r="PXE49" s="689"/>
      <c r="PXF49" s="689"/>
      <c r="PXG49" s="689"/>
      <c r="PXH49" s="689"/>
      <c r="PXI49" s="689"/>
      <c r="PXJ49" s="689"/>
      <c r="PXK49" s="689"/>
      <c r="PXL49" s="689"/>
      <c r="PXM49" s="689"/>
      <c r="PXN49" s="689"/>
      <c r="PXO49" s="689"/>
      <c r="PXP49" s="689"/>
      <c r="PXQ49" s="689"/>
      <c r="PXR49" s="689"/>
      <c r="PXS49" s="689"/>
      <c r="PXT49" s="689"/>
      <c r="PXU49" s="689"/>
      <c r="PXV49" s="689"/>
      <c r="PXW49" s="689"/>
      <c r="PXX49" s="689"/>
      <c r="PXY49" s="689"/>
      <c r="PXZ49" s="689"/>
      <c r="PYA49" s="689"/>
      <c r="PYB49" s="689"/>
      <c r="PYC49" s="689"/>
      <c r="PYD49" s="689"/>
      <c r="PYE49" s="689"/>
      <c r="PYF49" s="689"/>
      <c r="PYG49" s="689"/>
      <c r="PYH49" s="689"/>
      <c r="PYI49" s="689"/>
      <c r="PYJ49" s="689"/>
      <c r="PYK49" s="689"/>
      <c r="PYL49" s="689"/>
      <c r="PYM49" s="689"/>
      <c r="PYN49" s="689"/>
      <c r="PYO49" s="689"/>
      <c r="PYP49" s="689"/>
      <c r="PYQ49" s="689"/>
      <c r="PYR49" s="689"/>
      <c r="PYS49" s="689"/>
      <c r="PYT49" s="689"/>
      <c r="PYU49" s="689"/>
      <c r="PYV49" s="689"/>
      <c r="PYW49" s="689"/>
      <c r="PYX49" s="689"/>
      <c r="PYY49" s="689"/>
      <c r="PYZ49" s="689"/>
      <c r="PZA49" s="689"/>
      <c r="PZB49" s="689"/>
      <c r="PZC49" s="689"/>
      <c r="PZD49" s="689"/>
      <c r="PZE49" s="689"/>
      <c r="PZF49" s="689"/>
      <c r="PZG49" s="689"/>
      <c r="PZH49" s="689"/>
      <c r="PZI49" s="689"/>
      <c r="PZJ49" s="689"/>
      <c r="PZK49" s="689"/>
      <c r="PZL49" s="689"/>
      <c r="PZM49" s="689"/>
      <c r="PZN49" s="689"/>
      <c r="PZO49" s="689"/>
      <c r="PZP49" s="689"/>
      <c r="PZQ49" s="689"/>
      <c r="PZR49" s="689"/>
      <c r="PZS49" s="689"/>
      <c r="PZT49" s="689"/>
      <c r="PZU49" s="689"/>
      <c r="PZV49" s="689"/>
      <c r="PZW49" s="689"/>
      <c r="PZX49" s="689"/>
      <c r="PZY49" s="689"/>
      <c r="PZZ49" s="689"/>
      <c r="QAA49" s="689"/>
      <c r="QAB49" s="689"/>
      <c r="QAC49" s="689"/>
      <c r="QAD49" s="689"/>
      <c r="QAE49" s="689"/>
      <c r="QAF49" s="689"/>
      <c r="QAG49" s="689"/>
      <c r="QAH49" s="689"/>
      <c r="QAI49" s="689"/>
      <c r="QAJ49" s="689"/>
      <c r="QAK49" s="689"/>
      <c r="QAL49" s="689"/>
      <c r="QAM49" s="689"/>
      <c r="QAN49" s="689"/>
      <c r="QAO49" s="689"/>
      <c r="QAP49" s="689"/>
      <c r="QAQ49" s="689"/>
      <c r="QAR49" s="689"/>
      <c r="QAS49" s="689"/>
      <c r="QAT49" s="689"/>
      <c r="QAU49" s="689"/>
      <c r="QAV49" s="689"/>
      <c r="QAW49" s="689"/>
      <c r="QAX49" s="689"/>
      <c r="QAY49" s="689"/>
      <c r="QAZ49" s="689"/>
      <c r="QBA49" s="689"/>
      <c r="QBB49" s="689"/>
      <c r="QBC49" s="689"/>
      <c r="QBD49" s="689"/>
      <c r="QBE49" s="689"/>
      <c r="QBF49" s="689"/>
      <c r="QBG49" s="689"/>
      <c r="QBH49" s="689"/>
      <c r="QBI49" s="689"/>
      <c r="QBJ49" s="689"/>
      <c r="QBK49" s="689"/>
      <c r="QBL49" s="689"/>
      <c r="QBM49" s="689"/>
      <c r="QBN49" s="689"/>
      <c r="QBO49" s="689"/>
      <c r="QBP49" s="689"/>
      <c r="QBQ49" s="689"/>
      <c r="QBR49" s="689"/>
      <c r="QBS49" s="689"/>
      <c r="QBT49" s="689"/>
      <c r="QBU49" s="689"/>
      <c r="QBV49" s="689"/>
      <c r="QBW49" s="689"/>
      <c r="QBX49" s="689"/>
      <c r="QBY49" s="689"/>
      <c r="QBZ49" s="689"/>
      <c r="QCA49" s="689"/>
      <c r="QCB49" s="689"/>
      <c r="QCC49" s="689"/>
      <c r="QCD49" s="689"/>
      <c r="QCE49" s="689"/>
      <c r="QCF49" s="689"/>
      <c r="QCG49" s="689"/>
      <c r="QCH49" s="689"/>
      <c r="QCI49" s="689"/>
      <c r="QCJ49" s="689"/>
      <c r="QCK49" s="689"/>
      <c r="QCL49" s="689"/>
      <c r="QCM49" s="689"/>
      <c r="QCN49" s="689"/>
      <c r="QCO49" s="689"/>
      <c r="QCP49" s="689"/>
      <c r="QCQ49" s="689"/>
      <c r="QCR49" s="689"/>
      <c r="QCS49" s="689"/>
      <c r="QCT49" s="689"/>
      <c r="QCU49" s="689"/>
      <c r="QCV49" s="689"/>
      <c r="QCW49" s="689"/>
      <c r="QCX49" s="689"/>
      <c r="QCY49" s="689"/>
      <c r="QCZ49" s="689"/>
      <c r="QDA49" s="689"/>
      <c r="QDB49" s="689"/>
      <c r="QDC49" s="689"/>
      <c r="QDD49" s="689"/>
      <c r="QDE49" s="689"/>
      <c r="QDF49" s="689"/>
      <c r="QDG49" s="689"/>
      <c r="QDH49" s="689"/>
      <c r="QDI49" s="689"/>
      <c r="QDJ49" s="689"/>
      <c r="QDK49" s="689"/>
      <c r="QDL49" s="689"/>
      <c r="QDM49" s="689"/>
      <c r="QDN49" s="689"/>
      <c r="QDO49" s="689"/>
      <c r="QDP49" s="689"/>
      <c r="QDQ49" s="689"/>
      <c r="QDR49" s="689"/>
      <c r="QDS49" s="689"/>
      <c r="QDT49" s="689"/>
      <c r="QDU49" s="689"/>
      <c r="QDV49" s="689"/>
      <c r="QDW49" s="689"/>
      <c r="QDX49" s="689"/>
      <c r="QDY49" s="689"/>
      <c r="QDZ49" s="689"/>
      <c r="QEA49" s="689"/>
      <c r="QEB49" s="689"/>
      <c r="QEC49" s="689"/>
      <c r="QED49" s="689"/>
      <c r="QEE49" s="689"/>
      <c r="QEF49" s="689"/>
      <c r="QEG49" s="689"/>
      <c r="QEH49" s="689"/>
      <c r="QEI49" s="689"/>
      <c r="QEJ49" s="689"/>
      <c r="QEK49" s="689"/>
      <c r="QEL49" s="689"/>
      <c r="QEM49" s="689"/>
      <c r="QEN49" s="689"/>
      <c r="QEO49" s="689"/>
      <c r="QEP49" s="689"/>
      <c r="QEQ49" s="689"/>
      <c r="QER49" s="689"/>
      <c r="QES49" s="689"/>
      <c r="QET49" s="689"/>
      <c r="QEU49" s="689"/>
      <c r="QEV49" s="689"/>
      <c r="QEW49" s="689"/>
      <c r="QEX49" s="689"/>
      <c r="QEY49" s="689"/>
      <c r="QEZ49" s="689"/>
      <c r="QFA49" s="689"/>
      <c r="QFB49" s="689"/>
      <c r="QFC49" s="689"/>
      <c r="QFD49" s="689"/>
      <c r="QFE49" s="689"/>
      <c r="QFF49" s="689"/>
      <c r="QFG49" s="689"/>
      <c r="QFH49" s="689"/>
      <c r="QFI49" s="689"/>
      <c r="QFJ49" s="689"/>
      <c r="QFK49" s="689"/>
      <c r="QFL49" s="689"/>
      <c r="QFM49" s="689"/>
      <c r="QFN49" s="689"/>
      <c r="QFO49" s="689"/>
      <c r="QFP49" s="689"/>
      <c r="QFQ49" s="689"/>
      <c r="QFR49" s="689"/>
      <c r="QFS49" s="689"/>
      <c r="QFT49" s="689"/>
      <c r="QFU49" s="689"/>
      <c r="QFV49" s="689"/>
      <c r="QFW49" s="689"/>
      <c r="QFX49" s="689"/>
      <c r="QFY49" s="689"/>
      <c r="QFZ49" s="689"/>
      <c r="QGA49" s="689"/>
      <c r="QGB49" s="689"/>
      <c r="QGC49" s="689"/>
      <c r="QGD49" s="689"/>
      <c r="QGE49" s="689"/>
      <c r="QGF49" s="689"/>
      <c r="QGG49" s="689"/>
      <c r="QGH49" s="689"/>
      <c r="QGI49" s="689"/>
      <c r="QGJ49" s="689"/>
      <c r="QGK49" s="689"/>
      <c r="QGL49" s="689"/>
      <c r="QGM49" s="689"/>
      <c r="QGN49" s="689"/>
      <c r="QGO49" s="689"/>
      <c r="QGP49" s="689"/>
      <c r="QGQ49" s="689"/>
      <c r="QGR49" s="689"/>
      <c r="QGS49" s="689"/>
      <c r="QGT49" s="689"/>
      <c r="QGU49" s="689"/>
      <c r="QGV49" s="689"/>
      <c r="QGW49" s="689"/>
      <c r="QGX49" s="689"/>
      <c r="QGY49" s="689"/>
      <c r="QGZ49" s="689"/>
      <c r="QHA49" s="689"/>
      <c r="QHB49" s="689"/>
      <c r="QHC49" s="689"/>
      <c r="QHD49" s="689"/>
      <c r="QHE49" s="689"/>
      <c r="QHF49" s="689"/>
      <c r="QHG49" s="689"/>
      <c r="QHH49" s="689"/>
      <c r="QHI49" s="689"/>
      <c r="QHJ49" s="689"/>
      <c r="QHK49" s="689"/>
      <c r="QHL49" s="689"/>
      <c r="QHM49" s="689"/>
      <c r="QHN49" s="689"/>
      <c r="QHO49" s="689"/>
      <c r="QHP49" s="689"/>
      <c r="QHQ49" s="689"/>
      <c r="QHR49" s="689"/>
      <c r="QHS49" s="689"/>
      <c r="QHT49" s="689"/>
      <c r="QHU49" s="689"/>
      <c r="QHV49" s="689"/>
      <c r="QHW49" s="689"/>
      <c r="QHX49" s="689"/>
      <c r="QHY49" s="689"/>
      <c r="QHZ49" s="689"/>
      <c r="QIA49" s="689"/>
      <c r="QIB49" s="689"/>
      <c r="QIC49" s="689"/>
      <c r="QID49" s="689"/>
      <c r="QIE49" s="689"/>
      <c r="QIF49" s="689"/>
      <c r="QIG49" s="689"/>
      <c r="QIH49" s="689"/>
      <c r="QII49" s="689"/>
      <c r="QIJ49" s="689"/>
      <c r="QIK49" s="689"/>
      <c r="QIL49" s="689"/>
      <c r="QIM49" s="689"/>
      <c r="QIN49" s="689"/>
      <c r="QIO49" s="689"/>
      <c r="QIP49" s="689"/>
      <c r="QIQ49" s="689"/>
      <c r="QIR49" s="689"/>
      <c r="QIS49" s="689"/>
      <c r="QIT49" s="689"/>
      <c r="QIU49" s="689"/>
      <c r="QIV49" s="689"/>
      <c r="QIW49" s="689"/>
      <c r="QIX49" s="689"/>
      <c r="QIY49" s="689"/>
      <c r="QIZ49" s="689"/>
      <c r="QJA49" s="689"/>
      <c r="QJB49" s="689"/>
      <c r="QJC49" s="689"/>
      <c r="QJD49" s="689"/>
      <c r="QJE49" s="689"/>
      <c r="QJF49" s="689"/>
      <c r="QJG49" s="689"/>
      <c r="QJH49" s="689"/>
      <c r="QJI49" s="689"/>
      <c r="QJJ49" s="689"/>
      <c r="QJK49" s="689"/>
      <c r="QJL49" s="689"/>
      <c r="QJM49" s="689"/>
      <c r="QJN49" s="689"/>
      <c r="QJO49" s="689"/>
      <c r="QJP49" s="689"/>
      <c r="QJQ49" s="689"/>
      <c r="QJR49" s="689"/>
      <c r="QJS49" s="689"/>
      <c r="QJT49" s="689"/>
      <c r="QJU49" s="689"/>
      <c r="QJV49" s="689"/>
      <c r="QJW49" s="689"/>
      <c r="QJX49" s="689"/>
      <c r="QJY49" s="689"/>
      <c r="QJZ49" s="689"/>
      <c r="QKA49" s="689"/>
      <c r="QKB49" s="689"/>
      <c r="QKC49" s="689"/>
      <c r="QKD49" s="689"/>
      <c r="QKE49" s="689"/>
      <c r="QKF49" s="689"/>
      <c r="QKG49" s="689"/>
      <c r="QKH49" s="689"/>
      <c r="QKI49" s="689"/>
      <c r="QKJ49" s="689"/>
      <c r="QKK49" s="689"/>
      <c r="QKL49" s="689"/>
      <c r="QKM49" s="689"/>
      <c r="QKN49" s="689"/>
      <c r="QKO49" s="689"/>
      <c r="QKP49" s="689"/>
      <c r="QKQ49" s="689"/>
      <c r="QKR49" s="689"/>
      <c r="QKS49" s="689"/>
      <c r="QKT49" s="689"/>
      <c r="QKU49" s="689"/>
      <c r="QKV49" s="689"/>
      <c r="QKW49" s="689"/>
      <c r="QKX49" s="689"/>
      <c r="QKY49" s="689"/>
      <c r="QKZ49" s="689"/>
      <c r="QLA49" s="689"/>
      <c r="QLB49" s="689"/>
      <c r="QLC49" s="689"/>
      <c r="QLD49" s="689"/>
      <c r="QLE49" s="689"/>
      <c r="QLF49" s="689"/>
      <c r="QLG49" s="689"/>
      <c r="QLH49" s="689"/>
      <c r="QLI49" s="689"/>
      <c r="QLJ49" s="689"/>
      <c r="QLK49" s="689"/>
      <c r="QLL49" s="689"/>
      <c r="QLM49" s="689"/>
      <c r="QLN49" s="689"/>
      <c r="QLO49" s="689"/>
      <c r="QLP49" s="689"/>
      <c r="QLQ49" s="689"/>
      <c r="QLR49" s="689"/>
      <c r="QLS49" s="689"/>
      <c r="QLT49" s="689"/>
      <c r="QLU49" s="689"/>
      <c r="QLV49" s="689"/>
      <c r="QLW49" s="689"/>
      <c r="QLX49" s="689"/>
      <c r="QLY49" s="689"/>
      <c r="QLZ49" s="689"/>
      <c r="QMA49" s="689"/>
      <c r="QMB49" s="689"/>
      <c r="QMC49" s="689"/>
      <c r="QMD49" s="689"/>
      <c r="QME49" s="689"/>
      <c r="QMF49" s="689"/>
      <c r="QMG49" s="689"/>
      <c r="QMH49" s="689"/>
      <c r="QMI49" s="689"/>
      <c r="QMJ49" s="689"/>
      <c r="QMK49" s="689"/>
      <c r="QML49" s="689"/>
      <c r="QMM49" s="689"/>
      <c r="QMN49" s="689"/>
      <c r="QMO49" s="689"/>
      <c r="QMP49" s="689"/>
      <c r="QMQ49" s="689"/>
      <c r="QMR49" s="689"/>
      <c r="QMS49" s="689"/>
      <c r="QMT49" s="689"/>
      <c r="QMU49" s="689"/>
      <c r="QMV49" s="689"/>
      <c r="QMW49" s="689"/>
      <c r="QMX49" s="689"/>
      <c r="QMY49" s="689"/>
      <c r="QMZ49" s="689"/>
      <c r="QNA49" s="689"/>
      <c r="QNB49" s="689"/>
      <c r="QNC49" s="689"/>
      <c r="QND49" s="689"/>
      <c r="QNE49" s="689"/>
      <c r="QNF49" s="689"/>
      <c r="QNG49" s="689"/>
      <c r="QNH49" s="689"/>
      <c r="QNI49" s="689"/>
      <c r="QNJ49" s="689"/>
      <c r="QNK49" s="689"/>
      <c r="QNL49" s="689"/>
      <c r="QNM49" s="689"/>
      <c r="QNN49" s="689"/>
      <c r="QNO49" s="689"/>
      <c r="QNP49" s="689"/>
      <c r="QNQ49" s="689"/>
      <c r="QNR49" s="689"/>
      <c r="QNS49" s="689"/>
      <c r="QNT49" s="689"/>
      <c r="QNU49" s="689"/>
      <c r="QNV49" s="689"/>
      <c r="QNW49" s="689"/>
      <c r="QNX49" s="689"/>
      <c r="QNY49" s="689"/>
      <c r="QNZ49" s="689"/>
      <c r="QOA49" s="689"/>
      <c r="QOB49" s="689"/>
      <c r="QOC49" s="689"/>
      <c r="QOD49" s="689"/>
      <c r="QOE49" s="689"/>
      <c r="QOF49" s="689"/>
      <c r="QOG49" s="689"/>
      <c r="QOH49" s="689"/>
      <c r="QOI49" s="689"/>
      <c r="QOJ49" s="689"/>
      <c r="QOK49" s="689"/>
      <c r="QOL49" s="689"/>
      <c r="QOM49" s="689"/>
      <c r="QON49" s="689"/>
      <c r="QOO49" s="689"/>
      <c r="QOP49" s="689"/>
      <c r="QOQ49" s="689"/>
      <c r="QOR49" s="689"/>
      <c r="QOS49" s="689"/>
      <c r="QOT49" s="689"/>
      <c r="QOU49" s="689"/>
      <c r="QOV49" s="689"/>
      <c r="QOW49" s="689"/>
      <c r="QOX49" s="689"/>
      <c r="QOY49" s="689"/>
      <c r="QOZ49" s="689"/>
      <c r="QPA49" s="689"/>
      <c r="QPB49" s="689"/>
      <c r="QPC49" s="689"/>
      <c r="QPD49" s="689"/>
      <c r="QPE49" s="689"/>
      <c r="QPF49" s="689"/>
      <c r="QPG49" s="689"/>
      <c r="QPH49" s="689"/>
      <c r="QPI49" s="689"/>
      <c r="QPJ49" s="689"/>
      <c r="QPK49" s="689"/>
      <c r="QPL49" s="689"/>
      <c r="QPM49" s="689"/>
      <c r="QPN49" s="689"/>
      <c r="QPO49" s="689"/>
      <c r="QPP49" s="689"/>
      <c r="QPQ49" s="689"/>
      <c r="QPR49" s="689"/>
      <c r="QPS49" s="689"/>
      <c r="QPT49" s="689"/>
      <c r="QPU49" s="689"/>
      <c r="QPV49" s="689"/>
      <c r="QPW49" s="689"/>
      <c r="QPX49" s="689"/>
      <c r="QPY49" s="689"/>
      <c r="QPZ49" s="689"/>
      <c r="QQA49" s="689"/>
      <c r="QQB49" s="689"/>
      <c r="QQC49" s="689"/>
      <c r="QQD49" s="689"/>
      <c r="QQE49" s="689"/>
      <c r="QQF49" s="689"/>
      <c r="QQG49" s="689"/>
      <c r="QQH49" s="689"/>
      <c r="QQI49" s="689"/>
      <c r="QQJ49" s="689"/>
      <c r="QQK49" s="689"/>
      <c r="QQL49" s="689"/>
      <c r="QQM49" s="689"/>
      <c r="QQN49" s="689"/>
      <c r="QQO49" s="689"/>
      <c r="QQP49" s="689"/>
      <c r="QQQ49" s="689"/>
      <c r="QQR49" s="689"/>
      <c r="QQS49" s="689"/>
      <c r="QQT49" s="689"/>
      <c r="QQU49" s="689"/>
      <c r="QQV49" s="689"/>
      <c r="QQW49" s="689"/>
      <c r="QQX49" s="689"/>
      <c r="QQY49" s="689"/>
      <c r="QQZ49" s="689"/>
      <c r="QRA49" s="689"/>
      <c r="QRB49" s="689"/>
      <c r="QRC49" s="689"/>
      <c r="QRD49" s="689"/>
      <c r="QRE49" s="689"/>
      <c r="QRF49" s="689"/>
      <c r="QRG49" s="689"/>
      <c r="QRH49" s="689"/>
      <c r="QRI49" s="689"/>
      <c r="QRJ49" s="689"/>
      <c r="QRK49" s="689"/>
      <c r="QRL49" s="689"/>
      <c r="QRM49" s="689"/>
      <c r="QRN49" s="689"/>
      <c r="QRO49" s="689"/>
      <c r="QRP49" s="689"/>
      <c r="QRQ49" s="689"/>
      <c r="QRR49" s="689"/>
      <c r="QRS49" s="689"/>
      <c r="QRT49" s="689"/>
      <c r="QRU49" s="689"/>
      <c r="QRV49" s="689"/>
      <c r="QRW49" s="689"/>
      <c r="QRX49" s="689"/>
      <c r="QRY49" s="689"/>
      <c r="QRZ49" s="689"/>
      <c r="QSA49" s="689"/>
      <c r="QSB49" s="689"/>
      <c r="QSC49" s="689"/>
      <c r="QSD49" s="689"/>
      <c r="QSE49" s="689"/>
      <c r="QSF49" s="689"/>
      <c r="QSG49" s="689"/>
      <c r="QSH49" s="689"/>
      <c r="QSI49" s="689"/>
      <c r="QSJ49" s="689"/>
      <c r="QSK49" s="689"/>
      <c r="QSL49" s="689"/>
      <c r="QSM49" s="689"/>
      <c r="QSN49" s="689"/>
      <c r="QSO49" s="689"/>
      <c r="QSP49" s="689"/>
      <c r="QSQ49" s="689"/>
      <c r="QSR49" s="689"/>
      <c r="QSS49" s="689"/>
      <c r="QST49" s="689"/>
      <c r="QSU49" s="689"/>
      <c r="QSV49" s="689"/>
      <c r="QSW49" s="689"/>
      <c r="QSX49" s="689"/>
      <c r="QSY49" s="689"/>
      <c r="QSZ49" s="689"/>
      <c r="QTA49" s="689"/>
      <c r="QTB49" s="689"/>
      <c r="QTC49" s="689"/>
      <c r="QTD49" s="689"/>
      <c r="QTE49" s="689"/>
      <c r="QTF49" s="689"/>
      <c r="QTG49" s="689"/>
      <c r="QTH49" s="689"/>
      <c r="QTI49" s="689"/>
      <c r="QTJ49" s="689"/>
      <c r="QTK49" s="689"/>
      <c r="QTL49" s="689"/>
      <c r="QTM49" s="689"/>
      <c r="QTN49" s="689"/>
      <c r="QTO49" s="689"/>
      <c r="QTP49" s="689"/>
      <c r="QTQ49" s="689"/>
      <c r="QTR49" s="689"/>
      <c r="QTS49" s="689"/>
      <c r="QTT49" s="689"/>
      <c r="QTU49" s="689"/>
      <c r="QTV49" s="689"/>
      <c r="QTW49" s="689"/>
      <c r="QTX49" s="689"/>
      <c r="QTY49" s="689"/>
      <c r="QTZ49" s="689"/>
      <c r="QUA49" s="689"/>
      <c r="QUB49" s="689"/>
      <c r="QUC49" s="689"/>
      <c r="QUD49" s="689"/>
      <c r="QUE49" s="689"/>
      <c r="QUF49" s="689"/>
      <c r="QUG49" s="689"/>
      <c r="QUH49" s="689"/>
      <c r="QUI49" s="689"/>
      <c r="QUJ49" s="689"/>
      <c r="QUK49" s="689"/>
      <c r="QUL49" s="689"/>
      <c r="QUM49" s="689"/>
      <c r="QUN49" s="689"/>
      <c r="QUO49" s="689"/>
      <c r="QUP49" s="689"/>
      <c r="QUQ49" s="689"/>
      <c r="QUR49" s="689"/>
      <c r="QUS49" s="689"/>
      <c r="QUT49" s="689"/>
      <c r="QUU49" s="689"/>
      <c r="QUV49" s="689"/>
      <c r="QUW49" s="689"/>
      <c r="QUX49" s="689"/>
      <c r="QUY49" s="689"/>
      <c r="QUZ49" s="689"/>
      <c r="QVA49" s="689"/>
      <c r="QVB49" s="689"/>
      <c r="QVC49" s="689"/>
      <c r="QVD49" s="689"/>
      <c r="QVE49" s="689"/>
      <c r="QVF49" s="689"/>
      <c r="QVG49" s="689"/>
      <c r="QVH49" s="689"/>
      <c r="QVI49" s="689"/>
      <c r="QVJ49" s="689"/>
      <c r="QVK49" s="689"/>
      <c r="QVL49" s="689"/>
      <c r="QVM49" s="689"/>
      <c r="QVN49" s="689"/>
      <c r="QVO49" s="689"/>
      <c r="QVP49" s="689"/>
      <c r="QVQ49" s="689"/>
      <c r="QVR49" s="689"/>
      <c r="QVS49" s="689"/>
      <c r="QVT49" s="689"/>
      <c r="QVU49" s="689"/>
      <c r="QVV49" s="689"/>
      <c r="QVW49" s="689"/>
      <c r="QVX49" s="689"/>
      <c r="QVY49" s="689"/>
      <c r="QVZ49" s="689"/>
      <c r="QWA49" s="689"/>
      <c r="QWB49" s="689"/>
      <c r="QWC49" s="689"/>
      <c r="QWD49" s="689"/>
      <c r="QWE49" s="689"/>
      <c r="QWF49" s="689"/>
      <c r="QWG49" s="689"/>
      <c r="QWH49" s="689"/>
      <c r="QWI49" s="689"/>
      <c r="QWJ49" s="689"/>
      <c r="QWK49" s="689"/>
      <c r="QWL49" s="689"/>
      <c r="QWM49" s="689"/>
      <c r="QWN49" s="689"/>
      <c r="QWO49" s="689"/>
      <c r="QWP49" s="689"/>
      <c r="QWQ49" s="689"/>
      <c r="QWR49" s="689"/>
      <c r="QWS49" s="689"/>
      <c r="QWT49" s="689"/>
      <c r="QWU49" s="689"/>
      <c r="QWV49" s="689"/>
      <c r="QWW49" s="689"/>
      <c r="QWX49" s="689"/>
      <c r="QWY49" s="689"/>
      <c r="QWZ49" s="689"/>
      <c r="QXA49" s="689"/>
      <c r="QXB49" s="689"/>
      <c r="QXC49" s="689"/>
      <c r="QXD49" s="689"/>
      <c r="QXE49" s="689"/>
      <c r="QXF49" s="689"/>
      <c r="QXG49" s="689"/>
      <c r="QXH49" s="689"/>
      <c r="QXI49" s="689"/>
      <c r="QXJ49" s="689"/>
      <c r="QXK49" s="689"/>
      <c r="QXL49" s="689"/>
      <c r="QXM49" s="689"/>
      <c r="QXN49" s="689"/>
      <c r="QXO49" s="689"/>
      <c r="QXP49" s="689"/>
      <c r="QXQ49" s="689"/>
      <c r="QXR49" s="689"/>
      <c r="QXS49" s="689"/>
      <c r="QXT49" s="689"/>
      <c r="QXU49" s="689"/>
      <c r="QXV49" s="689"/>
      <c r="QXW49" s="689"/>
      <c r="QXX49" s="689"/>
      <c r="QXY49" s="689"/>
      <c r="QXZ49" s="689"/>
      <c r="QYA49" s="689"/>
      <c r="QYB49" s="689"/>
      <c r="QYC49" s="689"/>
      <c r="QYD49" s="689"/>
      <c r="QYE49" s="689"/>
      <c r="QYF49" s="689"/>
      <c r="QYG49" s="689"/>
      <c r="QYH49" s="689"/>
      <c r="QYI49" s="689"/>
      <c r="QYJ49" s="689"/>
      <c r="QYK49" s="689"/>
      <c r="QYL49" s="689"/>
      <c r="QYM49" s="689"/>
      <c r="QYN49" s="689"/>
      <c r="QYO49" s="689"/>
      <c r="QYP49" s="689"/>
      <c r="QYQ49" s="689"/>
      <c r="QYR49" s="689"/>
      <c r="QYS49" s="689"/>
      <c r="QYT49" s="689"/>
      <c r="QYU49" s="689"/>
      <c r="QYV49" s="689"/>
      <c r="QYW49" s="689"/>
      <c r="QYX49" s="689"/>
      <c r="QYY49" s="689"/>
      <c r="QYZ49" s="689"/>
      <c r="QZA49" s="689"/>
      <c r="QZB49" s="689"/>
      <c r="QZC49" s="689"/>
      <c r="QZD49" s="689"/>
      <c r="QZE49" s="689"/>
      <c r="QZF49" s="689"/>
      <c r="QZG49" s="689"/>
      <c r="QZH49" s="689"/>
      <c r="QZI49" s="689"/>
      <c r="QZJ49" s="689"/>
      <c r="QZK49" s="689"/>
      <c r="QZL49" s="689"/>
      <c r="QZM49" s="689"/>
      <c r="QZN49" s="689"/>
      <c r="QZO49" s="689"/>
      <c r="QZP49" s="689"/>
      <c r="QZQ49" s="689"/>
      <c r="QZR49" s="689"/>
      <c r="QZS49" s="689"/>
      <c r="QZT49" s="689"/>
      <c r="QZU49" s="689"/>
      <c r="QZV49" s="689"/>
      <c r="QZW49" s="689"/>
      <c r="QZX49" s="689"/>
      <c r="QZY49" s="689"/>
      <c r="QZZ49" s="689"/>
      <c r="RAA49" s="689"/>
      <c r="RAB49" s="689"/>
      <c r="RAC49" s="689"/>
      <c r="RAD49" s="689"/>
      <c r="RAE49" s="689"/>
      <c r="RAF49" s="689"/>
      <c r="RAG49" s="689"/>
      <c r="RAH49" s="689"/>
      <c r="RAI49" s="689"/>
      <c r="RAJ49" s="689"/>
      <c r="RAK49" s="689"/>
      <c r="RAL49" s="689"/>
      <c r="RAM49" s="689"/>
      <c r="RAN49" s="689"/>
      <c r="RAO49" s="689"/>
      <c r="RAP49" s="689"/>
      <c r="RAQ49" s="689"/>
      <c r="RAR49" s="689"/>
      <c r="RAS49" s="689"/>
      <c r="RAT49" s="689"/>
      <c r="RAU49" s="689"/>
      <c r="RAV49" s="689"/>
      <c r="RAW49" s="689"/>
      <c r="RAX49" s="689"/>
      <c r="RAY49" s="689"/>
      <c r="RAZ49" s="689"/>
      <c r="RBA49" s="689"/>
      <c r="RBB49" s="689"/>
      <c r="RBC49" s="689"/>
      <c r="RBD49" s="689"/>
      <c r="RBE49" s="689"/>
      <c r="RBF49" s="689"/>
      <c r="RBG49" s="689"/>
      <c r="RBH49" s="689"/>
      <c r="RBI49" s="689"/>
      <c r="RBJ49" s="689"/>
      <c r="RBK49" s="689"/>
      <c r="RBL49" s="689"/>
      <c r="RBM49" s="689"/>
      <c r="RBN49" s="689"/>
      <c r="RBO49" s="689"/>
      <c r="RBP49" s="689"/>
      <c r="RBQ49" s="689"/>
      <c r="RBR49" s="689"/>
      <c r="RBS49" s="689"/>
      <c r="RBT49" s="689"/>
      <c r="RBU49" s="689"/>
      <c r="RBV49" s="689"/>
      <c r="RBW49" s="689"/>
      <c r="RBX49" s="689"/>
      <c r="RBY49" s="689"/>
      <c r="RBZ49" s="689"/>
      <c r="RCA49" s="689"/>
      <c r="RCB49" s="689"/>
      <c r="RCC49" s="689"/>
      <c r="RCD49" s="689"/>
      <c r="RCE49" s="689"/>
      <c r="RCF49" s="689"/>
      <c r="RCG49" s="689"/>
      <c r="RCH49" s="689"/>
      <c r="RCI49" s="689"/>
      <c r="RCJ49" s="689"/>
      <c r="RCK49" s="689"/>
      <c r="RCL49" s="689"/>
      <c r="RCM49" s="689"/>
      <c r="RCN49" s="689"/>
      <c r="RCO49" s="689"/>
      <c r="RCP49" s="689"/>
      <c r="RCQ49" s="689"/>
      <c r="RCR49" s="689"/>
      <c r="RCS49" s="689"/>
      <c r="RCT49" s="689"/>
      <c r="RCU49" s="689"/>
      <c r="RCV49" s="689"/>
      <c r="RCW49" s="689"/>
      <c r="RCX49" s="689"/>
      <c r="RCY49" s="689"/>
      <c r="RCZ49" s="689"/>
      <c r="RDA49" s="689"/>
      <c r="RDB49" s="689"/>
      <c r="RDC49" s="689"/>
      <c r="RDD49" s="689"/>
      <c r="RDE49" s="689"/>
      <c r="RDF49" s="689"/>
      <c r="RDG49" s="689"/>
      <c r="RDH49" s="689"/>
      <c r="RDI49" s="689"/>
      <c r="RDJ49" s="689"/>
      <c r="RDK49" s="689"/>
      <c r="RDL49" s="689"/>
      <c r="RDM49" s="689"/>
      <c r="RDN49" s="689"/>
      <c r="RDO49" s="689"/>
      <c r="RDP49" s="689"/>
      <c r="RDQ49" s="689"/>
      <c r="RDR49" s="689"/>
      <c r="RDS49" s="689"/>
      <c r="RDT49" s="689"/>
      <c r="RDU49" s="689"/>
      <c r="RDV49" s="689"/>
      <c r="RDW49" s="689"/>
      <c r="RDX49" s="689"/>
      <c r="RDY49" s="689"/>
      <c r="RDZ49" s="689"/>
      <c r="REA49" s="689"/>
      <c r="REB49" s="689"/>
      <c r="REC49" s="689"/>
      <c r="RED49" s="689"/>
      <c r="REE49" s="689"/>
      <c r="REF49" s="689"/>
      <c r="REG49" s="689"/>
      <c r="REH49" s="689"/>
      <c r="REI49" s="689"/>
      <c r="REJ49" s="689"/>
      <c r="REK49" s="689"/>
      <c r="REL49" s="689"/>
      <c r="REM49" s="689"/>
      <c r="REN49" s="689"/>
      <c r="REO49" s="689"/>
      <c r="REP49" s="689"/>
      <c r="REQ49" s="689"/>
      <c r="RER49" s="689"/>
      <c r="RES49" s="689"/>
      <c r="RET49" s="689"/>
      <c r="REU49" s="689"/>
      <c r="REV49" s="689"/>
      <c r="REW49" s="689"/>
      <c r="REX49" s="689"/>
      <c r="REY49" s="689"/>
      <c r="REZ49" s="689"/>
      <c r="RFA49" s="689"/>
      <c r="RFB49" s="689"/>
      <c r="RFC49" s="689"/>
      <c r="RFD49" s="689"/>
      <c r="RFE49" s="689"/>
      <c r="RFF49" s="689"/>
      <c r="RFG49" s="689"/>
      <c r="RFH49" s="689"/>
      <c r="RFI49" s="689"/>
      <c r="RFJ49" s="689"/>
      <c r="RFK49" s="689"/>
      <c r="RFL49" s="689"/>
      <c r="RFM49" s="689"/>
      <c r="RFN49" s="689"/>
      <c r="RFO49" s="689"/>
      <c r="RFP49" s="689"/>
      <c r="RFQ49" s="689"/>
      <c r="RFR49" s="689"/>
      <c r="RFS49" s="689"/>
      <c r="RFT49" s="689"/>
      <c r="RFU49" s="689"/>
      <c r="RFV49" s="689"/>
      <c r="RFW49" s="689"/>
      <c r="RFX49" s="689"/>
      <c r="RFY49" s="689"/>
      <c r="RFZ49" s="689"/>
      <c r="RGA49" s="689"/>
      <c r="RGB49" s="689"/>
      <c r="RGC49" s="689"/>
      <c r="RGD49" s="689"/>
      <c r="RGE49" s="689"/>
      <c r="RGF49" s="689"/>
      <c r="RGG49" s="689"/>
      <c r="RGH49" s="689"/>
      <c r="RGI49" s="689"/>
      <c r="RGJ49" s="689"/>
      <c r="RGK49" s="689"/>
      <c r="RGL49" s="689"/>
      <c r="RGM49" s="689"/>
      <c r="RGN49" s="689"/>
      <c r="RGO49" s="689"/>
      <c r="RGP49" s="689"/>
      <c r="RGQ49" s="689"/>
      <c r="RGR49" s="689"/>
      <c r="RGS49" s="689"/>
      <c r="RGT49" s="689"/>
      <c r="RGU49" s="689"/>
      <c r="RGV49" s="689"/>
      <c r="RGW49" s="689"/>
      <c r="RGX49" s="689"/>
      <c r="RGY49" s="689"/>
      <c r="RGZ49" s="689"/>
      <c r="RHA49" s="689"/>
      <c r="RHB49" s="689"/>
      <c r="RHC49" s="689"/>
      <c r="RHD49" s="689"/>
      <c r="RHE49" s="689"/>
      <c r="RHF49" s="689"/>
      <c r="RHG49" s="689"/>
      <c r="RHH49" s="689"/>
      <c r="RHI49" s="689"/>
      <c r="RHJ49" s="689"/>
      <c r="RHK49" s="689"/>
      <c r="RHL49" s="689"/>
      <c r="RHM49" s="689"/>
      <c r="RHN49" s="689"/>
      <c r="RHO49" s="689"/>
      <c r="RHP49" s="689"/>
      <c r="RHQ49" s="689"/>
      <c r="RHR49" s="689"/>
      <c r="RHS49" s="689"/>
      <c r="RHT49" s="689"/>
      <c r="RHU49" s="689"/>
      <c r="RHV49" s="689"/>
      <c r="RHW49" s="689"/>
      <c r="RHX49" s="689"/>
      <c r="RHY49" s="689"/>
      <c r="RHZ49" s="689"/>
      <c r="RIA49" s="689"/>
      <c r="RIB49" s="689"/>
      <c r="RIC49" s="689"/>
      <c r="RID49" s="689"/>
      <c r="RIE49" s="689"/>
      <c r="RIF49" s="689"/>
      <c r="RIG49" s="689"/>
      <c r="RIH49" s="689"/>
      <c r="RII49" s="689"/>
      <c r="RIJ49" s="689"/>
      <c r="RIK49" s="689"/>
      <c r="RIL49" s="689"/>
      <c r="RIM49" s="689"/>
      <c r="RIN49" s="689"/>
      <c r="RIO49" s="689"/>
      <c r="RIP49" s="689"/>
      <c r="RIQ49" s="689"/>
      <c r="RIR49" s="689"/>
      <c r="RIS49" s="689"/>
      <c r="RIT49" s="689"/>
      <c r="RIU49" s="689"/>
      <c r="RIV49" s="689"/>
      <c r="RIW49" s="689"/>
      <c r="RIX49" s="689"/>
      <c r="RIY49" s="689"/>
      <c r="RIZ49" s="689"/>
      <c r="RJA49" s="689"/>
      <c r="RJB49" s="689"/>
      <c r="RJC49" s="689"/>
      <c r="RJD49" s="689"/>
      <c r="RJE49" s="689"/>
      <c r="RJF49" s="689"/>
      <c r="RJG49" s="689"/>
      <c r="RJH49" s="689"/>
      <c r="RJI49" s="689"/>
      <c r="RJJ49" s="689"/>
      <c r="RJK49" s="689"/>
      <c r="RJL49" s="689"/>
      <c r="RJM49" s="689"/>
      <c r="RJN49" s="689"/>
      <c r="RJO49" s="689"/>
      <c r="RJP49" s="689"/>
      <c r="RJQ49" s="689"/>
      <c r="RJR49" s="689"/>
      <c r="RJS49" s="689"/>
      <c r="RJT49" s="689"/>
      <c r="RJU49" s="689"/>
      <c r="RJV49" s="689"/>
      <c r="RJW49" s="689"/>
      <c r="RJX49" s="689"/>
      <c r="RJY49" s="689"/>
      <c r="RJZ49" s="689"/>
      <c r="RKA49" s="689"/>
      <c r="RKB49" s="689"/>
      <c r="RKC49" s="689"/>
      <c r="RKD49" s="689"/>
      <c r="RKE49" s="689"/>
      <c r="RKF49" s="689"/>
      <c r="RKG49" s="689"/>
      <c r="RKH49" s="689"/>
      <c r="RKI49" s="689"/>
      <c r="RKJ49" s="689"/>
      <c r="RKK49" s="689"/>
      <c r="RKL49" s="689"/>
      <c r="RKM49" s="689"/>
      <c r="RKN49" s="689"/>
      <c r="RKO49" s="689"/>
      <c r="RKP49" s="689"/>
      <c r="RKQ49" s="689"/>
      <c r="RKR49" s="689"/>
      <c r="RKS49" s="689"/>
      <c r="RKT49" s="689"/>
      <c r="RKU49" s="689"/>
      <c r="RKV49" s="689"/>
      <c r="RKW49" s="689"/>
      <c r="RKX49" s="689"/>
      <c r="RKY49" s="689"/>
      <c r="RKZ49" s="689"/>
      <c r="RLA49" s="689"/>
      <c r="RLB49" s="689"/>
      <c r="RLC49" s="689"/>
      <c r="RLD49" s="689"/>
      <c r="RLE49" s="689"/>
      <c r="RLF49" s="689"/>
      <c r="RLG49" s="689"/>
      <c r="RLH49" s="689"/>
      <c r="RLI49" s="689"/>
      <c r="RLJ49" s="689"/>
      <c r="RLK49" s="689"/>
      <c r="RLL49" s="689"/>
      <c r="RLM49" s="689"/>
      <c r="RLN49" s="689"/>
      <c r="RLO49" s="689"/>
      <c r="RLP49" s="689"/>
      <c r="RLQ49" s="689"/>
      <c r="RLR49" s="689"/>
      <c r="RLS49" s="689"/>
      <c r="RLT49" s="689"/>
      <c r="RLU49" s="689"/>
      <c r="RLV49" s="689"/>
      <c r="RLW49" s="689"/>
      <c r="RLX49" s="689"/>
      <c r="RLY49" s="689"/>
      <c r="RLZ49" s="689"/>
      <c r="RMA49" s="689"/>
      <c r="RMB49" s="689"/>
      <c r="RMC49" s="689"/>
      <c r="RMD49" s="689"/>
      <c r="RME49" s="689"/>
      <c r="RMF49" s="689"/>
      <c r="RMG49" s="689"/>
      <c r="RMH49" s="689"/>
      <c r="RMI49" s="689"/>
      <c r="RMJ49" s="689"/>
      <c r="RMK49" s="689"/>
      <c r="RML49" s="689"/>
      <c r="RMM49" s="689"/>
      <c r="RMN49" s="689"/>
      <c r="RMO49" s="689"/>
      <c r="RMP49" s="689"/>
      <c r="RMQ49" s="689"/>
      <c r="RMR49" s="689"/>
      <c r="RMS49" s="689"/>
      <c r="RMT49" s="689"/>
      <c r="RMU49" s="689"/>
      <c r="RMV49" s="689"/>
      <c r="RMW49" s="689"/>
      <c r="RMX49" s="689"/>
      <c r="RMY49" s="689"/>
      <c r="RMZ49" s="689"/>
      <c r="RNA49" s="689"/>
      <c r="RNB49" s="689"/>
      <c r="RNC49" s="689"/>
      <c r="RND49" s="689"/>
      <c r="RNE49" s="689"/>
      <c r="RNF49" s="689"/>
      <c r="RNG49" s="689"/>
      <c r="RNH49" s="689"/>
      <c r="RNI49" s="689"/>
      <c r="RNJ49" s="689"/>
      <c r="RNK49" s="689"/>
      <c r="RNL49" s="689"/>
      <c r="RNM49" s="689"/>
      <c r="RNN49" s="689"/>
      <c r="RNO49" s="689"/>
      <c r="RNP49" s="689"/>
      <c r="RNQ49" s="689"/>
      <c r="RNR49" s="689"/>
      <c r="RNS49" s="689"/>
      <c r="RNT49" s="689"/>
      <c r="RNU49" s="689"/>
      <c r="RNV49" s="689"/>
      <c r="RNW49" s="689"/>
      <c r="RNX49" s="689"/>
      <c r="RNY49" s="689"/>
      <c r="RNZ49" s="689"/>
      <c r="ROA49" s="689"/>
      <c r="ROB49" s="689"/>
      <c r="ROC49" s="689"/>
      <c r="ROD49" s="689"/>
      <c r="ROE49" s="689"/>
      <c r="ROF49" s="689"/>
      <c r="ROG49" s="689"/>
      <c r="ROH49" s="689"/>
      <c r="ROI49" s="689"/>
      <c r="ROJ49" s="689"/>
      <c r="ROK49" s="689"/>
      <c r="ROL49" s="689"/>
      <c r="ROM49" s="689"/>
      <c r="RON49" s="689"/>
      <c r="ROO49" s="689"/>
      <c r="ROP49" s="689"/>
      <c r="ROQ49" s="689"/>
      <c r="ROR49" s="689"/>
      <c r="ROS49" s="689"/>
      <c r="ROT49" s="689"/>
      <c r="ROU49" s="689"/>
      <c r="ROV49" s="689"/>
      <c r="ROW49" s="689"/>
      <c r="ROX49" s="689"/>
      <c r="ROY49" s="689"/>
      <c r="ROZ49" s="689"/>
      <c r="RPA49" s="689"/>
      <c r="RPB49" s="689"/>
      <c r="RPC49" s="689"/>
      <c r="RPD49" s="689"/>
      <c r="RPE49" s="689"/>
      <c r="RPF49" s="689"/>
      <c r="RPG49" s="689"/>
      <c r="RPH49" s="689"/>
      <c r="RPI49" s="689"/>
      <c r="RPJ49" s="689"/>
      <c r="RPK49" s="689"/>
      <c r="RPL49" s="689"/>
      <c r="RPM49" s="689"/>
      <c r="RPN49" s="689"/>
      <c r="RPO49" s="689"/>
      <c r="RPP49" s="689"/>
      <c r="RPQ49" s="689"/>
      <c r="RPR49" s="689"/>
      <c r="RPS49" s="689"/>
      <c r="RPT49" s="689"/>
      <c r="RPU49" s="689"/>
      <c r="RPV49" s="689"/>
      <c r="RPW49" s="689"/>
      <c r="RPX49" s="689"/>
      <c r="RPY49" s="689"/>
      <c r="RPZ49" s="689"/>
      <c r="RQA49" s="689"/>
      <c r="RQB49" s="689"/>
      <c r="RQC49" s="689"/>
      <c r="RQD49" s="689"/>
      <c r="RQE49" s="689"/>
      <c r="RQF49" s="689"/>
      <c r="RQG49" s="689"/>
      <c r="RQH49" s="689"/>
      <c r="RQI49" s="689"/>
      <c r="RQJ49" s="689"/>
      <c r="RQK49" s="689"/>
      <c r="RQL49" s="689"/>
      <c r="RQM49" s="689"/>
      <c r="RQN49" s="689"/>
      <c r="RQO49" s="689"/>
      <c r="RQP49" s="689"/>
      <c r="RQQ49" s="689"/>
      <c r="RQR49" s="689"/>
      <c r="RQS49" s="689"/>
      <c r="RQT49" s="689"/>
      <c r="RQU49" s="689"/>
      <c r="RQV49" s="689"/>
      <c r="RQW49" s="689"/>
      <c r="RQX49" s="689"/>
      <c r="RQY49" s="689"/>
      <c r="RQZ49" s="689"/>
      <c r="RRA49" s="689"/>
      <c r="RRB49" s="689"/>
      <c r="RRC49" s="689"/>
      <c r="RRD49" s="689"/>
      <c r="RRE49" s="689"/>
      <c r="RRF49" s="689"/>
      <c r="RRG49" s="689"/>
      <c r="RRH49" s="689"/>
      <c r="RRI49" s="689"/>
      <c r="RRJ49" s="689"/>
      <c r="RRK49" s="689"/>
      <c r="RRL49" s="689"/>
      <c r="RRM49" s="689"/>
      <c r="RRN49" s="689"/>
      <c r="RRO49" s="689"/>
      <c r="RRP49" s="689"/>
      <c r="RRQ49" s="689"/>
      <c r="RRR49" s="689"/>
      <c r="RRS49" s="689"/>
      <c r="RRT49" s="689"/>
      <c r="RRU49" s="689"/>
      <c r="RRV49" s="689"/>
      <c r="RRW49" s="689"/>
      <c r="RRX49" s="689"/>
      <c r="RRY49" s="689"/>
      <c r="RRZ49" s="689"/>
      <c r="RSA49" s="689"/>
      <c r="RSB49" s="689"/>
      <c r="RSC49" s="689"/>
      <c r="RSD49" s="689"/>
      <c r="RSE49" s="689"/>
      <c r="RSF49" s="689"/>
      <c r="RSG49" s="689"/>
      <c r="RSH49" s="689"/>
      <c r="RSI49" s="689"/>
      <c r="RSJ49" s="689"/>
      <c r="RSK49" s="689"/>
      <c r="RSL49" s="689"/>
      <c r="RSM49" s="689"/>
      <c r="RSN49" s="689"/>
      <c r="RSO49" s="689"/>
      <c r="RSP49" s="689"/>
      <c r="RSQ49" s="689"/>
      <c r="RSR49" s="689"/>
      <c r="RSS49" s="689"/>
      <c r="RST49" s="689"/>
      <c r="RSU49" s="689"/>
      <c r="RSV49" s="689"/>
      <c r="RSW49" s="689"/>
      <c r="RSX49" s="689"/>
      <c r="RSY49" s="689"/>
      <c r="RSZ49" s="689"/>
      <c r="RTA49" s="689"/>
      <c r="RTB49" s="689"/>
      <c r="RTC49" s="689"/>
      <c r="RTD49" s="689"/>
      <c r="RTE49" s="689"/>
      <c r="RTF49" s="689"/>
      <c r="RTG49" s="689"/>
      <c r="RTH49" s="689"/>
      <c r="RTI49" s="689"/>
      <c r="RTJ49" s="689"/>
      <c r="RTK49" s="689"/>
      <c r="RTL49" s="689"/>
      <c r="RTM49" s="689"/>
      <c r="RTN49" s="689"/>
      <c r="RTO49" s="689"/>
      <c r="RTP49" s="689"/>
      <c r="RTQ49" s="689"/>
      <c r="RTR49" s="689"/>
      <c r="RTS49" s="689"/>
      <c r="RTT49" s="689"/>
      <c r="RTU49" s="689"/>
      <c r="RTV49" s="689"/>
      <c r="RTW49" s="689"/>
      <c r="RTX49" s="689"/>
      <c r="RTY49" s="689"/>
      <c r="RTZ49" s="689"/>
      <c r="RUA49" s="689"/>
      <c r="RUB49" s="689"/>
      <c r="RUC49" s="689"/>
      <c r="RUD49" s="689"/>
      <c r="RUE49" s="689"/>
      <c r="RUF49" s="689"/>
      <c r="RUG49" s="689"/>
      <c r="RUH49" s="689"/>
      <c r="RUI49" s="689"/>
      <c r="RUJ49" s="689"/>
      <c r="RUK49" s="689"/>
      <c r="RUL49" s="689"/>
      <c r="RUM49" s="689"/>
      <c r="RUN49" s="689"/>
      <c r="RUO49" s="689"/>
      <c r="RUP49" s="689"/>
      <c r="RUQ49" s="689"/>
      <c r="RUR49" s="689"/>
      <c r="RUS49" s="689"/>
      <c r="RUT49" s="689"/>
      <c r="RUU49" s="689"/>
      <c r="RUV49" s="689"/>
      <c r="RUW49" s="689"/>
      <c r="RUX49" s="689"/>
      <c r="RUY49" s="689"/>
      <c r="RUZ49" s="689"/>
      <c r="RVA49" s="689"/>
      <c r="RVB49" s="689"/>
      <c r="RVC49" s="689"/>
      <c r="RVD49" s="689"/>
      <c r="RVE49" s="689"/>
      <c r="RVF49" s="689"/>
      <c r="RVG49" s="689"/>
      <c r="RVH49" s="689"/>
      <c r="RVI49" s="689"/>
      <c r="RVJ49" s="689"/>
      <c r="RVK49" s="689"/>
      <c r="RVL49" s="689"/>
      <c r="RVM49" s="689"/>
      <c r="RVN49" s="689"/>
      <c r="RVO49" s="689"/>
      <c r="RVP49" s="689"/>
      <c r="RVQ49" s="689"/>
      <c r="RVR49" s="689"/>
      <c r="RVS49" s="689"/>
      <c r="RVT49" s="689"/>
      <c r="RVU49" s="689"/>
      <c r="RVV49" s="689"/>
      <c r="RVW49" s="689"/>
      <c r="RVX49" s="689"/>
      <c r="RVY49" s="689"/>
      <c r="RVZ49" s="689"/>
      <c r="RWA49" s="689"/>
      <c r="RWB49" s="689"/>
      <c r="RWC49" s="689"/>
      <c r="RWD49" s="689"/>
      <c r="RWE49" s="689"/>
      <c r="RWF49" s="689"/>
      <c r="RWG49" s="689"/>
      <c r="RWH49" s="689"/>
      <c r="RWI49" s="689"/>
      <c r="RWJ49" s="689"/>
      <c r="RWK49" s="689"/>
      <c r="RWL49" s="689"/>
      <c r="RWM49" s="689"/>
      <c r="RWN49" s="689"/>
      <c r="RWO49" s="689"/>
      <c r="RWP49" s="689"/>
      <c r="RWQ49" s="689"/>
      <c r="RWR49" s="689"/>
      <c r="RWS49" s="689"/>
      <c r="RWT49" s="689"/>
      <c r="RWU49" s="689"/>
      <c r="RWV49" s="689"/>
      <c r="RWW49" s="689"/>
      <c r="RWX49" s="689"/>
      <c r="RWY49" s="689"/>
      <c r="RWZ49" s="689"/>
      <c r="RXA49" s="689"/>
      <c r="RXB49" s="689"/>
      <c r="RXC49" s="689"/>
      <c r="RXD49" s="689"/>
      <c r="RXE49" s="689"/>
      <c r="RXF49" s="689"/>
      <c r="RXG49" s="689"/>
      <c r="RXH49" s="689"/>
      <c r="RXI49" s="689"/>
      <c r="RXJ49" s="689"/>
      <c r="RXK49" s="689"/>
      <c r="RXL49" s="689"/>
      <c r="RXM49" s="689"/>
      <c r="RXN49" s="689"/>
      <c r="RXO49" s="689"/>
      <c r="RXP49" s="689"/>
      <c r="RXQ49" s="689"/>
      <c r="RXR49" s="689"/>
      <c r="RXS49" s="689"/>
      <c r="RXT49" s="689"/>
      <c r="RXU49" s="689"/>
      <c r="RXV49" s="689"/>
      <c r="RXW49" s="689"/>
      <c r="RXX49" s="689"/>
      <c r="RXY49" s="689"/>
      <c r="RXZ49" s="689"/>
      <c r="RYA49" s="689"/>
      <c r="RYB49" s="689"/>
      <c r="RYC49" s="689"/>
      <c r="RYD49" s="689"/>
      <c r="RYE49" s="689"/>
      <c r="RYF49" s="689"/>
      <c r="RYG49" s="689"/>
      <c r="RYH49" s="689"/>
      <c r="RYI49" s="689"/>
      <c r="RYJ49" s="689"/>
      <c r="RYK49" s="689"/>
      <c r="RYL49" s="689"/>
      <c r="RYM49" s="689"/>
      <c r="RYN49" s="689"/>
      <c r="RYO49" s="689"/>
      <c r="RYP49" s="689"/>
      <c r="RYQ49" s="689"/>
      <c r="RYR49" s="689"/>
      <c r="RYS49" s="689"/>
      <c r="RYT49" s="689"/>
      <c r="RYU49" s="689"/>
      <c r="RYV49" s="689"/>
      <c r="RYW49" s="689"/>
      <c r="RYX49" s="689"/>
      <c r="RYY49" s="689"/>
      <c r="RYZ49" s="689"/>
      <c r="RZA49" s="689"/>
      <c r="RZB49" s="689"/>
      <c r="RZC49" s="689"/>
      <c r="RZD49" s="689"/>
      <c r="RZE49" s="689"/>
      <c r="RZF49" s="689"/>
      <c r="RZG49" s="689"/>
      <c r="RZH49" s="689"/>
      <c r="RZI49" s="689"/>
      <c r="RZJ49" s="689"/>
      <c r="RZK49" s="689"/>
      <c r="RZL49" s="689"/>
      <c r="RZM49" s="689"/>
      <c r="RZN49" s="689"/>
      <c r="RZO49" s="689"/>
      <c r="RZP49" s="689"/>
      <c r="RZQ49" s="689"/>
      <c r="RZR49" s="689"/>
      <c r="RZS49" s="689"/>
      <c r="RZT49" s="689"/>
      <c r="RZU49" s="689"/>
      <c r="RZV49" s="689"/>
      <c r="RZW49" s="689"/>
      <c r="RZX49" s="689"/>
      <c r="RZY49" s="689"/>
      <c r="RZZ49" s="689"/>
      <c r="SAA49" s="689"/>
      <c r="SAB49" s="689"/>
      <c r="SAC49" s="689"/>
      <c r="SAD49" s="689"/>
      <c r="SAE49" s="689"/>
      <c r="SAF49" s="689"/>
      <c r="SAG49" s="689"/>
      <c r="SAH49" s="689"/>
      <c r="SAI49" s="689"/>
      <c r="SAJ49" s="689"/>
      <c r="SAK49" s="689"/>
      <c r="SAL49" s="689"/>
      <c r="SAM49" s="689"/>
      <c r="SAN49" s="689"/>
      <c r="SAO49" s="689"/>
      <c r="SAP49" s="689"/>
      <c r="SAQ49" s="689"/>
      <c r="SAR49" s="689"/>
      <c r="SAS49" s="689"/>
      <c r="SAT49" s="689"/>
      <c r="SAU49" s="689"/>
      <c r="SAV49" s="689"/>
      <c r="SAW49" s="689"/>
      <c r="SAX49" s="689"/>
      <c r="SAY49" s="689"/>
      <c r="SAZ49" s="689"/>
      <c r="SBA49" s="689"/>
      <c r="SBB49" s="689"/>
      <c r="SBC49" s="689"/>
      <c r="SBD49" s="689"/>
      <c r="SBE49" s="689"/>
      <c r="SBF49" s="689"/>
      <c r="SBG49" s="689"/>
      <c r="SBH49" s="689"/>
      <c r="SBI49" s="689"/>
      <c r="SBJ49" s="689"/>
      <c r="SBK49" s="689"/>
      <c r="SBL49" s="689"/>
      <c r="SBM49" s="689"/>
      <c r="SBN49" s="689"/>
      <c r="SBO49" s="689"/>
      <c r="SBP49" s="689"/>
      <c r="SBQ49" s="689"/>
      <c r="SBR49" s="689"/>
      <c r="SBS49" s="689"/>
      <c r="SBT49" s="689"/>
      <c r="SBU49" s="689"/>
      <c r="SBV49" s="689"/>
      <c r="SBW49" s="689"/>
      <c r="SBX49" s="689"/>
      <c r="SBY49" s="689"/>
      <c r="SBZ49" s="689"/>
      <c r="SCA49" s="689"/>
      <c r="SCB49" s="689"/>
      <c r="SCC49" s="689"/>
      <c r="SCD49" s="689"/>
      <c r="SCE49" s="689"/>
      <c r="SCF49" s="689"/>
      <c r="SCG49" s="689"/>
      <c r="SCH49" s="689"/>
      <c r="SCI49" s="689"/>
      <c r="SCJ49" s="689"/>
      <c r="SCK49" s="689"/>
      <c r="SCL49" s="689"/>
      <c r="SCM49" s="689"/>
      <c r="SCN49" s="689"/>
      <c r="SCO49" s="689"/>
      <c r="SCP49" s="689"/>
      <c r="SCQ49" s="689"/>
      <c r="SCR49" s="689"/>
      <c r="SCS49" s="689"/>
      <c r="SCT49" s="689"/>
      <c r="SCU49" s="689"/>
      <c r="SCV49" s="689"/>
      <c r="SCW49" s="689"/>
      <c r="SCX49" s="689"/>
      <c r="SCY49" s="689"/>
      <c r="SCZ49" s="689"/>
      <c r="SDA49" s="689"/>
      <c r="SDB49" s="689"/>
      <c r="SDC49" s="689"/>
      <c r="SDD49" s="689"/>
      <c r="SDE49" s="689"/>
      <c r="SDF49" s="689"/>
      <c r="SDG49" s="689"/>
      <c r="SDH49" s="689"/>
      <c r="SDI49" s="689"/>
      <c r="SDJ49" s="689"/>
      <c r="SDK49" s="689"/>
      <c r="SDL49" s="689"/>
      <c r="SDM49" s="689"/>
      <c r="SDN49" s="689"/>
      <c r="SDO49" s="689"/>
      <c r="SDP49" s="689"/>
      <c r="SDQ49" s="689"/>
      <c r="SDR49" s="689"/>
      <c r="SDS49" s="689"/>
      <c r="SDT49" s="689"/>
      <c r="SDU49" s="689"/>
      <c r="SDV49" s="689"/>
      <c r="SDW49" s="689"/>
      <c r="SDX49" s="689"/>
      <c r="SDY49" s="689"/>
      <c r="SDZ49" s="689"/>
      <c r="SEA49" s="689"/>
      <c r="SEB49" s="689"/>
      <c r="SEC49" s="689"/>
      <c r="SED49" s="689"/>
      <c r="SEE49" s="689"/>
      <c r="SEF49" s="689"/>
      <c r="SEG49" s="689"/>
      <c r="SEH49" s="689"/>
      <c r="SEI49" s="689"/>
      <c r="SEJ49" s="689"/>
      <c r="SEK49" s="689"/>
      <c r="SEL49" s="689"/>
      <c r="SEM49" s="689"/>
      <c r="SEN49" s="689"/>
      <c r="SEO49" s="689"/>
      <c r="SEP49" s="689"/>
      <c r="SEQ49" s="689"/>
      <c r="SER49" s="689"/>
      <c r="SES49" s="689"/>
      <c r="SET49" s="689"/>
      <c r="SEU49" s="689"/>
      <c r="SEV49" s="689"/>
      <c r="SEW49" s="689"/>
      <c r="SEX49" s="689"/>
      <c r="SEY49" s="689"/>
      <c r="SEZ49" s="689"/>
      <c r="SFA49" s="689"/>
      <c r="SFB49" s="689"/>
      <c r="SFC49" s="689"/>
      <c r="SFD49" s="689"/>
      <c r="SFE49" s="689"/>
      <c r="SFF49" s="689"/>
      <c r="SFG49" s="689"/>
      <c r="SFH49" s="689"/>
      <c r="SFI49" s="689"/>
      <c r="SFJ49" s="689"/>
      <c r="SFK49" s="689"/>
      <c r="SFL49" s="689"/>
      <c r="SFM49" s="689"/>
      <c r="SFN49" s="689"/>
      <c r="SFO49" s="689"/>
      <c r="SFP49" s="689"/>
      <c r="SFQ49" s="689"/>
      <c r="SFR49" s="689"/>
      <c r="SFS49" s="689"/>
      <c r="SFT49" s="689"/>
      <c r="SFU49" s="689"/>
      <c r="SFV49" s="689"/>
      <c r="SFW49" s="689"/>
      <c r="SFX49" s="689"/>
      <c r="SFY49" s="689"/>
      <c r="SFZ49" s="689"/>
      <c r="SGA49" s="689"/>
      <c r="SGB49" s="689"/>
      <c r="SGC49" s="689"/>
      <c r="SGD49" s="689"/>
      <c r="SGE49" s="689"/>
      <c r="SGF49" s="689"/>
      <c r="SGG49" s="689"/>
      <c r="SGH49" s="689"/>
      <c r="SGI49" s="689"/>
      <c r="SGJ49" s="689"/>
      <c r="SGK49" s="689"/>
      <c r="SGL49" s="689"/>
      <c r="SGM49" s="689"/>
      <c r="SGN49" s="689"/>
      <c r="SGO49" s="689"/>
      <c r="SGP49" s="689"/>
      <c r="SGQ49" s="689"/>
      <c r="SGR49" s="689"/>
      <c r="SGS49" s="689"/>
      <c r="SGT49" s="689"/>
      <c r="SGU49" s="689"/>
      <c r="SGV49" s="689"/>
      <c r="SGW49" s="689"/>
      <c r="SGX49" s="689"/>
      <c r="SGY49" s="689"/>
      <c r="SGZ49" s="689"/>
      <c r="SHA49" s="689"/>
      <c r="SHB49" s="689"/>
      <c r="SHC49" s="689"/>
      <c r="SHD49" s="689"/>
      <c r="SHE49" s="689"/>
      <c r="SHF49" s="689"/>
      <c r="SHG49" s="689"/>
      <c r="SHH49" s="689"/>
      <c r="SHI49" s="689"/>
      <c r="SHJ49" s="689"/>
      <c r="SHK49" s="689"/>
      <c r="SHL49" s="689"/>
      <c r="SHM49" s="689"/>
      <c r="SHN49" s="689"/>
      <c r="SHO49" s="689"/>
      <c r="SHP49" s="689"/>
      <c r="SHQ49" s="689"/>
      <c r="SHR49" s="689"/>
      <c r="SHS49" s="689"/>
      <c r="SHT49" s="689"/>
      <c r="SHU49" s="689"/>
      <c r="SHV49" s="689"/>
      <c r="SHW49" s="689"/>
      <c r="SHX49" s="689"/>
      <c r="SHY49" s="689"/>
      <c r="SHZ49" s="689"/>
      <c r="SIA49" s="689"/>
      <c r="SIB49" s="689"/>
      <c r="SIC49" s="689"/>
      <c r="SID49" s="689"/>
      <c r="SIE49" s="689"/>
      <c r="SIF49" s="689"/>
      <c r="SIG49" s="689"/>
      <c r="SIH49" s="689"/>
      <c r="SII49" s="689"/>
      <c r="SIJ49" s="689"/>
      <c r="SIK49" s="689"/>
      <c r="SIL49" s="689"/>
      <c r="SIM49" s="689"/>
      <c r="SIN49" s="689"/>
      <c r="SIO49" s="689"/>
      <c r="SIP49" s="689"/>
      <c r="SIQ49" s="689"/>
      <c r="SIR49" s="689"/>
      <c r="SIS49" s="689"/>
      <c r="SIT49" s="689"/>
      <c r="SIU49" s="689"/>
      <c r="SIV49" s="689"/>
      <c r="SIW49" s="689"/>
      <c r="SIX49" s="689"/>
      <c r="SIY49" s="689"/>
      <c r="SIZ49" s="689"/>
      <c r="SJA49" s="689"/>
      <c r="SJB49" s="689"/>
      <c r="SJC49" s="689"/>
      <c r="SJD49" s="689"/>
      <c r="SJE49" s="689"/>
      <c r="SJF49" s="689"/>
      <c r="SJG49" s="689"/>
      <c r="SJH49" s="689"/>
      <c r="SJI49" s="689"/>
      <c r="SJJ49" s="689"/>
      <c r="SJK49" s="689"/>
      <c r="SJL49" s="689"/>
      <c r="SJM49" s="689"/>
      <c r="SJN49" s="689"/>
      <c r="SJO49" s="689"/>
      <c r="SJP49" s="689"/>
      <c r="SJQ49" s="689"/>
      <c r="SJR49" s="689"/>
      <c r="SJS49" s="689"/>
      <c r="SJT49" s="689"/>
      <c r="SJU49" s="689"/>
      <c r="SJV49" s="689"/>
      <c r="SJW49" s="689"/>
      <c r="SJX49" s="689"/>
      <c r="SJY49" s="689"/>
      <c r="SJZ49" s="689"/>
      <c r="SKA49" s="689"/>
      <c r="SKB49" s="689"/>
      <c r="SKC49" s="689"/>
      <c r="SKD49" s="689"/>
      <c r="SKE49" s="689"/>
      <c r="SKF49" s="689"/>
      <c r="SKG49" s="689"/>
      <c r="SKH49" s="689"/>
      <c r="SKI49" s="689"/>
      <c r="SKJ49" s="689"/>
      <c r="SKK49" s="689"/>
      <c r="SKL49" s="689"/>
      <c r="SKM49" s="689"/>
      <c r="SKN49" s="689"/>
      <c r="SKO49" s="689"/>
      <c r="SKP49" s="689"/>
      <c r="SKQ49" s="689"/>
      <c r="SKR49" s="689"/>
      <c r="SKS49" s="689"/>
      <c r="SKT49" s="689"/>
      <c r="SKU49" s="689"/>
      <c r="SKV49" s="689"/>
      <c r="SKW49" s="689"/>
      <c r="SKX49" s="689"/>
      <c r="SKY49" s="689"/>
      <c r="SKZ49" s="689"/>
      <c r="SLA49" s="689"/>
      <c r="SLB49" s="689"/>
      <c r="SLC49" s="689"/>
      <c r="SLD49" s="689"/>
      <c r="SLE49" s="689"/>
      <c r="SLF49" s="689"/>
      <c r="SLG49" s="689"/>
      <c r="SLH49" s="689"/>
      <c r="SLI49" s="689"/>
      <c r="SLJ49" s="689"/>
      <c r="SLK49" s="689"/>
      <c r="SLL49" s="689"/>
      <c r="SLM49" s="689"/>
      <c r="SLN49" s="689"/>
      <c r="SLO49" s="689"/>
      <c r="SLP49" s="689"/>
      <c r="SLQ49" s="689"/>
      <c r="SLR49" s="689"/>
      <c r="SLS49" s="689"/>
      <c r="SLT49" s="689"/>
      <c r="SLU49" s="689"/>
      <c r="SLV49" s="689"/>
      <c r="SLW49" s="689"/>
      <c r="SLX49" s="689"/>
      <c r="SLY49" s="689"/>
      <c r="SLZ49" s="689"/>
      <c r="SMA49" s="689"/>
      <c r="SMB49" s="689"/>
      <c r="SMC49" s="689"/>
      <c r="SMD49" s="689"/>
      <c r="SME49" s="689"/>
      <c r="SMF49" s="689"/>
      <c r="SMG49" s="689"/>
      <c r="SMH49" s="689"/>
      <c r="SMI49" s="689"/>
      <c r="SMJ49" s="689"/>
      <c r="SMK49" s="689"/>
      <c r="SML49" s="689"/>
      <c r="SMM49" s="689"/>
      <c r="SMN49" s="689"/>
      <c r="SMO49" s="689"/>
      <c r="SMP49" s="689"/>
      <c r="SMQ49" s="689"/>
      <c r="SMR49" s="689"/>
      <c r="SMS49" s="689"/>
      <c r="SMT49" s="689"/>
      <c r="SMU49" s="689"/>
      <c r="SMV49" s="689"/>
      <c r="SMW49" s="689"/>
      <c r="SMX49" s="689"/>
      <c r="SMY49" s="689"/>
      <c r="SMZ49" s="689"/>
      <c r="SNA49" s="689"/>
      <c r="SNB49" s="689"/>
      <c r="SNC49" s="689"/>
      <c r="SND49" s="689"/>
      <c r="SNE49" s="689"/>
      <c r="SNF49" s="689"/>
      <c r="SNG49" s="689"/>
      <c r="SNH49" s="689"/>
      <c r="SNI49" s="689"/>
      <c r="SNJ49" s="689"/>
      <c r="SNK49" s="689"/>
      <c r="SNL49" s="689"/>
      <c r="SNM49" s="689"/>
      <c r="SNN49" s="689"/>
      <c r="SNO49" s="689"/>
      <c r="SNP49" s="689"/>
      <c r="SNQ49" s="689"/>
      <c r="SNR49" s="689"/>
      <c r="SNS49" s="689"/>
      <c r="SNT49" s="689"/>
      <c r="SNU49" s="689"/>
      <c r="SNV49" s="689"/>
      <c r="SNW49" s="689"/>
      <c r="SNX49" s="689"/>
      <c r="SNY49" s="689"/>
      <c r="SNZ49" s="689"/>
      <c r="SOA49" s="689"/>
      <c r="SOB49" s="689"/>
      <c r="SOC49" s="689"/>
      <c r="SOD49" s="689"/>
      <c r="SOE49" s="689"/>
      <c r="SOF49" s="689"/>
      <c r="SOG49" s="689"/>
      <c r="SOH49" s="689"/>
      <c r="SOI49" s="689"/>
      <c r="SOJ49" s="689"/>
      <c r="SOK49" s="689"/>
      <c r="SOL49" s="689"/>
      <c r="SOM49" s="689"/>
      <c r="SON49" s="689"/>
      <c r="SOO49" s="689"/>
      <c r="SOP49" s="689"/>
      <c r="SOQ49" s="689"/>
      <c r="SOR49" s="689"/>
      <c r="SOS49" s="689"/>
      <c r="SOT49" s="689"/>
      <c r="SOU49" s="689"/>
      <c r="SOV49" s="689"/>
      <c r="SOW49" s="689"/>
      <c r="SOX49" s="689"/>
      <c r="SOY49" s="689"/>
      <c r="SOZ49" s="689"/>
      <c r="SPA49" s="689"/>
      <c r="SPB49" s="689"/>
      <c r="SPC49" s="689"/>
      <c r="SPD49" s="689"/>
      <c r="SPE49" s="689"/>
      <c r="SPF49" s="689"/>
      <c r="SPG49" s="689"/>
      <c r="SPH49" s="689"/>
      <c r="SPI49" s="689"/>
      <c r="SPJ49" s="689"/>
      <c r="SPK49" s="689"/>
      <c r="SPL49" s="689"/>
      <c r="SPM49" s="689"/>
      <c r="SPN49" s="689"/>
      <c r="SPO49" s="689"/>
      <c r="SPP49" s="689"/>
      <c r="SPQ49" s="689"/>
      <c r="SPR49" s="689"/>
      <c r="SPS49" s="689"/>
      <c r="SPT49" s="689"/>
      <c r="SPU49" s="689"/>
      <c r="SPV49" s="689"/>
      <c r="SPW49" s="689"/>
      <c r="SPX49" s="689"/>
      <c r="SPY49" s="689"/>
      <c r="SPZ49" s="689"/>
      <c r="SQA49" s="689"/>
      <c r="SQB49" s="689"/>
      <c r="SQC49" s="689"/>
      <c r="SQD49" s="689"/>
      <c r="SQE49" s="689"/>
      <c r="SQF49" s="689"/>
      <c r="SQG49" s="689"/>
      <c r="SQH49" s="689"/>
      <c r="SQI49" s="689"/>
      <c r="SQJ49" s="689"/>
      <c r="SQK49" s="689"/>
      <c r="SQL49" s="689"/>
      <c r="SQM49" s="689"/>
      <c r="SQN49" s="689"/>
      <c r="SQO49" s="689"/>
      <c r="SQP49" s="689"/>
      <c r="SQQ49" s="689"/>
      <c r="SQR49" s="689"/>
      <c r="SQS49" s="689"/>
      <c r="SQT49" s="689"/>
      <c r="SQU49" s="689"/>
      <c r="SQV49" s="689"/>
      <c r="SQW49" s="689"/>
      <c r="SQX49" s="689"/>
      <c r="SQY49" s="689"/>
      <c r="SQZ49" s="689"/>
      <c r="SRA49" s="689"/>
      <c r="SRB49" s="689"/>
      <c r="SRC49" s="689"/>
      <c r="SRD49" s="689"/>
      <c r="SRE49" s="689"/>
      <c r="SRF49" s="689"/>
      <c r="SRG49" s="689"/>
      <c r="SRH49" s="689"/>
      <c r="SRI49" s="689"/>
      <c r="SRJ49" s="689"/>
      <c r="SRK49" s="689"/>
      <c r="SRL49" s="689"/>
      <c r="SRM49" s="689"/>
      <c r="SRN49" s="689"/>
      <c r="SRO49" s="689"/>
      <c r="SRP49" s="689"/>
      <c r="SRQ49" s="689"/>
      <c r="SRR49" s="689"/>
      <c r="SRS49" s="689"/>
      <c r="SRT49" s="689"/>
      <c r="SRU49" s="689"/>
      <c r="SRV49" s="689"/>
      <c r="SRW49" s="689"/>
      <c r="SRX49" s="689"/>
      <c r="SRY49" s="689"/>
      <c r="SRZ49" s="689"/>
      <c r="SSA49" s="689"/>
      <c r="SSB49" s="689"/>
      <c r="SSC49" s="689"/>
      <c r="SSD49" s="689"/>
      <c r="SSE49" s="689"/>
      <c r="SSF49" s="689"/>
      <c r="SSG49" s="689"/>
      <c r="SSH49" s="689"/>
      <c r="SSI49" s="689"/>
      <c r="SSJ49" s="689"/>
      <c r="SSK49" s="689"/>
      <c r="SSL49" s="689"/>
      <c r="SSM49" s="689"/>
      <c r="SSN49" s="689"/>
      <c r="SSO49" s="689"/>
      <c r="SSP49" s="689"/>
      <c r="SSQ49" s="689"/>
      <c r="SSR49" s="689"/>
      <c r="SSS49" s="689"/>
      <c r="SST49" s="689"/>
      <c r="SSU49" s="689"/>
      <c r="SSV49" s="689"/>
      <c r="SSW49" s="689"/>
      <c r="SSX49" s="689"/>
      <c r="SSY49" s="689"/>
      <c r="SSZ49" s="689"/>
      <c r="STA49" s="689"/>
      <c r="STB49" s="689"/>
      <c r="STC49" s="689"/>
      <c r="STD49" s="689"/>
      <c r="STE49" s="689"/>
      <c r="STF49" s="689"/>
      <c r="STG49" s="689"/>
      <c r="STH49" s="689"/>
      <c r="STI49" s="689"/>
      <c r="STJ49" s="689"/>
      <c r="STK49" s="689"/>
      <c r="STL49" s="689"/>
      <c r="STM49" s="689"/>
      <c r="STN49" s="689"/>
      <c r="STO49" s="689"/>
      <c r="STP49" s="689"/>
      <c r="STQ49" s="689"/>
      <c r="STR49" s="689"/>
      <c r="STS49" s="689"/>
      <c r="STT49" s="689"/>
      <c r="STU49" s="689"/>
      <c r="STV49" s="689"/>
      <c r="STW49" s="689"/>
      <c r="STX49" s="689"/>
      <c r="STY49" s="689"/>
      <c r="STZ49" s="689"/>
      <c r="SUA49" s="689"/>
      <c r="SUB49" s="689"/>
      <c r="SUC49" s="689"/>
      <c r="SUD49" s="689"/>
      <c r="SUE49" s="689"/>
      <c r="SUF49" s="689"/>
      <c r="SUG49" s="689"/>
      <c r="SUH49" s="689"/>
      <c r="SUI49" s="689"/>
      <c r="SUJ49" s="689"/>
      <c r="SUK49" s="689"/>
      <c r="SUL49" s="689"/>
      <c r="SUM49" s="689"/>
      <c r="SUN49" s="689"/>
      <c r="SUO49" s="689"/>
      <c r="SUP49" s="689"/>
      <c r="SUQ49" s="689"/>
      <c r="SUR49" s="689"/>
      <c r="SUS49" s="689"/>
      <c r="SUT49" s="689"/>
      <c r="SUU49" s="689"/>
      <c r="SUV49" s="689"/>
      <c r="SUW49" s="689"/>
      <c r="SUX49" s="689"/>
      <c r="SUY49" s="689"/>
      <c r="SUZ49" s="689"/>
      <c r="SVA49" s="689"/>
      <c r="SVB49" s="689"/>
      <c r="SVC49" s="689"/>
      <c r="SVD49" s="689"/>
      <c r="SVE49" s="689"/>
      <c r="SVF49" s="689"/>
      <c r="SVG49" s="689"/>
      <c r="SVH49" s="689"/>
      <c r="SVI49" s="689"/>
      <c r="SVJ49" s="689"/>
      <c r="SVK49" s="689"/>
      <c r="SVL49" s="689"/>
      <c r="SVM49" s="689"/>
      <c r="SVN49" s="689"/>
      <c r="SVO49" s="689"/>
      <c r="SVP49" s="689"/>
      <c r="SVQ49" s="689"/>
      <c r="SVR49" s="689"/>
      <c r="SVS49" s="689"/>
      <c r="SVT49" s="689"/>
      <c r="SVU49" s="689"/>
      <c r="SVV49" s="689"/>
      <c r="SVW49" s="689"/>
      <c r="SVX49" s="689"/>
      <c r="SVY49" s="689"/>
      <c r="SVZ49" s="689"/>
      <c r="SWA49" s="689"/>
      <c r="SWB49" s="689"/>
      <c r="SWC49" s="689"/>
      <c r="SWD49" s="689"/>
      <c r="SWE49" s="689"/>
      <c r="SWF49" s="689"/>
      <c r="SWG49" s="689"/>
      <c r="SWH49" s="689"/>
      <c r="SWI49" s="689"/>
      <c r="SWJ49" s="689"/>
      <c r="SWK49" s="689"/>
      <c r="SWL49" s="689"/>
      <c r="SWM49" s="689"/>
      <c r="SWN49" s="689"/>
      <c r="SWO49" s="689"/>
      <c r="SWP49" s="689"/>
      <c r="SWQ49" s="689"/>
      <c r="SWR49" s="689"/>
      <c r="SWS49" s="689"/>
      <c r="SWT49" s="689"/>
      <c r="SWU49" s="689"/>
      <c r="SWV49" s="689"/>
      <c r="SWW49" s="689"/>
      <c r="SWX49" s="689"/>
      <c r="SWY49" s="689"/>
      <c r="SWZ49" s="689"/>
      <c r="SXA49" s="689"/>
      <c r="SXB49" s="689"/>
      <c r="SXC49" s="689"/>
      <c r="SXD49" s="689"/>
      <c r="SXE49" s="689"/>
      <c r="SXF49" s="689"/>
      <c r="SXG49" s="689"/>
      <c r="SXH49" s="689"/>
      <c r="SXI49" s="689"/>
      <c r="SXJ49" s="689"/>
      <c r="SXK49" s="689"/>
      <c r="SXL49" s="689"/>
      <c r="SXM49" s="689"/>
      <c r="SXN49" s="689"/>
      <c r="SXO49" s="689"/>
      <c r="SXP49" s="689"/>
      <c r="SXQ49" s="689"/>
      <c r="SXR49" s="689"/>
      <c r="SXS49" s="689"/>
      <c r="SXT49" s="689"/>
      <c r="SXU49" s="689"/>
      <c r="SXV49" s="689"/>
      <c r="SXW49" s="689"/>
      <c r="SXX49" s="689"/>
      <c r="SXY49" s="689"/>
      <c r="SXZ49" s="689"/>
      <c r="SYA49" s="689"/>
      <c r="SYB49" s="689"/>
      <c r="SYC49" s="689"/>
      <c r="SYD49" s="689"/>
      <c r="SYE49" s="689"/>
      <c r="SYF49" s="689"/>
      <c r="SYG49" s="689"/>
      <c r="SYH49" s="689"/>
      <c r="SYI49" s="689"/>
      <c r="SYJ49" s="689"/>
      <c r="SYK49" s="689"/>
      <c r="SYL49" s="689"/>
      <c r="SYM49" s="689"/>
      <c r="SYN49" s="689"/>
      <c r="SYO49" s="689"/>
      <c r="SYP49" s="689"/>
      <c r="SYQ49" s="689"/>
      <c r="SYR49" s="689"/>
      <c r="SYS49" s="689"/>
      <c r="SYT49" s="689"/>
      <c r="SYU49" s="689"/>
      <c r="SYV49" s="689"/>
      <c r="SYW49" s="689"/>
      <c r="SYX49" s="689"/>
      <c r="SYY49" s="689"/>
      <c r="SYZ49" s="689"/>
      <c r="SZA49" s="689"/>
      <c r="SZB49" s="689"/>
      <c r="SZC49" s="689"/>
      <c r="SZD49" s="689"/>
      <c r="SZE49" s="689"/>
      <c r="SZF49" s="689"/>
      <c r="SZG49" s="689"/>
      <c r="SZH49" s="689"/>
      <c r="SZI49" s="689"/>
      <c r="SZJ49" s="689"/>
      <c r="SZK49" s="689"/>
      <c r="SZL49" s="689"/>
      <c r="SZM49" s="689"/>
      <c r="SZN49" s="689"/>
      <c r="SZO49" s="689"/>
      <c r="SZP49" s="689"/>
      <c r="SZQ49" s="689"/>
      <c r="SZR49" s="689"/>
      <c r="SZS49" s="689"/>
      <c r="SZT49" s="689"/>
      <c r="SZU49" s="689"/>
      <c r="SZV49" s="689"/>
      <c r="SZW49" s="689"/>
      <c r="SZX49" s="689"/>
      <c r="SZY49" s="689"/>
      <c r="SZZ49" s="689"/>
      <c r="TAA49" s="689"/>
      <c r="TAB49" s="689"/>
      <c r="TAC49" s="689"/>
      <c r="TAD49" s="689"/>
      <c r="TAE49" s="689"/>
      <c r="TAF49" s="689"/>
      <c r="TAG49" s="689"/>
      <c r="TAH49" s="689"/>
      <c r="TAI49" s="689"/>
      <c r="TAJ49" s="689"/>
      <c r="TAK49" s="689"/>
      <c r="TAL49" s="689"/>
      <c r="TAM49" s="689"/>
      <c r="TAN49" s="689"/>
      <c r="TAO49" s="689"/>
      <c r="TAP49" s="689"/>
      <c r="TAQ49" s="689"/>
      <c r="TAR49" s="689"/>
      <c r="TAS49" s="689"/>
      <c r="TAT49" s="689"/>
      <c r="TAU49" s="689"/>
      <c r="TAV49" s="689"/>
      <c r="TAW49" s="689"/>
      <c r="TAX49" s="689"/>
      <c r="TAY49" s="689"/>
      <c r="TAZ49" s="689"/>
      <c r="TBA49" s="689"/>
      <c r="TBB49" s="689"/>
      <c r="TBC49" s="689"/>
      <c r="TBD49" s="689"/>
      <c r="TBE49" s="689"/>
      <c r="TBF49" s="689"/>
      <c r="TBG49" s="689"/>
      <c r="TBH49" s="689"/>
      <c r="TBI49" s="689"/>
      <c r="TBJ49" s="689"/>
      <c r="TBK49" s="689"/>
      <c r="TBL49" s="689"/>
      <c r="TBM49" s="689"/>
      <c r="TBN49" s="689"/>
      <c r="TBO49" s="689"/>
      <c r="TBP49" s="689"/>
      <c r="TBQ49" s="689"/>
      <c r="TBR49" s="689"/>
      <c r="TBS49" s="689"/>
      <c r="TBT49" s="689"/>
      <c r="TBU49" s="689"/>
      <c r="TBV49" s="689"/>
      <c r="TBW49" s="689"/>
      <c r="TBX49" s="689"/>
      <c r="TBY49" s="689"/>
      <c r="TBZ49" s="689"/>
      <c r="TCA49" s="689"/>
      <c r="TCB49" s="689"/>
      <c r="TCC49" s="689"/>
      <c r="TCD49" s="689"/>
      <c r="TCE49" s="689"/>
      <c r="TCF49" s="689"/>
      <c r="TCG49" s="689"/>
      <c r="TCH49" s="689"/>
      <c r="TCI49" s="689"/>
      <c r="TCJ49" s="689"/>
      <c r="TCK49" s="689"/>
      <c r="TCL49" s="689"/>
      <c r="TCM49" s="689"/>
      <c r="TCN49" s="689"/>
      <c r="TCO49" s="689"/>
      <c r="TCP49" s="689"/>
      <c r="TCQ49" s="689"/>
      <c r="TCR49" s="689"/>
      <c r="TCS49" s="689"/>
      <c r="TCT49" s="689"/>
      <c r="TCU49" s="689"/>
      <c r="TCV49" s="689"/>
      <c r="TCW49" s="689"/>
      <c r="TCX49" s="689"/>
      <c r="TCY49" s="689"/>
      <c r="TCZ49" s="689"/>
      <c r="TDA49" s="689"/>
      <c r="TDB49" s="689"/>
      <c r="TDC49" s="689"/>
      <c r="TDD49" s="689"/>
      <c r="TDE49" s="689"/>
      <c r="TDF49" s="689"/>
      <c r="TDG49" s="689"/>
      <c r="TDH49" s="689"/>
      <c r="TDI49" s="689"/>
      <c r="TDJ49" s="689"/>
      <c r="TDK49" s="689"/>
      <c r="TDL49" s="689"/>
      <c r="TDM49" s="689"/>
      <c r="TDN49" s="689"/>
      <c r="TDO49" s="689"/>
      <c r="TDP49" s="689"/>
      <c r="TDQ49" s="689"/>
      <c r="TDR49" s="689"/>
      <c r="TDS49" s="689"/>
      <c r="TDT49" s="689"/>
      <c r="TDU49" s="689"/>
      <c r="TDV49" s="689"/>
      <c r="TDW49" s="689"/>
      <c r="TDX49" s="689"/>
      <c r="TDY49" s="689"/>
      <c r="TDZ49" s="689"/>
      <c r="TEA49" s="689"/>
      <c r="TEB49" s="689"/>
      <c r="TEC49" s="689"/>
      <c r="TED49" s="689"/>
      <c r="TEE49" s="689"/>
      <c r="TEF49" s="689"/>
      <c r="TEG49" s="689"/>
      <c r="TEH49" s="689"/>
      <c r="TEI49" s="689"/>
      <c r="TEJ49" s="689"/>
      <c r="TEK49" s="689"/>
      <c r="TEL49" s="689"/>
      <c r="TEM49" s="689"/>
      <c r="TEN49" s="689"/>
      <c r="TEO49" s="689"/>
      <c r="TEP49" s="689"/>
      <c r="TEQ49" s="689"/>
      <c r="TER49" s="689"/>
      <c r="TES49" s="689"/>
      <c r="TET49" s="689"/>
      <c r="TEU49" s="689"/>
      <c r="TEV49" s="689"/>
      <c r="TEW49" s="689"/>
      <c r="TEX49" s="689"/>
      <c r="TEY49" s="689"/>
      <c r="TEZ49" s="689"/>
      <c r="TFA49" s="689"/>
      <c r="TFB49" s="689"/>
      <c r="TFC49" s="689"/>
      <c r="TFD49" s="689"/>
      <c r="TFE49" s="689"/>
      <c r="TFF49" s="689"/>
      <c r="TFG49" s="689"/>
      <c r="TFH49" s="689"/>
      <c r="TFI49" s="689"/>
      <c r="TFJ49" s="689"/>
      <c r="TFK49" s="689"/>
      <c r="TFL49" s="689"/>
      <c r="TFM49" s="689"/>
      <c r="TFN49" s="689"/>
      <c r="TFO49" s="689"/>
      <c r="TFP49" s="689"/>
      <c r="TFQ49" s="689"/>
      <c r="TFR49" s="689"/>
      <c r="TFS49" s="689"/>
      <c r="TFT49" s="689"/>
      <c r="TFU49" s="689"/>
      <c r="TFV49" s="689"/>
      <c r="TFW49" s="689"/>
      <c r="TFX49" s="689"/>
      <c r="TFY49" s="689"/>
      <c r="TFZ49" s="689"/>
      <c r="TGA49" s="689"/>
      <c r="TGB49" s="689"/>
      <c r="TGC49" s="689"/>
      <c r="TGD49" s="689"/>
      <c r="TGE49" s="689"/>
      <c r="TGF49" s="689"/>
      <c r="TGG49" s="689"/>
      <c r="TGH49" s="689"/>
      <c r="TGI49" s="689"/>
      <c r="TGJ49" s="689"/>
      <c r="TGK49" s="689"/>
      <c r="TGL49" s="689"/>
      <c r="TGM49" s="689"/>
      <c r="TGN49" s="689"/>
      <c r="TGO49" s="689"/>
      <c r="TGP49" s="689"/>
      <c r="TGQ49" s="689"/>
      <c r="TGR49" s="689"/>
      <c r="TGS49" s="689"/>
      <c r="TGT49" s="689"/>
      <c r="TGU49" s="689"/>
      <c r="TGV49" s="689"/>
      <c r="TGW49" s="689"/>
      <c r="TGX49" s="689"/>
      <c r="TGY49" s="689"/>
      <c r="TGZ49" s="689"/>
      <c r="THA49" s="689"/>
      <c r="THB49" s="689"/>
      <c r="THC49" s="689"/>
      <c r="THD49" s="689"/>
      <c r="THE49" s="689"/>
      <c r="THF49" s="689"/>
      <c r="THG49" s="689"/>
      <c r="THH49" s="689"/>
      <c r="THI49" s="689"/>
      <c r="THJ49" s="689"/>
      <c r="THK49" s="689"/>
      <c r="THL49" s="689"/>
      <c r="THM49" s="689"/>
      <c r="THN49" s="689"/>
      <c r="THO49" s="689"/>
      <c r="THP49" s="689"/>
      <c r="THQ49" s="689"/>
      <c r="THR49" s="689"/>
      <c r="THS49" s="689"/>
      <c r="THT49" s="689"/>
      <c r="THU49" s="689"/>
      <c r="THV49" s="689"/>
      <c r="THW49" s="689"/>
      <c r="THX49" s="689"/>
      <c r="THY49" s="689"/>
      <c r="THZ49" s="689"/>
      <c r="TIA49" s="689"/>
      <c r="TIB49" s="689"/>
      <c r="TIC49" s="689"/>
      <c r="TID49" s="689"/>
      <c r="TIE49" s="689"/>
      <c r="TIF49" s="689"/>
      <c r="TIG49" s="689"/>
      <c r="TIH49" s="689"/>
      <c r="TII49" s="689"/>
      <c r="TIJ49" s="689"/>
      <c r="TIK49" s="689"/>
      <c r="TIL49" s="689"/>
      <c r="TIM49" s="689"/>
      <c r="TIN49" s="689"/>
      <c r="TIO49" s="689"/>
      <c r="TIP49" s="689"/>
      <c r="TIQ49" s="689"/>
      <c r="TIR49" s="689"/>
      <c r="TIS49" s="689"/>
      <c r="TIT49" s="689"/>
      <c r="TIU49" s="689"/>
      <c r="TIV49" s="689"/>
      <c r="TIW49" s="689"/>
      <c r="TIX49" s="689"/>
      <c r="TIY49" s="689"/>
      <c r="TIZ49" s="689"/>
      <c r="TJA49" s="689"/>
      <c r="TJB49" s="689"/>
      <c r="TJC49" s="689"/>
      <c r="TJD49" s="689"/>
      <c r="TJE49" s="689"/>
      <c r="TJF49" s="689"/>
      <c r="TJG49" s="689"/>
      <c r="TJH49" s="689"/>
      <c r="TJI49" s="689"/>
      <c r="TJJ49" s="689"/>
      <c r="TJK49" s="689"/>
      <c r="TJL49" s="689"/>
      <c r="TJM49" s="689"/>
      <c r="TJN49" s="689"/>
      <c r="TJO49" s="689"/>
      <c r="TJP49" s="689"/>
      <c r="TJQ49" s="689"/>
      <c r="TJR49" s="689"/>
      <c r="TJS49" s="689"/>
      <c r="TJT49" s="689"/>
      <c r="TJU49" s="689"/>
      <c r="TJV49" s="689"/>
      <c r="TJW49" s="689"/>
      <c r="TJX49" s="689"/>
      <c r="TJY49" s="689"/>
      <c r="TJZ49" s="689"/>
      <c r="TKA49" s="689"/>
      <c r="TKB49" s="689"/>
      <c r="TKC49" s="689"/>
      <c r="TKD49" s="689"/>
      <c r="TKE49" s="689"/>
      <c r="TKF49" s="689"/>
      <c r="TKG49" s="689"/>
      <c r="TKH49" s="689"/>
      <c r="TKI49" s="689"/>
      <c r="TKJ49" s="689"/>
      <c r="TKK49" s="689"/>
      <c r="TKL49" s="689"/>
      <c r="TKM49" s="689"/>
      <c r="TKN49" s="689"/>
      <c r="TKO49" s="689"/>
      <c r="TKP49" s="689"/>
      <c r="TKQ49" s="689"/>
      <c r="TKR49" s="689"/>
      <c r="TKS49" s="689"/>
      <c r="TKT49" s="689"/>
      <c r="TKU49" s="689"/>
      <c r="TKV49" s="689"/>
      <c r="TKW49" s="689"/>
      <c r="TKX49" s="689"/>
      <c r="TKY49" s="689"/>
      <c r="TKZ49" s="689"/>
      <c r="TLA49" s="689"/>
      <c r="TLB49" s="689"/>
      <c r="TLC49" s="689"/>
      <c r="TLD49" s="689"/>
      <c r="TLE49" s="689"/>
      <c r="TLF49" s="689"/>
      <c r="TLG49" s="689"/>
      <c r="TLH49" s="689"/>
      <c r="TLI49" s="689"/>
      <c r="TLJ49" s="689"/>
      <c r="TLK49" s="689"/>
      <c r="TLL49" s="689"/>
      <c r="TLM49" s="689"/>
      <c r="TLN49" s="689"/>
      <c r="TLO49" s="689"/>
      <c r="TLP49" s="689"/>
      <c r="TLQ49" s="689"/>
      <c r="TLR49" s="689"/>
      <c r="TLS49" s="689"/>
      <c r="TLT49" s="689"/>
      <c r="TLU49" s="689"/>
      <c r="TLV49" s="689"/>
      <c r="TLW49" s="689"/>
      <c r="TLX49" s="689"/>
      <c r="TLY49" s="689"/>
      <c r="TLZ49" s="689"/>
      <c r="TMA49" s="689"/>
      <c r="TMB49" s="689"/>
      <c r="TMC49" s="689"/>
      <c r="TMD49" s="689"/>
      <c r="TME49" s="689"/>
      <c r="TMF49" s="689"/>
      <c r="TMG49" s="689"/>
      <c r="TMH49" s="689"/>
      <c r="TMI49" s="689"/>
      <c r="TMJ49" s="689"/>
      <c r="TMK49" s="689"/>
      <c r="TML49" s="689"/>
      <c r="TMM49" s="689"/>
      <c r="TMN49" s="689"/>
      <c r="TMO49" s="689"/>
      <c r="TMP49" s="689"/>
      <c r="TMQ49" s="689"/>
      <c r="TMR49" s="689"/>
      <c r="TMS49" s="689"/>
      <c r="TMT49" s="689"/>
      <c r="TMU49" s="689"/>
      <c r="TMV49" s="689"/>
      <c r="TMW49" s="689"/>
      <c r="TMX49" s="689"/>
      <c r="TMY49" s="689"/>
      <c r="TMZ49" s="689"/>
      <c r="TNA49" s="689"/>
      <c r="TNB49" s="689"/>
      <c r="TNC49" s="689"/>
      <c r="TND49" s="689"/>
      <c r="TNE49" s="689"/>
      <c r="TNF49" s="689"/>
      <c r="TNG49" s="689"/>
      <c r="TNH49" s="689"/>
      <c r="TNI49" s="689"/>
      <c r="TNJ49" s="689"/>
      <c r="TNK49" s="689"/>
      <c r="TNL49" s="689"/>
      <c r="TNM49" s="689"/>
      <c r="TNN49" s="689"/>
      <c r="TNO49" s="689"/>
      <c r="TNP49" s="689"/>
      <c r="TNQ49" s="689"/>
      <c r="TNR49" s="689"/>
      <c r="TNS49" s="689"/>
      <c r="TNT49" s="689"/>
      <c r="TNU49" s="689"/>
      <c r="TNV49" s="689"/>
      <c r="TNW49" s="689"/>
      <c r="TNX49" s="689"/>
      <c r="TNY49" s="689"/>
      <c r="TNZ49" s="689"/>
      <c r="TOA49" s="689"/>
      <c r="TOB49" s="689"/>
      <c r="TOC49" s="689"/>
      <c r="TOD49" s="689"/>
      <c r="TOE49" s="689"/>
      <c r="TOF49" s="689"/>
      <c r="TOG49" s="689"/>
      <c r="TOH49" s="689"/>
      <c r="TOI49" s="689"/>
      <c r="TOJ49" s="689"/>
      <c r="TOK49" s="689"/>
      <c r="TOL49" s="689"/>
      <c r="TOM49" s="689"/>
      <c r="TON49" s="689"/>
      <c r="TOO49" s="689"/>
      <c r="TOP49" s="689"/>
      <c r="TOQ49" s="689"/>
      <c r="TOR49" s="689"/>
      <c r="TOS49" s="689"/>
      <c r="TOT49" s="689"/>
      <c r="TOU49" s="689"/>
      <c r="TOV49" s="689"/>
      <c r="TOW49" s="689"/>
      <c r="TOX49" s="689"/>
      <c r="TOY49" s="689"/>
      <c r="TOZ49" s="689"/>
      <c r="TPA49" s="689"/>
      <c r="TPB49" s="689"/>
      <c r="TPC49" s="689"/>
      <c r="TPD49" s="689"/>
      <c r="TPE49" s="689"/>
      <c r="TPF49" s="689"/>
      <c r="TPG49" s="689"/>
      <c r="TPH49" s="689"/>
      <c r="TPI49" s="689"/>
      <c r="TPJ49" s="689"/>
      <c r="TPK49" s="689"/>
      <c r="TPL49" s="689"/>
      <c r="TPM49" s="689"/>
      <c r="TPN49" s="689"/>
      <c r="TPO49" s="689"/>
      <c r="TPP49" s="689"/>
      <c r="TPQ49" s="689"/>
      <c r="TPR49" s="689"/>
      <c r="TPS49" s="689"/>
      <c r="TPT49" s="689"/>
      <c r="TPU49" s="689"/>
      <c r="TPV49" s="689"/>
      <c r="TPW49" s="689"/>
      <c r="TPX49" s="689"/>
      <c r="TPY49" s="689"/>
      <c r="TPZ49" s="689"/>
      <c r="TQA49" s="689"/>
      <c r="TQB49" s="689"/>
      <c r="TQC49" s="689"/>
      <c r="TQD49" s="689"/>
      <c r="TQE49" s="689"/>
      <c r="TQF49" s="689"/>
      <c r="TQG49" s="689"/>
      <c r="TQH49" s="689"/>
      <c r="TQI49" s="689"/>
      <c r="TQJ49" s="689"/>
      <c r="TQK49" s="689"/>
      <c r="TQL49" s="689"/>
      <c r="TQM49" s="689"/>
      <c r="TQN49" s="689"/>
      <c r="TQO49" s="689"/>
      <c r="TQP49" s="689"/>
      <c r="TQQ49" s="689"/>
      <c r="TQR49" s="689"/>
      <c r="TQS49" s="689"/>
      <c r="TQT49" s="689"/>
      <c r="TQU49" s="689"/>
      <c r="TQV49" s="689"/>
      <c r="TQW49" s="689"/>
      <c r="TQX49" s="689"/>
      <c r="TQY49" s="689"/>
      <c r="TQZ49" s="689"/>
      <c r="TRA49" s="689"/>
      <c r="TRB49" s="689"/>
      <c r="TRC49" s="689"/>
      <c r="TRD49" s="689"/>
      <c r="TRE49" s="689"/>
      <c r="TRF49" s="689"/>
      <c r="TRG49" s="689"/>
      <c r="TRH49" s="689"/>
      <c r="TRI49" s="689"/>
      <c r="TRJ49" s="689"/>
      <c r="TRK49" s="689"/>
      <c r="TRL49" s="689"/>
      <c r="TRM49" s="689"/>
      <c r="TRN49" s="689"/>
      <c r="TRO49" s="689"/>
      <c r="TRP49" s="689"/>
      <c r="TRQ49" s="689"/>
      <c r="TRR49" s="689"/>
      <c r="TRS49" s="689"/>
      <c r="TRT49" s="689"/>
      <c r="TRU49" s="689"/>
      <c r="TRV49" s="689"/>
      <c r="TRW49" s="689"/>
      <c r="TRX49" s="689"/>
      <c r="TRY49" s="689"/>
      <c r="TRZ49" s="689"/>
      <c r="TSA49" s="689"/>
      <c r="TSB49" s="689"/>
      <c r="TSC49" s="689"/>
      <c r="TSD49" s="689"/>
      <c r="TSE49" s="689"/>
      <c r="TSF49" s="689"/>
      <c r="TSG49" s="689"/>
      <c r="TSH49" s="689"/>
      <c r="TSI49" s="689"/>
      <c r="TSJ49" s="689"/>
      <c r="TSK49" s="689"/>
      <c r="TSL49" s="689"/>
      <c r="TSM49" s="689"/>
      <c r="TSN49" s="689"/>
      <c r="TSO49" s="689"/>
      <c r="TSP49" s="689"/>
      <c r="TSQ49" s="689"/>
      <c r="TSR49" s="689"/>
      <c r="TSS49" s="689"/>
      <c r="TST49" s="689"/>
      <c r="TSU49" s="689"/>
      <c r="TSV49" s="689"/>
      <c r="TSW49" s="689"/>
      <c r="TSX49" s="689"/>
      <c r="TSY49" s="689"/>
      <c r="TSZ49" s="689"/>
      <c r="TTA49" s="689"/>
      <c r="TTB49" s="689"/>
      <c r="TTC49" s="689"/>
      <c r="TTD49" s="689"/>
      <c r="TTE49" s="689"/>
      <c r="TTF49" s="689"/>
      <c r="TTG49" s="689"/>
      <c r="TTH49" s="689"/>
      <c r="TTI49" s="689"/>
      <c r="TTJ49" s="689"/>
      <c r="TTK49" s="689"/>
      <c r="TTL49" s="689"/>
      <c r="TTM49" s="689"/>
      <c r="TTN49" s="689"/>
      <c r="TTO49" s="689"/>
      <c r="TTP49" s="689"/>
      <c r="TTQ49" s="689"/>
      <c r="TTR49" s="689"/>
      <c r="TTS49" s="689"/>
      <c r="TTT49" s="689"/>
      <c r="TTU49" s="689"/>
      <c r="TTV49" s="689"/>
      <c r="TTW49" s="689"/>
      <c r="TTX49" s="689"/>
      <c r="TTY49" s="689"/>
      <c r="TTZ49" s="689"/>
      <c r="TUA49" s="689"/>
      <c r="TUB49" s="689"/>
      <c r="TUC49" s="689"/>
      <c r="TUD49" s="689"/>
      <c r="TUE49" s="689"/>
      <c r="TUF49" s="689"/>
      <c r="TUG49" s="689"/>
      <c r="TUH49" s="689"/>
      <c r="TUI49" s="689"/>
      <c r="TUJ49" s="689"/>
      <c r="TUK49" s="689"/>
      <c r="TUL49" s="689"/>
      <c r="TUM49" s="689"/>
      <c r="TUN49" s="689"/>
      <c r="TUO49" s="689"/>
      <c r="TUP49" s="689"/>
      <c r="TUQ49" s="689"/>
      <c r="TUR49" s="689"/>
      <c r="TUS49" s="689"/>
      <c r="TUT49" s="689"/>
      <c r="TUU49" s="689"/>
      <c r="TUV49" s="689"/>
      <c r="TUW49" s="689"/>
      <c r="TUX49" s="689"/>
      <c r="TUY49" s="689"/>
      <c r="TUZ49" s="689"/>
      <c r="TVA49" s="689"/>
      <c r="TVB49" s="689"/>
      <c r="TVC49" s="689"/>
      <c r="TVD49" s="689"/>
      <c r="TVE49" s="689"/>
      <c r="TVF49" s="689"/>
      <c r="TVG49" s="689"/>
      <c r="TVH49" s="689"/>
      <c r="TVI49" s="689"/>
      <c r="TVJ49" s="689"/>
      <c r="TVK49" s="689"/>
      <c r="TVL49" s="689"/>
      <c r="TVM49" s="689"/>
      <c r="TVN49" s="689"/>
      <c r="TVO49" s="689"/>
      <c r="TVP49" s="689"/>
      <c r="TVQ49" s="689"/>
      <c r="TVR49" s="689"/>
      <c r="TVS49" s="689"/>
      <c r="TVT49" s="689"/>
      <c r="TVU49" s="689"/>
      <c r="TVV49" s="689"/>
      <c r="TVW49" s="689"/>
      <c r="TVX49" s="689"/>
      <c r="TVY49" s="689"/>
      <c r="TVZ49" s="689"/>
      <c r="TWA49" s="689"/>
      <c r="TWB49" s="689"/>
      <c r="TWC49" s="689"/>
      <c r="TWD49" s="689"/>
      <c r="TWE49" s="689"/>
      <c r="TWF49" s="689"/>
      <c r="TWG49" s="689"/>
      <c r="TWH49" s="689"/>
      <c r="TWI49" s="689"/>
      <c r="TWJ49" s="689"/>
      <c r="TWK49" s="689"/>
      <c r="TWL49" s="689"/>
      <c r="TWM49" s="689"/>
      <c r="TWN49" s="689"/>
      <c r="TWO49" s="689"/>
      <c r="TWP49" s="689"/>
      <c r="TWQ49" s="689"/>
      <c r="TWR49" s="689"/>
      <c r="TWS49" s="689"/>
      <c r="TWT49" s="689"/>
      <c r="TWU49" s="689"/>
      <c r="TWV49" s="689"/>
      <c r="TWW49" s="689"/>
      <c r="TWX49" s="689"/>
      <c r="TWY49" s="689"/>
      <c r="TWZ49" s="689"/>
      <c r="TXA49" s="689"/>
      <c r="TXB49" s="689"/>
      <c r="TXC49" s="689"/>
      <c r="TXD49" s="689"/>
      <c r="TXE49" s="689"/>
      <c r="TXF49" s="689"/>
      <c r="TXG49" s="689"/>
      <c r="TXH49" s="689"/>
      <c r="TXI49" s="689"/>
      <c r="TXJ49" s="689"/>
      <c r="TXK49" s="689"/>
      <c r="TXL49" s="689"/>
      <c r="TXM49" s="689"/>
      <c r="TXN49" s="689"/>
      <c r="TXO49" s="689"/>
      <c r="TXP49" s="689"/>
      <c r="TXQ49" s="689"/>
      <c r="TXR49" s="689"/>
      <c r="TXS49" s="689"/>
      <c r="TXT49" s="689"/>
      <c r="TXU49" s="689"/>
      <c r="TXV49" s="689"/>
      <c r="TXW49" s="689"/>
      <c r="TXX49" s="689"/>
      <c r="TXY49" s="689"/>
      <c r="TXZ49" s="689"/>
      <c r="TYA49" s="689"/>
      <c r="TYB49" s="689"/>
      <c r="TYC49" s="689"/>
      <c r="TYD49" s="689"/>
      <c r="TYE49" s="689"/>
      <c r="TYF49" s="689"/>
      <c r="TYG49" s="689"/>
      <c r="TYH49" s="689"/>
      <c r="TYI49" s="689"/>
      <c r="TYJ49" s="689"/>
      <c r="TYK49" s="689"/>
      <c r="TYL49" s="689"/>
      <c r="TYM49" s="689"/>
      <c r="TYN49" s="689"/>
      <c r="TYO49" s="689"/>
      <c r="TYP49" s="689"/>
      <c r="TYQ49" s="689"/>
      <c r="TYR49" s="689"/>
      <c r="TYS49" s="689"/>
      <c r="TYT49" s="689"/>
      <c r="TYU49" s="689"/>
      <c r="TYV49" s="689"/>
      <c r="TYW49" s="689"/>
      <c r="TYX49" s="689"/>
      <c r="TYY49" s="689"/>
      <c r="TYZ49" s="689"/>
      <c r="TZA49" s="689"/>
      <c r="TZB49" s="689"/>
      <c r="TZC49" s="689"/>
      <c r="TZD49" s="689"/>
      <c r="TZE49" s="689"/>
      <c r="TZF49" s="689"/>
      <c r="TZG49" s="689"/>
      <c r="TZH49" s="689"/>
      <c r="TZI49" s="689"/>
      <c r="TZJ49" s="689"/>
      <c r="TZK49" s="689"/>
      <c r="TZL49" s="689"/>
      <c r="TZM49" s="689"/>
      <c r="TZN49" s="689"/>
      <c r="TZO49" s="689"/>
      <c r="TZP49" s="689"/>
      <c r="TZQ49" s="689"/>
      <c r="TZR49" s="689"/>
      <c r="TZS49" s="689"/>
      <c r="TZT49" s="689"/>
      <c r="TZU49" s="689"/>
      <c r="TZV49" s="689"/>
      <c r="TZW49" s="689"/>
      <c r="TZX49" s="689"/>
      <c r="TZY49" s="689"/>
      <c r="TZZ49" s="689"/>
      <c r="UAA49" s="689"/>
      <c r="UAB49" s="689"/>
      <c r="UAC49" s="689"/>
      <c r="UAD49" s="689"/>
      <c r="UAE49" s="689"/>
      <c r="UAF49" s="689"/>
      <c r="UAG49" s="689"/>
      <c r="UAH49" s="689"/>
      <c r="UAI49" s="689"/>
      <c r="UAJ49" s="689"/>
      <c r="UAK49" s="689"/>
      <c r="UAL49" s="689"/>
      <c r="UAM49" s="689"/>
      <c r="UAN49" s="689"/>
      <c r="UAO49" s="689"/>
      <c r="UAP49" s="689"/>
      <c r="UAQ49" s="689"/>
      <c r="UAR49" s="689"/>
      <c r="UAS49" s="689"/>
      <c r="UAT49" s="689"/>
      <c r="UAU49" s="689"/>
      <c r="UAV49" s="689"/>
      <c r="UAW49" s="689"/>
      <c r="UAX49" s="689"/>
      <c r="UAY49" s="689"/>
      <c r="UAZ49" s="689"/>
      <c r="UBA49" s="689"/>
      <c r="UBB49" s="689"/>
      <c r="UBC49" s="689"/>
      <c r="UBD49" s="689"/>
      <c r="UBE49" s="689"/>
      <c r="UBF49" s="689"/>
      <c r="UBG49" s="689"/>
      <c r="UBH49" s="689"/>
      <c r="UBI49" s="689"/>
      <c r="UBJ49" s="689"/>
      <c r="UBK49" s="689"/>
      <c r="UBL49" s="689"/>
      <c r="UBM49" s="689"/>
      <c r="UBN49" s="689"/>
      <c r="UBO49" s="689"/>
      <c r="UBP49" s="689"/>
      <c r="UBQ49" s="689"/>
      <c r="UBR49" s="689"/>
      <c r="UBS49" s="689"/>
      <c r="UBT49" s="689"/>
      <c r="UBU49" s="689"/>
      <c r="UBV49" s="689"/>
      <c r="UBW49" s="689"/>
      <c r="UBX49" s="689"/>
      <c r="UBY49" s="689"/>
      <c r="UBZ49" s="689"/>
      <c r="UCA49" s="689"/>
      <c r="UCB49" s="689"/>
      <c r="UCC49" s="689"/>
      <c r="UCD49" s="689"/>
      <c r="UCE49" s="689"/>
      <c r="UCF49" s="689"/>
      <c r="UCG49" s="689"/>
      <c r="UCH49" s="689"/>
      <c r="UCI49" s="689"/>
      <c r="UCJ49" s="689"/>
      <c r="UCK49" s="689"/>
      <c r="UCL49" s="689"/>
      <c r="UCM49" s="689"/>
      <c r="UCN49" s="689"/>
      <c r="UCO49" s="689"/>
      <c r="UCP49" s="689"/>
      <c r="UCQ49" s="689"/>
      <c r="UCR49" s="689"/>
      <c r="UCS49" s="689"/>
      <c r="UCT49" s="689"/>
      <c r="UCU49" s="689"/>
      <c r="UCV49" s="689"/>
      <c r="UCW49" s="689"/>
      <c r="UCX49" s="689"/>
      <c r="UCY49" s="689"/>
      <c r="UCZ49" s="689"/>
      <c r="UDA49" s="689"/>
      <c r="UDB49" s="689"/>
      <c r="UDC49" s="689"/>
      <c r="UDD49" s="689"/>
      <c r="UDE49" s="689"/>
      <c r="UDF49" s="689"/>
      <c r="UDG49" s="689"/>
      <c r="UDH49" s="689"/>
      <c r="UDI49" s="689"/>
      <c r="UDJ49" s="689"/>
      <c r="UDK49" s="689"/>
      <c r="UDL49" s="689"/>
      <c r="UDM49" s="689"/>
      <c r="UDN49" s="689"/>
      <c r="UDO49" s="689"/>
      <c r="UDP49" s="689"/>
      <c r="UDQ49" s="689"/>
      <c r="UDR49" s="689"/>
      <c r="UDS49" s="689"/>
      <c r="UDT49" s="689"/>
      <c r="UDU49" s="689"/>
      <c r="UDV49" s="689"/>
      <c r="UDW49" s="689"/>
      <c r="UDX49" s="689"/>
      <c r="UDY49" s="689"/>
      <c r="UDZ49" s="689"/>
      <c r="UEA49" s="689"/>
      <c r="UEB49" s="689"/>
      <c r="UEC49" s="689"/>
      <c r="UED49" s="689"/>
      <c r="UEE49" s="689"/>
      <c r="UEF49" s="689"/>
      <c r="UEG49" s="689"/>
      <c r="UEH49" s="689"/>
      <c r="UEI49" s="689"/>
      <c r="UEJ49" s="689"/>
      <c r="UEK49" s="689"/>
      <c r="UEL49" s="689"/>
      <c r="UEM49" s="689"/>
      <c r="UEN49" s="689"/>
      <c r="UEO49" s="689"/>
      <c r="UEP49" s="689"/>
      <c r="UEQ49" s="689"/>
      <c r="UER49" s="689"/>
      <c r="UES49" s="689"/>
      <c r="UET49" s="689"/>
      <c r="UEU49" s="689"/>
      <c r="UEV49" s="689"/>
      <c r="UEW49" s="689"/>
      <c r="UEX49" s="689"/>
      <c r="UEY49" s="689"/>
      <c r="UEZ49" s="689"/>
      <c r="UFA49" s="689"/>
      <c r="UFB49" s="689"/>
      <c r="UFC49" s="689"/>
      <c r="UFD49" s="689"/>
      <c r="UFE49" s="689"/>
      <c r="UFF49" s="689"/>
      <c r="UFG49" s="689"/>
      <c r="UFH49" s="689"/>
      <c r="UFI49" s="689"/>
      <c r="UFJ49" s="689"/>
      <c r="UFK49" s="689"/>
      <c r="UFL49" s="689"/>
      <c r="UFM49" s="689"/>
      <c r="UFN49" s="689"/>
      <c r="UFO49" s="689"/>
      <c r="UFP49" s="689"/>
      <c r="UFQ49" s="689"/>
      <c r="UFR49" s="689"/>
      <c r="UFS49" s="689"/>
      <c r="UFT49" s="689"/>
      <c r="UFU49" s="689"/>
      <c r="UFV49" s="689"/>
      <c r="UFW49" s="689"/>
      <c r="UFX49" s="689"/>
      <c r="UFY49" s="689"/>
      <c r="UFZ49" s="689"/>
      <c r="UGA49" s="689"/>
      <c r="UGB49" s="689"/>
      <c r="UGC49" s="689"/>
      <c r="UGD49" s="689"/>
      <c r="UGE49" s="689"/>
      <c r="UGF49" s="689"/>
      <c r="UGG49" s="689"/>
      <c r="UGH49" s="689"/>
      <c r="UGI49" s="689"/>
      <c r="UGJ49" s="689"/>
      <c r="UGK49" s="689"/>
      <c r="UGL49" s="689"/>
      <c r="UGM49" s="689"/>
      <c r="UGN49" s="689"/>
      <c r="UGO49" s="689"/>
      <c r="UGP49" s="689"/>
      <c r="UGQ49" s="689"/>
      <c r="UGR49" s="689"/>
      <c r="UGS49" s="689"/>
      <c r="UGT49" s="689"/>
      <c r="UGU49" s="689"/>
      <c r="UGV49" s="689"/>
      <c r="UGW49" s="689"/>
      <c r="UGX49" s="689"/>
      <c r="UGY49" s="689"/>
      <c r="UGZ49" s="689"/>
      <c r="UHA49" s="689"/>
      <c r="UHB49" s="689"/>
      <c r="UHC49" s="689"/>
      <c r="UHD49" s="689"/>
      <c r="UHE49" s="689"/>
      <c r="UHF49" s="689"/>
      <c r="UHG49" s="689"/>
      <c r="UHH49" s="689"/>
      <c r="UHI49" s="689"/>
      <c r="UHJ49" s="689"/>
      <c r="UHK49" s="689"/>
      <c r="UHL49" s="689"/>
      <c r="UHM49" s="689"/>
      <c r="UHN49" s="689"/>
      <c r="UHO49" s="689"/>
      <c r="UHP49" s="689"/>
      <c r="UHQ49" s="689"/>
      <c r="UHR49" s="689"/>
      <c r="UHS49" s="689"/>
      <c r="UHT49" s="689"/>
      <c r="UHU49" s="689"/>
      <c r="UHV49" s="689"/>
      <c r="UHW49" s="689"/>
      <c r="UHX49" s="689"/>
      <c r="UHY49" s="689"/>
      <c r="UHZ49" s="689"/>
      <c r="UIA49" s="689"/>
      <c r="UIB49" s="689"/>
      <c r="UIC49" s="689"/>
      <c r="UID49" s="689"/>
      <c r="UIE49" s="689"/>
      <c r="UIF49" s="689"/>
      <c r="UIG49" s="689"/>
      <c r="UIH49" s="689"/>
      <c r="UII49" s="689"/>
      <c r="UIJ49" s="689"/>
      <c r="UIK49" s="689"/>
      <c r="UIL49" s="689"/>
      <c r="UIM49" s="689"/>
      <c r="UIN49" s="689"/>
      <c r="UIO49" s="689"/>
      <c r="UIP49" s="689"/>
      <c r="UIQ49" s="689"/>
      <c r="UIR49" s="689"/>
      <c r="UIS49" s="689"/>
      <c r="UIT49" s="689"/>
      <c r="UIU49" s="689"/>
      <c r="UIV49" s="689"/>
      <c r="UIW49" s="689"/>
      <c r="UIX49" s="689"/>
      <c r="UIY49" s="689"/>
      <c r="UIZ49" s="689"/>
      <c r="UJA49" s="689"/>
      <c r="UJB49" s="689"/>
      <c r="UJC49" s="689"/>
      <c r="UJD49" s="689"/>
      <c r="UJE49" s="689"/>
      <c r="UJF49" s="689"/>
      <c r="UJG49" s="689"/>
      <c r="UJH49" s="689"/>
      <c r="UJI49" s="689"/>
      <c r="UJJ49" s="689"/>
      <c r="UJK49" s="689"/>
      <c r="UJL49" s="689"/>
      <c r="UJM49" s="689"/>
      <c r="UJN49" s="689"/>
      <c r="UJO49" s="689"/>
      <c r="UJP49" s="689"/>
      <c r="UJQ49" s="689"/>
      <c r="UJR49" s="689"/>
      <c r="UJS49" s="689"/>
      <c r="UJT49" s="689"/>
      <c r="UJU49" s="689"/>
      <c r="UJV49" s="689"/>
      <c r="UJW49" s="689"/>
      <c r="UJX49" s="689"/>
      <c r="UJY49" s="689"/>
      <c r="UJZ49" s="689"/>
      <c r="UKA49" s="689"/>
      <c r="UKB49" s="689"/>
      <c r="UKC49" s="689"/>
      <c r="UKD49" s="689"/>
      <c r="UKE49" s="689"/>
      <c r="UKF49" s="689"/>
      <c r="UKG49" s="689"/>
      <c r="UKH49" s="689"/>
      <c r="UKI49" s="689"/>
      <c r="UKJ49" s="689"/>
      <c r="UKK49" s="689"/>
      <c r="UKL49" s="689"/>
      <c r="UKM49" s="689"/>
      <c r="UKN49" s="689"/>
      <c r="UKO49" s="689"/>
      <c r="UKP49" s="689"/>
      <c r="UKQ49" s="689"/>
      <c r="UKR49" s="689"/>
      <c r="UKS49" s="689"/>
      <c r="UKT49" s="689"/>
      <c r="UKU49" s="689"/>
      <c r="UKV49" s="689"/>
      <c r="UKW49" s="689"/>
      <c r="UKX49" s="689"/>
      <c r="UKY49" s="689"/>
      <c r="UKZ49" s="689"/>
      <c r="ULA49" s="689"/>
      <c r="ULB49" s="689"/>
      <c r="ULC49" s="689"/>
      <c r="ULD49" s="689"/>
      <c r="ULE49" s="689"/>
      <c r="ULF49" s="689"/>
      <c r="ULG49" s="689"/>
      <c r="ULH49" s="689"/>
      <c r="ULI49" s="689"/>
      <c r="ULJ49" s="689"/>
      <c r="ULK49" s="689"/>
      <c r="ULL49" s="689"/>
      <c r="ULM49" s="689"/>
      <c r="ULN49" s="689"/>
      <c r="ULO49" s="689"/>
      <c r="ULP49" s="689"/>
      <c r="ULQ49" s="689"/>
      <c r="ULR49" s="689"/>
      <c r="ULS49" s="689"/>
      <c r="ULT49" s="689"/>
      <c r="ULU49" s="689"/>
      <c r="ULV49" s="689"/>
      <c r="ULW49" s="689"/>
      <c r="ULX49" s="689"/>
      <c r="ULY49" s="689"/>
      <c r="ULZ49" s="689"/>
      <c r="UMA49" s="689"/>
      <c r="UMB49" s="689"/>
      <c r="UMC49" s="689"/>
      <c r="UMD49" s="689"/>
      <c r="UME49" s="689"/>
      <c r="UMF49" s="689"/>
      <c r="UMG49" s="689"/>
      <c r="UMH49" s="689"/>
      <c r="UMI49" s="689"/>
      <c r="UMJ49" s="689"/>
      <c r="UMK49" s="689"/>
      <c r="UML49" s="689"/>
      <c r="UMM49" s="689"/>
      <c r="UMN49" s="689"/>
      <c r="UMO49" s="689"/>
      <c r="UMP49" s="689"/>
      <c r="UMQ49" s="689"/>
      <c r="UMR49" s="689"/>
      <c r="UMS49" s="689"/>
      <c r="UMT49" s="689"/>
      <c r="UMU49" s="689"/>
      <c r="UMV49" s="689"/>
      <c r="UMW49" s="689"/>
      <c r="UMX49" s="689"/>
      <c r="UMY49" s="689"/>
      <c r="UMZ49" s="689"/>
      <c r="UNA49" s="689"/>
      <c r="UNB49" s="689"/>
      <c r="UNC49" s="689"/>
      <c r="UND49" s="689"/>
      <c r="UNE49" s="689"/>
      <c r="UNF49" s="689"/>
      <c r="UNG49" s="689"/>
      <c r="UNH49" s="689"/>
      <c r="UNI49" s="689"/>
      <c r="UNJ49" s="689"/>
      <c r="UNK49" s="689"/>
      <c r="UNL49" s="689"/>
      <c r="UNM49" s="689"/>
      <c r="UNN49" s="689"/>
      <c r="UNO49" s="689"/>
      <c r="UNP49" s="689"/>
      <c r="UNQ49" s="689"/>
      <c r="UNR49" s="689"/>
      <c r="UNS49" s="689"/>
      <c r="UNT49" s="689"/>
      <c r="UNU49" s="689"/>
      <c r="UNV49" s="689"/>
      <c r="UNW49" s="689"/>
      <c r="UNX49" s="689"/>
      <c r="UNY49" s="689"/>
      <c r="UNZ49" s="689"/>
      <c r="UOA49" s="689"/>
      <c r="UOB49" s="689"/>
      <c r="UOC49" s="689"/>
      <c r="UOD49" s="689"/>
      <c r="UOE49" s="689"/>
      <c r="UOF49" s="689"/>
      <c r="UOG49" s="689"/>
      <c r="UOH49" s="689"/>
      <c r="UOI49" s="689"/>
      <c r="UOJ49" s="689"/>
      <c r="UOK49" s="689"/>
      <c r="UOL49" s="689"/>
      <c r="UOM49" s="689"/>
      <c r="UON49" s="689"/>
      <c r="UOO49" s="689"/>
      <c r="UOP49" s="689"/>
      <c r="UOQ49" s="689"/>
      <c r="UOR49" s="689"/>
      <c r="UOS49" s="689"/>
      <c r="UOT49" s="689"/>
      <c r="UOU49" s="689"/>
      <c r="UOV49" s="689"/>
      <c r="UOW49" s="689"/>
      <c r="UOX49" s="689"/>
      <c r="UOY49" s="689"/>
      <c r="UOZ49" s="689"/>
      <c r="UPA49" s="689"/>
      <c r="UPB49" s="689"/>
      <c r="UPC49" s="689"/>
      <c r="UPD49" s="689"/>
      <c r="UPE49" s="689"/>
      <c r="UPF49" s="689"/>
      <c r="UPG49" s="689"/>
      <c r="UPH49" s="689"/>
      <c r="UPI49" s="689"/>
      <c r="UPJ49" s="689"/>
      <c r="UPK49" s="689"/>
      <c r="UPL49" s="689"/>
      <c r="UPM49" s="689"/>
      <c r="UPN49" s="689"/>
      <c r="UPO49" s="689"/>
      <c r="UPP49" s="689"/>
      <c r="UPQ49" s="689"/>
      <c r="UPR49" s="689"/>
      <c r="UPS49" s="689"/>
      <c r="UPT49" s="689"/>
      <c r="UPU49" s="689"/>
      <c r="UPV49" s="689"/>
      <c r="UPW49" s="689"/>
      <c r="UPX49" s="689"/>
      <c r="UPY49" s="689"/>
      <c r="UPZ49" s="689"/>
      <c r="UQA49" s="689"/>
      <c r="UQB49" s="689"/>
      <c r="UQC49" s="689"/>
      <c r="UQD49" s="689"/>
      <c r="UQE49" s="689"/>
      <c r="UQF49" s="689"/>
      <c r="UQG49" s="689"/>
      <c r="UQH49" s="689"/>
      <c r="UQI49" s="689"/>
      <c r="UQJ49" s="689"/>
      <c r="UQK49" s="689"/>
      <c r="UQL49" s="689"/>
      <c r="UQM49" s="689"/>
      <c r="UQN49" s="689"/>
      <c r="UQO49" s="689"/>
      <c r="UQP49" s="689"/>
      <c r="UQQ49" s="689"/>
      <c r="UQR49" s="689"/>
      <c r="UQS49" s="689"/>
      <c r="UQT49" s="689"/>
      <c r="UQU49" s="689"/>
      <c r="UQV49" s="689"/>
      <c r="UQW49" s="689"/>
      <c r="UQX49" s="689"/>
      <c r="UQY49" s="689"/>
      <c r="UQZ49" s="689"/>
      <c r="URA49" s="689"/>
      <c r="URB49" s="689"/>
      <c r="URC49" s="689"/>
      <c r="URD49" s="689"/>
      <c r="URE49" s="689"/>
      <c r="URF49" s="689"/>
      <c r="URG49" s="689"/>
      <c r="URH49" s="689"/>
      <c r="URI49" s="689"/>
      <c r="URJ49" s="689"/>
      <c r="URK49" s="689"/>
      <c r="URL49" s="689"/>
      <c r="URM49" s="689"/>
      <c r="URN49" s="689"/>
      <c r="URO49" s="689"/>
      <c r="URP49" s="689"/>
      <c r="URQ49" s="689"/>
      <c r="URR49" s="689"/>
      <c r="URS49" s="689"/>
      <c r="URT49" s="689"/>
      <c r="URU49" s="689"/>
      <c r="URV49" s="689"/>
      <c r="URW49" s="689"/>
      <c r="URX49" s="689"/>
      <c r="URY49" s="689"/>
      <c r="URZ49" s="689"/>
      <c r="USA49" s="689"/>
      <c r="USB49" s="689"/>
      <c r="USC49" s="689"/>
      <c r="USD49" s="689"/>
      <c r="USE49" s="689"/>
      <c r="USF49" s="689"/>
      <c r="USG49" s="689"/>
      <c r="USH49" s="689"/>
      <c r="USI49" s="689"/>
      <c r="USJ49" s="689"/>
      <c r="USK49" s="689"/>
      <c r="USL49" s="689"/>
      <c r="USM49" s="689"/>
      <c r="USN49" s="689"/>
      <c r="USO49" s="689"/>
      <c r="USP49" s="689"/>
      <c r="USQ49" s="689"/>
      <c r="USR49" s="689"/>
      <c r="USS49" s="689"/>
      <c r="UST49" s="689"/>
      <c r="USU49" s="689"/>
      <c r="USV49" s="689"/>
      <c r="USW49" s="689"/>
      <c r="USX49" s="689"/>
      <c r="USY49" s="689"/>
      <c r="USZ49" s="689"/>
      <c r="UTA49" s="689"/>
      <c r="UTB49" s="689"/>
      <c r="UTC49" s="689"/>
      <c r="UTD49" s="689"/>
      <c r="UTE49" s="689"/>
      <c r="UTF49" s="689"/>
      <c r="UTG49" s="689"/>
      <c r="UTH49" s="689"/>
      <c r="UTI49" s="689"/>
      <c r="UTJ49" s="689"/>
      <c r="UTK49" s="689"/>
      <c r="UTL49" s="689"/>
      <c r="UTM49" s="689"/>
      <c r="UTN49" s="689"/>
      <c r="UTO49" s="689"/>
      <c r="UTP49" s="689"/>
      <c r="UTQ49" s="689"/>
      <c r="UTR49" s="689"/>
      <c r="UTS49" s="689"/>
      <c r="UTT49" s="689"/>
      <c r="UTU49" s="689"/>
      <c r="UTV49" s="689"/>
      <c r="UTW49" s="689"/>
      <c r="UTX49" s="689"/>
      <c r="UTY49" s="689"/>
      <c r="UTZ49" s="689"/>
      <c r="UUA49" s="689"/>
      <c r="UUB49" s="689"/>
      <c r="UUC49" s="689"/>
      <c r="UUD49" s="689"/>
      <c r="UUE49" s="689"/>
      <c r="UUF49" s="689"/>
      <c r="UUG49" s="689"/>
      <c r="UUH49" s="689"/>
      <c r="UUI49" s="689"/>
      <c r="UUJ49" s="689"/>
      <c r="UUK49" s="689"/>
      <c r="UUL49" s="689"/>
      <c r="UUM49" s="689"/>
      <c r="UUN49" s="689"/>
      <c r="UUO49" s="689"/>
      <c r="UUP49" s="689"/>
      <c r="UUQ49" s="689"/>
      <c r="UUR49" s="689"/>
      <c r="UUS49" s="689"/>
      <c r="UUT49" s="689"/>
      <c r="UUU49" s="689"/>
      <c r="UUV49" s="689"/>
      <c r="UUW49" s="689"/>
      <c r="UUX49" s="689"/>
      <c r="UUY49" s="689"/>
      <c r="UUZ49" s="689"/>
      <c r="UVA49" s="689"/>
      <c r="UVB49" s="689"/>
      <c r="UVC49" s="689"/>
      <c r="UVD49" s="689"/>
      <c r="UVE49" s="689"/>
      <c r="UVF49" s="689"/>
      <c r="UVG49" s="689"/>
      <c r="UVH49" s="689"/>
      <c r="UVI49" s="689"/>
      <c r="UVJ49" s="689"/>
      <c r="UVK49" s="689"/>
      <c r="UVL49" s="689"/>
      <c r="UVM49" s="689"/>
      <c r="UVN49" s="689"/>
      <c r="UVO49" s="689"/>
      <c r="UVP49" s="689"/>
      <c r="UVQ49" s="689"/>
      <c r="UVR49" s="689"/>
      <c r="UVS49" s="689"/>
      <c r="UVT49" s="689"/>
      <c r="UVU49" s="689"/>
      <c r="UVV49" s="689"/>
      <c r="UVW49" s="689"/>
      <c r="UVX49" s="689"/>
      <c r="UVY49" s="689"/>
      <c r="UVZ49" s="689"/>
      <c r="UWA49" s="689"/>
      <c r="UWB49" s="689"/>
      <c r="UWC49" s="689"/>
      <c r="UWD49" s="689"/>
      <c r="UWE49" s="689"/>
      <c r="UWF49" s="689"/>
      <c r="UWG49" s="689"/>
      <c r="UWH49" s="689"/>
      <c r="UWI49" s="689"/>
      <c r="UWJ49" s="689"/>
      <c r="UWK49" s="689"/>
      <c r="UWL49" s="689"/>
      <c r="UWM49" s="689"/>
      <c r="UWN49" s="689"/>
      <c r="UWO49" s="689"/>
      <c r="UWP49" s="689"/>
      <c r="UWQ49" s="689"/>
      <c r="UWR49" s="689"/>
      <c r="UWS49" s="689"/>
      <c r="UWT49" s="689"/>
      <c r="UWU49" s="689"/>
      <c r="UWV49" s="689"/>
      <c r="UWW49" s="689"/>
      <c r="UWX49" s="689"/>
      <c r="UWY49" s="689"/>
      <c r="UWZ49" s="689"/>
      <c r="UXA49" s="689"/>
      <c r="UXB49" s="689"/>
      <c r="UXC49" s="689"/>
      <c r="UXD49" s="689"/>
      <c r="UXE49" s="689"/>
      <c r="UXF49" s="689"/>
      <c r="UXG49" s="689"/>
      <c r="UXH49" s="689"/>
      <c r="UXI49" s="689"/>
      <c r="UXJ49" s="689"/>
      <c r="UXK49" s="689"/>
      <c r="UXL49" s="689"/>
      <c r="UXM49" s="689"/>
      <c r="UXN49" s="689"/>
      <c r="UXO49" s="689"/>
      <c r="UXP49" s="689"/>
      <c r="UXQ49" s="689"/>
      <c r="UXR49" s="689"/>
      <c r="UXS49" s="689"/>
      <c r="UXT49" s="689"/>
      <c r="UXU49" s="689"/>
      <c r="UXV49" s="689"/>
      <c r="UXW49" s="689"/>
      <c r="UXX49" s="689"/>
      <c r="UXY49" s="689"/>
      <c r="UXZ49" s="689"/>
      <c r="UYA49" s="689"/>
      <c r="UYB49" s="689"/>
      <c r="UYC49" s="689"/>
      <c r="UYD49" s="689"/>
      <c r="UYE49" s="689"/>
      <c r="UYF49" s="689"/>
      <c r="UYG49" s="689"/>
      <c r="UYH49" s="689"/>
      <c r="UYI49" s="689"/>
      <c r="UYJ49" s="689"/>
      <c r="UYK49" s="689"/>
      <c r="UYL49" s="689"/>
      <c r="UYM49" s="689"/>
      <c r="UYN49" s="689"/>
      <c r="UYO49" s="689"/>
      <c r="UYP49" s="689"/>
      <c r="UYQ49" s="689"/>
      <c r="UYR49" s="689"/>
      <c r="UYS49" s="689"/>
      <c r="UYT49" s="689"/>
      <c r="UYU49" s="689"/>
      <c r="UYV49" s="689"/>
      <c r="UYW49" s="689"/>
      <c r="UYX49" s="689"/>
      <c r="UYY49" s="689"/>
      <c r="UYZ49" s="689"/>
      <c r="UZA49" s="689"/>
      <c r="UZB49" s="689"/>
      <c r="UZC49" s="689"/>
      <c r="UZD49" s="689"/>
      <c r="UZE49" s="689"/>
      <c r="UZF49" s="689"/>
      <c r="UZG49" s="689"/>
      <c r="UZH49" s="689"/>
      <c r="UZI49" s="689"/>
      <c r="UZJ49" s="689"/>
      <c r="UZK49" s="689"/>
      <c r="UZL49" s="689"/>
      <c r="UZM49" s="689"/>
      <c r="UZN49" s="689"/>
      <c r="UZO49" s="689"/>
      <c r="UZP49" s="689"/>
      <c r="UZQ49" s="689"/>
      <c r="UZR49" s="689"/>
      <c r="UZS49" s="689"/>
      <c r="UZT49" s="689"/>
      <c r="UZU49" s="689"/>
      <c r="UZV49" s="689"/>
      <c r="UZW49" s="689"/>
      <c r="UZX49" s="689"/>
      <c r="UZY49" s="689"/>
      <c r="UZZ49" s="689"/>
      <c r="VAA49" s="689"/>
      <c r="VAB49" s="689"/>
      <c r="VAC49" s="689"/>
      <c r="VAD49" s="689"/>
      <c r="VAE49" s="689"/>
      <c r="VAF49" s="689"/>
      <c r="VAG49" s="689"/>
      <c r="VAH49" s="689"/>
      <c r="VAI49" s="689"/>
      <c r="VAJ49" s="689"/>
      <c r="VAK49" s="689"/>
      <c r="VAL49" s="689"/>
      <c r="VAM49" s="689"/>
      <c r="VAN49" s="689"/>
      <c r="VAO49" s="689"/>
      <c r="VAP49" s="689"/>
      <c r="VAQ49" s="689"/>
      <c r="VAR49" s="689"/>
      <c r="VAS49" s="689"/>
      <c r="VAT49" s="689"/>
      <c r="VAU49" s="689"/>
      <c r="VAV49" s="689"/>
      <c r="VAW49" s="689"/>
      <c r="VAX49" s="689"/>
      <c r="VAY49" s="689"/>
      <c r="VAZ49" s="689"/>
      <c r="VBA49" s="689"/>
      <c r="VBB49" s="689"/>
      <c r="VBC49" s="689"/>
      <c r="VBD49" s="689"/>
      <c r="VBE49" s="689"/>
      <c r="VBF49" s="689"/>
      <c r="VBG49" s="689"/>
      <c r="VBH49" s="689"/>
      <c r="VBI49" s="689"/>
      <c r="VBJ49" s="689"/>
      <c r="VBK49" s="689"/>
      <c r="VBL49" s="689"/>
      <c r="VBM49" s="689"/>
      <c r="VBN49" s="689"/>
      <c r="VBO49" s="689"/>
      <c r="VBP49" s="689"/>
      <c r="VBQ49" s="689"/>
      <c r="VBR49" s="689"/>
      <c r="VBS49" s="689"/>
      <c r="VBT49" s="689"/>
      <c r="VBU49" s="689"/>
      <c r="VBV49" s="689"/>
      <c r="VBW49" s="689"/>
      <c r="VBX49" s="689"/>
      <c r="VBY49" s="689"/>
      <c r="VBZ49" s="689"/>
      <c r="VCA49" s="689"/>
      <c r="VCB49" s="689"/>
      <c r="VCC49" s="689"/>
      <c r="VCD49" s="689"/>
      <c r="VCE49" s="689"/>
      <c r="VCF49" s="689"/>
      <c r="VCG49" s="689"/>
      <c r="VCH49" s="689"/>
      <c r="VCI49" s="689"/>
      <c r="VCJ49" s="689"/>
      <c r="VCK49" s="689"/>
      <c r="VCL49" s="689"/>
      <c r="VCM49" s="689"/>
      <c r="VCN49" s="689"/>
      <c r="VCO49" s="689"/>
      <c r="VCP49" s="689"/>
      <c r="VCQ49" s="689"/>
      <c r="VCR49" s="689"/>
      <c r="VCS49" s="689"/>
      <c r="VCT49" s="689"/>
      <c r="VCU49" s="689"/>
      <c r="VCV49" s="689"/>
      <c r="VCW49" s="689"/>
      <c r="VCX49" s="689"/>
      <c r="VCY49" s="689"/>
      <c r="VCZ49" s="689"/>
      <c r="VDA49" s="689"/>
      <c r="VDB49" s="689"/>
      <c r="VDC49" s="689"/>
      <c r="VDD49" s="689"/>
      <c r="VDE49" s="689"/>
      <c r="VDF49" s="689"/>
      <c r="VDG49" s="689"/>
      <c r="VDH49" s="689"/>
      <c r="VDI49" s="689"/>
      <c r="VDJ49" s="689"/>
      <c r="VDK49" s="689"/>
      <c r="VDL49" s="689"/>
      <c r="VDM49" s="689"/>
      <c r="VDN49" s="689"/>
      <c r="VDO49" s="689"/>
      <c r="VDP49" s="689"/>
      <c r="VDQ49" s="689"/>
      <c r="VDR49" s="689"/>
      <c r="VDS49" s="689"/>
      <c r="VDT49" s="689"/>
      <c r="VDU49" s="689"/>
      <c r="VDV49" s="689"/>
      <c r="VDW49" s="689"/>
      <c r="VDX49" s="689"/>
      <c r="VDY49" s="689"/>
      <c r="VDZ49" s="689"/>
      <c r="VEA49" s="689"/>
      <c r="VEB49" s="689"/>
      <c r="VEC49" s="689"/>
      <c r="VED49" s="689"/>
      <c r="VEE49" s="689"/>
      <c r="VEF49" s="689"/>
      <c r="VEG49" s="689"/>
      <c r="VEH49" s="689"/>
      <c r="VEI49" s="689"/>
      <c r="VEJ49" s="689"/>
      <c r="VEK49" s="689"/>
      <c r="VEL49" s="689"/>
      <c r="VEM49" s="689"/>
      <c r="VEN49" s="689"/>
      <c r="VEO49" s="689"/>
      <c r="VEP49" s="689"/>
      <c r="VEQ49" s="689"/>
      <c r="VER49" s="689"/>
      <c r="VES49" s="689"/>
      <c r="VET49" s="689"/>
      <c r="VEU49" s="689"/>
      <c r="VEV49" s="689"/>
      <c r="VEW49" s="689"/>
      <c r="VEX49" s="689"/>
      <c r="VEY49" s="689"/>
      <c r="VEZ49" s="689"/>
      <c r="VFA49" s="689"/>
      <c r="VFB49" s="689"/>
      <c r="VFC49" s="689"/>
      <c r="VFD49" s="689"/>
      <c r="VFE49" s="689"/>
      <c r="VFF49" s="689"/>
      <c r="VFG49" s="689"/>
      <c r="VFH49" s="689"/>
      <c r="VFI49" s="689"/>
      <c r="VFJ49" s="689"/>
      <c r="VFK49" s="689"/>
      <c r="VFL49" s="689"/>
      <c r="VFM49" s="689"/>
      <c r="VFN49" s="689"/>
      <c r="VFO49" s="689"/>
      <c r="VFP49" s="689"/>
      <c r="VFQ49" s="689"/>
      <c r="VFR49" s="689"/>
      <c r="VFS49" s="689"/>
      <c r="VFT49" s="689"/>
      <c r="VFU49" s="689"/>
      <c r="VFV49" s="689"/>
      <c r="VFW49" s="689"/>
      <c r="VFX49" s="689"/>
      <c r="VFY49" s="689"/>
      <c r="VFZ49" s="689"/>
      <c r="VGA49" s="689"/>
      <c r="VGB49" s="689"/>
      <c r="VGC49" s="689"/>
      <c r="VGD49" s="689"/>
      <c r="VGE49" s="689"/>
      <c r="VGF49" s="689"/>
      <c r="VGG49" s="689"/>
      <c r="VGH49" s="689"/>
      <c r="VGI49" s="689"/>
      <c r="VGJ49" s="689"/>
      <c r="VGK49" s="689"/>
      <c r="VGL49" s="689"/>
      <c r="VGM49" s="689"/>
      <c r="VGN49" s="689"/>
      <c r="VGO49" s="689"/>
      <c r="VGP49" s="689"/>
      <c r="VGQ49" s="689"/>
      <c r="VGR49" s="689"/>
      <c r="VGS49" s="689"/>
      <c r="VGT49" s="689"/>
      <c r="VGU49" s="689"/>
      <c r="VGV49" s="689"/>
      <c r="VGW49" s="689"/>
      <c r="VGX49" s="689"/>
      <c r="VGY49" s="689"/>
      <c r="VGZ49" s="689"/>
      <c r="VHA49" s="689"/>
      <c r="VHB49" s="689"/>
      <c r="VHC49" s="689"/>
      <c r="VHD49" s="689"/>
      <c r="VHE49" s="689"/>
      <c r="VHF49" s="689"/>
      <c r="VHG49" s="689"/>
      <c r="VHH49" s="689"/>
      <c r="VHI49" s="689"/>
      <c r="VHJ49" s="689"/>
      <c r="VHK49" s="689"/>
      <c r="VHL49" s="689"/>
      <c r="VHM49" s="689"/>
      <c r="VHN49" s="689"/>
      <c r="VHO49" s="689"/>
      <c r="VHP49" s="689"/>
      <c r="VHQ49" s="689"/>
      <c r="VHR49" s="689"/>
      <c r="VHS49" s="689"/>
      <c r="VHT49" s="689"/>
      <c r="VHU49" s="689"/>
      <c r="VHV49" s="689"/>
      <c r="VHW49" s="689"/>
      <c r="VHX49" s="689"/>
      <c r="VHY49" s="689"/>
      <c r="VHZ49" s="689"/>
      <c r="VIA49" s="689"/>
      <c r="VIB49" s="689"/>
      <c r="VIC49" s="689"/>
      <c r="VID49" s="689"/>
      <c r="VIE49" s="689"/>
      <c r="VIF49" s="689"/>
      <c r="VIG49" s="689"/>
      <c r="VIH49" s="689"/>
      <c r="VII49" s="689"/>
      <c r="VIJ49" s="689"/>
      <c r="VIK49" s="689"/>
      <c r="VIL49" s="689"/>
      <c r="VIM49" s="689"/>
      <c r="VIN49" s="689"/>
      <c r="VIO49" s="689"/>
      <c r="VIP49" s="689"/>
      <c r="VIQ49" s="689"/>
      <c r="VIR49" s="689"/>
      <c r="VIS49" s="689"/>
      <c r="VIT49" s="689"/>
      <c r="VIU49" s="689"/>
      <c r="VIV49" s="689"/>
      <c r="VIW49" s="689"/>
      <c r="VIX49" s="689"/>
      <c r="VIY49" s="689"/>
      <c r="VIZ49" s="689"/>
      <c r="VJA49" s="689"/>
      <c r="VJB49" s="689"/>
      <c r="VJC49" s="689"/>
      <c r="VJD49" s="689"/>
      <c r="VJE49" s="689"/>
      <c r="VJF49" s="689"/>
      <c r="VJG49" s="689"/>
      <c r="VJH49" s="689"/>
      <c r="VJI49" s="689"/>
      <c r="VJJ49" s="689"/>
      <c r="VJK49" s="689"/>
      <c r="VJL49" s="689"/>
      <c r="VJM49" s="689"/>
      <c r="VJN49" s="689"/>
      <c r="VJO49" s="689"/>
      <c r="VJP49" s="689"/>
      <c r="VJQ49" s="689"/>
      <c r="VJR49" s="689"/>
      <c r="VJS49" s="689"/>
      <c r="VJT49" s="689"/>
      <c r="VJU49" s="689"/>
      <c r="VJV49" s="689"/>
      <c r="VJW49" s="689"/>
      <c r="VJX49" s="689"/>
      <c r="VJY49" s="689"/>
      <c r="VJZ49" s="689"/>
      <c r="VKA49" s="689"/>
      <c r="VKB49" s="689"/>
      <c r="VKC49" s="689"/>
      <c r="VKD49" s="689"/>
      <c r="VKE49" s="689"/>
      <c r="VKF49" s="689"/>
      <c r="VKG49" s="689"/>
      <c r="VKH49" s="689"/>
      <c r="VKI49" s="689"/>
      <c r="VKJ49" s="689"/>
      <c r="VKK49" s="689"/>
      <c r="VKL49" s="689"/>
      <c r="VKM49" s="689"/>
      <c r="VKN49" s="689"/>
      <c r="VKO49" s="689"/>
      <c r="VKP49" s="689"/>
      <c r="VKQ49" s="689"/>
      <c r="VKR49" s="689"/>
      <c r="VKS49" s="689"/>
      <c r="VKT49" s="689"/>
      <c r="VKU49" s="689"/>
      <c r="VKV49" s="689"/>
      <c r="VKW49" s="689"/>
      <c r="VKX49" s="689"/>
      <c r="VKY49" s="689"/>
      <c r="VKZ49" s="689"/>
      <c r="VLA49" s="689"/>
      <c r="VLB49" s="689"/>
      <c r="VLC49" s="689"/>
      <c r="VLD49" s="689"/>
      <c r="VLE49" s="689"/>
      <c r="VLF49" s="689"/>
      <c r="VLG49" s="689"/>
      <c r="VLH49" s="689"/>
      <c r="VLI49" s="689"/>
      <c r="VLJ49" s="689"/>
      <c r="VLK49" s="689"/>
      <c r="VLL49" s="689"/>
      <c r="VLM49" s="689"/>
      <c r="VLN49" s="689"/>
      <c r="VLO49" s="689"/>
      <c r="VLP49" s="689"/>
      <c r="VLQ49" s="689"/>
      <c r="VLR49" s="689"/>
      <c r="VLS49" s="689"/>
      <c r="VLT49" s="689"/>
      <c r="VLU49" s="689"/>
      <c r="VLV49" s="689"/>
      <c r="VLW49" s="689"/>
      <c r="VLX49" s="689"/>
      <c r="VLY49" s="689"/>
      <c r="VLZ49" s="689"/>
      <c r="VMA49" s="689"/>
      <c r="VMB49" s="689"/>
      <c r="VMC49" s="689"/>
      <c r="VMD49" s="689"/>
      <c r="VME49" s="689"/>
      <c r="VMF49" s="689"/>
      <c r="VMG49" s="689"/>
      <c r="VMH49" s="689"/>
      <c r="VMI49" s="689"/>
      <c r="VMJ49" s="689"/>
      <c r="VMK49" s="689"/>
      <c r="VML49" s="689"/>
      <c r="VMM49" s="689"/>
      <c r="VMN49" s="689"/>
      <c r="VMO49" s="689"/>
      <c r="VMP49" s="689"/>
      <c r="VMQ49" s="689"/>
      <c r="VMR49" s="689"/>
      <c r="VMS49" s="689"/>
      <c r="VMT49" s="689"/>
      <c r="VMU49" s="689"/>
      <c r="VMV49" s="689"/>
      <c r="VMW49" s="689"/>
      <c r="VMX49" s="689"/>
      <c r="VMY49" s="689"/>
      <c r="VMZ49" s="689"/>
      <c r="VNA49" s="689"/>
      <c r="VNB49" s="689"/>
      <c r="VNC49" s="689"/>
      <c r="VND49" s="689"/>
      <c r="VNE49" s="689"/>
      <c r="VNF49" s="689"/>
      <c r="VNG49" s="689"/>
      <c r="VNH49" s="689"/>
      <c r="VNI49" s="689"/>
      <c r="VNJ49" s="689"/>
      <c r="VNK49" s="689"/>
      <c r="VNL49" s="689"/>
      <c r="VNM49" s="689"/>
      <c r="VNN49" s="689"/>
      <c r="VNO49" s="689"/>
      <c r="VNP49" s="689"/>
      <c r="VNQ49" s="689"/>
      <c r="VNR49" s="689"/>
      <c r="VNS49" s="689"/>
      <c r="VNT49" s="689"/>
      <c r="VNU49" s="689"/>
      <c r="VNV49" s="689"/>
      <c r="VNW49" s="689"/>
      <c r="VNX49" s="689"/>
      <c r="VNY49" s="689"/>
      <c r="VNZ49" s="689"/>
      <c r="VOA49" s="689"/>
      <c r="VOB49" s="689"/>
      <c r="VOC49" s="689"/>
      <c r="VOD49" s="689"/>
      <c r="VOE49" s="689"/>
      <c r="VOF49" s="689"/>
      <c r="VOG49" s="689"/>
      <c r="VOH49" s="689"/>
      <c r="VOI49" s="689"/>
      <c r="VOJ49" s="689"/>
      <c r="VOK49" s="689"/>
      <c r="VOL49" s="689"/>
      <c r="VOM49" s="689"/>
      <c r="VON49" s="689"/>
      <c r="VOO49" s="689"/>
      <c r="VOP49" s="689"/>
      <c r="VOQ49" s="689"/>
      <c r="VOR49" s="689"/>
      <c r="VOS49" s="689"/>
      <c r="VOT49" s="689"/>
      <c r="VOU49" s="689"/>
      <c r="VOV49" s="689"/>
      <c r="VOW49" s="689"/>
      <c r="VOX49" s="689"/>
      <c r="VOY49" s="689"/>
      <c r="VOZ49" s="689"/>
      <c r="VPA49" s="689"/>
      <c r="VPB49" s="689"/>
      <c r="VPC49" s="689"/>
      <c r="VPD49" s="689"/>
      <c r="VPE49" s="689"/>
      <c r="VPF49" s="689"/>
      <c r="VPG49" s="689"/>
      <c r="VPH49" s="689"/>
      <c r="VPI49" s="689"/>
      <c r="VPJ49" s="689"/>
      <c r="VPK49" s="689"/>
      <c r="VPL49" s="689"/>
      <c r="VPM49" s="689"/>
      <c r="VPN49" s="689"/>
      <c r="VPO49" s="689"/>
      <c r="VPP49" s="689"/>
      <c r="VPQ49" s="689"/>
      <c r="VPR49" s="689"/>
      <c r="VPS49" s="689"/>
      <c r="VPT49" s="689"/>
      <c r="VPU49" s="689"/>
      <c r="VPV49" s="689"/>
      <c r="VPW49" s="689"/>
      <c r="VPX49" s="689"/>
      <c r="VPY49" s="689"/>
      <c r="VPZ49" s="689"/>
      <c r="VQA49" s="689"/>
      <c r="VQB49" s="689"/>
      <c r="VQC49" s="689"/>
      <c r="VQD49" s="689"/>
      <c r="VQE49" s="689"/>
      <c r="VQF49" s="689"/>
      <c r="VQG49" s="689"/>
      <c r="VQH49" s="689"/>
      <c r="VQI49" s="689"/>
      <c r="VQJ49" s="689"/>
      <c r="VQK49" s="689"/>
      <c r="VQL49" s="689"/>
      <c r="VQM49" s="689"/>
      <c r="VQN49" s="689"/>
      <c r="VQO49" s="689"/>
      <c r="VQP49" s="689"/>
      <c r="VQQ49" s="689"/>
      <c r="VQR49" s="689"/>
      <c r="VQS49" s="689"/>
      <c r="VQT49" s="689"/>
      <c r="VQU49" s="689"/>
      <c r="VQV49" s="689"/>
      <c r="VQW49" s="689"/>
      <c r="VQX49" s="689"/>
      <c r="VQY49" s="689"/>
      <c r="VQZ49" s="689"/>
      <c r="VRA49" s="689"/>
      <c r="VRB49" s="689"/>
      <c r="VRC49" s="689"/>
      <c r="VRD49" s="689"/>
      <c r="VRE49" s="689"/>
      <c r="VRF49" s="689"/>
      <c r="VRG49" s="689"/>
      <c r="VRH49" s="689"/>
      <c r="VRI49" s="689"/>
      <c r="VRJ49" s="689"/>
      <c r="VRK49" s="689"/>
      <c r="VRL49" s="689"/>
      <c r="VRM49" s="689"/>
      <c r="VRN49" s="689"/>
      <c r="VRO49" s="689"/>
      <c r="VRP49" s="689"/>
      <c r="VRQ49" s="689"/>
      <c r="VRR49" s="689"/>
      <c r="VRS49" s="689"/>
      <c r="VRT49" s="689"/>
      <c r="VRU49" s="689"/>
      <c r="VRV49" s="689"/>
      <c r="VRW49" s="689"/>
      <c r="VRX49" s="689"/>
      <c r="VRY49" s="689"/>
      <c r="VRZ49" s="689"/>
      <c r="VSA49" s="689"/>
      <c r="VSB49" s="689"/>
      <c r="VSC49" s="689"/>
      <c r="VSD49" s="689"/>
      <c r="VSE49" s="689"/>
      <c r="VSF49" s="689"/>
      <c r="VSG49" s="689"/>
      <c r="VSH49" s="689"/>
      <c r="VSI49" s="689"/>
      <c r="VSJ49" s="689"/>
      <c r="VSK49" s="689"/>
      <c r="VSL49" s="689"/>
      <c r="VSM49" s="689"/>
      <c r="VSN49" s="689"/>
      <c r="VSO49" s="689"/>
      <c r="VSP49" s="689"/>
      <c r="VSQ49" s="689"/>
      <c r="VSR49" s="689"/>
      <c r="VSS49" s="689"/>
      <c r="VST49" s="689"/>
      <c r="VSU49" s="689"/>
      <c r="VSV49" s="689"/>
      <c r="VSW49" s="689"/>
      <c r="VSX49" s="689"/>
      <c r="VSY49" s="689"/>
      <c r="VSZ49" s="689"/>
      <c r="VTA49" s="689"/>
      <c r="VTB49" s="689"/>
      <c r="VTC49" s="689"/>
      <c r="VTD49" s="689"/>
      <c r="VTE49" s="689"/>
      <c r="VTF49" s="689"/>
      <c r="VTG49" s="689"/>
      <c r="VTH49" s="689"/>
      <c r="VTI49" s="689"/>
      <c r="VTJ49" s="689"/>
      <c r="VTK49" s="689"/>
      <c r="VTL49" s="689"/>
      <c r="VTM49" s="689"/>
      <c r="VTN49" s="689"/>
      <c r="VTO49" s="689"/>
      <c r="VTP49" s="689"/>
      <c r="VTQ49" s="689"/>
      <c r="VTR49" s="689"/>
      <c r="VTS49" s="689"/>
      <c r="VTT49" s="689"/>
      <c r="VTU49" s="689"/>
      <c r="VTV49" s="689"/>
      <c r="VTW49" s="689"/>
      <c r="VTX49" s="689"/>
      <c r="VTY49" s="689"/>
      <c r="VTZ49" s="689"/>
      <c r="VUA49" s="689"/>
      <c r="VUB49" s="689"/>
      <c r="VUC49" s="689"/>
      <c r="VUD49" s="689"/>
      <c r="VUE49" s="689"/>
      <c r="VUF49" s="689"/>
      <c r="VUG49" s="689"/>
      <c r="VUH49" s="689"/>
      <c r="VUI49" s="689"/>
      <c r="VUJ49" s="689"/>
      <c r="VUK49" s="689"/>
      <c r="VUL49" s="689"/>
      <c r="VUM49" s="689"/>
      <c r="VUN49" s="689"/>
      <c r="VUO49" s="689"/>
      <c r="VUP49" s="689"/>
      <c r="VUQ49" s="689"/>
      <c r="VUR49" s="689"/>
      <c r="VUS49" s="689"/>
      <c r="VUT49" s="689"/>
      <c r="VUU49" s="689"/>
      <c r="VUV49" s="689"/>
      <c r="VUW49" s="689"/>
      <c r="VUX49" s="689"/>
      <c r="VUY49" s="689"/>
      <c r="VUZ49" s="689"/>
      <c r="VVA49" s="689"/>
      <c r="VVB49" s="689"/>
      <c r="VVC49" s="689"/>
      <c r="VVD49" s="689"/>
      <c r="VVE49" s="689"/>
      <c r="VVF49" s="689"/>
      <c r="VVG49" s="689"/>
      <c r="VVH49" s="689"/>
      <c r="VVI49" s="689"/>
      <c r="VVJ49" s="689"/>
      <c r="VVK49" s="689"/>
      <c r="VVL49" s="689"/>
      <c r="VVM49" s="689"/>
      <c r="VVN49" s="689"/>
      <c r="VVO49" s="689"/>
      <c r="VVP49" s="689"/>
      <c r="VVQ49" s="689"/>
      <c r="VVR49" s="689"/>
      <c r="VVS49" s="689"/>
      <c r="VVT49" s="689"/>
      <c r="VVU49" s="689"/>
      <c r="VVV49" s="689"/>
      <c r="VVW49" s="689"/>
      <c r="VVX49" s="689"/>
      <c r="VVY49" s="689"/>
      <c r="VVZ49" s="689"/>
      <c r="VWA49" s="689"/>
      <c r="VWB49" s="689"/>
      <c r="VWC49" s="689"/>
      <c r="VWD49" s="689"/>
      <c r="VWE49" s="689"/>
      <c r="VWF49" s="689"/>
      <c r="VWG49" s="689"/>
      <c r="VWH49" s="689"/>
      <c r="VWI49" s="689"/>
      <c r="VWJ49" s="689"/>
      <c r="VWK49" s="689"/>
      <c r="VWL49" s="689"/>
      <c r="VWM49" s="689"/>
      <c r="VWN49" s="689"/>
      <c r="VWO49" s="689"/>
      <c r="VWP49" s="689"/>
      <c r="VWQ49" s="689"/>
      <c r="VWR49" s="689"/>
      <c r="VWS49" s="689"/>
      <c r="VWT49" s="689"/>
      <c r="VWU49" s="689"/>
      <c r="VWV49" s="689"/>
      <c r="VWW49" s="689"/>
      <c r="VWX49" s="689"/>
      <c r="VWY49" s="689"/>
      <c r="VWZ49" s="689"/>
      <c r="VXA49" s="689"/>
      <c r="VXB49" s="689"/>
      <c r="VXC49" s="689"/>
      <c r="VXD49" s="689"/>
      <c r="VXE49" s="689"/>
      <c r="VXF49" s="689"/>
      <c r="VXG49" s="689"/>
      <c r="VXH49" s="689"/>
      <c r="VXI49" s="689"/>
      <c r="VXJ49" s="689"/>
      <c r="VXK49" s="689"/>
      <c r="VXL49" s="689"/>
      <c r="VXM49" s="689"/>
      <c r="VXN49" s="689"/>
      <c r="VXO49" s="689"/>
      <c r="VXP49" s="689"/>
      <c r="VXQ49" s="689"/>
      <c r="VXR49" s="689"/>
      <c r="VXS49" s="689"/>
      <c r="VXT49" s="689"/>
      <c r="VXU49" s="689"/>
      <c r="VXV49" s="689"/>
      <c r="VXW49" s="689"/>
      <c r="VXX49" s="689"/>
      <c r="VXY49" s="689"/>
      <c r="VXZ49" s="689"/>
      <c r="VYA49" s="689"/>
      <c r="VYB49" s="689"/>
      <c r="VYC49" s="689"/>
      <c r="VYD49" s="689"/>
      <c r="VYE49" s="689"/>
      <c r="VYF49" s="689"/>
      <c r="VYG49" s="689"/>
      <c r="VYH49" s="689"/>
      <c r="VYI49" s="689"/>
      <c r="VYJ49" s="689"/>
      <c r="VYK49" s="689"/>
      <c r="VYL49" s="689"/>
      <c r="VYM49" s="689"/>
      <c r="VYN49" s="689"/>
      <c r="VYO49" s="689"/>
      <c r="VYP49" s="689"/>
      <c r="VYQ49" s="689"/>
      <c r="VYR49" s="689"/>
      <c r="VYS49" s="689"/>
      <c r="VYT49" s="689"/>
      <c r="VYU49" s="689"/>
      <c r="VYV49" s="689"/>
      <c r="VYW49" s="689"/>
      <c r="VYX49" s="689"/>
      <c r="VYY49" s="689"/>
      <c r="VYZ49" s="689"/>
      <c r="VZA49" s="689"/>
      <c r="VZB49" s="689"/>
      <c r="VZC49" s="689"/>
      <c r="VZD49" s="689"/>
      <c r="VZE49" s="689"/>
      <c r="VZF49" s="689"/>
      <c r="VZG49" s="689"/>
      <c r="VZH49" s="689"/>
      <c r="VZI49" s="689"/>
      <c r="VZJ49" s="689"/>
      <c r="VZK49" s="689"/>
      <c r="VZL49" s="689"/>
      <c r="VZM49" s="689"/>
      <c r="VZN49" s="689"/>
      <c r="VZO49" s="689"/>
      <c r="VZP49" s="689"/>
      <c r="VZQ49" s="689"/>
      <c r="VZR49" s="689"/>
      <c r="VZS49" s="689"/>
      <c r="VZT49" s="689"/>
      <c r="VZU49" s="689"/>
      <c r="VZV49" s="689"/>
      <c r="VZW49" s="689"/>
      <c r="VZX49" s="689"/>
      <c r="VZY49" s="689"/>
      <c r="VZZ49" s="689"/>
      <c r="WAA49" s="689"/>
      <c r="WAB49" s="689"/>
      <c r="WAC49" s="689"/>
      <c r="WAD49" s="689"/>
      <c r="WAE49" s="689"/>
      <c r="WAF49" s="689"/>
      <c r="WAG49" s="689"/>
      <c r="WAH49" s="689"/>
      <c r="WAI49" s="689"/>
      <c r="WAJ49" s="689"/>
      <c r="WAK49" s="689"/>
      <c r="WAL49" s="689"/>
      <c r="WAM49" s="689"/>
      <c r="WAN49" s="689"/>
      <c r="WAO49" s="689"/>
      <c r="WAP49" s="689"/>
      <c r="WAQ49" s="689"/>
      <c r="WAR49" s="689"/>
      <c r="WAS49" s="689"/>
      <c r="WAT49" s="689"/>
      <c r="WAU49" s="689"/>
      <c r="WAV49" s="689"/>
      <c r="WAW49" s="689"/>
      <c r="WAX49" s="689"/>
      <c r="WAY49" s="689"/>
      <c r="WAZ49" s="689"/>
      <c r="WBA49" s="689"/>
      <c r="WBB49" s="689"/>
      <c r="WBC49" s="689"/>
      <c r="WBD49" s="689"/>
      <c r="WBE49" s="689"/>
      <c r="WBF49" s="689"/>
      <c r="WBG49" s="689"/>
      <c r="WBH49" s="689"/>
      <c r="WBI49" s="689"/>
      <c r="WBJ49" s="689"/>
      <c r="WBK49" s="689"/>
      <c r="WBL49" s="689"/>
      <c r="WBM49" s="689"/>
      <c r="WBN49" s="689"/>
      <c r="WBO49" s="689"/>
      <c r="WBP49" s="689"/>
      <c r="WBQ49" s="689"/>
      <c r="WBR49" s="689"/>
      <c r="WBS49" s="689"/>
      <c r="WBT49" s="689"/>
      <c r="WBU49" s="689"/>
      <c r="WBV49" s="689"/>
      <c r="WBW49" s="689"/>
      <c r="WBX49" s="689"/>
      <c r="WBY49" s="689"/>
      <c r="WBZ49" s="689"/>
      <c r="WCA49" s="689"/>
      <c r="WCB49" s="689"/>
      <c r="WCC49" s="689"/>
      <c r="WCD49" s="689"/>
      <c r="WCE49" s="689"/>
      <c r="WCF49" s="689"/>
      <c r="WCG49" s="689"/>
      <c r="WCH49" s="689"/>
      <c r="WCI49" s="689"/>
      <c r="WCJ49" s="689"/>
      <c r="WCK49" s="689"/>
      <c r="WCL49" s="689"/>
      <c r="WCM49" s="689"/>
      <c r="WCN49" s="689"/>
      <c r="WCO49" s="689"/>
      <c r="WCP49" s="689"/>
      <c r="WCQ49" s="689"/>
      <c r="WCR49" s="689"/>
      <c r="WCS49" s="689"/>
      <c r="WCT49" s="689"/>
      <c r="WCU49" s="689"/>
      <c r="WCV49" s="689"/>
      <c r="WCW49" s="689"/>
      <c r="WCX49" s="689"/>
      <c r="WCY49" s="689"/>
      <c r="WCZ49" s="689"/>
      <c r="WDA49" s="689"/>
      <c r="WDB49" s="689"/>
      <c r="WDC49" s="689"/>
      <c r="WDD49" s="689"/>
      <c r="WDE49" s="689"/>
      <c r="WDF49" s="689"/>
      <c r="WDG49" s="689"/>
      <c r="WDH49" s="689"/>
      <c r="WDI49" s="689"/>
      <c r="WDJ49" s="689"/>
      <c r="WDK49" s="689"/>
      <c r="WDL49" s="689"/>
      <c r="WDM49" s="689"/>
      <c r="WDN49" s="689"/>
      <c r="WDO49" s="689"/>
      <c r="WDP49" s="689"/>
      <c r="WDQ49" s="689"/>
      <c r="WDR49" s="689"/>
      <c r="WDS49" s="689"/>
      <c r="WDT49" s="689"/>
      <c r="WDU49" s="689"/>
      <c r="WDV49" s="689"/>
      <c r="WDW49" s="689"/>
      <c r="WDX49" s="689"/>
      <c r="WDY49" s="689"/>
      <c r="WDZ49" s="689"/>
      <c r="WEA49" s="689"/>
      <c r="WEB49" s="689"/>
      <c r="WEC49" s="689"/>
      <c r="WED49" s="689"/>
      <c r="WEE49" s="689"/>
      <c r="WEF49" s="689"/>
      <c r="WEG49" s="689"/>
      <c r="WEH49" s="689"/>
      <c r="WEI49" s="689"/>
      <c r="WEJ49" s="689"/>
      <c r="WEK49" s="689"/>
      <c r="WEL49" s="689"/>
      <c r="WEM49" s="689"/>
      <c r="WEN49" s="689"/>
      <c r="WEO49" s="689"/>
      <c r="WEP49" s="689"/>
      <c r="WEQ49" s="689"/>
      <c r="WER49" s="689"/>
      <c r="WES49" s="689"/>
      <c r="WET49" s="689"/>
      <c r="WEU49" s="689"/>
      <c r="WEV49" s="689"/>
      <c r="WEW49" s="689"/>
      <c r="WEX49" s="689"/>
      <c r="WEY49" s="689"/>
      <c r="WEZ49" s="689"/>
      <c r="WFA49" s="689"/>
      <c r="WFB49" s="689"/>
      <c r="WFC49" s="689"/>
      <c r="WFD49" s="689"/>
      <c r="WFE49" s="689"/>
      <c r="WFF49" s="689"/>
      <c r="WFG49" s="689"/>
      <c r="WFH49" s="689"/>
      <c r="WFI49" s="689"/>
      <c r="WFJ49" s="689"/>
      <c r="WFK49" s="689"/>
      <c r="WFL49" s="689"/>
      <c r="WFM49" s="689"/>
      <c r="WFN49" s="689"/>
      <c r="WFO49" s="689"/>
      <c r="WFP49" s="689"/>
      <c r="WFQ49" s="689"/>
      <c r="WFR49" s="689"/>
      <c r="WFS49" s="689"/>
      <c r="WFT49" s="689"/>
      <c r="WFU49" s="689"/>
      <c r="WFV49" s="689"/>
      <c r="WFW49" s="689"/>
      <c r="WFX49" s="689"/>
      <c r="WFY49" s="689"/>
      <c r="WFZ49" s="689"/>
      <c r="WGA49" s="689"/>
      <c r="WGB49" s="689"/>
      <c r="WGC49" s="689"/>
      <c r="WGD49" s="689"/>
      <c r="WGE49" s="689"/>
      <c r="WGF49" s="689"/>
      <c r="WGG49" s="689"/>
      <c r="WGH49" s="689"/>
      <c r="WGI49" s="689"/>
      <c r="WGJ49" s="689"/>
      <c r="WGK49" s="689"/>
      <c r="WGL49" s="689"/>
      <c r="WGM49" s="689"/>
      <c r="WGN49" s="689"/>
      <c r="WGO49" s="689"/>
      <c r="WGP49" s="689"/>
      <c r="WGQ49" s="689"/>
      <c r="WGR49" s="689"/>
      <c r="WGS49" s="689"/>
      <c r="WGT49" s="689"/>
      <c r="WGU49" s="689"/>
      <c r="WGV49" s="689"/>
      <c r="WGW49" s="689"/>
      <c r="WGX49" s="689"/>
      <c r="WGY49" s="689"/>
      <c r="WGZ49" s="689"/>
      <c r="WHA49" s="689"/>
      <c r="WHB49" s="689"/>
      <c r="WHC49" s="689"/>
      <c r="WHD49" s="689"/>
      <c r="WHE49" s="689"/>
      <c r="WHF49" s="689"/>
      <c r="WHG49" s="689"/>
      <c r="WHH49" s="689"/>
      <c r="WHI49" s="689"/>
      <c r="WHJ49" s="689"/>
      <c r="WHK49" s="689"/>
      <c r="WHL49" s="689"/>
      <c r="WHM49" s="689"/>
      <c r="WHN49" s="689"/>
      <c r="WHO49" s="689"/>
      <c r="WHP49" s="689"/>
      <c r="WHQ49" s="689"/>
      <c r="WHR49" s="689"/>
      <c r="WHS49" s="689"/>
      <c r="WHT49" s="689"/>
      <c r="WHU49" s="689"/>
      <c r="WHV49" s="689"/>
      <c r="WHW49" s="689"/>
      <c r="WHX49" s="689"/>
      <c r="WHY49" s="689"/>
      <c r="WHZ49" s="689"/>
      <c r="WIA49" s="689"/>
      <c r="WIB49" s="689"/>
      <c r="WIC49" s="689"/>
      <c r="WID49" s="689"/>
      <c r="WIE49" s="689"/>
      <c r="WIF49" s="689"/>
      <c r="WIG49" s="689"/>
      <c r="WIH49" s="689"/>
      <c r="WII49" s="689"/>
      <c r="WIJ49" s="689"/>
      <c r="WIK49" s="689"/>
      <c r="WIL49" s="689"/>
      <c r="WIM49" s="689"/>
      <c r="WIN49" s="689"/>
      <c r="WIO49" s="689"/>
      <c r="WIP49" s="689"/>
      <c r="WIQ49" s="689"/>
      <c r="WIR49" s="689"/>
      <c r="WIS49" s="689"/>
      <c r="WIT49" s="689"/>
      <c r="WIU49" s="689"/>
      <c r="WIV49" s="689"/>
      <c r="WIW49" s="689"/>
      <c r="WIX49" s="689"/>
      <c r="WIY49" s="689"/>
      <c r="WIZ49" s="689"/>
      <c r="WJA49" s="689"/>
      <c r="WJB49" s="689"/>
      <c r="WJC49" s="689"/>
      <c r="WJD49" s="689"/>
      <c r="WJE49" s="689"/>
      <c r="WJF49" s="689"/>
      <c r="WJG49" s="689"/>
      <c r="WJH49" s="689"/>
      <c r="WJI49" s="689"/>
      <c r="WJJ49" s="689"/>
      <c r="WJK49" s="689"/>
      <c r="WJL49" s="689"/>
      <c r="WJM49" s="689"/>
      <c r="WJN49" s="689"/>
      <c r="WJO49" s="689"/>
      <c r="WJP49" s="689"/>
      <c r="WJQ49" s="689"/>
      <c r="WJR49" s="689"/>
      <c r="WJS49" s="689"/>
      <c r="WJT49" s="689"/>
      <c r="WJU49" s="689"/>
      <c r="WJV49" s="689"/>
      <c r="WJW49" s="689"/>
      <c r="WJX49" s="689"/>
      <c r="WJY49" s="689"/>
      <c r="WJZ49" s="689"/>
      <c r="WKA49" s="689"/>
      <c r="WKB49" s="689"/>
      <c r="WKC49" s="689"/>
      <c r="WKD49" s="689"/>
      <c r="WKE49" s="689"/>
      <c r="WKF49" s="689"/>
      <c r="WKG49" s="689"/>
      <c r="WKH49" s="689"/>
      <c r="WKI49" s="689"/>
      <c r="WKJ49" s="689"/>
      <c r="WKK49" s="689"/>
      <c r="WKL49" s="689"/>
      <c r="WKM49" s="689"/>
      <c r="WKN49" s="689"/>
      <c r="WKO49" s="689"/>
      <c r="WKP49" s="689"/>
      <c r="WKQ49" s="689"/>
      <c r="WKR49" s="689"/>
      <c r="WKS49" s="689"/>
      <c r="WKT49" s="689"/>
      <c r="WKU49" s="689"/>
      <c r="WKV49" s="689"/>
      <c r="WKW49" s="689"/>
      <c r="WKX49" s="689"/>
      <c r="WKY49" s="689"/>
      <c r="WKZ49" s="689"/>
      <c r="WLA49" s="689"/>
      <c r="WLB49" s="689"/>
      <c r="WLC49" s="689"/>
      <c r="WLD49" s="689"/>
      <c r="WLE49" s="689"/>
      <c r="WLF49" s="689"/>
      <c r="WLG49" s="689"/>
      <c r="WLH49" s="689"/>
      <c r="WLI49" s="689"/>
      <c r="WLJ49" s="689"/>
      <c r="WLK49" s="689"/>
      <c r="WLL49" s="689"/>
      <c r="WLM49" s="689"/>
      <c r="WLN49" s="689"/>
      <c r="WLO49" s="689"/>
      <c r="WLP49" s="689"/>
      <c r="WLQ49" s="689"/>
      <c r="WLR49" s="689"/>
      <c r="WLS49" s="689"/>
      <c r="WLT49" s="689"/>
      <c r="WLU49" s="689"/>
      <c r="WLV49" s="689"/>
      <c r="WLW49" s="689"/>
      <c r="WLX49" s="689"/>
      <c r="WLY49" s="689"/>
      <c r="WLZ49" s="689"/>
      <c r="WMA49" s="689"/>
      <c r="WMB49" s="689"/>
      <c r="WMC49" s="689"/>
      <c r="WMD49" s="689"/>
      <c r="WME49" s="689"/>
      <c r="WMF49" s="689"/>
      <c r="WMG49" s="689"/>
      <c r="WMH49" s="689"/>
      <c r="WMI49" s="689"/>
      <c r="WMJ49" s="689"/>
      <c r="WMK49" s="689"/>
      <c r="WML49" s="689"/>
      <c r="WMM49" s="689"/>
      <c r="WMN49" s="689"/>
      <c r="WMO49" s="689"/>
      <c r="WMP49" s="689"/>
      <c r="WMQ49" s="689"/>
      <c r="WMR49" s="689"/>
      <c r="WMS49" s="689"/>
      <c r="WMT49" s="689"/>
      <c r="WMU49" s="689"/>
      <c r="WMV49" s="689"/>
      <c r="WMW49" s="689"/>
      <c r="WMX49" s="689"/>
      <c r="WMY49" s="689"/>
      <c r="WMZ49" s="689"/>
      <c r="WNA49" s="689"/>
      <c r="WNB49" s="689"/>
      <c r="WNC49" s="689"/>
      <c r="WND49" s="689"/>
      <c r="WNE49" s="689"/>
      <c r="WNF49" s="689"/>
      <c r="WNG49" s="689"/>
      <c r="WNH49" s="689"/>
      <c r="WNI49" s="689"/>
      <c r="WNJ49" s="689"/>
      <c r="WNK49" s="689"/>
      <c r="WNL49" s="689"/>
      <c r="WNM49" s="689"/>
      <c r="WNN49" s="689"/>
      <c r="WNO49" s="689"/>
      <c r="WNP49" s="689"/>
      <c r="WNQ49" s="689"/>
      <c r="WNR49" s="689"/>
      <c r="WNS49" s="689"/>
      <c r="WNT49" s="689"/>
      <c r="WNU49" s="689"/>
      <c r="WNV49" s="689"/>
      <c r="WNW49" s="689"/>
      <c r="WNX49" s="689"/>
      <c r="WNY49" s="689"/>
      <c r="WNZ49" s="689"/>
      <c r="WOA49" s="689"/>
      <c r="WOB49" s="689"/>
      <c r="WOC49" s="689"/>
      <c r="WOD49" s="689"/>
      <c r="WOE49" s="689"/>
      <c r="WOF49" s="689"/>
      <c r="WOG49" s="689"/>
      <c r="WOH49" s="689"/>
      <c r="WOI49" s="689"/>
      <c r="WOJ49" s="689"/>
      <c r="WOK49" s="689"/>
      <c r="WOL49" s="689"/>
      <c r="WOM49" s="689"/>
      <c r="WON49" s="689"/>
      <c r="WOO49" s="689"/>
      <c r="WOP49" s="689"/>
      <c r="WOQ49" s="689"/>
      <c r="WOR49" s="689"/>
      <c r="WOS49" s="689"/>
      <c r="WOT49" s="689"/>
      <c r="WOU49" s="689"/>
      <c r="WOV49" s="689"/>
      <c r="WOW49" s="689"/>
      <c r="WOX49" s="689"/>
      <c r="WOY49" s="689"/>
      <c r="WOZ49" s="689"/>
      <c r="WPA49" s="689"/>
      <c r="WPB49" s="689"/>
      <c r="WPC49" s="689"/>
      <c r="WPD49" s="689"/>
      <c r="WPE49" s="689"/>
      <c r="WPF49" s="689"/>
      <c r="WPG49" s="689"/>
      <c r="WPH49" s="689"/>
      <c r="WPI49" s="689"/>
      <c r="WPJ49" s="689"/>
      <c r="WPK49" s="689"/>
      <c r="WPL49" s="689"/>
      <c r="WPM49" s="689"/>
      <c r="WPN49" s="689"/>
      <c r="WPO49" s="689"/>
      <c r="WPP49" s="689"/>
      <c r="WPQ49" s="689"/>
      <c r="WPR49" s="689"/>
      <c r="WPS49" s="689"/>
      <c r="WPT49" s="689"/>
      <c r="WPU49" s="689"/>
      <c r="WPV49" s="689"/>
      <c r="WPW49" s="689"/>
      <c r="WPX49" s="689"/>
      <c r="WPY49" s="689"/>
      <c r="WPZ49" s="689"/>
      <c r="WQA49" s="689"/>
      <c r="WQB49" s="689"/>
      <c r="WQC49" s="689"/>
      <c r="WQD49" s="689"/>
      <c r="WQE49" s="689"/>
      <c r="WQF49" s="689"/>
      <c r="WQG49" s="689"/>
      <c r="WQH49" s="689"/>
      <c r="WQI49" s="689"/>
      <c r="WQJ49" s="689"/>
      <c r="WQK49" s="689"/>
      <c r="WQL49" s="689"/>
      <c r="WQM49" s="689"/>
      <c r="WQN49" s="689"/>
      <c r="WQO49" s="689"/>
      <c r="WQP49" s="689"/>
      <c r="WQQ49" s="689"/>
      <c r="WQR49" s="689"/>
      <c r="WQS49" s="689"/>
      <c r="WQT49" s="689"/>
      <c r="WQU49" s="689"/>
      <c r="WQV49" s="689"/>
      <c r="WQW49" s="689"/>
      <c r="WQX49" s="689"/>
      <c r="WQY49" s="689"/>
      <c r="WQZ49" s="689"/>
      <c r="WRA49" s="689"/>
      <c r="WRB49" s="689"/>
      <c r="WRC49" s="689"/>
      <c r="WRD49" s="689"/>
      <c r="WRE49" s="689"/>
      <c r="WRF49" s="689"/>
      <c r="WRG49" s="689"/>
      <c r="WRH49" s="689"/>
      <c r="WRI49" s="689"/>
      <c r="WRJ49" s="689"/>
      <c r="WRK49" s="689"/>
      <c r="WRL49" s="689"/>
      <c r="WRM49" s="689"/>
      <c r="WRN49" s="689"/>
      <c r="WRO49" s="689"/>
      <c r="WRP49" s="689"/>
      <c r="WRQ49" s="689"/>
      <c r="WRR49" s="689"/>
      <c r="WRS49" s="689"/>
      <c r="WRT49" s="689"/>
      <c r="WRU49" s="689"/>
      <c r="WRV49" s="689"/>
      <c r="WRW49" s="689"/>
      <c r="WRX49" s="689"/>
      <c r="WRY49" s="689"/>
      <c r="WRZ49" s="689"/>
      <c r="WSA49" s="689"/>
      <c r="WSB49" s="689"/>
      <c r="WSC49" s="689"/>
      <c r="WSD49" s="689"/>
      <c r="WSE49" s="689"/>
      <c r="WSF49" s="689"/>
      <c r="WSG49" s="689"/>
      <c r="WSH49" s="689"/>
      <c r="WSI49" s="689"/>
      <c r="WSJ49" s="689"/>
      <c r="WSK49" s="689"/>
      <c r="WSL49" s="689"/>
      <c r="WSM49" s="689"/>
      <c r="WSN49" s="689"/>
      <c r="WSO49" s="689"/>
      <c r="WSP49" s="689"/>
      <c r="WSQ49" s="689"/>
      <c r="WSR49" s="689"/>
      <c r="WSS49" s="689"/>
      <c r="WST49" s="689"/>
      <c r="WSU49" s="689"/>
      <c r="WSV49" s="689"/>
      <c r="WSW49" s="689"/>
      <c r="WSX49" s="689"/>
      <c r="WSY49" s="689"/>
      <c r="WSZ49" s="689"/>
      <c r="WTA49" s="689"/>
      <c r="WTB49" s="689"/>
      <c r="WTC49" s="689"/>
      <c r="WTD49" s="689"/>
      <c r="WTE49" s="689"/>
      <c r="WTF49" s="689"/>
      <c r="WTG49" s="689"/>
      <c r="WTH49" s="689"/>
      <c r="WTI49" s="689"/>
      <c r="WTJ49" s="689"/>
      <c r="WTK49" s="689"/>
      <c r="WTL49" s="689"/>
      <c r="WTM49" s="689"/>
      <c r="WTN49" s="689"/>
      <c r="WTO49" s="689"/>
      <c r="WTP49" s="689"/>
      <c r="WTQ49" s="689"/>
      <c r="WTR49" s="689"/>
      <c r="WTS49" s="689"/>
      <c r="WTT49" s="689"/>
      <c r="WTU49" s="689"/>
      <c r="WTV49" s="689"/>
      <c r="WTW49" s="689"/>
      <c r="WTX49" s="689"/>
      <c r="WTY49" s="689"/>
      <c r="WTZ49" s="689"/>
      <c r="WUA49" s="689"/>
      <c r="WUB49" s="689"/>
      <c r="WUC49" s="689"/>
      <c r="WUD49" s="689"/>
      <c r="WUE49" s="689"/>
      <c r="WUF49" s="689"/>
      <c r="WUG49" s="689"/>
      <c r="WUH49" s="689"/>
      <c r="WUI49" s="689"/>
      <c r="WUJ49" s="689"/>
      <c r="WUK49" s="689"/>
      <c r="WUL49" s="689"/>
      <c r="WUM49" s="689"/>
      <c r="WUN49" s="689"/>
      <c r="WUO49" s="689"/>
      <c r="WUP49" s="689"/>
      <c r="WUQ49" s="689"/>
      <c r="WUR49" s="689"/>
      <c r="WUS49" s="689"/>
      <c r="WUT49" s="689"/>
      <c r="WUU49" s="689"/>
      <c r="WUV49" s="689"/>
      <c r="WUW49" s="689"/>
      <c r="WUX49" s="689"/>
      <c r="WUY49" s="689"/>
      <c r="WUZ49" s="689"/>
      <c r="WVA49" s="689"/>
      <c r="WVB49" s="689"/>
      <c r="WVC49" s="689"/>
      <c r="WVD49" s="689"/>
      <c r="WVE49" s="689"/>
      <c r="WVF49" s="689"/>
      <c r="WVG49" s="689"/>
      <c r="WVH49" s="689"/>
      <c r="WVI49" s="689"/>
      <c r="WVJ49" s="689"/>
      <c r="WVK49" s="689"/>
      <c r="WVL49" s="689"/>
      <c r="WVM49" s="689"/>
      <c r="WVN49" s="689"/>
      <c r="WVO49" s="689"/>
      <c r="WVP49" s="689"/>
      <c r="WVQ49" s="689"/>
      <c r="WVR49" s="689"/>
      <c r="WVS49" s="689"/>
      <c r="WVT49" s="689"/>
      <c r="WVU49" s="689"/>
      <c r="WVV49" s="689"/>
      <c r="WVW49" s="689"/>
      <c r="WVX49" s="689"/>
      <c r="WVY49" s="689"/>
      <c r="WVZ49" s="689"/>
      <c r="WWA49" s="689"/>
      <c r="WWB49" s="689"/>
      <c r="WWC49" s="689"/>
      <c r="WWD49" s="689"/>
      <c r="WWE49" s="689"/>
      <c r="WWF49" s="689"/>
      <c r="WWG49" s="689"/>
      <c r="WWH49" s="689"/>
      <c r="WWI49" s="689"/>
      <c r="WWJ49" s="689"/>
      <c r="WWK49" s="689"/>
      <c r="WWL49" s="689"/>
      <c r="WWM49" s="689"/>
      <c r="WWN49" s="689"/>
      <c r="WWO49" s="689"/>
      <c r="WWP49" s="689"/>
      <c r="WWQ49" s="689"/>
      <c r="WWR49" s="689"/>
      <c r="WWS49" s="689"/>
      <c r="WWT49" s="689"/>
      <c r="WWU49" s="689"/>
      <c r="WWV49" s="689"/>
      <c r="WWW49" s="689"/>
      <c r="WWX49" s="689"/>
      <c r="WWY49" s="689"/>
      <c r="WWZ49" s="689"/>
      <c r="WXA49" s="689"/>
      <c r="WXB49" s="689"/>
      <c r="WXC49" s="689"/>
      <c r="WXD49" s="689"/>
      <c r="WXE49" s="689"/>
      <c r="WXF49" s="689"/>
      <c r="WXG49" s="689"/>
      <c r="WXH49" s="689"/>
      <c r="WXI49" s="689"/>
      <c r="WXJ49" s="689"/>
      <c r="WXK49" s="689"/>
      <c r="WXL49" s="689"/>
      <c r="WXM49" s="689"/>
      <c r="WXN49" s="689"/>
      <c r="WXO49" s="689"/>
      <c r="WXP49" s="689"/>
      <c r="WXQ49" s="689"/>
      <c r="WXR49" s="689"/>
      <c r="WXS49" s="689"/>
      <c r="WXT49" s="689"/>
      <c r="WXU49" s="689"/>
      <c r="WXV49" s="689"/>
      <c r="WXW49" s="689"/>
      <c r="WXX49" s="689"/>
      <c r="WXY49" s="689"/>
      <c r="WXZ49" s="689"/>
      <c r="WYA49" s="689"/>
      <c r="WYB49" s="689"/>
      <c r="WYC49" s="689"/>
      <c r="WYD49" s="689"/>
      <c r="WYE49" s="689"/>
      <c r="WYF49" s="689"/>
      <c r="WYG49" s="689"/>
      <c r="WYH49" s="689"/>
      <c r="WYI49" s="689"/>
      <c r="WYJ49" s="689"/>
      <c r="WYK49" s="689"/>
      <c r="WYL49" s="689"/>
      <c r="WYM49" s="689"/>
      <c r="WYN49" s="689"/>
      <c r="WYO49" s="689"/>
      <c r="WYP49" s="689"/>
      <c r="WYQ49" s="689"/>
      <c r="WYR49" s="689"/>
      <c r="WYS49" s="689"/>
      <c r="WYT49" s="689"/>
      <c r="WYU49" s="689"/>
      <c r="WYV49" s="689"/>
      <c r="WYW49" s="689"/>
      <c r="WYX49" s="689"/>
      <c r="WYY49" s="689"/>
      <c r="WYZ49" s="689"/>
      <c r="WZA49" s="689"/>
      <c r="WZB49" s="689"/>
      <c r="WZC49" s="689"/>
      <c r="WZD49" s="689"/>
      <c r="WZE49" s="689"/>
      <c r="WZF49" s="689"/>
      <c r="WZG49" s="689"/>
      <c r="WZH49" s="689"/>
      <c r="WZI49" s="689"/>
      <c r="WZJ49" s="689"/>
      <c r="WZK49" s="689"/>
      <c r="WZL49" s="689"/>
      <c r="WZM49" s="689"/>
      <c r="WZN49" s="689"/>
      <c r="WZO49" s="689"/>
      <c r="WZP49" s="689"/>
      <c r="WZQ49" s="689"/>
      <c r="WZR49" s="689"/>
      <c r="WZS49" s="689"/>
      <c r="WZT49" s="689"/>
      <c r="WZU49" s="689"/>
      <c r="WZV49" s="689"/>
      <c r="WZW49" s="689"/>
      <c r="WZX49" s="689"/>
      <c r="WZY49" s="689"/>
      <c r="WZZ49" s="689"/>
      <c r="XAA49" s="689"/>
      <c r="XAB49" s="689"/>
      <c r="XAC49" s="689"/>
      <c r="XAD49" s="689"/>
      <c r="XAE49" s="689"/>
      <c r="XAF49" s="689"/>
      <c r="XAG49" s="689"/>
      <c r="XAH49" s="689"/>
      <c r="XAI49" s="689"/>
      <c r="XAJ49" s="689"/>
      <c r="XAK49" s="689"/>
      <c r="XAL49" s="689"/>
      <c r="XAM49" s="689"/>
      <c r="XAN49" s="689"/>
      <c r="XAO49" s="689"/>
      <c r="XAP49" s="689"/>
      <c r="XAQ49" s="689"/>
      <c r="XAR49" s="689"/>
      <c r="XAS49" s="689"/>
      <c r="XAT49" s="689"/>
      <c r="XAU49" s="689"/>
      <c r="XAV49" s="689"/>
      <c r="XAW49" s="689"/>
      <c r="XAX49" s="689"/>
      <c r="XAY49" s="689"/>
      <c r="XAZ49" s="689"/>
      <c r="XBA49" s="689"/>
      <c r="XBB49" s="689"/>
      <c r="XBC49" s="689"/>
      <c r="XBD49" s="689"/>
      <c r="XBE49" s="689"/>
      <c r="XBF49" s="689"/>
      <c r="XBG49" s="689"/>
      <c r="XBH49" s="689"/>
      <c r="XBI49" s="689"/>
      <c r="XBJ49" s="689"/>
      <c r="XBK49" s="689"/>
      <c r="XBL49" s="689"/>
      <c r="XBM49" s="689"/>
      <c r="XBN49" s="689"/>
      <c r="XBO49" s="689"/>
      <c r="XBP49" s="689"/>
      <c r="XBQ49" s="689"/>
      <c r="XBR49" s="689"/>
      <c r="XBS49" s="689"/>
      <c r="XBT49" s="689"/>
      <c r="XBU49" s="689"/>
      <c r="XBV49" s="689"/>
      <c r="XBW49" s="689"/>
      <c r="XBX49" s="689"/>
      <c r="XBY49" s="689"/>
      <c r="XBZ49" s="689"/>
      <c r="XCA49" s="689"/>
      <c r="XCB49" s="689"/>
      <c r="XCC49" s="689"/>
      <c r="XCD49" s="689"/>
      <c r="XCE49" s="689"/>
      <c r="XCF49" s="689"/>
      <c r="XCG49" s="689"/>
      <c r="XCH49" s="689"/>
      <c r="XCI49" s="689"/>
      <c r="XCJ49" s="689"/>
      <c r="XCK49" s="689"/>
      <c r="XCL49" s="689"/>
      <c r="XCM49" s="689"/>
      <c r="XCN49" s="689"/>
      <c r="XCO49" s="689"/>
      <c r="XCP49" s="689"/>
      <c r="XCQ49" s="689"/>
      <c r="XCR49" s="689"/>
      <c r="XCS49" s="689"/>
      <c r="XCT49" s="689"/>
      <c r="XCU49" s="689"/>
      <c r="XCV49" s="689"/>
      <c r="XCW49" s="689"/>
      <c r="XCX49" s="689"/>
      <c r="XCY49" s="689"/>
      <c r="XCZ49" s="689"/>
      <c r="XDA49" s="689"/>
      <c r="XDB49" s="689"/>
      <c r="XDC49" s="689"/>
      <c r="XDD49" s="689"/>
      <c r="XDE49" s="689"/>
      <c r="XDF49" s="689"/>
      <c r="XDG49" s="689"/>
      <c r="XDH49" s="689"/>
      <c r="XDI49" s="689"/>
      <c r="XDJ49" s="689"/>
      <c r="XDK49" s="689"/>
      <c r="XDL49" s="689"/>
      <c r="XDM49" s="689"/>
      <c r="XDN49" s="689"/>
      <c r="XDO49" s="689"/>
      <c r="XDP49" s="689"/>
      <c r="XDQ49" s="689"/>
      <c r="XDR49" s="689"/>
      <c r="XDS49" s="689"/>
      <c r="XDT49" s="689"/>
      <c r="XDU49" s="689"/>
      <c r="XDV49" s="689"/>
      <c r="XDW49" s="689"/>
      <c r="XDX49" s="689"/>
      <c r="XDY49" s="689"/>
      <c r="XDZ49" s="689"/>
      <c r="XEA49" s="689"/>
      <c r="XEB49" s="689"/>
      <c r="XEC49" s="689"/>
      <c r="XED49" s="689"/>
      <c r="XEE49" s="689"/>
      <c r="XEF49" s="689"/>
      <c r="XEG49" s="689"/>
      <c r="XEH49" s="689"/>
      <c r="XEI49" s="689"/>
      <c r="XEJ49" s="689"/>
      <c r="XEK49" s="689"/>
      <c r="XEL49" s="689"/>
      <c r="XEM49" s="689"/>
      <c r="XEN49" s="689"/>
      <c r="XEO49" s="689"/>
      <c r="XEP49" s="689"/>
      <c r="XEQ49" s="689"/>
      <c r="XER49" s="689"/>
      <c r="XES49" s="689"/>
      <c r="XET49" s="689"/>
      <c r="XEU49" s="689"/>
      <c r="XEV49" s="689"/>
      <c r="XEW49" s="689"/>
      <c r="XEX49" s="689"/>
      <c r="XEY49" s="689"/>
      <c r="XEZ49" s="689"/>
      <c r="XFA49" s="689"/>
      <c r="XFB49" s="689"/>
      <c r="XFC49" s="689"/>
      <c r="XFD49" s="689"/>
    </row>
    <row r="50" spans="9:16384" ht="13.5" thickTop="1" x14ac:dyDescent="0.2">
      <c r="I50" s="681" t="s">
        <v>132</v>
      </c>
      <c r="J50" s="681"/>
      <c r="K50" s="682">
        <f>SUM(K47:K49)</f>
        <v>0</v>
      </c>
      <c r="L50" s="682">
        <f>SUM(L47:L49)</f>
        <v>0</v>
      </c>
      <c r="M50" s="682">
        <f t="shared" ref="M50" si="2">SUM(M47:M49)</f>
        <v>0</v>
      </c>
      <c r="N50" s="682">
        <f t="shared" ref="N50" si="3">SUM(N47:N49)</f>
        <v>0</v>
      </c>
      <c r="O50" s="682">
        <f t="shared" ref="O50" si="4">SUM(O47:O49)</f>
        <v>0</v>
      </c>
      <c r="P50" s="682">
        <f t="shared" ref="P50" si="5">SUM(P47:P49)</f>
        <v>0</v>
      </c>
      <c r="Q50" s="682">
        <f t="shared" ref="Q50" si="6">SUM(Q47:Q49)</f>
        <v>0</v>
      </c>
      <c r="R50" s="682">
        <f t="shared" ref="R50" si="7">SUM(R47:R49)</f>
        <v>0</v>
      </c>
      <c r="S50" s="682">
        <f t="shared" ref="S50" si="8">SUM(S47:S49)</f>
        <v>0</v>
      </c>
      <c r="T50" s="682">
        <f t="shared" ref="T50" si="9">SUM(T47:T49)</f>
        <v>0</v>
      </c>
      <c r="U50" s="682">
        <f t="shared" ref="U50" si="10">SUM(U47:U49)</f>
        <v>0</v>
      </c>
      <c r="V50" s="682">
        <f t="shared" ref="V50" si="11">SUM(V47:V49)</f>
        <v>0</v>
      </c>
      <c r="W50" s="682">
        <f t="shared" ref="W50" si="12">SUM(W47:W49)</f>
        <v>0</v>
      </c>
      <c r="X50" s="682">
        <f t="shared" ref="X50" si="13">SUM(X47:X49)</f>
        <v>0</v>
      </c>
      <c r="Y50" s="682">
        <f t="shared" ref="Y50" si="14">SUM(Y47:Y49)</f>
        <v>0</v>
      </c>
      <c r="Z50" s="682">
        <f t="shared" ref="Z50" si="15">SUM(Z47:Z49)</f>
        <v>0</v>
      </c>
      <c r="AA50" s="682">
        <f t="shared" ref="AA50" si="16">SUM(AA47:AA49)</f>
        <v>0</v>
      </c>
      <c r="AB50" s="682">
        <f t="shared" ref="AB50" si="17">SUM(AB47:AB49)</f>
        <v>0</v>
      </c>
      <c r="AC50" s="682">
        <f t="shared" ref="AC50" si="18">SUM(AC47:AC49)</f>
        <v>0</v>
      </c>
      <c r="AD50" s="682">
        <f t="shared" ref="AD50" si="19">SUM(AD47:AD49)</f>
        <v>0</v>
      </c>
      <c r="AE50" s="682">
        <f t="shared" ref="AE50" si="20">SUM(AE47:AE49)</f>
        <v>0</v>
      </c>
      <c r="AF50" s="682">
        <f t="shared" ref="AF50" si="21">SUM(AF47:AF49)</f>
        <v>0</v>
      </c>
      <c r="AG50" s="682">
        <f t="shared" ref="AG50" si="22">SUM(AG47:AG49)</f>
        <v>0</v>
      </c>
      <c r="AH50" s="682"/>
      <c r="AI50" s="682"/>
      <c r="AJ50" s="682"/>
      <c r="AK50" s="682"/>
      <c r="AL50" s="682"/>
      <c r="AM50" s="682"/>
      <c r="AN50" s="682"/>
      <c r="AO50" s="682"/>
      <c r="AP50" s="682"/>
      <c r="AQ50" s="682"/>
      <c r="AR50" s="682"/>
      <c r="AS50" s="682"/>
      <c r="AT50" s="682"/>
      <c r="AU50" s="682"/>
      <c r="AV50" s="682"/>
      <c r="AW50" s="682"/>
      <c r="AX50" s="682"/>
      <c r="AY50" s="682"/>
      <c r="AZ50" s="682"/>
      <c r="BA50" s="682"/>
      <c r="BB50" s="682"/>
      <c r="BC50" s="682"/>
      <c r="BD50" s="682"/>
      <c r="BE50" s="682"/>
      <c r="BF50" s="682"/>
      <c r="BG50" s="682"/>
      <c r="BH50" s="682"/>
      <c r="BI50" s="682"/>
      <c r="BJ50" s="682"/>
      <c r="BK50" s="682"/>
      <c r="BL50" s="682"/>
      <c r="BM50" s="682"/>
      <c r="BN50" s="682"/>
      <c r="BO50" s="682"/>
      <c r="BP50" s="682"/>
      <c r="BQ50" s="682"/>
      <c r="BR50" s="682"/>
      <c r="BS50" s="682"/>
      <c r="BT50" s="682"/>
      <c r="BU50" s="682"/>
      <c r="BV50" s="682"/>
      <c r="BW50" s="682"/>
      <c r="BX50" s="682"/>
      <c r="BY50" s="682"/>
      <c r="BZ50" s="682"/>
      <c r="CA50" s="682"/>
      <c r="CB50" s="682"/>
      <c r="CC50" s="682"/>
      <c r="CD50" s="682"/>
      <c r="CE50" s="682"/>
      <c r="CF50" s="682"/>
      <c r="CG50" s="682"/>
      <c r="CH50" s="682"/>
      <c r="CI50" s="682"/>
      <c r="CJ50" s="682"/>
      <c r="CK50" s="682"/>
      <c r="CL50" s="682"/>
      <c r="CM50" s="682"/>
      <c r="CN50" s="682"/>
      <c r="CO50" s="682"/>
      <c r="CP50" s="682"/>
      <c r="CQ50" s="682"/>
      <c r="CR50" s="682"/>
      <c r="CS50" s="682"/>
      <c r="CT50" s="682"/>
      <c r="CU50" s="682"/>
      <c r="CV50" s="682"/>
      <c r="CW50" s="682"/>
      <c r="CX50" s="682"/>
      <c r="CY50" s="682"/>
      <c r="CZ50" s="682"/>
      <c r="DA50" s="682"/>
      <c r="DB50" s="682"/>
      <c r="DC50" s="682"/>
      <c r="DD50" s="682"/>
      <c r="DE50" s="682"/>
      <c r="DF50" s="682"/>
      <c r="DG50" s="682"/>
      <c r="DH50" s="682"/>
      <c r="DI50" s="682"/>
      <c r="DJ50" s="682"/>
      <c r="DK50" s="682"/>
      <c r="DL50" s="682"/>
      <c r="DM50" s="682"/>
      <c r="DN50" s="682"/>
      <c r="DO50" s="682"/>
      <c r="DP50" s="682"/>
      <c r="DQ50" s="682"/>
      <c r="DR50" s="682"/>
      <c r="DS50" s="682"/>
      <c r="DT50" s="682"/>
      <c r="DU50" s="682"/>
      <c r="DV50" s="682"/>
      <c r="DW50" s="682"/>
      <c r="DX50" s="682"/>
      <c r="DY50" s="682"/>
      <c r="DZ50" s="682"/>
      <c r="EA50" s="682"/>
      <c r="EB50" s="682"/>
      <c r="EC50" s="682"/>
      <c r="ED50" s="682"/>
      <c r="EE50" s="682"/>
      <c r="EF50" s="682"/>
      <c r="EG50" s="682"/>
      <c r="EH50" s="682"/>
      <c r="EI50" s="682"/>
      <c r="EJ50" s="682"/>
      <c r="EK50" s="682"/>
      <c r="EL50" s="682"/>
      <c r="EM50" s="682"/>
      <c r="EN50" s="682"/>
      <c r="EO50" s="682"/>
      <c r="EP50" s="682"/>
      <c r="EQ50" s="682"/>
      <c r="ER50" s="682"/>
      <c r="ES50" s="682"/>
      <c r="ET50" s="682"/>
      <c r="EU50" s="682"/>
      <c r="EV50" s="682"/>
      <c r="EW50" s="682"/>
      <c r="EX50" s="682"/>
      <c r="EY50" s="682"/>
      <c r="EZ50" s="682"/>
      <c r="FA50" s="682"/>
      <c r="FB50" s="682"/>
      <c r="FC50" s="682"/>
      <c r="FD50" s="682"/>
      <c r="FE50" s="682"/>
      <c r="FF50" s="682"/>
      <c r="FG50" s="682"/>
      <c r="FH50" s="682"/>
      <c r="FI50" s="682"/>
      <c r="FJ50" s="682"/>
      <c r="FK50" s="682"/>
      <c r="FL50" s="682"/>
      <c r="FM50" s="682"/>
      <c r="FN50" s="682"/>
      <c r="FO50" s="682"/>
      <c r="FP50" s="682"/>
      <c r="FQ50" s="682"/>
      <c r="FR50" s="682"/>
      <c r="FS50" s="682"/>
      <c r="FT50" s="682"/>
      <c r="FU50" s="682"/>
      <c r="FV50" s="682"/>
      <c r="FW50" s="682"/>
      <c r="FX50" s="682"/>
      <c r="FY50" s="682"/>
      <c r="FZ50" s="682"/>
      <c r="GA50" s="682"/>
      <c r="GB50" s="682"/>
      <c r="GC50" s="682"/>
      <c r="GD50" s="682"/>
      <c r="GE50" s="682"/>
      <c r="GF50" s="682"/>
      <c r="GG50" s="682"/>
      <c r="GH50" s="682"/>
      <c r="GI50" s="682"/>
      <c r="GJ50" s="682"/>
      <c r="GK50" s="682"/>
      <c r="GL50" s="682"/>
      <c r="GM50" s="682"/>
      <c r="GN50" s="682"/>
      <c r="GO50" s="682"/>
      <c r="GP50" s="682"/>
      <c r="GQ50" s="682"/>
      <c r="GR50" s="682"/>
      <c r="GS50" s="682"/>
      <c r="GT50" s="682"/>
      <c r="GU50" s="682"/>
      <c r="GV50" s="682"/>
      <c r="GW50" s="682"/>
      <c r="GX50" s="682"/>
      <c r="GY50" s="682"/>
      <c r="GZ50" s="682"/>
      <c r="HA50" s="682"/>
      <c r="HB50" s="682"/>
      <c r="HC50" s="682"/>
      <c r="HD50" s="682"/>
      <c r="HE50" s="682"/>
      <c r="HF50" s="682"/>
      <c r="HG50" s="682"/>
      <c r="HH50" s="682"/>
      <c r="HI50" s="682"/>
      <c r="HJ50" s="682"/>
      <c r="HK50" s="682"/>
      <c r="HL50" s="682"/>
      <c r="HM50" s="682"/>
      <c r="HN50" s="682"/>
      <c r="HO50" s="682"/>
      <c r="HP50" s="682"/>
      <c r="HQ50" s="682"/>
      <c r="HR50" s="682"/>
      <c r="HS50" s="682"/>
      <c r="HT50" s="682"/>
      <c r="HU50" s="682"/>
      <c r="HV50" s="682"/>
      <c r="HW50" s="682"/>
      <c r="HX50" s="682"/>
      <c r="HY50" s="682"/>
      <c r="HZ50" s="682"/>
      <c r="IA50" s="682"/>
      <c r="IB50" s="682"/>
      <c r="IC50" s="682"/>
      <c r="ID50" s="682"/>
      <c r="IE50" s="682"/>
      <c r="IF50" s="682"/>
      <c r="IG50" s="682"/>
      <c r="IH50" s="682"/>
      <c r="II50" s="682"/>
      <c r="IJ50" s="682"/>
      <c r="IK50" s="682"/>
      <c r="IL50" s="682"/>
      <c r="IM50" s="682"/>
      <c r="IN50" s="682"/>
      <c r="IO50" s="682"/>
      <c r="IP50" s="682"/>
      <c r="IQ50" s="682"/>
      <c r="IR50" s="682"/>
      <c r="IS50" s="682"/>
      <c r="IT50" s="682"/>
      <c r="IU50" s="682"/>
      <c r="IV50" s="682"/>
      <c r="IW50" s="682"/>
      <c r="IX50" s="682"/>
      <c r="IY50" s="682"/>
      <c r="IZ50" s="682"/>
      <c r="JA50" s="682"/>
      <c r="JB50" s="682"/>
      <c r="JC50" s="682"/>
      <c r="JD50" s="682"/>
      <c r="JE50" s="682"/>
      <c r="JF50" s="682"/>
      <c r="JG50" s="682"/>
      <c r="JH50" s="682"/>
      <c r="JI50" s="682"/>
      <c r="JJ50" s="682"/>
      <c r="JK50" s="682"/>
      <c r="JL50" s="682"/>
      <c r="JM50" s="682"/>
      <c r="JN50" s="682"/>
      <c r="JO50" s="682"/>
      <c r="JP50" s="682"/>
      <c r="JQ50" s="682"/>
      <c r="JR50" s="682"/>
      <c r="JS50" s="682"/>
      <c r="JT50" s="682"/>
      <c r="JU50" s="682"/>
      <c r="JV50" s="682"/>
      <c r="JW50" s="682"/>
      <c r="JX50" s="682"/>
      <c r="JY50" s="682"/>
      <c r="JZ50" s="682"/>
      <c r="KA50" s="682"/>
      <c r="KB50" s="682"/>
      <c r="KC50" s="682"/>
      <c r="KD50" s="682"/>
      <c r="KE50" s="682"/>
      <c r="KF50" s="682"/>
      <c r="KG50" s="682"/>
      <c r="KH50" s="682"/>
      <c r="KI50" s="682"/>
      <c r="KJ50" s="682"/>
      <c r="KK50" s="682"/>
      <c r="KL50" s="682"/>
      <c r="KM50" s="682"/>
      <c r="KN50" s="682"/>
      <c r="KO50" s="682"/>
      <c r="KP50" s="682"/>
      <c r="KQ50" s="682"/>
      <c r="KR50" s="682"/>
      <c r="KS50" s="682"/>
      <c r="KT50" s="682"/>
      <c r="KU50" s="682"/>
      <c r="KV50" s="682"/>
      <c r="KW50" s="682"/>
      <c r="KX50" s="682"/>
      <c r="KY50" s="682"/>
      <c r="KZ50" s="682"/>
      <c r="LA50" s="682"/>
      <c r="LB50" s="682"/>
      <c r="LC50" s="682"/>
      <c r="LD50" s="682"/>
      <c r="LE50" s="682"/>
      <c r="LF50" s="682"/>
      <c r="LG50" s="682"/>
      <c r="LH50" s="682"/>
      <c r="LI50" s="682"/>
      <c r="LJ50" s="682"/>
      <c r="LK50" s="682"/>
      <c r="LL50" s="682"/>
      <c r="LM50" s="682"/>
      <c r="LN50" s="682"/>
      <c r="LO50" s="682"/>
      <c r="LP50" s="682"/>
      <c r="LQ50" s="682"/>
      <c r="LR50" s="682"/>
      <c r="LS50" s="682"/>
      <c r="LT50" s="682"/>
      <c r="LU50" s="682"/>
      <c r="LV50" s="682"/>
      <c r="LW50" s="682"/>
      <c r="LX50" s="682"/>
      <c r="LY50" s="682"/>
      <c r="LZ50" s="682"/>
      <c r="MA50" s="682"/>
      <c r="MB50" s="682"/>
      <c r="MC50" s="682"/>
      <c r="MD50" s="682"/>
      <c r="ME50" s="682"/>
      <c r="MF50" s="682"/>
      <c r="MG50" s="682"/>
      <c r="MH50" s="682"/>
      <c r="MI50" s="682"/>
      <c r="MJ50" s="682"/>
      <c r="MK50" s="682"/>
      <c r="ML50" s="682"/>
      <c r="MM50" s="682"/>
      <c r="MN50" s="682"/>
      <c r="MO50" s="682"/>
      <c r="MP50" s="682"/>
      <c r="MQ50" s="682"/>
      <c r="MR50" s="682"/>
      <c r="MS50" s="682"/>
      <c r="MT50" s="682"/>
      <c r="MU50" s="682"/>
      <c r="MV50" s="682"/>
      <c r="MW50" s="682"/>
      <c r="MX50" s="682"/>
      <c r="MY50" s="682"/>
      <c r="MZ50" s="682"/>
      <c r="NA50" s="682"/>
      <c r="NB50" s="682"/>
      <c r="NC50" s="682"/>
      <c r="ND50" s="682"/>
      <c r="NE50" s="682"/>
      <c r="NF50" s="682"/>
      <c r="NG50" s="682"/>
      <c r="NH50" s="682"/>
      <c r="NI50" s="682"/>
      <c r="NJ50" s="682"/>
      <c r="NK50" s="682"/>
      <c r="NL50" s="682"/>
      <c r="NM50" s="682"/>
      <c r="NN50" s="682"/>
      <c r="NO50" s="682"/>
      <c r="NP50" s="682"/>
      <c r="NQ50" s="682"/>
      <c r="NR50" s="682"/>
      <c r="NS50" s="682"/>
      <c r="NT50" s="682"/>
      <c r="NU50" s="682"/>
      <c r="NV50" s="682"/>
      <c r="NW50" s="682"/>
      <c r="NX50" s="682"/>
      <c r="NY50" s="682"/>
      <c r="NZ50" s="682"/>
      <c r="OA50" s="682"/>
      <c r="OB50" s="682"/>
      <c r="OC50" s="682"/>
      <c r="OD50" s="682"/>
      <c r="OE50" s="682"/>
      <c r="OF50" s="682"/>
      <c r="OG50" s="682"/>
      <c r="OH50" s="682"/>
      <c r="OI50" s="682"/>
      <c r="OJ50" s="682"/>
      <c r="OK50" s="682"/>
      <c r="OL50" s="682"/>
      <c r="OM50" s="682"/>
      <c r="ON50" s="682"/>
      <c r="OO50" s="682"/>
      <c r="OP50" s="682"/>
      <c r="OQ50" s="682"/>
      <c r="OR50" s="682"/>
      <c r="OS50" s="682"/>
      <c r="OT50" s="682"/>
      <c r="OU50" s="682"/>
      <c r="OV50" s="682"/>
      <c r="OW50" s="682"/>
      <c r="OX50" s="682"/>
      <c r="OY50" s="682"/>
      <c r="OZ50" s="682"/>
      <c r="PA50" s="682"/>
      <c r="PB50" s="682"/>
      <c r="PC50" s="682"/>
      <c r="PD50" s="682"/>
      <c r="PE50" s="682"/>
      <c r="PF50" s="682"/>
      <c r="PG50" s="682"/>
      <c r="PH50" s="682"/>
      <c r="PI50" s="682"/>
      <c r="PJ50" s="682"/>
      <c r="PK50" s="682"/>
      <c r="PL50" s="682"/>
      <c r="PM50" s="682"/>
      <c r="PN50" s="682"/>
      <c r="PO50" s="682"/>
      <c r="PP50" s="682"/>
      <c r="PQ50" s="682"/>
      <c r="PR50" s="682"/>
      <c r="PS50" s="682"/>
      <c r="PT50" s="682"/>
      <c r="PU50" s="682"/>
      <c r="PV50" s="682"/>
      <c r="PW50" s="682"/>
      <c r="PX50" s="682"/>
      <c r="PY50" s="682"/>
      <c r="PZ50" s="682"/>
      <c r="QA50" s="682"/>
      <c r="QB50" s="682"/>
      <c r="QC50" s="682"/>
      <c r="QD50" s="682"/>
      <c r="QE50" s="682"/>
      <c r="QF50" s="682"/>
      <c r="QG50" s="682"/>
      <c r="QH50" s="682"/>
      <c r="QI50" s="682"/>
      <c r="QJ50" s="682"/>
      <c r="QK50" s="682"/>
      <c r="QL50" s="682"/>
      <c r="QM50" s="682"/>
      <c r="QN50" s="682"/>
      <c r="QO50" s="682"/>
      <c r="QP50" s="682"/>
      <c r="QQ50" s="682"/>
      <c r="QR50" s="682"/>
      <c r="QS50" s="682"/>
      <c r="QT50" s="682"/>
      <c r="QU50" s="682"/>
      <c r="QV50" s="682"/>
      <c r="QW50" s="682"/>
      <c r="QX50" s="682"/>
      <c r="QY50" s="682"/>
      <c r="QZ50" s="682"/>
      <c r="RA50" s="682"/>
      <c r="RB50" s="682"/>
      <c r="RC50" s="682"/>
      <c r="RD50" s="682"/>
      <c r="RE50" s="682"/>
      <c r="RF50" s="682"/>
      <c r="RG50" s="682"/>
      <c r="RH50" s="682"/>
      <c r="RI50" s="682"/>
      <c r="RJ50" s="682"/>
      <c r="RK50" s="682"/>
      <c r="RL50" s="682"/>
      <c r="RM50" s="682"/>
      <c r="RN50" s="682"/>
      <c r="RO50" s="682"/>
      <c r="RP50" s="682"/>
      <c r="RQ50" s="682"/>
      <c r="RR50" s="682"/>
      <c r="RS50" s="682"/>
      <c r="RT50" s="682"/>
      <c r="RU50" s="682"/>
      <c r="RV50" s="682"/>
      <c r="RW50" s="682"/>
      <c r="RX50" s="682"/>
      <c r="RY50" s="682"/>
      <c r="RZ50" s="682"/>
      <c r="SA50" s="682"/>
      <c r="SB50" s="682"/>
      <c r="SC50" s="682"/>
      <c r="SD50" s="682"/>
      <c r="SE50" s="682"/>
      <c r="SF50" s="682"/>
      <c r="SG50" s="682"/>
      <c r="SH50" s="682"/>
      <c r="SI50" s="682"/>
      <c r="SJ50" s="682"/>
      <c r="SK50" s="682"/>
      <c r="SL50" s="682"/>
      <c r="SM50" s="682"/>
      <c r="SN50" s="682"/>
      <c r="SO50" s="682"/>
      <c r="SP50" s="682"/>
      <c r="SQ50" s="682"/>
      <c r="SR50" s="682"/>
      <c r="SS50" s="682"/>
      <c r="ST50" s="682"/>
      <c r="SU50" s="682"/>
      <c r="SV50" s="682"/>
      <c r="SW50" s="682"/>
      <c r="SX50" s="682"/>
      <c r="SY50" s="682"/>
      <c r="SZ50" s="682"/>
      <c r="TA50" s="682"/>
      <c r="TB50" s="682"/>
      <c r="TC50" s="682"/>
      <c r="TD50" s="682"/>
      <c r="TE50" s="682"/>
      <c r="TF50" s="682"/>
      <c r="TG50" s="682"/>
      <c r="TH50" s="682"/>
      <c r="TI50" s="682"/>
      <c r="TJ50" s="682"/>
      <c r="TK50" s="682"/>
      <c r="TL50" s="682"/>
      <c r="TM50" s="682"/>
      <c r="TN50" s="682"/>
      <c r="TO50" s="682"/>
      <c r="TP50" s="682"/>
      <c r="TQ50" s="682"/>
      <c r="TR50" s="682"/>
      <c r="TS50" s="682"/>
      <c r="TT50" s="682"/>
      <c r="TU50" s="682"/>
      <c r="TV50" s="682"/>
      <c r="TW50" s="682"/>
      <c r="TX50" s="682"/>
      <c r="TY50" s="682"/>
      <c r="TZ50" s="682"/>
      <c r="UA50" s="682"/>
      <c r="UB50" s="682"/>
      <c r="UC50" s="682"/>
      <c r="UD50" s="682"/>
      <c r="UE50" s="682"/>
      <c r="UF50" s="682"/>
      <c r="UG50" s="682"/>
      <c r="UH50" s="682"/>
      <c r="UI50" s="682"/>
      <c r="UJ50" s="682"/>
      <c r="UK50" s="682"/>
      <c r="UL50" s="682"/>
      <c r="UM50" s="682"/>
      <c r="UN50" s="682"/>
      <c r="UO50" s="682"/>
      <c r="UP50" s="682"/>
      <c r="UQ50" s="682"/>
      <c r="UR50" s="682"/>
      <c r="US50" s="682"/>
      <c r="UT50" s="682"/>
      <c r="UU50" s="682"/>
      <c r="UV50" s="682"/>
      <c r="UW50" s="682"/>
      <c r="UX50" s="682"/>
      <c r="UY50" s="682"/>
      <c r="UZ50" s="682"/>
      <c r="VA50" s="682"/>
      <c r="VB50" s="682"/>
      <c r="VC50" s="682"/>
      <c r="VD50" s="682"/>
      <c r="VE50" s="682"/>
      <c r="VF50" s="682"/>
      <c r="VG50" s="682"/>
      <c r="VH50" s="682"/>
      <c r="VI50" s="682"/>
      <c r="VJ50" s="682"/>
      <c r="VK50" s="682"/>
      <c r="VL50" s="682"/>
      <c r="VM50" s="682"/>
      <c r="VN50" s="682"/>
      <c r="VO50" s="682"/>
      <c r="VP50" s="682"/>
      <c r="VQ50" s="682"/>
      <c r="VR50" s="682"/>
      <c r="VS50" s="682"/>
      <c r="VT50" s="682"/>
      <c r="VU50" s="682"/>
      <c r="VV50" s="682"/>
      <c r="VW50" s="682"/>
      <c r="VX50" s="682"/>
      <c r="VY50" s="682"/>
      <c r="VZ50" s="682"/>
      <c r="WA50" s="682"/>
      <c r="WB50" s="682"/>
      <c r="WC50" s="682"/>
      <c r="WD50" s="682"/>
      <c r="WE50" s="682"/>
      <c r="WF50" s="682"/>
      <c r="WG50" s="682"/>
      <c r="WH50" s="682"/>
      <c r="WI50" s="682"/>
      <c r="WJ50" s="682"/>
      <c r="WK50" s="682"/>
      <c r="WL50" s="682"/>
      <c r="WM50" s="682"/>
      <c r="WN50" s="682"/>
      <c r="WO50" s="682"/>
      <c r="WP50" s="682"/>
      <c r="WQ50" s="682"/>
      <c r="WR50" s="682"/>
      <c r="WS50" s="682"/>
      <c r="WT50" s="682"/>
      <c r="WU50" s="682"/>
      <c r="WV50" s="682"/>
      <c r="WW50" s="682"/>
      <c r="WX50" s="682"/>
      <c r="WY50" s="682"/>
      <c r="WZ50" s="682"/>
      <c r="XA50" s="682"/>
      <c r="XB50" s="682"/>
      <c r="XC50" s="682"/>
      <c r="XD50" s="682"/>
      <c r="XE50" s="682"/>
      <c r="XF50" s="682"/>
      <c r="XG50" s="682"/>
      <c r="XH50" s="682"/>
      <c r="XI50" s="682"/>
      <c r="XJ50" s="682"/>
      <c r="XK50" s="682"/>
      <c r="XL50" s="682"/>
      <c r="XM50" s="682"/>
      <c r="XN50" s="682"/>
      <c r="XO50" s="682"/>
      <c r="XP50" s="682"/>
      <c r="XQ50" s="682"/>
      <c r="XR50" s="682"/>
      <c r="XS50" s="682"/>
      <c r="XT50" s="682"/>
      <c r="XU50" s="682"/>
      <c r="XV50" s="682"/>
      <c r="XW50" s="682"/>
      <c r="XX50" s="682"/>
      <c r="XY50" s="682"/>
      <c r="XZ50" s="682"/>
      <c r="YA50" s="682"/>
      <c r="YB50" s="682"/>
      <c r="YC50" s="682"/>
      <c r="YD50" s="682"/>
      <c r="YE50" s="682"/>
      <c r="YF50" s="682"/>
      <c r="YG50" s="682"/>
      <c r="YH50" s="682"/>
      <c r="YI50" s="682"/>
      <c r="YJ50" s="682"/>
      <c r="YK50" s="682"/>
      <c r="YL50" s="682"/>
      <c r="YM50" s="682"/>
      <c r="YN50" s="682"/>
      <c r="YO50" s="682"/>
      <c r="YP50" s="682"/>
      <c r="YQ50" s="682"/>
      <c r="YR50" s="682"/>
      <c r="YS50" s="682"/>
      <c r="YT50" s="682"/>
      <c r="YU50" s="682"/>
      <c r="YV50" s="682"/>
      <c r="YW50" s="682"/>
      <c r="YX50" s="682"/>
      <c r="YY50" s="682"/>
      <c r="YZ50" s="682"/>
      <c r="ZA50" s="682"/>
      <c r="ZB50" s="682"/>
      <c r="ZC50" s="682"/>
      <c r="ZD50" s="682"/>
      <c r="ZE50" s="682"/>
      <c r="ZF50" s="682"/>
      <c r="ZG50" s="682"/>
      <c r="ZH50" s="682"/>
      <c r="ZI50" s="682"/>
      <c r="ZJ50" s="682"/>
      <c r="ZK50" s="682"/>
      <c r="ZL50" s="682"/>
      <c r="ZM50" s="682"/>
      <c r="ZN50" s="682"/>
      <c r="ZO50" s="682"/>
      <c r="ZP50" s="682"/>
      <c r="ZQ50" s="682"/>
      <c r="ZR50" s="682"/>
      <c r="ZS50" s="682"/>
      <c r="ZT50" s="682"/>
      <c r="ZU50" s="682"/>
      <c r="ZV50" s="682"/>
      <c r="ZW50" s="682"/>
      <c r="ZX50" s="682"/>
      <c r="ZY50" s="682"/>
      <c r="ZZ50" s="682"/>
      <c r="AAA50" s="682"/>
      <c r="AAB50" s="682"/>
      <c r="AAC50" s="682"/>
      <c r="AAD50" s="682"/>
      <c r="AAE50" s="682"/>
      <c r="AAF50" s="682"/>
      <c r="AAG50" s="682"/>
      <c r="AAH50" s="682"/>
      <c r="AAI50" s="682"/>
      <c r="AAJ50" s="682"/>
      <c r="AAK50" s="682"/>
      <c r="AAL50" s="682"/>
      <c r="AAM50" s="682"/>
      <c r="AAN50" s="682"/>
      <c r="AAO50" s="682"/>
      <c r="AAP50" s="682"/>
      <c r="AAQ50" s="682"/>
      <c r="AAR50" s="682"/>
      <c r="AAS50" s="682"/>
      <c r="AAT50" s="682"/>
      <c r="AAU50" s="682"/>
      <c r="AAV50" s="682"/>
      <c r="AAW50" s="682"/>
      <c r="AAX50" s="682"/>
      <c r="AAY50" s="682"/>
      <c r="AAZ50" s="682"/>
      <c r="ABA50" s="682"/>
      <c r="ABB50" s="682"/>
      <c r="ABC50" s="682"/>
      <c r="ABD50" s="682"/>
      <c r="ABE50" s="682"/>
      <c r="ABF50" s="682"/>
      <c r="ABG50" s="682"/>
      <c r="ABH50" s="682"/>
      <c r="ABI50" s="682"/>
      <c r="ABJ50" s="682"/>
      <c r="ABK50" s="682"/>
      <c r="ABL50" s="682"/>
      <c r="ABM50" s="682"/>
      <c r="ABN50" s="682"/>
      <c r="ABO50" s="682"/>
      <c r="ABP50" s="682"/>
      <c r="ABQ50" s="682"/>
      <c r="ABR50" s="682"/>
      <c r="ABS50" s="682"/>
      <c r="ABT50" s="682"/>
      <c r="ABU50" s="682"/>
      <c r="ABV50" s="682"/>
      <c r="ABW50" s="682"/>
      <c r="ABX50" s="682"/>
      <c r="ABY50" s="682"/>
      <c r="ABZ50" s="682"/>
      <c r="ACA50" s="682"/>
      <c r="ACB50" s="682"/>
      <c r="ACC50" s="682"/>
      <c r="ACD50" s="682"/>
      <c r="ACE50" s="682"/>
      <c r="ACF50" s="682"/>
      <c r="ACG50" s="682"/>
      <c r="ACH50" s="682"/>
      <c r="ACI50" s="682"/>
      <c r="ACJ50" s="682"/>
      <c r="ACK50" s="682"/>
      <c r="ACL50" s="682"/>
      <c r="ACM50" s="682"/>
      <c r="ACN50" s="682"/>
      <c r="ACO50" s="682"/>
      <c r="ACP50" s="682"/>
      <c r="ACQ50" s="682"/>
      <c r="ACR50" s="682"/>
      <c r="ACS50" s="682"/>
      <c r="ACT50" s="682"/>
      <c r="ACU50" s="682"/>
      <c r="ACV50" s="682"/>
      <c r="ACW50" s="682"/>
      <c r="ACX50" s="682"/>
      <c r="ACY50" s="682"/>
      <c r="ACZ50" s="682"/>
      <c r="ADA50" s="682"/>
      <c r="ADB50" s="682"/>
      <c r="ADC50" s="682"/>
      <c r="ADD50" s="682"/>
      <c r="ADE50" s="682"/>
      <c r="ADF50" s="682"/>
      <c r="ADG50" s="682"/>
      <c r="ADH50" s="682"/>
      <c r="ADI50" s="682"/>
      <c r="ADJ50" s="682"/>
      <c r="ADK50" s="682"/>
      <c r="ADL50" s="682"/>
      <c r="ADM50" s="682"/>
      <c r="ADN50" s="682"/>
      <c r="ADO50" s="682"/>
      <c r="ADP50" s="682"/>
      <c r="ADQ50" s="682"/>
      <c r="ADR50" s="682"/>
      <c r="ADS50" s="682"/>
      <c r="ADT50" s="682"/>
      <c r="ADU50" s="682"/>
      <c r="ADV50" s="682"/>
      <c r="ADW50" s="682"/>
      <c r="ADX50" s="682"/>
      <c r="ADY50" s="682"/>
      <c r="ADZ50" s="682"/>
      <c r="AEA50" s="682"/>
      <c r="AEB50" s="682"/>
      <c r="AEC50" s="682"/>
      <c r="AED50" s="682"/>
      <c r="AEE50" s="682"/>
      <c r="AEF50" s="682"/>
      <c r="AEG50" s="682"/>
      <c r="AEH50" s="682"/>
      <c r="AEI50" s="682"/>
      <c r="AEJ50" s="682"/>
      <c r="AEK50" s="682"/>
      <c r="AEL50" s="682"/>
      <c r="AEM50" s="682"/>
      <c r="AEN50" s="682"/>
      <c r="AEO50" s="682"/>
      <c r="AEP50" s="682"/>
      <c r="AEQ50" s="682"/>
      <c r="AER50" s="682"/>
      <c r="AES50" s="682"/>
      <c r="AET50" s="682"/>
      <c r="AEU50" s="682"/>
      <c r="AEV50" s="682"/>
      <c r="AEW50" s="682"/>
      <c r="AEX50" s="682"/>
      <c r="AEY50" s="682"/>
      <c r="AEZ50" s="682"/>
      <c r="AFA50" s="682"/>
      <c r="AFB50" s="682"/>
      <c r="AFC50" s="682"/>
      <c r="AFD50" s="682"/>
      <c r="AFE50" s="682"/>
      <c r="AFF50" s="682"/>
      <c r="AFG50" s="682"/>
      <c r="AFH50" s="682"/>
      <c r="AFI50" s="682"/>
      <c r="AFJ50" s="682"/>
      <c r="AFK50" s="682"/>
      <c r="AFL50" s="682"/>
      <c r="AFM50" s="682"/>
      <c r="AFN50" s="682"/>
      <c r="AFO50" s="682"/>
      <c r="AFP50" s="682"/>
      <c r="AFQ50" s="682"/>
      <c r="AFR50" s="682"/>
      <c r="AFS50" s="682"/>
      <c r="AFT50" s="682"/>
      <c r="AFU50" s="682"/>
      <c r="AFV50" s="682"/>
      <c r="AFW50" s="682"/>
      <c r="AFX50" s="682"/>
      <c r="AFY50" s="682"/>
      <c r="AFZ50" s="682"/>
      <c r="AGA50" s="682"/>
      <c r="AGB50" s="682"/>
      <c r="AGC50" s="682"/>
      <c r="AGD50" s="682"/>
      <c r="AGE50" s="682"/>
      <c r="AGF50" s="682"/>
      <c r="AGG50" s="682"/>
      <c r="AGH50" s="682"/>
      <c r="AGI50" s="682"/>
      <c r="AGJ50" s="682"/>
      <c r="AGK50" s="682"/>
      <c r="AGL50" s="682"/>
      <c r="AGM50" s="682"/>
      <c r="AGN50" s="682"/>
      <c r="AGO50" s="682"/>
      <c r="AGP50" s="682"/>
      <c r="AGQ50" s="682"/>
      <c r="AGR50" s="682"/>
      <c r="AGS50" s="682"/>
      <c r="AGT50" s="682"/>
      <c r="AGU50" s="682"/>
      <c r="AGV50" s="682"/>
      <c r="AGW50" s="682"/>
      <c r="AGX50" s="682"/>
      <c r="AGY50" s="682"/>
      <c r="AGZ50" s="682"/>
      <c r="AHA50" s="682"/>
      <c r="AHB50" s="682"/>
      <c r="AHC50" s="682"/>
      <c r="AHD50" s="682"/>
      <c r="AHE50" s="682"/>
      <c r="AHF50" s="682"/>
      <c r="AHG50" s="682"/>
      <c r="AHH50" s="682"/>
      <c r="AHI50" s="682"/>
      <c r="AHJ50" s="682"/>
      <c r="AHK50" s="682"/>
      <c r="AHL50" s="682"/>
      <c r="AHM50" s="682"/>
      <c r="AHN50" s="682"/>
      <c r="AHO50" s="682"/>
      <c r="AHP50" s="682"/>
      <c r="AHQ50" s="682"/>
      <c r="AHR50" s="682"/>
      <c r="AHS50" s="682"/>
      <c r="AHT50" s="682"/>
      <c r="AHU50" s="682"/>
      <c r="AHV50" s="682"/>
      <c r="AHW50" s="682"/>
      <c r="AHX50" s="682"/>
      <c r="AHY50" s="682"/>
      <c r="AHZ50" s="682"/>
      <c r="AIA50" s="682"/>
      <c r="AIB50" s="682"/>
      <c r="AIC50" s="682"/>
      <c r="AID50" s="682"/>
      <c r="AIE50" s="682"/>
      <c r="AIF50" s="682"/>
      <c r="AIG50" s="682"/>
      <c r="AIH50" s="682"/>
      <c r="AII50" s="682"/>
      <c r="AIJ50" s="682"/>
      <c r="AIK50" s="682"/>
      <c r="AIL50" s="682"/>
      <c r="AIM50" s="682"/>
      <c r="AIN50" s="682"/>
      <c r="AIO50" s="682"/>
      <c r="AIP50" s="682"/>
      <c r="AIQ50" s="682"/>
      <c r="AIR50" s="682"/>
      <c r="AIS50" s="682"/>
      <c r="AIT50" s="682"/>
      <c r="AIU50" s="682"/>
      <c r="AIV50" s="682"/>
      <c r="AIW50" s="682"/>
      <c r="AIX50" s="682"/>
      <c r="AIY50" s="682"/>
      <c r="AIZ50" s="682"/>
      <c r="AJA50" s="682"/>
      <c r="AJB50" s="682"/>
      <c r="AJC50" s="682"/>
      <c r="AJD50" s="682"/>
      <c r="AJE50" s="682"/>
      <c r="AJF50" s="682"/>
      <c r="AJG50" s="682"/>
      <c r="AJH50" s="682"/>
      <c r="AJI50" s="682"/>
      <c r="AJJ50" s="682"/>
      <c r="AJK50" s="682"/>
      <c r="AJL50" s="682"/>
      <c r="AJM50" s="682"/>
      <c r="AJN50" s="682"/>
      <c r="AJO50" s="682"/>
      <c r="AJP50" s="682"/>
      <c r="AJQ50" s="682"/>
      <c r="AJR50" s="682"/>
      <c r="AJS50" s="682"/>
      <c r="AJT50" s="682"/>
      <c r="AJU50" s="682"/>
      <c r="AJV50" s="682"/>
      <c r="AJW50" s="682"/>
      <c r="AJX50" s="682"/>
      <c r="AJY50" s="682"/>
      <c r="AJZ50" s="682"/>
      <c r="AKA50" s="682"/>
      <c r="AKB50" s="682"/>
      <c r="AKC50" s="682"/>
      <c r="AKD50" s="682"/>
      <c r="AKE50" s="682"/>
      <c r="AKF50" s="682"/>
      <c r="AKG50" s="682"/>
      <c r="AKH50" s="682"/>
      <c r="AKI50" s="682"/>
      <c r="AKJ50" s="682"/>
      <c r="AKK50" s="682"/>
      <c r="AKL50" s="682"/>
      <c r="AKM50" s="682"/>
      <c r="AKN50" s="682"/>
      <c r="AKO50" s="682"/>
      <c r="AKP50" s="682"/>
      <c r="AKQ50" s="682"/>
      <c r="AKR50" s="682"/>
      <c r="AKS50" s="682"/>
      <c r="AKT50" s="682"/>
      <c r="AKU50" s="682"/>
      <c r="AKV50" s="682"/>
      <c r="AKW50" s="682"/>
      <c r="AKX50" s="682"/>
      <c r="AKY50" s="682"/>
      <c r="AKZ50" s="682"/>
      <c r="ALA50" s="682"/>
      <c r="ALB50" s="682"/>
      <c r="ALC50" s="682"/>
      <c r="ALD50" s="682"/>
      <c r="ALE50" s="682"/>
      <c r="ALF50" s="682"/>
      <c r="ALG50" s="682"/>
      <c r="ALH50" s="682"/>
      <c r="ALI50" s="682"/>
      <c r="ALJ50" s="682"/>
      <c r="ALK50" s="682"/>
      <c r="ALL50" s="682"/>
      <c r="ALM50" s="682"/>
      <c r="ALN50" s="682"/>
      <c r="ALO50" s="682"/>
      <c r="ALP50" s="682"/>
      <c r="ALQ50" s="682"/>
      <c r="ALR50" s="682"/>
      <c r="ALS50" s="682"/>
      <c r="ALT50" s="682"/>
      <c r="ALU50" s="682"/>
      <c r="ALV50" s="682"/>
      <c r="ALW50" s="682"/>
      <c r="ALX50" s="682"/>
      <c r="ALY50" s="682"/>
      <c r="ALZ50" s="682"/>
      <c r="AMA50" s="682"/>
      <c r="AMB50" s="682"/>
      <c r="AMC50" s="682"/>
      <c r="AMD50" s="682"/>
      <c r="AME50" s="682"/>
      <c r="AMF50" s="682"/>
      <c r="AMG50" s="682"/>
      <c r="AMH50" s="682"/>
      <c r="AMI50" s="682"/>
      <c r="AMJ50" s="682"/>
      <c r="AMK50" s="682"/>
      <c r="AML50" s="682"/>
      <c r="AMM50" s="682"/>
      <c r="AMN50" s="682"/>
      <c r="AMO50" s="682"/>
      <c r="AMP50" s="682"/>
      <c r="AMQ50" s="682"/>
      <c r="AMR50" s="682"/>
      <c r="AMS50" s="682"/>
      <c r="AMT50" s="682"/>
      <c r="AMU50" s="682"/>
      <c r="AMV50" s="682"/>
      <c r="AMW50" s="682"/>
      <c r="AMX50" s="682"/>
      <c r="AMY50" s="682"/>
      <c r="AMZ50" s="682"/>
      <c r="ANA50" s="682"/>
      <c r="ANB50" s="682"/>
      <c r="ANC50" s="682"/>
      <c r="AND50" s="682"/>
      <c r="ANE50" s="682"/>
      <c r="ANF50" s="682"/>
      <c r="ANG50" s="682"/>
      <c r="ANH50" s="682"/>
      <c r="ANI50" s="682"/>
      <c r="ANJ50" s="682"/>
      <c r="ANK50" s="682"/>
      <c r="ANL50" s="682"/>
      <c r="ANM50" s="682"/>
      <c r="ANN50" s="682"/>
      <c r="ANO50" s="682"/>
      <c r="ANP50" s="682"/>
      <c r="ANQ50" s="682"/>
      <c r="ANR50" s="682"/>
      <c r="ANS50" s="682"/>
      <c r="ANT50" s="682"/>
      <c r="ANU50" s="682"/>
      <c r="ANV50" s="682"/>
      <c r="ANW50" s="682"/>
      <c r="ANX50" s="682"/>
      <c r="ANY50" s="682"/>
      <c r="ANZ50" s="682"/>
      <c r="AOA50" s="682"/>
      <c r="AOB50" s="682"/>
      <c r="AOC50" s="682"/>
      <c r="AOD50" s="682"/>
      <c r="AOE50" s="682"/>
      <c r="AOF50" s="682"/>
      <c r="AOG50" s="682"/>
      <c r="AOH50" s="682"/>
      <c r="AOI50" s="682"/>
      <c r="AOJ50" s="682"/>
      <c r="AOK50" s="682"/>
      <c r="AOL50" s="682"/>
      <c r="AOM50" s="682"/>
      <c r="AON50" s="682"/>
      <c r="AOO50" s="682"/>
      <c r="AOP50" s="682"/>
      <c r="AOQ50" s="682"/>
      <c r="AOR50" s="682"/>
      <c r="AOS50" s="682"/>
      <c r="AOT50" s="682"/>
      <c r="AOU50" s="682"/>
      <c r="AOV50" s="682"/>
      <c r="AOW50" s="682"/>
      <c r="AOX50" s="682"/>
      <c r="AOY50" s="682"/>
      <c r="AOZ50" s="682"/>
      <c r="APA50" s="682"/>
      <c r="APB50" s="682"/>
      <c r="APC50" s="682"/>
      <c r="APD50" s="682"/>
      <c r="APE50" s="682"/>
      <c r="APF50" s="682"/>
      <c r="APG50" s="682"/>
      <c r="APH50" s="682"/>
      <c r="API50" s="682"/>
      <c r="APJ50" s="682"/>
      <c r="APK50" s="682"/>
      <c r="APL50" s="682"/>
      <c r="APM50" s="682"/>
      <c r="APN50" s="682"/>
      <c r="APO50" s="682"/>
      <c r="APP50" s="682"/>
      <c r="APQ50" s="682"/>
      <c r="APR50" s="682"/>
      <c r="APS50" s="682"/>
      <c r="APT50" s="682"/>
      <c r="APU50" s="682"/>
      <c r="APV50" s="682"/>
      <c r="APW50" s="682"/>
      <c r="APX50" s="682"/>
      <c r="APY50" s="682"/>
      <c r="APZ50" s="682"/>
      <c r="AQA50" s="682"/>
      <c r="AQB50" s="682"/>
      <c r="AQC50" s="682"/>
      <c r="AQD50" s="682"/>
      <c r="AQE50" s="682"/>
      <c r="AQF50" s="682"/>
      <c r="AQG50" s="682"/>
      <c r="AQH50" s="682"/>
      <c r="AQI50" s="682"/>
      <c r="AQJ50" s="682"/>
      <c r="AQK50" s="682"/>
      <c r="AQL50" s="682"/>
      <c r="AQM50" s="682"/>
      <c r="AQN50" s="682"/>
      <c r="AQO50" s="682"/>
      <c r="AQP50" s="682"/>
      <c r="AQQ50" s="682"/>
      <c r="AQR50" s="682"/>
      <c r="AQS50" s="682"/>
      <c r="AQT50" s="682"/>
      <c r="AQU50" s="682"/>
      <c r="AQV50" s="682"/>
      <c r="AQW50" s="682"/>
      <c r="AQX50" s="682"/>
      <c r="AQY50" s="682"/>
      <c r="AQZ50" s="682"/>
      <c r="ARA50" s="682"/>
      <c r="ARB50" s="682"/>
      <c r="ARC50" s="682"/>
      <c r="ARD50" s="682"/>
      <c r="ARE50" s="682"/>
      <c r="ARF50" s="682"/>
      <c r="ARG50" s="682"/>
      <c r="ARH50" s="682"/>
      <c r="ARI50" s="682"/>
      <c r="ARJ50" s="682"/>
      <c r="ARK50" s="682"/>
      <c r="ARL50" s="682"/>
      <c r="ARM50" s="682"/>
      <c r="ARN50" s="682"/>
      <c r="ARO50" s="682"/>
      <c r="ARP50" s="682"/>
      <c r="ARQ50" s="682"/>
      <c r="ARR50" s="682"/>
      <c r="ARS50" s="682"/>
      <c r="ART50" s="682"/>
      <c r="ARU50" s="682"/>
      <c r="ARV50" s="682"/>
      <c r="ARW50" s="682"/>
      <c r="ARX50" s="682"/>
      <c r="ARY50" s="682"/>
      <c r="ARZ50" s="682"/>
      <c r="ASA50" s="682"/>
      <c r="ASB50" s="682"/>
      <c r="ASC50" s="682"/>
      <c r="ASD50" s="682"/>
      <c r="ASE50" s="682"/>
      <c r="ASF50" s="682"/>
      <c r="ASG50" s="682"/>
      <c r="ASH50" s="682"/>
      <c r="ASI50" s="682"/>
      <c r="ASJ50" s="682"/>
      <c r="ASK50" s="682"/>
      <c r="ASL50" s="682"/>
      <c r="ASM50" s="682"/>
      <c r="ASN50" s="682"/>
      <c r="ASO50" s="682"/>
      <c r="ASP50" s="682"/>
      <c r="ASQ50" s="682"/>
      <c r="ASR50" s="682"/>
      <c r="ASS50" s="682"/>
      <c r="AST50" s="682"/>
      <c r="ASU50" s="682"/>
      <c r="ASV50" s="682"/>
      <c r="ASW50" s="682"/>
      <c r="ASX50" s="682"/>
      <c r="ASY50" s="682"/>
      <c r="ASZ50" s="682"/>
      <c r="ATA50" s="682"/>
      <c r="ATB50" s="682"/>
      <c r="ATC50" s="682"/>
      <c r="ATD50" s="682"/>
      <c r="ATE50" s="682"/>
      <c r="ATF50" s="682"/>
      <c r="ATG50" s="682"/>
      <c r="ATH50" s="682"/>
      <c r="ATI50" s="682"/>
      <c r="ATJ50" s="682"/>
      <c r="ATK50" s="682"/>
      <c r="ATL50" s="682"/>
      <c r="ATM50" s="682"/>
      <c r="ATN50" s="682"/>
      <c r="ATO50" s="682"/>
      <c r="ATP50" s="682"/>
      <c r="ATQ50" s="682"/>
      <c r="ATR50" s="682"/>
      <c r="ATS50" s="682"/>
      <c r="ATT50" s="682"/>
      <c r="ATU50" s="682"/>
      <c r="ATV50" s="682"/>
      <c r="ATW50" s="682"/>
      <c r="ATX50" s="682"/>
      <c r="ATY50" s="682"/>
      <c r="ATZ50" s="682"/>
      <c r="AUA50" s="682"/>
      <c r="AUB50" s="682"/>
      <c r="AUC50" s="682"/>
      <c r="AUD50" s="682"/>
      <c r="AUE50" s="682"/>
      <c r="AUF50" s="682"/>
      <c r="AUG50" s="682"/>
      <c r="AUH50" s="682"/>
      <c r="AUI50" s="682"/>
      <c r="AUJ50" s="682"/>
      <c r="AUK50" s="682"/>
      <c r="AUL50" s="682"/>
      <c r="AUM50" s="682"/>
      <c r="AUN50" s="682"/>
      <c r="AUO50" s="682"/>
      <c r="AUP50" s="682"/>
      <c r="AUQ50" s="682"/>
      <c r="AUR50" s="682"/>
      <c r="AUS50" s="682"/>
      <c r="AUT50" s="682"/>
      <c r="AUU50" s="682"/>
      <c r="AUV50" s="682"/>
      <c r="AUW50" s="682"/>
      <c r="AUX50" s="682"/>
      <c r="AUY50" s="682"/>
      <c r="AUZ50" s="682"/>
      <c r="AVA50" s="682"/>
      <c r="AVB50" s="682"/>
      <c r="AVC50" s="682"/>
      <c r="AVD50" s="682"/>
      <c r="AVE50" s="682"/>
      <c r="AVF50" s="682"/>
      <c r="AVG50" s="682"/>
      <c r="AVH50" s="682"/>
      <c r="AVI50" s="682"/>
      <c r="AVJ50" s="682"/>
      <c r="AVK50" s="682"/>
      <c r="AVL50" s="682"/>
      <c r="AVM50" s="682"/>
      <c r="AVN50" s="682"/>
      <c r="AVO50" s="682"/>
      <c r="AVP50" s="682"/>
      <c r="AVQ50" s="682"/>
      <c r="AVR50" s="682"/>
      <c r="AVS50" s="682"/>
      <c r="AVT50" s="682"/>
      <c r="AVU50" s="682"/>
      <c r="AVV50" s="682"/>
      <c r="AVW50" s="682"/>
      <c r="AVX50" s="682"/>
      <c r="AVY50" s="682"/>
      <c r="AVZ50" s="682"/>
      <c r="AWA50" s="682"/>
      <c r="AWB50" s="682"/>
      <c r="AWC50" s="682"/>
      <c r="AWD50" s="682"/>
      <c r="AWE50" s="682"/>
      <c r="AWF50" s="682"/>
      <c r="AWG50" s="682"/>
      <c r="AWH50" s="682"/>
      <c r="AWI50" s="682"/>
      <c r="AWJ50" s="682"/>
      <c r="AWK50" s="682"/>
      <c r="AWL50" s="682"/>
      <c r="AWM50" s="682"/>
      <c r="AWN50" s="682"/>
      <c r="AWO50" s="682"/>
      <c r="AWP50" s="682"/>
      <c r="AWQ50" s="682"/>
      <c r="AWR50" s="682"/>
      <c r="AWS50" s="682"/>
      <c r="AWT50" s="682"/>
      <c r="AWU50" s="682"/>
      <c r="AWV50" s="682"/>
      <c r="AWW50" s="682"/>
      <c r="AWX50" s="682"/>
      <c r="AWY50" s="682"/>
      <c r="AWZ50" s="682"/>
      <c r="AXA50" s="682"/>
      <c r="AXB50" s="682"/>
      <c r="AXC50" s="682"/>
      <c r="AXD50" s="682"/>
      <c r="AXE50" s="682"/>
      <c r="AXF50" s="682"/>
      <c r="AXG50" s="682"/>
      <c r="AXH50" s="682"/>
      <c r="AXI50" s="682"/>
      <c r="AXJ50" s="682"/>
      <c r="AXK50" s="682"/>
      <c r="AXL50" s="682"/>
      <c r="AXM50" s="682"/>
      <c r="AXN50" s="682"/>
      <c r="AXO50" s="682"/>
      <c r="AXP50" s="682"/>
      <c r="AXQ50" s="682"/>
      <c r="AXR50" s="682"/>
      <c r="AXS50" s="682"/>
      <c r="AXT50" s="682"/>
      <c r="AXU50" s="682"/>
      <c r="AXV50" s="682"/>
      <c r="AXW50" s="682"/>
      <c r="AXX50" s="682"/>
      <c r="AXY50" s="682"/>
      <c r="AXZ50" s="682"/>
      <c r="AYA50" s="682"/>
      <c r="AYB50" s="682"/>
      <c r="AYC50" s="682"/>
      <c r="AYD50" s="682"/>
      <c r="AYE50" s="682"/>
      <c r="AYF50" s="682"/>
      <c r="AYG50" s="682"/>
      <c r="AYH50" s="682"/>
      <c r="AYI50" s="682"/>
      <c r="AYJ50" s="682"/>
      <c r="AYK50" s="682"/>
      <c r="AYL50" s="682"/>
      <c r="AYM50" s="682"/>
      <c r="AYN50" s="682"/>
      <c r="AYO50" s="682"/>
      <c r="AYP50" s="682"/>
      <c r="AYQ50" s="682"/>
      <c r="AYR50" s="682"/>
      <c r="AYS50" s="682"/>
      <c r="AYT50" s="682"/>
      <c r="AYU50" s="682"/>
      <c r="AYV50" s="682"/>
      <c r="AYW50" s="682"/>
      <c r="AYX50" s="682"/>
      <c r="AYY50" s="682"/>
      <c r="AYZ50" s="682"/>
      <c r="AZA50" s="682"/>
      <c r="AZB50" s="682"/>
      <c r="AZC50" s="682"/>
      <c r="AZD50" s="682"/>
      <c r="AZE50" s="682"/>
      <c r="AZF50" s="682"/>
      <c r="AZG50" s="682"/>
      <c r="AZH50" s="682"/>
      <c r="AZI50" s="682"/>
      <c r="AZJ50" s="682"/>
      <c r="AZK50" s="682"/>
      <c r="AZL50" s="682"/>
      <c r="AZM50" s="682"/>
      <c r="AZN50" s="682"/>
      <c r="AZO50" s="682"/>
      <c r="AZP50" s="682"/>
      <c r="AZQ50" s="682"/>
      <c r="AZR50" s="682"/>
      <c r="AZS50" s="682"/>
      <c r="AZT50" s="682"/>
      <c r="AZU50" s="682"/>
      <c r="AZV50" s="682"/>
      <c r="AZW50" s="682"/>
      <c r="AZX50" s="682"/>
      <c r="AZY50" s="682"/>
      <c r="AZZ50" s="682"/>
      <c r="BAA50" s="682"/>
      <c r="BAB50" s="682"/>
      <c r="BAC50" s="682"/>
      <c r="BAD50" s="682"/>
      <c r="BAE50" s="682"/>
      <c r="BAF50" s="682"/>
      <c r="BAG50" s="682"/>
      <c r="BAH50" s="682"/>
      <c r="BAI50" s="682"/>
      <c r="BAJ50" s="682"/>
      <c r="BAK50" s="682"/>
      <c r="BAL50" s="682"/>
      <c r="BAM50" s="682"/>
      <c r="BAN50" s="682"/>
      <c r="BAO50" s="682"/>
      <c r="BAP50" s="682"/>
      <c r="BAQ50" s="682"/>
      <c r="BAR50" s="682"/>
      <c r="BAS50" s="682"/>
      <c r="BAT50" s="682"/>
      <c r="BAU50" s="682"/>
      <c r="BAV50" s="682"/>
      <c r="BAW50" s="682"/>
      <c r="BAX50" s="682"/>
      <c r="BAY50" s="682"/>
      <c r="BAZ50" s="682"/>
      <c r="BBA50" s="682"/>
      <c r="BBB50" s="682"/>
      <c r="BBC50" s="682"/>
      <c r="BBD50" s="682"/>
      <c r="BBE50" s="682"/>
      <c r="BBF50" s="682"/>
      <c r="BBG50" s="682"/>
      <c r="BBH50" s="682"/>
      <c r="BBI50" s="682"/>
      <c r="BBJ50" s="682"/>
      <c r="BBK50" s="682"/>
      <c r="BBL50" s="682"/>
      <c r="BBM50" s="682"/>
      <c r="BBN50" s="682"/>
      <c r="BBO50" s="682"/>
      <c r="BBP50" s="682"/>
      <c r="BBQ50" s="682"/>
      <c r="BBR50" s="682"/>
      <c r="BBS50" s="682"/>
      <c r="BBT50" s="682"/>
      <c r="BBU50" s="682"/>
      <c r="BBV50" s="682"/>
      <c r="BBW50" s="682"/>
      <c r="BBX50" s="682"/>
      <c r="BBY50" s="682"/>
      <c r="BBZ50" s="682"/>
      <c r="BCA50" s="682"/>
      <c r="BCB50" s="682"/>
      <c r="BCC50" s="682"/>
      <c r="BCD50" s="682"/>
      <c r="BCE50" s="682"/>
      <c r="BCF50" s="682"/>
      <c r="BCG50" s="682"/>
      <c r="BCH50" s="682"/>
      <c r="BCI50" s="682"/>
      <c r="BCJ50" s="682"/>
      <c r="BCK50" s="682"/>
      <c r="BCL50" s="682"/>
      <c r="BCM50" s="682"/>
      <c r="BCN50" s="682"/>
      <c r="BCO50" s="682"/>
      <c r="BCP50" s="682"/>
      <c r="BCQ50" s="682"/>
      <c r="BCR50" s="682"/>
      <c r="BCS50" s="682"/>
      <c r="BCT50" s="682"/>
      <c r="BCU50" s="682"/>
      <c r="BCV50" s="682"/>
      <c r="BCW50" s="682"/>
      <c r="BCX50" s="682"/>
      <c r="BCY50" s="682"/>
      <c r="BCZ50" s="682"/>
      <c r="BDA50" s="682"/>
      <c r="BDB50" s="682"/>
      <c r="BDC50" s="682"/>
      <c r="BDD50" s="682"/>
      <c r="BDE50" s="682"/>
      <c r="BDF50" s="682"/>
      <c r="BDG50" s="682"/>
      <c r="BDH50" s="682"/>
      <c r="BDI50" s="682"/>
      <c r="BDJ50" s="682"/>
      <c r="BDK50" s="682"/>
      <c r="BDL50" s="682"/>
      <c r="BDM50" s="682"/>
      <c r="BDN50" s="682"/>
      <c r="BDO50" s="682"/>
      <c r="BDP50" s="682"/>
      <c r="BDQ50" s="682"/>
      <c r="BDR50" s="682"/>
      <c r="BDS50" s="682"/>
      <c r="BDT50" s="682"/>
      <c r="BDU50" s="682"/>
      <c r="BDV50" s="682"/>
      <c r="BDW50" s="682"/>
      <c r="BDX50" s="682"/>
      <c r="BDY50" s="682"/>
      <c r="BDZ50" s="682"/>
      <c r="BEA50" s="682"/>
      <c r="BEB50" s="682"/>
      <c r="BEC50" s="682"/>
      <c r="BED50" s="682"/>
      <c r="BEE50" s="682"/>
      <c r="BEF50" s="682"/>
      <c r="BEG50" s="682"/>
      <c r="BEH50" s="682"/>
      <c r="BEI50" s="682"/>
      <c r="BEJ50" s="682"/>
      <c r="BEK50" s="682"/>
      <c r="BEL50" s="682"/>
      <c r="BEM50" s="682"/>
      <c r="BEN50" s="682"/>
      <c r="BEO50" s="682"/>
      <c r="BEP50" s="682"/>
      <c r="BEQ50" s="682"/>
      <c r="BER50" s="682"/>
      <c r="BES50" s="682"/>
      <c r="BET50" s="682"/>
      <c r="BEU50" s="682"/>
      <c r="BEV50" s="682"/>
      <c r="BEW50" s="682"/>
      <c r="BEX50" s="682"/>
      <c r="BEY50" s="682"/>
      <c r="BEZ50" s="682"/>
      <c r="BFA50" s="682"/>
      <c r="BFB50" s="682"/>
      <c r="BFC50" s="682"/>
      <c r="BFD50" s="682"/>
      <c r="BFE50" s="682"/>
      <c r="BFF50" s="682"/>
      <c r="BFG50" s="682"/>
      <c r="BFH50" s="682"/>
      <c r="BFI50" s="682"/>
      <c r="BFJ50" s="682"/>
      <c r="BFK50" s="682"/>
      <c r="BFL50" s="682"/>
      <c r="BFM50" s="682"/>
      <c r="BFN50" s="682"/>
      <c r="BFO50" s="682"/>
      <c r="BFP50" s="682"/>
      <c r="BFQ50" s="682"/>
      <c r="BFR50" s="682"/>
      <c r="BFS50" s="682"/>
      <c r="BFT50" s="682"/>
      <c r="BFU50" s="682"/>
      <c r="BFV50" s="682"/>
      <c r="BFW50" s="682"/>
      <c r="BFX50" s="682"/>
      <c r="BFY50" s="682"/>
      <c r="BFZ50" s="682"/>
      <c r="BGA50" s="682"/>
      <c r="BGB50" s="682"/>
      <c r="BGC50" s="682"/>
      <c r="BGD50" s="682"/>
      <c r="BGE50" s="682"/>
      <c r="BGF50" s="682"/>
      <c r="BGG50" s="682"/>
      <c r="BGH50" s="682"/>
      <c r="BGI50" s="682"/>
      <c r="BGJ50" s="682"/>
      <c r="BGK50" s="682"/>
      <c r="BGL50" s="682"/>
      <c r="BGM50" s="682"/>
      <c r="BGN50" s="682"/>
      <c r="BGO50" s="682"/>
      <c r="BGP50" s="682"/>
      <c r="BGQ50" s="682"/>
      <c r="BGR50" s="682"/>
      <c r="BGS50" s="682"/>
      <c r="BGT50" s="682"/>
      <c r="BGU50" s="682"/>
      <c r="BGV50" s="682"/>
      <c r="BGW50" s="682"/>
      <c r="BGX50" s="682"/>
      <c r="BGY50" s="682"/>
      <c r="BGZ50" s="682"/>
      <c r="BHA50" s="682"/>
      <c r="BHB50" s="682"/>
      <c r="BHC50" s="682"/>
      <c r="BHD50" s="682"/>
      <c r="BHE50" s="682"/>
      <c r="BHF50" s="682"/>
      <c r="BHG50" s="682"/>
      <c r="BHH50" s="682"/>
      <c r="BHI50" s="682"/>
      <c r="BHJ50" s="682"/>
      <c r="BHK50" s="682"/>
      <c r="BHL50" s="682"/>
      <c r="BHM50" s="682"/>
      <c r="BHN50" s="682"/>
      <c r="BHO50" s="682"/>
      <c r="BHP50" s="682"/>
      <c r="BHQ50" s="682"/>
      <c r="BHR50" s="682"/>
      <c r="BHS50" s="682"/>
      <c r="BHT50" s="682"/>
      <c r="BHU50" s="682"/>
      <c r="BHV50" s="682"/>
      <c r="BHW50" s="682"/>
      <c r="BHX50" s="682"/>
      <c r="BHY50" s="682"/>
      <c r="BHZ50" s="682"/>
      <c r="BIA50" s="682"/>
      <c r="BIB50" s="682"/>
      <c r="BIC50" s="682"/>
      <c r="BID50" s="682"/>
      <c r="BIE50" s="682"/>
      <c r="BIF50" s="682"/>
      <c r="BIG50" s="682"/>
      <c r="BIH50" s="682"/>
      <c r="BII50" s="682"/>
      <c r="BIJ50" s="682"/>
      <c r="BIK50" s="682"/>
      <c r="BIL50" s="682"/>
      <c r="BIM50" s="682"/>
      <c r="BIN50" s="682"/>
      <c r="BIO50" s="682"/>
      <c r="BIP50" s="682"/>
      <c r="BIQ50" s="682"/>
      <c r="BIR50" s="682"/>
      <c r="BIS50" s="682"/>
      <c r="BIT50" s="682"/>
      <c r="BIU50" s="682"/>
      <c r="BIV50" s="682"/>
      <c r="BIW50" s="682"/>
      <c r="BIX50" s="682"/>
      <c r="BIY50" s="682"/>
      <c r="BIZ50" s="682"/>
      <c r="BJA50" s="682"/>
      <c r="BJB50" s="682"/>
      <c r="BJC50" s="682"/>
      <c r="BJD50" s="682"/>
      <c r="BJE50" s="682"/>
      <c r="BJF50" s="682"/>
      <c r="BJG50" s="682"/>
      <c r="BJH50" s="682"/>
      <c r="BJI50" s="682"/>
      <c r="BJJ50" s="682"/>
      <c r="BJK50" s="682"/>
      <c r="BJL50" s="682"/>
      <c r="BJM50" s="682"/>
      <c r="BJN50" s="682"/>
      <c r="BJO50" s="682"/>
      <c r="BJP50" s="682"/>
      <c r="BJQ50" s="682"/>
      <c r="BJR50" s="682"/>
      <c r="BJS50" s="682"/>
      <c r="BJT50" s="682"/>
      <c r="BJU50" s="682"/>
      <c r="BJV50" s="682"/>
      <c r="BJW50" s="682"/>
      <c r="BJX50" s="682"/>
      <c r="BJY50" s="682"/>
      <c r="BJZ50" s="682"/>
      <c r="BKA50" s="682"/>
      <c r="BKB50" s="682"/>
      <c r="BKC50" s="682"/>
      <c r="BKD50" s="682"/>
      <c r="BKE50" s="682"/>
      <c r="BKF50" s="682"/>
      <c r="BKG50" s="682"/>
      <c r="BKH50" s="682"/>
      <c r="BKI50" s="682"/>
      <c r="BKJ50" s="682"/>
      <c r="BKK50" s="682"/>
      <c r="BKL50" s="682"/>
      <c r="BKM50" s="682"/>
      <c r="BKN50" s="682"/>
      <c r="BKO50" s="682"/>
      <c r="BKP50" s="682"/>
      <c r="BKQ50" s="682"/>
      <c r="BKR50" s="682"/>
      <c r="BKS50" s="682"/>
      <c r="BKT50" s="682"/>
      <c r="BKU50" s="682"/>
      <c r="BKV50" s="682"/>
      <c r="BKW50" s="682"/>
      <c r="BKX50" s="682"/>
      <c r="BKY50" s="682"/>
      <c r="BKZ50" s="682"/>
      <c r="BLA50" s="682"/>
      <c r="BLB50" s="682"/>
      <c r="BLC50" s="682"/>
      <c r="BLD50" s="682"/>
      <c r="BLE50" s="682"/>
      <c r="BLF50" s="682"/>
      <c r="BLG50" s="682"/>
      <c r="BLH50" s="682"/>
      <c r="BLI50" s="682"/>
      <c r="BLJ50" s="682"/>
      <c r="BLK50" s="682"/>
      <c r="BLL50" s="682"/>
      <c r="BLM50" s="682"/>
      <c r="BLN50" s="682"/>
      <c r="BLO50" s="682"/>
      <c r="BLP50" s="682"/>
      <c r="BLQ50" s="682"/>
      <c r="BLR50" s="682"/>
      <c r="BLS50" s="682"/>
      <c r="BLT50" s="682"/>
      <c r="BLU50" s="682"/>
      <c r="BLV50" s="682"/>
      <c r="BLW50" s="682"/>
      <c r="BLX50" s="682"/>
      <c r="BLY50" s="682"/>
      <c r="BLZ50" s="682"/>
      <c r="BMA50" s="682"/>
      <c r="BMB50" s="682"/>
      <c r="BMC50" s="682"/>
      <c r="BMD50" s="682"/>
      <c r="BME50" s="682"/>
      <c r="BMF50" s="682"/>
      <c r="BMG50" s="682"/>
      <c r="BMH50" s="682"/>
      <c r="BMI50" s="682"/>
      <c r="BMJ50" s="682"/>
      <c r="BMK50" s="682"/>
      <c r="BML50" s="682"/>
      <c r="BMM50" s="682"/>
      <c r="BMN50" s="682"/>
      <c r="BMO50" s="682"/>
      <c r="BMP50" s="682"/>
      <c r="BMQ50" s="682"/>
      <c r="BMR50" s="682"/>
      <c r="BMS50" s="682"/>
      <c r="BMT50" s="682"/>
      <c r="BMU50" s="682"/>
      <c r="BMV50" s="682"/>
      <c r="BMW50" s="682"/>
      <c r="BMX50" s="682"/>
      <c r="BMY50" s="682"/>
      <c r="BMZ50" s="682"/>
      <c r="BNA50" s="682"/>
      <c r="BNB50" s="682"/>
      <c r="BNC50" s="682"/>
      <c r="BND50" s="682"/>
      <c r="BNE50" s="682"/>
      <c r="BNF50" s="682"/>
      <c r="BNG50" s="682"/>
      <c r="BNH50" s="682"/>
      <c r="BNI50" s="682"/>
      <c r="BNJ50" s="682"/>
      <c r="BNK50" s="682"/>
      <c r="BNL50" s="682"/>
      <c r="BNM50" s="682"/>
      <c r="BNN50" s="682"/>
      <c r="BNO50" s="682"/>
      <c r="BNP50" s="682"/>
      <c r="BNQ50" s="682"/>
      <c r="BNR50" s="682"/>
      <c r="BNS50" s="682"/>
      <c r="BNT50" s="682"/>
      <c r="BNU50" s="682"/>
      <c r="BNV50" s="682"/>
      <c r="BNW50" s="682"/>
      <c r="BNX50" s="682"/>
      <c r="BNY50" s="682"/>
      <c r="BNZ50" s="682"/>
      <c r="BOA50" s="682"/>
      <c r="BOB50" s="682"/>
      <c r="BOC50" s="682"/>
      <c r="BOD50" s="682"/>
      <c r="BOE50" s="682"/>
      <c r="BOF50" s="682"/>
      <c r="BOG50" s="682"/>
      <c r="BOH50" s="682"/>
      <c r="BOI50" s="682"/>
      <c r="BOJ50" s="682"/>
      <c r="BOK50" s="682"/>
      <c r="BOL50" s="682"/>
      <c r="BOM50" s="682"/>
      <c r="BON50" s="682"/>
      <c r="BOO50" s="682"/>
      <c r="BOP50" s="682"/>
      <c r="BOQ50" s="682"/>
      <c r="BOR50" s="682"/>
      <c r="BOS50" s="682"/>
      <c r="BOT50" s="682"/>
      <c r="BOU50" s="682"/>
      <c r="BOV50" s="682"/>
      <c r="BOW50" s="682"/>
      <c r="BOX50" s="682"/>
      <c r="BOY50" s="682"/>
      <c r="BOZ50" s="682"/>
      <c r="BPA50" s="682"/>
      <c r="BPB50" s="682"/>
      <c r="BPC50" s="682"/>
      <c r="BPD50" s="682"/>
      <c r="BPE50" s="682"/>
      <c r="BPF50" s="682"/>
      <c r="BPG50" s="682"/>
      <c r="BPH50" s="682"/>
      <c r="BPI50" s="682"/>
      <c r="BPJ50" s="682"/>
      <c r="BPK50" s="682"/>
      <c r="BPL50" s="682"/>
      <c r="BPM50" s="682"/>
      <c r="BPN50" s="682"/>
      <c r="BPO50" s="682"/>
      <c r="BPP50" s="682"/>
      <c r="BPQ50" s="682"/>
      <c r="BPR50" s="682"/>
      <c r="BPS50" s="682"/>
      <c r="BPT50" s="682"/>
      <c r="BPU50" s="682"/>
      <c r="BPV50" s="682"/>
      <c r="BPW50" s="682"/>
      <c r="BPX50" s="682"/>
      <c r="BPY50" s="682"/>
      <c r="BPZ50" s="682"/>
      <c r="BQA50" s="682"/>
      <c r="BQB50" s="682"/>
      <c r="BQC50" s="682"/>
      <c r="BQD50" s="682"/>
      <c r="BQE50" s="682"/>
      <c r="BQF50" s="682"/>
      <c r="BQG50" s="682"/>
      <c r="BQH50" s="682"/>
      <c r="BQI50" s="682"/>
      <c r="BQJ50" s="682"/>
      <c r="BQK50" s="682"/>
      <c r="BQL50" s="682"/>
      <c r="BQM50" s="682"/>
      <c r="BQN50" s="682"/>
      <c r="BQO50" s="682"/>
      <c r="BQP50" s="682"/>
      <c r="BQQ50" s="682"/>
      <c r="BQR50" s="682"/>
      <c r="BQS50" s="682"/>
      <c r="BQT50" s="682"/>
      <c r="BQU50" s="682"/>
      <c r="BQV50" s="682"/>
      <c r="BQW50" s="682"/>
      <c r="BQX50" s="682"/>
      <c r="BQY50" s="682"/>
      <c r="BQZ50" s="682"/>
      <c r="BRA50" s="682"/>
      <c r="BRB50" s="682"/>
      <c r="BRC50" s="682"/>
      <c r="BRD50" s="682"/>
      <c r="BRE50" s="682"/>
      <c r="BRF50" s="682"/>
      <c r="BRG50" s="682"/>
      <c r="BRH50" s="682"/>
      <c r="BRI50" s="682"/>
      <c r="BRJ50" s="682"/>
      <c r="BRK50" s="682"/>
      <c r="BRL50" s="682"/>
      <c r="BRM50" s="682"/>
      <c r="BRN50" s="682"/>
      <c r="BRO50" s="682"/>
      <c r="BRP50" s="682"/>
      <c r="BRQ50" s="682"/>
      <c r="BRR50" s="682"/>
      <c r="BRS50" s="682"/>
      <c r="BRT50" s="682"/>
      <c r="BRU50" s="682"/>
      <c r="BRV50" s="682"/>
      <c r="BRW50" s="682"/>
      <c r="BRX50" s="682"/>
      <c r="BRY50" s="682"/>
      <c r="BRZ50" s="682"/>
      <c r="BSA50" s="682"/>
      <c r="BSB50" s="682"/>
      <c r="BSC50" s="682"/>
      <c r="BSD50" s="682"/>
      <c r="BSE50" s="682"/>
      <c r="BSF50" s="682"/>
      <c r="BSG50" s="682"/>
      <c r="BSH50" s="682"/>
      <c r="BSI50" s="682"/>
      <c r="BSJ50" s="682"/>
      <c r="BSK50" s="682"/>
      <c r="BSL50" s="682"/>
      <c r="BSM50" s="682"/>
      <c r="BSN50" s="682"/>
      <c r="BSO50" s="682"/>
      <c r="BSP50" s="682"/>
      <c r="BSQ50" s="682"/>
      <c r="BSR50" s="682"/>
      <c r="BSS50" s="682"/>
      <c r="BST50" s="682"/>
      <c r="BSU50" s="682"/>
      <c r="BSV50" s="682"/>
      <c r="BSW50" s="682"/>
      <c r="BSX50" s="682"/>
      <c r="BSY50" s="682"/>
      <c r="BSZ50" s="682"/>
      <c r="BTA50" s="682"/>
      <c r="BTB50" s="682"/>
      <c r="BTC50" s="682"/>
      <c r="BTD50" s="682"/>
      <c r="BTE50" s="682"/>
      <c r="BTF50" s="682"/>
      <c r="BTG50" s="682"/>
      <c r="BTH50" s="682"/>
      <c r="BTI50" s="682"/>
      <c r="BTJ50" s="682"/>
      <c r="BTK50" s="682"/>
      <c r="BTL50" s="682"/>
      <c r="BTM50" s="682"/>
      <c r="BTN50" s="682"/>
      <c r="BTO50" s="682"/>
      <c r="BTP50" s="682"/>
      <c r="BTQ50" s="682"/>
      <c r="BTR50" s="682"/>
      <c r="BTS50" s="682"/>
      <c r="BTT50" s="682"/>
      <c r="BTU50" s="682"/>
      <c r="BTV50" s="682"/>
      <c r="BTW50" s="682"/>
      <c r="BTX50" s="682"/>
      <c r="BTY50" s="682"/>
      <c r="BTZ50" s="682"/>
      <c r="BUA50" s="682"/>
      <c r="BUB50" s="682"/>
      <c r="BUC50" s="682"/>
      <c r="BUD50" s="682"/>
      <c r="BUE50" s="682"/>
      <c r="BUF50" s="682"/>
      <c r="BUG50" s="682"/>
      <c r="BUH50" s="682"/>
      <c r="BUI50" s="682"/>
      <c r="BUJ50" s="682"/>
      <c r="BUK50" s="682"/>
      <c r="BUL50" s="682"/>
      <c r="BUM50" s="682"/>
      <c r="BUN50" s="682"/>
      <c r="BUO50" s="682"/>
      <c r="BUP50" s="682"/>
      <c r="BUQ50" s="682"/>
      <c r="BUR50" s="682"/>
      <c r="BUS50" s="682"/>
      <c r="BUT50" s="682"/>
      <c r="BUU50" s="682"/>
      <c r="BUV50" s="682"/>
      <c r="BUW50" s="682"/>
      <c r="BUX50" s="682"/>
      <c r="BUY50" s="682"/>
      <c r="BUZ50" s="682"/>
      <c r="BVA50" s="682"/>
      <c r="BVB50" s="682"/>
      <c r="BVC50" s="682"/>
      <c r="BVD50" s="682"/>
      <c r="BVE50" s="682"/>
      <c r="BVF50" s="682"/>
      <c r="BVG50" s="682"/>
      <c r="BVH50" s="682"/>
      <c r="BVI50" s="682"/>
      <c r="BVJ50" s="682"/>
      <c r="BVK50" s="682"/>
      <c r="BVL50" s="682"/>
      <c r="BVM50" s="682"/>
      <c r="BVN50" s="682"/>
      <c r="BVO50" s="682"/>
      <c r="BVP50" s="682"/>
      <c r="BVQ50" s="682"/>
      <c r="BVR50" s="682"/>
      <c r="BVS50" s="682"/>
      <c r="BVT50" s="682"/>
      <c r="BVU50" s="682"/>
      <c r="BVV50" s="682"/>
      <c r="BVW50" s="682"/>
      <c r="BVX50" s="682"/>
      <c r="BVY50" s="682"/>
      <c r="BVZ50" s="682"/>
      <c r="BWA50" s="682"/>
      <c r="BWB50" s="682"/>
      <c r="BWC50" s="682"/>
      <c r="BWD50" s="682"/>
      <c r="BWE50" s="682"/>
      <c r="BWF50" s="682"/>
      <c r="BWG50" s="682"/>
      <c r="BWH50" s="682"/>
      <c r="BWI50" s="682"/>
      <c r="BWJ50" s="682"/>
      <c r="BWK50" s="682"/>
      <c r="BWL50" s="682"/>
      <c r="BWM50" s="682"/>
      <c r="BWN50" s="682"/>
      <c r="BWO50" s="682"/>
      <c r="BWP50" s="682"/>
      <c r="BWQ50" s="682"/>
      <c r="BWR50" s="682"/>
      <c r="BWS50" s="682"/>
      <c r="BWT50" s="682"/>
      <c r="BWU50" s="682"/>
      <c r="BWV50" s="682"/>
      <c r="BWW50" s="682"/>
      <c r="BWX50" s="682"/>
      <c r="BWY50" s="682"/>
      <c r="BWZ50" s="682"/>
      <c r="BXA50" s="682"/>
      <c r="BXB50" s="682"/>
      <c r="BXC50" s="682"/>
      <c r="BXD50" s="682"/>
      <c r="BXE50" s="682"/>
      <c r="BXF50" s="682"/>
      <c r="BXG50" s="682"/>
      <c r="BXH50" s="682"/>
      <c r="BXI50" s="682"/>
      <c r="BXJ50" s="682"/>
      <c r="BXK50" s="682"/>
      <c r="BXL50" s="682"/>
      <c r="BXM50" s="682"/>
      <c r="BXN50" s="682"/>
      <c r="BXO50" s="682"/>
      <c r="BXP50" s="682"/>
      <c r="BXQ50" s="682"/>
      <c r="BXR50" s="682"/>
      <c r="BXS50" s="682"/>
      <c r="BXT50" s="682"/>
      <c r="BXU50" s="682"/>
      <c r="BXV50" s="682"/>
      <c r="BXW50" s="682"/>
      <c r="BXX50" s="682"/>
      <c r="BXY50" s="682"/>
      <c r="BXZ50" s="682"/>
      <c r="BYA50" s="682"/>
      <c r="BYB50" s="682"/>
      <c r="BYC50" s="682"/>
      <c r="BYD50" s="682"/>
      <c r="BYE50" s="682"/>
      <c r="BYF50" s="682"/>
      <c r="BYG50" s="682"/>
      <c r="BYH50" s="682"/>
      <c r="BYI50" s="682"/>
      <c r="BYJ50" s="682"/>
      <c r="BYK50" s="682"/>
      <c r="BYL50" s="682"/>
      <c r="BYM50" s="682"/>
      <c r="BYN50" s="682"/>
      <c r="BYO50" s="682"/>
      <c r="BYP50" s="682"/>
      <c r="BYQ50" s="682"/>
      <c r="BYR50" s="682"/>
      <c r="BYS50" s="682"/>
      <c r="BYT50" s="682"/>
      <c r="BYU50" s="682"/>
      <c r="BYV50" s="682"/>
      <c r="BYW50" s="682"/>
      <c r="BYX50" s="682"/>
      <c r="BYY50" s="682"/>
      <c r="BYZ50" s="682"/>
      <c r="BZA50" s="682"/>
      <c r="BZB50" s="682"/>
      <c r="BZC50" s="682"/>
      <c r="BZD50" s="682"/>
      <c r="BZE50" s="682"/>
      <c r="BZF50" s="682"/>
      <c r="BZG50" s="682"/>
      <c r="BZH50" s="682"/>
      <c r="BZI50" s="682"/>
      <c r="BZJ50" s="682"/>
      <c r="BZK50" s="682"/>
      <c r="BZL50" s="682"/>
      <c r="BZM50" s="682"/>
      <c r="BZN50" s="682"/>
      <c r="BZO50" s="682"/>
      <c r="BZP50" s="682"/>
      <c r="BZQ50" s="682"/>
      <c r="BZR50" s="682"/>
      <c r="BZS50" s="682"/>
      <c r="BZT50" s="682"/>
      <c r="BZU50" s="682"/>
      <c r="BZV50" s="682"/>
      <c r="BZW50" s="682"/>
      <c r="BZX50" s="682"/>
      <c r="BZY50" s="682"/>
      <c r="BZZ50" s="682"/>
      <c r="CAA50" s="682"/>
      <c r="CAB50" s="682"/>
      <c r="CAC50" s="682"/>
      <c r="CAD50" s="682"/>
      <c r="CAE50" s="682"/>
      <c r="CAF50" s="682"/>
      <c r="CAG50" s="682"/>
      <c r="CAH50" s="682"/>
      <c r="CAI50" s="682"/>
      <c r="CAJ50" s="682"/>
      <c r="CAK50" s="682"/>
      <c r="CAL50" s="682"/>
      <c r="CAM50" s="682"/>
      <c r="CAN50" s="682"/>
      <c r="CAO50" s="682"/>
      <c r="CAP50" s="682"/>
      <c r="CAQ50" s="682"/>
      <c r="CAR50" s="682"/>
      <c r="CAS50" s="682"/>
      <c r="CAT50" s="682"/>
      <c r="CAU50" s="682"/>
      <c r="CAV50" s="682"/>
      <c r="CAW50" s="682"/>
      <c r="CAX50" s="682"/>
      <c r="CAY50" s="682"/>
      <c r="CAZ50" s="682"/>
      <c r="CBA50" s="682"/>
      <c r="CBB50" s="682"/>
      <c r="CBC50" s="682"/>
      <c r="CBD50" s="682"/>
      <c r="CBE50" s="682"/>
      <c r="CBF50" s="682"/>
      <c r="CBG50" s="682"/>
      <c r="CBH50" s="682"/>
      <c r="CBI50" s="682"/>
      <c r="CBJ50" s="682"/>
      <c r="CBK50" s="682"/>
      <c r="CBL50" s="682"/>
      <c r="CBM50" s="682"/>
      <c r="CBN50" s="682"/>
      <c r="CBO50" s="682"/>
      <c r="CBP50" s="682"/>
      <c r="CBQ50" s="682"/>
      <c r="CBR50" s="682"/>
      <c r="CBS50" s="682"/>
      <c r="CBT50" s="682"/>
      <c r="CBU50" s="682"/>
      <c r="CBV50" s="682"/>
      <c r="CBW50" s="682"/>
      <c r="CBX50" s="682"/>
      <c r="CBY50" s="682"/>
      <c r="CBZ50" s="682"/>
      <c r="CCA50" s="682"/>
      <c r="CCB50" s="682"/>
      <c r="CCC50" s="682"/>
      <c r="CCD50" s="682"/>
      <c r="CCE50" s="682"/>
      <c r="CCF50" s="682"/>
      <c r="CCG50" s="682"/>
      <c r="CCH50" s="682"/>
      <c r="CCI50" s="682"/>
      <c r="CCJ50" s="682"/>
      <c r="CCK50" s="682"/>
      <c r="CCL50" s="682"/>
      <c r="CCM50" s="682"/>
      <c r="CCN50" s="682"/>
      <c r="CCO50" s="682"/>
      <c r="CCP50" s="682"/>
      <c r="CCQ50" s="682"/>
      <c r="CCR50" s="682"/>
      <c r="CCS50" s="682"/>
      <c r="CCT50" s="682"/>
      <c r="CCU50" s="682"/>
      <c r="CCV50" s="682"/>
      <c r="CCW50" s="682"/>
      <c r="CCX50" s="682"/>
      <c r="CCY50" s="682"/>
      <c r="CCZ50" s="682"/>
      <c r="CDA50" s="682"/>
      <c r="CDB50" s="682"/>
      <c r="CDC50" s="682"/>
      <c r="CDD50" s="682"/>
      <c r="CDE50" s="682"/>
      <c r="CDF50" s="682"/>
      <c r="CDG50" s="682"/>
      <c r="CDH50" s="682"/>
      <c r="CDI50" s="682"/>
      <c r="CDJ50" s="682"/>
      <c r="CDK50" s="682"/>
      <c r="CDL50" s="682"/>
      <c r="CDM50" s="682"/>
      <c r="CDN50" s="682"/>
      <c r="CDO50" s="682"/>
      <c r="CDP50" s="682"/>
      <c r="CDQ50" s="682"/>
      <c r="CDR50" s="682"/>
      <c r="CDS50" s="682"/>
      <c r="CDT50" s="682"/>
      <c r="CDU50" s="682"/>
      <c r="CDV50" s="682"/>
      <c r="CDW50" s="682"/>
      <c r="CDX50" s="682"/>
      <c r="CDY50" s="682"/>
      <c r="CDZ50" s="682"/>
      <c r="CEA50" s="682"/>
      <c r="CEB50" s="682"/>
      <c r="CEC50" s="682"/>
      <c r="CED50" s="682"/>
      <c r="CEE50" s="682"/>
      <c r="CEF50" s="682"/>
      <c r="CEG50" s="682"/>
      <c r="CEH50" s="682"/>
      <c r="CEI50" s="682"/>
      <c r="CEJ50" s="682"/>
      <c r="CEK50" s="682"/>
      <c r="CEL50" s="682"/>
      <c r="CEM50" s="682"/>
      <c r="CEN50" s="682"/>
      <c r="CEO50" s="682"/>
      <c r="CEP50" s="682"/>
      <c r="CEQ50" s="682"/>
      <c r="CER50" s="682"/>
      <c r="CES50" s="682"/>
      <c r="CET50" s="682"/>
      <c r="CEU50" s="682"/>
      <c r="CEV50" s="682"/>
      <c r="CEW50" s="682"/>
      <c r="CEX50" s="682"/>
      <c r="CEY50" s="682"/>
      <c r="CEZ50" s="682"/>
      <c r="CFA50" s="682"/>
      <c r="CFB50" s="682"/>
      <c r="CFC50" s="682"/>
      <c r="CFD50" s="682"/>
      <c r="CFE50" s="682"/>
      <c r="CFF50" s="682"/>
      <c r="CFG50" s="682"/>
      <c r="CFH50" s="682"/>
      <c r="CFI50" s="682"/>
      <c r="CFJ50" s="682"/>
      <c r="CFK50" s="682"/>
      <c r="CFL50" s="682"/>
      <c r="CFM50" s="682"/>
      <c r="CFN50" s="682"/>
      <c r="CFO50" s="682"/>
      <c r="CFP50" s="682"/>
      <c r="CFQ50" s="682"/>
      <c r="CFR50" s="682"/>
      <c r="CFS50" s="682"/>
      <c r="CFT50" s="682"/>
      <c r="CFU50" s="682"/>
      <c r="CFV50" s="682"/>
      <c r="CFW50" s="682"/>
      <c r="CFX50" s="682"/>
      <c r="CFY50" s="682"/>
      <c r="CFZ50" s="682"/>
      <c r="CGA50" s="682"/>
      <c r="CGB50" s="682"/>
      <c r="CGC50" s="682"/>
      <c r="CGD50" s="682"/>
      <c r="CGE50" s="682"/>
      <c r="CGF50" s="682"/>
      <c r="CGG50" s="682"/>
      <c r="CGH50" s="682"/>
      <c r="CGI50" s="682"/>
      <c r="CGJ50" s="682"/>
      <c r="CGK50" s="682"/>
      <c r="CGL50" s="682"/>
      <c r="CGM50" s="682"/>
      <c r="CGN50" s="682"/>
      <c r="CGO50" s="682"/>
      <c r="CGP50" s="682"/>
      <c r="CGQ50" s="682"/>
      <c r="CGR50" s="682"/>
      <c r="CGS50" s="682"/>
      <c r="CGT50" s="682"/>
      <c r="CGU50" s="682"/>
      <c r="CGV50" s="682"/>
      <c r="CGW50" s="682"/>
      <c r="CGX50" s="682"/>
      <c r="CGY50" s="682"/>
      <c r="CGZ50" s="682"/>
      <c r="CHA50" s="682"/>
      <c r="CHB50" s="682"/>
      <c r="CHC50" s="682"/>
      <c r="CHD50" s="682"/>
      <c r="CHE50" s="682"/>
      <c r="CHF50" s="682"/>
      <c r="CHG50" s="682"/>
      <c r="CHH50" s="682"/>
      <c r="CHI50" s="682"/>
      <c r="CHJ50" s="682"/>
      <c r="CHK50" s="682"/>
      <c r="CHL50" s="682"/>
      <c r="CHM50" s="682"/>
      <c r="CHN50" s="682"/>
      <c r="CHO50" s="682"/>
      <c r="CHP50" s="682"/>
      <c r="CHQ50" s="682"/>
      <c r="CHR50" s="682"/>
      <c r="CHS50" s="682"/>
      <c r="CHT50" s="682"/>
      <c r="CHU50" s="682"/>
      <c r="CHV50" s="682"/>
      <c r="CHW50" s="682"/>
      <c r="CHX50" s="682"/>
      <c r="CHY50" s="682"/>
      <c r="CHZ50" s="682"/>
      <c r="CIA50" s="682"/>
      <c r="CIB50" s="682"/>
      <c r="CIC50" s="682"/>
      <c r="CID50" s="682"/>
      <c r="CIE50" s="682"/>
      <c r="CIF50" s="682"/>
      <c r="CIG50" s="682"/>
      <c r="CIH50" s="682"/>
      <c r="CII50" s="682"/>
      <c r="CIJ50" s="682"/>
      <c r="CIK50" s="682"/>
      <c r="CIL50" s="682"/>
      <c r="CIM50" s="682"/>
      <c r="CIN50" s="682"/>
      <c r="CIO50" s="682"/>
      <c r="CIP50" s="682"/>
      <c r="CIQ50" s="682"/>
      <c r="CIR50" s="682"/>
      <c r="CIS50" s="682"/>
      <c r="CIT50" s="682"/>
      <c r="CIU50" s="682"/>
      <c r="CIV50" s="682"/>
      <c r="CIW50" s="682"/>
      <c r="CIX50" s="682"/>
      <c r="CIY50" s="682"/>
      <c r="CIZ50" s="682"/>
      <c r="CJA50" s="682"/>
      <c r="CJB50" s="682"/>
      <c r="CJC50" s="682"/>
      <c r="CJD50" s="682"/>
      <c r="CJE50" s="682"/>
      <c r="CJF50" s="682"/>
      <c r="CJG50" s="682"/>
      <c r="CJH50" s="682"/>
      <c r="CJI50" s="682"/>
      <c r="CJJ50" s="682"/>
      <c r="CJK50" s="682"/>
      <c r="CJL50" s="682"/>
      <c r="CJM50" s="682"/>
      <c r="CJN50" s="682"/>
      <c r="CJO50" s="682"/>
      <c r="CJP50" s="682"/>
      <c r="CJQ50" s="682"/>
      <c r="CJR50" s="682"/>
      <c r="CJS50" s="682"/>
      <c r="CJT50" s="682"/>
      <c r="CJU50" s="682"/>
      <c r="CJV50" s="682"/>
      <c r="CJW50" s="682"/>
      <c r="CJX50" s="682"/>
      <c r="CJY50" s="682"/>
      <c r="CJZ50" s="682"/>
      <c r="CKA50" s="682"/>
      <c r="CKB50" s="682"/>
      <c r="CKC50" s="682"/>
      <c r="CKD50" s="682"/>
      <c r="CKE50" s="682"/>
      <c r="CKF50" s="682"/>
      <c r="CKG50" s="682"/>
      <c r="CKH50" s="682"/>
      <c r="CKI50" s="682"/>
      <c r="CKJ50" s="682"/>
      <c r="CKK50" s="682"/>
      <c r="CKL50" s="682"/>
      <c r="CKM50" s="682"/>
      <c r="CKN50" s="682"/>
      <c r="CKO50" s="682"/>
      <c r="CKP50" s="682"/>
      <c r="CKQ50" s="682"/>
      <c r="CKR50" s="682"/>
      <c r="CKS50" s="682"/>
      <c r="CKT50" s="682"/>
      <c r="CKU50" s="682"/>
      <c r="CKV50" s="682"/>
      <c r="CKW50" s="682"/>
      <c r="CKX50" s="682"/>
      <c r="CKY50" s="682"/>
      <c r="CKZ50" s="682"/>
      <c r="CLA50" s="682"/>
      <c r="CLB50" s="682"/>
      <c r="CLC50" s="682"/>
      <c r="CLD50" s="682"/>
      <c r="CLE50" s="682"/>
      <c r="CLF50" s="682"/>
      <c r="CLG50" s="682"/>
      <c r="CLH50" s="682"/>
      <c r="CLI50" s="682"/>
      <c r="CLJ50" s="682"/>
      <c r="CLK50" s="682"/>
      <c r="CLL50" s="682"/>
      <c r="CLM50" s="682"/>
      <c r="CLN50" s="682"/>
      <c r="CLO50" s="682"/>
      <c r="CLP50" s="682"/>
      <c r="CLQ50" s="682"/>
      <c r="CLR50" s="682"/>
      <c r="CLS50" s="682"/>
      <c r="CLT50" s="682"/>
      <c r="CLU50" s="682"/>
      <c r="CLV50" s="682"/>
      <c r="CLW50" s="682"/>
      <c r="CLX50" s="682"/>
      <c r="CLY50" s="682"/>
      <c r="CLZ50" s="682"/>
      <c r="CMA50" s="682"/>
      <c r="CMB50" s="682"/>
      <c r="CMC50" s="682"/>
      <c r="CMD50" s="682"/>
      <c r="CME50" s="682"/>
      <c r="CMF50" s="682"/>
      <c r="CMG50" s="682"/>
      <c r="CMH50" s="682"/>
      <c r="CMI50" s="682"/>
      <c r="CMJ50" s="682"/>
      <c r="CMK50" s="682"/>
      <c r="CML50" s="682"/>
      <c r="CMM50" s="682"/>
      <c r="CMN50" s="682"/>
      <c r="CMO50" s="682"/>
      <c r="CMP50" s="682"/>
      <c r="CMQ50" s="682"/>
      <c r="CMR50" s="682"/>
      <c r="CMS50" s="682"/>
      <c r="CMT50" s="682"/>
      <c r="CMU50" s="682"/>
      <c r="CMV50" s="682"/>
      <c r="CMW50" s="682"/>
      <c r="CMX50" s="682"/>
      <c r="CMY50" s="682"/>
      <c r="CMZ50" s="682"/>
      <c r="CNA50" s="682"/>
      <c r="CNB50" s="682"/>
      <c r="CNC50" s="682"/>
      <c r="CND50" s="682"/>
      <c r="CNE50" s="682"/>
      <c r="CNF50" s="682"/>
      <c r="CNG50" s="682"/>
      <c r="CNH50" s="682"/>
      <c r="CNI50" s="682"/>
      <c r="CNJ50" s="682"/>
      <c r="CNK50" s="682"/>
      <c r="CNL50" s="682"/>
      <c r="CNM50" s="682"/>
      <c r="CNN50" s="682"/>
      <c r="CNO50" s="682"/>
      <c r="CNP50" s="682"/>
      <c r="CNQ50" s="682"/>
      <c r="CNR50" s="682"/>
      <c r="CNS50" s="682"/>
      <c r="CNT50" s="682"/>
      <c r="CNU50" s="682"/>
      <c r="CNV50" s="682"/>
      <c r="CNW50" s="682"/>
      <c r="CNX50" s="682"/>
      <c r="CNY50" s="682"/>
      <c r="CNZ50" s="682"/>
      <c r="COA50" s="682"/>
      <c r="COB50" s="682"/>
      <c r="COC50" s="682"/>
      <c r="COD50" s="682"/>
      <c r="COE50" s="682"/>
      <c r="COF50" s="682"/>
      <c r="COG50" s="682"/>
      <c r="COH50" s="682"/>
      <c r="COI50" s="682"/>
      <c r="COJ50" s="682"/>
      <c r="COK50" s="682"/>
      <c r="COL50" s="682"/>
      <c r="COM50" s="682"/>
      <c r="CON50" s="682"/>
      <c r="COO50" s="682"/>
      <c r="COP50" s="682"/>
      <c r="COQ50" s="682"/>
      <c r="COR50" s="682"/>
      <c r="COS50" s="682"/>
      <c r="COT50" s="682"/>
      <c r="COU50" s="682"/>
      <c r="COV50" s="682"/>
      <c r="COW50" s="682"/>
      <c r="COX50" s="682"/>
      <c r="COY50" s="682"/>
      <c r="COZ50" s="682"/>
      <c r="CPA50" s="682"/>
      <c r="CPB50" s="682"/>
      <c r="CPC50" s="682"/>
      <c r="CPD50" s="682"/>
      <c r="CPE50" s="682"/>
      <c r="CPF50" s="682"/>
      <c r="CPG50" s="682"/>
      <c r="CPH50" s="682"/>
      <c r="CPI50" s="682"/>
      <c r="CPJ50" s="682"/>
      <c r="CPK50" s="682"/>
      <c r="CPL50" s="682"/>
      <c r="CPM50" s="682"/>
      <c r="CPN50" s="682"/>
      <c r="CPO50" s="682"/>
      <c r="CPP50" s="682"/>
      <c r="CPQ50" s="682"/>
      <c r="CPR50" s="682"/>
      <c r="CPS50" s="682"/>
      <c r="CPT50" s="682"/>
      <c r="CPU50" s="682"/>
      <c r="CPV50" s="682"/>
      <c r="CPW50" s="682"/>
      <c r="CPX50" s="682"/>
      <c r="CPY50" s="682"/>
      <c r="CPZ50" s="682"/>
      <c r="CQA50" s="682"/>
      <c r="CQB50" s="682"/>
      <c r="CQC50" s="682"/>
      <c r="CQD50" s="682"/>
      <c r="CQE50" s="682"/>
      <c r="CQF50" s="682"/>
      <c r="CQG50" s="682"/>
      <c r="CQH50" s="682"/>
      <c r="CQI50" s="682"/>
      <c r="CQJ50" s="682"/>
      <c r="CQK50" s="682"/>
      <c r="CQL50" s="682"/>
      <c r="CQM50" s="682"/>
      <c r="CQN50" s="682"/>
      <c r="CQO50" s="682"/>
      <c r="CQP50" s="682"/>
      <c r="CQQ50" s="682"/>
      <c r="CQR50" s="682"/>
      <c r="CQS50" s="682"/>
      <c r="CQT50" s="682"/>
      <c r="CQU50" s="682"/>
      <c r="CQV50" s="682"/>
      <c r="CQW50" s="682"/>
      <c r="CQX50" s="682"/>
      <c r="CQY50" s="682"/>
      <c r="CQZ50" s="682"/>
      <c r="CRA50" s="682"/>
      <c r="CRB50" s="682"/>
      <c r="CRC50" s="682"/>
      <c r="CRD50" s="682"/>
      <c r="CRE50" s="682"/>
      <c r="CRF50" s="682"/>
      <c r="CRG50" s="682"/>
      <c r="CRH50" s="682"/>
      <c r="CRI50" s="682"/>
      <c r="CRJ50" s="682"/>
      <c r="CRK50" s="682"/>
      <c r="CRL50" s="682"/>
      <c r="CRM50" s="682"/>
      <c r="CRN50" s="682"/>
      <c r="CRO50" s="682"/>
      <c r="CRP50" s="682"/>
      <c r="CRQ50" s="682"/>
      <c r="CRR50" s="682"/>
      <c r="CRS50" s="682"/>
      <c r="CRT50" s="682"/>
      <c r="CRU50" s="682"/>
      <c r="CRV50" s="682"/>
      <c r="CRW50" s="682"/>
      <c r="CRX50" s="682"/>
      <c r="CRY50" s="682"/>
      <c r="CRZ50" s="682"/>
      <c r="CSA50" s="682"/>
      <c r="CSB50" s="682"/>
      <c r="CSC50" s="682"/>
      <c r="CSD50" s="682"/>
      <c r="CSE50" s="682"/>
      <c r="CSF50" s="682"/>
      <c r="CSG50" s="682"/>
      <c r="CSH50" s="682"/>
      <c r="CSI50" s="682"/>
      <c r="CSJ50" s="682"/>
      <c r="CSK50" s="682"/>
      <c r="CSL50" s="682"/>
      <c r="CSM50" s="682"/>
      <c r="CSN50" s="682"/>
      <c r="CSO50" s="682"/>
      <c r="CSP50" s="682"/>
      <c r="CSQ50" s="682"/>
      <c r="CSR50" s="682"/>
      <c r="CSS50" s="682"/>
      <c r="CST50" s="682"/>
      <c r="CSU50" s="682"/>
      <c r="CSV50" s="682"/>
      <c r="CSW50" s="682"/>
      <c r="CSX50" s="682"/>
      <c r="CSY50" s="682"/>
      <c r="CSZ50" s="682"/>
      <c r="CTA50" s="682"/>
      <c r="CTB50" s="682"/>
      <c r="CTC50" s="682"/>
      <c r="CTD50" s="682"/>
      <c r="CTE50" s="682"/>
      <c r="CTF50" s="682"/>
      <c r="CTG50" s="682"/>
      <c r="CTH50" s="682"/>
      <c r="CTI50" s="682"/>
      <c r="CTJ50" s="682"/>
      <c r="CTK50" s="682"/>
      <c r="CTL50" s="682"/>
      <c r="CTM50" s="682"/>
      <c r="CTN50" s="682"/>
      <c r="CTO50" s="682"/>
      <c r="CTP50" s="682"/>
      <c r="CTQ50" s="682"/>
      <c r="CTR50" s="682"/>
      <c r="CTS50" s="682"/>
      <c r="CTT50" s="682"/>
      <c r="CTU50" s="682"/>
      <c r="CTV50" s="682"/>
      <c r="CTW50" s="682"/>
      <c r="CTX50" s="682"/>
      <c r="CTY50" s="682"/>
      <c r="CTZ50" s="682"/>
      <c r="CUA50" s="682"/>
      <c r="CUB50" s="682"/>
      <c r="CUC50" s="682"/>
      <c r="CUD50" s="682"/>
      <c r="CUE50" s="682"/>
      <c r="CUF50" s="682"/>
      <c r="CUG50" s="682"/>
      <c r="CUH50" s="682"/>
      <c r="CUI50" s="682"/>
      <c r="CUJ50" s="682"/>
      <c r="CUK50" s="682"/>
      <c r="CUL50" s="682"/>
      <c r="CUM50" s="682"/>
      <c r="CUN50" s="682"/>
      <c r="CUO50" s="682"/>
      <c r="CUP50" s="682"/>
      <c r="CUQ50" s="682"/>
      <c r="CUR50" s="682"/>
      <c r="CUS50" s="682"/>
      <c r="CUT50" s="682"/>
      <c r="CUU50" s="682"/>
      <c r="CUV50" s="682"/>
      <c r="CUW50" s="682"/>
      <c r="CUX50" s="682"/>
      <c r="CUY50" s="682"/>
      <c r="CUZ50" s="682"/>
      <c r="CVA50" s="682"/>
      <c r="CVB50" s="682"/>
      <c r="CVC50" s="682"/>
      <c r="CVD50" s="682"/>
      <c r="CVE50" s="682"/>
      <c r="CVF50" s="682"/>
      <c r="CVG50" s="682"/>
      <c r="CVH50" s="682"/>
      <c r="CVI50" s="682"/>
      <c r="CVJ50" s="682"/>
      <c r="CVK50" s="682"/>
      <c r="CVL50" s="682"/>
      <c r="CVM50" s="682"/>
      <c r="CVN50" s="682"/>
      <c r="CVO50" s="682"/>
      <c r="CVP50" s="682"/>
      <c r="CVQ50" s="682"/>
      <c r="CVR50" s="682"/>
      <c r="CVS50" s="682"/>
      <c r="CVT50" s="682"/>
      <c r="CVU50" s="682"/>
      <c r="CVV50" s="682"/>
      <c r="CVW50" s="682"/>
      <c r="CVX50" s="682"/>
      <c r="CVY50" s="682"/>
      <c r="CVZ50" s="682"/>
      <c r="CWA50" s="682"/>
      <c r="CWB50" s="682"/>
      <c r="CWC50" s="682"/>
      <c r="CWD50" s="682"/>
      <c r="CWE50" s="682"/>
      <c r="CWF50" s="682"/>
      <c r="CWG50" s="682"/>
      <c r="CWH50" s="682"/>
      <c r="CWI50" s="682"/>
      <c r="CWJ50" s="682"/>
      <c r="CWK50" s="682"/>
      <c r="CWL50" s="682"/>
      <c r="CWM50" s="682"/>
      <c r="CWN50" s="682"/>
      <c r="CWO50" s="682"/>
      <c r="CWP50" s="682"/>
      <c r="CWQ50" s="682"/>
      <c r="CWR50" s="682"/>
      <c r="CWS50" s="682"/>
      <c r="CWT50" s="682"/>
      <c r="CWU50" s="682"/>
      <c r="CWV50" s="682"/>
      <c r="CWW50" s="682"/>
      <c r="CWX50" s="682"/>
      <c r="CWY50" s="682"/>
      <c r="CWZ50" s="682"/>
      <c r="CXA50" s="682"/>
      <c r="CXB50" s="682"/>
      <c r="CXC50" s="682"/>
      <c r="CXD50" s="682"/>
      <c r="CXE50" s="682"/>
      <c r="CXF50" s="682"/>
      <c r="CXG50" s="682"/>
      <c r="CXH50" s="682"/>
      <c r="CXI50" s="682"/>
      <c r="CXJ50" s="682"/>
      <c r="CXK50" s="682"/>
      <c r="CXL50" s="682"/>
      <c r="CXM50" s="682"/>
      <c r="CXN50" s="682"/>
      <c r="CXO50" s="682"/>
      <c r="CXP50" s="682"/>
      <c r="CXQ50" s="682"/>
      <c r="CXR50" s="682"/>
      <c r="CXS50" s="682"/>
      <c r="CXT50" s="682"/>
      <c r="CXU50" s="682"/>
      <c r="CXV50" s="682"/>
      <c r="CXW50" s="682"/>
      <c r="CXX50" s="682"/>
      <c r="CXY50" s="682"/>
      <c r="CXZ50" s="682"/>
      <c r="CYA50" s="682"/>
      <c r="CYB50" s="682"/>
      <c r="CYC50" s="682"/>
      <c r="CYD50" s="682"/>
      <c r="CYE50" s="682"/>
      <c r="CYF50" s="682"/>
      <c r="CYG50" s="682"/>
      <c r="CYH50" s="682"/>
      <c r="CYI50" s="682"/>
      <c r="CYJ50" s="682"/>
      <c r="CYK50" s="682"/>
      <c r="CYL50" s="682"/>
      <c r="CYM50" s="682"/>
      <c r="CYN50" s="682"/>
      <c r="CYO50" s="682"/>
      <c r="CYP50" s="682"/>
      <c r="CYQ50" s="682"/>
      <c r="CYR50" s="682"/>
      <c r="CYS50" s="682"/>
      <c r="CYT50" s="682"/>
      <c r="CYU50" s="682"/>
      <c r="CYV50" s="682"/>
      <c r="CYW50" s="682"/>
      <c r="CYX50" s="682"/>
      <c r="CYY50" s="682"/>
      <c r="CYZ50" s="682"/>
      <c r="CZA50" s="682"/>
      <c r="CZB50" s="682"/>
      <c r="CZC50" s="682"/>
      <c r="CZD50" s="682"/>
      <c r="CZE50" s="682"/>
      <c r="CZF50" s="682"/>
      <c r="CZG50" s="682"/>
      <c r="CZH50" s="682"/>
      <c r="CZI50" s="682"/>
      <c r="CZJ50" s="682"/>
      <c r="CZK50" s="682"/>
      <c r="CZL50" s="682"/>
      <c r="CZM50" s="682"/>
      <c r="CZN50" s="682"/>
      <c r="CZO50" s="682"/>
      <c r="CZP50" s="682"/>
      <c r="CZQ50" s="682"/>
      <c r="CZR50" s="682"/>
      <c r="CZS50" s="682"/>
      <c r="CZT50" s="682"/>
      <c r="CZU50" s="682"/>
      <c r="CZV50" s="682"/>
      <c r="CZW50" s="682"/>
      <c r="CZX50" s="682"/>
      <c r="CZY50" s="682"/>
      <c r="CZZ50" s="682"/>
      <c r="DAA50" s="682"/>
      <c r="DAB50" s="682"/>
      <c r="DAC50" s="682"/>
      <c r="DAD50" s="682"/>
      <c r="DAE50" s="682"/>
      <c r="DAF50" s="682"/>
      <c r="DAG50" s="682"/>
      <c r="DAH50" s="682"/>
      <c r="DAI50" s="682"/>
      <c r="DAJ50" s="682"/>
      <c r="DAK50" s="682"/>
      <c r="DAL50" s="682"/>
      <c r="DAM50" s="682"/>
      <c r="DAN50" s="682"/>
      <c r="DAO50" s="682"/>
      <c r="DAP50" s="682"/>
      <c r="DAQ50" s="682"/>
      <c r="DAR50" s="682"/>
      <c r="DAS50" s="682"/>
      <c r="DAT50" s="682"/>
      <c r="DAU50" s="682"/>
      <c r="DAV50" s="682"/>
      <c r="DAW50" s="682"/>
      <c r="DAX50" s="682"/>
      <c r="DAY50" s="682"/>
      <c r="DAZ50" s="682"/>
      <c r="DBA50" s="682"/>
      <c r="DBB50" s="682"/>
      <c r="DBC50" s="682"/>
      <c r="DBD50" s="682"/>
      <c r="DBE50" s="682"/>
      <c r="DBF50" s="682"/>
      <c r="DBG50" s="682"/>
      <c r="DBH50" s="682"/>
      <c r="DBI50" s="682"/>
      <c r="DBJ50" s="682"/>
      <c r="DBK50" s="682"/>
      <c r="DBL50" s="682"/>
      <c r="DBM50" s="682"/>
      <c r="DBN50" s="682"/>
      <c r="DBO50" s="682"/>
      <c r="DBP50" s="682"/>
      <c r="DBQ50" s="682"/>
      <c r="DBR50" s="682"/>
      <c r="DBS50" s="682"/>
      <c r="DBT50" s="682"/>
      <c r="DBU50" s="682"/>
      <c r="DBV50" s="682"/>
      <c r="DBW50" s="682"/>
      <c r="DBX50" s="682"/>
      <c r="DBY50" s="682"/>
      <c r="DBZ50" s="682"/>
      <c r="DCA50" s="682"/>
      <c r="DCB50" s="682"/>
      <c r="DCC50" s="682"/>
      <c r="DCD50" s="682"/>
      <c r="DCE50" s="682"/>
      <c r="DCF50" s="682"/>
      <c r="DCG50" s="682"/>
      <c r="DCH50" s="682"/>
      <c r="DCI50" s="682"/>
      <c r="DCJ50" s="682"/>
      <c r="DCK50" s="682"/>
      <c r="DCL50" s="682"/>
      <c r="DCM50" s="682"/>
      <c r="DCN50" s="682"/>
      <c r="DCO50" s="682"/>
      <c r="DCP50" s="682"/>
      <c r="DCQ50" s="682"/>
      <c r="DCR50" s="682"/>
      <c r="DCS50" s="682"/>
      <c r="DCT50" s="682"/>
      <c r="DCU50" s="682"/>
      <c r="DCV50" s="682"/>
      <c r="DCW50" s="682"/>
      <c r="DCX50" s="682"/>
      <c r="DCY50" s="682"/>
      <c r="DCZ50" s="682"/>
      <c r="DDA50" s="682"/>
      <c r="DDB50" s="682"/>
      <c r="DDC50" s="682"/>
      <c r="DDD50" s="682"/>
      <c r="DDE50" s="682"/>
      <c r="DDF50" s="682"/>
      <c r="DDG50" s="682"/>
      <c r="DDH50" s="682"/>
      <c r="DDI50" s="682"/>
      <c r="DDJ50" s="682"/>
      <c r="DDK50" s="682"/>
      <c r="DDL50" s="682"/>
      <c r="DDM50" s="682"/>
      <c r="DDN50" s="682"/>
      <c r="DDO50" s="682"/>
      <c r="DDP50" s="682"/>
      <c r="DDQ50" s="682"/>
      <c r="DDR50" s="682"/>
      <c r="DDS50" s="682"/>
      <c r="DDT50" s="682"/>
      <c r="DDU50" s="682"/>
      <c r="DDV50" s="682"/>
      <c r="DDW50" s="682"/>
      <c r="DDX50" s="682"/>
      <c r="DDY50" s="682"/>
      <c r="DDZ50" s="682"/>
      <c r="DEA50" s="682"/>
      <c r="DEB50" s="682"/>
      <c r="DEC50" s="682"/>
      <c r="DED50" s="682"/>
      <c r="DEE50" s="682"/>
      <c r="DEF50" s="682"/>
      <c r="DEG50" s="682"/>
      <c r="DEH50" s="682"/>
      <c r="DEI50" s="682"/>
      <c r="DEJ50" s="682"/>
      <c r="DEK50" s="682"/>
      <c r="DEL50" s="682"/>
      <c r="DEM50" s="682"/>
      <c r="DEN50" s="682"/>
      <c r="DEO50" s="682"/>
      <c r="DEP50" s="682"/>
      <c r="DEQ50" s="682"/>
      <c r="DER50" s="682"/>
      <c r="DES50" s="682"/>
      <c r="DET50" s="682"/>
      <c r="DEU50" s="682"/>
      <c r="DEV50" s="682"/>
      <c r="DEW50" s="682"/>
      <c r="DEX50" s="682"/>
      <c r="DEY50" s="682"/>
      <c r="DEZ50" s="682"/>
      <c r="DFA50" s="682"/>
      <c r="DFB50" s="682"/>
      <c r="DFC50" s="682"/>
      <c r="DFD50" s="682"/>
      <c r="DFE50" s="682"/>
      <c r="DFF50" s="682"/>
      <c r="DFG50" s="682"/>
      <c r="DFH50" s="682"/>
      <c r="DFI50" s="682"/>
      <c r="DFJ50" s="682"/>
      <c r="DFK50" s="682"/>
      <c r="DFL50" s="682"/>
      <c r="DFM50" s="682"/>
      <c r="DFN50" s="682"/>
      <c r="DFO50" s="682"/>
      <c r="DFP50" s="682"/>
      <c r="DFQ50" s="682"/>
      <c r="DFR50" s="682"/>
      <c r="DFS50" s="682"/>
      <c r="DFT50" s="682"/>
      <c r="DFU50" s="682"/>
      <c r="DFV50" s="682"/>
      <c r="DFW50" s="682"/>
      <c r="DFX50" s="682"/>
      <c r="DFY50" s="682"/>
      <c r="DFZ50" s="682"/>
      <c r="DGA50" s="682"/>
      <c r="DGB50" s="682"/>
      <c r="DGC50" s="682"/>
      <c r="DGD50" s="682"/>
      <c r="DGE50" s="682"/>
      <c r="DGF50" s="682"/>
      <c r="DGG50" s="682"/>
      <c r="DGH50" s="682"/>
      <c r="DGI50" s="682"/>
      <c r="DGJ50" s="682"/>
      <c r="DGK50" s="682"/>
      <c r="DGL50" s="682"/>
      <c r="DGM50" s="682"/>
      <c r="DGN50" s="682"/>
      <c r="DGO50" s="682"/>
      <c r="DGP50" s="682"/>
      <c r="DGQ50" s="682"/>
      <c r="DGR50" s="682"/>
      <c r="DGS50" s="682"/>
      <c r="DGT50" s="682"/>
      <c r="DGU50" s="682"/>
      <c r="DGV50" s="682"/>
      <c r="DGW50" s="682"/>
      <c r="DGX50" s="682"/>
      <c r="DGY50" s="682"/>
      <c r="DGZ50" s="682"/>
      <c r="DHA50" s="682"/>
      <c r="DHB50" s="682"/>
      <c r="DHC50" s="682"/>
      <c r="DHD50" s="682"/>
      <c r="DHE50" s="682"/>
      <c r="DHF50" s="682"/>
      <c r="DHG50" s="682"/>
      <c r="DHH50" s="682"/>
      <c r="DHI50" s="682"/>
      <c r="DHJ50" s="682"/>
      <c r="DHK50" s="682"/>
      <c r="DHL50" s="682"/>
      <c r="DHM50" s="682"/>
      <c r="DHN50" s="682"/>
      <c r="DHO50" s="682"/>
      <c r="DHP50" s="682"/>
      <c r="DHQ50" s="682"/>
      <c r="DHR50" s="682"/>
      <c r="DHS50" s="682"/>
      <c r="DHT50" s="682"/>
      <c r="DHU50" s="682"/>
      <c r="DHV50" s="682"/>
      <c r="DHW50" s="682"/>
      <c r="DHX50" s="682"/>
      <c r="DHY50" s="682"/>
      <c r="DHZ50" s="682"/>
      <c r="DIA50" s="682"/>
      <c r="DIB50" s="682"/>
      <c r="DIC50" s="682"/>
      <c r="DID50" s="682"/>
      <c r="DIE50" s="682"/>
      <c r="DIF50" s="682"/>
      <c r="DIG50" s="682"/>
      <c r="DIH50" s="682"/>
      <c r="DII50" s="682"/>
      <c r="DIJ50" s="682"/>
      <c r="DIK50" s="682"/>
      <c r="DIL50" s="682"/>
      <c r="DIM50" s="682"/>
      <c r="DIN50" s="682"/>
      <c r="DIO50" s="682"/>
      <c r="DIP50" s="682"/>
      <c r="DIQ50" s="682"/>
      <c r="DIR50" s="682"/>
      <c r="DIS50" s="682"/>
      <c r="DIT50" s="682"/>
      <c r="DIU50" s="682"/>
      <c r="DIV50" s="682"/>
      <c r="DIW50" s="682"/>
      <c r="DIX50" s="682"/>
      <c r="DIY50" s="682"/>
      <c r="DIZ50" s="682"/>
      <c r="DJA50" s="682"/>
      <c r="DJB50" s="682"/>
      <c r="DJC50" s="682"/>
      <c r="DJD50" s="682"/>
      <c r="DJE50" s="682"/>
      <c r="DJF50" s="682"/>
      <c r="DJG50" s="682"/>
      <c r="DJH50" s="682"/>
      <c r="DJI50" s="682"/>
      <c r="DJJ50" s="682"/>
      <c r="DJK50" s="682"/>
      <c r="DJL50" s="682"/>
      <c r="DJM50" s="682"/>
      <c r="DJN50" s="682"/>
      <c r="DJO50" s="682"/>
      <c r="DJP50" s="682"/>
      <c r="DJQ50" s="682"/>
      <c r="DJR50" s="682"/>
      <c r="DJS50" s="682"/>
      <c r="DJT50" s="682"/>
      <c r="DJU50" s="682"/>
      <c r="DJV50" s="682"/>
      <c r="DJW50" s="682"/>
      <c r="DJX50" s="682"/>
      <c r="DJY50" s="682"/>
      <c r="DJZ50" s="682"/>
      <c r="DKA50" s="682"/>
      <c r="DKB50" s="682"/>
      <c r="DKC50" s="682"/>
      <c r="DKD50" s="682"/>
      <c r="DKE50" s="682"/>
      <c r="DKF50" s="682"/>
      <c r="DKG50" s="682"/>
      <c r="DKH50" s="682"/>
      <c r="DKI50" s="682"/>
      <c r="DKJ50" s="682"/>
      <c r="DKK50" s="682"/>
      <c r="DKL50" s="682"/>
      <c r="DKM50" s="682"/>
      <c r="DKN50" s="682"/>
      <c r="DKO50" s="682"/>
      <c r="DKP50" s="682"/>
      <c r="DKQ50" s="682"/>
      <c r="DKR50" s="682"/>
      <c r="DKS50" s="682"/>
      <c r="DKT50" s="682"/>
      <c r="DKU50" s="682"/>
      <c r="DKV50" s="682"/>
      <c r="DKW50" s="682"/>
      <c r="DKX50" s="682"/>
      <c r="DKY50" s="682"/>
      <c r="DKZ50" s="682"/>
      <c r="DLA50" s="682"/>
      <c r="DLB50" s="682"/>
      <c r="DLC50" s="682"/>
      <c r="DLD50" s="682"/>
      <c r="DLE50" s="682"/>
      <c r="DLF50" s="682"/>
      <c r="DLG50" s="682"/>
      <c r="DLH50" s="682"/>
      <c r="DLI50" s="682"/>
      <c r="DLJ50" s="682"/>
      <c r="DLK50" s="682"/>
      <c r="DLL50" s="682"/>
      <c r="DLM50" s="682"/>
      <c r="DLN50" s="682"/>
      <c r="DLO50" s="682"/>
      <c r="DLP50" s="682"/>
      <c r="DLQ50" s="682"/>
      <c r="DLR50" s="682"/>
      <c r="DLS50" s="682"/>
      <c r="DLT50" s="682"/>
      <c r="DLU50" s="682"/>
      <c r="DLV50" s="682"/>
      <c r="DLW50" s="682"/>
      <c r="DLX50" s="682"/>
      <c r="DLY50" s="682"/>
      <c r="DLZ50" s="682"/>
      <c r="DMA50" s="682"/>
      <c r="DMB50" s="682"/>
      <c r="DMC50" s="682"/>
      <c r="DMD50" s="682"/>
      <c r="DME50" s="682"/>
      <c r="DMF50" s="682"/>
      <c r="DMG50" s="682"/>
      <c r="DMH50" s="682"/>
      <c r="DMI50" s="682"/>
      <c r="DMJ50" s="682"/>
      <c r="DMK50" s="682"/>
      <c r="DML50" s="682"/>
      <c r="DMM50" s="682"/>
      <c r="DMN50" s="682"/>
      <c r="DMO50" s="682"/>
      <c r="DMP50" s="682"/>
      <c r="DMQ50" s="682"/>
      <c r="DMR50" s="682"/>
      <c r="DMS50" s="682"/>
      <c r="DMT50" s="682"/>
      <c r="DMU50" s="682"/>
      <c r="DMV50" s="682"/>
      <c r="DMW50" s="682"/>
      <c r="DMX50" s="682"/>
      <c r="DMY50" s="682"/>
      <c r="DMZ50" s="682"/>
      <c r="DNA50" s="682"/>
      <c r="DNB50" s="682"/>
      <c r="DNC50" s="682"/>
      <c r="DND50" s="682"/>
      <c r="DNE50" s="682"/>
      <c r="DNF50" s="682"/>
      <c r="DNG50" s="682"/>
      <c r="DNH50" s="682"/>
      <c r="DNI50" s="682"/>
      <c r="DNJ50" s="682"/>
      <c r="DNK50" s="682"/>
      <c r="DNL50" s="682"/>
      <c r="DNM50" s="682"/>
      <c r="DNN50" s="682"/>
      <c r="DNO50" s="682"/>
      <c r="DNP50" s="682"/>
      <c r="DNQ50" s="682"/>
      <c r="DNR50" s="682"/>
      <c r="DNS50" s="682"/>
      <c r="DNT50" s="682"/>
      <c r="DNU50" s="682"/>
      <c r="DNV50" s="682"/>
      <c r="DNW50" s="682"/>
      <c r="DNX50" s="682"/>
      <c r="DNY50" s="682"/>
      <c r="DNZ50" s="682"/>
      <c r="DOA50" s="682"/>
      <c r="DOB50" s="682"/>
      <c r="DOC50" s="682"/>
      <c r="DOD50" s="682"/>
      <c r="DOE50" s="682"/>
      <c r="DOF50" s="682"/>
      <c r="DOG50" s="682"/>
      <c r="DOH50" s="682"/>
      <c r="DOI50" s="682"/>
      <c r="DOJ50" s="682"/>
      <c r="DOK50" s="682"/>
      <c r="DOL50" s="682"/>
      <c r="DOM50" s="682"/>
      <c r="DON50" s="682"/>
      <c r="DOO50" s="682"/>
      <c r="DOP50" s="682"/>
      <c r="DOQ50" s="682"/>
      <c r="DOR50" s="682"/>
      <c r="DOS50" s="682"/>
      <c r="DOT50" s="682"/>
      <c r="DOU50" s="682"/>
      <c r="DOV50" s="682"/>
      <c r="DOW50" s="682"/>
      <c r="DOX50" s="682"/>
      <c r="DOY50" s="682"/>
      <c r="DOZ50" s="682"/>
      <c r="DPA50" s="682"/>
      <c r="DPB50" s="682"/>
      <c r="DPC50" s="682"/>
      <c r="DPD50" s="682"/>
      <c r="DPE50" s="682"/>
      <c r="DPF50" s="682"/>
      <c r="DPG50" s="682"/>
      <c r="DPH50" s="682"/>
      <c r="DPI50" s="682"/>
      <c r="DPJ50" s="682"/>
      <c r="DPK50" s="682"/>
      <c r="DPL50" s="682"/>
      <c r="DPM50" s="682"/>
      <c r="DPN50" s="682"/>
      <c r="DPO50" s="682"/>
      <c r="DPP50" s="682"/>
      <c r="DPQ50" s="682"/>
      <c r="DPR50" s="682"/>
      <c r="DPS50" s="682"/>
      <c r="DPT50" s="682"/>
      <c r="DPU50" s="682"/>
      <c r="DPV50" s="682"/>
      <c r="DPW50" s="682"/>
      <c r="DPX50" s="682"/>
      <c r="DPY50" s="682"/>
      <c r="DPZ50" s="682"/>
      <c r="DQA50" s="682"/>
      <c r="DQB50" s="682"/>
      <c r="DQC50" s="682"/>
      <c r="DQD50" s="682"/>
      <c r="DQE50" s="682"/>
      <c r="DQF50" s="682"/>
      <c r="DQG50" s="682"/>
      <c r="DQH50" s="682"/>
      <c r="DQI50" s="682"/>
      <c r="DQJ50" s="682"/>
      <c r="DQK50" s="682"/>
      <c r="DQL50" s="682"/>
      <c r="DQM50" s="682"/>
      <c r="DQN50" s="682"/>
      <c r="DQO50" s="682"/>
      <c r="DQP50" s="682"/>
      <c r="DQQ50" s="682"/>
      <c r="DQR50" s="682"/>
      <c r="DQS50" s="682"/>
      <c r="DQT50" s="682"/>
      <c r="DQU50" s="682"/>
      <c r="DQV50" s="682"/>
      <c r="DQW50" s="682"/>
      <c r="DQX50" s="682"/>
      <c r="DQY50" s="682"/>
      <c r="DQZ50" s="682"/>
      <c r="DRA50" s="682"/>
      <c r="DRB50" s="682"/>
      <c r="DRC50" s="682"/>
      <c r="DRD50" s="682"/>
      <c r="DRE50" s="682"/>
      <c r="DRF50" s="682"/>
      <c r="DRG50" s="682"/>
      <c r="DRH50" s="682"/>
      <c r="DRI50" s="682"/>
      <c r="DRJ50" s="682"/>
      <c r="DRK50" s="682"/>
      <c r="DRL50" s="682"/>
      <c r="DRM50" s="682"/>
      <c r="DRN50" s="682"/>
      <c r="DRO50" s="682"/>
      <c r="DRP50" s="682"/>
      <c r="DRQ50" s="682"/>
      <c r="DRR50" s="682"/>
      <c r="DRS50" s="682"/>
      <c r="DRT50" s="682"/>
      <c r="DRU50" s="682"/>
      <c r="DRV50" s="682"/>
      <c r="DRW50" s="682"/>
      <c r="DRX50" s="682"/>
      <c r="DRY50" s="682"/>
      <c r="DRZ50" s="682"/>
      <c r="DSA50" s="682"/>
      <c r="DSB50" s="682"/>
      <c r="DSC50" s="682"/>
      <c r="DSD50" s="682"/>
      <c r="DSE50" s="682"/>
      <c r="DSF50" s="682"/>
      <c r="DSG50" s="682"/>
      <c r="DSH50" s="682"/>
      <c r="DSI50" s="682"/>
      <c r="DSJ50" s="682"/>
      <c r="DSK50" s="682"/>
      <c r="DSL50" s="682"/>
      <c r="DSM50" s="682"/>
      <c r="DSN50" s="682"/>
      <c r="DSO50" s="682"/>
      <c r="DSP50" s="682"/>
      <c r="DSQ50" s="682"/>
      <c r="DSR50" s="682"/>
      <c r="DSS50" s="682"/>
      <c r="DST50" s="682"/>
      <c r="DSU50" s="682"/>
      <c r="DSV50" s="682"/>
      <c r="DSW50" s="682"/>
      <c r="DSX50" s="682"/>
      <c r="DSY50" s="682"/>
      <c r="DSZ50" s="682"/>
      <c r="DTA50" s="682"/>
      <c r="DTB50" s="682"/>
      <c r="DTC50" s="682"/>
      <c r="DTD50" s="682"/>
      <c r="DTE50" s="682"/>
      <c r="DTF50" s="682"/>
      <c r="DTG50" s="682"/>
      <c r="DTH50" s="682"/>
      <c r="DTI50" s="682"/>
      <c r="DTJ50" s="682"/>
      <c r="DTK50" s="682"/>
      <c r="DTL50" s="682"/>
      <c r="DTM50" s="682"/>
      <c r="DTN50" s="682"/>
      <c r="DTO50" s="682"/>
      <c r="DTP50" s="682"/>
      <c r="DTQ50" s="682"/>
      <c r="DTR50" s="682"/>
      <c r="DTS50" s="682"/>
      <c r="DTT50" s="682"/>
      <c r="DTU50" s="682"/>
      <c r="DTV50" s="682"/>
      <c r="DTW50" s="682"/>
      <c r="DTX50" s="682"/>
      <c r="DTY50" s="682"/>
      <c r="DTZ50" s="682"/>
      <c r="DUA50" s="682"/>
      <c r="DUB50" s="682"/>
      <c r="DUC50" s="682"/>
      <c r="DUD50" s="682"/>
      <c r="DUE50" s="682"/>
      <c r="DUF50" s="682"/>
      <c r="DUG50" s="682"/>
      <c r="DUH50" s="682"/>
      <c r="DUI50" s="682"/>
      <c r="DUJ50" s="682"/>
      <c r="DUK50" s="682"/>
      <c r="DUL50" s="682"/>
      <c r="DUM50" s="682"/>
      <c r="DUN50" s="682"/>
      <c r="DUO50" s="682"/>
      <c r="DUP50" s="682"/>
      <c r="DUQ50" s="682"/>
      <c r="DUR50" s="682"/>
      <c r="DUS50" s="682"/>
      <c r="DUT50" s="682"/>
      <c r="DUU50" s="682"/>
      <c r="DUV50" s="682"/>
      <c r="DUW50" s="682"/>
      <c r="DUX50" s="682"/>
      <c r="DUY50" s="682"/>
      <c r="DUZ50" s="682"/>
      <c r="DVA50" s="682"/>
      <c r="DVB50" s="682"/>
      <c r="DVC50" s="682"/>
      <c r="DVD50" s="682"/>
      <c r="DVE50" s="682"/>
      <c r="DVF50" s="682"/>
      <c r="DVG50" s="682"/>
      <c r="DVH50" s="682"/>
      <c r="DVI50" s="682"/>
      <c r="DVJ50" s="682"/>
      <c r="DVK50" s="682"/>
      <c r="DVL50" s="682"/>
      <c r="DVM50" s="682"/>
      <c r="DVN50" s="682"/>
      <c r="DVO50" s="682"/>
      <c r="DVP50" s="682"/>
      <c r="DVQ50" s="682"/>
      <c r="DVR50" s="682"/>
      <c r="DVS50" s="682"/>
      <c r="DVT50" s="682"/>
      <c r="DVU50" s="682"/>
      <c r="DVV50" s="682"/>
      <c r="DVW50" s="682"/>
      <c r="DVX50" s="682"/>
      <c r="DVY50" s="682"/>
      <c r="DVZ50" s="682"/>
      <c r="DWA50" s="682"/>
      <c r="DWB50" s="682"/>
      <c r="DWC50" s="682"/>
      <c r="DWD50" s="682"/>
      <c r="DWE50" s="682"/>
      <c r="DWF50" s="682"/>
      <c r="DWG50" s="682"/>
      <c r="DWH50" s="682"/>
      <c r="DWI50" s="682"/>
      <c r="DWJ50" s="682"/>
      <c r="DWK50" s="682"/>
      <c r="DWL50" s="682"/>
      <c r="DWM50" s="682"/>
      <c r="DWN50" s="682"/>
      <c r="DWO50" s="682"/>
      <c r="DWP50" s="682"/>
      <c r="DWQ50" s="682"/>
      <c r="DWR50" s="682"/>
      <c r="DWS50" s="682"/>
      <c r="DWT50" s="682"/>
      <c r="DWU50" s="682"/>
      <c r="DWV50" s="682"/>
      <c r="DWW50" s="682"/>
      <c r="DWX50" s="682"/>
      <c r="DWY50" s="682"/>
      <c r="DWZ50" s="682"/>
      <c r="DXA50" s="682"/>
      <c r="DXB50" s="682"/>
      <c r="DXC50" s="682"/>
      <c r="DXD50" s="682"/>
      <c r="DXE50" s="682"/>
      <c r="DXF50" s="682"/>
      <c r="DXG50" s="682"/>
      <c r="DXH50" s="682"/>
      <c r="DXI50" s="682"/>
      <c r="DXJ50" s="682"/>
      <c r="DXK50" s="682"/>
      <c r="DXL50" s="682"/>
      <c r="DXM50" s="682"/>
      <c r="DXN50" s="682"/>
      <c r="DXO50" s="682"/>
      <c r="DXP50" s="682"/>
      <c r="DXQ50" s="682"/>
      <c r="DXR50" s="682"/>
      <c r="DXS50" s="682"/>
      <c r="DXT50" s="682"/>
      <c r="DXU50" s="682"/>
      <c r="DXV50" s="682"/>
      <c r="DXW50" s="682"/>
      <c r="DXX50" s="682"/>
      <c r="DXY50" s="682"/>
      <c r="DXZ50" s="682"/>
      <c r="DYA50" s="682"/>
      <c r="DYB50" s="682"/>
      <c r="DYC50" s="682"/>
      <c r="DYD50" s="682"/>
      <c r="DYE50" s="682"/>
      <c r="DYF50" s="682"/>
      <c r="DYG50" s="682"/>
      <c r="DYH50" s="682"/>
      <c r="DYI50" s="682"/>
      <c r="DYJ50" s="682"/>
      <c r="DYK50" s="682"/>
      <c r="DYL50" s="682"/>
      <c r="DYM50" s="682"/>
      <c r="DYN50" s="682"/>
      <c r="DYO50" s="682"/>
      <c r="DYP50" s="682"/>
      <c r="DYQ50" s="682"/>
      <c r="DYR50" s="682"/>
      <c r="DYS50" s="682"/>
      <c r="DYT50" s="682"/>
      <c r="DYU50" s="682"/>
      <c r="DYV50" s="682"/>
      <c r="DYW50" s="682"/>
      <c r="DYX50" s="682"/>
      <c r="DYY50" s="682"/>
      <c r="DYZ50" s="682"/>
      <c r="DZA50" s="682"/>
      <c r="DZB50" s="682"/>
      <c r="DZC50" s="682"/>
      <c r="DZD50" s="682"/>
      <c r="DZE50" s="682"/>
      <c r="DZF50" s="682"/>
      <c r="DZG50" s="682"/>
      <c r="DZH50" s="682"/>
      <c r="DZI50" s="682"/>
      <c r="DZJ50" s="682"/>
      <c r="DZK50" s="682"/>
      <c r="DZL50" s="682"/>
      <c r="DZM50" s="682"/>
      <c r="DZN50" s="682"/>
      <c r="DZO50" s="682"/>
      <c r="DZP50" s="682"/>
      <c r="DZQ50" s="682"/>
      <c r="DZR50" s="682"/>
      <c r="DZS50" s="682"/>
      <c r="DZT50" s="682"/>
      <c r="DZU50" s="682"/>
      <c r="DZV50" s="682"/>
      <c r="DZW50" s="682"/>
      <c r="DZX50" s="682"/>
      <c r="DZY50" s="682"/>
      <c r="DZZ50" s="682"/>
      <c r="EAA50" s="682"/>
      <c r="EAB50" s="682"/>
      <c r="EAC50" s="682"/>
      <c r="EAD50" s="682"/>
      <c r="EAE50" s="682"/>
      <c r="EAF50" s="682"/>
      <c r="EAG50" s="682"/>
      <c r="EAH50" s="682"/>
      <c r="EAI50" s="682"/>
      <c r="EAJ50" s="682"/>
      <c r="EAK50" s="682"/>
      <c r="EAL50" s="682"/>
      <c r="EAM50" s="682"/>
      <c r="EAN50" s="682"/>
      <c r="EAO50" s="682"/>
      <c r="EAP50" s="682"/>
      <c r="EAQ50" s="682"/>
      <c r="EAR50" s="682"/>
      <c r="EAS50" s="682"/>
      <c r="EAT50" s="682"/>
      <c r="EAU50" s="682"/>
      <c r="EAV50" s="682"/>
      <c r="EAW50" s="682"/>
      <c r="EAX50" s="682"/>
      <c r="EAY50" s="682"/>
      <c r="EAZ50" s="682"/>
      <c r="EBA50" s="682"/>
      <c r="EBB50" s="682"/>
      <c r="EBC50" s="682"/>
      <c r="EBD50" s="682"/>
      <c r="EBE50" s="682"/>
      <c r="EBF50" s="682"/>
      <c r="EBG50" s="682"/>
      <c r="EBH50" s="682"/>
      <c r="EBI50" s="682"/>
      <c r="EBJ50" s="682"/>
      <c r="EBK50" s="682"/>
      <c r="EBL50" s="682"/>
      <c r="EBM50" s="682"/>
      <c r="EBN50" s="682"/>
      <c r="EBO50" s="682"/>
      <c r="EBP50" s="682"/>
      <c r="EBQ50" s="682"/>
      <c r="EBR50" s="682"/>
      <c r="EBS50" s="682"/>
      <c r="EBT50" s="682"/>
      <c r="EBU50" s="682"/>
      <c r="EBV50" s="682"/>
      <c r="EBW50" s="682"/>
      <c r="EBX50" s="682"/>
      <c r="EBY50" s="682"/>
      <c r="EBZ50" s="682"/>
      <c r="ECA50" s="682"/>
      <c r="ECB50" s="682"/>
      <c r="ECC50" s="682"/>
      <c r="ECD50" s="682"/>
      <c r="ECE50" s="682"/>
      <c r="ECF50" s="682"/>
      <c r="ECG50" s="682"/>
      <c r="ECH50" s="682"/>
      <c r="ECI50" s="682"/>
      <c r="ECJ50" s="682"/>
      <c r="ECK50" s="682"/>
      <c r="ECL50" s="682"/>
      <c r="ECM50" s="682"/>
      <c r="ECN50" s="682"/>
      <c r="ECO50" s="682"/>
      <c r="ECP50" s="682"/>
      <c r="ECQ50" s="682"/>
      <c r="ECR50" s="682"/>
      <c r="ECS50" s="682"/>
      <c r="ECT50" s="682"/>
      <c r="ECU50" s="682"/>
      <c r="ECV50" s="682"/>
      <c r="ECW50" s="682"/>
      <c r="ECX50" s="682"/>
      <c r="ECY50" s="682"/>
      <c r="ECZ50" s="682"/>
      <c r="EDA50" s="682"/>
      <c r="EDB50" s="682"/>
      <c r="EDC50" s="682"/>
      <c r="EDD50" s="682"/>
      <c r="EDE50" s="682"/>
      <c r="EDF50" s="682"/>
      <c r="EDG50" s="682"/>
      <c r="EDH50" s="682"/>
      <c r="EDI50" s="682"/>
      <c r="EDJ50" s="682"/>
      <c r="EDK50" s="682"/>
      <c r="EDL50" s="682"/>
      <c r="EDM50" s="682"/>
      <c r="EDN50" s="682"/>
      <c r="EDO50" s="682"/>
      <c r="EDP50" s="682"/>
      <c r="EDQ50" s="682"/>
      <c r="EDR50" s="682"/>
      <c r="EDS50" s="682"/>
      <c r="EDT50" s="682"/>
      <c r="EDU50" s="682"/>
      <c r="EDV50" s="682"/>
      <c r="EDW50" s="682"/>
      <c r="EDX50" s="682"/>
      <c r="EDY50" s="682"/>
      <c r="EDZ50" s="682"/>
      <c r="EEA50" s="682"/>
      <c r="EEB50" s="682"/>
      <c r="EEC50" s="682"/>
      <c r="EED50" s="682"/>
      <c r="EEE50" s="682"/>
      <c r="EEF50" s="682"/>
      <c r="EEG50" s="682"/>
      <c r="EEH50" s="682"/>
      <c r="EEI50" s="682"/>
      <c r="EEJ50" s="682"/>
      <c r="EEK50" s="682"/>
      <c r="EEL50" s="682"/>
      <c r="EEM50" s="682"/>
      <c r="EEN50" s="682"/>
      <c r="EEO50" s="682"/>
      <c r="EEP50" s="682"/>
      <c r="EEQ50" s="682"/>
      <c r="EER50" s="682"/>
      <c r="EES50" s="682"/>
      <c r="EET50" s="682"/>
      <c r="EEU50" s="682"/>
      <c r="EEV50" s="682"/>
      <c r="EEW50" s="682"/>
      <c r="EEX50" s="682"/>
      <c r="EEY50" s="682"/>
      <c r="EEZ50" s="682"/>
      <c r="EFA50" s="682"/>
      <c r="EFB50" s="682"/>
      <c r="EFC50" s="682"/>
      <c r="EFD50" s="682"/>
      <c r="EFE50" s="682"/>
      <c r="EFF50" s="682"/>
      <c r="EFG50" s="682"/>
      <c r="EFH50" s="682"/>
      <c r="EFI50" s="682"/>
      <c r="EFJ50" s="682"/>
      <c r="EFK50" s="682"/>
      <c r="EFL50" s="682"/>
      <c r="EFM50" s="682"/>
      <c r="EFN50" s="682"/>
      <c r="EFO50" s="682"/>
      <c r="EFP50" s="682"/>
      <c r="EFQ50" s="682"/>
      <c r="EFR50" s="682"/>
      <c r="EFS50" s="682"/>
      <c r="EFT50" s="682"/>
      <c r="EFU50" s="682"/>
      <c r="EFV50" s="682"/>
      <c r="EFW50" s="682"/>
      <c r="EFX50" s="682"/>
      <c r="EFY50" s="682"/>
      <c r="EFZ50" s="682"/>
      <c r="EGA50" s="682"/>
      <c r="EGB50" s="682"/>
      <c r="EGC50" s="682"/>
      <c r="EGD50" s="682"/>
      <c r="EGE50" s="682"/>
      <c r="EGF50" s="682"/>
      <c r="EGG50" s="682"/>
      <c r="EGH50" s="682"/>
      <c r="EGI50" s="682"/>
      <c r="EGJ50" s="682"/>
      <c r="EGK50" s="682"/>
      <c r="EGL50" s="682"/>
      <c r="EGM50" s="682"/>
      <c r="EGN50" s="682"/>
      <c r="EGO50" s="682"/>
      <c r="EGP50" s="682"/>
      <c r="EGQ50" s="682"/>
      <c r="EGR50" s="682"/>
      <c r="EGS50" s="682"/>
      <c r="EGT50" s="682"/>
      <c r="EGU50" s="682"/>
      <c r="EGV50" s="682"/>
      <c r="EGW50" s="682"/>
      <c r="EGX50" s="682"/>
      <c r="EGY50" s="682"/>
      <c r="EGZ50" s="682"/>
      <c r="EHA50" s="682"/>
      <c r="EHB50" s="682"/>
      <c r="EHC50" s="682"/>
      <c r="EHD50" s="682"/>
      <c r="EHE50" s="682"/>
      <c r="EHF50" s="682"/>
      <c r="EHG50" s="682"/>
      <c r="EHH50" s="682"/>
      <c r="EHI50" s="682"/>
      <c r="EHJ50" s="682"/>
      <c r="EHK50" s="682"/>
      <c r="EHL50" s="682"/>
      <c r="EHM50" s="682"/>
      <c r="EHN50" s="682"/>
      <c r="EHO50" s="682"/>
      <c r="EHP50" s="682"/>
      <c r="EHQ50" s="682"/>
      <c r="EHR50" s="682"/>
      <c r="EHS50" s="682"/>
      <c r="EHT50" s="682"/>
      <c r="EHU50" s="682"/>
      <c r="EHV50" s="682"/>
      <c r="EHW50" s="682"/>
      <c r="EHX50" s="682"/>
      <c r="EHY50" s="682"/>
      <c r="EHZ50" s="682"/>
      <c r="EIA50" s="682"/>
      <c r="EIB50" s="682"/>
      <c r="EIC50" s="682"/>
      <c r="EID50" s="682"/>
      <c r="EIE50" s="682"/>
      <c r="EIF50" s="682"/>
      <c r="EIG50" s="682"/>
      <c r="EIH50" s="682"/>
      <c r="EII50" s="682"/>
      <c r="EIJ50" s="682"/>
      <c r="EIK50" s="682"/>
      <c r="EIL50" s="682"/>
      <c r="EIM50" s="682"/>
      <c r="EIN50" s="682"/>
      <c r="EIO50" s="682"/>
      <c r="EIP50" s="682"/>
      <c r="EIQ50" s="682"/>
      <c r="EIR50" s="682"/>
      <c r="EIS50" s="682"/>
      <c r="EIT50" s="682"/>
      <c r="EIU50" s="682"/>
      <c r="EIV50" s="682"/>
      <c r="EIW50" s="682"/>
      <c r="EIX50" s="682"/>
      <c r="EIY50" s="682"/>
      <c r="EIZ50" s="682"/>
      <c r="EJA50" s="682"/>
      <c r="EJB50" s="682"/>
      <c r="EJC50" s="682"/>
      <c r="EJD50" s="682"/>
      <c r="EJE50" s="682"/>
      <c r="EJF50" s="682"/>
      <c r="EJG50" s="682"/>
      <c r="EJH50" s="682"/>
      <c r="EJI50" s="682"/>
      <c r="EJJ50" s="682"/>
      <c r="EJK50" s="682"/>
      <c r="EJL50" s="682"/>
      <c r="EJM50" s="682"/>
      <c r="EJN50" s="682"/>
      <c r="EJO50" s="682"/>
      <c r="EJP50" s="682"/>
      <c r="EJQ50" s="682"/>
      <c r="EJR50" s="682"/>
      <c r="EJS50" s="682"/>
      <c r="EJT50" s="682"/>
      <c r="EJU50" s="682"/>
      <c r="EJV50" s="682"/>
      <c r="EJW50" s="682"/>
      <c r="EJX50" s="682"/>
      <c r="EJY50" s="682"/>
      <c r="EJZ50" s="682"/>
      <c r="EKA50" s="682"/>
      <c r="EKB50" s="682"/>
      <c r="EKC50" s="682"/>
      <c r="EKD50" s="682"/>
      <c r="EKE50" s="682"/>
      <c r="EKF50" s="682"/>
      <c r="EKG50" s="682"/>
      <c r="EKH50" s="682"/>
      <c r="EKI50" s="682"/>
      <c r="EKJ50" s="682"/>
      <c r="EKK50" s="682"/>
      <c r="EKL50" s="682"/>
      <c r="EKM50" s="682"/>
      <c r="EKN50" s="682"/>
      <c r="EKO50" s="682"/>
      <c r="EKP50" s="682"/>
      <c r="EKQ50" s="682"/>
      <c r="EKR50" s="682"/>
      <c r="EKS50" s="682"/>
      <c r="EKT50" s="682"/>
      <c r="EKU50" s="682"/>
      <c r="EKV50" s="682"/>
      <c r="EKW50" s="682"/>
      <c r="EKX50" s="682"/>
      <c r="EKY50" s="682"/>
      <c r="EKZ50" s="682"/>
      <c r="ELA50" s="682"/>
      <c r="ELB50" s="682"/>
      <c r="ELC50" s="682"/>
      <c r="ELD50" s="682"/>
      <c r="ELE50" s="682"/>
      <c r="ELF50" s="682"/>
      <c r="ELG50" s="682"/>
      <c r="ELH50" s="682"/>
      <c r="ELI50" s="682"/>
      <c r="ELJ50" s="682"/>
      <c r="ELK50" s="682"/>
      <c r="ELL50" s="682"/>
      <c r="ELM50" s="682"/>
      <c r="ELN50" s="682"/>
      <c r="ELO50" s="682"/>
      <c r="ELP50" s="682"/>
      <c r="ELQ50" s="682"/>
      <c r="ELR50" s="682"/>
      <c r="ELS50" s="682"/>
      <c r="ELT50" s="682"/>
      <c r="ELU50" s="682"/>
      <c r="ELV50" s="682"/>
      <c r="ELW50" s="682"/>
      <c r="ELX50" s="682"/>
      <c r="ELY50" s="682"/>
      <c r="ELZ50" s="682"/>
      <c r="EMA50" s="682"/>
      <c r="EMB50" s="682"/>
      <c r="EMC50" s="682"/>
      <c r="EMD50" s="682"/>
      <c r="EME50" s="682"/>
      <c r="EMF50" s="682"/>
      <c r="EMG50" s="682"/>
      <c r="EMH50" s="682"/>
      <c r="EMI50" s="682"/>
      <c r="EMJ50" s="682"/>
      <c r="EMK50" s="682"/>
      <c r="EML50" s="682"/>
      <c r="EMM50" s="682"/>
      <c r="EMN50" s="682"/>
      <c r="EMO50" s="682"/>
      <c r="EMP50" s="682"/>
      <c r="EMQ50" s="682"/>
      <c r="EMR50" s="682"/>
      <c r="EMS50" s="682"/>
      <c r="EMT50" s="682"/>
      <c r="EMU50" s="682"/>
      <c r="EMV50" s="682"/>
      <c r="EMW50" s="682"/>
      <c r="EMX50" s="682"/>
      <c r="EMY50" s="682"/>
      <c r="EMZ50" s="682"/>
      <c r="ENA50" s="682"/>
      <c r="ENB50" s="682"/>
      <c r="ENC50" s="682"/>
      <c r="END50" s="682"/>
      <c r="ENE50" s="682"/>
      <c r="ENF50" s="682"/>
      <c r="ENG50" s="682"/>
      <c r="ENH50" s="682"/>
      <c r="ENI50" s="682"/>
      <c r="ENJ50" s="682"/>
      <c r="ENK50" s="682"/>
      <c r="ENL50" s="682"/>
      <c r="ENM50" s="682"/>
      <c r="ENN50" s="682"/>
      <c r="ENO50" s="682"/>
      <c r="ENP50" s="682"/>
      <c r="ENQ50" s="682"/>
      <c r="ENR50" s="682"/>
      <c r="ENS50" s="682"/>
      <c r="ENT50" s="682"/>
      <c r="ENU50" s="682"/>
      <c r="ENV50" s="682"/>
      <c r="ENW50" s="682"/>
      <c r="ENX50" s="682"/>
      <c r="ENY50" s="682"/>
      <c r="ENZ50" s="682"/>
      <c r="EOA50" s="682"/>
      <c r="EOB50" s="682"/>
      <c r="EOC50" s="682"/>
      <c r="EOD50" s="682"/>
      <c r="EOE50" s="682"/>
      <c r="EOF50" s="682"/>
      <c r="EOG50" s="682"/>
      <c r="EOH50" s="682"/>
      <c r="EOI50" s="682"/>
      <c r="EOJ50" s="682"/>
      <c r="EOK50" s="682"/>
      <c r="EOL50" s="682"/>
      <c r="EOM50" s="682"/>
      <c r="EON50" s="682"/>
      <c r="EOO50" s="682"/>
      <c r="EOP50" s="682"/>
      <c r="EOQ50" s="682"/>
      <c r="EOR50" s="682"/>
      <c r="EOS50" s="682"/>
      <c r="EOT50" s="682"/>
      <c r="EOU50" s="682"/>
      <c r="EOV50" s="682"/>
      <c r="EOW50" s="682"/>
      <c r="EOX50" s="682"/>
      <c r="EOY50" s="682"/>
      <c r="EOZ50" s="682"/>
      <c r="EPA50" s="682"/>
      <c r="EPB50" s="682"/>
      <c r="EPC50" s="682"/>
      <c r="EPD50" s="682"/>
      <c r="EPE50" s="682"/>
      <c r="EPF50" s="682"/>
      <c r="EPG50" s="682"/>
      <c r="EPH50" s="682"/>
      <c r="EPI50" s="682"/>
      <c r="EPJ50" s="682"/>
      <c r="EPK50" s="682"/>
      <c r="EPL50" s="682"/>
      <c r="EPM50" s="682"/>
      <c r="EPN50" s="682"/>
      <c r="EPO50" s="682"/>
      <c r="EPP50" s="682"/>
      <c r="EPQ50" s="682"/>
      <c r="EPR50" s="682"/>
      <c r="EPS50" s="682"/>
      <c r="EPT50" s="682"/>
      <c r="EPU50" s="682"/>
      <c r="EPV50" s="682"/>
      <c r="EPW50" s="682"/>
      <c r="EPX50" s="682"/>
      <c r="EPY50" s="682"/>
      <c r="EPZ50" s="682"/>
      <c r="EQA50" s="682"/>
      <c r="EQB50" s="682"/>
      <c r="EQC50" s="682"/>
      <c r="EQD50" s="682"/>
      <c r="EQE50" s="682"/>
      <c r="EQF50" s="682"/>
      <c r="EQG50" s="682"/>
      <c r="EQH50" s="682"/>
      <c r="EQI50" s="682"/>
      <c r="EQJ50" s="682"/>
      <c r="EQK50" s="682"/>
      <c r="EQL50" s="682"/>
      <c r="EQM50" s="682"/>
      <c r="EQN50" s="682"/>
      <c r="EQO50" s="682"/>
      <c r="EQP50" s="682"/>
      <c r="EQQ50" s="682"/>
      <c r="EQR50" s="682"/>
      <c r="EQS50" s="682"/>
      <c r="EQT50" s="682"/>
      <c r="EQU50" s="682"/>
      <c r="EQV50" s="682"/>
      <c r="EQW50" s="682"/>
      <c r="EQX50" s="682"/>
      <c r="EQY50" s="682"/>
      <c r="EQZ50" s="682"/>
      <c r="ERA50" s="682"/>
      <c r="ERB50" s="682"/>
      <c r="ERC50" s="682"/>
      <c r="ERD50" s="682"/>
      <c r="ERE50" s="682"/>
      <c r="ERF50" s="682"/>
      <c r="ERG50" s="682"/>
      <c r="ERH50" s="682"/>
      <c r="ERI50" s="682"/>
      <c r="ERJ50" s="682"/>
      <c r="ERK50" s="682"/>
      <c r="ERL50" s="682"/>
      <c r="ERM50" s="682"/>
      <c r="ERN50" s="682"/>
      <c r="ERO50" s="682"/>
      <c r="ERP50" s="682"/>
      <c r="ERQ50" s="682"/>
      <c r="ERR50" s="682"/>
      <c r="ERS50" s="682"/>
      <c r="ERT50" s="682"/>
      <c r="ERU50" s="682"/>
      <c r="ERV50" s="682"/>
      <c r="ERW50" s="682"/>
      <c r="ERX50" s="682"/>
      <c r="ERY50" s="682"/>
      <c r="ERZ50" s="682"/>
      <c r="ESA50" s="682"/>
      <c r="ESB50" s="682"/>
      <c r="ESC50" s="682"/>
      <c r="ESD50" s="682"/>
      <c r="ESE50" s="682"/>
      <c r="ESF50" s="682"/>
      <c r="ESG50" s="682"/>
      <c r="ESH50" s="682"/>
      <c r="ESI50" s="682"/>
      <c r="ESJ50" s="682"/>
      <c r="ESK50" s="682"/>
      <c r="ESL50" s="682"/>
      <c r="ESM50" s="682"/>
      <c r="ESN50" s="682"/>
      <c r="ESO50" s="682"/>
      <c r="ESP50" s="682"/>
      <c r="ESQ50" s="682"/>
      <c r="ESR50" s="682"/>
      <c r="ESS50" s="682"/>
      <c r="EST50" s="682"/>
      <c r="ESU50" s="682"/>
      <c r="ESV50" s="682"/>
      <c r="ESW50" s="682"/>
      <c r="ESX50" s="682"/>
      <c r="ESY50" s="682"/>
      <c r="ESZ50" s="682"/>
      <c r="ETA50" s="682"/>
      <c r="ETB50" s="682"/>
      <c r="ETC50" s="682"/>
      <c r="ETD50" s="682"/>
      <c r="ETE50" s="682"/>
      <c r="ETF50" s="682"/>
      <c r="ETG50" s="682"/>
      <c r="ETH50" s="682"/>
      <c r="ETI50" s="682"/>
      <c r="ETJ50" s="682"/>
      <c r="ETK50" s="682"/>
      <c r="ETL50" s="682"/>
      <c r="ETM50" s="682"/>
      <c r="ETN50" s="682"/>
      <c r="ETO50" s="682"/>
      <c r="ETP50" s="682"/>
      <c r="ETQ50" s="682"/>
      <c r="ETR50" s="682"/>
      <c r="ETS50" s="682"/>
      <c r="ETT50" s="682"/>
      <c r="ETU50" s="682"/>
      <c r="ETV50" s="682"/>
      <c r="ETW50" s="682"/>
      <c r="ETX50" s="682"/>
      <c r="ETY50" s="682"/>
      <c r="ETZ50" s="682"/>
      <c r="EUA50" s="682"/>
      <c r="EUB50" s="682"/>
      <c r="EUC50" s="682"/>
      <c r="EUD50" s="682"/>
      <c r="EUE50" s="682"/>
      <c r="EUF50" s="682"/>
      <c r="EUG50" s="682"/>
      <c r="EUH50" s="682"/>
      <c r="EUI50" s="682"/>
      <c r="EUJ50" s="682"/>
      <c r="EUK50" s="682"/>
      <c r="EUL50" s="682"/>
      <c r="EUM50" s="682"/>
      <c r="EUN50" s="682"/>
      <c r="EUO50" s="682"/>
      <c r="EUP50" s="682"/>
      <c r="EUQ50" s="682"/>
      <c r="EUR50" s="682"/>
      <c r="EUS50" s="682"/>
      <c r="EUT50" s="682"/>
      <c r="EUU50" s="682"/>
      <c r="EUV50" s="682"/>
      <c r="EUW50" s="682"/>
      <c r="EUX50" s="682"/>
      <c r="EUY50" s="682"/>
      <c r="EUZ50" s="682"/>
      <c r="EVA50" s="682"/>
      <c r="EVB50" s="682"/>
      <c r="EVC50" s="682"/>
      <c r="EVD50" s="682"/>
      <c r="EVE50" s="682"/>
      <c r="EVF50" s="682"/>
      <c r="EVG50" s="682"/>
      <c r="EVH50" s="682"/>
      <c r="EVI50" s="682"/>
      <c r="EVJ50" s="682"/>
      <c r="EVK50" s="682"/>
      <c r="EVL50" s="682"/>
      <c r="EVM50" s="682"/>
      <c r="EVN50" s="682"/>
      <c r="EVO50" s="682"/>
      <c r="EVP50" s="682"/>
      <c r="EVQ50" s="682"/>
      <c r="EVR50" s="682"/>
      <c r="EVS50" s="682"/>
      <c r="EVT50" s="682"/>
      <c r="EVU50" s="682"/>
      <c r="EVV50" s="682"/>
      <c r="EVW50" s="682"/>
      <c r="EVX50" s="682"/>
      <c r="EVY50" s="682"/>
      <c r="EVZ50" s="682"/>
      <c r="EWA50" s="682"/>
      <c r="EWB50" s="682"/>
      <c r="EWC50" s="682"/>
      <c r="EWD50" s="682"/>
      <c r="EWE50" s="682"/>
      <c r="EWF50" s="682"/>
      <c r="EWG50" s="682"/>
      <c r="EWH50" s="682"/>
      <c r="EWI50" s="682"/>
      <c r="EWJ50" s="682"/>
      <c r="EWK50" s="682"/>
      <c r="EWL50" s="682"/>
      <c r="EWM50" s="682"/>
      <c r="EWN50" s="682"/>
      <c r="EWO50" s="682"/>
      <c r="EWP50" s="682"/>
      <c r="EWQ50" s="682"/>
      <c r="EWR50" s="682"/>
      <c r="EWS50" s="682"/>
      <c r="EWT50" s="682"/>
      <c r="EWU50" s="682"/>
      <c r="EWV50" s="682"/>
      <c r="EWW50" s="682"/>
      <c r="EWX50" s="682"/>
      <c r="EWY50" s="682"/>
      <c r="EWZ50" s="682"/>
      <c r="EXA50" s="682"/>
      <c r="EXB50" s="682"/>
      <c r="EXC50" s="682"/>
      <c r="EXD50" s="682"/>
      <c r="EXE50" s="682"/>
      <c r="EXF50" s="682"/>
      <c r="EXG50" s="682"/>
      <c r="EXH50" s="682"/>
      <c r="EXI50" s="682"/>
      <c r="EXJ50" s="682"/>
      <c r="EXK50" s="682"/>
      <c r="EXL50" s="682"/>
      <c r="EXM50" s="682"/>
      <c r="EXN50" s="682"/>
      <c r="EXO50" s="682"/>
      <c r="EXP50" s="682"/>
      <c r="EXQ50" s="682"/>
      <c r="EXR50" s="682"/>
      <c r="EXS50" s="682"/>
      <c r="EXT50" s="682"/>
      <c r="EXU50" s="682"/>
      <c r="EXV50" s="682"/>
      <c r="EXW50" s="682"/>
      <c r="EXX50" s="682"/>
      <c r="EXY50" s="682"/>
      <c r="EXZ50" s="682"/>
      <c r="EYA50" s="682"/>
      <c r="EYB50" s="682"/>
      <c r="EYC50" s="682"/>
      <c r="EYD50" s="682"/>
      <c r="EYE50" s="682"/>
      <c r="EYF50" s="682"/>
      <c r="EYG50" s="682"/>
      <c r="EYH50" s="682"/>
      <c r="EYI50" s="682"/>
      <c r="EYJ50" s="682"/>
      <c r="EYK50" s="682"/>
      <c r="EYL50" s="682"/>
      <c r="EYM50" s="682"/>
      <c r="EYN50" s="682"/>
      <c r="EYO50" s="682"/>
      <c r="EYP50" s="682"/>
      <c r="EYQ50" s="682"/>
      <c r="EYR50" s="682"/>
      <c r="EYS50" s="682"/>
      <c r="EYT50" s="682"/>
      <c r="EYU50" s="682"/>
      <c r="EYV50" s="682"/>
      <c r="EYW50" s="682"/>
      <c r="EYX50" s="682"/>
      <c r="EYY50" s="682"/>
      <c r="EYZ50" s="682"/>
      <c r="EZA50" s="682"/>
      <c r="EZB50" s="682"/>
      <c r="EZC50" s="682"/>
      <c r="EZD50" s="682"/>
      <c r="EZE50" s="682"/>
      <c r="EZF50" s="682"/>
      <c r="EZG50" s="682"/>
      <c r="EZH50" s="682"/>
      <c r="EZI50" s="682"/>
      <c r="EZJ50" s="682"/>
      <c r="EZK50" s="682"/>
      <c r="EZL50" s="682"/>
      <c r="EZM50" s="682"/>
      <c r="EZN50" s="682"/>
      <c r="EZO50" s="682"/>
      <c r="EZP50" s="682"/>
      <c r="EZQ50" s="682"/>
      <c r="EZR50" s="682"/>
      <c r="EZS50" s="682"/>
      <c r="EZT50" s="682"/>
      <c r="EZU50" s="682"/>
      <c r="EZV50" s="682"/>
      <c r="EZW50" s="682"/>
      <c r="EZX50" s="682"/>
      <c r="EZY50" s="682"/>
      <c r="EZZ50" s="682"/>
      <c r="FAA50" s="682"/>
      <c r="FAB50" s="682"/>
      <c r="FAC50" s="682"/>
      <c r="FAD50" s="682"/>
      <c r="FAE50" s="682"/>
      <c r="FAF50" s="682"/>
      <c r="FAG50" s="682"/>
      <c r="FAH50" s="682"/>
      <c r="FAI50" s="682"/>
      <c r="FAJ50" s="682"/>
      <c r="FAK50" s="682"/>
      <c r="FAL50" s="682"/>
      <c r="FAM50" s="682"/>
      <c r="FAN50" s="682"/>
      <c r="FAO50" s="682"/>
      <c r="FAP50" s="682"/>
      <c r="FAQ50" s="682"/>
      <c r="FAR50" s="682"/>
      <c r="FAS50" s="682"/>
      <c r="FAT50" s="682"/>
      <c r="FAU50" s="682"/>
      <c r="FAV50" s="682"/>
      <c r="FAW50" s="682"/>
      <c r="FAX50" s="682"/>
      <c r="FAY50" s="682"/>
      <c r="FAZ50" s="682"/>
      <c r="FBA50" s="682"/>
      <c r="FBB50" s="682"/>
      <c r="FBC50" s="682"/>
      <c r="FBD50" s="682"/>
      <c r="FBE50" s="682"/>
      <c r="FBF50" s="682"/>
      <c r="FBG50" s="682"/>
      <c r="FBH50" s="682"/>
      <c r="FBI50" s="682"/>
      <c r="FBJ50" s="682"/>
      <c r="FBK50" s="682"/>
      <c r="FBL50" s="682"/>
      <c r="FBM50" s="682"/>
      <c r="FBN50" s="682"/>
      <c r="FBO50" s="682"/>
      <c r="FBP50" s="682"/>
      <c r="FBQ50" s="682"/>
      <c r="FBR50" s="682"/>
      <c r="FBS50" s="682"/>
      <c r="FBT50" s="682"/>
      <c r="FBU50" s="682"/>
      <c r="FBV50" s="682"/>
      <c r="FBW50" s="682"/>
      <c r="FBX50" s="682"/>
      <c r="FBY50" s="682"/>
      <c r="FBZ50" s="682"/>
      <c r="FCA50" s="682"/>
      <c r="FCB50" s="682"/>
      <c r="FCC50" s="682"/>
      <c r="FCD50" s="682"/>
      <c r="FCE50" s="682"/>
      <c r="FCF50" s="682"/>
      <c r="FCG50" s="682"/>
      <c r="FCH50" s="682"/>
      <c r="FCI50" s="682"/>
      <c r="FCJ50" s="682"/>
      <c r="FCK50" s="682"/>
      <c r="FCL50" s="682"/>
      <c r="FCM50" s="682"/>
      <c r="FCN50" s="682"/>
      <c r="FCO50" s="682"/>
      <c r="FCP50" s="682"/>
      <c r="FCQ50" s="682"/>
      <c r="FCR50" s="682"/>
      <c r="FCS50" s="682"/>
      <c r="FCT50" s="682"/>
      <c r="FCU50" s="682"/>
      <c r="FCV50" s="682"/>
      <c r="FCW50" s="682"/>
      <c r="FCX50" s="682"/>
      <c r="FCY50" s="682"/>
      <c r="FCZ50" s="682"/>
      <c r="FDA50" s="682"/>
      <c r="FDB50" s="682"/>
      <c r="FDC50" s="682"/>
      <c r="FDD50" s="682"/>
      <c r="FDE50" s="682"/>
      <c r="FDF50" s="682"/>
      <c r="FDG50" s="682"/>
      <c r="FDH50" s="682"/>
      <c r="FDI50" s="682"/>
      <c r="FDJ50" s="682"/>
      <c r="FDK50" s="682"/>
      <c r="FDL50" s="682"/>
      <c r="FDM50" s="682"/>
      <c r="FDN50" s="682"/>
      <c r="FDO50" s="682"/>
      <c r="FDP50" s="682"/>
      <c r="FDQ50" s="682"/>
      <c r="FDR50" s="682"/>
      <c r="FDS50" s="682"/>
      <c r="FDT50" s="682"/>
      <c r="FDU50" s="682"/>
      <c r="FDV50" s="682"/>
      <c r="FDW50" s="682"/>
      <c r="FDX50" s="682"/>
      <c r="FDY50" s="682"/>
      <c r="FDZ50" s="682"/>
      <c r="FEA50" s="682"/>
      <c r="FEB50" s="682"/>
      <c r="FEC50" s="682"/>
      <c r="FED50" s="682"/>
      <c r="FEE50" s="682"/>
      <c r="FEF50" s="682"/>
      <c r="FEG50" s="682"/>
      <c r="FEH50" s="682"/>
      <c r="FEI50" s="682"/>
      <c r="FEJ50" s="682"/>
      <c r="FEK50" s="682"/>
      <c r="FEL50" s="682"/>
      <c r="FEM50" s="682"/>
      <c r="FEN50" s="682"/>
      <c r="FEO50" s="682"/>
      <c r="FEP50" s="682"/>
      <c r="FEQ50" s="682"/>
      <c r="FER50" s="682"/>
      <c r="FES50" s="682"/>
      <c r="FET50" s="682"/>
      <c r="FEU50" s="682"/>
      <c r="FEV50" s="682"/>
      <c r="FEW50" s="682"/>
      <c r="FEX50" s="682"/>
      <c r="FEY50" s="682"/>
      <c r="FEZ50" s="682"/>
      <c r="FFA50" s="682"/>
      <c r="FFB50" s="682"/>
      <c r="FFC50" s="682"/>
      <c r="FFD50" s="682"/>
      <c r="FFE50" s="682"/>
      <c r="FFF50" s="682"/>
      <c r="FFG50" s="682"/>
      <c r="FFH50" s="682"/>
      <c r="FFI50" s="682"/>
      <c r="FFJ50" s="682"/>
      <c r="FFK50" s="682"/>
      <c r="FFL50" s="682"/>
      <c r="FFM50" s="682"/>
      <c r="FFN50" s="682"/>
      <c r="FFO50" s="682"/>
      <c r="FFP50" s="682"/>
      <c r="FFQ50" s="682"/>
      <c r="FFR50" s="682"/>
      <c r="FFS50" s="682"/>
      <c r="FFT50" s="682"/>
      <c r="FFU50" s="682"/>
      <c r="FFV50" s="682"/>
      <c r="FFW50" s="682"/>
      <c r="FFX50" s="682"/>
      <c r="FFY50" s="682"/>
      <c r="FFZ50" s="682"/>
      <c r="FGA50" s="682"/>
      <c r="FGB50" s="682"/>
      <c r="FGC50" s="682"/>
      <c r="FGD50" s="682"/>
      <c r="FGE50" s="682"/>
      <c r="FGF50" s="682"/>
      <c r="FGG50" s="682"/>
      <c r="FGH50" s="682"/>
      <c r="FGI50" s="682"/>
      <c r="FGJ50" s="682"/>
      <c r="FGK50" s="682"/>
      <c r="FGL50" s="682"/>
      <c r="FGM50" s="682"/>
      <c r="FGN50" s="682"/>
      <c r="FGO50" s="682"/>
      <c r="FGP50" s="682"/>
      <c r="FGQ50" s="682"/>
      <c r="FGR50" s="682"/>
      <c r="FGS50" s="682"/>
      <c r="FGT50" s="682"/>
      <c r="FGU50" s="682"/>
      <c r="FGV50" s="682"/>
      <c r="FGW50" s="682"/>
      <c r="FGX50" s="682"/>
      <c r="FGY50" s="682"/>
      <c r="FGZ50" s="682"/>
      <c r="FHA50" s="682"/>
      <c r="FHB50" s="682"/>
      <c r="FHC50" s="682"/>
      <c r="FHD50" s="682"/>
      <c r="FHE50" s="682"/>
      <c r="FHF50" s="682"/>
      <c r="FHG50" s="682"/>
      <c r="FHH50" s="682"/>
      <c r="FHI50" s="682"/>
      <c r="FHJ50" s="682"/>
      <c r="FHK50" s="682"/>
      <c r="FHL50" s="682"/>
      <c r="FHM50" s="682"/>
      <c r="FHN50" s="682"/>
      <c r="FHO50" s="682"/>
      <c r="FHP50" s="682"/>
      <c r="FHQ50" s="682"/>
      <c r="FHR50" s="682"/>
      <c r="FHS50" s="682"/>
      <c r="FHT50" s="682"/>
      <c r="FHU50" s="682"/>
      <c r="FHV50" s="682"/>
      <c r="FHW50" s="682"/>
      <c r="FHX50" s="682"/>
      <c r="FHY50" s="682"/>
      <c r="FHZ50" s="682"/>
      <c r="FIA50" s="682"/>
      <c r="FIB50" s="682"/>
      <c r="FIC50" s="682"/>
      <c r="FID50" s="682"/>
      <c r="FIE50" s="682"/>
      <c r="FIF50" s="682"/>
      <c r="FIG50" s="682"/>
      <c r="FIH50" s="682"/>
      <c r="FII50" s="682"/>
      <c r="FIJ50" s="682"/>
      <c r="FIK50" s="682"/>
      <c r="FIL50" s="682"/>
      <c r="FIM50" s="682"/>
      <c r="FIN50" s="682"/>
      <c r="FIO50" s="682"/>
      <c r="FIP50" s="682"/>
      <c r="FIQ50" s="682"/>
      <c r="FIR50" s="682"/>
      <c r="FIS50" s="682"/>
      <c r="FIT50" s="682"/>
      <c r="FIU50" s="682"/>
      <c r="FIV50" s="682"/>
      <c r="FIW50" s="682"/>
      <c r="FIX50" s="682"/>
      <c r="FIY50" s="682"/>
      <c r="FIZ50" s="682"/>
      <c r="FJA50" s="682"/>
      <c r="FJB50" s="682"/>
      <c r="FJC50" s="682"/>
      <c r="FJD50" s="682"/>
      <c r="FJE50" s="682"/>
      <c r="FJF50" s="682"/>
      <c r="FJG50" s="682"/>
      <c r="FJH50" s="682"/>
      <c r="FJI50" s="682"/>
      <c r="FJJ50" s="682"/>
      <c r="FJK50" s="682"/>
      <c r="FJL50" s="682"/>
      <c r="FJM50" s="682"/>
      <c r="FJN50" s="682"/>
      <c r="FJO50" s="682"/>
      <c r="FJP50" s="682"/>
      <c r="FJQ50" s="682"/>
      <c r="FJR50" s="682"/>
      <c r="FJS50" s="682"/>
      <c r="FJT50" s="682"/>
      <c r="FJU50" s="682"/>
      <c r="FJV50" s="682"/>
      <c r="FJW50" s="682"/>
      <c r="FJX50" s="682"/>
      <c r="FJY50" s="682"/>
      <c r="FJZ50" s="682"/>
      <c r="FKA50" s="682"/>
      <c r="FKB50" s="682"/>
      <c r="FKC50" s="682"/>
      <c r="FKD50" s="682"/>
      <c r="FKE50" s="682"/>
      <c r="FKF50" s="682"/>
      <c r="FKG50" s="682"/>
      <c r="FKH50" s="682"/>
      <c r="FKI50" s="682"/>
      <c r="FKJ50" s="682"/>
      <c r="FKK50" s="682"/>
      <c r="FKL50" s="682"/>
      <c r="FKM50" s="682"/>
      <c r="FKN50" s="682"/>
      <c r="FKO50" s="682"/>
      <c r="FKP50" s="682"/>
      <c r="FKQ50" s="682"/>
      <c r="FKR50" s="682"/>
      <c r="FKS50" s="682"/>
      <c r="FKT50" s="682"/>
      <c r="FKU50" s="682"/>
      <c r="FKV50" s="682"/>
      <c r="FKW50" s="682"/>
      <c r="FKX50" s="682"/>
      <c r="FKY50" s="682"/>
      <c r="FKZ50" s="682"/>
      <c r="FLA50" s="682"/>
      <c r="FLB50" s="682"/>
      <c r="FLC50" s="682"/>
      <c r="FLD50" s="682"/>
      <c r="FLE50" s="682"/>
      <c r="FLF50" s="682"/>
      <c r="FLG50" s="682"/>
      <c r="FLH50" s="682"/>
      <c r="FLI50" s="682"/>
      <c r="FLJ50" s="682"/>
      <c r="FLK50" s="682"/>
      <c r="FLL50" s="682"/>
      <c r="FLM50" s="682"/>
      <c r="FLN50" s="682"/>
      <c r="FLO50" s="682"/>
      <c r="FLP50" s="682"/>
      <c r="FLQ50" s="682"/>
      <c r="FLR50" s="682"/>
      <c r="FLS50" s="682"/>
      <c r="FLT50" s="682"/>
      <c r="FLU50" s="682"/>
      <c r="FLV50" s="682"/>
      <c r="FLW50" s="682"/>
      <c r="FLX50" s="682"/>
      <c r="FLY50" s="682"/>
      <c r="FLZ50" s="682"/>
      <c r="FMA50" s="682"/>
      <c r="FMB50" s="682"/>
      <c r="FMC50" s="682"/>
      <c r="FMD50" s="682"/>
      <c r="FME50" s="682"/>
      <c r="FMF50" s="682"/>
      <c r="FMG50" s="682"/>
      <c r="FMH50" s="682"/>
      <c r="FMI50" s="682"/>
      <c r="FMJ50" s="682"/>
      <c r="FMK50" s="682"/>
      <c r="FML50" s="682"/>
      <c r="FMM50" s="682"/>
      <c r="FMN50" s="682"/>
      <c r="FMO50" s="682"/>
      <c r="FMP50" s="682"/>
      <c r="FMQ50" s="682"/>
      <c r="FMR50" s="682"/>
      <c r="FMS50" s="682"/>
      <c r="FMT50" s="682"/>
      <c r="FMU50" s="682"/>
      <c r="FMV50" s="682"/>
      <c r="FMW50" s="682"/>
      <c r="FMX50" s="682"/>
      <c r="FMY50" s="682"/>
      <c r="FMZ50" s="682"/>
      <c r="FNA50" s="682"/>
      <c r="FNB50" s="682"/>
      <c r="FNC50" s="682"/>
      <c r="FND50" s="682"/>
      <c r="FNE50" s="682"/>
      <c r="FNF50" s="682"/>
      <c r="FNG50" s="682"/>
      <c r="FNH50" s="682"/>
      <c r="FNI50" s="682"/>
      <c r="FNJ50" s="682"/>
      <c r="FNK50" s="682"/>
      <c r="FNL50" s="682"/>
      <c r="FNM50" s="682"/>
      <c r="FNN50" s="682"/>
      <c r="FNO50" s="682"/>
      <c r="FNP50" s="682"/>
      <c r="FNQ50" s="682"/>
      <c r="FNR50" s="682"/>
      <c r="FNS50" s="682"/>
      <c r="FNT50" s="682"/>
      <c r="FNU50" s="682"/>
      <c r="FNV50" s="682"/>
      <c r="FNW50" s="682"/>
      <c r="FNX50" s="682"/>
      <c r="FNY50" s="682"/>
      <c r="FNZ50" s="682"/>
      <c r="FOA50" s="682"/>
      <c r="FOB50" s="682"/>
      <c r="FOC50" s="682"/>
      <c r="FOD50" s="682"/>
      <c r="FOE50" s="682"/>
      <c r="FOF50" s="682"/>
      <c r="FOG50" s="682"/>
      <c r="FOH50" s="682"/>
      <c r="FOI50" s="682"/>
      <c r="FOJ50" s="682"/>
      <c r="FOK50" s="682"/>
      <c r="FOL50" s="682"/>
      <c r="FOM50" s="682"/>
      <c r="FON50" s="682"/>
      <c r="FOO50" s="682"/>
      <c r="FOP50" s="682"/>
      <c r="FOQ50" s="682"/>
      <c r="FOR50" s="682"/>
      <c r="FOS50" s="682"/>
      <c r="FOT50" s="682"/>
      <c r="FOU50" s="682"/>
      <c r="FOV50" s="682"/>
      <c r="FOW50" s="682"/>
      <c r="FOX50" s="682"/>
      <c r="FOY50" s="682"/>
      <c r="FOZ50" s="682"/>
      <c r="FPA50" s="682"/>
      <c r="FPB50" s="682"/>
      <c r="FPC50" s="682"/>
      <c r="FPD50" s="682"/>
      <c r="FPE50" s="682"/>
      <c r="FPF50" s="682"/>
      <c r="FPG50" s="682"/>
      <c r="FPH50" s="682"/>
      <c r="FPI50" s="682"/>
      <c r="FPJ50" s="682"/>
      <c r="FPK50" s="682"/>
      <c r="FPL50" s="682"/>
      <c r="FPM50" s="682"/>
      <c r="FPN50" s="682"/>
      <c r="FPO50" s="682"/>
      <c r="FPP50" s="682"/>
      <c r="FPQ50" s="682"/>
      <c r="FPR50" s="682"/>
      <c r="FPS50" s="682"/>
      <c r="FPT50" s="682"/>
      <c r="FPU50" s="682"/>
      <c r="FPV50" s="682"/>
      <c r="FPW50" s="682"/>
      <c r="FPX50" s="682"/>
      <c r="FPY50" s="682"/>
      <c r="FPZ50" s="682"/>
      <c r="FQA50" s="682"/>
      <c r="FQB50" s="682"/>
      <c r="FQC50" s="682"/>
      <c r="FQD50" s="682"/>
      <c r="FQE50" s="682"/>
      <c r="FQF50" s="682"/>
      <c r="FQG50" s="682"/>
      <c r="FQH50" s="682"/>
      <c r="FQI50" s="682"/>
      <c r="FQJ50" s="682"/>
      <c r="FQK50" s="682"/>
      <c r="FQL50" s="682"/>
      <c r="FQM50" s="682"/>
      <c r="FQN50" s="682"/>
      <c r="FQO50" s="682"/>
      <c r="FQP50" s="682"/>
      <c r="FQQ50" s="682"/>
      <c r="FQR50" s="682"/>
      <c r="FQS50" s="682"/>
      <c r="FQT50" s="682"/>
      <c r="FQU50" s="682"/>
      <c r="FQV50" s="682"/>
      <c r="FQW50" s="682"/>
      <c r="FQX50" s="682"/>
      <c r="FQY50" s="682"/>
      <c r="FQZ50" s="682"/>
      <c r="FRA50" s="682"/>
      <c r="FRB50" s="682"/>
      <c r="FRC50" s="682"/>
      <c r="FRD50" s="682"/>
      <c r="FRE50" s="682"/>
      <c r="FRF50" s="682"/>
      <c r="FRG50" s="682"/>
      <c r="FRH50" s="682"/>
      <c r="FRI50" s="682"/>
      <c r="FRJ50" s="682"/>
      <c r="FRK50" s="682"/>
      <c r="FRL50" s="682"/>
      <c r="FRM50" s="682"/>
      <c r="FRN50" s="682"/>
      <c r="FRO50" s="682"/>
      <c r="FRP50" s="682"/>
      <c r="FRQ50" s="682"/>
      <c r="FRR50" s="682"/>
      <c r="FRS50" s="682"/>
      <c r="FRT50" s="682"/>
      <c r="FRU50" s="682"/>
      <c r="FRV50" s="682"/>
      <c r="FRW50" s="682"/>
      <c r="FRX50" s="682"/>
      <c r="FRY50" s="682"/>
      <c r="FRZ50" s="682"/>
      <c r="FSA50" s="682"/>
      <c r="FSB50" s="682"/>
      <c r="FSC50" s="682"/>
      <c r="FSD50" s="682"/>
      <c r="FSE50" s="682"/>
      <c r="FSF50" s="682"/>
      <c r="FSG50" s="682"/>
      <c r="FSH50" s="682"/>
      <c r="FSI50" s="682"/>
      <c r="FSJ50" s="682"/>
      <c r="FSK50" s="682"/>
      <c r="FSL50" s="682"/>
      <c r="FSM50" s="682"/>
      <c r="FSN50" s="682"/>
      <c r="FSO50" s="682"/>
      <c r="FSP50" s="682"/>
      <c r="FSQ50" s="682"/>
      <c r="FSR50" s="682"/>
      <c r="FSS50" s="682"/>
      <c r="FST50" s="682"/>
      <c r="FSU50" s="682"/>
      <c r="FSV50" s="682"/>
      <c r="FSW50" s="682"/>
      <c r="FSX50" s="682"/>
      <c r="FSY50" s="682"/>
      <c r="FSZ50" s="682"/>
      <c r="FTA50" s="682"/>
      <c r="FTB50" s="682"/>
      <c r="FTC50" s="682"/>
      <c r="FTD50" s="682"/>
      <c r="FTE50" s="682"/>
      <c r="FTF50" s="682"/>
      <c r="FTG50" s="682"/>
      <c r="FTH50" s="682"/>
      <c r="FTI50" s="682"/>
      <c r="FTJ50" s="682"/>
      <c r="FTK50" s="682"/>
      <c r="FTL50" s="682"/>
      <c r="FTM50" s="682"/>
      <c r="FTN50" s="682"/>
      <c r="FTO50" s="682"/>
      <c r="FTP50" s="682"/>
      <c r="FTQ50" s="682"/>
      <c r="FTR50" s="682"/>
      <c r="FTS50" s="682"/>
      <c r="FTT50" s="682"/>
      <c r="FTU50" s="682"/>
      <c r="FTV50" s="682"/>
      <c r="FTW50" s="682"/>
      <c r="FTX50" s="682"/>
      <c r="FTY50" s="682"/>
      <c r="FTZ50" s="682"/>
      <c r="FUA50" s="682"/>
      <c r="FUB50" s="682"/>
      <c r="FUC50" s="682"/>
      <c r="FUD50" s="682"/>
      <c r="FUE50" s="682"/>
      <c r="FUF50" s="682"/>
      <c r="FUG50" s="682"/>
      <c r="FUH50" s="682"/>
      <c r="FUI50" s="682"/>
      <c r="FUJ50" s="682"/>
      <c r="FUK50" s="682"/>
      <c r="FUL50" s="682"/>
      <c r="FUM50" s="682"/>
      <c r="FUN50" s="682"/>
      <c r="FUO50" s="682"/>
      <c r="FUP50" s="682"/>
      <c r="FUQ50" s="682"/>
      <c r="FUR50" s="682"/>
      <c r="FUS50" s="682"/>
      <c r="FUT50" s="682"/>
      <c r="FUU50" s="682"/>
      <c r="FUV50" s="682"/>
      <c r="FUW50" s="682"/>
      <c r="FUX50" s="682"/>
      <c r="FUY50" s="682"/>
      <c r="FUZ50" s="682"/>
      <c r="FVA50" s="682"/>
      <c r="FVB50" s="682"/>
      <c r="FVC50" s="682"/>
      <c r="FVD50" s="682"/>
      <c r="FVE50" s="682"/>
      <c r="FVF50" s="682"/>
      <c r="FVG50" s="682"/>
      <c r="FVH50" s="682"/>
      <c r="FVI50" s="682"/>
      <c r="FVJ50" s="682"/>
      <c r="FVK50" s="682"/>
      <c r="FVL50" s="682"/>
      <c r="FVM50" s="682"/>
      <c r="FVN50" s="682"/>
      <c r="FVO50" s="682"/>
      <c r="FVP50" s="682"/>
      <c r="FVQ50" s="682"/>
      <c r="FVR50" s="682"/>
      <c r="FVS50" s="682"/>
      <c r="FVT50" s="682"/>
      <c r="FVU50" s="682"/>
      <c r="FVV50" s="682"/>
      <c r="FVW50" s="682"/>
      <c r="FVX50" s="682"/>
      <c r="FVY50" s="682"/>
      <c r="FVZ50" s="682"/>
      <c r="FWA50" s="682"/>
      <c r="FWB50" s="682"/>
      <c r="FWC50" s="682"/>
      <c r="FWD50" s="682"/>
      <c r="FWE50" s="682"/>
      <c r="FWF50" s="682"/>
      <c r="FWG50" s="682"/>
      <c r="FWH50" s="682"/>
      <c r="FWI50" s="682"/>
      <c r="FWJ50" s="682"/>
      <c r="FWK50" s="682"/>
      <c r="FWL50" s="682"/>
      <c r="FWM50" s="682"/>
      <c r="FWN50" s="682"/>
      <c r="FWO50" s="682"/>
      <c r="FWP50" s="682"/>
      <c r="FWQ50" s="682"/>
      <c r="FWR50" s="682"/>
      <c r="FWS50" s="682"/>
      <c r="FWT50" s="682"/>
      <c r="FWU50" s="682"/>
      <c r="FWV50" s="682"/>
      <c r="FWW50" s="682"/>
      <c r="FWX50" s="682"/>
      <c r="FWY50" s="682"/>
      <c r="FWZ50" s="682"/>
      <c r="FXA50" s="682"/>
      <c r="FXB50" s="682"/>
      <c r="FXC50" s="682"/>
      <c r="FXD50" s="682"/>
      <c r="FXE50" s="682"/>
      <c r="FXF50" s="682"/>
      <c r="FXG50" s="682"/>
      <c r="FXH50" s="682"/>
      <c r="FXI50" s="682"/>
      <c r="FXJ50" s="682"/>
      <c r="FXK50" s="682"/>
      <c r="FXL50" s="682"/>
      <c r="FXM50" s="682"/>
      <c r="FXN50" s="682"/>
      <c r="FXO50" s="682"/>
      <c r="FXP50" s="682"/>
      <c r="FXQ50" s="682"/>
      <c r="FXR50" s="682"/>
      <c r="FXS50" s="682"/>
      <c r="FXT50" s="682"/>
      <c r="FXU50" s="682"/>
      <c r="FXV50" s="682"/>
      <c r="FXW50" s="682"/>
      <c r="FXX50" s="682"/>
      <c r="FXY50" s="682"/>
      <c r="FXZ50" s="682"/>
      <c r="FYA50" s="682"/>
      <c r="FYB50" s="682"/>
      <c r="FYC50" s="682"/>
      <c r="FYD50" s="682"/>
      <c r="FYE50" s="682"/>
      <c r="FYF50" s="682"/>
      <c r="FYG50" s="682"/>
      <c r="FYH50" s="682"/>
      <c r="FYI50" s="682"/>
      <c r="FYJ50" s="682"/>
      <c r="FYK50" s="682"/>
      <c r="FYL50" s="682"/>
      <c r="FYM50" s="682"/>
      <c r="FYN50" s="682"/>
      <c r="FYO50" s="682"/>
      <c r="FYP50" s="682"/>
      <c r="FYQ50" s="682"/>
      <c r="FYR50" s="682"/>
      <c r="FYS50" s="682"/>
      <c r="FYT50" s="682"/>
      <c r="FYU50" s="682"/>
      <c r="FYV50" s="682"/>
      <c r="FYW50" s="682"/>
      <c r="FYX50" s="682"/>
      <c r="FYY50" s="682"/>
      <c r="FYZ50" s="682"/>
      <c r="FZA50" s="682"/>
      <c r="FZB50" s="682"/>
      <c r="FZC50" s="682"/>
      <c r="FZD50" s="682"/>
      <c r="FZE50" s="682"/>
      <c r="FZF50" s="682"/>
      <c r="FZG50" s="682"/>
      <c r="FZH50" s="682"/>
      <c r="FZI50" s="682"/>
      <c r="FZJ50" s="682"/>
      <c r="FZK50" s="682"/>
      <c r="FZL50" s="682"/>
      <c r="FZM50" s="682"/>
      <c r="FZN50" s="682"/>
      <c r="FZO50" s="682"/>
      <c r="FZP50" s="682"/>
      <c r="FZQ50" s="682"/>
      <c r="FZR50" s="682"/>
      <c r="FZS50" s="682"/>
      <c r="FZT50" s="682"/>
      <c r="FZU50" s="682"/>
      <c r="FZV50" s="682"/>
      <c r="FZW50" s="682"/>
      <c r="FZX50" s="682"/>
      <c r="FZY50" s="682"/>
      <c r="FZZ50" s="682"/>
      <c r="GAA50" s="682"/>
      <c r="GAB50" s="682"/>
      <c r="GAC50" s="682"/>
      <c r="GAD50" s="682"/>
      <c r="GAE50" s="682"/>
      <c r="GAF50" s="682"/>
      <c r="GAG50" s="682"/>
      <c r="GAH50" s="682"/>
      <c r="GAI50" s="682"/>
      <c r="GAJ50" s="682"/>
      <c r="GAK50" s="682"/>
      <c r="GAL50" s="682"/>
      <c r="GAM50" s="682"/>
      <c r="GAN50" s="682"/>
      <c r="GAO50" s="682"/>
      <c r="GAP50" s="682"/>
      <c r="GAQ50" s="682"/>
      <c r="GAR50" s="682"/>
      <c r="GAS50" s="682"/>
      <c r="GAT50" s="682"/>
      <c r="GAU50" s="682"/>
      <c r="GAV50" s="682"/>
      <c r="GAW50" s="682"/>
      <c r="GAX50" s="682"/>
      <c r="GAY50" s="682"/>
      <c r="GAZ50" s="682"/>
      <c r="GBA50" s="682"/>
      <c r="GBB50" s="682"/>
      <c r="GBC50" s="682"/>
      <c r="GBD50" s="682"/>
      <c r="GBE50" s="682"/>
      <c r="GBF50" s="682"/>
      <c r="GBG50" s="682"/>
      <c r="GBH50" s="682"/>
      <c r="GBI50" s="682"/>
      <c r="GBJ50" s="682"/>
      <c r="GBK50" s="682"/>
      <c r="GBL50" s="682"/>
      <c r="GBM50" s="682"/>
      <c r="GBN50" s="682"/>
      <c r="GBO50" s="682"/>
      <c r="GBP50" s="682"/>
      <c r="GBQ50" s="682"/>
      <c r="GBR50" s="682"/>
      <c r="GBS50" s="682"/>
      <c r="GBT50" s="682"/>
      <c r="GBU50" s="682"/>
      <c r="GBV50" s="682"/>
      <c r="GBW50" s="682"/>
      <c r="GBX50" s="682"/>
      <c r="GBY50" s="682"/>
      <c r="GBZ50" s="682"/>
      <c r="GCA50" s="682"/>
      <c r="GCB50" s="682"/>
      <c r="GCC50" s="682"/>
      <c r="GCD50" s="682"/>
      <c r="GCE50" s="682"/>
      <c r="GCF50" s="682"/>
      <c r="GCG50" s="682"/>
      <c r="GCH50" s="682"/>
      <c r="GCI50" s="682"/>
      <c r="GCJ50" s="682"/>
      <c r="GCK50" s="682"/>
      <c r="GCL50" s="682"/>
      <c r="GCM50" s="682"/>
      <c r="GCN50" s="682"/>
      <c r="GCO50" s="682"/>
      <c r="GCP50" s="682"/>
      <c r="GCQ50" s="682"/>
      <c r="GCR50" s="682"/>
      <c r="GCS50" s="682"/>
      <c r="GCT50" s="682"/>
      <c r="GCU50" s="682"/>
      <c r="GCV50" s="682"/>
      <c r="GCW50" s="682"/>
      <c r="GCX50" s="682"/>
      <c r="GCY50" s="682"/>
      <c r="GCZ50" s="682"/>
      <c r="GDA50" s="682"/>
      <c r="GDB50" s="682"/>
      <c r="GDC50" s="682"/>
      <c r="GDD50" s="682"/>
      <c r="GDE50" s="682"/>
      <c r="GDF50" s="682"/>
      <c r="GDG50" s="682"/>
      <c r="GDH50" s="682"/>
      <c r="GDI50" s="682"/>
      <c r="GDJ50" s="682"/>
      <c r="GDK50" s="682"/>
      <c r="GDL50" s="682"/>
      <c r="GDM50" s="682"/>
      <c r="GDN50" s="682"/>
      <c r="GDO50" s="682"/>
      <c r="GDP50" s="682"/>
      <c r="GDQ50" s="682"/>
      <c r="GDR50" s="682"/>
      <c r="GDS50" s="682"/>
      <c r="GDT50" s="682"/>
      <c r="GDU50" s="682"/>
      <c r="GDV50" s="682"/>
      <c r="GDW50" s="682"/>
      <c r="GDX50" s="682"/>
      <c r="GDY50" s="682"/>
      <c r="GDZ50" s="682"/>
      <c r="GEA50" s="682"/>
      <c r="GEB50" s="682"/>
      <c r="GEC50" s="682"/>
      <c r="GED50" s="682"/>
      <c r="GEE50" s="682"/>
      <c r="GEF50" s="682"/>
      <c r="GEG50" s="682"/>
      <c r="GEH50" s="682"/>
      <c r="GEI50" s="682"/>
      <c r="GEJ50" s="682"/>
      <c r="GEK50" s="682"/>
      <c r="GEL50" s="682"/>
      <c r="GEM50" s="682"/>
      <c r="GEN50" s="682"/>
      <c r="GEO50" s="682"/>
      <c r="GEP50" s="682"/>
      <c r="GEQ50" s="682"/>
      <c r="GER50" s="682"/>
      <c r="GES50" s="682"/>
      <c r="GET50" s="682"/>
      <c r="GEU50" s="682"/>
      <c r="GEV50" s="682"/>
      <c r="GEW50" s="682"/>
      <c r="GEX50" s="682"/>
      <c r="GEY50" s="682"/>
      <c r="GEZ50" s="682"/>
      <c r="GFA50" s="682"/>
      <c r="GFB50" s="682"/>
      <c r="GFC50" s="682"/>
      <c r="GFD50" s="682"/>
      <c r="GFE50" s="682"/>
      <c r="GFF50" s="682"/>
      <c r="GFG50" s="682"/>
      <c r="GFH50" s="682"/>
      <c r="GFI50" s="682"/>
      <c r="GFJ50" s="682"/>
      <c r="GFK50" s="682"/>
      <c r="GFL50" s="682"/>
      <c r="GFM50" s="682"/>
      <c r="GFN50" s="682"/>
      <c r="GFO50" s="682"/>
      <c r="GFP50" s="682"/>
      <c r="GFQ50" s="682"/>
      <c r="GFR50" s="682"/>
      <c r="GFS50" s="682"/>
      <c r="GFT50" s="682"/>
      <c r="GFU50" s="682"/>
      <c r="GFV50" s="682"/>
      <c r="GFW50" s="682"/>
      <c r="GFX50" s="682"/>
      <c r="GFY50" s="682"/>
      <c r="GFZ50" s="682"/>
      <c r="GGA50" s="682"/>
      <c r="GGB50" s="682"/>
      <c r="GGC50" s="682"/>
      <c r="GGD50" s="682"/>
      <c r="GGE50" s="682"/>
      <c r="GGF50" s="682"/>
      <c r="GGG50" s="682"/>
      <c r="GGH50" s="682"/>
      <c r="GGI50" s="682"/>
      <c r="GGJ50" s="682"/>
      <c r="GGK50" s="682"/>
      <c r="GGL50" s="682"/>
      <c r="GGM50" s="682"/>
      <c r="GGN50" s="682"/>
      <c r="GGO50" s="682"/>
      <c r="GGP50" s="682"/>
      <c r="GGQ50" s="682"/>
      <c r="GGR50" s="682"/>
      <c r="GGS50" s="682"/>
      <c r="GGT50" s="682"/>
      <c r="GGU50" s="682"/>
      <c r="GGV50" s="682"/>
      <c r="GGW50" s="682"/>
      <c r="GGX50" s="682"/>
      <c r="GGY50" s="682"/>
      <c r="GGZ50" s="682"/>
      <c r="GHA50" s="682"/>
      <c r="GHB50" s="682"/>
      <c r="GHC50" s="682"/>
      <c r="GHD50" s="682"/>
      <c r="GHE50" s="682"/>
      <c r="GHF50" s="682"/>
      <c r="GHG50" s="682"/>
      <c r="GHH50" s="682"/>
      <c r="GHI50" s="682"/>
      <c r="GHJ50" s="682"/>
      <c r="GHK50" s="682"/>
      <c r="GHL50" s="682"/>
      <c r="GHM50" s="682"/>
      <c r="GHN50" s="682"/>
      <c r="GHO50" s="682"/>
      <c r="GHP50" s="682"/>
      <c r="GHQ50" s="682"/>
      <c r="GHR50" s="682"/>
      <c r="GHS50" s="682"/>
      <c r="GHT50" s="682"/>
      <c r="GHU50" s="682"/>
      <c r="GHV50" s="682"/>
      <c r="GHW50" s="682"/>
      <c r="GHX50" s="682"/>
      <c r="GHY50" s="682"/>
      <c r="GHZ50" s="682"/>
      <c r="GIA50" s="682"/>
      <c r="GIB50" s="682"/>
      <c r="GIC50" s="682"/>
      <c r="GID50" s="682"/>
      <c r="GIE50" s="682"/>
      <c r="GIF50" s="682"/>
      <c r="GIG50" s="682"/>
      <c r="GIH50" s="682"/>
      <c r="GII50" s="682"/>
      <c r="GIJ50" s="682"/>
      <c r="GIK50" s="682"/>
      <c r="GIL50" s="682"/>
      <c r="GIM50" s="682"/>
      <c r="GIN50" s="682"/>
      <c r="GIO50" s="682"/>
      <c r="GIP50" s="682"/>
      <c r="GIQ50" s="682"/>
      <c r="GIR50" s="682"/>
      <c r="GIS50" s="682"/>
      <c r="GIT50" s="682"/>
      <c r="GIU50" s="682"/>
      <c r="GIV50" s="682"/>
      <c r="GIW50" s="682"/>
      <c r="GIX50" s="682"/>
      <c r="GIY50" s="682"/>
      <c r="GIZ50" s="682"/>
      <c r="GJA50" s="682"/>
      <c r="GJB50" s="682"/>
      <c r="GJC50" s="682"/>
      <c r="GJD50" s="682"/>
      <c r="GJE50" s="682"/>
      <c r="GJF50" s="682"/>
      <c r="GJG50" s="682"/>
      <c r="GJH50" s="682"/>
      <c r="GJI50" s="682"/>
      <c r="GJJ50" s="682"/>
      <c r="GJK50" s="682"/>
      <c r="GJL50" s="682"/>
      <c r="GJM50" s="682"/>
      <c r="GJN50" s="682"/>
      <c r="GJO50" s="682"/>
      <c r="GJP50" s="682"/>
      <c r="GJQ50" s="682"/>
      <c r="GJR50" s="682"/>
      <c r="GJS50" s="682"/>
      <c r="GJT50" s="682"/>
      <c r="GJU50" s="682"/>
      <c r="GJV50" s="682"/>
      <c r="GJW50" s="682"/>
      <c r="GJX50" s="682"/>
      <c r="GJY50" s="682"/>
      <c r="GJZ50" s="682"/>
      <c r="GKA50" s="682"/>
      <c r="GKB50" s="682"/>
      <c r="GKC50" s="682"/>
      <c r="GKD50" s="682"/>
      <c r="GKE50" s="682"/>
      <c r="GKF50" s="682"/>
      <c r="GKG50" s="682"/>
      <c r="GKH50" s="682"/>
      <c r="GKI50" s="682"/>
      <c r="GKJ50" s="682"/>
      <c r="GKK50" s="682"/>
      <c r="GKL50" s="682"/>
      <c r="GKM50" s="682"/>
      <c r="GKN50" s="682"/>
      <c r="GKO50" s="682"/>
      <c r="GKP50" s="682"/>
      <c r="GKQ50" s="682"/>
      <c r="GKR50" s="682"/>
      <c r="GKS50" s="682"/>
      <c r="GKT50" s="682"/>
      <c r="GKU50" s="682"/>
      <c r="GKV50" s="682"/>
      <c r="GKW50" s="682"/>
      <c r="GKX50" s="682"/>
      <c r="GKY50" s="682"/>
      <c r="GKZ50" s="682"/>
      <c r="GLA50" s="682"/>
      <c r="GLB50" s="682"/>
      <c r="GLC50" s="682"/>
      <c r="GLD50" s="682"/>
      <c r="GLE50" s="682"/>
      <c r="GLF50" s="682"/>
      <c r="GLG50" s="682"/>
      <c r="GLH50" s="682"/>
      <c r="GLI50" s="682"/>
      <c r="GLJ50" s="682"/>
      <c r="GLK50" s="682"/>
      <c r="GLL50" s="682"/>
      <c r="GLM50" s="682"/>
      <c r="GLN50" s="682"/>
      <c r="GLO50" s="682"/>
      <c r="GLP50" s="682"/>
      <c r="GLQ50" s="682"/>
      <c r="GLR50" s="682"/>
      <c r="GLS50" s="682"/>
      <c r="GLT50" s="682"/>
      <c r="GLU50" s="682"/>
      <c r="GLV50" s="682"/>
      <c r="GLW50" s="682"/>
      <c r="GLX50" s="682"/>
      <c r="GLY50" s="682"/>
      <c r="GLZ50" s="682"/>
      <c r="GMA50" s="682"/>
      <c r="GMB50" s="682"/>
      <c r="GMC50" s="682"/>
      <c r="GMD50" s="682"/>
      <c r="GME50" s="682"/>
      <c r="GMF50" s="682"/>
      <c r="GMG50" s="682"/>
      <c r="GMH50" s="682"/>
      <c r="GMI50" s="682"/>
      <c r="GMJ50" s="682"/>
      <c r="GMK50" s="682"/>
      <c r="GML50" s="682"/>
      <c r="GMM50" s="682"/>
      <c r="GMN50" s="682"/>
      <c r="GMO50" s="682"/>
      <c r="GMP50" s="682"/>
      <c r="GMQ50" s="682"/>
      <c r="GMR50" s="682"/>
      <c r="GMS50" s="682"/>
      <c r="GMT50" s="682"/>
      <c r="GMU50" s="682"/>
      <c r="GMV50" s="682"/>
      <c r="GMW50" s="682"/>
      <c r="GMX50" s="682"/>
      <c r="GMY50" s="682"/>
      <c r="GMZ50" s="682"/>
      <c r="GNA50" s="682"/>
      <c r="GNB50" s="682"/>
      <c r="GNC50" s="682"/>
      <c r="GND50" s="682"/>
      <c r="GNE50" s="682"/>
      <c r="GNF50" s="682"/>
      <c r="GNG50" s="682"/>
      <c r="GNH50" s="682"/>
      <c r="GNI50" s="682"/>
      <c r="GNJ50" s="682"/>
      <c r="GNK50" s="682"/>
      <c r="GNL50" s="682"/>
      <c r="GNM50" s="682"/>
      <c r="GNN50" s="682"/>
      <c r="GNO50" s="682"/>
      <c r="GNP50" s="682"/>
      <c r="GNQ50" s="682"/>
      <c r="GNR50" s="682"/>
      <c r="GNS50" s="682"/>
      <c r="GNT50" s="682"/>
      <c r="GNU50" s="682"/>
      <c r="GNV50" s="682"/>
      <c r="GNW50" s="682"/>
      <c r="GNX50" s="682"/>
      <c r="GNY50" s="682"/>
      <c r="GNZ50" s="682"/>
      <c r="GOA50" s="682"/>
      <c r="GOB50" s="682"/>
      <c r="GOC50" s="682"/>
      <c r="GOD50" s="682"/>
      <c r="GOE50" s="682"/>
      <c r="GOF50" s="682"/>
      <c r="GOG50" s="682"/>
      <c r="GOH50" s="682"/>
      <c r="GOI50" s="682"/>
      <c r="GOJ50" s="682"/>
      <c r="GOK50" s="682"/>
      <c r="GOL50" s="682"/>
      <c r="GOM50" s="682"/>
      <c r="GON50" s="682"/>
      <c r="GOO50" s="682"/>
      <c r="GOP50" s="682"/>
      <c r="GOQ50" s="682"/>
      <c r="GOR50" s="682"/>
      <c r="GOS50" s="682"/>
      <c r="GOT50" s="682"/>
      <c r="GOU50" s="682"/>
      <c r="GOV50" s="682"/>
      <c r="GOW50" s="682"/>
      <c r="GOX50" s="682"/>
      <c r="GOY50" s="682"/>
      <c r="GOZ50" s="682"/>
      <c r="GPA50" s="682"/>
      <c r="GPB50" s="682"/>
      <c r="GPC50" s="682"/>
      <c r="GPD50" s="682"/>
      <c r="GPE50" s="682"/>
      <c r="GPF50" s="682"/>
      <c r="GPG50" s="682"/>
      <c r="GPH50" s="682"/>
      <c r="GPI50" s="682"/>
      <c r="GPJ50" s="682"/>
      <c r="GPK50" s="682"/>
      <c r="GPL50" s="682"/>
      <c r="GPM50" s="682"/>
      <c r="GPN50" s="682"/>
      <c r="GPO50" s="682"/>
      <c r="GPP50" s="682"/>
      <c r="GPQ50" s="682"/>
      <c r="GPR50" s="682"/>
      <c r="GPS50" s="682"/>
      <c r="GPT50" s="682"/>
      <c r="GPU50" s="682"/>
      <c r="GPV50" s="682"/>
      <c r="GPW50" s="682"/>
      <c r="GPX50" s="682"/>
      <c r="GPY50" s="682"/>
      <c r="GPZ50" s="682"/>
      <c r="GQA50" s="682"/>
      <c r="GQB50" s="682"/>
      <c r="GQC50" s="682"/>
      <c r="GQD50" s="682"/>
      <c r="GQE50" s="682"/>
      <c r="GQF50" s="682"/>
      <c r="GQG50" s="682"/>
      <c r="GQH50" s="682"/>
      <c r="GQI50" s="682"/>
      <c r="GQJ50" s="682"/>
      <c r="GQK50" s="682"/>
      <c r="GQL50" s="682"/>
      <c r="GQM50" s="682"/>
      <c r="GQN50" s="682"/>
      <c r="GQO50" s="682"/>
      <c r="GQP50" s="682"/>
      <c r="GQQ50" s="682"/>
      <c r="GQR50" s="682"/>
      <c r="GQS50" s="682"/>
      <c r="GQT50" s="682"/>
      <c r="GQU50" s="682"/>
      <c r="GQV50" s="682"/>
      <c r="GQW50" s="682"/>
      <c r="GQX50" s="682"/>
      <c r="GQY50" s="682"/>
      <c r="GQZ50" s="682"/>
      <c r="GRA50" s="682"/>
      <c r="GRB50" s="682"/>
      <c r="GRC50" s="682"/>
      <c r="GRD50" s="682"/>
      <c r="GRE50" s="682"/>
      <c r="GRF50" s="682"/>
      <c r="GRG50" s="682"/>
      <c r="GRH50" s="682"/>
      <c r="GRI50" s="682"/>
      <c r="GRJ50" s="682"/>
      <c r="GRK50" s="682"/>
      <c r="GRL50" s="682"/>
      <c r="GRM50" s="682"/>
      <c r="GRN50" s="682"/>
      <c r="GRO50" s="682"/>
      <c r="GRP50" s="682"/>
      <c r="GRQ50" s="682"/>
      <c r="GRR50" s="682"/>
      <c r="GRS50" s="682"/>
      <c r="GRT50" s="682"/>
      <c r="GRU50" s="682"/>
      <c r="GRV50" s="682"/>
      <c r="GRW50" s="682"/>
      <c r="GRX50" s="682"/>
      <c r="GRY50" s="682"/>
      <c r="GRZ50" s="682"/>
      <c r="GSA50" s="682"/>
      <c r="GSB50" s="682"/>
      <c r="GSC50" s="682"/>
      <c r="GSD50" s="682"/>
      <c r="GSE50" s="682"/>
      <c r="GSF50" s="682"/>
      <c r="GSG50" s="682"/>
      <c r="GSH50" s="682"/>
      <c r="GSI50" s="682"/>
      <c r="GSJ50" s="682"/>
      <c r="GSK50" s="682"/>
      <c r="GSL50" s="682"/>
      <c r="GSM50" s="682"/>
      <c r="GSN50" s="682"/>
      <c r="GSO50" s="682"/>
      <c r="GSP50" s="682"/>
      <c r="GSQ50" s="682"/>
      <c r="GSR50" s="682"/>
      <c r="GSS50" s="682"/>
      <c r="GST50" s="682"/>
      <c r="GSU50" s="682"/>
      <c r="GSV50" s="682"/>
      <c r="GSW50" s="682"/>
      <c r="GSX50" s="682"/>
      <c r="GSY50" s="682"/>
      <c r="GSZ50" s="682"/>
      <c r="GTA50" s="682"/>
      <c r="GTB50" s="682"/>
      <c r="GTC50" s="682"/>
      <c r="GTD50" s="682"/>
      <c r="GTE50" s="682"/>
      <c r="GTF50" s="682"/>
      <c r="GTG50" s="682"/>
      <c r="GTH50" s="682"/>
      <c r="GTI50" s="682"/>
      <c r="GTJ50" s="682"/>
      <c r="GTK50" s="682"/>
      <c r="GTL50" s="682"/>
      <c r="GTM50" s="682"/>
      <c r="GTN50" s="682"/>
      <c r="GTO50" s="682"/>
      <c r="GTP50" s="682"/>
      <c r="GTQ50" s="682"/>
      <c r="GTR50" s="682"/>
      <c r="GTS50" s="682"/>
      <c r="GTT50" s="682"/>
      <c r="GTU50" s="682"/>
      <c r="GTV50" s="682"/>
      <c r="GTW50" s="682"/>
      <c r="GTX50" s="682"/>
      <c r="GTY50" s="682"/>
      <c r="GTZ50" s="682"/>
      <c r="GUA50" s="682"/>
      <c r="GUB50" s="682"/>
      <c r="GUC50" s="682"/>
      <c r="GUD50" s="682"/>
      <c r="GUE50" s="682"/>
      <c r="GUF50" s="682"/>
      <c r="GUG50" s="682"/>
      <c r="GUH50" s="682"/>
      <c r="GUI50" s="682"/>
      <c r="GUJ50" s="682"/>
      <c r="GUK50" s="682"/>
      <c r="GUL50" s="682"/>
      <c r="GUM50" s="682"/>
      <c r="GUN50" s="682"/>
      <c r="GUO50" s="682"/>
      <c r="GUP50" s="682"/>
      <c r="GUQ50" s="682"/>
      <c r="GUR50" s="682"/>
      <c r="GUS50" s="682"/>
      <c r="GUT50" s="682"/>
      <c r="GUU50" s="682"/>
      <c r="GUV50" s="682"/>
      <c r="GUW50" s="682"/>
      <c r="GUX50" s="682"/>
      <c r="GUY50" s="682"/>
      <c r="GUZ50" s="682"/>
      <c r="GVA50" s="682"/>
      <c r="GVB50" s="682"/>
      <c r="GVC50" s="682"/>
      <c r="GVD50" s="682"/>
      <c r="GVE50" s="682"/>
      <c r="GVF50" s="682"/>
      <c r="GVG50" s="682"/>
      <c r="GVH50" s="682"/>
      <c r="GVI50" s="682"/>
      <c r="GVJ50" s="682"/>
      <c r="GVK50" s="682"/>
      <c r="GVL50" s="682"/>
      <c r="GVM50" s="682"/>
      <c r="GVN50" s="682"/>
      <c r="GVO50" s="682"/>
      <c r="GVP50" s="682"/>
      <c r="GVQ50" s="682"/>
      <c r="GVR50" s="682"/>
      <c r="GVS50" s="682"/>
      <c r="GVT50" s="682"/>
      <c r="GVU50" s="682"/>
      <c r="GVV50" s="682"/>
      <c r="GVW50" s="682"/>
      <c r="GVX50" s="682"/>
      <c r="GVY50" s="682"/>
      <c r="GVZ50" s="682"/>
      <c r="GWA50" s="682"/>
      <c r="GWB50" s="682"/>
      <c r="GWC50" s="682"/>
      <c r="GWD50" s="682"/>
      <c r="GWE50" s="682"/>
      <c r="GWF50" s="682"/>
      <c r="GWG50" s="682"/>
      <c r="GWH50" s="682"/>
      <c r="GWI50" s="682"/>
      <c r="GWJ50" s="682"/>
      <c r="GWK50" s="682"/>
      <c r="GWL50" s="682"/>
      <c r="GWM50" s="682"/>
      <c r="GWN50" s="682"/>
      <c r="GWO50" s="682"/>
      <c r="GWP50" s="682"/>
      <c r="GWQ50" s="682"/>
      <c r="GWR50" s="682"/>
      <c r="GWS50" s="682"/>
      <c r="GWT50" s="682"/>
      <c r="GWU50" s="682"/>
      <c r="GWV50" s="682"/>
      <c r="GWW50" s="682"/>
      <c r="GWX50" s="682"/>
      <c r="GWY50" s="682"/>
      <c r="GWZ50" s="682"/>
      <c r="GXA50" s="682"/>
      <c r="GXB50" s="682"/>
      <c r="GXC50" s="682"/>
      <c r="GXD50" s="682"/>
      <c r="GXE50" s="682"/>
      <c r="GXF50" s="682"/>
      <c r="GXG50" s="682"/>
      <c r="GXH50" s="682"/>
      <c r="GXI50" s="682"/>
      <c r="GXJ50" s="682"/>
      <c r="GXK50" s="682"/>
      <c r="GXL50" s="682"/>
      <c r="GXM50" s="682"/>
      <c r="GXN50" s="682"/>
      <c r="GXO50" s="682"/>
      <c r="GXP50" s="682"/>
      <c r="GXQ50" s="682"/>
      <c r="GXR50" s="682"/>
      <c r="GXS50" s="682"/>
      <c r="GXT50" s="682"/>
      <c r="GXU50" s="682"/>
      <c r="GXV50" s="682"/>
      <c r="GXW50" s="682"/>
      <c r="GXX50" s="682"/>
      <c r="GXY50" s="682"/>
      <c r="GXZ50" s="682"/>
      <c r="GYA50" s="682"/>
      <c r="GYB50" s="682"/>
      <c r="GYC50" s="682"/>
      <c r="GYD50" s="682"/>
      <c r="GYE50" s="682"/>
      <c r="GYF50" s="682"/>
      <c r="GYG50" s="682"/>
      <c r="GYH50" s="682"/>
      <c r="GYI50" s="682"/>
      <c r="GYJ50" s="682"/>
      <c r="GYK50" s="682"/>
      <c r="GYL50" s="682"/>
      <c r="GYM50" s="682"/>
      <c r="GYN50" s="682"/>
      <c r="GYO50" s="682"/>
      <c r="GYP50" s="682"/>
      <c r="GYQ50" s="682"/>
      <c r="GYR50" s="682"/>
      <c r="GYS50" s="682"/>
      <c r="GYT50" s="682"/>
      <c r="GYU50" s="682"/>
      <c r="GYV50" s="682"/>
      <c r="GYW50" s="682"/>
      <c r="GYX50" s="682"/>
      <c r="GYY50" s="682"/>
      <c r="GYZ50" s="682"/>
      <c r="GZA50" s="682"/>
      <c r="GZB50" s="682"/>
      <c r="GZC50" s="682"/>
      <c r="GZD50" s="682"/>
      <c r="GZE50" s="682"/>
      <c r="GZF50" s="682"/>
      <c r="GZG50" s="682"/>
      <c r="GZH50" s="682"/>
      <c r="GZI50" s="682"/>
      <c r="GZJ50" s="682"/>
      <c r="GZK50" s="682"/>
      <c r="GZL50" s="682"/>
      <c r="GZM50" s="682"/>
      <c r="GZN50" s="682"/>
      <c r="GZO50" s="682"/>
      <c r="GZP50" s="682"/>
      <c r="GZQ50" s="682"/>
      <c r="GZR50" s="682"/>
      <c r="GZS50" s="682"/>
      <c r="GZT50" s="682"/>
      <c r="GZU50" s="682"/>
      <c r="GZV50" s="682"/>
      <c r="GZW50" s="682"/>
      <c r="GZX50" s="682"/>
      <c r="GZY50" s="682"/>
      <c r="GZZ50" s="682"/>
      <c r="HAA50" s="682"/>
      <c r="HAB50" s="682"/>
      <c r="HAC50" s="682"/>
      <c r="HAD50" s="682"/>
      <c r="HAE50" s="682"/>
      <c r="HAF50" s="682"/>
      <c r="HAG50" s="682"/>
      <c r="HAH50" s="682"/>
      <c r="HAI50" s="682"/>
      <c r="HAJ50" s="682"/>
      <c r="HAK50" s="682"/>
      <c r="HAL50" s="682"/>
      <c r="HAM50" s="682"/>
      <c r="HAN50" s="682"/>
      <c r="HAO50" s="682"/>
      <c r="HAP50" s="682"/>
      <c r="HAQ50" s="682"/>
      <c r="HAR50" s="682"/>
      <c r="HAS50" s="682"/>
      <c r="HAT50" s="682"/>
      <c r="HAU50" s="682"/>
      <c r="HAV50" s="682"/>
      <c r="HAW50" s="682"/>
      <c r="HAX50" s="682"/>
      <c r="HAY50" s="682"/>
      <c r="HAZ50" s="682"/>
      <c r="HBA50" s="682"/>
      <c r="HBB50" s="682"/>
      <c r="HBC50" s="682"/>
      <c r="HBD50" s="682"/>
      <c r="HBE50" s="682"/>
      <c r="HBF50" s="682"/>
      <c r="HBG50" s="682"/>
      <c r="HBH50" s="682"/>
      <c r="HBI50" s="682"/>
      <c r="HBJ50" s="682"/>
      <c r="HBK50" s="682"/>
      <c r="HBL50" s="682"/>
      <c r="HBM50" s="682"/>
      <c r="HBN50" s="682"/>
      <c r="HBO50" s="682"/>
      <c r="HBP50" s="682"/>
      <c r="HBQ50" s="682"/>
      <c r="HBR50" s="682"/>
      <c r="HBS50" s="682"/>
      <c r="HBT50" s="682"/>
      <c r="HBU50" s="682"/>
      <c r="HBV50" s="682"/>
      <c r="HBW50" s="682"/>
      <c r="HBX50" s="682"/>
      <c r="HBY50" s="682"/>
      <c r="HBZ50" s="682"/>
      <c r="HCA50" s="682"/>
      <c r="HCB50" s="682"/>
      <c r="HCC50" s="682"/>
      <c r="HCD50" s="682"/>
      <c r="HCE50" s="682"/>
      <c r="HCF50" s="682"/>
      <c r="HCG50" s="682"/>
      <c r="HCH50" s="682"/>
      <c r="HCI50" s="682"/>
      <c r="HCJ50" s="682"/>
      <c r="HCK50" s="682"/>
      <c r="HCL50" s="682"/>
      <c r="HCM50" s="682"/>
      <c r="HCN50" s="682"/>
      <c r="HCO50" s="682"/>
      <c r="HCP50" s="682"/>
      <c r="HCQ50" s="682"/>
      <c r="HCR50" s="682"/>
      <c r="HCS50" s="682"/>
      <c r="HCT50" s="682"/>
      <c r="HCU50" s="682"/>
      <c r="HCV50" s="682"/>
      <c r="HCW50" s="682"/>
      <c r="HCX50" s="682"/>
      <c r="HCY50" s="682"/>
      <c r="HCZ50" s="682"/>
      <c r="HDA50" s="682"/>
      <c r="HDB50" s="682"/>
      <c r="HDC50" s="682"/>
      <c r="HDD50" s="682"/>
      <c r="HDE50" s="682"/>
      <c r="HDF50" s="682"/>
      <c r="HDG50" s="682"/>
      <c r="HDH50" s="682"/>
      <c r="HDI50" s="682"/>
      <c r="HDJ50" s="682"/>
      <c r="HDK50" s="682"/>
      <c r="HDL50" s="682"/>
      <c r="HDM50" s="682"/>
      <c r="HDN50" s="682"/>
      <c r="HDO50" s="682"/>
      <c r="HDP50" s="682"/>
      <c r="HDQ50" s="682"/>
      <c r="HDR50" s="682"/>
      <c r="HDS50" s="682"/>
      <c r="HDT50" s="682"/>
      <c r="HDU50" s="682"/>
      <c r="HDV50" s="682"/>
      <c r="HDW50" s="682"/>
      <c r="HDX50" s="682"/>
      <c r="HDY50" s="682"/>
      <c r="HDZ50" s="682"/>
      <c r="HEA50" s="682"/>
      <c r="HEB50" s="682"/>
      <c r="HEC50" s="682"/>
      <c r="HED50" s="682"/>
      <c r="HEE50" s="682"/>
      <c r="HEF50" s="682"/>
      <c r="HEG50" s="682"/>
      <c r="HEH50" s="682"/>
      <c r="HEI50" s="682"/>
      <c r="HEJ50" s="682"/>
      <c r="HEK50" s="682"/>
      <c r="HEL50" s="682"/>
      <c r="HEM50" s="682"/>
      <c r="HEN50" s="682"/>
      <c r="HEO50" s="682"/>
      <c r="HEP50" s="682"/>
      <c r="HEQ50" s="682"/>
      <c r="HER50" s="682"/>
      <c r="HES50" s="682"/>
      <c r="HET50" s="682"/>
      <c r="HEU50" s="682"/>
      <c r="HEV50" s="682"/>
      <c r="HEW50" s="682"/>
      <c r="HEX50" s="682"/>
      <c r="HEY50" s="682"/>
      <c r="HEZ50" s="682"/>
      <c r="HFA50" s="682"/>
      <c r="HFB50" s="682"/>
      <c r="HFC50" s="682"/>
      <c r="HFD50" s="682"/>
      <c r="HFE50" s="682"/>
      <c r="HFF50" s="682"/>
      <c r="HFG50" s="682"/>
      <c r="HFH50" s="682"/>
      <c r="HFI50" s="682"/>
      <c r="HFJ50" s="682"/>
      <c r="HFK50" s="682"/>
      <c r="HFL50" s="682"/>
      <c r="HFM50" s="682"/>
      <c r="HFN50" s="682"/>
      <c r="HFO50" s="682"/>
      <c r="HFP50" s="682"/>
      <c r="HFQ50" s="682"/>
      <c r="HFR50" s="682"/>
      <c r="HFS50" s="682"/>
      <c r="HFT50" s="682"/>
      <c r="HFU50" s="682"/>
      <c r="HFV50" s="682"/>
      <c r="HFW50" s="682"/>
      <c r="HFX50" s="682"/>
      <c r="HFY50" s="682"/>
      <c r="HFZ50" s="682"/>
      <c r="HGA50" s="682"/>
      <c r="HGB50" s="682"/>
      <c r="HGC50" s="682"/>
      <c r="HGD50" s="682"/>
      <c r="HGE50" s="682"/>
      <c r="HGF50" s="682"/>
      <c r="HGG50" s="682"/>
      <c r="HGH50" s="682"/>
      <c r="HGI50" s="682"/>
      <c r="HGJ50" s="682"/>
      <c r="HGK50" s="682"/>
      <c r="HGL50" s="682"/>
      <c r="HGM50" s="682"/>
      <c r="HGN50" s="682"/>
      <c r="HGO50" s="682"/>
      <c r="HGP50" s="682"/>
      <c r="HGQ50" s="682"/>
      <c r="HGR50" s="682"/>
      <c r="HGS50" s="682"/>
      <c r="HGT50" s="682"/>
      <c r="HGU50" s="682"/>
      <c r="HGV50" s="682"/>
      <c r="HGW50" s="682"/>
      <c r="HGX50" s="682"/>
      <c r="HGY50" s="682"/>
      <c r="HGZ50" s="682"/>
      <c r="HHA50" s="682"/>
      <c r="HHB50" s="682"/>
      <c r="HHC50" s="682"/>
      <c r="HHD50" s="682"/>
      <c r="HHE50" s="682"/>
      <c r="HHF50" s="682"/>
      <c r="HHG50" s="682"/>
      <c r="HHH50" s="682"/>
      <c r="HHI50" s="682"/>
      <c r="HHJ50" s="682"/>
      <c r="HHK50" s="682"/>
      <c r="HHL50" s="682"/>
      <c r="HHM50" s="682"/>
      <c r="HHN50" s="682"/>
      <c r="HHO50" s="682"/>
      <c r="HHP50" s="682"/>
      <c r="HHQ50" s="682"/>
      <c r="HHR50" s="682"/>
      <c r="HHS50" s="682"/>
      <c r="HHT50" s="682"/>
      <c r="HHU50" s="682"/>
      <c r="HHV50" s="682"/>
      <c r="HHW50" s="682"/>
      <c r="HHX50" s="682"/>
      <c r="HHY50" s="682"/>
      <c r="HHZ50" s="682"/>
      <c r="HIA50" s="682"/>
      <c r="HIB50" s="682"/>
      <c r="HIC50" s="682"/>
      <c r="HID50" s="682"/>
      <c r="HIE50" s="682"/>
      <c r="HIF50" s="682"/>
      <c r="HIG50" s="682"/>
      <c r="HIH50" s="682"/>
      <c r="HII50" s="682"/>
      <c r="HIJ50" s="682"/>
      <c r="HIK50" s="682"/>
      <c r="HIL50" s="682"/>
      <c r="HIM50" s="682"/>
      <c r="HIN50" s="682"/>
      <c r="HIO50" s="682"/>
      <c r="HIP50" s="682"/>
      <c r="HIQ50" s="682"/>
      <c r="HIR50" s="682"/>
      <c r="HIS50" s="682"/>
      <c r="HIT50" s="682"/>
      <c r="HIU50" s="682"/>
      <c r="HIV50" s="682"/>
      <c r="HIW50" s="682"/>
      <c r="HIX50" s="682"/>
      <c r="HIY50" s="682"/>
      <c r="HIZ50" s="682"/>
      <c r="HJA50" s="682"/>
      <c r="HJB50" s="682"/>
      <c r="HJC50" s="682"/>
      <c r="HJD50" s="682"/>
      <c r="HJE50" s="682"/>
      <c r="HJF50" s="682"/>
      <c r="HJG50" s="682"/>
      <c r="HJH50" s="682"/>
      <c r="HJI50" s="682"/>
      <c r="HJJ50" s="682"/>
      <c r="HJK50" s="682"/>
      <c r="HJL50" s="682"/>
      <c r="HJM50" s="682"/>
      <c r="HJN50" s="682"/>
      <c r="HJO50" s="682"/>
      <c r="HJP50" s="682"/>
      <c r="HJQ50" s="682"/>
      <c r="HJR50" s="682"/>
      <c r="HJS50" s="682"/>
      <c r="HJT50" s="682"/>
      <c r="HJU50" s="682"/>
      <c r="HJV50" s="682"/>
      <c r="HJW50" s="682"/>
      <c r="HJX50" s="682"/>
      <c r="HJY50" s="682"/>
      <c r="HJZ50" s="682"/>
      <c r="HKA50" s="682"/>
      <c r="HKB50" s="682"/>
      <c r="HKC50" s="682"/>
      <c r="HKD50" s="682"/>
      <c r="HKE50" s="682"/>
      <c r="HKF50" s="682"/>
      <c r="HKG50" s="682"/>
      <c r="HKH50" s="682"/>
      <c r="HKI50" s="682"/>
      <c r="HKJ50" s="682"/>
      <c r="HKK50" s="682"/>
      <c r="HKL50" s="682"/>
      <c r="HKM50" s="682"/>
      <c r="HKN50" s="682"/>
      <c r="HKO50" s="682"/>
      <c r="HKP50" s="682"/>
      <c r="HKQ50" s="682"/>
      <c r="HKR50" s="682"/>
      <c r="HKS50" s="682"/>
      <c r="HKT50" s="682"/>
      <c r="HKU50" s="682"/>
      <c r="HKV50" s="682"/>
      <c r="HKW50" s="682"/>
      <c r="HKX50" s="682"/>
      <c r="HKY50" s="682"/>
      <c r="HKZ50" s="682"/>
      <c r="HLA50" s="682"/>
      <c r="HLB50" s="682"/>
      <c r="HLC50" s="682"/>
      <c r="HLD50" s="682"/>
      <c r="HLE50" s="682"/>
      <c r="HLF50" s="682"/>
      <c r="HLG50" s="682"/>
      <c r="HLH50" s="682"/>
      <c r="HLI50" s="682"/>
      <c r="HLJ50" s="682"/>
      <c r="HLK50" s="682"/>
      <c r="HLL50" s="682"/>
      <c r="HLM50" s="682"/>
      <c r="HLN50" s="682"/>
      <c r="HLO50" s="682"/>
      <c r="HLP50" s="682"/>
      <c r="HLQ50" s="682"/>
      <c r="HLR50" s="682"/>
      <c r="HLS50" s="682"/>
      <c r="HLT50" s="682"/>
      <c r="HLU50" s="682"/>
      <c r="HLV50" s="682"/>
      <c r="HLW50" s="682"/>
      <c r="HLX50" s="682"/>
      <c r="HLY50" s="682"/>
      <c r="HLZ50" s="682"/>
      <c r="HMA50" s="682"/>
      <c r="HMB50" s="682"/>
      <c r="HMC50" s="682"/>
      <c r="HMD50" s="682"/>
      <c r="HME50" s="682"/>
      <c r="HMF50" s="682"/>
      <c r="HMG50" s="682"/>
      <c r="HMH50" s="682"/>
      <c r="HMI50" s="682"/>
      <c r="HMJ50" s="682"/>
      <c r="HMK50" s="682"/>
      <c r="HML50" s="682"/>
      <c r="HMM50" s="682"/>
      <c r="HMN50" s="682"/>
      <c r="HMO50" s="682"/>
      <c r="HMP50" s="682"/>
      <c r="HMQ50" s="682"/>
      <c r="HMR50" s="682"/>
      <c r="HMS50" s="682"/>
      <c r="HMT50" s="682"/>
      <c r="HMU50" s="682"/>
      <c r="HMV50" s="682"/>
      <c r="HMW50" s="682"/>
      <c r="HMX50" s="682"/>
      <c r="HMY50" s="682"/>
      <c r="HMZ50" s="682"/>
      <c r="HNA50" s="682"/>
      <c r="HNB50" s="682"/>
      <c r="HNC50" s="682"/>
      <c r="HND50" s="682"/>
      <c r="HNE50" s="682"/>
      <c r="HNF50" s="682"/>
      <c r="HNG50" s="682"/>
      <c r="HNH50" s="682"/>
      <c r="HNI50" s="682"/>
      <c r="HNJ50" s="682"/>
      <c r="HNK50" s="682"/>
      <c r="HNL50" s="682"/>
      <c r="HNM50" s="682"/>
      <c r="HNN50" s="682"/>
      <c r="HNO50" s="682"/>
      <c r="HNP50" s="682"/>
      <c r="HNQ50" s="682"/>
      <c r="HNR50" s="682"/>
      <c r="HNS50" s="682"/>
      <c r="HNT50" s="682"/>
      <c r="HNU50" s="682"/>
      <c r="HNV50" s="682"/>
      <c r="HNW50" s="682"/>
      <c r="HNX50" s="682"/>
      <c r="HNY50" s="682"/>
      <c r="HNZ50" s="682"/>
      <c r="HOA50" s="682"/>
      <c r="HOB50" s="682"/>
      <c r="HOC50" s="682"/>
      <c r="HOD50" s="682"/>
      <c r="HOE50" s="682"/>
      <c r="HOF50" s="682"/>
      <c r="HOG50" s="682"/>
      <c r="HOH50" s="682"/>
      <c r="HOI50" s="682"/>
      <c r="HOJ50" s="682"/>
      <c r="HOK50" s="682"/>
      <c r="HOL50" s="682"/>
      <c r="HOM50" s="682"/>
      <c r="HON50" s="682"/>
      <c r="HOO50" s="682"/>
      <c r="HOP50" s="682"/>
      <c r="HOQ50" s="682"/>
      <c r="HOR50" s="682"/>
      <c r="HOS50" s="682"/>
      <c r="HOT50" s="682"/>
      <c r="HOU50" s="682"/>
      <c r="HOV50" s="682"/>
      <c r="HOW50" s="682"/>
      <c r="HOX50" s="682"/>
      <c r="HOY50" s="682"/>
      <c r="HOZ50" s="682"/>
      <c r="HPA50" s="682"/>
      <c r="HPB50" s="682"/>
      <c r="HPC50" s="682"/>
      <c r="HPD50" s="682"/>
      <c r="HPE50" s="682"/>
      <c r="HPF50" s="682"/>
      <c r="HPG50" s="682"/>
      <c r="HPH50" s="682"/>
      <c r="HPI50" s="682"/>
      <c r="HPJ50" s="682"/>
      <c r="HPK50" s="682"/>
      <c r="HPL50" s="682"/>
      <c r="HPM50" s="682"/>
      <c r="HPN50" s="682"/>
      <c r="HPO50" s="682"/>
      <c r="HPP50" s="682"/>
      <c r="HPQ50" s="682"/>
      <c r="HPR50" s="682"/>
      <c r="HPS50" s="682"/>
      <c r="HPT50" s="682"/>
      <c r="HPU50" s="682"/>
      <c r="HPV50" s="682"/>
      <c r="HPW50" s="682"/>
      <c r="HPX50" s="682"/>
      <c r="HPY50" s="682"/>
      <c r="HPZ50" s="682"/>
      <c r="HQA50" s="682"/>
      <c r="HQB50" s="682"/>
      <c r="HQC50" s="682"/>
      <c r="HQD50" s="682"/>
      <c r="HQE50" s="682"/>
      <c r="HQF50" s="682"/>
      <c r="HQG50" s="682"/>
      <c r="HQH50" s="682"/>
      <c r="HQI50" s="682"/>
      <c r="HQJ50" s="682"/>
      <c r="HQK50" s="682"/>
      <c r="HQL50" s="682"/>
      <c r="HQM50" s="682"/>
      <c r="HQN50" s="682"/>
      <c r="HQO50" s="682"/>
      <c r="HQP50" s="682"/>
      <c r="HQQ50" s="682"/>
      <c r="HQR50" s="682"/>
      <c r="HQS50" s="682"/>
      <c r="HQT50" s="682"/>
      <c r="HQU50" s="682"/>
      <c r="HQV50" s="682"/>
      <c r="HQW50" s="682"/>
      <c r="HQX50" s="682"/>
      <c r="HQY50" s="682"/>
      <c r="HQZ50" s="682"/>
      <c r="HRA50" s="682"/>
      <c r="HRB50" s="682"/>
      <c r="HRC50" s="682"/>
      <c r="HRD50" s="682"/>
      <c r="HRE50" s="682"/>
      <c r="HRF50" s="682"/>
      <c r="HRG50" s="682"/>
      <c r="HRH50" s="682"/>
      <c r="HRI50" s="682"/>
      <c r="HRJ50" s="682"/>
      <c r="HRK50" s="682"/>
      <c r="HRL50" s="682"/>
      <c r="HRM50" s="682"/>
      <c r="HRN50" s="682"/>
      <c r="HRO50" s="682"/>
      <c r="HRP50" s="682"/>
      <c r="HRQ50" s="682"/>
      <c r="HRR50" s="682"/>
      <c r="HRS50" s="682"/>
      <c r="HRT50" s="682"/>
      <c r="HRU50" s="682"/>
      <c r="HRV50" s="682"/>
      <c r="HRW50" s="682"/>
      <c r="HRX50" s="682"/>
      <c r="HRY50" s="682"/>
      <c r="HRZ50" s="682"/>
      <c r="HSA50" s="682"/>
      <c r="HSB50" s="682"/>
      <c r="HSC50" s="682"/>
      <c r="HSD50" s="682"/>
      <c r="HSE50" s="682"/>
      <c r="HSF50" s="682"/>
      <c r="HSG50" s="682"/>
      <c r="HSH50" s="682"/>
      <c r="HSI50" s="682"/>
      <c r="HSJ50" s="682"/>
      <c r="HSK50" s="682"/>
      <c r="HSL50" s="682"/>
      <c r="HSM50" s="682"/>
      <c r="HSN50" s="682"/>
      <c r="HSO50" s="682"/>
      <c r="HSP50" s="682"/>
      <c r="HSQ50" s="682"/>
      <c r="HSR50" s="682"/>
      <c r="HSS50" s="682"/>
      <c r="HST50" s="682"/>
      <c r="HSU50" s="682"/>
      <c r="HSV50" s="682"/>
      <c r="HSW50" s="682"/>
      <c r="HSX50" s="682"/>
      <c r="HSY50" s="682"/>
      <c r="HSZ50" s="682"/>
      <c r="HTA50" s="682"/>
      <c r="HTB50" s="682"/>
      <c r="HTC50" s="682"/>
      <c r="HTD50" s="682"/>
      <c r="HTE50" s="682"/>
      <c r="HTF50" s="682"/>
      <c r="HTG50" s="682"/>
      <c r="HTH50" s="682"/>
      <c r="HTI50" s="682"/>
      <c r="HTJ50" s="682"/>
      <c r="HTK50" s="682"/>
      <c r="HTL50" s="682"/>
      <c r="HTM50" s="682"/>
      <c r="HTN50" s="682"/>
      <c r="HTO50" s="682"/>
      <c r="HTP50" s="682"/>
      <c r="HTQ50" s="682"/>
      <c r="HTR50" s="682"/>
      <c r="HTS50" s="682"/>
      <c r="HTT50" s="682"/>
      <c r="HTU50" s="682"/>
      <c r="HTV50" s="682"/>
      <c r="HTW50" s="682"/>
      <c r="HTX50" s="682"/>
      <c r="HTY50" s="682"/>
      <c r="HTZ50" s="682"/>
      <c r="HUA50" s="682"/>
      <c r="HUB50" s="682"/>
      <c r="HUC50" s="682"/>
      <c r="HUD50" s="682"/>
      <c r="HUE50" s="682"/>
      <c r="HUF50" s="682"/>
      <c r="HUG50" s="682"/>
      <c r="HUH50" s="682"/>
      <c r="HUI50" s="682"/>
      <c r="HUJ50" s="682"/>
      <c r="HUK50" s="682"/>
      <c r="HUL50" s="682"/>
      <c r="HUM50" s="682"/>
      <c r="HUN50" s="682"/>
      <c r="HUO50" s="682"/>
      <c r="HUP50" s="682"/>
      <c r="HUQ50" s="682"/>
      <c r="HUR50" s="682"/>
      <c r="HUS50" s="682"/>
      <c r="HUT50" s="682"/>
      <c r="HUU50" s="682"/>
      <c r="HUV50" s="682"/>
      <c r="HUW50" s="682"/>
      <c r="HUX50" s="682"/>
      <c r="HUY50" s="682"/>
      <c r="HUZ50" s="682"/>
      <c r="HVA50" s="682"/>
      <c r="HVB50" s="682"/>
      <c r="HVC50" s="682"/>
      <c r="HVD50" s="682"/>
      <c r="HVE50" s="682"/>
      <c r="HVF50" s="682"/>
      <c r="HVG50" s="682"/>
      <c r="HVH50" s="682"/>
      <c r="HVI50" s="682"/>
      <c r="HVJ50" s="682"/>
      <c r="HVK50" s="682"/>
      <c r="HVL50" s="682"/>
      <c r="HVM50" s="682"/>
      <c r="HVN50" s="682"/>
      <c r="HVO50" s="682"/>
      <c r="HVP50" s="682"/>
      <c r="HVQ50" s="682"/>
      <c r="HVR50" s="682"/>
      <c r="HVS50" s="682"/>
      <c r="HVT50" s="682"/>
      <c r="HVU50" s="682"/>
      <c r="HVV50" s="682"/>
      <c r="HVW50" s="682"/>
      <c r="HVX50" s="682"/>
      <c r="HVY50" s="682"/>
      <c r="HVZ50" s="682"/>
      <c r="HWA50" s="682"/>
      <c r="HWB50" s="682"/>
      <c r="HWC50" s="682"/>
      <c r="HWD50" s="682"/>
      <c r="HWE50" s="682"/>
      <c r="HWF50" s="682"/>
      <c r="HWG50" s="682"/>
      <c r="HWH50" s="682"/>
      <c r="HWI50" s="682"/>
      <c r="HWJ50" s="682"/>
      <c r="HWK50" s="682"/>
      <c r="HWL50" s="682"/>
      <c r="HWM50" s="682"/>
      <c r="HWN50" s="682"/>
      <c r="HWO50" s="682"/>
      <c r="HWP50" s="682"/>
      <c r="HWQ50" s="682"/>
      <c r="HWR50" s="682"/>
      <c r="HWS50" s="682"/>
      <c r="HWT50" s="682"/>
      <c r="HWU50" s="682"/>
      <c r="HWV50" s="682"/>
      <c r="HWW50" s="682"/>
      <c r="HWX50" s="682"/>
      <c r="HWY50" s="682"/>
      <c r="HWZ50" s="682"/>
      <c r="HXA50" s="682"/>
      <c r="HXB50" s="682"/>
      <c r="HXC50" s="682"/>
      <c r="HXD50" s="682"/>
      <c r="HXE50" s="682"/>
      <c r="HXF50" s="682"/>
      <c r="HXG50" s="682"/>
      <c r="HXH50" s="682"/>
      <c r="HXI50" s="682"/>
      <c r="HXJ50" s="682"/>
      <c r="HXK50" s="682"/>
      <c r="HXL50" s="682"/>
      <c r="HXM50" s="682"/>
      <c r="HXN50" s="682"/>
      <c r="HXO50" s="682"/>
      <c r="HXP50" s="682"/>
      <c r="HXQ50" s="682"/>
      <c r="HXR50" s="682"/>
      <c r="HXS50" s="682"/>
      <c r="HXT50" s="682"/>
      <c r="HXU50" s="682"/>
      <c r="HXV50" s="682"/>
      <c r="HXW50" s="682"/>
      <c r="HXX50" s="682"/>
      <c r="HXY50" s="682"/>
      <c r="HXZ50" s="682"/>
      <c r="HYA50" s="682"/>
      <c r="HYB50" s="682"/>
      <c r="HYC50" s="682"/>
      <c r="HYD50" s="682"/>
      <c r="HYE50" s="682"/>
      <c r="HYF50" s="682"/>
      <c r="HYG50" s="682"/>
      <c r="HYH50" s="682"/>
      <c r="HYI50" s="682"/>
      <c r="HYJ50" s="682"/>
      <c r="HYK50" s="682"/>
      <c r="HYL50" s="682"/>
      <c r="HYM50" s="682"/>
      <c r="HYN50" s="682"/>
      <c r="HYO50" s="682"/>
      <c r="HYP50" s="682"/>
      <c r="HYQ50" s="682"/>
      <c r="HYR50" s="682"/>
      <c r="HYS50" s="682"/>
      <c r="HYT50" s="682"/>
      <c r="HYU50" s="682"/>
      <c r="HYV50" s="682"/>
      <c r="HYW50" s="682"/>
      <c r="HYX50" s="682"/>
      <c r="HYY50" s="682"/>
      <c r="HYZ50" s="682"/>
      <c r="HZA50" s="682"/>
      <c r="HZB50" s="682"/>
      <c r="HZC50" s="682"/>
      <c r="HZD50" s="682"/>
      <c r="HZE50" s="682"/>
      <c r="HZF50" s="682"/>
      <c r="HZG50" s="682"/>
      <c r="HZH50" s="682"/>
      <c r="HZI50" s="682"/>
      <c r="HZJ50" s="682"/>
      <c r="HZK50" s="682"/>
      <c r="HZL50" s="682"/>
      <c r="HZM50" s="682"/>
      <c r="HZN50" s="682"/>
      <c r="HZO50" s="682"/>
      <c r="HZP50" s="682"/>
      <c r="HZQ50" s="682"/>
      <c r="HZR50" s="682"/>
      <c r="HZS50" s="682"/>
      <c r="HZT50" s="682"/>
      <c r="HZU50" s="682"/>
      <c r="HZV50" s="682"/>
      <c r="HZW50" s="682"/>
      <c r="HZX50" s="682"/>
      <c r="HZY50" s="682"/>
      <c r="HZZ50" s="682"/>
      <c r="IAA50" s="682"/>
      <c r="IAB50" s="682"/>
      <c r="IAC50" s="682"/>
      <c r="IAD50" s="682"/>
      <c r="IAE50" s="682"/>
      <c r="IAF50" s="682"/>
      <c r="IAG50" s="682"/>
      <c r="IAH50" s="682"/>
      <c r="IAI50" s="682"/>
      <c r="IAJ50" s="682"/>
      <c r="IAK50" s="682"/>
      <c r="IAL50" s="682"/>
      <c r="IAM50" s="682"/>
      <c r="IAN50" s="682"/>
      <c r="IAO50" s="682"/>
      <c r="IAP50" s="682"/>
      <c r="IAQ50" s="682"/>
      <c r="IAR50" s="682"/>
      <c r="IAS50" s="682"/>
      <c r="IAT50" s="682"/>
      <c r="IAU50" s="682"/>
      <c r="IAV50" s="682"/>
      <c r="IAW50" s="682"/>
      <c r="IAX50" s="682"/>
      <c r="IAY50" s="682"/>
      <c r="IAZ50" s="682"/>
      <c r="IBA50" s="682"/>
      <c r="IBB50" s="682"/>
      <c r="IBC50" s="682"/>
      <c r="IBD50" s="682"/>
      <c r="IBE50" s="682"/>
      <c r="IBF50" s="682"/>
      <c r="IBG50" s="682"/>
      <c r="IBH50" s="682"/>
      <c r="IBI50" s="682"/>
      <c r="IBJ50" s="682"/>
      <c r="IBK50" s="682"/>
      <c r="IBL50" s="682"/>
      <c r="IBM50" s="682"/>
      <c r="IBN50" s="682"/>
      <c r="IBO50" s="682"/>
      <c r="IBP50" s="682"/>
      <c r="IBQ50" s="682"/>
      <c r="IBR50" s="682"/>
      <c r="IBS50" s="682"/>
      <c r="IBT50" s="682"/>
      <c r="IBU50" s="682"/>
      <c r="IBV50" s="682"/>
      <c r="IBW50" s="682"/>
      <c r="IBX50" s="682"/>
      <c r="IBY50" s="682"/>
      <c r="IBZ50" s="682"/>
      <c r="ICA50" s="682"/>
      <c r="ICB50" s="682"/>
      <c r="ICC50" s="682"/>
      <c r="ICD50" s="682"/>
      <c r="ICE50" s="682"/>
      <c r="ICF50" s="682"/>
      <c r="ICG50" s="682"/>
      <c r="ICH50" s="682"/>
      <c r="ICI50" s="682"/>
      <c r="ICJ50" s="682"/>
      <c r="ICK50" s="682"/>
      <c r="ICL50" s="682"/>
      <c r="ICM50" s="682"/>
      <c r="ICN50" s="682"/>
      <c r="ICO50" s="682"/>
      <c r="ICP50" s="682"/>
      <c r="ICQ50" s="682"/>
      <c r="ICR50" s="682"/>
      <c r="ICS50" s="682"/>
      <c r="ICT50" s="682"/>
      <c r="ICU50" s="682"/>
      <c r="ICV50" s="682"/>
      <c r="ICW50" s="682"/>
      <c r="ICX50" s="682"/>
      <c r="ICY50" s="682"/>
      <c r="ICZ50" s="682"/>
      <c r="IDA50" s="682"/>
      <c r="IDB50" s="682"/>
      <c r="IDC50" s="682"/>
      <c r="IDD50" s="682"/>
      <c r="IDE50" s="682"/>
      <c r="IDF50" s="682"/>
      <c r="IDG50" s="682"/>
      <c r="IDH50" s="682"/>
      <c r="IDI50" s="682"/>
      <c r="IDJ50" s="682"/>
      <c r="IDK50" s="682"/>
      <c r="IDL50" s="682"/>
      <c r="IDM50" s="682"/>
      <c r="IDN50" s="682"/>
      <c r="IDO50" s="682"/>
      <c r="IDP50" s="682"/>
      <c r="IDQ50" s="682"/>
      <c r="IDR50" s="682"/>
      <c r="IDS50" s="682"/>
      <c r="IDT50" s="682"/>
      <c r="IDU50" s="682"/>
      <c r="IDV50" s="682"/>
      <c r="IDW50" s="682"/>
      <c r="IDX50" s="682"/>
      <c r="IDY50" s="682"/>
      <c r="IDZ50" s="682"/>
      <c r="IEA50" s="682"/>
      <c r="IEB50" s="682"/>
      <c r="IEC50" s="682"/>
      <c r="IED50" s="682"/>
      <c r="IEE50" s="682"/>
      <c r="IEF50" s="682"/>
      <c r="IEG50" s="682"/>
      <c r="IEH50" s="682"/>
      <c r="IEI50" s="682"/>
      <c r="IEJ50" s="682"/>
      <c r="IEK50" s="682"/>
      <c r="IEL50" s="682"/>
      <c r="IEM50" s="682"/>
      <c r="IEN50" s="682"/>
      <c r="IEO50" s="682"/>
      <c r="IEP50" s="682"/>
      <c r="IEQ50" s="682"/>
      <c r="IER50" s="682"/>
      <c r="IES50" s="682"/>
      <c r="IET50" s="682"/>
      <c r="IEU50" s="682"/>
      <c r="IEV50" s="682"/>
      <c r="IEW50" s="682"/>
      <c r="IEX50" s="682"/>
      <c r="IEY50" s="682"/>
      <c r="IEZ50" s="682"/>
      <c r="IFA50" s="682"/>
      <c r="IFB50" s="682"/>
      <c r="IFC50" s="682"/>
      <c r="IFD50" s="682"/>
      <c r="IFE50" s="682"/>
      <c r="IFF50" s="682"/>
      <c r="IFG50" s="682"/>
      <c r="IFH50" s="682"/>
      <c r="IFI50" s="682"/>
      <c r="IFJ50" s="682"/>
      <c r="IFK50" s="682"/>
      <c r="IFL50" s="682"/>
      <c r="IFM50" s="682"/>
      <c r="IFN50" s="682"/>
      <c r="IFO50" s="682"/>
      <c r="IFP50" s="682"/>
      <c r="IFQ50" s="682"/>
      <c r="IFR50" s="682"/>
      <c r="IFS50" s="682"/>
      <c r="IFT50" s="682"/>
      <c r="IFU50" s="682"/>
      <c r="IFV50" s="682"/>
      <c r="IFW50" s="682"/>
      <c r="IFX50" s="682"/>
      <c r="IFY50" s="682"/>
      <c r="IFZ50" s="682"/>
      <c r="IGA50" s="682"/>
      <c r="IGB50" s="682"/>
      <c r="IGC50" s="682"/>
      <c r="IGD50" s="682"/>
      <c r="IGE50" s="682"/>
      <c r="IGF50" s="682"/>
      <c r="IGG50" s="682"/>
      <c r="IGH50" s="682"/>
      <c r="IGI50" s="682"/>
      <c r="IGJ50" s="682"/>
      <c r="IGK50" s="682"/>
      <c r="IGL50" s="682"/>
      <c r="IGM50" s="682"/>
      <c r="IGN50" s="682"/>
      <c r="IGO50" s="682"/>
      <c r="IGP50" s="682"/>
      <c r="IGQ50" s="682"/>
      <c r="IGR50" s="682"/>
      <c r="IGS50" s="682"/>
      <c r="IGT50" s="682"/>
      <c r="IGU50" s="682"/>
      <c r="IGV50" s="682"/>
      <c r="IGW50" s="682"/>
      <c r="IGX50" s="682"/>
      <c r="IGY50" s="682"/>
      <c r="IGZ50" s="682"/>
      <c r="IHA50" s="682"/>
      <c r="IHB50" s="682"/>
      <c r="IHC50" s="682"/>
      <c r="IHD50" s="682"/>
      <c r="IHE50" s="682"/>
      <c r="IHF50" s="682"/>
      <c r="IHG50" s="682"/>
      <c r="IHH50" s="682"/>
      <c r="IHI50" s="682"/>
      <c r="IHJ50" s="682"/>
      <c r="IHK50" s="682"/>
      <c r="IHL50" s="682"/>
      <c r="IHM50" s="682"/>
      <c r="IHN50" s="682"/>
      <c r="IHO50" s="682"/>
      <c r="IHP50" s="682"/>
      <c r="IHQ50" s="682"/>
      <c r="IHR50" s="682"/>
      <c r="IHS50" s="682"/>
      <c r="IHT50" s="682"/>
      <c r="IHU50" s="682"/>
      <c r="IHV50" s="682"/>
      <c r="IHW50" s="682"/>
      <c r="IHX50" s="682"/>
      <c r="IHY50" s="682"/>
      <c r="IHZ50" s="682"/>
      <c r="IIA50" s="682"/>
      <c r="IIB50" s="682"/>
      <c r="IIC50" s="682"/>
      <c r="IID50" s="682"/>
      <c r="IIE50" s="682"/>
      <c r="IIF50" s="682"/>
      <c r="IIG50" s="682"/>
      <c r="IIH50" s="682"/>
      <c r="III50" s="682"/>
      <c r="IIJ50" s="682"/>
      <c r="IIK50" s="682"/>
      <c r="IIL50" s="682"/>
      <c r="IIM50" s="682"/>
      <c r="IIN50" s="682"/>
      <c r="IIO50" s="682"/>
      <c r="IIP50" s="682"/>
      <c r="IIQ50" s="682"/>
      <c r="IIR50" s="682"/>
      <c r="IIS50" s="682"/>
      <c r="IIT50" s="682"/>
      <c r="IIU50" s="682"/>
      <c r="IIV50" s="682"/>
      <c r="IIW50" s="682"/>
      <c r="IIX50" s="682"/>
      <c r="IIY50" s="682"/>
      <c r="IIZ50" s="682"/>
      <c r="IJA50" s="682"/>
      <c r="IJB50" s="682"/>
      <c r="IJC50" s="682"/>
      <c r="IJD50" s="682"/>
      <c r="IJE50" s="682"/>
      <c r="IJF50" s="682"/>
      <c r="IJG50" s="682"/>
      <c r="IJH50" s="682"/>
      <c r="IJI50" s="682"/>
      <c r="IJJ50" s="682"/>
      <c r="IJK50" s="682"/>
      <c r="IJL50" s="682"/>
      <c r="IJM50" s="682"/>
      <c r="IJN50" s="682"/>
      <c r="IJO50" s="682"/>
      <c r="IJP50" s="682"/>
      <c r="IJQ50" s="682"/>
      <c r="IJR50" s="682"/>
      <c r="IJS50" s="682"/>
      <c r="IJT50" s="682"/>
      <c r="IJU50" s="682"/>
      <c r="IJV50" s="682"/>
      <c r="IJW50" s="682"/>
      <c r="IJX50" s="682"/>
      <c r="IJY50" s="682"/>
      <c r="IJZ50" s="682"/>
      <c r="IKA50" s="682"/>
      <c r="IKB50" s="682"/>
      <c r="IKC50" s="682"/>
      <c r="IKD50" s="682"/>
      <c r="IKE50" s="682"/>
      <c r="IKF50" s="682"/>
      <c r="IKG50" s="682"/>
      <c r="IKH50" s="682"/>
      <c r="IKI50" s="682"/>
      <c r="IKJ50" s="682"/>
      <c r="IKK50" s="682"/>
      <c r="IKL50" s="682"/>
      <c r="IKM50" s="682"/>
      <c r="IKN50" s="682"/>
      <c r="IKO50" s="682"/>
      <c r="IKP50" s="682"/>
      <c r="IKQ50" s="682"/>
      <c r="IKR50" s="682"/>
      <c r="IKS50" s="682"/>
      <c r="IKT50" s="682"/>
      <c r="IKU50" s="682"/>
      <c r="IKV50" s="682"/>
      <c r="IKW50" s="682"/>
      <c r="IKX50" s="682"/>
      <c r="IKY50" s="682"/>
      <c r="IKZ50" s="682"/>
      <c r="ILA50" s="682"/>
      <c r="ILB50" s="682"/>
      <c r="ILC50" s="682"/>
      <c r="ILD50" s="682"/>
      <c r="ILE50" s="682"/>
      <c r="ILF50" s="682"/>
      <c r="ILG50" s="682"/>
      <c r="ILH50" s="682"/>
      <c r="ILI50" s="682"/>
      <c r="ILJ50" s="682"/>
      <c r="ILK50" s="682"/>
      <c r="ILL50" s="682"/>
      <c r="ILM50" s="682"/>
      <c r="ILN50" s="682"/>
      <c r="ILO50" s="682"/>
      <c r="ILP50" s="682"/>
      <c r="ILQ50" s="682"/>
      <c r="ILR50" s="682"/>
      <c r="ILS50" s="682"/>
      <c r="ILT50" s="682"/>
      <c r="ILU50" s="682"/>
      <c r="ILV50" s="682"/>
      <c r="ILW50" s="682"/>
      <c r="ILX50" s="682"/>
      <c r="ILY50" s="682"/>
      <c r="ILZ50" s="682"/>
      <c r="IMA50" s="682"/>
      <c r="IMB50" s="682"/>
      <c r="IMC50" s="682"/>
      <c r="IMD50" s="682"/>
      <c r="IME50" s="682"/>
      <c r="IMF50" s="682"/>
      <c r="IMG50" s="682"/>
      <c r="IMH50" s="682"/>
      <c r="IMI50" s="682"/>
      <c r="IMJ50" s="682"/>
      <c r="IMK50" s="682"/>
      <c r="IML50" s="682"/>
      <c r="IMM50" s="682"/>
      <c r="IMN50" s="682"/>
      <c r="IMO50" s="682"/>
      <c r="IMP50" s="682"/>
      <c r="IMQ50" s="682"/>
      <c r="IMR50" s="682"/>
      <c r="IMS50" s="682"/>
      <c r="IMT50" s="682"/>
      <c r="IMU50" s="682"/>
      <c r="IMV50" s="682"/>
      <c r="IMW50" s="682"/>
      <c r="IMX50" s="682"/>
      <c r="IMY50" s="682"/>
      <c r="IMZ50" s="682"/>
      <c r="INA50" s="682"/>
      <c r="INB50" s="682"/>
      <c r="INC50" s="682"/>
      <c r="IND50" s="682"/>
      <c r="INE50" s="682"/>
      <c r="INF50" s="682"/>
      <c r="ING50" s="682"/>
      <c r="INH50" s="682"/>
      <c r="INI50" s="682"/>
      <c r="INJ50" s="682"/>
      <c r="INK50" s="682"/>
      <c r="INL50" s="682"/>
      <c r="INM50" s="682"/>
      <c r="INN50" s="682"/>
      <c r="INO50" s="682"/>
      <c r="INP50" s="682"/>
      <c r="INQ50" s="682"/>
      <c r="INR50" s="682"/>
      <c r="INS50" s="682"/>
      <c r="INT50" s="682"/>
      <c r="INU50" s="682"/>
      <c r="INV50" s="682"/>
      <c r="INW50" s="682"/>
      <c r="INX50" s="682"/>
      <c r="INY50" s="682"/>
      <c r="INZ50" s="682"/>
      <c r="IOA50" s="682"/>
      <c r="IOB50" s="682"/>
      <c r="IOC50" s="682"/>
      <c r="IOD50" s="682"/>
      <c r="IOE50" s="682"/>
      <c r="IOF50" s="682"/>
      <c r="IOG50" s="682"/>
      <c r="IOH50" s="682"/>
      <c r="IOI50" s="682"/>
      <c r="IOJ50" s="682"/>
      <c r="IOK50" s="682"/>
      <c r="IOL50" s="682"/>
      <c r="IOM50" s="682"/>
      <c r="ION50" s="682"/>
      <c r="IOO50" s="682"/>
      <c r="IOP50" s="682"/>
      <c r="IOQ50" s="682"/>
      <c r="IOR50" s="682"/>
      <c r="IOS50" s="682"/>
      <c r="IOT50" s="682"/>
      <c r="IOU50" s="682"/>
      <c r="IOV50" s="682"/>
      <c r="IOW50" s="682"/>
      <c r="IOX50" s="682"/>
      <c r="IOY50" s="682"/>
      <c r="IOZ50" s="682"/>
      <c r="IPA50" s="682"/>
      <c r="IPB50" s="682"/>
      <c r="IPC50" s="682"/>
      <c r="IPD50" s="682"/>
      <c r="IPE50" s="682"/>
      <c r="IPF50" s="682"/>
      <c r="IPG50" s="682"/>
      <c r="IPH50" s="682"/>
      <c r="IPI50" s="682"/>
      <c r="IPJ50" s="682"/>
      <c r="IPK50" s="682"/>
      <c r="IPL50" s="682"/>
      <c r="IPM50" s="682"/>
      <c r="IPN50" s="682"/>
      <c r="IPO50" s="682"/>
      <c r="IPP50" s="682"/>
      <c r="IPQ50" s="682"/>
      <c r="IPR50" s="682"/>
      <c r="IPS50" s="682"/>
      <c r="IPT50" s="682"/>
      <c r="IPU50" s="682"/>
      <c r="IPV50" s="682"/>
      <c r="IPW50" s="682"/>
      <c r="IPX50" s="682"/>
      <c r="IPY50" s="682"/>
      <c r="IPZ50" s="682"/>
      <c r="IQA50" s="682"/>
      <c r="IQB50" s="682"/>
      <c r="IQC50" s="682"/>
      <c r="IQD50" s="682"/>
      <c r="IQE50" s="682"/>
      <c r="IQF50" s="682"/>
      <c r="IQG50" s="682"/>
      <c r="IQH50" s="682"/>
      <c r="IQI50" s="682"/>
      <c r="IQJ50" s="682"/>
      <c r="IQK50" s="682"/>
      <c r="IQL50" s="682"/>
      <c r="IQM50" s="682"/>
      <c r="IQN50" s="682"/>
      <c r="IQO50" s="682"/>
      <c r="IQP50" s="682"/>
      <c r="IQQ50" s="682"/>
      <c r="IQR50" s="682"/>
      <c r="IQS50" s="682"/>
      <c r="IQT50" s="682"/>
      <c r="IQU50" s="682"/>
      <c r="IQV50" s="682"/>
      <c r="IQW50" s="682"/>
      <c r="IQX50" s="682"/>
      <c r="IQY50" s="682"/>
      <c r="IQZ50" s="682"/>
      <c r="IRA50" s="682"/>
      <c r="IRB50" s="682"/>
      <c r="IRC50" s="682"/>
      <c r="IRD50" s="682"/>
      <c r="IRE50" s="682"/>
      <c r="IRF50" s="682"/>
      <c r="IRG50" s="682"/>
      <c r="IRH50" s="682"/>
      <c r="IRI50" s="682"/>
      <c r="IRJ50" s="682"/>
      <c r="IRK50" s="682"/>
      <c r="IRL50" s="682"/>
      <c r="IRM50" s="682"/>
      <c r="IRN50" s="682"/>
      <c r="IRO50" s="682"/>
      <c r="IRP50" s="682"/>
      <c r="IRQ50" s="682"/>
      <c r="IRR50" s="682"/>
      <c r="IRS50" s="682"/>
      <c r="IRT50" s="682"/>
      <c r="IRU50" s="682"/>
      <c r="IRV50" s="682"/>
      <c r="IRW50" s="682"/>
      <c r="IRX50" s="682"/>
      <c r="IRY50" s="682"/>
      <c r="IRZ50" s="682"/>
      <c r="ISA50" s="682"/>
      <c r="ISB50" s="682"/>
      <c r="ISC50" s="682"/>
      <c r="ISD50" s="682"/>
      <c r="ISE50" s="682"/>
      <c r="ISF50" s="682"/>
      <c r="ISG50" s="682"/>
      <c r="ISH50" s="682"/>
      <c r="ISI50" s="682"/>
      <c r="ISJ50" s="682"/>
      <c r="ISK50" s="682"/>
      <c r="ISL50" s="682"/>
      <c r="ISM50" s="682"/>
      <c r="ISN50" s="682"/>
      <c r="ISO50" s="682"/>
      <c r="ISP50" s="682"/>
      <c r="ISQ50" s="682"/>
      <c r="ISR50" s="682"/>
      <c r="ISS50" s="682"/>
      <c r="IST50" s="682"/>
      <c r="ISU50" s="682"/>
      <c r="ISV50" s="682"/>
      <c r="ISW50" s="682"/>
      <c r="ISX50" s="682"/>
      <c r="ISY50" s="682"/>
      <c r="ISZ50" s="682"/>
      <c r="ITA50" s="682"/>
      <c r="ITB50" s="682"/>
      <c r="ITC50" s="682"/>
      <c r="ITD50" s="682"/>
      <c r="ITE50" s="682"/>
      <c r="ITF50" s="682"/>
      <c r="ITG50" s="682"/>
      <c r="ITH50" s="682"/>
      <c r="ITI50" s="682"/>
      <c r="ITJ50" s="682"/>
      <c r="ITK50" s="682"/>
      <c r="ITL50" s="682"/>
      <c r="ITM50" s="682"/>
      <c r="ITN50" s="682"/>
      <c r="ITO50" s="682"/>
      <c r="ITP50" s="682"/>
      <c r="ITQ50" s="682"/>
      <c r="ITR50" s="682"/>
      <c r="ITS50" s="682"/>
      <c r="ITT50" s="682"/>
      <c r="ITU50" s="682"/>
      <c r="ITV50" s="682"/>
      <c r="ITW50" s="682"/>
      <c r="ITX50" s="682"/>
      <c r="ITY50" s="682"/>
      <c r="ITZ50" s="682"/>
      <c r="IUA50" s="682"/>
      <c r="IUB50" s="682"/>
      <c r="IUC50" s="682"/>
      <c r="IUD50" s="682"/>
      <c r="IUE50" s="682"/>
      <c r="IUF50" s="682"/>
      <c r="IUG50" s="682"/>
      <c r="IUH50" s="682"/>
      <c r="IUI50" s="682"/>
      <c r="IUJ50" s="682"/>
      <c r="IUK50" s="682"/>
      <c r="IUL50" s="682"/>
      <c r="IUM50" s="682"/>
      <c r="IUN50" s="682"/>
      <c r="IUO50" s="682"/>
      <c r="IUP50" s="682"/>
      <c r="IUQ50" s="682"/>
      <c r="IUR50" s="682"/>
      <c r="IUS50" s="682"/>
      <c r="IUT50" s="682"/>
      <c r="IUU50" s="682"/>
      <c r="IUV50" s="682"/>
      <c r="IUW50" s="682"/>
      <c r="IUX50" s="682"/>
      <c r="IUY50" s="682"/>
      <c r="IUZ50" s="682"/>
      <c r="IVA50" s="682"/>
      <c r="IVB50" s="682"/>
      <c r="IVC50" s="682"/>
      <c r="IVD50" s="682"/>
      <c r="IVE50" s="682"/>
      <c r="IVF50" s="682"/>
      <c r="IVG50" s="682"/>
      <c r="IVH50" s="682"/>
      <c r="IVI50" s="682"/>
      <c r="IVJ50" s="682"/>
      <c r="IVK50" s="682"/>
      <c r="IVL50" s="682"/>
      <c r="IVM50" s="682"/>
      <c r="IVN50" s="682"/>
      <c r="IVO50" s="682"/>
      <c r="IVP50" s="682"/>
      <c r="IVQ50" s="682"/>
      <c r="IVR50" s="682"/>
      <c r="IVS50" s="682"/>
      <c r="IVT50" s="682"/>
      <c r="IVU50" s="682"/>
      <c r="IVV50" s="682"/>
      <c r="IVW50" s="682"/>
      <c r="IVX50" s="682"/>
      <c r="IVY50" s="682"/>
      <c r="IVZ50" s="682"/>
      <c r="IWA50" s="682"/>
      <c r="IWB50" s="682"/>
      <c r="IWC50" s="682"/>
      <c r="IWD50" s="682"/>
      <c r="IWE50" s="682"/>
      <c r="IWF50" s="682"/>
      <c r="IWG50" s="682"/>
      <c r="IWH50" s="682"/>
      <c r="IWI50" s="682"/>
      <c r="IWJ50" s="682"/>
      <c r="IWK50" s="682"/>
      <c r="IWL50" s="682"/>
      <c r="IWM50" s="682"/>
      <c r="IWN50" s="682"/>
      <c r="IWO50" s="682"/>
      <c r="IWP50" s="682"/>
      <c r="IWQ50" s="682"/>
      <c r="IWR50" s="682"/>
      <c r="IWS50" s="682"/>
      <c r="IWT50" s="682"/>
      <c r="IWU50" s="682"/>
      <c r="IWV50" s="682"/>
      <c r="IWW50" s="682"/>
      <c r="IWX50" s="682"/>
      <c r="IWY50" s="682"/>
      <c r="IWZ50" s="682"/>
      <c r="IXA50" s="682"/>
      <c r="IXB50" s="682"/>
      <c r="IXC50" s="682"/>
      <c r="IXD50" s="682"/>
      <c r="IXE50" s="682"/>
      <c r="IXF50" s="682"/>
      <c r="IXG50" s="682"/>
      <c r="IXH50" s="682"/>
      <c r="IXI50" s="682"/>
      <c r="IXJ50" s="682"/>
      <c r="IXK50" s="682"/>
      <c r="IXL50" s="682"/>
      <c r="IXM50" s="682"/>
      <c r="IXN50" s="682"/>
      <c r="IXO50" s="682"/>
      <c r="IXP50" s="682"/>
      <c r="IXQ50" s="682"/>
      <c r="IXR50" s="682"/>
      <c r="IXS50" s="682"/>
      <c r="IXT50" s="682"/>
      <c r="IXU50" s="682"/>
      <c r="IXV50" s="682"/>
      <c r="IXW50" s="682"/>
      <c r="IXX50" s="682"/>
      <c r="IXY50" s="682"/>
      <c r="IXZ50" s="682"/>
      <c r="IYA50" s="682"/>
      <c r="IYB50" s="682"/>
      <c r="IYC50" s="682"/>
      <c r="IYD50" s="682"/>
      <c r="IYE50" s="682"/>
      <c r="IYF50" s="682"/>
      <c r="IYG50" s="682"/>
      <c r="IYH50" s="682"/>
      <c r="IYI50" s="682"/>
      <c r="IYJ50" s="682"/>
      <c r="IYK50" s="682"/>
      <c r="IYL50" s="682"/>
      <c r="IYM50" s="682"/>
      <c r="IYN50" s="682"/>
      <c r="IYO50" s="682"/>
      <c r="IYP50" s="682"/>
      <c r="IYQ50" s="682"/>
      <c r="IYR50" s="682"/>
      <c r="IYS50" s="682"/>
      <c r="IYT50" s="682"/>
      <c r="IYU50" s="682"/>
      <c r="IYV50" s="682"/>
      <c r="IYW50" s="682"/>
      <c r="IYX50" s="682"/>
      <c r="IYY50" s="682"/>
      <c r="IYZ50" s="682"/>
      <c r="IZA50" s="682"/>
      <c r="IZB50" s="682"/>
      <c r="IZC50" s="682"/>
      <c r="IZD50" s="682"/>
      <c r="IZE50" s="682"/>
      <c r="IZF50" s="682"/>
      <c r="IZG50" s="682"/>
      <c r="IZH50" s="682"/>
      <c r="IZI50" s="682"/>
      <c r="IZJ50" s="682"/>
      <c r="IZK50" s="682"/>
      <c r="IZL50" s="682"/>
      <c r="IZM50" s="682"/>
      <c r="IZN50" s="682"/>
      <c r="IZO50" s="682"/>
      <c r="IZP50" s="682"/>
      <c r="IZQ50" s="682"/>
      <c r="IZR50" s="682"/>
      <c r="IZS50" s="682"/>
      <c r="IZT50" s="682"/>
      <c r="IZU50" s="682"/>
      <c r="IZV50" s="682"/>
      <c r="IZW50" s="682"/>
      <c r="IZX50" s="682"/>
      <c r="IZY50" s="682"/>
      <c r="IZZ50" s="682"/>
      <c r="JAA50" s="682"/>
      <c r="JAB50" s="682"/>
      <c r="JAC50" s="682"/>
      <c r="JAD50" s="682"/>
      <c r="JAE50" s="682"/>
      <c r="JAF50" s="682"/>
      <c r="JAG50" s="682"/>
      <c r="JAH50" s="682"/>
      <c r="JAI50" s="682"/>
      <c r="JAJ50" s="682"/>
      <c r="JAK50" s="682"/>
      <c r="JAL50" s="682"/>
      <c r="JAM50" s="682"/>
      <c r="JAN50" s="682"/>
      <c r="JAO50" s="682"/>
      <c r="JAP50" s="682"/>
      <c r="JAQ50" s="682"/>
      <c r="JAR50" s="682"/>
      <c r="JAS50" s="682"/>
      <c r="JAT50" s="682"/>
      <c r="JAU50" s="682"/>
      <c r="JAV50" s="682"/>
      <c r="JAW50" s="682"/>
      <c r="JAX50" s="682"/>
      <c r="JAY50" s="682"/>
      <c r="JAZ50" s="682"/>
      <c r="JBA50" s="682"/>
      <c r="JBB50" s="682"/>
      <c r="JBC50" s="682"/>
      <c r="JBD50" s="682"/>
      <c r="JBE50" s="682"/>
      <c r="JBF50" s="682"/>
      <c r="JBG50" s="682"/>
      <c r="JBH50" s="682"/>
      <c r="JBI50" s="682"/>
      <c r="JBJ50" s="682"/>
      <c r="JBK50" s="682"/>
      <c r="JBL50" s="682"/>
      <c r="JBM50" s="682"/>
      <c r="JBN50" s="682"/>
      <c r="JBO50" s="682"/>
      <c r="JBP50" s="682"/>
      <c r="JBQ50" s="682"/>
      <c r="JBR50" s="682"/>
      <c r="JBS50" s="682"/>
      <c r="JBT50" s="682"/>
      <c r="JBU50" s="682"/>
      <c r="JBV50" s="682"/>
      <c r="JBW50" s="682"/>
      <c r="JBX50" s="682"/>
      <c r="JBY50" s="682"/>
      <c r="JBZ50" s="682"/>
      <c r="JCA50" s="682"/>
      <c r="JCB50" s="682"/>
      <c r="JCC50" s="682"/>
      <c r="JCD50" s="682"/>
      <c r="JCE50" s="682"/>
      <c r="JCF50" s="682"/>
      <c r="JCG50" s="682"/>
      <c r="JCH50" s="682"/>
      <c r="JCI50" s="682"/>
      <c r="JCJ50" s="682"/>
      <c r="JCK50" s="682"/>
      <c r="JCL50" s="682"/>
      <c r="JCM50" s="682"/>
      <c r="JCN50" s="682"/>
      <c r="JCO50" s="682"/>
      <c r="JCP50" s="682"/>
      <c r="JCQ50" s="682"/>
      <c r="JCR50" s="682"/>
      <c r="JCS50" s="682"/>
      <c r="JCT50" s="682"/>
      <c r="JCU50" s="682"/>
      <c r="JCV50" s="682"/>
      <c r="JCW50" s="682"/>
      <c r="JCX50" s="682"/>
      <c r="JCY50" s="682"/>
      <c r="JCZ50" s="682"/>
      <c r="JDA50" s="682"/>
      <c r="JDB50" s="682"/>
      <c r="JDC50" s="682"/>
      <c r="JDD50" s="682"/>
      <c r="JDE50" s="682"/>
      <c r="JDF50" s="682"/>
      <c r="JDG50" s="682"/>
      <c r="JDH50" s="682"/>
      <c r="JDI50" s="682"/>
      <c r="JDJ50" s="682"/>
      <c r="JDK50" s="682"/>
      <c r="JDL50" s="682"/>
      <c r="JDM50" s="682"/>
      <c r="JDN50" s="682"/>
      <c r="JDO50" s="682"/>
      <c r="JDP50" s="682"/>
      <c r="JDQ50" s="682"/>
      <c r="JDR50" s="682"/>
      <c r="JDS50" s="682"/>
      <c r="JDT50" s="682"/>
      <c r="JDU50" s="682"/>
      <c r="JDV50" s="682"/>
      <c r="JDW50" s="682"/>
      <c r="JDX50" s="682"/>
      <c r="JDY50" s="682"/>
      <c r="JDZ50" s="682"/>
      <c r="JEA50" s="682"/>
      <c r="JEB50" s="682"/>
      <c r="JEC50" s="682"/>
      <c r="JED50" s="682"/>
      <c r="JEE50" s="682"/>
      <c r="JEF50" s="682"/>
      <c r="JEG50" s="682"/>
      <c r="JEH50" s="682"/>
      <c r="JEI50" s="682"/>
      <c r="JEJ50" s="682"/>
      <c r="JEK50" s="682"/>
      <c r="JEL50" s="682"/>
      <c r="JEM50" s="682"/>
      <c r="JEN50" s="682"/>
      <c r="JEO50" s="682"/>
      <c r="JEP50" s="682"/>
      <c r="JEQ50" s="682"/>
      <c r="JER50" s="682"/>
      <c r="JES50" s="682"/>
      <c r="JET50" s="682"/>
      <c r="JEU50" s="682"/>
      <c r="JEV50" s="682"/>
      <c r="JEW50" s="682"/>
      <c r="JEX50" s="682"/>
      <c r="JEY50" s="682"/>
      <c r="JEZ50" s="682"/>
      <c r="JFA50" s="682"/>
      <c r="JFB50" s="682"/>
      <c r="JFC50" s="682"/>
      <c r="JFD50" s="682"/>
      <c r="JFE50" s="682"/>
      <c r="JFF50" s="682"/>
      <c r="JFG50" s="682"/>
      <c r="JFH50" s="682"/>
      <c r="JFI50" s="682"/>
      <c r="JFJ50" s="682"/>
      <c r="JFK50" s="682"/>
      <c r="JFL50" s="682"/>
      <c r="JFM50" s="682"/>
      <c r="JFN50" s="682"/>
      <c r="JFO50" s="682"/>
      <c r="JFP50" s="682"/>
      <c r="JFQ50" s="682"/>
      <c r="JFR50" s="682"/>
      <c r="JFS50" s="682"/>
      <c r="JFT50" s="682"/>
      <c r="JFU50" s="682"/>
      <c r="JFV50" s="682"/>
      <c r="JFW50" s="682"/>
      <c r="JFX50" s="682"/>
      <c r="JFY50" s="682"/>
      <c r="JFZ50" s="682"/>
      <c r="JGA50" s="682"/>
      <c r="JGB50" s="682"/>
      <c r="JGC50" s="682"/>
      <c r="JGD50" s="682"/>
      <c r="JGE50" s="682"/>
      <c r="JGF50" s="682"/>
      <c r="JGG50" s="682"/>
      <c r="JGH50" s="682"/>
      <c r="JGI50" s="682"/>
      <c r="JGJ50" s="682"/>
      <c r="JGK50" s="682"/>
      <c r="JGL50" s="682"/>
      <c r="JGM50" s="682"/>
      <c r="JGN50" s="682"/>
      <c r="JGO50" s="682"/>
      <c r="JGP50" s="682"/>
      <c r="JGQ50" s="682"/>
      <c r="JGR50" s="682"/>
      <c r="JGS50" s="682"/>
      <c r="JGT50" s="682"/>
      <c r="JGU50" s="682"/>
      <c r="JGV50" s="682"/>
      <c r="JGW50" s="682"/>
      <c r="JGX50" s="682"/>
      <c r="JGY50" s="682"/>
      <c r="JGZ50" s="682"/>
      <c r="JHA50" s="682"/>
      <c r="JHB50" s="682"/>
      <c r="JHC50" s="682"/>
      <c r="JHD50" s="682"/>
      <c r="JHE50" s="682"/>
      <c r="JHF50" s="682"/>
      <c r="JHG50" s="682"/>
      <c r="JHH50" s="682"/>
      <c r="JHI50" s="682"/>
      <c r="JHJ50" s="682"/>
      <c r="JHK50" s="682"/>
      <c r="JHL50" s="682"/>
      <c r="JHM50" s="682"/>
      <c r="JHN50" s="682"/>
      <c r="JHO50" s="682"/>
      <c r="JHP50" s="682"/>
      <c r="JHQ50" s="682"/>
      <c r="JHR50" s="682"/>
      <c r="JHS50" s="682"/>
      <c r="JHT50" s="682"/>
      <c r="JHU50" s="682"/>
      <c r="JHV50" s="682"/>
      <c r="JHW50" s="682"/>
      <c r="JHX50" s="682"/>
      <c r="JHY50" s="682"/>
      <c r="JHZ50" s="682"/>
      <c r="JIA50" s="682"/>
      <c r="JIB50" s="682"/>
      <c r="JIC50" s="682"/>
      <c r="JID50" s="682"/>
      <c r="JIE50" s="682"/>
      <c r="JIF50" s="682"/>
      <c r="JIG50" s="682"/>
      <c r="JIH50" s="682"/>
      <c r="JII50" s="682"/>
      <c r="JIJ50" s="682"/>
      <c r="JIK50" s="682"/>
      <c r="JIL50" s="682"/>
      <c r="JIM50" s="682"/>
      <c r="JIN50" s="682"/>
      <c r="JIO50" s="682"/>
      <c r="JIP50" s="682"/>
      <c r="JIQ50" s="682"/>
      <c r="JIR50" s="682"/>
      <c r="JIS50" s="682"/>
      <c r="JIT50" s="682"/>
      <c r="JIU50" s="682"/>
      <c r="JIV50" s="682"/>
      <c r="JIW50" s="682"/>
      <c r="JIX50" s="682"/>
      <c r="JIY50" s="682"/>
      <c r="JIZ50" s="682"/>
      <c r="JJA50" s="682"/>
      <c r="JJB50" s="682"/>
      <c r="JJC50" s="682"/>
      <c r="JJD50" s="682"/>
      <c r="JJE50" s="682"/>
      <c r="JJF50" s="682"/>
      <c r="JJG50" s="682"/>
      <c r="JJH50" s="682"/>
      <c r="JJI50" s="682"/>
      <c r="JJJ50" s="682"/>
      <c r="JJK50" s="682"/>
      <c r="JJL50" s="682"/>
      <c r="JJM50" s="682"/>
      <c r="JJN50" s="682"/>
      <c r="JJO50" s="682"/>
      <c r="JJP50" s="682"/>
      <c r="JJQ50" s="682"/>
      <c r="JJR50" s="682"/>
      <c r="JJS50" s="682"/>
      <c r="JJT50" s="682"/>
      <c r="JJU50" s="682"/>
      <c r="JJV50" s="682"/>
      <c r="JJW50" s="682"/>
      <c r="JJX50" s="682"/>
      <c r="JJY50" s="682"/>
      <c r="JJZ50" s="682"/>
      <c r="JKA50" s="682"/>
      <c r="JKB50" s="682"/>
      <c r="JKC50" s="682"/>
      <c r="JKD50" s="682"/>
      <c r="JKE50" s="682"/>
      <c r="JKF50" s="682"/>
      <c r="JKG50" s="682"/>
      <c r="JKH50" s="682"/>
      <c r="JKI50" s="682"/>
      <c r="JKJ50" s="682"/>
      <c r="JKK50" s="682"/>
      <c r="JKL50" s="682"/>
      <c r="JKM50" s="682"/>
      <c r="JKN50" s="682"/>
      <c r="JKO50" s="682"/>
      <c r="JKP50" s="682"/>
      <c r="JKQ50" s="682"/>
      <c r="JKR50" s="682"/>
      <c r="JKS50" s="682"/>
      <c r="JKT50" s="682"/>
      <c r="JKU50" s="682"/>
      <c r="JKV50" s="682"/>
      <c r="JKW50" s="682"/>
      <c r="JKX50" s="682"/>
      <c r="JKY50" s="682"/>
      <c r="JKZ50" s="682"/>
      <c r="JLA50" s="682"/>
      <c r="JLB50" s="682"/>
      <c r="JLC50" s="682"/>
      <c r="JLD50" s="682"/>
      <c r="JLE50" s="682"/>
      <c r="JLF50" s="682"/>
      <c r="JLG50" s="682"/>
      <c r="JLH50" s="682"/>
      <c r="JLI50" s="682"/>
      <c r="JLJ50" s="682"/>
      <c r="JLK50" s="682"/>
      <c r="JLL50" s="682"/>
      <c r="JLM50" s="682"/>
      <c r="JLN50" s="682"/>
      <c r="JLO50" s="682"/>
      <c r="JLP50" s="682"/>
      <c r="JLQ50" s="682"/>
      <c r="JLR50" s="682"/>
      <c r="JLS50" s="682"/>
      <c r="JLT50" s="682"/>
      <c r="JLU50" s="682"/>
      <c r="JLV50" s="682"/>
      <c r="JLW50" s="682"/>
      <c r="JLX50" s="682"/>
      <c r="JLY50" s="682"/>
      <c r="JLZ50" s="682"/>
      <c r="JMA50" s="682"/>
      <c r="JMB50" s="682"/>
      <c r="JMC50" s="682"/>
      <c r="JMD50" s="682"/>
      <c r="JME50" s="682"/>
      <c r="JMF50" s="682"/>
      <c r="JMG50" s="682"/>
      <c r="JMH50" s="682"/>
      <c r="JMI50" s="682"/>
      <c r="JMJ50" s="682"/>
      <c r="JMK50" s="682"/>
      <c r="JML50" s="682"/>
      <c r="JMM50" s="682"/>
      <c r="JMN50" s="682"/>
      <c r="JMO50" s="682"/>
      <c r="JMP50" s="682"/>
      <c r="JMQ50" s="682"/>
      <c r="JMR50" s="682"/>
      <c r="JMS50" s="682"/>
      <c r="JMT50" s="682"/>
      <c r="JMU50" s="682"/>
      <c r="JMV50" s="682"/>
      <c r="JMW50" s="682"/>
      <c r="JMX50" s="682"/>
      <c r="JMY50" s="682"/>
      <c r="JMZ50" s="682"/>
      <c r="JNA50" s="682"/>
      <c r="JNB50" s="682"/>
      <c r="JNC50" s="682"/>
      <c r="JND50" s="682"/>
      <c r="JNE50" s="682"/>
      <c r="JNF50" s="682"/>
      <c r="JNG50" s="682"/>
      <c r="JNH50" s="682"/>
      <c r="JNI50" s="682"/>
      <c r="JNJ50" s="682"/>
      <c r="JNK50" s="682"/>
      <c r="JNL50" s="682"/>
      <c r="JNM50" s="682"/>
      <c r="JNN50" s="682"/>
      <c r="JNO50" s="682"/>
      <c r="JNP50" s="682"/>
      <c r="JNQ50" s="682"/>
      <c r="JNR50" s="682"/>
      <c r="JNS50" s="682"/>
      <c r="JNT50" s="682"/>
      <c r="JNU50" s="682"/>
      <c r="JNV50" s="682"/>
      <c r="JNW50" s="682"/>
      <c r="JNX50" s="682"/>
      <c r="JNY50" s="682"/>
      <c r="JNZ50" s="682"/>
      <c r="JOA50" s="682"/>
      <c r="JOB50" s="682"/>
      <c r="JOC50" s="682"/>
      <c r="JOD50" s="682"/>
      <c r="JOE50" s="682"/>
      <c r="JOF50" s="682"/>
      <c r="JOG50" s="682"/>
      <c r="JOH50" s="682"/>
      <c r="JOI50" s="682"/>
      <c r="JOJ50" s="682"/>
      <c r="JOK50" s="682"/>
      <c r="JOL50" s="682"/>
      <c r="JOM50" s="682"/>
      <c r="JON50" s="682"/>
      <c r="JOO50" s="682"/>
      <c r="JOP50" s="682"/>
      <c r="JOQ50" s="682"/>
      <c r="JOR50" s="682"/>
      <c r="JOS50" s="682"/>
      <c r="JOT50" s="682"/>
      <c r="JOU50" s="682"/>
      <c r="JOV50" s="682"/>
      <c r="JOW50" s="682"/>
      <c r="JOX50" s="682"/>
      <c r="JOY50" s="682"/>
      <c r="JOZ50" s="682"/>
      <c r="JPA50" s="682"/>
      <c r="JPB50" s="682"/>
      <c r="JPC50" s="682"/>
      <c r="JPD50" s="682"/>
      <c r="JPE50" s="682"/>
      <c r="JPF50" s="682"/>
      <c r="JPG50" s="682"/>
      <c r="JPH50" s="682"/>
      <c r="JPI50" s="682"/>
      <c r="JPJ50" s="682"/>
      <c r="JPK50" s="682"/>
      <c r="JPL50" s="682"/>
      <c r="JPM50" s="682"/>
      <c r="JPN50" s="682"/>
      <c r="JPO50" s="682"/>
      <c r="JPP50" s="682"/>
      <c r="JPQ50" s="682"/>
      <c r="JPR50" s="682"/>
      <c r="JPS50" s="682"/>
      <c r="JPT50" s="682"/>
      <c r="JPU50" s="682"/>
      <c r="JPV50" s="682"/>
      <c r="JPW50" s="682"/>
      <c r="JPX50" s="682"/>
      <c r="JPY50" s="682"/>
      <c r="JPZ50" s="682"/>
      <c r="JQA50" s="682"/>
      <c r="JQB50" s="682"/>
      <c r="JQC50" s="682"/>
      <c r="JQD50" s="682"/>
      <c r="JQE50" s="682"/>
      <c r="JQF50" s="682"/>
      <c r="JQG50" s="682"/>
      <c r="JQH50" s="682"/>
      <c r="JQI50" s="682"/>
      <c r="JQJ50" s="682"/>
      <c r="JQK50" s="682"/>
      <c r="JQL50" s="682"/>
      <c r="JQM50" s="682"/>
      <c r="JQN50" s="682"/>
      <c r="JQO50" s="682"/>
      <c r="JQP50" s="682"/>
      <c r="JQQ50" s="682"/>
      <c r="JQR50" s="682"/>
      <c r="JQS50" s="682"/>
      <c r="JQT50" s="682"/>
      <c r="JQU50" s="682"/>
      <c r="JQV50" s="682"/>
      <c r="JQW50" s="682"/>
      <c r="JQX50" s="682"/>
      <c r="JQY50" s="682"/>
      <c r="JQZ50" s="682"/>
      <c r="JRA50" s="682"/>
      <c r="JRB50" s="682"/>
      <c r="JRC50" s="682"/>
      <c r="JRD50" s="682"/>
      <c r="JRE50" s="682"/>
      <c r="JRF50" s="682"/>
      <c r="JRG50" s="682"/>
      <c r="JRH50" s="682"/>
      <c r="JRI50" s="682"/>
      <c r="JRJ50" s="682"/>
      <c r="JRK50" s="682"/>
      <c r="JRL50" s="682"/>
      <c r="JRM50" s="682"/>
      <c r="JRN50" s="682"/>
      <c r="JRO50" s="682"/>
      <c r="JRP50" s="682"/>
      <c r="JRQ50" s="682"/>
      <c r="JRR50" s="682"/>
      <c r="JRS50" s="682"/>
      <c r="JRT50" s="682"/>
      <c r="JRU50" s="682"/>
      <c r="JRV50" s="682"/>
      <c r="JRW50" s="682"/>
      <c r="JRX50" s="682"/>
      <c r="JRY50" s="682"/>
      <c r="JRZ50" s="682"/>
      <c r="JSA50" s="682"/>
      <c r="JSB50" s="682"/>
      <c r="JSC50" s="682"/>
      <c r="JSD50" s="682"/>
      <c r="JSE50" s="682"/>
      <c r="JSF50" s="682"/>
      <c r="JSG50" s="682"/>
      <c r="JSH50" s="682"/>
      <c r="JSI50" s="682"/>
      <c r="JSJ50" s="682"/>
      <c r="JSK50" s="682"/>
      <c r="JSL50" s="682"/>
      <c r="JSM50" s="682"/>
      <c r="JSN50" s="682"/>
      <c r="JSO50" s="682"/>
      <c r="JSP50" s="682"/>
      <c r="JSQ50" s="682"/>
      <c r="JSR50" s="682"/>
      <c r="JSS50" s="682"/>
      <c r="JST50" s="682"/>
      <c r="JSU50" s="682"/>
      <c r="JSV50" s="682"/>
      <c r="JSW50" s="682"/>
      <c r="JSX50" s="682"/>
      <c r="JSY50" s="682"/>
      <c r="JSZ50" s="682"/>
      <c r="JTA50" s="682"/>
      <c r="JTB50" s="682"/>
      <c r="JTC50" s="682"/>
      <c r="JTD50" s="682"/>
      <c r="JTE50" s="682"/>
      <c r="JTF50" s="682"/>
      <c r="JTG50" s="682"/>
      <c r="JTH50" s="682"/>
      <c r="JTI50" s="682"/>
      <c r="JTJ50" s="682"/>
      <c r="JTK50" s="682"/>
      <c r="JTL50" s="682"/>
      <c r="JTM50" s="682"/>
      <c r="JTN50" s="682"/>
      <c r="JTO50" s="682"/>
      <c r="JTP50" s="682"/>
      <c r="JTQ50" s="682"/>
      <c r="JTR50" s="682"/>
      <c r="JTS50" s="682"/>
      <c r="JTT50" s="682"/>
      <c r="JTU50" s="682"/>
      <c r="JTV50" s="682"/>
      <c r="JTW50" s="682"/>
      <c r="JTX50" s="682"/>
      <c r="JTY50" s="682"/>
      <c r="JTZ50" s="682"/>
      <c r="JUA50" s="682"/>
      <c r="JUB50" s="682"/>
      <c r="JUC50" s="682"/>
      <c r="JUD50" s="682"/>
      <c r="JUE50" s="682"/>
      <c r="JUF50" s="682"/>
      <c r="JUG50" s="682"/>
      <c r="JUH50" s="682"/>
      <c r="JUI50" s="682"/>
      <c r="JUJ50" s="682"/>
      <c r="JUK50" s="682"/>
      <c r="JUL50" s="682"/>
      <c r="JUM50" s="682"/>
      <c r="JUN50" s="682"/>
      <c r="JUO50" s="682"/>
      <c r="JUP50" s="682"/>
      <c r="JUQ50" s="682"/>
      <c r="JUR50" s="682"/>
      <c r="JUS50" s="682"/>
      <c r="JUT50" s="682"/>
      <c r="JUU50" s="682"/>
      <c r="JUV50" s="682"/>
      <c r="JUW50" s="682"/>
      <c r="JUX50" s="682"/>
      <c r="JUY50" s="682"/>
      <c r="JUZ50" s="682"/>
      <c r="JVA50" s="682"/>
      <c r="JVB50" s="682"/>
      <c r="JVC50" s="682"/>
      <c r="JVD50" s="682"/>
      <c r="JVE50" s="682"/>
      <c r="JVF50" s="682"/>
      <c r="JVG50" s="682"/>
      <c r="JVH50" s="682"/>
      <c r="JVI50" s="682"/>
      <c r="JVJ50" s="682"/>
      <c r="JVK50" s="682"/>
      <c r="JVL50" s="682"/>
      <c r="JVM50" s="682"/>
      <c r="JVN50" s="682"/>
      <c r="JVO50" s="682"/>
      <c r="JVP50" s="682"/>
      <c r="JVQ50" s="682"/>
      <c r="JVR50" s="682"/>
      <c r="JVS50" s="682"/>
      <c r="JVT50" s="682"/>
      <c r="JVU50" s="682"/>
      <c r="JVV50" s="682"/>
      <c r="JVW50" s="682"/>
      <c r="JVX50" s="682"/>
      <c r="JVY50" s="682"/>
      <c r="JVZ50" s="682"/>
      <c r="JWA50" s="682"/>
      <c r="JWB50" s="682"/>
      <c r="JWC50" s="682"/>
      <c r="JWD50" s="682"/>
      <c r="JWE50" s="682"/>
      <c r="JWF50" s="682"/>
      <c r="JWG50" s="682"/>
      <c r="JWH50" s="682"/>
      <c r="JWI50" s="682"/>
      <c r="JWJ50" s="682"/>
      <c r="JWK50" s="682"/>
      <c r="JWL50" s="682"/>
      <c r="JWM50" s="682"/>
      <c r="JWN50" s="682"/>
      <c r="JWO50" s="682"/>
      <c r="JWP50" s="682"/>
      <c r="JWQ50" s="682"/>
      <c r="JWR50" s="682"/>
      <c r="JWS50" s="682"/>
      <c r="JWT50" s="682"/>
      <c r="JWU50" s="682"/>
      <c r="JWV50" s="682"/>
      <c r="JWW50" s="682"/>
      <c r="JWX50" s="682"/>
      <c r="JWY50" s="682"/>
      <c r="JWZ50" s="682"/>
      <c r="JXA50" s="682"/>
      <c r="JXB50" s="682"/>
      <c r="JXC50" s="682"/>
      <c r="JXD50" s="682"/>
      <c r="JXE50" s="682"/>
      <c r="JXF50" s="682"/>
      <c r="JXG50" s="682"/>
      <c r="JXH50" s="682"/>
      <c r="JXI50" s="682"/>
      <c r="JXJ50" s="682"/>
      <c r="JXK50" s="682"/>
      <c r="JXL50" s="682"/>
      <c r="JXM50" s="682"/>
      <c r="JXN50" s="682"/>
      <c r="JXO50" s="682"/>
      <c r="JXP50" s="682"/>
      <c r="JXQ50" s="682"/>
      <c r="JXR50" s="682"/>
      <c r="JXS50" s="682"/>
      <c r="JXT50" s="682"/>
      <c r="JXU50" s="682"/>
      <c r="JXV50" s="682"/>
      <c r="JXW50" s="682"/>
      <c r="JXX50" s="682"/>
      <c r="JXY50" s="682"/>
      <c r="JXZ50" s="682"/>
      <c r="JYA50" s="682"/>
      <c r="JYB50" s="682"/>
      <c r="JYC50" s="682"/>
      <c r="JYD50" s="682"/>
      <c r="JYE50" s="682"/>
      <c r="JYF50" s="682"/>
      <c r="JYG50" s="682"/>
      <c r="JYH50" s="682"/>
      <c r="JYI50" s="682"/>
      <c r="JYJ50" s="682"/>
      <c r="JYK50" s="682"/>
      <c r="JYL50" s="682"/>
      <c r="JYM50" s="682"/>
      <c r="JYN50" s="682"/>
      <c r="JYO50" s="682"/>
      <c r="JYP50" s="682"/>
      <c r="JYQ50" s="682"/>
      <c r="JYR50" s="682"/>
      <c r="JYS50" s="682"/>
      <c r="JYT50" s="682"/>
      <c r="JYU50" s="682"/>
      <c r="JYV50" s="682"/>
      <c r="JYW50" s="682"/>
      <c r="JYX50" s="682"/>
      <c r="JYY50" s="682"/>
      <c r="JYZ50" s="682"/>
      <c r="JZA50" s="682"/>
      <c r="JZB50" s="682"/>
      <c r="JZC50" s="682"/>
      <c r="JZD50" s="682"/>
      <c r="JZE50" s="682"/>
      <c r="JZF50" s="682"/>
      <c r="JZG50" s="682"/>
      <c r="JZH50" s="682"/>
      <c r="JZI50" s="682"/>
      <c r="JZJ50" s="682"/>
      <c r="JZK50" s="682"/>
      <c r="JZL50" s="682"/>
      <c r="JZM50" s="682"/>
      <c r="JZN50" s="682"/>
      <c r="JZO50" s="682"/>
      <c r="JZP50" s="682"/>
      <c r="JZQ50" s="682"/>
      <c r="JZR50" s="682"/>
      <c r="JZS50" s="682"/>
      <c r="JZT50" s="682"/>
      <c r="JZU50" s="682"/>
      <c r="JZV50" s="682"/>
      <c r="JZW50" s="682"/>
      <c r="JZX50" s="682"/>
      <c r="JZY50" s="682"/>
      <c r="JZZ50" s="682"/>
      <c r="KAA50" s="682"/>
      <c r="KAB50" s="682"/>
      <c r="KAC50" s="682"/>
      <c r="KAD50" s="682"/>
      <c r="KAE50" s="682"/>
      <c r="KAF50" s="682"/>
      <c r="KAG50" s="682"/>
      <c r="KAH50" s="682"/>
      <c r="KAI50" s="682"/>
      <c r="KAJ50" s="682"/>
      <c r="KAK50" s="682"/>
      <c r="KAL50" s="682"/>
      <c r="KAM50" s="682"/>
      <c r="KAN50" s="682"/>
      <c r="KAO50" s="682"/>
      <c r="KAP50" s="682"/>
      <c r="KAQ50" s="682"/>
      <c r="KAR50" s="682"/>
      <c r="KAS50" s="682"/>
      <c r="KAT50" s="682"/>
      <c r="KAU50" s="682"/>
      <c r="KAV50" s="682"/>
      <c r="KAW50" s="682"/>
      <c r="KAX50" s="682"/>
      <c r="KAY50" s="682"/>
      <c r="KAZ50" s="682"/>
      <c r="KBA50" s="682"/>
      <c r="KBB50" s="682"/>
      <c r="KBC50" s="682"/>
      <c r="KBD50" s="682"/>
      <c r="KBE50" s="682"/>
      <c r="KBF50" s="682"/>
      <c r="KBG50" s="682"/>
      <c r="KBH50" s="682"/>
      <c r="KBI50" s="682"/>
      <c r="KBJ50" s="682"/>
      <c r="KBK50" s="682"/>
      <c r="KBL50" s="682"/>
      <c r="KBM50" s="682"/>
      <c r="KBN50" s="682"/>
      <c r="KBO50" s="682"/>
      <c r="KBP50" s="682"/>
      <c r="KBQ50" s="682"/>
      <c r="KBR50" s="682"/>
      <c r="KBS50" s="682"/>
      <c r="KBT50" s="682"/>
      <c r="KBU50" s="682"/>
      <c r="KBV50" s="682"/>
      <c r="KBW50" s="682"/>
      <c r="KBX50" s="682"/>
      <c r="KBY50" s="682"/>
      <c r="KBZ50" s="682"/>
      <c r="KCA50" s="682"/>
      <c r="KCB50" s="682"/>
      <c r="KCC50" s="682"/>
      <c r="KCD50" s="682"/>
      <c r="KCE50" s="682"/>
      <c r="KCF50" s="682"/>
      <c r="KCG50" s="682"/>
      <c r="KCH50" s="682"/>
      <c r="KCI50" s="682"/>
      <c r="KCJ50" s="682"/>
      <c r="KCK50" s="682"/>
      <c r="KCL50" s="682"/>
      <c r="KCM50" s="682"/>
      <c r="KCN50" s="682"/>
      <c r="KCO50" s="682"/>
      <c r="KCP50" s="682"/>
      <c r="KCQ50" s="682"/>
      <c r="KCR50" s="682"/>
      <c r="KCS50" s="682"/>
      <c r="KCT50" s="682"/>
      <c r="KCU50" s="682"/>
      <c r="KCV50" s="682"/>
      <c r="KCW50" s="682"/>
      <c r="KCX50" s="682"/>
      <c r="KCY50" s="682"/>
      <c r="KCZ50" s="682"/>
      <c r="KDA50" s="682"/>
      <c r="KDB50" s="682"/>
      <c r="KDC50" s="682"/>
      <c r="KDD50" s="682"/>
      <c r="KDE50" s="682"/>
      <c r="KDF50" s="682"/>
      <c r="KDG50" s="682"/>
      <c r="KDH50" s="682"/>
      <c r="KDI50" s="682"/>
      <c r="KDJ50" s="682"/>
      <c r="KDK50" s="682"/>
      <c r="KDL50" s="682"/>
      <c r="KDM50" s="682"/>
      <c r="KDN50" s="682"/>
      <c r="KDO50" s="682"/>
      <c r="KDP50" s="682"/>
      <c r="KDQ50" s="682"/>
      <c r="KDR50" s="682"/>
      <c r="KDS50" s="682"/>
      <c r="KDT50" s="682"/>
      <c r="KDU50" s="682"/>
      <c r="KDV50" s="682"/>
      <c r="KDW50" s="682"/>
      <c r="KDX50" s="682"/>
      <c r="KDY50" s="682"/>
      <c r="KDZ50" s="682"/>
      <c r="KEA50" s="682"/>
      <c r="KEB50" s="682"/>
      <c r="KEC50" s="682"/>
      <c r="KED50" s="682"/>
      <c r="KEE50" s="682"/>
      <c r="KEF50" s="682"/>
      <c r="KEG50" s="682"/>
      <c r="KEH50" s="682"/>
      <c r="KEI50" s="682"/>
      <c r="KEJ50" s="682"/>
      <c r="KEK50" s="682"/>
      <c r="KEL50" s="682"/>
      <c r="KEM50" s="682"/>
      <c r="KEN50" s="682"/>
      <c r="KEO50" s="682"/>
      <c r="KEP50" s="682"/>
      <c r="KEQ50" s="682"/>
      <c r="KER50" s="682"/>
      <c r="KES50" s="682"/>
      <c r="KET50" s="682"/>
      <c r="KEU50" s="682"/>
      <c r="KEV50" s="682"/>
      <c r="KEW50" s="682"/>
      <c r="KEX50" s="682"/>
      <c r="KEY50" s="682"/>
      <c r="KEZ50" s="682"/>
      <c r="KFA50" s="682"/>
      <c r="KFB50" s="682"/>
      <c r="KFC50" s="682"/>
      <c r="KFD50" s="682"/>
      <c r="KFE50" s="682"/>
      <c r="KFF50" s="682"/>
      <c r="KFG50" s="682"/>
      <c r="KFH50" s="682"/>
      <c r="KFI50" s="682"/>
      <c r="KFJ50" s="682"/>
      <c r="KFK50" s="682"/>
      <c r="KFL50" s="682"/>
      <c r="KFM50" s="682"/>
      <c r="KFN50" s="682"/>
      <c r="KFO50" s="682"/>
      <c r="KFP50" s="682"/>
      <c r="KFQ50" s="682"/>
      <c r="KFR50" s="682"/>
      <c r="KFS50" s="682"/>
      <c r="KFT50" s="682"/>
      <c r="KFU50" s="682"/>
      <c r="KFV50" s="682"/>
      <c r="KFW50" s="682"/>
      <c r="KFX50" s="682"/>
      <c r="KFY50" s="682"/>
      <c r="KFZ50" s="682"/>
      <c r="KGA50" s="682"/>
      <c r="KGB50" s="682"/>
      <c r="KGC50" s="682"/>
      <c r="KGD50" s="682"/>
      <c r="KGE50" s="682"/>
      <c r="KGF50" s="682"/>
      <c r="KGG50" s="682"/>
      <c r="KGH50" s="682"/>
      <c r="KGI50" s="682"/>
      <c r="KGJ50" s="682"/>
      <c r="KGK50" s="682"/>
      <c r="KGL50" s="682"/>
      <c r="KGM50" s="682"/>
      <c r="KGN50" s="682"/>
      <c r="KGO50" s="682"/>
      <c r="KGP50" s="682"/>
      <c r="KGQ50" s="682"/>
      <c r="KGR50" s="682"/>
      <c r="KGS50" s="682"/>
      <c r="KGT50" s="682"/>
      <c r="KGU50" s="682"/>
      <c r="KGV50" s="682"/>
      <c r="KGW50" s="682"/>
      <c r="KGX50" s="682"/>
      <c r="KGY50" s="682"/>
      <c r="KGZ50" s="682"/>
      <c r="KHA50" s="682"/>
      <c r="KHB50" s="682"/>
      <c r="KHC50" s="682"/>
      <c r="KHD50" s="682"/>
      <c r="KHE50" s="682"/>
      <c r="KHF50" s="682"/>
      <c r="KHG50" s="682"/>
      <c r="KHH50" s="682"/>
      <c r="KHI50" s="682"/>
      <c r="KHJ50" s="682"/>
      <c r="KHK50" s="682"/>
      <c r="KHL50" s="682"/>
      <c r="KHM50" s="682"/>
      <c r="KHN50" s="682"/>
      <c r="KHO50" s="682"/>
      <c r="KHP50" s="682"/>
      <c r="KHQ50" s="682"/>
      <c r="KHR50" s="682"/>
      <c r="KHS50" s="682"/>
      <c r="KHT50" s="682"/>
      <c r="KHU50" s="682"/>
      <c r="KHV50" s="682"/>
      <c r="KHW50" s="682"/>
      <c r="KHX50" s="682"/>
      <c r="KHY50" s="682"/>
      <c r="KHZ50" s="682"/>
      <c r="KIA50" s="682"/>
      <c r="KIB50" s="682"/>
      <c r="KIC50" s="682"/>
      <c r="KID50" s="682"/>
      <c r="KIE50" s="682"/>
      <c r="KIF50" s="682"/>
      <c r="KIG50" s="682"/>
      <c r="KIH50" s="682"/>
      <c r="KII50" s="682"/>
      <c r="KIJ50" s="682"/>
      <c r="KIK50" s="682"/>
      <c r="KIL50" s="682"/>
      <c r="KIM50" s="682"/>
      <c r="KIN50" s="682"/>
      <c r="KIO50" s="682"/>
      <c r="KIP50" s="682"/>
      <c r="KIQ50" s="682"/>
      <c r="KIR50" s="682"/>
      <c r="KIS50" s="682"/>
      <c r="KIT50" s="682"/>
      <c r="KIU50" s="682"/>
      <c r="KIV50" s="682"/>
      <c r="KIW50" s="682"/>
      <c r="KIX50" s="682"/>
      <c r="KIY50" s="682"/>
      <c r="KIZ50" s="682"/>
      <c r="KJA50" s="682"/>
      <c r="KJB50" s="682"/>
      <c r="KJC50" s="682"/>
      <c r="KJD50" s="682"/>
      <c r="KJE50" s="682"/>
      <c r="KJF50" s="682"/>
      <c r="KJG50" s="682"/>
      <c r="KJH50" s="682"/>
      <c r="KJI50" s="682"/>
      <c r="KJJ50" s="682"/>
      <c r="KJK50" s="682"/>
      <c r="KJL50" s="682"/>
      <c r="KJM50" s="682"/>
      <c r="KJN50" s="682"/>
      <c r="KJO50" s="682"/>
      <c r="KJP50" s="682"/>
      <c r="KJQ50" s="682"/>
      <c r="KJR50" s="682"/>
      <c r="KJS50" s="682"/>
      <c r="KJT50" s="682"/>
      <c r="KJU50" s="682"/>
      <c r="KJV50" s="682"/>
      <c r="KJW50" s="682"/>
      <c r="KJX50" s="682"/>
      <c r="KJY50" s="682"/>
      <c r="KJZ50" s="682"/>
      <c r="KKA50" s="682"/>
      <c r="KKB50" s="682"/>
      <c r="KKC50" s="682"/>
      <c r="KKD50" s="682"/>
      <c r="KKE50" s="682"/>
      <c r="KKF50" s="682"/>
      <c r="KKG50" s="682"/>
      <c r="KKH50" s="682"/>
      <c r="KKI50" s="682"/>
      <c r="KKJ50" s="682"/>
      <c r="KKK50" s="682"/>
      <c r="KKL50" s="682"/>
      <c r="KKM50" s="682"/>
      <c r="KKN50" s="682"/>
      <c r="KKO50" s="682"/>
      <c r="KKP50" s="682"/>
      <c r="KKQ50" s="682"/>
      <c r="KKR50" s="682"/>
      <c r="KKS50" s="682"/>
      <c r="KKT50" s="682"/>
      <c r="KKU50" s="682"/>
      <c r="KKV50" s="682"/>
      <c r="KKW50" s="682"/>
      <c r="KKX50" s="682"/>
      <c r="KKY50" s="682"/>
      <c r="KKZ50" s="682"/>
      <c r="KLA50" s="682"/>
      <c r="KLB50" s="682"/>
      <c r="KLC50" s="682"/>
      <c r="KLD50" s="682"/>
      <c r="KLE50" s="682"/>
      <c r="KLF50" s="682"/>
      <c r="KLG50" s="682"/>
      <c r="KLH50" s="682"/>
      <c r="KLI50" s="682"/>
      <c r="KLJ50" s="682"/>
      <c r="KLK50" s="682"/>
      <c r="KLL50" s="682"/>
      <c r="KLM50" s="682"/>
      <c r="KLN50" s="682"/>
      <c r="KLO50" s="682"/>
      <c r="KLP50" s="682"/>
      <c r="KLQ50" s="682"/>
      <c r="KLR50" s="682"/>
      <c r="KLS50" s="682"/>
      <c r="KLT50" s="682"/>
      <c r="KLU50" s="682"/>
      <c r="KLV50" s="682"/>
      <c r="KLW50" s="682"/>
      <c r="KLX50" s="682"/>
      <c r="KLY50" s="682"/>
      <c r="KLZ50" s="682"/>
      <c r="KMA50" s="682"/>
      <c r="KMB50" s="682"/>
      <c r="KMC50" s="682"/>
      <c r="KMD50" s="682"/>
      <c r="KME50" s="682"/>
      <c r="KMF50" s="682"/>
      <c r="KMG50" s="682"/>
      <c r="KMH50" s="682"/>
      <c r="KMI50" s="682"/>
      <c r="KMJ50" s="682"/>
      <c r="KMK50" s="682"/>
      <c r="KML50" s="682"/>
      <c r="KMM50" s="682"/>
      <c r="KMN50" s="682"/>
      <c r="KMO50" s="682"/>
      <c r="KMP50" s="682"/>
      <c r="KMQ50" s="682"/>
      <c r="KMR50" s="682"/>
      <c r="KMS50" s="682"/>
      <c r="KMT50" s="682"/>
      <c r="KMU50" s="682"/>
      <c r="KMV50" s="682"/>
      <c r="KMW50" s="682"/>
      <c r="KMX50" s="682"/>
      <c r="KMY50" s="682"/>
      <c r="KMZ50" s="682"/>
      <c r="KNA50" s="682"/>
      <c r="KNB50" s="682"/>
      <c r="KNC50" s="682"/>
      <c r="KND50" s="682"/>
      <c r="KNE50" s="682"/>
      <c r="KNF50" s="682"/>
      <c r="KNG50" s="682"/>
      <c r="KNH50" s="682"/>
      <c r="KNI50" s="682"/>
      <c r="KNJ50" s="682"/>
      <c r="KNK50" s="682"/>
      <c r="KNL50" s="682"/>
      <c r="KNM50" s="682"/>
      <c r="KNN50" s="682"/>
      <c r="KNO50" s="682"/>
      <c r="KNP50" s="682"/>
      <c r="KNQ50" s="682"/>
      <c r="KNR50" s="682"/>
      <c r="KNS50" s="682"/>
      <c r="KNT50" s="682"/>
      <c r="KNU50" s="682"/>
      <c r="KNV50" s="682"/>
      <c r="KNW50" s="682"/>
      <c r="KNX50" s="682"/>
      <c r="KNY50" s="682"/>
      <c r="KNZ50" s="682"/>
      <c r="KOA50" s="682"/>
      <c r="KOB50" s="682"/>
      <c r="KOC50" s="682"/>
      <c r="KOD50" s="682"/>
      <c r="KOE50" s="682"/>
      <c r="KOF50" s="682"/>
      <c r="KOG50" s="682"/>
      <c r="KOH50" s="682"/>
      <c r="KOI50" s="682"/>
      <c r="KOJ50" s="682"/>
      <c r="KOK50" s="682"/>
      <c r="KOL50" s="682"/>
      <c r="KOM50" s="682"/>
      <c r="KON50" s="682"/>
      <c r="KOO50" s="682"/>
      <c r="KOP50" s="682"/>
      <c r="KOQ50" s="682"/>
      <c r="KOR50" s="682"/>
      <c r="KOS50" s="682"/>
      <c r="KOT50" s="682"/>
      <c r="KOU50" s="682"/>
      <c r="KOV50" s="682"/>
      <c r="KOW50" s="682"/>
      <c r="KOX50" s="682"/>
      <c r="KOY50" s="682"/>
      <c r="KOZ50" s="682"/>
      <c r="KPA50" s="682"/>
      <c r="KPB50" s="682"/>
      <c r="KPC50" s="682"/>
      <c r="KPD50" s="682"/>
      <c r="KPE50" s="682"/>
      <c r="KPF50" s="682"/>
      <c r="KPG50" s="682"/>
      <c r="KPH50" s="682"/>
      <c r="KPI50" s="682"/>
      <c r="KPJ50" s="682"/>
      <c r="KPK50" s="682"/>
      <c r="KPL50" s="682"/>
      <c r="KPM50" s="682"/>
      <c r="KPN50" s="682"/>
      <c r="KPO50" s="682"/>
      <c r="KPP50" s="682"/>
      <c r="KPQ50" s="682"/>
      <c r="KPR50" s="682"/>
      <c r="KPS50" s="682"/>
      <c r="KPT50" s="682"/>
      <c r="KPU50" s="682"/>
      <c r="KPV50" s="682"/>
      <c r="KPW50" s="682"/>
      <c r="KPX50" s="682"/>
      <c r="KPY50" s="682"/>
      <c r="KPZ50" s="682"/>
      <c r="KQA50" s="682"/>
      <c r="KQB50" s="682"/>
      <c r="KQC50" s="682"/>
      <c r="KQD50" s="682"/>
      <c r="KQE50" s="682"/>
      <c r="KQF50" s="682"/>
      <c r="KQG50" s="682"/>
      <c r="KQH50" s="682"/>
      <c r="KQI50" s="682"/>
      <c r="KQJ50" s="682"/>
      <c r="KQK50" s="682"/>
      <c r="KQL50" s="682"/>
      <c r="KQM50" s="682"/>
      <c r="KQN50" s="682"/>
      <c r="KQO50" s="682"/>
      <c r="KQP50" s="682"/>
      <c r="KQQ50" s="682"/>
      <c r="KQR50" s="682"/>
      <c r="KQS50" s="682"/>
      <c r="KQT50" s="682"/>
      <c r="KQU50" s="682"/>
      <c r="KQV50" s="682"/>
      <c r="KQW50" s="682"/>
      <c r="KQX50" s="682"/>
      <c r="KQY50" s="682"/>
      <c r="KQZ50" s="682"/>
      <c r="KRA50" s="682"/>
      <c r="KRB50" s="682"/>
      <c r="KRC50" s="682"/>
      <c r="KRD50" s="682"/>
      <c r="KRE50" s="682"/>
      <c r="KRF50" s="682"/>
      <c r="KRG50" s="682"/>
      <c r="KRH50" s="682"/>
      <c r="KRI50" s="682"/>
      <c r="KRJ50" s="682"/>
      <c r="KRK50" s="682"/>
      <c r="KRL50" s="682"/>
      <c r="KRM50" s="682"/>
      <c r="KRN50" s="682"/>
      <c r="KRO50" s="682"/>
      <c r="KRP50" s="682"/>
      <c r="KRQ50" s="682"/>
      <c r="KRR50" s="682"/>
      <c r="KRS50" s="682"/>
      <c r="KRT50" s="682"/>
      <c r="KRU50" s="682"/>
      <c r="KRV50" s="682"/>
      <c r="KRW50" s="682"/>
      <c r="KRX50" s="682"/>
      <c r="KRY50" s="682"/>
      <c r="KRZ50" s="682"/>
      <c r="KSA50" s="682"/>
      <c r="KSB50" s="682"/>
      <c r="KSC50" s="682"/>
      <c r="KSD50" s="682"/>
      <c r="KSE50" s="682"/>
      <c r="KSF50" s="682"/>
      <c r="KSG50" s="682"/>
      <c r="KSH50" s="682"/>
      <c r="KSI50" s="682"/>
      <c r="KSJ50" s="682"/>
      <c r="KSK50" s="682"/>
      <c r="KSL50" s="682"/>
      <c r="KSM50" s="682"/>
      <c r="KSN50" s="682"/>
      <c r="KSO50" s="682"/>
      <c r="KSP50" s="682"/>
      <c r="KSQ50" s="682"/>
      <c r="KSR50" s="682"/>
      <c r="KSS50" s="682"/>
      <c r="KST50" s="682"/>
      <c r="KSU50" s="682"/>
      <c r="KSV50" s="682"/>
      <c r="KSW50" s="682"/>
      <c r="KSX50" s="682"/>
      <c r="KSY50" s="682"/>
      <c r="KSZ50" s="682"/>
      <c r="KTA50" s="682"/>
      <c r="KTB50" s="682"/>
      <c r="KTC50" s="682"/>
      <c r="KTD50" s="682"/>
      <c r="KTE50" s="682"/>
      <c r="KTF50" s="682"/>
      <c r="KTG50" s="682"/>
      <c r="KTH50" s="682"/>
      <c r="KTI50" s="682"/>
      <c r="KTJ50" s="682"/>
      <c r="KTK50" s="682"/>
      <c r="KTL50" s="682"/>
      <c r="KTM50" s="682"/>
      <c r="KTN50" s="682"/>
      <c r="KTO50" s="682"/>
      <c r="KTP50" s="682"/>
      <c r="KTQ50" s="682"/>
      <c r="KTR50" s="682"/>
      <c r="KTS50" s="682"/>
      <c r="KTT50" s="682"/>
      <c r="KTU50" s="682"/>
      <c r="KTV50" s="682"/>
      <c r="KTW50" s="682"/>
      <c r="KTX50" s="682"/>
      <c r="KTY50" s="682"/>
      <c r="KTZ50" s="682"/>
      <c r="KUA50" s="682"/>
      <c r="KUB50" s="682"/>
      <c r="KUC50" s="682"/>
      <c r="KUD50" s="682"/>
      <c r="KUE50" s="682"/>
      <c r="KUF50" s="682"/>
      <c r="KUG50" s="682"/>
      <c r="KUH50" s="682"/>
      <c r="KUI50" s="682"/>
      <c r="KUJ50" s="682"/>
      <c r="KUK50" s="682"/>
      <c r="KUL50" s="682"/>
      <c r="KUM50" s="682"/>
      <c r="KUN50" s="682"/>
      <c r="KUO50" s="682"/>
      <c r="KUP50" s="682"/>
      <c r="KUQ50" s="682"/>
      <c r="KUR50" s="682"/>
      <c r="KUS50" s="682"/>
      <c r="KUT50" s="682"/>
      <c r="KUU50" s="682"/>
      <c r="KUV50" s="682"/>
      <c r="KUW50" s="682"/>
      <c r="KUX50" s="682"/>
      <c r="KUY50" s="682"/>
      <c r="KUZ50" s="682"/>
      <c r="KVA50" s="682"/>
      <c r="KVB50" s="682"/>
      <c r="KVC50" s="682"/>
      <c r="KVD50" s="682"/>
      <c r="KVE50" s="682"/>
      <c r="KVF50" s="682"/>
      <c r="KVG50" s="682"/>
      <c r="KVH50" s="682"/>
      <c r="KVI50" s="682"/>
      <c r="KVJ50" s="682"/>
      <c r="KVK50" s="682"/>
      <c r="KVL50" s="682"/>
      <c r="KVM50" s="682"/>
      <c r="KVN50" s="682"/>
      <c r="KVO50" s="682"/>
      <c r="KVP50" s="682"/>
      <c r="KVQ50" s="682"/>
      <c r="KVR50" s="682"/>
      <c r="KVS50" s="682"/>
      <c r="KVT50" s="682"/>
      <c r="KVU50" s="682"/>
      <c r="KVV50" s="682"/>
      <c r="KVW50" s="682"/>
      <c r="KVX50" s="682"/>
      <c r="KVY50" s="682"/>
      <c r="KVZ50" s="682"/>
      <c r="KWA50" s="682"/>
      <c r="KWB50" s="682"/>
      <c r="KWC50" s="682"/>
      <c r="KWD50" s="682"/>
      <c r="KWE50" s="682"/>
      <c r="KWF50" s="682"/>
      <c r="KWG50" s="682"/>
      <c r="KWH50" s="682"/>
      <c r="KWI50" s="682"/>
      <c r="KWJ50" s="682"/>
      <c r="KWK50" s="682"/>
      <c r="KWL50" s="682"/>
      <c r="KWM50" s="682"/>
      <c r="KWN50" s="682"/>
      <c r="KWO50" s="682"/>
      <c r="KWP50" s="682"/>
      <c r="KWQ50" s="682"/>
      <c r="KWR50" s="682"/>
      <c r="KWS50" s="682"/>
      <c r="KWT50" s="682"/>
      <c r="KWU50" s="682"/>
      <c r="KWV50" s="682"/>
      <c r="KWW50" s="682"/>
      <c r="KWX50" s="682"/>
      <c r="KWY50" s="682"/>
      <c r="KWZ50" s="682"/>
      <c r="KXA50" s="682"/>
      <c r="KXB50" s="682"/>
      <c r="KXC50" s="682"/>
      <c r="KXD50" s="682"/>
      <c r="KXE50" s="682"/>
      <c r="KXF50" s="682"/>
      <c r="KXG50" s="682"/>
      <c r="KXH50" s="682"/>
      <c r="KXI50" s="682"/>
      <c r="KXJ50" s="682"/>
      <c r="KXK50" s="682"/>
      <c r="KXL50" s="682"/>
      <c r="KXM50" s="682"/>
      <c r="KXN50" s="682"/>
      <c r="KXO50" s="682"/>
      <c r="KXP50" s="682"/>
      <c r="KXQ50" s="682"/>
      <c r="KXR50" s="682"/>
      <c r="KXS50" s="682"/>
      <c r="KXT50" s="682"/>
      <c r="KXU50" s="682"/>
      <c r="KXV50" s="682"/>
      <c r="KXW50" s="682"/>
      <c r="KXX50" s="682"/>
      <c r="KXY50" s="682"/>
      <c r="KXZ50" s="682"/>
      <c r="KYA50" s="682"/>
      <c r="KYB50" s="682"/>
      <c r="KYC50" s="682"/>
      <c r="KYD50" s="682"/>
      <c r="KYE50" s="682"/>
      <c r="KYF50" s="682"/>
      <c r="KYG50" s="682"/>
      <c r="KYH50" s="682"/>
      <c r="KYI50" s="682"/>
      <c r="KYJ50" s="682"/>
      <c r="KYK50" s="682"/>
      <c r="KYL50" s="682"/>
      <c r="KYM50" s="682"/>
      <c r="KYN50" s="682"/>
      <c r="KYO50" s="682"/>
      <c r="KYP50" s="682"/>
      <c r="KYQ50" s="682"/>
      <c r="KYR50" s="682"/>
      <c r="KYS50" s="682"/>
      <c r="KYT50" s="682"/>
      <c r="KYU50" s="682"/>
      <c r="KYV50" s="682"/>
      <c r="KYW50" s="682"/>
      <c r="KYX50" s="682"/>
      <c r="KYY50" s="682"/>
      <c r="KYZ50" s="682"/>
      <c r="KZA50" s="682"/>
      <c r="KZB50" s="682"/>
      <c r="KZC50" s="682"/>
      <c r="KZD50" s="682"/>
      <c r="KZE50" s="682"/>
      <c r="KZF50" s="682"/>
      <c r="KZG50" s="682"/>
      <c r="KZH50" s="682"/>
      <c r="KZI50" s="682"/>
      <c r="KZJ50" s="682"/>
      <c r="KZK50" s="682"/>
      <c r="KZL50" s="682"/>
      <c r="KZM50" s="682"/>
      <c r="KZN50" s="682"/>
      <c r="KZO50" s="682"/>
      <c r="KZP50" s="682"/>
      <c r="KZQ50" s="682"/>
      <c r="KZR50" s="682"/>
      <c r="KZS50" s="682"/>
      <c r="KZT50" s="682"/>
      <c r="KZU50" s="682"/>
      <c r="KZV50" s="682"/>
      <c r="KZW50" s="682"/>
      <c r="KZX50" s="682"/>
      <c r="KZY50" s="682"/>
      <c r="KZZ50" s="682"/>
      <c r="LAA50" s="682"/>
      <c r="LAB50" s="682"/>
      <c r="LAC50" s="682"/>
      <c r="LAD50" s="682"/>
      <c r="LAE50" s="682"/>
      <c r="LAF50" s="682"/>
      <c r="LAG50" s="682"/>
      <c r="LAH50" s="682"/>
      <c r="LAI50" s="682"/>
      <c r="LAJ50" s="682"/>
      <c r="LAK50" s="682"/>
      <c r="LAL50" s="682"/>
      <c r="LAM50" s="682"/>
      <c r="LAN50" s="682"/>
      <c r="LAO50" s="682"/>
      <c r="LAP50" s="682"/>
      <c r="LAQ50" s="682"/>
      <c r="LAR50" s="682"/>
      <c r="LAS50" s="682"/>
      <c r="LAT50" s="682"/>
      <c r="LAU50" s="682"/>
      <c r="LAV50" s="682"/>
      <c r="LAW50" s="682"/>
      <c r="LAX50" s="682"/>
      <c r="LAY50" s="682"/>
      <c r="LAZ50" s="682"/>
      <c r="LBA50" s="682"/>
      <c r="LBB50" s="682"/>
      <c r="LBC50" s="682"/>
      <c r="LBD50" s="682"/>
      <c r="LBE50" s="682"/>
      <c r="LBF50" s="682"/>
      <c r="LBG50" s="682"/>
      <c r="LBH50" s="682"/>
      <c r="LBI50" s="682"/>
      <c r="LBJ50" s="682"/>
      <c r="LBK50" s="682"/>
      <c r="LBL50" s="682"/>
      <c r="LBM50" s="682"/>
      <c r="LBN50" s="682"/>
      <c r="LBO50" s="682"/>
      <c r="LBP50" s="682"/>
      <c r="LBQ50" s="682"/>
      <c r="LBR50" s="682"/>
      <c r="LBS50" s="682"/>
      <c r="LBT50" s="682"/>
      <c r="LBU50" s="682"/>
      <c r="LBV50" s="682"/>
      <c r="LBW50" s="682"/>
      <c r="LBX50" s="682"/>
      <c r="LBY50" s="682"/>
      <c r="LBZ50" s="682"/>
      <c r="LCA50" s="682"/>
      <c r="LCB50" s="682"/>
      <c r="LCC50" s="682"/>
      <c r="LCD50" s="682"/>
      <c r="LCE50" s="682"/>
      <c r="LCF50" s="682"/>
      <c r="LCG50" s="682"/>
      <c r="LCH50" s="682"/>
      <c r="LCI50" s="682"/>
      <c r="LCJ50" s="682"/>
      <c r="LCK50" s="682"/>
      <c r="LCL50" s="682"/>
      <c r="LCM50" s="682"/>
      <c r="LCN50" s="682"/>
      <c r="LCO50" s="682"/>
      <c r="LCP50" s="682"/>
      <c r="LCQ50" s="682"/>
      <c r="LCR50" s="682"/>
      <c r="LCS50" s="682"/>
      <c r="LCT50" s="682"/>
      <c r="LCU50" s="682"/>
      <c r="LCV50" s="682"/>
      <c r="LCW50" s="682"/>
      <c r="LCX50" s="682"/>
      <c r="LCY50" s="682"/>
      <c r="LCZ50" s="682"/>
      <c r="LDA50" s="682"/>
      <c r="LDB50" s="682"/>
      <c r="LDC50" s="682"/>
      <c r="LDD50" s="682"/>
      <c r="LDE50" s="682"/>
      <c r="LDF50" s="682"/>
      <c r="LDG50" s="682"/>
      <c r="LDH50" s="682"/>
      <c r="LDI50" s="682"/>
      <c r="LDJ50" s="682"/>
      <c r="LDK50" s="682"/>
      <c r="LDL50" s="682"/>
      <c r="LDM50" s="682"/>
      <c r="LDN50" s="682"/>
      <c r="LDO50" s="682"/>
      <c r="LDP50" s="682"/>
      <c r="LDQ50" s="682"/>
      <c r="LDR50" s="682"/>
      <c r="LDS50" s="682"/>
      <c r="LDT50" s="682"/>
      <c r="LDU50" s="682"/>
      <c r="LDV50" s="682"/>
      <c r="LDW50" s="682"/>
      <c r="LDX50" s="682"/>
      <c r="LDY50" s="682"/>
      <c r="LDZ50" s="682"/>
      <c r="LEA50" s="682"/>
      <c r="LEB50" s="682"/>
      <c r="LEC50" s="682"/>
      <c r="LED50" s="682"/>
      <c r="LEE50" s="682"/>
      <c r="LEF50" s="682"/>
      <c r="LEG50" s="682"/>
      <c r="LEH50" s="682"/>
      <c r="LEI50" s="682"/>
      <c r="LEJ50" s="682"/>
      <c r="LEK50" s="682"/>
      <c r="LEL50" s="682"/>
      <c r="LEM50" s="682"/>
      <c r="LEN50" s="682"/>
      <c r="LEO50" s="682"/>
      <c r="LEP50" s="682"/>
      <c r="LEQ50" s="682"/>
      <c r="LER50" s="682"/>
      <c r="LES50" s="682"/>
      <c r="LET50" s="682"/>
      <c r="LEU50" s="682"/>
      <c r="LEV50" s="682"/>
      <c r="LEW50" s="682"/>
      <c r="LEX50" s="682"/>
      <c r="LEY50" s="682"/>
      <c r="LEZ50" s="682"/>
      <c r="LFA50" s="682"/>
      <c r="LFB50" s="682"/>
      <c r="LFC50" s="682"/>
      <c r="LFD50" s="682"/>
      <c r="LFE50" s="682"/>
      <c r="LFF50" s="682"/>
      <c r="LFG50" s="682"/>
      <c r="LFH50" s="682"/>
      <c r="LFI50" s="682"/>
      <c r="LFJ50" s="682"/>
      <c r="LFK50" s="682"/>
      <c r="LFL50" s="682"/>
      <c r="LFM50" s="682"/>
      <c r="LFN50" s="682"/>
      <c r="LFO50" s="682"/>
      <c r="LFP50" s="682"/>
      <c r="LFQ50" s="682"/>
      <c r="LFR50" s="682"/>
      <c r="LFS50" s="682"/>
      <c r="LFT50" s="682"/>
      <c r="LFU50" s="682"/>
      <c r="LFV50" s="682"/>
      <c r="LFW50" s="682"/>
      <c r="LFX50" s="682"/>
      <c r="LFY50" s="682"/>
      <c r="LFZ50" s="682"/>
      <c r="LGA50" s="682"/>
      <c r="LGB50" s="682"/>
      <c r="LGC50" s="682"/>
      <c r="LGD50" s="682"/>
      <c r="LGE50" s="682"/>
      <c r="LGF50" s="682"/>
      <c r="LGG50" s="682"/>
      <c r="LGH50" s="682"/>
      <c r="LGI50" s="682"/>
      <c r="LGJ50" s="682"/>
      <c r="LGK50" s="682"/>
      <c r="LGL50" s="682"/>
      <c r="LGM50" s="682"/>
      <c r="LGN50" s="682"/>
      <c r="LGO50" s="682"/>
      <c r="LGP50" s="682"/>
      <c r="LGQ50" s="682"/>
      <c r="LGR50" s="682"/>
      <c r="LGS50" s="682"/>
      <c r="LGT50" s="682"/>
      <c r="LGU50" s="682"/>
      <c r="LGV50" s="682"/>
      <c r="LGW50" s="682"/>
      <c r="LGX50" s="682"/>
      <c r="LGY50" s="682"/>
      <c r="LGZ50" s="682"/>
      <c r="LHA50" s="682"/>
      <c r="LHB50" s="682"/>
      <c r="LHC50" s="682"/>
      <c r="LHD50" s="682"/>
      <c r="LHE50" s="682"/>
      <c r="LHF50" s="682"/>
      <c r="LHG50" s="682"/>
      <c r="LHH50" s="682"/>
      <c r="LHI50" s="682"/>
      <c r="LHJ50" s="682"/>
      <c r="LHK50" s="682"/>
      <c r="LHL50" s="682"/>
      <c r="LHM50" s="682"/>
      <c r="LHN50" s="682"/>
      <c r="LHO50" s="682"/>
      <c r="LHP50" s="682"/>
      <c r="LHQ50" s="682"/>
      <c r="LHR50" s="682"/>
      <c r="LHS50" s="682"/>
      <c r="LHT50" s="682"/>
      <c r="LHU50" s="682"/>
      <c r="LHV50" s="682"/>
      <c r="LHW50" s="682"/>
      <c r="LHX50" s="682"/>
      <c r="LHY50" s="682"/>
      <c r="LHZ50" s="682"/>
      <c r="LIA50" s="682"/>
      <c r="LIB50" s="682"/>
      <c r="LIC50" s="682"/>
      <c r="LID50" s="682"/>
      <c r="LIE50" s="682"/>
      <c r="LIF50" s="682"/>
      <c r="LIG50" s="682"/>
      <c r="LIH50" s="682"/>
      <c r="LII50" s="682"/>
      <c r="LIJ50" s="682"/>
      <c r="LIK50" s="682"/>
      <c r="LIL50" s="682"/>
      <c r="LIM50" s="682"/>
      <c r="LIN50" s="682"/>
      <c r="LIO50" s="682"/>
      <c r="LIP50" s="682"/>
      <c r="LIQ50" s="682"/>
      <c r="LIR50" s="682"/>
      <c r="LIS50" s="682"/>
      <c r="LIT50" s="682"/>
      <c r="LIU50" s="682"/>
      <c r="LIV50" s="682"/>
      <c r="LIW50" s="682"/>
      <c r="LIX50" s="682"/>
      <c r="LIY50" s="682"/>
      <c r="LIZ50" s="682"/>
      <c r="LJA50" s="682"/>
      <c r="LJB50" s="682"/>
      <c r="LJC50" s="682"/>
      <c r="LJD50" s="682"/>
      <c r="LJE50" s="682"/>
      <c r="LJF50" s="682"/>
      <c r="LJG50" s="682"/>
      <c r="LJH50" s="682"/>
      <c r="LJI50" s="682"/>
      <c r="LJJ50" s="682"/>
      <c r="LJK50" s="682"/>
      <c r="LJL50" s="682"/>
      <c r="LJM50" s="682"/>
      <c r="LJN50" s="682"/>
      <c r="LJO50" s="682"/>
      <c r="LJP50" s="682"/>
      <c r="LJQ50" s="682"/>
      <c r="LJR50" s="682"/>
      <c r="LJS50" s="682"/>
      <c r="LJT50" s="682"/>
      <c r="LJU50" s="682"/>
      <c r="LJV50" s="682"/>
      <c r="LJW50" s="682"/>
      <c r="LJX50" s="682"/>
      <c r="LJY50" s="682"/>
      <c r="LJZ50" s="682"/>
      <c r="LKA50" s="682"/>
      <c r="LKB50" s="682"/>
      <c r="LKC50" s="682"/>
      <c r="LKD50" s="682"/>
      <c r="LKE50" s="682"/>
      <c r="LKF50" s="682"/>
      <c r="LKG50" s="682"/>
      <c r="LKH50" s="682"/>
      <c r="LKI50" s="682"/>
      <c r="LKJ50" s="682"/>
      <c r="LKK50" s="682"/>
      <c r="LKL50" s="682"/>
      <c r="LKM50" s="682"/>
      <c r="LKN50" s="682"/>
      <c r="LKO50" s="682"/>
      <c r="LKP50" s="682"/>
      <c r="LKQ50" s="682"/>
      <c r="LKR50" s="682"/>
      <c r="LKS50" s="682"/>
      <c r="LKT50" s="682"/>
      <c r="LKU50" s="682"/>
      <c r="LKV50" s="682"/>
      <c r="LKW50" s="682"/>
      <c r="LKX50" s="682"/>
      <c r="LKY50" s="682"/>
      <c r="LKZ50" s="682"/>
      <c r="LLA50" s="682"/>
      <c r="LLB50" s="682"/>
      <c r="LLC50" s="682"/>
      <c r="LLD50" s="682"/>
      <c r="LLE50" s="682"/>
      <c r="LLF50" s="682"/>
      <c r="LLG50" s="682"/>
      <c r="LLH50" s="682"/>
      <c r="LLI50" s="682"/>
      <c r="LLJ50" s="682"/>
      <c r="LLK50" s="682"/>
      <c r="LLL50" s="682"/>
      <c r="LLM50" s="682"/>
      <c r="LLN50" s="682"/>
      <c r="LLO50" s="682"/>
      <c r="LLP50" s="682"/>
      <c r="LLQ50" s="682"/>
      <c r="LLR50" s="682"/>
      <c r="LLS50" s="682"/>
      <c r="LLT50" s="682"/>
      <c r="LLU50" s="682"/>
      <c r="LLV50" s="682"/>
      <c r="LLW50" s="682"/>
      <c r="LLX50" s="682"/>
      <c r="LLY50" s="682"/>
      <c r="LLZ50" s="682"/>
      <c r="LMA50" s="682"/>
      <c r="LMB50" s="682"/>
      <c r="LMC50" s="682"/>
      <c r="LMD50" s="682"/>
      <c r="LME50" s="682"/>
      <c r="LMF50" s="682"/>
      <c r="LMG50" s="682"/>
      <c r="LMH50" s="682"/>
      <c r="LMI50" s="682"/>
      <c r="LMJ50" s="682"/>
      <c r="LMK50" s="682"/>
      <c r="LML50" s="682"/>
      <c r="LMM50" s="682"/>
      <c r="LMN50" s="682"/>
      <c r="LMO50" s="682"/>
      <c r="LMP50" s="682"/>
      <c r="LMQ50" s="682"/>
      <c r="LMR50" s="682"/>
      <c r="LMS50" s="682"/>
      <c r="LMT50" s="682"/>
      <c r="LMU50" s="682"/>
      <c r="LMV50" s="682"/>
      <c r="LMW50" s="682"/>
      <c r="LMX50" s="682"/>
      <c r="LMY50" s="682"/>
      <c r="LMZ50" s="682"/>
      <c r="LNA50" s="682"/>
      <c r="LNB50" s="682"/>
      <c r="LNC50" s="682"/>
      <c r="LND50" s="682"/>
      <c r="LNE50" s="682"/>
      <c r="LNF50" s="682"/>
      <c r="LNG50" s="682"/>
      <c r="LNH50" s="682"/>
      <c r="LNI50" s="682"/>
      <c r="LNJ50" s="682"/>
      <c r="LNK50" s="682"/>
      <c r="LNL50" s="682"/>
      <c r="LNM50" s="682"/>
      <c r="LNN50" s="682"/>
      <c r="LNO50" s="682"/>
      <c r="LNP50" s="682"/>
      <c r="LNQ50" s="682"/>
      <c r="LNR50" s="682"/>
      <c r="LNS50" s="682"/>
      <c r="LNT50" s="682"/>
      <c r="LNU50" s="682"/>
      <c r="LNV50" s="682"/>
      <c r="LNW50" s="682"/>
      <c r="LNX50" s="682"/>
      <c r="LNY50" s="682"/>
      <c r="LNZ50" s="682"/>
      <c r="LOA50" s="682"/>
      <c r="LOB50" s="682"/>
      <c r="LOC50" s="682"/>
      <c r="LOD50" s="682"/>
      <c r="LOE50" s="682"/>
      <c r="LOF50" s="682"/>
      <c r="LOG50" s="682"/>
      <c r="LOH50" s="682"/>
      <c r="LOI50" s="682"/>
      <c r="LOJ50" s="682"/>
      <c r="LOK50" s="682"/>
      <c r="LOL50" s="682"/>
      <c r="LOM50" s="682"/>
      <c r="LON50" s="682"/>
      <c r="LOO50" s="682"/>
      <c r="LOP50" s="682"/>
      <c r="LOQ50" s="682"/>
      <c r="LOR50" s="682"/>
      <c r="LOS50" s="682"/>
      <c r="LOT50" s="682"/>
      <c r="LOU50" s="682"/>
      <c r="LOV50" s="682"/>
      <c r="LOW50" s="682"/>
      <c r="LOX50" s="682"/>
      <c r="LOY50" s="682"/>
      <c r="LOZ50" s="682"/>
      <c r="LPA50" s="682"/>
      <c r="LPB50" s="682"/>
      <c r="LPC50" s="682"/>
      <c r="LPD50" s="682"/>
      <c r="LPE50" s="682"/>
      <c r="LPF50" s="682"/>
      <c r="LPG50" s="682"/>
      <c r="LPH50" s="682"/>
      <c r="LPI50" s="682"/>
      <c r="LPJ50" s="682"/>
      <c r="LPK50" s="682"/>
      <c r="LPL50" s="682"/>
      <c r="LPM50" s="682"/>
      <c r="LPN50" s="682"/>
      <c r="LPO50" s="682"/>
      <c r="LPP50" s="682"/>
      <c r="LPQ50" s="682"/>
      <c r="LPR50" s="682"/>
      <c r="LPS50" s="682"/>
      <c r="LPT50" s="682"/>
      <c r="LPU50" s="682"/>
      <c r="LPV50" s="682"/>
      <c r="LPW50" s="682"/>
      <c r="LPX50" s="682"/>
      <c r="LPY50" s="682"/>
      <c r="LPZ50" s="682"/>
      <c r="LQA50" s="682"/>
      <c r="LQB50" s="682"/>
      <c r="LQC50" s="682"/>
      <c r="LQD50" s="682"/>
      <c r="LQE50" s="682"/>
      <c r="LQF50" s="682"/>
      <c r="LQG50" s="682"/>
      <c r="LQH50" s="682"/>
      <c r="LQI50" s="682"/>
      <c r="LQJ50" s="682"/>
      <c r="LQK50" s="682"/>
      <c r="LQL50" s="682"/>
      <c r="LQM50" s="682"/>
      <c r="LQN50" s="682"/>
      <c r="LQO50" s="682"/>
      <c r="LQP50" s="682"/>
      <c r="LQQ50" s="682"/>
      <c r="LQR50" s="682"/>
      <c r="LQS50" s="682"/>
      <c r="LQT50" s="682"/>
      <c r="LQU50" s="682"/>
      <c r="LQV50" s="682"/>
      <c r="LQW50" s="682"/>
      <c r="LQX50" s="682"/>
      <c r="LQY50" s="682"/>
      <c r="LQZ50" s="682"/>
      <c r="LRA50" s="682"/>
      <c r="LRB50" s="682"/>
      <c r="LRC50" s="682"/>
      <c r="LRD50" s="682"/>
      <c r="LRE50" s="682"/>
      <c r="LRF50" s="682"/>
      <c r="LRG50" s="682"/>
      <c r="LRH50" s="682"/>
      <c r="LRI50" s="682"/>
      <c r="LRJ50" s="682"/>
      <c r="LRK50" s="682"/>
      <c r="LRL50" s="682"/>
      <c r="LRM50" s="682"/>
      <c r="LRN50" s="682"/>
      <c r="LRO50" s="682"/>
      <c r="LRP50" s="682"/>
      <c r="LRQ50" s="682"/>
      <c r="LRR50" s="682"/>
      <c r="LRS50" s="682"/>
      <c r="LRT50" s="682"/>
      <c r="LRU50" s="682"/>
      <c r="LRV50" s="682"/>
      <c r="LRW50" s="682"/>
      <c r="LRX50" s="682"/>
      <c r="LRY50" s="682"/>
      <c r="LRZ50" s="682"/>
      <c r="LSA50" s="682"/>
      <c r="LSB50" s="682"/>
      <c r="LSC50" s="682"/>
      <c r="LSD50" s="682"/>
      <c r="LSE50" s="682"/>
      <c r="LSF50" s="682"/>
      <c r="LSG50" s="682"/>
      <c r="LSH50" s="682"/>
      <c r="LSI50" s="682"/>
      <c r="LSJ50" s="682"/>
      <c r="LSK50" s="682"/>
      <c r="LSL50" s="682"/>
      <c r="LSM50" s="682"/>
      <c r="LSN50" s="682"/>
      <c r="LSO50" s="682"/>
      <c r="LSP50" s="682"/>
      <c r="LSQ50" s="682"/>
      <c r="LSR50" s="682"/>
      <c r="LSS50" s="682"/>
      <c r="LST50" s="682"/>
      <c r="LSU50" s="682"/>
      <c r="LSV50" s="682"/>
      <c r="LSW50" s="682"/>
      <c r="LSX50" s="682"/>
      <c r="LSY50" s="682"/>
      <c r="LSZ50" s="682"/>
      <c r="LTA50" s="682"/>
      <c r="LTB50" s="682"/>
      <c r="LTC50" s="682"/>
      <c r="LTD50" s="682"/>
      <c r="LTE50" s="682"/>
      <c r="LTF50" s="682"/>
      <c r="LTG50" s="682"/>
      <c r="LTH50" s="682"/>
      <c r="LTI50" s="682"/>
      <c r="LTJ50" s="682"/>
      <c r="LTK50" s="682"/>
      <c r="LTL50" s="682"/>
      <c r="LTM50" s="682"/>
      <c r="LTN50" s="682"/>
      <c r="LTO50" s="682"/>
      <c r="LTP50" s="682"/>
      <c r="LTQ50" s="682"/>
      <c r="LTR50" s="682"/>
      <c r="LTS50" s="682"/>
      <c r="LTT50" s="682"/>
      <c r="LTU50" s="682"/>
      <c r="LTV50" s="682"/>
      <c r="LTW50" s="682"/>
      <c r="LTX50" s="682"/>
      <c r="LTY50" s="682"/>
      <c r="LTZ50" s="682"/>
      <c r="LUA50" s="682"/>
      <c r="LUB50" s="682"/>
      <c r="LUC50" s="682"/>
      <c r="LUD50" s="682"/>
      <c r="LUE50" s="682"/>
      <c r="LUF50" s="682"/>
      <c r="LUG50" s="682"/>
      <c r="LUH50" s="682"/>
      <c r="LUI50" s="682"/>
      <c r="LUJ50" s="682"/>
      <c r="LUK50" s="682"/>
      <c r="LUL50" s="682"/>
      <c r="LUM50" s="682"/>
      <c r="LUN50" s="682"/>
      <c r="LUO50" s="682"/>
      <c r="LUP50" s="682"/>
      <c r="LUQ50" s="682"/>
      <c r="LUR50" s="682"/>
      <c r="LUS50" s="682"/>
      <c r="LUT50" s="682"/>
      <c r="LUU50" s="682"/>
      <c r="LUV50" s="682"/>
      <c r="LUW50" s="682"/>
      <c r="LUX50" s="682"/>
      <c r="LUY50" s="682"/>
      <c r="LUZ50" s="682"/>
      <c r="LVA50" s="682"/>
      <c r="LVB50" s="682"/>
      <c r="LVC50" s="682"/>
      <c r="LVD50" s="682"/>
      <c r="LVE50" s="682"/>
      <c r="LVF50" s="682"/>
      <c r="LVG50" s="682"/>
      <c r="LVH50" s="682"/>
      <c r="LVI50" s="682"/>
      <c r="LVJ50" s="682"/>
      <c r="LVK50" s="682"/>
      <c r="LVL50" s="682"/>
      <c r="LVM50" s="682"/>
      <c r="LVN50" s="682"/>
      <c r="LVO50" s="682"/>
      <c r="LVP50" s="682"/>
      <c r="LVQ50" s="682"/>
      <c r="LVR50" s="682"/>
      <c r="LVS50" s="682"/>
      <c r="LVT50" s="682"/>
      <c r="LVU50" s="682"/>
      <c r="LVV50" s="682"/>
      <c r="LVW50" s="682"/>
      <c r="LVX50" s="682"/>
      <c r="LVY50" s="682"/>
      <c r="LVZ50" s="682"/>
      <c r="LWA50" s="682"/>
      <c r="LWB50" s="682"/>
      <c r="LWC50" s="682"/>
      <c r="LWD50" s="682"/>
      <c r="LWE50" s="682"/>
      <c r="LWF50" s="682"/>
      <c r="LWG50" s="682"/>
      <c r="LWH50" s="682"/>
      <c r="LWI50" s="682"/>
      <c r="LWJ50" s="682"/>
      <c r="LWK50" s="682"/>
      <c r="LWL50" s="682"/>
      <c r="LWM50" s="682"/>
      <c r="LWN50" s="682"/>
      <c r="LWO50" s="682"/>
      <c r="LWP50" s="682"/>
      <c r="LWQ50" s="682"/>
      <c r="LWR50" s="682"/>
      <c r="LWS50" s="682"/>
      <c r="LWT50" s="682"/>
      <c r="LWU50" s="682"/>
      <c r="LWV50" s="682"/>
      <c r="LWW50" s="682"/>
      <c r="LWX50" s="682"/>
      <c r="LWY50" s="682"/>
      <c r="LWZ50" s="682"/>
      <c r="LXA50" s="682"/>
      <c r="LXB50" s="682"/>
      <c r="LXC50" s="682"/>
      <c r="LXD50" s="682"/>
      <c r="LXE50" s="682"/>
      <c r="LXF50" s="682"/>
      <c r="LXG50" s="682"/>
      <c r="LXH50" s="682"/>
      <c r="LXI50" s="682"/>
      <c r="LXJ50" s="682"/>
      <c r="LXK50" s="682"/>
      <c r="LXL50" s="682"/>
      <c r="LXM50" s="682"/>
      <c r="LXN50" s="682"/>
      <c r="LXO50" s="682"/>
      <c r="LXP50" s="682"/>
      <c r="LXQ50" s="682"/>
      <c r="LXR50" s="682"/>
      <c r="LXS50" s="682"/>
      <c r="LXT50" s="682"/>
      <c r="LXU50" s="682"/>
      <c r="LXV50" s="682"/>
      <c r="LXW50" s="682"/>
      <c r="LXX50" s="682"/>
      <c r="LXY50" s="682"/>
      <c r="LXZ50" s="682"/>
      <c r="LYA50" s="682"/>
      <c r="LYB50" s="682"/>
      <c r="LYC50" s="682"/>
      <c r="LYD50" s="682"/>
      <c r="LYE50" s="682"/>
      <c r="LYF50" s="682"/>
      <c r="LYG50" s="682"/>
      <c r="LYH50" s="682"/>
      <c r="LYI50" s="682"/>
      <c r="LYJ50" s="682"/>
      <c r="LYK50" s="682"/>
      <c r="LYL50" s="682"/>
      <c r="LYM50" s="682"/>
      <c r="LYN50" s="682"/>
      <c r="LYO50" s="682"/>
      <c r="LYP50" s="682"/>
      <c r="LYQ50" s="682"/>
      <c r="LYR50" s="682"/>
      <c r="LYS50" s="682"/>
      <c r="LYT50" s="682"/>
      <c r="LYU50" s="682"/>
      <c r="LYV50" s="682"/>
      <c r="LYW50" s="682"/>
      <c r="LYX50" s="682"/>
      <c r="LYY50" s="682"/>
      <c r="LYZ50" s="682"/>
      <c r="LZA50" s="682"/>
      <c r="LZB50" s="682"/>
      <c r="LZC50" s="682"/>
      <c r="LZD50" s="682"/>
      <c r="LZE50" s="682"/>
      <c r="LZF50" s="682"/>
      <c r="LZG50" s="682"/>
      <c r="LZH50" s="682"/>
      <c r="LZI50" s="682"/>
      <c r="LZJ50" s="682"/>
      <c r="LZK50" s="682"/>
      <c r="LZL50" s="682"/>
      <c r="LZM50" s="682"/>
      <c r="LZN50" s="682"/>
      <c r="LZO50" s="682"/>
      <c r="LZP50" s="682"/>
      <c r="LZQ50" s="682"/>
      <c r="LZR50" s="682"/>
      <c r="LZS50" s="682"/>
      <c r="LZT50" s="682"/>
      <c r="LZU50" s="682"/>
      <c r="LZV50" s="682"/>
      <c r="LZW50" s="682"/>
      <c r="LZX50" s="682"/>
      <c r="LZY50" s="682"/>
      <c r="LZZ50" s="682"/>
      <c r="MAA50" s="682"/>
      <c r="MAB50" s="682"/>
      <c r="MAC50" s="682"/>
      <c r="MAD50" s="682"/>
      <c r="MAE50" s="682"/>
      <c r="MAF50" s="682"/>
      <c r="MAG50" s="682"/>
      <c r="MAH50" s="682"/>
      <c r="MAI50" s="682"/>
      <c r="MAJ50" s="682"/>
      <c r="MAK50" s="682"/>
      <c r="MAL50" s="682"/>
      <c r="MAM50" s="682"/>
      <c r="MAN50" s="682"/>
      <c r="MAO50" s="682"/>
      <c r="MAP50" s="682"/>
      <c r="MAQ50" s="682"/>
      <c r="MAR50" s="682"/>
      <c r="MAS50" s="682"/>
      <c r="MAT50" s="682"/>
      <c r="MAU50" s="682"/>
      <c r="MAV50" s="682"/>
      <c r="MAW50" s="682"/>
      <c r="MAX50" s="682"/>
      <c r="MAY50" s="682"/>
      <c r="MAZ50" s="682"/>
      <c r="MBA50" s="682"/>
      <c r="MBB50" s="682"/>
      <c r="MBC50" s="682"/>
      <c r="MBD50" s="682"/>
      <c r="MBE50" s="682"/>
      <c r="MBF50" s="682"/>
      <c r="MBG50" s="682"/>
      <c r="MBH50" s="682"/>
      <c r="MBI50" s="682"/>
      <c r="MBJ50" s="682"/>
      <c r="MBK50" s="682"/>
      <c r="MBL50" s="682"/>
      <c r="MBM50" s="682"/>
      <c r="MBN50" s="682"/>
      <c r="MBO50" s="682"/>
      <c r="MBP50" s="682"/>
      <c r="MBQ50" s="682"/>
      <c r="MBR50" s="682"/>
      <c r="MBS50" s="682"/>
      <c r="MBT50" s="682"/>
      <c r="MBU50" s="682"/>
      <c r="MBV50" s="682"/>
      <c r="MBW50" s="682"/>
      <c r="MBX50" s="682"/>
      <c r="MBY50" s="682"/>
      <c r="MBZ50" s="682"/>
      <c r="MCA50" s="682"/>
      <c r="MCB50" s="682"/>
      <c r="MCC50" s="682"/>
      <c r="MCD50" s="682"/>
      <c r="MCE50" s="682"/>
      <c r="MCF50" s="682"/>
      <c r="MCG50" s="682"/>
      <c r="MCH50" s="682"/>
      <c r="MCI50" s="682"/>
      <c r="MCJ50" s="682"/>
      <c r="MCK50" s="682"/>
      <c r="MCL50" s="682"/>
      <c r="MCM50" s="682"/>
      <c r="MCN50" s="682"/>
      <c r="MCO50" s="682"/>
      <c r="MCP50" s="682"/>
      <c r="MCQ50" s="682"/>
      <c r="MCR50" s="682"/>
      <c r="MCS50" s="682"/>
      <c r="MCT50" s="682"/>
      <c r="MCU50" s="682"/>
      <c r="MCV50" s="682"/>
      <c r="MCW50" s="682"/>
      <c r="MCX50" s="682"/>
      <c r="MCY50" s="682"/>
      <c r="MCZ50" s="682"/>
      <c r="MDA50" s="682"/>
      <c r="MDB50" s="682"/>
      <c r="MDC50" s="682"/>
      <c r="MDD50" s="682"/>
      <c r="MDE50" s="682"/>
      <c r="MDF50" s="682"/>
      <c r="MDG50" s="682"/>
      <c r="MDH50" s="682"/>
      <c r="MDI50" s="682"/>
      <c r="MDJ50" s="682"/>
      <c r="MDK50" s="682"/>
      <c r="MDL50" s="682"/>
      <c r="MDM50" s="682"/>
      <c r="MDN50" s="682"/>
      <c r="MDO50" s="682"/>
      <c r="MDP50" s="682"/>
      <c r="MDQ50" s="682"/>
      <c r="MDR50" s="682"/>
      <c r="MDS50" s="682"/>
      <c r="MDT50" s="682"/>
      <c r="MDU50" s="682"/>
      <c r="MDV50" s="682"/>
      <c r="MDW50" s="682"/>
      <c r="MDX50" s="682"/>
      <c r="MDY50" s="682"/>
      <c r="MDZ50" s="682"/>
      <c r="MEA50" s="682"/>
      <c r="MEB50" s="682"/>
      <c r="MEC50" s="682"/>
      <c r="MED50" s="682"/>
      <c r="MEE50" s="682"/>
      <c r="MEF50" s="682"/>
      <c r="MEG50" s="682"/>
      <c r="MEH50" s="682"/>
      <c r="MEI50" s="682"/>
      <c r="MEJ50" s="682"/>
      <c r="MEK50" s="682"/>
      <c r="MEL50" s="682"/>
      <c r="MEM50" s="682"/>
      <c r="MEN50" s="682"/>
      <c r="MEO50" s="682"/>
      <c r="MEP50" s="682"/>
      <c r="MEQ50" s="682"/>
      <c r="MER50" s="682"/>
      <c r="MES50" s="682"/>
      <c r="MET50" s="682"/>
      <c r="MEU50" s="682"/>
      <c r="MEV50" s="682"/>
      <c r="MEW50" s="682"/>
      <c r="MEX50" s="682"/>
      <c r="MEY50" s="682"/>
      <c r="MEZ50" s="682"/>
      <c r="MFA50" s="682"/>
      <c r="MFB50" s="682"/>
      <c r="MFC50" s="682"/>
      <c r="MFD50" s="682"/>
      <c r="MFE50" s="682"/>
      <c r="MFF50" s="682"/>
      <c r="MFG50" s="682"/>
      <c r="MFH50" s="682"/>
      <c r="MFI50" s="682"/>
      <c r="MFJ50" s="682"/>
      <c r="MFK50" s="682"/>
      <c r="MFL50" s="682"/>
      <c r="MFM50" s="682"/>
      <c r="MFN50" s="682"/>
      <c r="MFO50" s="682"/>
      <c r="MFP50" s="682"/>
      <c r="MFQ50" s="682"/>
      <c r="MFR50" s="682"/>
      <c r="MFS50" s="682"/>
      <c r="MFT50" s="682"/>
      <c r="MFU50" s="682"/>
      <c r="MFV50" s="682"/>
      <c r="MFW50" s="682"/>
      <c r="MFX50" s="682"/>
      <c r="MFY50" s="682"/>
      <c r="MFZ50" s="682"/>
      <c r="MGA50" s="682"/>
      <c r="MGB50" s="682"/>
      <c r="MGC50" s="682"/>
      <c r="MGD50" s="682"/>
      <c r="MGE50" s="682"/>
      <c r="MGF50" s="682"/>
      <c r="MGG50" s="682"/>
      <c r="MGH50" s="682"/>
      <c r="MGI50" s="682"/>
      <c r="MGJ50" s="682"/>
      <c r="MGK50" s="682"/>
      <c r="MGL50" s="682"/>
      <c r="MGM50" s="682"/>
      <c r="MGN50" s="682"/>
      <c r="MGO50" s="682"/>
      <c r="MGP50" s="682"/>
      <c r="MGQ50" s="682"/>
      <c r="MGR50" s="682"/>
      <c r="MGS50" s="682"/>
      <c r="MGT50" s="682"/>
      <c r="MGU50" s="682"/>
      <c r="MGV50" s="682"/>
      <c r="MGW50" s="682"/>
      <c r="MGX50" s="682"/>
      <c r="MGY50" s="682"/>
      <c r="MGZ50" s="682"/>
      <c r="MHA50" s="682"/>
      <c r="MHB50" s="682"/>
      <c r="MHC50" s="682"/>
      <c r="MHD50" s="682"/>
      <c r="MHE50" s="682"/>
      <c r="MHF50" s="682"/>
      <c r="MHG50" s="682"/>
      <c r="MHH50" s="682"/>
      <c r="MHI50" s="682"/>
      <c r="MHJ50" s="682"/>
      <c r="MHK50" s="682"/>
      <c r="MHL50" s="682"/>
      <c r="MHM50" s="682"/>
      <c r="MHN50" s="682"/>
      <c r="MHO50" s="682"/>
      <c r="MHP50" s="682"/>
      <c r="MHQ50" s="682"/>
      <c r="MHR50" s="682"/>
      <c r="MHS50" s="682"/>
      <c r="MHT50" s="682"/>
      <c r="MHU50" s="682"/>
      <c r="MHV50" s="682"/>
      <c r="MHW50" s="682"/>
      <c r="MHX50" s="682"/>
      <c r="MHY50" s="682"/>
      <c r="MHZ50" s="682"/>
      <c r="MIA50" s="682"/>
      <c r="MIB50" s="682"/>
      <c r="MIC50" s="682"/>
      <c r="MID50" s="682"/>
      <c r="MIE50" s="682"/>
      <c r="MIF50" s="682"/>
      <c r="MIG50" s="682"/>
      <c r="MIH50" s="682"/>
      <c r="MII50" s="682"/>
      <c r="MIJ50" s="682"/>
      <c r="MIK50" s="682"/>
      <c r="MIL50" s="682"/>
      <c r="MIM50" s="682"/>
      <c r="MIN50" s="682"/>
      <c r="MIO50" s="682"/>
      <c r="MIP50" s="682"/>
      <c r="MIQ50" s="682"/>
      <c r="MIR50" s="682"/>
      <c r="MIS50" s="682"/>
      <c r="MIT50" s="682"/>
      <c r="MIU50" s="682"/>
      <c r="MIV50" s="682"/>
      <c r="MIW50" s="682"/>
      <c r="MIX50" s="682"/>
      <c r="MIY50" s="682"/>
      <c r="MIZ50" s="682"/>
      <c r="MJA50" s="682"/>
      <c r="MJB50" s="682"/>
      <c r="MJC50" s="682"/>
      <c r="MJD50" s="682"/>
      <c r="MJE50" s="682"/>
      <c r="MJF50" s="682"/>
      <c r="MJG50" s="682"/>
      <c r="MJH50" s="682"/>
      <c r="MJI50" s="682"/>
      <c r="MJJ50" s="682"/>
      <c r="MJK50" s="682"/>
      <c r="MJL50" s="682"/>
      <c r="MJM50" s="682"/>
      <c r="MJN50" s="682"/>
      <c r="MJO50" s="682"/>
      <c r="MJP50" s="682"/>
      <c r="MJQ50" s="682"/>
      <c r="MJR50" s="682"/>
      <c r="MJS50" s="682"/>
      <c r="MJT50" s="682"/>
      <c r="MJU50" s="682"/>
      <c r="MJV50" s="682"/>
      <c r="MJW50" s="682"/>
      <c r="MJX50" s="682"/>
      <c r="MJY50" s="682"/>
      <c r="MJZ50" s="682"/>
      <c r="MKA50" s="682"/>
      <c r="MKB50" s="682"/>
      <c r="MKC50" s="682"/>
      <c r="MKD50" s="682"/>
      <c r="MKE50" s="682"/>
      <c r="MKF50" s="682"/>
      <c r="MKG50" s="682"/>
      <c r="MKH50" s="682"/>
      <c r="MKI50" s="682"/>
      <c r="MKJ50" s="682"/>
      <c r="MKK50" s="682"/>
      <c r="MKL50" s="682"/>
      <c r="MKM50" s="682"/>
      <c r="MKN50" s="682"/>
      <c r="MKO50" s="682"/>
      <c r="MKP50" s="682"/>
      <c r="MKQ50" s="682"/>
      <c r="MKR50" s="682"/>
      <c r="MKS50" s="682"/>
      <c r="MKT50" s="682"/>
      <c r="MKU50" s="682"/>
      <c r="MKV50" s="682"/>
      <c r="MKW50" s="682"/>
      <c r="MKX50" s="682"/>
      <c r="MKY50" s="682"/>
      <c r="MKZ50" s="682"/>
      <c r="MLA50" s="682"/>
      <c r="MLB50" s="682"/>
      <c r="MLC50" s="682"/>
      <c r="MLD50" s="682"/>
      <c r="MLE50" s="682"/>
      <c r="MLF50" s="682"/>
      <c r="MLG50" s="682"/>
      <c r="MLH50" s="682"/>
      <c r="MLI50" s="682"/>
      <c r="MLJ50" s="682"/>
      <c r="MLK50" s="682"/>
      <c r="MLL50" s="682"/>
      <c r="MLM50" s="682"/>
      <c r="MLN50" s="682"/>
      <c r="MLO50" s="682"/>
      <c r="MLP50" s="682"/>
      <c r="MLQ50" s="682"/>
      <c r="MLR50" s="682"/>
      <c r="MLS50" s="682"/>
      <c r="MLT50" s="682"/>
      <c r="MLU50" s="682"/>
      <c r="MLV50" s="682"/>
      <c r="MLW50" s="682"/>
      <c r="MLX50" s="682"/>
      <c r="MLY50" s="682"/>
      <c r="MLZ50" s="682"/>
      <c r="MMA50" s="682"/>
      <c r="MMB50" s="682"/>
      <c r="MMC50" s="682"/>
      <c r="MMD50" s="682"/>
      <c r="MME50" s="682"/>
      <c r="MMF50" s="682"/>
      <c r="MMG50" s="682"/>
      <c r="MMH50" s="682"/>
      <c r="MMI50" s="682"/>
      <c r="MMJ50" s="682"/>
      <c r="MMK50" s="682"/>
      <c r="MML50" s="682"/>
      <c r="MMM50" s="682"/>
      <c r="MMN50" s="682"/>
      <c r="MMO50" s="682"/>
      <c r="MMP50" s="682"/>
      <c r="MMQ50" s="682"/>
      <c r="MMR50" s="682"/>
      <c r="MMS50" s="682"/>
      <c r="MMT50" s="682"/>
      <c r="MMU50" s="682"/>
      <c r="MMV50" s="682"/>
      <c r="MMW50" s="682"/>
      <c r="MMX50" s="682"/>
      <c r="MMY50" s="682"/>
      <c r="MMZ50" s="682"/>
      <c r="MNA50" s="682"/>
      <c r="MNB50" s="682"/>
      <c r="MNC50" s="682"/>
      <c r="MND50" s="682"/>
      <c r="MNE50" s="682"/>
      <c r="MNF50" s="682"/>
      <c r="MNG50" s="682"/>
      <c r="MNH50" s="682"/>
      <c r="MNI50" s="682"/>
      <c r="MNJ50" s="682"/>
      <c r="MNK50" s="682"/>
      <c r="MNL50" s="682"/>
      <c r="MNM50" s="682"/>
      <c r="MNN50" s="682"/>
      <c r="MNO50" s="682"/>
      <c r="MNP50" s="682"/>
      <c r="MNQ50" s="682"/>
      <c r="MNR50" s="682"/>
      <c r="MNS50" s="682"/>
      <c r="MNT50" s="682"/>
      <c r="MNU50" s="682"/>
      <c r="MNV50" s="682"/>
      <c r="MNW50" s="682"/>
      <c r="MNX50" s="682"/>
      <c r="MNY50" s="682"/>
      <c r="MNZ50" s="682"/>
      <c r="MOA50" s="682"/>
      <c r="MOB50" s="682"/>
      <c r="MOC50" s="682"/>
      <c r="MOD50" s="682"/>
      <c r="MOE50" s="682"/>
      <c r="MOF50" s="682"/>
      <c r="MOG50" s="682"/>
      <c r="MOH50" s="682"/>
      <c r="MOI50" s="682"/>
      <c r="MOJ50" s="682"/>
      <c r="MOK50" s="682"/>
      <c r="MOL50" s="682"/>
      <c r="MOM50" s="682"/>
      <c r="MON50" s="682"/>
      <c r="MOO50" s="682"/>
      <c r="MOP50" s="682"/>
      <c r="MOQ50" s="682"/>
      <c r="MOR50" s="682"/>
      <c r="MOS50" s="682"/>
      <c r="MOT50" s="682"/>
      <c r="MOU50" s="682"/>
      <c r="MOV50" s="682"/>
      <c r="MOW50" s="682"/>
      <c r="MOX50" s="682"/>
      <c r="MOY50" s="682"/>
      <c r="MOZ50" s="682"/>
      <c r="MPA50" s="682"/>
      <c r="MPB50" s="682"/>
      <c r="MPC50" s="682"/>
      <c r="MPD50" s="682"/>
      <c r="MPE50" s="682"/>
      <c r="MPF50" s="682"/>
      <c r="MPG50" s="682"/>
      <c r="MPH50" s="682"/>
      <c r="MPI50" s="682"/>
      <c r="MPJ50" s="682"/>
      <c r="MPK50" s="682"/>
      <c r="MPL50" s="682"/>
      <c r="MPM50" s="682"/>
      <c r="MPN50" s="682"/>
      <c r="MPO50" s="682"/>
      <c r="MPP50" s="682"/>
      <c r="MPQ50" s="682"/>
      <c r="MPR50" s="682"/>
      <c r="MPS50" s="682"/>
      <c r="MPT50" s="682"/>
      <c r="MPU50" s="682"/>
      <c r="MPV50" s="682"/>
      <c r="MPW50" s="682"/>
      <c r="MPX50" s="682"/>
      <c r="MPY50" s="682"/>
      <c r="MPZ50" s="682"/>
      <c r="MQA50" s="682"/>
      <c r="MQB50" s="682"/>
      <c r="MQC50" s="682"/>
      <c r="MQD50" s="682"/>
      <c r="MQE50" s="682"/>
      <c r="MQF50" s="682"/>
      <c r="MQG50" s="682"/>
      <c r="MQH50" s="682"/>
      <c r="MQI50" s="682"/>
      <c r="MQJ50" s="682"/>
      <c r="MQK50" s="682"/>
      <c r="MQL50" s="682"/>
      <c r="MQM50" s="682"/>
      <c r="MQN50" s="682"/>
      <c r="MQO50" s="682"/>
      <c r="MQP50" s="682"/>
      <c r="MQQ50" s="682"/>
      <c r="MQR50" s="682"/>
      <c r="MQS50" s="682"/>
      <c r="MQT50" s="682"/>
      <c r="MQU50" s="682"/>
      <c r="MQV50" s="682"/>
      <c r="MQW50" s="682"/>
      <c r="MQX50" s="682"/>
      <c r="MQY50" s="682"/>
      <c r="MQZ50" s="682"/>
      <c r="MRA50" s="682"/>
      <c r="MRB50" s="682"/>
      <c r="MRC50" s="682"/>
      <c r="MRD50" s="682"/>
      <c r="MRE50" s="682"/>
      <c r="MRF50" s="682"/>
      <c r="MRG50" s="682"/>
      <c r="MRH50" s="682"/>
      <c r="MRI50" s="682"/>
      <c r="MRJ50" s="682"/>
      <c r="MRK50" s="682"/>
      <c r="MRL50" s="682"/>
      <c r="MRM50" s="682"/>
      <c r="MRN50" s="682"/>
      <c r="MRO50" s="682"/>
      <c r="MRP50" s="682"/>
      <c r="MRQ50" s="682"/>
      <c r="MRR50" s="682"/>
      <c r="MRS50" s="682"/>
      <c r="MRT50" s="682"/>
      <c r="MRU50" s="682"/>
      <c r="MRV50" s="682"/>
      <c r="MRW50" s="682"/>
      <c r="MRX50" s="682"/>
      <c r="MRY50" s="682"/>
      <c r="MRZ50" s="682"/>
      <c r="MSA50" s="682"/>
      <c r="MSB50" s="682"/>
      <c r="MSC50" s="682"/>
      <c r="MSD50" s="682"/>
      <c r="MSE50" s="682"/>
      <c r="MSF50" s="682"/>
      <c r="MSG50" s="682"/>
      <c r="MSH50" s="682"/>
      <c r="MSI50" s="682"/>
      <c r="MSJ50" s="682"/>
      <c r="MSK50" s="682"/>
      <c r="MSL50" s="682"/>
      <c r="MSM50" s="682"/>
      <c r="MSN50" s="682"/>
      <c r="MSO50" s="682"/>
      <c r="MSP50" s="682"/>
      <c r="MSQ50" s="682"/>
      <c r="MSR50" s="682"/>
      <c r="MSS50" s="682"/>
      <c r="MST50" s="682"/>
      <c r="MSU50" s="682"/>
      <c r="MSV50" s="682"/>
      <c r="MSW50" s="682"/>
      <c r="MSX50" s="682"/>
      <c r="MSY50" s="682"/>
      <c r="MSZ50" s="682"/>
      <c r="MTA50" s="682"/>
      <c r="MTB50" s="682"/>
      <c r="MTC50" s="682"/>
      <c r="MTD50" s="682"/>
      <c r="MTE50" s="682"/>
      <c r="MTF50" s="682"/>
      <c r="MTG50" s="682"/>
      <c r="MTH50" s="682"/>
      <c r="MTI50" s="682"/>
      <c r="MTJ50" s="682"/>
      <c r="MTK50" s="682"/>
      <c r="MTL50" s="682"/>
      <c r="MTM50" s="682"/>
      <c r="MTN50" s="682"/>
      <c r="MTO50" s="682"/>
      <c r="MTP50" s="682"/>
      <c r="MTQ50" s="682"/>
      <c r="MTR50" s="682"/>
      <c r="MTS50" s="682"/>
      <c r="MTT50" s="682"/>
      <c r="MTU50" s="682"/>
      <c r="MTV50" s="682"/>
      <c r="MTW50" s="682"/>
      <c r="MTX50" s="682"/>
      <c r="MTY50" s="682"/>
      <c r="MTZ50" s="682"/>
      <c r="MUA50" s="682"/>
      <c r="MUB50" s="682"/>
      <c r="MUC50" s="682"/>
      <c r="MUD50" s="682"/>
      <c r="MUE50" s="682"/>
      <c r="MUF50" s="682"/>
      <c r="MUG50" s="682"/>
      <c r="MUH50" s="682"/>
      <c r="MUI50" s="682"/>
      <c r="MUJ50" s="682"/>
      <c r="MUK50" s="682"/>
      <c r="MUL50" s="682"/>
      <c r="MUM50" s="682"/>
      <c r="MUN50" s="682"/>
      <c r="MUO50" s="682"/>
      <c r="MUP50" s="682"/>
      <c r="MUQ50" s="682"/>
      <c r="MUR50" s="682"/>
      <c r="MUS50" s="682"/>
      <c r="MUT50" s="682"/>
      <c r="MUU50" s="682"/>
      <c r="MUV50" s="682"/>
      <c r="MUW50" s="682"/>
      <c r="MUX50" s="682"/>
      <c r="MUY50" s="682"/>
      <c r="MUZ50" s="682"/>
      <c r="MVA50" s="682"/>
      <c r="MVB50" s="682"/>
      <c r="MVC50" s="682"/>
      <c r="MVD50" s="682"/>
      <c r="MVE50" s="682"/>
      <c r="MVF50" s="682"/>
      <c r="MVG50" s="682"/>
      <c r="MVH50" s="682"/>
      <c r="MVI50" s="682"/>
      <c r="MVJ50" s="682"/>
      <c r="MVK50" s="682"/>
      <c r="MVL50" s="682"/>
      <c r="MVM50" s="682"/>
      <c r="MVN50" s="682"/>
      <c r="MVO50" s="682"/>
      <c r="MVP50" s="682"/>
      <c r="MVQ50" s="682"/>
      <c r="MVR50" s="682"/>
      <c r="MVS50" s="682"/>
      <c r="MVT50" s="682"/>
      <c r="MVU50" s="682"/>
      <c r="MVV50" s="682"/>
      <c r="MVW50" s="682"/>
      <c r="MVX50" s="682"/>
      <c r="MVY50" s="682"/>
      <c r="MVZ50" s="682"/>
      <c r="MWA50" s="682"/>
      <c r="MWB50" s="682"/>
      <c r="MWC50" s="682"/>
      <c r="MWD50" s="682"/>
      <c r="MWE50" s="682"/>
      <c r="MWF50" s="682"/>
      <c r="MWG50" s="682"/>
      <c r="MWH50" s="682"/>
      <c r="MWI50" s="682"/>
      <c r="MWJ50" s="682"/>
      <c r="MWK50" s="682"/>
      <c r="MWL50" s="682"/>
      <c r="MWM50" s="682"/>
      <c r="MWN50" s="682"/>
      <c r="MWO50" s="682"/>
      <c r="MWP50" s="682"/>
      <c r="MWQ50" s="682"/>
      <c r="MWR50" s="682"/>
      <c r="MWS50" s="682"/>
      <c r="MWT50" s="682"/>
      <c r="MWU50" s="682"/>
      <c r="MWV50" s="682"/>
      <c r="MWW50" s="682"/>
      <c r="MWX50" s="682"/>
      <c r="MWY50" s="682"/>
      <c r="MWZ50" s="682"/>
      <c r="MXA50" s="682"/>
      <c r="MXB50" s="682"/>
      <c r="MXC50" s="682"/>
      <c r="MXD50" s="682"/>
      <c r="MXE50" s="682"/>
      <c r="MXF50" s="682"/>
      <c r="MXG50" s="682"/>
      <c r="MXH50" s="682"/>
      <c r="MXI50" s="682"/>
      <c r="MXJ50" s="682"/>
      <c r="MXK50" s="682"/>
      <c r="MXL50" s="682"/>
      <c r="MXM50" s="682"/>
      <c r="MXN50" s="682"/>
      <c r="MXO50" s="682"/>
      <c r="MXP50" s="682"/>
      <c r="MXQ50" s="682"/>
      <c r="MXR50" s="682"/>
      <c r="MXS50" s="682"/>
      <c r="MXT50" s="682"/>
      <c r="MXU50" s="682"/>
      <c r="MXV50" s="682"/>
      <c r="MXW50" s="682"/>
      <c r="MXX50" s="682"/>
      <c r="MXY50" s="682"/>
      <c r="MXZ50" s="682"/>
      <c r="MYA50" s="682"/>
      <c r="MYB50" s="682"/>
      <c r="MYC50" s="682"/>
      <c r="MYD50" s="682"/>
      <c r="MYE50" s="682"/>
      <c r="MYF50" s="682"/>
      <c r="MYG50" s="682"/>
      <c r="MYH50" s="682"/>
      <c r="MYI50" s="682"/>
      <c r="MYJ50" s="682"/>
      <c r="MYK50" s="682"/>
      <c r="MYL50" s="682"/>
      <c r="MYM50" s="682"/>
      <c r="MYN50" s="682"/>
      <c r="MYO50" s="682"/>
      <c r="MYP50" s="682"/>
      <c r="MYQ50" s="682"/>
      <c r="MYR50" s="682"/>
      <c r="MYS50" s="682"/>
      <c r="MYT50" s="682"/>
      <c r="MYU50" s="682"/>
      <c r="MYV50" s="682"/>
      <c r="MYW50" s="682"/>
      <c r="MYX50" s="682"/>
      <c r="MYY50" s="682"/>
      <c r="MYZ50" s="682"/>
      <c r="MZA50" s="682"/>
      <c r="MZB50" s="682"/>
      <c r="MZC50" s="682"/>
      <c r="MZD50" s="682"/>
      <c r="MZE50" s="682"/>
      <c r="MZF50" s="682"/>
      <c r="MZG50" s="682"/>
      <c r="MZH50" s="682"/>
      <c r="MZI50" s="682"/>
      <c r="MZJ50" s="682"/>
      <c r="MZK50" s="682"/>
      <c r="MZL50" s="682"/>
      <c r="MZM50" s="682"/>
      <c r="MZN50" s="682"/>
      <c r="MZO50" s="682"/>
      <c r="MZP50" s="682"/>
      <c r="MZQ50" s="682"/>
      <c r="MZR50" s="682"/>
      <c r="MZS50" s="682"/>
      <c r="MZT50" s="682"/>
      <c r="MZU50" s="682"/>
      <c r="MZV50" s="682"/>
      <c r="MZW50" s="682"/>
      <c r="MZX50" s="682"/>
      <c r="MZY50" s="682"/>
      <c r="MZZ50" s="682"/>
      <c r="NAA50" s="682"/>
      <c r="NAB50" s="682"/>
      <c r="NAC50" s="682"/>
      <c r="NAD50" s="682"/>
      <c r="NAE50" s="682"/>
      <c r="NAF50" s="682"/>
      <c r="NAG50" s="682"/>
      <c r="NAH50" s="682"/>
      <c r="NAI50" s="682"/>
      <c r="NAJ50" s="682"/>
      <c r="NAK50" s="682"/>
      <c r="NAL50" s="682"/>
      <c r="NAM50" s="682"/>
      <c r="NAN50" s="682"/>
      <c r="NAO50" s="682"/>
      <c r="NAP50" s="682"/>
      <c r="NAQ50" s="682"/>
      <c r="NAR50" s="682"/>
      <c r="NAS50" s="682"/>
      <c r="NAT50" s="682"/>
      <c r="NAU50" s="682"/>
      <c r="NAV50" s="682"/>
      <c r="NAW50" s="682"/>
      <c r="NAX50" s="682"/>
      <c r="NAY50" s="682"/>
      <c r="NAZ50" s="682"/>
      <c r="NBA50" s="682"/>
      <c r="NBB50" s="682"/>
      <c r="NBC50" s="682"/>
      <c r="NBD50" s="682"/>
      <c r="NBE50" s="682"/>
      <c r="NBF50" s="682"/>
      <c r="NBG50" s="682"/>
      <c r="NBH50" s="682"/>
      <c r="NBI50" s="682"/>
      <c r="NBJ50" s="682"/>
      <c r="NBK50" s="682"/>
      <c r="NBL50" s="682"/>
      <c r="NBM50" s="682"/>
      <c r="NBN50" s="682"/>
      <c r="NBO50" s="682"/>
      <c r="NBP50" s="682"/>
      <c r="NBQ50" s="682"/>
      <c r="NBR50" s="682"/>
      <c r="NBS50" s="682"/>
      <c r="NBT50" s="682"/>
      <c r="NBU50" s="682"/>
      <c r="NBV50" s="682"/>
      <c r="NBW50" s="682"/>
      <c r="NBX50" s="682"/>
      <c r="NBY50" s="682"/>
      <c r="NBZ50" s="682"/>
      <c r="NCA50" s="682"/>
      <c r="NCB50" s="682"/>
      <c r="NCC50" s="682"/>
      <c r="NCD50" s="682"/>
      <c r="NCE50" s="682"/>
      <c r="NCF50" s="682"/>
      <c r="NCG50" s="682"/>
      <c r="NCH50" s="682"/>
      <c r="NCI50" s="682"/>
      <c r="NCJ50" s="682"/>
      <c r="NCK50" s="682"/>
      <c r="NCL50" s="682"/>
      <c r="NCM50" s="682"/>
      <c r="NCN50" s="682"/>
      <c r="NCO50" s="682"/>
      <c r="NCP50" s="682"/>
      <c r="NCQ50" s="682"/>
      <c r="NCR50" s="682"/>
      <c r="NCS50" s="682"/>
      <c r="NCT50" s="682"/>
      <c r="NCU50" s="682"/>
      <c r="NCV50" s="682"/>
      <c r="NCW50" s="682"/>
      <c r="NCX50" s="682"/>
      <c r="NCY50" s="682"/>
      <c r="NCZ50" s="682"/>
      <c r="NDA50" s="682"/>
      <c r="NDB50" s="682"/>
      <c r="NDC50" s="682"/>
      <c r="NDD50" s="682"/>
      <c r="NDE50" s="682"/>
      <c r="NDF50" s="682"/>
      <c r="NDG50" s="682"/>
      <c r="NDH50" s="682"/>
      <c r="NDI50" s="682"/>
      <c r="NDJ50" s="682"/>
      <c r="NDK50" s="682"/>
      <c r="NDL50" s="682"/>
      <c r="NDM50" s="682"/>
      <c r="NDN50" s="682"/>
      <c r="NDO50" s="682"/>
      <c r="NDP50" s="682"/>
      <c r="NDQ50" s="682"/>
      <c r="NDR50" s="682"/>
      <c r="NDS50" s="682"/>
      <c r="NDT50" s="682"/>
      <c r="NDU50" s="682"/>
      <c r="NDV50" s="682"/>
      <c r="NDW50" s="682"/>
      <c r="NDX50" s="682"/>
      <c r="NDY50" s="682"/>
      <c r="NDZ50" s="682"/>
      <c r="NEA50" s="682"/>
      <c r="NEB50" s="682"/>
      <c r="NEC50" s="682"/>
      <c r="NED50" s="682"/>
      <c r="NEE50" s="682"/>
      <c r="NEF50" s="682"/>
      <c r="NEG50" s="682"/>
      <c r="NEH50" s="682"/>
      <c r="NEI50" s="682"/>
      <c r="NEJ50" s="682"/>
      <c r="NEK50" s="682"/>
      <c r="NEL50" s="682"/>
      <c r="NEM50" s="682"/>
      <c r="NEN50" s="682"/>
      <c r="NEO50" s="682"/>
      <c r="NEP50" s="682"/>
      <c r="NEQ50" s="682"/>
      <c r="NER50" s="682"/>
      <c r="NES50" s="682"/>
      <c r="NET50" s="682"/>
      <c r="NEU50" s="682"/>
      <c r="NEV50" s="682"/>
      <c r="NEW50" s="682"/>
      <c r="NEX50" s="682"/>
      <c r="NEY50" s="682"/>
      <c r="NEZ50" s="682"/>
      <c r="NFA50" s="682"/>
      <c r="NFB50" s="682"/>
      <c r="NFC50" s="682"/>
      <c r="NFD50" s="682"/>
      <c r="NFE50" s="682"/>
      <c r="NFF50" s="682"/>
      <c r="NFG50" s="682"/>
      <c r="NFH50" s="682"/>
      <c r="NFI50" s="682"/>
      <c r="NFJ50" s="682"/>
      <c r="NFK50" s="682"/>
      <c r="NFL50" s="682"/>
      <c r="NFM50" s="682"/>
      <c r="NFN50" s="682"/>
      <c r="NFO50" s="682"/>
      <c r="NFP50" s="682"/>
      <c r="NFQ50" s="682"/>
      <c r="NFR50" s="682"/>
      <c r="NFS50" s="682"/>
      <c r="NFT50" s="682"/>
      <c r="NFU50" s="682"/>
      <c r="NFV50" s="682"/>
      <c r="NFW50" s="682"/>
      <c r="NFX50" s="682"/>
      <c r="NFY50" s="682"/>
      <c r="NFZ50" s="682"/>
      <c r="NGA50" s="682"/>
      <c r="NGB50" s="682"/>
      <c r="NGC50" s="682"/>
      <c r="NGD50" s="682"/>
      <c r="NGE50" s="682"/>
      <c r="NGF50" s="682"/>
      <c r="NGG50" s="682"/>
      <c r="NGH50" s="682"/>
      <c r="NGI50" s="682"/>
      <c r="NGJ50" s="682"/>
      <c r="NGK50" s="682"/>
      <c r="NGL50" s="682"/>
      <c r="NGM50" s="682"/>
      <c r="NGN50" s="682"/>
      <c r="NGO50" s="682"/>
      <c r="NGP50" s="682"/>
      <c r="NGQ50" s="682"/>
      <c r="NGR50" s="682"/>
      <c r="NGS50" s="682"/>
      <c r="NGT50" s="682"/>
      <c r="NGU50" s="682"/>
      <c r="NGV50" s="682"/>
      <c r="NGW50" s="682"/>
      <c r="NGX50" s="682"/>
      <c r="NGY50" s="682"/>
      <c r="NGZ50" s="682"/>
      <c r="NHA50" s="682"/>
      <c r="NHB50" s="682"/>
      <c r="NHC50" s="682"/>
      <c r="NHD50" s="682"/>
      <c r="NHE50" s="682"/>
      <c r="NHF50" s="682"/>
      <c r="NHG50" s="682"/>
      <c r="NHH50" s="682"/>
      <c r="NHI50" s="682"/>
      <c r="NHJ50" s="682"/>
      <c r="NHK50" s="682"/>
      <c r="NHL50" s="682"/>
      <c r="NHM50" s="682"/>
      <c r="NHN50" s="682"/>
      <c r="NHO50" s="682"/>
      <c r="NHP50" s="682"/>
      <c r="NHQ50" s="682"/>
      <c r="NHR50" s="682"/>
      <c r="NHS50" s="682"/>
      <c r="NHT50" s="682"/>
      <c r="NHU50" s="682"/>
      <c r="NHV50" s="682"/>
      <c r="NHW50" s="682"/>
      <c r="NHX50" s="682"/>
      <c r="NHY50" s="682"/>
      <c r="NHZ50" s="682"/>
      <c r="NIA50" s="682"/>
      <c r="NIB50" s="682"/>
      <c r="NIC50" s="682"/>
      <c r="NID50" s="682"/>
      <c r="NIE50" s="682"/>
      <c r="NIF50" s="682"/>
      <c r="NIG50" s="682"/>
      <c r="NIH50" s="682"/>
      <c r="NII50" s="682"/>
      <c r="NIJ50" s="682"/>
      <c r="NIK50" s="682"/>
      <c r="NIL50" s="682"/>
      <c r="NIM50" s="682"/>
      <c r="NIN50" s="682"/>
      <c r="NIO50" s="682"/>
      <c r="NIP50" s="682"/>
      <c r="NIQ50" s="682"/>
      <c r="NIR50" s="682"/>
      <c r="NIS50" s="682"/>
      <c r="NIT50" s="682"/>
      <c r="NIU50" s="682"/>
      <c r="NIV50" s="682"/>
      <c r="NIW50" s="682"/>
      <c r="NIX50" s="682"/>
      <c r="NIY50" s="682"/>
      <c r="NIZ50" s="682"/>
      <c r="NJA50" s="682"/>
      <c r="NJB50" s="682"/>
      <c r="NJC50" s="682"/>
      <c r="NJD50" s="682"/>
      <c r="NJE50" s="682"/>
      <c r="NJF50" s="682"/>
      <c r="NJG50" s="682"/>
      <c r="NJH50" s="682"/>
      <c r="NJI50" s="682"/>
      <c r="NJJ50" s="682"/>
      <c r="NJK50" s="682"/>
      <c r="NJL50" s="682"/>
      <c r="NJM50" s="682"/>
      <c r="NJN50" s="682"/>
      <c r="NJO50" s="682"/>
      <c r="NJP50" s="682"/>
      <c r="NJQ50" s="682"/>
      <c r="NJR50" s="682"/>
      <c r="NJS50" s="682"/>
      <c r="NJT50" s="682"/>
      <c r="NJU50" s="682"/>
      <c r="NJV50" s="682"/>
      <c r="NJW50" s="682"/>
      <c r="NJX50" s="682"/>
      <c r="NJY50" s="682"/>
      <c r="NJZ50" s="682"/>
      <c r="NKA50" s="682"/>
      <c r="NKB50" s="682"/>
      <c r="NKC50" s="682"/>
      <c r="NKD50" s="682"/>
      <c r="NKE50" s="682"/>
      <c r="NKF50" s="682"/>
      <c r="NKG50" s="682"/>
      <c r="NKH50" s="682"/>
      <c r="NKI50" s="682"/>
      <c r="NKJ50" s="682"/>
      <c r="NKK50" s="682"/>
      <c r="NKL50" s="682"/>
      <c r="NKM50" s="682"/>
      <c r="NKN50" s="682"/>
      <c r="NKO50" s="682"/>
      <c r="NKP50" s="682"/>
      <c r="NKQ50" s="682"/>
      <c r="NKR50" s="682"/>
      <c r="NKS50" s="682"/>
      <c r="NKT50" s="682"/>
      <c r="NKU50" s="682"/>
      <c r="NKV50" s="682"/>
      <c r="NKW50" s="682"/>
      <c r="NKX50" s="682"/>
      <c r="NKY50" s="682"/>
      <c r="NKZ50" s="682"/>
      <c r="NLA50" s="682"/>
      <c r="NLB50" s="682"/>
      <c r="NLC50" s="682"/>
      <c r="NLD50" s="682"/>
      <c r="NLE50" s="682"/>
      <c r="NLF50" s="682"/>
      <c r="NLG50" s="682"/>
      <c r="NLH50" s="682"/>
      <c r="NLI50" s="682"/>
      <c r="NLJ50" s="682"/>
      <c r="NLK50" s="682"/>
      <c r="NLL50" s="682"/>
      <c r="NLM50" s="682"/>
      <c r="NLN50" s="682"/>
      <c r="NLO50" s="682"/>
      <c r="NLP50" s="682"/>
      <c r="NLQ50" s="682"/>
      <c r="NLR50" s="682"/>
      <c r="NLS50" s="682"/>
      <c r="NLT50" s="682"/>
      <c r="NLU50" s="682"/>
      <c r="NLV50" s="682"/>
      <c r="NLW50" s="682"/>
      <c r="NLX50" s="682"/>
      <c r="NLY50" s="682"/>
      <c r="NLZ50" s="682"/>
      <c r="NMA50" s="682"/>
      <c r="NMB50" s="682"/>
      <c r="NMC50" s="682"/>
      <c r="NMD50" s="682"/>
      <c r="NME50" s="682"/>
      <c r="NMF50" s="682"/>
      <c r="NMG50" s="682"/>
      <c r="NMH50" s="682"/>
      <c r="NMI50" s="682"/>
      <c r="NMJ50" s="682"/>
      <c r="NMK50" s="682"/>
      <c r="NML50" s="682"/>
      <c r="NMM50" s="682"/>
      <c r="NMN50" s="682"/>
      <c r="NMO50" s="682"/>
      <c r="NMP50" s="682"/>
      <c r="NMQ50" s="682"/>
      <c r="NMR50" s="682"/>
      <c r="NMS50" s="682"/>
      <c r="NMT50" s="682"/>
      <c r="NMU50" s="682"/>
      <c r="NMV50" s="682"/>
      <c r="NMW50" s="682"/>
      <c r="NMX50" s="682"/>
      <c r="NMY50" s="682"/>
      <c r="NMZ50" s="682"/>
      <c r="NNA50" s="682"/>
      <c r="NNB50" s="682"/>
      <c r="NNC50" s="682"/>
      <c r="NND50" s="682"/>
      <c r="NNE50" s="682"/>
      <c r="NNF50" s="682"/>
      <c r="NNG50" s="682"/>
      <c r="NNH50" s="682"/>
      <c r="NNI50" s="682"/>
      <c r="NNJ50" s="682"/>
      <c r="NNK50" s="682"/>
      <c r="NNL50" s="682"/>
      <c r="NNM50" s="682"/>
      <c r="NNN50" s="682"/>
      <c r="NNO50" s="682"/>
      <c r="NNP50" s="682"/>
      <c r="NNQ50" s="682"/>
      <c r="NNR50" s="682"/>
      <c r="NNS50" s="682"/>
      <c r="NNT50" s="682"/>
      <c r="NNU50" s="682"/>
      <c r="NNV50" s="682"/>
      <c r="NNW50" s="682"/>
      <c r="NNX50" s="682"/>
      <c r="NNY50" s="682"/>
      <c r="NNZ50" s="682"/>
      <c r="NOA50" s="682"/>
      <c r="NOB50" s="682"/>
      <c r="NOC50" s="682"/>
      <c r="NOD50" s="682"/>
      <c r="NOE50" s="682"/>
      <c r="NOF50" s="682"/>
      <c r="NOG50" s="682"/>
      <c r="NOH50" s="682"/>
      <c r="NOI50" s="682"/>
      <c r="NOJ50" s="682"/>
      <c r="NOK50" s="682"/>
      <c r="NOL50" s="682"/>
      <c r="NOM50" s="682"/>
      <c r="NON50" s="682"/>
      <c r="NOO50" s="682"/>
      <c r="NOP50" s="682"/>
      <c r="NOQ50" s="682"/>
      <c r="NOR50" s="682"/>
      <c r="NOS50" s="682"/>
      <c r="NOT50" s="682"/>
      <c r="NOU50" s="682"/>
      <c r="NOV50" s="682"/>
      <c r="NOW50" s="682"/>
      <c r="NOX50" s="682"/>
      <c r="NOY50" s="682"/>
      <c r="NOZ50" s="682"/>
      <c r="NPA50" s="682"/>
      <c r="NPB50" s="682"/>
      <c r="NPC50" s="682"/>
      <c r="NPD50" s="682"/>
      <c r="NPE50" s="682"/>
      <c r="NPF50" s="682"/>
      <c r="NPG50" s="682"/>
      <c r="NPH50" s="682"/>
      <c r="NPI50" s="682"/>
      <c r="NPJ50" s="682"/>
      <c r="NPK50" s="682"/>
      <c r="NPL50" s="682"/>
      <c r="NPM50" s="682"/>
      <c r="NPN50" s="682"/>
      <c r="NPO50" s="682"/>
      <c r="NPP50" s="682"/>
      <c r="NPQ50" s="682"/>
      <c r="NPR50" s="682"/>
      <c r="NPS50" s="682"/>
      <c r="NPT50" s="682"/>
      <c r="NPU50" s="682"/>
      <c r="NPV50" s="682"/>
      <c r="NPW50" s="682"/>
      <c r="NPX50" s="682"/>
      <c r="NPY50" s="682"/>
      <c r="NPZ50" s="682"/>
      <c r="NQA50" s="682"/>
      <c r="NQB50" s="682"/>
      <c r="NQC50" s="682"/>
      <c r="NQD50" s="682"/>
      <c r="NQE50" s="682"/>
      <c r="NQF50" s="682"/>
      <c r="NQG50" s="682"/>
      <c r="NQH50" s="682"/>
      <c r="NQI50" s="682"/>
      <c r="NQJ50" s="682"/>
      <c r="NQK50" s="682"/>
      <c r="NQL50" s="682"/>
      <c r="NQM50" s="682"/>
      <c r="NQN50" s="682"/>
      <c r="NQO50" s="682"/>
      <c r="NQP50" s="682"/>
      <c r="NQQ50" s="682"/>
      <c r="NQR50" s="682"/>
      <c r="NQS50" s="682"/>
      <c r="NQT50" s="682"/>
      <c r="NQU50" s="682"/>
      <c r="NQV50" s="682"/>
      <c r="NQW50" s="682"/>
      <c r="NQX50" s="682"/>
      <c r="NQY50" s="682"/>
      <c r="NQZ50" s="682"/>
      <c r="NRA50" s="682"/>
      <c r="NRB50" s="682"/>
      <c r="NRC50" s="682"/>
      <c r="NRD50" s="682"/>
      <c r="NRE50" s="682"/>
      <c r="NRF50" s="682"/>
      <c r="NRG50" s="682"/>
      <c r="NRH50" s="682"/>
      <c r="NRI50" s="682"/>
      <c r="NRJ50" s="682"/>
      <c r="NRK50" s="682"/>
      <c r="NRL50" s="682"/>
      <c r="NRM50" s="682"/>
      <c r="NRN50" s="682"/>
      <c r="NRO50" s="682"/>
      <c r="NRP50" s="682"/>
      <c r="NRQ50" s="682"/>
      <c r="NRR50" s="682"/>
      <c r="NRS50" s="682"/>
      <c r="NRT50" s="682"/>
      <c r="NRU50" s="682"/>
      <c r="NRV50" s="682"/>
      <c r="NRW50" s="682"/>
      <c r="NRX50" s="682"/>
      <c r="NRY50" s="682"/>
      <c r="NRZ50" s="682"/>
      <c r="NSA50" s="682"/>
      <c r="NSB50" s="682"/>
      <c r="NSC50" s="682"/>
      <c r="NSD50" s="682"/>
      <c r="NSE50" s="682"/>
      <c r="NSF50" s="682"/>
      <c r="NSG50" s="682"/>
      <c r="NSH50" s="682"/>
      <c r="NSI50" s="682"/>
      <c r="NSJ50" s="682"/>
      <c r="NSK50" s="682"/>
      <c r="NSL50" s="682"/>
      <c r="NSM50" s="682"/>
      <c r="NSN50" s="682"/>
      <c r="NSO50" s="682"/>
      <c r="NSP50" s="682"/>
      <c r="NSQ50" s="682"/>
      <c r="NSR50" s="682"/>
      <c r="NSS50" s="682"/>
      <c r="NST50" s="682"/>
      <c r="NSU50" s="682"/>
      <c r="NSV50" s="682"/>
      <c r="NSW50" s="682"/>
      <c r="NSX50" s="682"/>
      <c r="NSY50" s="682"/>
      <c r="NSZ50" s="682"/>
      <c r="NTA50" s="682"/>
      <c r="NTB50" s="682"/>
      <c r="NTC50" s="682"/>
      <c r="NTD50" s="682"/>
      <c r="NTE50" s="682"/>
      <c r="NTF50" s="682"/>
      <c r="NTG50" s="682"/>
      <c r="NTH50" s="682"/>
      <c r="NTI50" s="682"/>
      <c r="NTJ50" s="682"/>
      <c r="NTK50" s="682"/>
      <c r="NTL50" s="682"/>
      <c r="NTM50" s="682"/>
      <c r="NTN50" s="682"/>
      <c r="NTO50" s="682"/>
      <c r="NTP50" s="682"/>
      <c r="NTQ50" s="682"/>
      <c r="NTR50" s="682"/>
      <c r="NTS50" s="682"/>
      <c r="NTT50" s="682"/>
      <c r="NTU50" s="682"/>
      <c r="NTV50" s="682"/>
      <c r="NTW50" s="682"/>
      <c r="NTX50" s="682"/>
      <c r="NTY50" s="682"/>
      <c r="NTZ50" s="682"/>
      <c r="NUA50" s="682"/>
      <c r="NUB50" s="682"/>
      <c r="NUC50" s="682"/>
      <c r="NUD50" s="682"/>
      <c r="NUE50" s="682"/>
      <c r="NUF50" s="682"/>
      <c r="NUG50" s="682"/>
      <c r="NUH50" s="682"/>
      <c r="NUI50" s="682"/>
      <c r="NUJ50" s="682"/>
      <c r="NUK50" s="682"/>
      <c r="NUL50" s="682"/>
      <c r="NUM50" s="682"/>
      <c r="NUN50" s="682"/>
      <c r="NUO50" s="682"/>
      <c r="NUP50" s="682"/>
      <c r="NUQ50" s="682"/>
      <c r="NUR50" s="682"/>
      <c r="NUS50" s="682"/>
      <c r="NUT50" s="682"/>
      <c r="NUU50" s="682"/>
      <c r="NUV50" s="682"/>
      <c r="NUW50" s="682"/>
      <c r="NUX50" s="682"/>
      <c r="NUY50" s="682"/>
      <c r="NUZ50" s="682"/>
      <c r="NVA50" s="682"/>
      <c r="NVB50" s="682"/>
      <c r="NVC50" s="682"/>
      <c r="NVD50" s="682"/>
      <c r="NVE50" s="682"/>
      <c r="NVF50" s="682"/>
      <c r="NVG50" s="682"/>
      <c r="NVH50" s="682"/>
      <c r="NVI50" s="682"/>
      <c r="NVJ50" s="682"/>
      <c r="NVK50" s="682"/>
      <c r="NVL50" s="682"/>
      <c r="NVM50" s="682"/>
      <c r="NVN50" s="682"/>
      <c r="NVO50" s="682"/>
      <c r="NVP50" s="682"/>
      <c r="NVQ50" s="682"/>
      <c r="NVR50" s="682"/>
      <c r="NVS50" s="682"/>
      <c r="NVT50" s="682"/>
      <c r="NVU50" s="682"/>
      <c r="NVV50" s="682"/>
      <c r="NVW50" s="682"/>
      <c r="NVX50" s="682"/>
      <c r="NVY50" s="682"/>
      <c r="NVZ50" s="682"/>
      <c r="NWA50" s="682"/>
      <c r="NWB50" s="682"/>
      <c r="NWC50" s="682"/>
      <c r="NWD50" s="682"/>
      <c r="NWE50" s="682"/>
      <c r="NWF50" s="682"/>
      <c r="NWG50" s="682"/>
      <c r="NWH50" s="682"/>
      <c r="NWI50" s="682"/>
      <c r="NWJ50" s="682"/>
      <c r="NWK50" s="682"/>
      <c r="NWL50" s="682"/>
      <c r="NWM50" s="682"/>
      <c r="NWN50" s="682"/>
      <c r="NWO50" s="682"/>
      <c r="NWP50" s="682"/>
      <c r="NWQ50" s="682"/>
      <c r="NWR50" s="682"/>
      <c r="NWS50" s="682"/>
      <c r="NWT50" s="682"/>
      <c r="NWU50" s="682"/>
      <c r="NWV50" s="682"/>
      <c r="NWW50" s="682"/>
      <c r="NWX50" s="682"/>
      <c r="NWY50" s="682"/>
      <c r="NWZ50" s="682"/>
      <c r="NXA50" s="682"/>
      <c r="NXB50" s="682"/>
      <c r="NXC50" s="682"/>
      <c r="NXD50" s="682"/>
      <c r="NXE50" s="682"/>
      <c r="NXF50" s="682"/>
      <c r="NXG50" s="682"/>
      <c r="NXH50" s="682"/>
      <c r="NXI50" s="682"/>
      <c r="NXJ50" s="682"/>
      <c r="NXK50" s="682"/>
      <c r="NXL50" s="682"/>
      <c r="NXM50" s="682"/>
      <c r="NXN50" s="682"/>
      <c r="NXO50" s="682"/>
      <c r="NXP50" s="682"/>
      <c r="NXQ50" s="682"/>
      <c r="NXR50" s="682"/>
      <c r="NXS50" s="682"/>
      <c r="NXT50" s="682"/>
      <c r="NXU50" s="682"/>
      <c r="NXV50" s="682"/>
      <c r="NXW50" s="682"/>
      <c r="NXX50" s="682"/>
      <c r="NXY50" s="682"/>
      <c r="NXZ50" s="682"/>
      <c r="NYA50" s="682"/>
      <c r="NYB50" s="682"/>
      <c r="NYC50" s="682"/>
      <c r="NYD50" s="682"/>
      <c r="NYE50" s="682"/>
      <c r="NYF50" s="682"/>
      <c r="NYG50" s="682"/>
      <c r="NYH50" s="682"/>
      <c r="NYI50" s="682"/>
      <c r="NYJ50" s="682"/>
      <c r="NYK50" s="682"/>
      <c r="NYL50" s="682"/>
      <c r="NYM50" s="682"/>
      <c r="NYN50" s="682"/>
      <c r="NYO50" s="682"/>
      <c r="NYP50" s="682"/>
      <c r="NYQ50" s="682"/>
      <c r="NYR50" s="682"/>
      <c r="NYS50" s="682"/>
      <c r="NYT50" s="682"/>
      <c r="NYU50" s="682"/>
      <c r="NYV50" s="682"/>
      <c r="NYW50" s="682"/>
      <c r="NYX50" s="682"/>
      <c r="NYY50" s="682"/>
      <c r="NYZ50" s="682"/>
      <c r="NZA50" s="682"/>
      <c r="NZB50" s="682"/>
      <c r="NZC50" s="682"/>
      <c r="NZD50" s="682"/>
      <c r="NZE50" s="682"/>
      <c r="NZF50" s="682"/>
      <c r="NZG50" s="682"/>
      <c r="NZH50" s="682"/>
      <c r="NZI50" s="682"/>
      <c r="NZJ50" s="682"/>
      <c r="NZK50" s="682"/>
      <c r="NZL50" s="682"/>
      <c r="NZM50" s="682"/>
      <c r="NZN50" s="682"/>
      <c r="NZO50" s="682"/>
      <c r="NZP50" s="682"/>
      <c r="NZQ50" s="682"/>
      <c r="NZR50" s="682"/>
      <c r="NZS50" s="682"/>
      <c r="NZT50" s="682"/>
      <c r="NZU50" s="682"/>
      <c r="NZV50" s="682"/>
      <c r="NZW50" s="682"/>
      <c r="NZX50" s="682"/>
      <c r="NZY50" s="682"/>
      <c r="NZZ50" s="682"/>
      <c r="OAA50" s="682"/>
      <c r="OAB50" s="682"/>
      <c r="OAC50" s="682"/>
      <c r="OAD50" s="682"/>
      <c r="OAE50" s="682"/>
      <c r="OAF50" s="682"/>
      <c r="OAG50" s="682"/>
      <c r="OAH50" s="682"/>
      <c r="OAI50" s="682"/>
      <c r="OAJ50" s="682"/>
      <c r="OAK50" s="682"/>
      <c r="OAL50" s="682"/>
      <c r="OAM50" s="682"/>
      <c r="OAN50" s="682"/>
      <c r="OAO50" s="682"/>
      <c r="OAP50" s="682"/>
      <c r="OAQ50" s="682"/>
      <c r="OAR50" s="682"/>
      <c r="OAS50" s="682"/>
      <c r="OAT50" s="682"/>
      <c r="OAU50" s="682"/>
      <c r="OAV50" s="682"/>
      <c r="OAW50" s="682"/>
      <c r="OAX50" s="682"/>
      <c r="OAY50" s="682"/>
      <c r="OAZ50" s="682"/>
      <c r="OBA50" s="682"/>
      <c r="OBB50" s="682"/>
      <c r="OBC50" s="682"/>
      <c r="OBD50" s="682"/>
      <c r="OBE50" s="682"/>
      <c r="OBF50" s="682"/>
      <c r="OBG50" s="682"/>
      <c r="OBH50" s="682"/>
      <c r="OBI50" s="682"/>
      <c r="OBJ50" s="682"/>
      <c r="OBK50" s="682"/>
      <c r="OBL50" s="682"/>
      <c r="OBM50" s="682"/>
      <c r="OBN50" s="682"/>
      <c r="OBO50" s="682"/>
      <c r="OBP50" s="682"/>
      <c r="OBQ50" s="682"/>
      <c r="OBR50" s="682"/>
      <c r="OBS50" s="682"/>
      <c r="OBT50" s="682"/>
      <c r="OBU50" s="682"/>
      <c r="OBV50" s="682"/>
      <c r="OBW50" s="682"/>
      <c r="OBX50" s="682"/>
      <c r="OBY50" s="682"/>
      <c r="OBZ50" s="682"/>
      <c r="OCA50" s="682"/>
      <c r="OCB50" s="682"/>
      <c r="OCC50" s="682"/>
      <c r="OCD50" s="682"/>
      <c r="OCE50" s="682"/>
      <c r="OCF50" s="682"/>
      <c r="OCG50" s="682"/>
      <c r="OCH50" s="682"/>
      <c r="OCI50" s="682"/>
      <c r="OCJ50" s="682"/>
      <c r="OCK50" s="682"/>
      <c r="OCL50" s="682"/>
      <c r="OCM50" s="682"/>
      <c r="OCN50" s="682"/>
      <c r="OCO50" s="682"/>
      <c r="OCP50" s="682"/>
      <c r="OCQ50" s="682"/>
      <c r="OCR50" s="682"/>
      <c r="OCS50" s="682"/>
      <c r="OCT50" s="682"/>
      <c r="OCU50" s="682"/>
      <c r="OCV50" s="682"/>
      <c r="OCW50" s="682"/>
      <c r="OCX50" s="682"/>
      <c r="OCY50" s="682"/>
      <c r="OCZ50" s="682"/>
      <c r="ODA50" s="682"/>
      <c r="ODB50" s="682"/>
      <c r="ODC50" s="682"/>
      <c r="ODD50" s="682"/>
      <c r="ODE50" s="682"/>
      <c r="ODF50" s="682"/>
      <c r="ODG50" s="682"/>
      <c r="ODH50" s="682"/>
      <c r="ODI50" s="682"/>
      <c r="ODJ50" s="682"/>
      <c r="ODK50" s="682"/>
      <c r="ODL50" s="682"/>
      <c r="ODM50" s="682"/>
      <c r="ODN50" s="682"/>
      <c r="ODO50" s="682"/>
      <c r="ODP50" s="682"/>
      <c r="ODQ50" s="682"/>
      <c r="ODR50" s="682"/>
      <c r="ODS50" s="682"/>
      <c r="ODT50" s="682"/>
      <c r="ODU50" s="682"/>
      <c r="ODV50" s="682"/>
      <c r="ODW50" s="682"/>
      <c r="ODX50" s="682"/>
      <c r="ODY50" s="682"/>
      <c r="ODZ50" s="682"/>
      <c r="OEA50" s="682"/>
      <c r="OEB50" s="682"/>
      <c r="OEC50" s="682"/>
      <c r="OED50" s="682"/>
      <c r="OEE50" s="682"/>
      <c r="OEF50" s="682"/>
      <c r="OEG50" s="682"/>
      <c r="OEH50" s="682"/>
      <c r="OEI50" s="682"/>
      <c r="OEJ50" s="682"/>
      <c r="OEK50" s="682"/>
      <c r="OEL50" s="682"/>
      <c r="OEM50" s="682"/>
      <c r="OEN50" s="682"/>
      <c r="OEO50" s="682"/>
      <c r="OEP50" s="682"/>
      <c r="OEQ50" s="682"/>
      <c r="OER50" s="682"/>
      <c r="OES50" s="682"/>
      <c r="OET50" s="682"/>
      <c r="OEU50" s="682"/>
      <c r="OEV50" s="682"/>
      <c r="OEW50" s="682"/>
      <c r="OEX50" s="682"/>
      <c r="OEY50" s="682"/>
      <c r="OEZ50" s="682"/>
      <c r="OFA50" s="682"/>
      <c r="OFB50" s="682"/>
      <c r="OFC50" s="682"/>
      <c r="OFD50" s="682"/>
      <c r="OFE50" s="682"/>
      <c r="OFF50" s="682"/>
      <c r="OFG50" s="682"/>
      <c r="OFH50" s="682"/>
      <c r="OFI50" s="682"/>
      <c r="OFJ50" s="682"/>
      <c r="OFK50" s="682"/>
      <c r="OFL50" s="682"/>
      <c r="OFM50" s="682"/>
      <c r="OFN50" s="682"/>
      <c r="OFO50" s="682"/>
      <c r="OFP50" s="682"/>
      <c r="OFQ50" s="682"/>
      <c r="OFR50" s="682"/>
      <c r="OFS50" s="682"/>
      <c r="OFT50" s="682"/>
      <c r="OFU50" s="682"/>
      <c r="OFV50" s="682"/>
      <c r="OFW50" s="682"/>
      <c r="OFX50" s="682"/>
      <c r="OFY50" s="682"/>
      <c r="OFZ50" s="682"/>
      <c r="OGA50" s="682"/>
      <c r="OGB50" s="682"/>
      <c r="OGC50" s="682"/>
      <c r="OGD50" s="682"/>
      <c r="OGE50" s="682"/>
      <c r="OGF50" s="682"/>
      <c r="OGG50" s="682"/>
      <c r="OGH50" s="682"/>
      <c r="OGI50" s="682"/>
      <c r="OGJ50" s="682"/>
      <c r="OGK50" s="682"/>
      <c r="OGL50" s="682"/>
      <c r="OGM50" s="682"/>
      <c r="OGN50" s="682"/>
      <c r="OGO50" s="682"/>
      <c r="OGP50" s="682"/>
      <c r="OGQ50" s="682"/>
      <c r="OGR50" s="682"/>
      <c r="OGS50" s="682"/>
      <c r="OGT50" s="682"/>
      <c r="OGU50" s="682"/>
      <c r="OGV50" s="682"/>
      <c r="OGW50" s="682"/>
      <c r="OGX50" s="682"/>
      <c r="OGY50" s="682"/>
      <c r="OGZ50" s="682"/>
      <c r="OHA50" s="682"/>
      <c r="OHB50" s="682"/>
      <c r="OHC50" s="682"/>
      <c r="OHD50" s="682"/>
      <c r="OHE50" s="682"/>
      <c r="OHF50" s="682"/>
      <c r="OHG50" s="682"/>
      <c r="OHH50" s="682"/>
      <c r="OHI50" s="682"/>
      <c r="OHJ50" s="682"/>
      <c r="OHK50" s="682"/>
      <c r="OHL50" s="682"/>
      <c r="OHM50" s="682"/>
      <c r="OHN50" s="682"/>
      <c r="OHO50" s="682"/>
      <c r="OHP50" s="682"/>
      <c r="OHQ50" s="682"/>
      <c r="OHR50" s="682"/>
      <c r="OHS50" s="682"/>
      <c r="OHT50" s="682"/>
      <c r="OHU50" s="682"/>
      <c r="OHV50" s="682"/>
      <c r="OHW50" s="682"/>
      <c r="OHX50" s="682"/>
      <c r="OHY50" s="682"/>
      <c r="OHZ50" s="682"/>
      <c r="OIA50" s="682"/>
      <c r="OIB50" s="682"/>
      <c r="OIC50" s="682"/>
      <c r="OID50" s="682"/>
      <c r="OIE50" s="682"/>
      <c r="OIF50" s="682"/>
      <c r="OIG50" s="682"/>
      <c r="OIH50" s="682"/>
      <c r="OII50" s="682"/>
      <c r="OIJ50" s="682"/>
      <c r="OIK50" s="682"/>
      <c r="OIL50" s="682"/>
      <c r="OIM50" s="682"/>
      <c r="OIN50" s="682"/>
      <c r="OIO50" s="682"/>
      <c r="OIP50" s="682"/>
      <c r="OIQ50" s="682"/>
      <c r="OIR50" s="682"/>
      <c r="OIS50" s="682"/>
      <c r="OIT50" s="682"/>
      <c r="OIU50" s="682"/>
      <c r="OIV50" s="682"/>
      <c r="OIW50" s="682"/>
      <c r="OIX50" s="682"/>
      <c r="OIY50" s="682"/>
      <c r="OIZ50" s="682"/>
      <c r="OJA50" s="682"/>
      <c r="OJB50" s="682"/>
      <c r="OJC50" s="682"/>
      <c r="OJD50" s="682"/>
      <c r="OJE50" s="682"/>
      <c r="OJF50" s="682"/>
      <c r="OJG50" s="682"/>
      <c r="OJH50" s="682"/>
      <c r="OJI50" s="682"/>
      <c r="OJJ50" s="682"/>
      <c r="OJK50" s="682"/>
      <c r="OJL50" s="682"/>
      <c r="OJM50" s="682"/>
      <c r="OJN50" s="682"/>
      <c r="OJO50" s="682"/>
      <c r="OJP50" s="682"/>
      <c r="OJQ50" s="682"/>
      <c r="OJR50" s="682"/>
      <c r="OJS50" s="682"/>
      <c r="OJT50" s="682"/>
      <c r="OJU50" s="682"/>
      <c r="OJV50" s="682"/>
      <c r="OJW50" s="682"/>
      <c r="OJX50" s="682"/>
      <c r="OJY50" s="682"/>
      <c r="OJZ50" s="682"/>
      <c r="OKA50" s="682"/>
      <c r="OKB50" s="682"/>
      <c r="OKC50" s="682"/>
      <c r="OKD50" s="682"/>
      <c r="OKE50" s="682"/>
      <c r="OKF50" s="682"/>
      <c r="OKG50" s="682"/>
      <c r="OKH50" s="682"/>
      <c r="OKI50" s="682"/>
      <c r="OKJ50" s="682"/>
      <c r="OKK50" s="682"/>
      <c r="OKL50" s="682"/>
      <c r="OKM50" s="682"/>
      <c r="OKN50" s="682"/>
      <c r="OKO50" s="682"/>
      <c r="OKP50" s="682"/>
      <c r="OKQ50" s="682"/>
      <c r="OKR50" s="682"/>
      <c r="OKS50" s="682"/>
      <c r="OKT50" s="682"/>
      <c r="OKU50" s="682"/>
      <c r="OKV50" s="682"/>
      <c r="OKW50" s="682"/>
      <c r="OKX50" s="682"/>
      <c r="OKY50" s="682"/>
      <c r="OKZ50" s="682"/>
      <c r="OLA50" s="682"/>
      <c r="OLB50" s="682"/>
      <c r="OLC50" s="682"/>
      <c r="OLD50" s="682"/>
      <c r="OLE50" s="682"/>
      <c r="OLF50" s="682"/>
      <c r="OLG50" s="682"/>
      <c r="OLH50" s="682"/>
      <c r="OLI50" s="682"/>
      <c r="OLJ50" s="682"/>
      <c r="OLK50" s="682"/>
      <c r="OLL50" s="682"/>
      <c r="OLM50" s="682"/>
      <c r="OLN50" s="682"/>
      <c r="OLO50" s="682"/>
      <c r="OLP50" s="682"/>
      <c r="OLQ50" s="682"/>
      <c r="OLR50" s="682"/>
      <c r="OLS50" s="682"/>
      <c r="OLT50" s="682"/>
      <c r="OLU50" s="682"/>
      <c r="OLV50" s="682"/>
      <c r="OLW50" s="682"/>
      <c r="OLX50" s="682"/>
      <c r="OLY50" s="682"/>
      <c r="OLZ50" s="682"/>
      <c r="OMA50" s="682"/>
      <c r="OMB50" s="682"/>
      <c r="OMC50" s="682"/>
      <c r="OMD50" s="682"/>
      <c r="OME50" s="682"/>
      <c r="OMF50" s="682"/>
      <c r="OMG50" s="682"/>
      <c r="OMH50" s="682"/>
      <c r="OMI50" s="682"/>
      <c r="OMJ50" s="682"/>
      <c r="OMK50" s="682"/>
      <c r="OML50" s="682"/>
      <c r="OMM50" s="682"/>
      <c r="OMN50" s="682"/>
      <c r="OMO50" s="682"/>
      <c r="OMP50" s="682"/>
      <c r="OMQ50" s="682"/>
      <c r="OMR50" s="682"/>
      <c r="OMS50" s="682"/>
      <c r="OMT50" s="682"/>
      <c r="OMU50" s="682"/>
      <c r="OMV50" s="682"/>
      <c r="OMW50" s="682"/>
      <c r="OMX50" s="682"/>
      <c r="OMY50" s="682"/>
      <c r="OMZ50" s="682"/>
      <c r="ONA50" s="682"/>
      <c r="ONB50" s="682"/>
      <c r="ONC50" s="682"/>
      <c r="OND50" s="682"/>
      <c r="ONE50" s="682"/>
      <c r="ONF50" s="682"/>
      <c r="ONG50" s="682"/>
      <c r="ONH50" s="682"/>
      <c r="ONI50" s="682"/>
      <c r="ONJ50" s="682"/>
      <c r="ONK50" s="682"/>
      <c r="ONL50" s="682"/>
      <c r="ONM50" s="682"/>
      <c r="ONN50" s="682"/>
      <c r="ONO50" s="682"/>
      <c r="ONP50" s="682"/>
      <c r="ONQ50" s="682"/>
      <c r="ONR50" s="682"/>
      <c r="ONS50" s="682"/>
      <c r="ONT50" s="682"/>
      <c r="ONU50" s="682"/>
      <c r="ONV50" s="682"/>
      <c r="ONW50" s="682"/>
      <c r="ONX50" s="682"/>
      <c r="ONY50" s="682"/>
      <c r="ONZ50" s="682"/>
      <c r="OOA50" s="682"/>
      <c r="OOB50" s="682"/>
      <c r="OOC50" s="682"/>
      <c r="OOD50" s="682"/>
      <c r="OOE50" s="682"/>
      <c r="OOF50" s="682"/>
      <c r="OOG50" s="682"/>
      <c r="OOH50" s="682"/>
      <c r="OOI50" s="682"/>
      <c r="OOJ50" s="682"/>
      <c r="OOK50" s="682"/>
      <c r="OOL50" s="682"/>
      <c r="OOM50" s="682"/>
      <c r="OON50" s="682"/>
      <c r="OOO50" s="682"/>
      <c r="OOP50" s="682"/>
      <c r="OOQ50" s="682"/>
      <c r="OOR50" s="682"/>
      <c r="OOS50" s="682"/>
      <c r="OOT50" s="682"/>
      <c r="OOU50" s="682"/>
      <c r="OOV50" s="682"/>
      <c r="OOW50" s="682"/>
      <c r="OOX50" s="682"/>
      <c r="OOY50" s="682"/>
      <c r="OOZ50" s="682"/>
      <c r="OPA50" s="682"/>
      <c r="OPB50" s="682"/>
      <c r="OPC50" s="682"/>
      <c r="OPD50" s="682"/>
      <c r="OPE50" s="682"/>
      <c r="OPF50" s="682"/>
      <c r="OPG50" s="682"/>
      <c r="OPH50" s="682"/>
      <c r="OPI50" s="682"/>
      <c r="OPJ50" s="682"/>
      <c r="OPK50" s="682"/>
      <c r="OPL50" s="682"/>
      <c r="OPM50" s="682"/>
      <c r="OPN50" s="682"/>
      <c r="OPO50" s="682"/>
      <c r="OPP50" s="682"/>
      <c r="OPQ50" s="682"/>
      <c r="OPR50" s="682"/>
      <c r="OPS50" s="682"/>
      <c r="OPT50" s="682"/>
      <c r="OPU50" s="682"/>
      <c r="OPV50" s="682"/>
      <c r="OPW50" s="682"/>
      <c r="OPX50" s="682"/>
      <c r="OPY50" s="682"/>
      <c r="OPZ50" s="682"/>
      <c r="OQA50" s="682"/>
      <c r="OQB50" s="682"/>
      <c r="OQC50" s="682"/>
      <c r="OQD50" s="682"/>
      <c r="OQE50" s="682"/>
      <c r="OQF50" s="682"/>
      <c r="OQG50" s="682"/>
      <c r="OQH50" s="682"/>
      <c r="OQI50" s="682"/>
      <c r="OQJ50" s="682"/>
      <c r="OQK50" s="682"/>
      <c r="OQL50" s="682"/>
      <c r="OQM50" s="682"/>
      <c r="OQN50" s="682"/>
      <c r="OQO50" s="682"/>
      <c r="OQP50" s="682"/>
      <c r="OQQ50" s="682"/>
      <c r="OQR50" s="682"/>
      <c r="OQS50" s="682"/>
      <c r="OQT50" s="682"/>
      <c r="OQU50" s="682"/>
      <c r="OQV50" s="682"/>
      <c r="OQW50" s="682"/>
      <c r="OQX50" s="682"/>
      <c r="OQY50" s="682"/>
      <c r="OQZ50" s="682"/>
      <c r="ORA50" s="682"/>
      <c r="ORB50" s="682"/>
      <c r="ORC50" s="682"/>
      <c r="ORD50" s="682"/>
      <c r="ORE50" s="682"/>
      <c r="ORF50" s="682"/>
      <c r="ORG50" s="682"/>
      <c r="ORH50" s="682"/>
      <c r="ORI50" s="682"/>
      <c r="ORJ50" s="682"/>
      <c r="ORK50" s="682"/>
      <c r="ORL50" s="682"/>
      <c r="ORM50" s="682"/>
      <c r="ORN50" s="682"/>
      <c r="ORO50" s="682"/>
      <c r="ORP50" s="682"/>
      <c r="ORQ50" s="682"/>
      <c r="ORR50" s="682"/>
      <c r="ORS50" s="682"/>
      <c r="ORT50" s="682"/>
      <c r="ORU50" s="682"/>
      <c r="ORV50" s="682"/>
      <c r="ORW50" s="682"/>
      <c r="ORX50" s="682"/>
      <c r="ORY50" s="682"/>
      <c r="ORZ50" s="682"/>
      <c r="OSA50" s="682"/>
      <c r="OSB50" s="682"/>
      <c r="OSC50" s="682"/>
      <c r="OSD50" s="682"/>
      <c r="OSE50" s="682"/>
      <c r="OSF50" s="682"/>
      <c r="OSG50" s="682"/>
      <c r="OSH50" s="682"/>
      <c r="OSI50" s="682"/>
      <c r="OSJ50" s="682"/>
      <c r="OSK50" s="682"/>
      <c r="OSL50" s="682"/>
      <c r="OSM50" s="682"/>
      <c r="OSN50" s="682"/>
      <c r="OSO50" s="682"/>
      <c r="OSP50" s="682"/>
      <c r="OSQ50" s="682"/>
      <c r="OSR50" s="682"/>
      <c r="OSS50" s="682"/>
      <c r="OST50" s="682"/>
      <c r="OSU50" s="682"/>
      <c r="OSV50" s="682"/>
      <c r="OSW50" s="682"/>
      <c r="OSX50" s="682"/>
      <c r="OSY50" s="682"/>
      <c r="OSZ50" s="682"/>
      <c r="OTA50" s="682"/>
      <c r="OTB50" s="682"/>
      <c r="OTC50" s="682"/>
      <c r="OTD50" s="682"/>
      <c r="OTE50" s="682"/>
      <c r="OTF50" s="682"/>
      <c r="OTG50" s="682"/>
      <c r="OTH50" s="682"/>
      <c r="OTI50" s="682"/>
      <c r="OTJ50" s="682"/>
      <c r="OTK50" s="682"/>
      <c r="OTL50" s="682"/>
      <c r="OTM50" s="682"/>
      <c r="OTN50" s="682"/>
      <c r="OTO50" s="682"/>
      <c r="OTP50" s="682"/>
      <c r="OTQ50" s="682"/>
      <c r="OTR50" s="682"/>
      <c r="OTS50" s="682"/>
      <c r="OTT50" s="682"/>
      <c r="OTU50" s="682"/>
      <c r="OTV50" s="682"/>
      <c r="OTW50" s="682"/>
      <c r="OTX50" s="682"/>
      <c r="OTY50" s="682"/>
      <c r="OTZ50" s="682"/>
      <c r="OUA50" s="682"/>
      <c r="OUB50" s="682"/>
      <c r="OUC50" s="682"/>
      <c r="OUD50" s="682"/>
      <c r="OUE50" s="682"/>
      <c r="OUF50" s="682"/>
      <c r="OUG50" s="682"/>
      <c r="OUH50" s="682"/>
      <c r="OUI50" s="682"/>
      <c r="OUJ50" s="682"/>
      <c r="OUK50" s="682"/>
      <c r="OUL50" s="682"/>
      <c r="OUM50" s="682"/>
      <c r="OUN50" s="682"/>
      <c r="OUO50" s="682"/>
      <c r="OUP50" s="682"/>
      <c r="OUQ50" s="682"/>
      <c r="OUR50" s="682"/>
      <c r="OUS50" s="682"/>
      <c r="OUT50" s="682"/>
      <c r="OUU50" s="682"/>
      <c r="OUV50" s="682"/>
      <c r="OUW50" s="682"/>
      <c r="OUX50" s="682"/>
      <c r="OUY50" s="682"/>
      <c r="OUZ50" s="682"/>
      <c r="OVA50" s="682"/>
      <c r="OVB50" s="682"/>
      <c r="OVC50" s="682"/>
      <c r="OVD50" s="682"/>
      <c r="OVE50" s="682"/>
      <c r="OVF50" s="682"/>
      <c r="OVG50" s="682"/>
      <c r="OVH50" s="682"/>
      <c r="OVI50" s="682"/>
      <c r="OVJ50" s="682"/>
      <c r="OVK50" s="682"/>
      <c r="OVL50" s="682"/>
      <c r="OVM50" s="682"/>
      <c r="OVN50" s="682"/>
      <c r="OVO50" s="682"/>
      <c r="OVP50" s="682"/>
      <c r="OVQ50" s="682"/>
      <c r="OVR50" s="682"/>
      <c r="OVS50" s="682"/>
      <c r="OVT50" s="682"/>
      <c r="OVU50" s="682"/>
      <c r="OVV50" s="682"/>
      <c r="OVW50" s="682"/>
      <c r="OVX50" s="682"/>
      <c r="OVY50" s="682"/>
      <c r="OVZ50" s="682"/>
      <c r="OWA50" s="682"/>
      <c r="OWB50" s="682"/>
      <c r="OWC50" s="682"/>
      <c r="OWD50" s="682"/>
      <c r="OWE50" s="682"/>
      <c r="OWF50" s="682"/>
      <c r="OWG50" s="682"/>
      <c r="OWH50" s="682"/>
      <c r="OWI50" s="682"/>
      <c r="OWJ50" s="682"/>
      <c r="OWK50" s="682"/>
      <c r="OWL50" s="682"/>
      <c r="OWM50" s="682"/>
      <c r="OWN50" s="682"/>
      <c r="OWO50" s="682"/>
      <c r="OWP50" s="682"/>
      <c r="OWQ50" s="682"/>
      <c r="OWR50" s="682"/>
      <c r="OWS50" s="682"/>
      <c r="OWT50" s="682"/>
      <c r="OWU50" s="682"/>
      <c r="OWV50" s="682"/>
      <c r="OWW50" s="682"/>
      <c r="OWX50" s="682"/>
      <c r="OWY50" s="682"/>
      <c r="OWZ50" s="682"/>
      <c r="OXA50" s="682"/>
      <c r="OXB50" s="682"/>
      <c r="OXC50" s="682"/>
      <c r="OXD50" s="682"/>
      <c r="OXE50" s="682"/>
      <c r="OXF50" s="682"/>
      <c r="OXG50" s="682"/>
      <c r="OXH50" s="682"/>
      <c r="OXI50" s="682"/>
      <c r="OXJ50" s="682"/>
      <c r="OXK50" s="682"/>
      <c r="OXL50" s="682"/>
      <c r="OXM50" s="682"/>
      <c r="OXN50" s="682"/>
      <c r="OXO50" s="682"/>
      <c r="OXP50" s="682"/>
      <c r="OXQ50" s="682"/>
      <c r="OXR50" s="682"/>
      <c r="OXS50" s="682"/>
      <c r="OXT50" s="682"/>
      <c r="OXU50" s="682"/>
      <c r="OXV50" s="682"/>
      <c r="OXW50" s="682"/>
      <c r="OXX50" s="682"/>
      <c r="OXY50" s="682"/>
      <c r="OXZ50" s="682"/>
      <c r="OYA50" s="682"/>
      <c r="OYB50" s="682"/>
      <c r="OYC50" s="682"/>
      <c r="OYD50" s="682"/>
      <c r="OYE50" s="682"/>
      <c r="OYF50" s="682"/>
      <c r="OYG50" s="682"/>
      <c r="OYH50" s="682"/>
      <c r="OYI50" s="682"/>
      <c r="OYJ50" s="682"/>
      <c r="OYK50" s="682"/>
      <c r="OYL50" s="682"/>
      <c r="OYM50" s="682"/>
      <c r="OYN50" s="682"/>
      <c r="OYO50" s="682"/>
      <c r="OYP50" s="682"/>
      <c r="OYQ50" s="682"/>
      <c r="OYR50" s="682"/>
      <c r="OYS50" s="682"/>
      <c r="OYT50" s="682"/>
      <c r="OYU50" s="682"/>
      <c r="OYV50" s="682"/>
      <c r="OYW50" s="682"/>
      <c r="OYX50" s="682"/>
      <c r="OYY50" s="682"/>
      <c r="OYZ50" s="682"/>
      <c r="OZA50" s="682"/>
      <c r="OZB50" s="682"/>
      <c r="OZC50" s="682"/>
      <c r="OZD50" s="682"/>
      <c r="OZE50" s="682"/>
      <c r="OZF50" s="682"/>
      <c r="OZG50" s="682"/>
      <c r="OZH50" s="682"/>
      <c r="OZI50" s="682"/>
      <c r="OZJ50" s="682"/>
      <c r="OZK50" s="682"/>
      <c r="OZL50" s="682"/>
      <c r="OZM50" s="682"/>
      <c r="OZN50" s="682"/>
      <c r="OZO50" s="682"/>
      <c r="OZP50" s="682"/>
      <c r="OZQ50" s="682"/>
      <c r="OZR50" s="682"/>
      <c r="OZS50" s="682"/>
      <c r="OZT50" s="682"/>
      <c r="OZU50" s="682"/>
      <c r="OZV50" s="682"/>
      <c r="OZW50" s="682"/>
      <c r="OZX50" s="682"/>
      <c r="OZY50" s="682"/>
      <c r="OZZ50" s="682"/>
      <c r="PAA50" s="682"/>
      <c r="PAB50" s="682"/>
      <c r="PAC50" s="682"/>
      <c r="PAD50" s="682"/>
      <c r="PAE50" s="682"/>
      <c r="PAF50" s="682"/>
      <c r="PAG50" s="682"/>
      <c r="PAH50" s="682"/>
      <c r="PAI50" s="682"/>
      <c r="PAJ50" s="682"/>
      <c r="PAK50" s="682"/>
      <c r="PAL50" s="682"/>
      <c r="PAM50" s="682"/>
      <c r="PAN50" s="682"/>
      <c r="PAO50" s="682"/>
      <c r="PAP50" s="682"/>
      <c r="PAQ50" s="682"/>
      <c r="PAR50" s="682"/>
      <c r="PAS50" s="682"/>
      <c r="PAT50" s="682"/>
      <c r="PAU50" s="682"/>
      <c r="PAV50" s="682"/>
      <c r="PAW50" s="682"/>
      <c r="PAX50" s="682"/>
      <c r="PAY50" s="682"/>
      <c r="PAZ50" s="682"/>
      <c r="PBA50" s="682"/>
      <c r="PBB50" s="682"/>
      <c r="PBC50" s="682"/>
      <c r="PBD50" s="682"/>
      <c r="PBE50" s="682"/>
      <c r="PBF50" s="682"/>
      <c r="PBG50" s="682"/>
      <c r="PBH50" s="682"/>
      <c r="PBI50" s="682"/>
      <c r="PBJ50" s="682"/>
      <c r="PBK50" s="682"/>
      <c r="PBL50" s="682"/>
      <c r="PBM50" s="682"/>
      <c r="PBN50" s="682"/>
      <c r="PBO50" s="682"/>
      <c r="PBP50" s="682"/>
      <c r="PBQ50" s="682"/>
      <c r="PBR50" s="682"/>
      <c r="PBS50" s="682"/>
      <c r="PBT50" s="682"/>
      <c r="PBU50" s="682"/>
      <c r="PBV50" s="682"/>
      <c r="PBW50" s="682"/>
      <c r="PBX50" s="682"/>
      <c r="PBY50" s="682"/>
      <c r="PBZ50" s="682"/>
      <c r="PCA50" s="682"/>
      <c r="PCB50" s="682"/>
      <c r="PCC50" s="682"/>
      <c r="PCD50" s="682"/>
      <c r="PCE50" s="682"/>
      <c r="PCF50" s="682"/>
      <c r="PCG50" s="682"/>
      <c r="PCH50" s="682"/>
      <c r="PCI50" s="682"/>
      <c r="PCJ50" s="682"/>
      <c r="PCK50" s="682"/>
      <c r="PCL50" s="682"/>
      <c r="PCM50" s="682"/>
      <c r="PCN50" s="682"/>
      <c r="PCO50" s="682"/>
      <c r="PCP50" s="682"/>
      <c r="PCQ50" s="682"/>
      <c r="PCR50" s="682"/>
      <c r="PCS50" s="682"/>
      <c r="PCT50" s="682"/>
      <c r="PCU50" s="682"/>
      <c r="PCV50" s="682"/>
      <c r="PCW50" s="682"/>
      <c r="PCX50" s="682"/>
      <c r="PCY50" s="682"/>
      <c r="PCZ50" s="682"/>
      <c r="PDA50" s="682"/>
      <c r="PDB50" s="682"/>
      <c r="PDC50" s="682"/>
      <c r="PDD50" s="682"/>
      <c r="PDE50" s="682"/>
      <c r="PDF50" s="682"/>
      <c r="PDG50" s="682"/>
      <c r="PDH50" s="682"/>
      <c r="PDI50" s="682"/>
      <c r="PDJ50" s="682"/>
      <c r="PDK50" s="682"/>
      <c r="PDL50" s="682"/>
      <c r="PDM50" s="682"/>
      <c r="PDN50" s="682"/>
      <c r="PDO50" s="682"/>
      <c r="PDP50" s="682"/>
      <c r="PDQ50" s="682"/>
      <c r="PDR50" s="682"/>
      <c r="PDS50" s="682"/>
      <c r="PDT50" s="682"/>
      <c r="PDU50" s="682"/>
      <c r="PDV50" s="682"/>
      <c r="PDW50" s="682"/>
      <c r="PDX50" s="682"/>
      <c r="PDY50" s="682"/>
      <c r="PDZ50" s="682"/>
      <c r="PEA50" s="682"/>
      <c r="PEB50" s="682"/>
      <c r="PEC50" s="682"/>
      <c r="PED50" s="682"/>
      <c r="PEE50" s="682"/>
      <c r="PEF50" s="682"/>
      <c r="PEG50" s="682"/>
      <c r="PEH50" s="682"/>
      <c r="PEI50" s="682"/>
      <c r="PEJ50" s="682"/>
      <c r="PEK50" s="682"/>
      <c r="PEL50" s="682"/>
      <c r="PEM50" s="682"/>
      <c r="PEN50" s="682"/>
      <c r="PEO50" s="682"/>
      <c r="PEP50" s="682"/>
      <c r="PEQ50" s="682"/>
      <c r="PER50" s="682"/>
      <c r="PES50" s="682"/>
      <c r="PET50" s="682"/>
      <c r="PEU50" s="682"/>
      <c r="PEV50" s="682"/>
      <c r="PEW50" s="682"/>
      <c r="PEX50" s="682"/>
      <c r="PEY50" s="682"/>
      <c r="PEZ50" s="682"/>
      <c r="PFA50" s="682"/>
      <c r="PFB50" s="682"/>
      <c r="PFC50" s="682"/>
      <c r="PFD50" s="682"/>
      <c r="PFE50" s="682"/>
      <c r="PFF50" s="682"/>
      <c r="PFG50" s="682"/>
      <c r="PFH50" s="682"/>
      <c r="PFI50" s="682"/>
      <c r="PFJ50" s="682"/>
      <c r="PFK50" s="682"/>
      <c r="PFL50" s="682"/>
      <c r="PFM50" s="682"/>
      <c r="PFN50" s="682"/>
      <c r="PFO50" s="682"/>
      <c r="PFP50" s="682"/>
      <c r="PFQ50" s="682"/>
      <c r="PFR50" s="682"/>
      <c r="PFS50" s="682"/>
      <c r="PFT50" s="682"/>
      <c r="PFU50" s="682"/>
      <c r="PFV50" s="682"/>
      <c r="PFW50" s="682"/>
      <c r="PFX50" s="682"/>
      <c r="PFY50" s="682"/>
      <c r="PFZ50" s="682"/>
      <c r="PGA50" s="682"/>
      <c r="PGB50" s="682"/>
      <c r="PGC50" s="682"/>
      <c r="PGD50" s="682"/>
      <c r="PGE50" s="682"/>
      <c r="PGF50" s="682"/>
      <c r="PGG50" s="682"/>
      <c r="PGH50" s="682"/>
      <c r="PGI50" s="682"/>
      <c r="PGJ50" s="682"/>
      <c r="PGK50" s="682"/>
      <c r="PGL50" s="682"/>
      <c r="PGM50" s="682"/>
      <c r="PGN50" s="682"/>
      <c r="PGO50" s="682"/>
      <c r="PGP50" s="682"/>
      <c r="PGQ50" s="682"/>
      <c r="PGR50" s="682"/>
      <c r="PGS50" s="682"/>
      <c r="PGT50" s="682"/>
      <c r="PGU50" s="682"/>
      <c r="PGV50" s="682"/>
      <c r="PGW50" s="682"/>
      <c r="PGX50" s="682"/>
      <c r="PGY50" s="682"/>
      <c r="PGZ50" s="682"/>
      <c r="PHA50" s="682"/>
      <c r="PHB50" s="682"/>
      <c r="PHC50" s="682"/>
      <c r="PHD50" s="682"/>
      <c r="PHE50" s="682"/>
      <c r="PHF50" s="682"/>
      <c r="PHG50" s="682"/>
      <c r="PHH50" s="682"/>
      <c r="PHI50" s="682"/>
      <c r="PHJ50" s="682"/>
      <c r="PHK50" s="682"/>
      <c r="PHL50" s="682"/>
      <c r="PHM50" s="682"/>
      <c r="PHN50" s="682"/>
      <c r="PHO50" s="682"/>
      <c r="PHP50" s="682"/>
      <c r="PHQ50" s="682"/>
      <c r="PHR50" s="682"/>
      <c r="PHS50" s="682"/>
      <c r="PHT50" s="682"/>
      <c r="PHU50" s="682"/>
      <c r="PHV50" s="682"/>
      <c r="PHW50" s="682"/>
      <c r="PHX50" s="682"/>
      <c r="PHY50" s="682"/>
      <c r="PHZ50" s="682"/>
      <c r="PIA50" s="682"/>
      <c r="PIB50" s="682"/>
      <c r="PIC50" s="682"/>
      <c r="PID50" s="682"/>
      <c r="PIE50" s="682"/>
      <c r="PIF50" s="682"/>
      <c r="PIG50" s="682"/>
      <c r="PIH50" s="682"/>
      <c r="PII50" s="682"/>
      <c r="PIJ50" s="682"/>
      <c r="PIK50" s="682"/>
      <c r="PIL50" s="682"/>
      <c r="PIM50" s="682"/>
      <c r="PIN50" s="682"/>
      <c r="PIO50" s="682"/>
      <c r="PIP50" s="682"/>
      <c r="PIQ50" s="682"/>
      <c r="PIR50" s="682"/>
      <c r="PIS50" s="682"/>
      <c r="PIT50" s="682"/>
      <c r="PIU50" s="682"/>
      <c r="PIV50" s="682"/>
      <c r="PIW50" s="682"/>
      <c r="PIX50" s="682"/>
      <c r="PIY50" s="682"/>
      <c r="PIZ50" s="682"/>
      <c r="PJA50" s="682"/>
      <c r="PJB50" s="682"/>
      <c r="PJC50" s="682"/>
      <c r="PJD50" s="682"/>
      <c r="PJE50" s="682"/>
      <c r="PJF50" s="682"/>
      <c r="PJG50" s="682"/>
      <c r="PJH50" s="682"/>
      <c r="PJI50" s="682"/>
      <c r="PJJ50" s="682"/>
      <c r="PJK50" s="682"/>
      <c r="PJL50" s="682"/>
      <c r="PJM50" s="682"/>
      <c r="PJN50" s="682"/>
      <c r="PJO50" s="682"/>
      <c r="PJP50" s="682"/>
      <c r="PJQ50" s="682"/>
      <c r="PJR50" s="682"/>
      <c r="PJS50" s="682"/>
      <c r="PJT50" s="682"/>
      <c r="PJU50" s="682"/>
      <c r="PJV50" s="682"/>
      <c r="PJW50" s="682"/>
      <c r="PJX50" s="682"/>
      <c r="PJY50" s="682"/>
      <c r="PJZ50" s="682"/>
      <c r="PKA50" s="682"/>
      <c r="PKB50" s="682"/>
      <c r="PKC50" s="682"/>
      <c r="PKD50" s="682"/>
      <c r="PKE50" s="682"/>
      <c r="PKF50" s="682"/>
      <c r="PKG50" s="682"/>
      <c r="PKH50" s="682"/>
      <c r="PKI50" s="682"/>
      <c r="PKJ50" s="682"/>
      <c r="PKK50" s="682"/>
      <c r="PKL50" s="682"/>
      <c r="PKM50" s="682"/>
      <c r="PKN50" s="682"/>
      <c r="PKO50" s="682"/>
      <c r="PKP50" s="682"/>
      <c r="PKQ50" s="682"/>
      <c r="PKR50" s="682"/>
      <c r="PKS50" s="682"/>
      <c r="PKT50" s="682"/>
      <c r="PKU50" s="682"/>
      <c r="PKV50" s="682"/>
      <c r="PKW50" s="682"/>
      <c r="PKX50" s="682"/>
      <c r="PKY50" s="682"/>
      <c r="PKZ50" s="682"/>
      <c r="PLA50" s="682"/>
      <c r="PLB50" s="682"/>
      <c r="PLC50" s="682"/>
      <c r="PLD50" s="682"/>
      <c r="PLE50" s="682"/>
      <c r="PLF50" s="682"/>
      <c r="PLG50" s="682"/>
      <c r="PLH50" s="682"/>
      <c r="PLI50" s="682"/>
      <c r="PLJ50" s="682"/>
      <c r="PLK50" s="682"/>
      <c r="PLL50" s="682"/>
      <c r="PLM50" s="682"/>
      <c r="PLN50" s="682"/>
      <c r="PLO50" s="682"/>
      <c r="PLP50" s="682"/>
      <c r="PLQ50" s="682"/>
      <c r="PLR50" s="682"/>
      <c r="PLS50" s="682"/>
      <c r="PLT50" s="682"/>
      <c r="PLU50" s="682"/>
      <c r="PLV50" s="682"/>
      <c r="PLW50" s="682"/>
      <c r="PLX50" s="682"/>
      <c r="PLY50" s="682"/>
      <c r="PLZ50" s="682"/>
      <c r="PMA50" s="682"/>
      <c r="PMB50" s="682"/>
      <c r="PMC50" s="682"/>
      <c r="PMD50" s="682"/>
      <c r="PME50" s="682"/>
      <c r="PMF50" s="682"/>
      <c r="PMG50" s="682"/>
      <c r="PMH50" s="682"/>
      <c r="PMI50" s="682"/>
      <c r="PMJ50" s="682"/>
      <c r="PMK50" s="682"/>
      <c r="PML50" s="682"/>
      <c r="PMM50" s="682"/>
      <c r="PMN50" s="682"/>
      <c r="PMO50" s="682"/>
      <c r="PMP50" s="682"/>
      <c r="PMQ50" s="682"/>
      <c r="PMR50" s="682"/>
      <c r="PMS50" s="682"/>
      <c r="PMT50" s="682"/>
      <c r="PMU50" s="682"/>
      <c r="PMV50" s="682"/>
      <c r="PMW50" s="682"/>
      <c r="PMX50" s="682"/>
      <c r="PMY50" s="682"/>
      <c r="PMZ50" s="682"/>
      <c r="PNA50" s="682"/>
      <c r="PNB50" s="682"/>
      <c r="PNC50" s="682"/>
      <c r="PND50" s="682"/>
      <c r="PNE50" s="682"/>
      <c r="PNF50" s="682"/>
      <c r="PNG50" s="682"/>
      <c r="PNH50" s="682"/>
      <c r="PNI50" s="682"/>
      <c r="PNJ50" s="682"/>
      <c r="PNK50" s="682"/>
      <c r="PNL50" s="682"/>
      <c r="PNM50" s="682"/>
      <c r="PNN50" s="682"/>
      <c r="PNO50" s="682"/>
      <c r="PNP50" s="682"/>
      <c r="PNQ50" s="682"/>
      <c r="PNR50" s="682"/>
      <c r="PNS50" s="682"/>
      <c r="PNT50" s="682"/>
      <c r="PNU50" s="682"/>
      <c r="PNV50" s="682"/>
      <c r="PNW50" s="682"/>
      <c r="PNX50" s="682"/>
      <c r="PNY50" s="682"/>
      <c r="PNZ50" s="682"/>
      <c r="POA50" s="682"/>
      <c r="POB50" s="682"/>
      <c r="POC50" s="682"/>
      <c r="POD50" s="682"/>
      <c r="POE50" s="682"/>
      <c r="POF50" s="682"/>
      <c r="POG50" s="682"/>
      <c r="POH50" s="682"/>
      <c r="POI50" s="682"/>
      <c r="POJ50" s="682"/>
      <c r="POK50" s="682"/>
      <c r="POL50" s="682"/>
      <c r="POM50" s="682"/>
      <c r="PON50" s="682"/>
      <c r="POO50" s="682"/>
      <c r="POP50" s="682"/>
      <c r="POQ50" s="682"/>
      <c r="POR50" s="682"/>
      <c r="POS50" s="682"/>
      <c r="POT50" s="682"/>
      <c r="POU50" s="682"/>
      <c r="POV50" s="682"/>
      <c r="POW50" s="682"/>
      <c r="POX50" s="682"/>
      <c r="POY50" s="682"/>
      <c r="POZ50" s="682"/>
      <c r="PPA50" s="682"/>
      <c r="PPB50" s="682"/>
      <c r="PPC50" s="682"/>
      <c r="PPD50" s="682"/>
      <c r="PPE50" s="682"/>
      <c r="PPF50" s="682"/>
      <c r="PPG50" s="682"/>
      <c r="PPH50" s="682"/>
      <c r="PPI50" s="682"/>
      <c r="PPJ50" s="682"/>
      <c r="PPK50" s="682"/>
      <c r="PPL50" s="682"/>
      <c r="PPM50" s="682"/>
      <c r="PPN50" s="682"/>
      <c r="PPO50" s="682"/>
      <c r="PPP50" s="682"/>
      <c r="PPQ50" s="682"/>
      <c r="PPR50" s="682"/>
      <c r="PPS50" s="682"/>
      <c r="PPT50" s="682"/>
      <c r="PPU50" s="682"/>
      <c r="PPV50" s="682"/>
      <c r="PPW50" s="682"/>
      <c r="PPX50" s="682"/>
      <c r="PPY50" s="682"/>
      <c r="PPZ50" s="682"/>
      <c r="PQA50" s="682"/>
      <c r="PQB50" s="682"/>
      <c r="PQC50" s="682"/>
      <c r="PQD50" s="682"/>
      <c r="PQE50" s="682"/>
      <c r="PQF50" s="682"/>
      <c r="PQG50" s="682"/>
      <c r="PQH50" s="682"/>
      <c r="PQI50" s="682"/>
      <c r="PQJ50" s="682"/>
      <c r="PQK50" s="682"/>
      <c r="PQL50" s="682"/>
      <c r="PQM50" s="682"/>
      <c r="PQN50" s="682"/>
      <c r="PQO50" s="682"/>
      <c r="PQP50" s="682"/>
      <c r="PQQ50" s="682"/>
      <c r="PQR50" s="682"/>
      <c r="PQS50" s="682"/>
      <c r="PQT50" s="682"/>
      <c r="PQU50" s="682"/>
      <c r="PQV50" s="682"/>
      <c r="PQW50" s="682"/>
      <c r="PQX50" s="682"/>
      <c r="PQY50" s="682"/>
      <c r="PQZ50" s="682"/>
      <c r="PRA50" s="682"/>
      <c r="PRB50" s="682"/>
      <c r="PRC50" s="682"/>
      <c r="PRD50" s="682"/>
      <c r="PRE50" s="682"/>
      <c r="PRF50" s="682"/>
      <c r="PRG50" s="682"/>
      <c r="PRH50" s="682"/>
      <c r="PRI50" s="682"/>
      <c r="PRJ50" s="682"/>
      <c r="PRK50" s="682"/>
      <c r="PRL50" s="682"/>
      <c r="PRM50" s="682"/>
      <c r="PRN50" s="682"/>
      <c r="PRO50" s="682"/>
      <c r="PRP50" s="682"/>
      <c r="PRQ50" s="682"/>
      <c r="PRR50" s="682"/>
      <c r="PRS50" s="682"/>
      <c r="PRT50" s="682"/>
      <c r="PRU50" s="682"/>
      <c r="PRV50" s="682"/>
      <c r="PRW50" s="682"/>
      <c r="PRX50" s="682"/>
      <c r="PRY50" s="682"/>
      <c r="PRZ50" s="682"/>
      <c r="PSA50" s="682"/>
      <c r="PSB50" s="682"/>
      <c r="PSC50" s="682"/>
      <c r="PSD50" s="682"/>
      <c r="PSE50" s="682"/>
      <c r="PSF50" s="682"/>
      <c r="PSG50" s="682"/>
      <c r="PSH50" s="682"/>
      <c r="PSI50" s="682"/>
      <c r="PSJ50" s="682"/>
      <c r="PSK50" s="682"/>
      <c r="PSL50" s="682"/>
      <c r="PSM50" s="682"/>
      <c r="PSN50" s="682"/>
      <c r="PSO50" s="682"/>
      <c r="PSP50" s="682"/>
      <c r="PSQ50" s="682"/>
      <c r="PSR50" s="682"/>
      <c r="PSS50" s="682"/>
      <c r="PST50" s="682"/>
      <c r="PSU50" s="682"/>
      <c r="PSV50" s="682"/>
      <c r="PSW50" s="682"/>
      <c r="PSX50" s="682"/>
      <c r="PSY50" s="682"/>
      <c r="PSZ50" s="682"/>
      <c r="PTA50" s="682"/>
      <c r="PTB50" s="682"/>
      <c r="PTC50" s="682"/>
      <c r="PTD50" s="682"/>
      <c r="PTE50" s="682"/>
      <c r="PTF50" s="682"/>
      <c r="PTG50" s="682"/>
      <c r="PTH50" s="682"/>
      <c r="PTI50" s="682"/>
      <c r="PTJ50" s="682"/>
      <c r="PTK50" s="682"/>
      <c r="PTL50" s="682"/>
      <c r="PTM50" s="682"/>
      <c r="PTN50" s="682"/>
      <c r="PTO50" s="682"/>
      <c r="PTP50" s="682"/>
      <c r="PTQ50" s="682"/>
      <c r="PTR50" s="682"/>
      <c r="PTS50" s="682"/>
      <c r="PTT50" s="682"/>
      <c r="PTU50" s="682"/>
      <c r="PTV50" s="682"/>
      <c r="PTW50" s="682"/>
      <c r="PTX50" s="682"/>
      <c r="PTY50" s="682"/>
      <c r="PTZ50" s="682"/>
      <c r="PUA50" s="682"/>
      <c r="PUB50" s="682"/>
      <c r="PUC50" s="682"/>
      <c r="PUD50" s="682"/>
      <c r="PUE50" s="682"/>
      <c r="PUF50" s="682"/>
      <c r="PUG50" s="682"/>
      <c r="PUH50" s="682"/>
      <c r="PUI50" s="682"/>
      <c r="PUJ50" s="682"/>
      <c r="PUK50" s="682"/>
      <c r="PUL50" s="682"/>
      <c r="PUM50" s="682"/>
      <c r="PUN50" s="682"/>
      <c r="PUO50" s="682"/>
      <c r="PUP50" s="682"/>
      <c r="PUQ50" s="682"/>
      <c r="PUR50" s="682"/>
      <c r="PUS50" s="682"/>
      <c r="PUT50" s="682"/>
      <c r="PUU50" s="682"/>
      <c r="PUV50" s="682"/>
      <c r="PUW50" s="682"/>
      <c r="PUX50" s="682"/>
      <c r="PUY50" s="682"/>
      <c r="PUZ50" s="682"/>
      <c r="PVA50" s="682"/>
      <c r="PVB50" s="682"/>
      <c r="PVC50" s="682"/>
      <c r="PVD50" s="682"/>
      <c r="PVE50" s="682"/>
      <c r="PVF50" s="682"/>
      <c r="PVG50" s="682"/>
      <c r="PVH50" s="682"/>
      <c r="PVI50" s="682"/>
      <c r="PVJ50" s="682"/>
      <c r="PVK50" s="682"/>
      <c r="PVL50" s="682"/>
      <c r="PVM50" s="682"/>
      <c r="PVN50" s="682"/>
      <c r="PVO50" s="682"/>
      <c r="PVP50" s="682"/>
      <c r="PVQ50" s="682"/>
      <c r="PVR50" s="682"/>
      <c r="PVS50" s="682"/>
      <c r="PVT50" s="682"/>
      <c r="PVU50" s="682"/>
      <c r="PVV50" s="682"/>
      <c r="PVW50" s="682"/>
      <c r="PVX50" s="682"/>
      <c r="PVY50" s="682"/>
      <c r="PVZ50" s="682"/>
      <c r="PWA50" s="682"/>
      <c r="PWB50" s="682"/>
      <c r="PWC50" s="682"/>
      <c r="PWD50" s="682"/>
      <c r="PWE50" s="682"/>
      <c r="PWF50" s="682"/>
      <c r="PWG50" s="682"/>
      <c r="PWH50" s="682"/>
      <c r="PWI50" s="682"/>
      <c r="PWJ50" s="682"/>
      <c r="PWK50" s="682"/>
      <c r="PWL50" s="682"/>
      <c r="PWM50" s="682"/>
      <c r="PWN50" s="682"/>
      <c r="PWO50" s="682"/>
      <c r="PWP50" s="682"/>
      <c r="PWQ50" s="682"/>
      <c r="PWR50" s="682"/>
      <c r="PWS50" s="682"/>
      <c r="PWT50" s="682"/>
      <c r="PWU50" s="682"/>
      <c r="PWV50" s="682"/>
      <c r="PWW50" s="682"/>
      <c r="PWX50" s="682"/>
      <c r="PWY50" s="682"/>
      <c r="PWZ50" s="682"/>
      <c r="PXA50" s="682"/>
      <c r="PXB50" s="682"/>
      <c r="PXC50" s="682"/>
      <c r="PXD50" s="682"/>
      <c r="PXE50" s="682"/>
      <c r="PXF50" s="682"/>
      <c r="PXG50" s="682"/>
      <c r="PXH50" s="682"/>
      <c r="PXI50" s="682"/>
      <c r="PXJ50" s="682"/>
      <c r="PXK50" s="682"/>
      <c r="PXL50" s="682"/>
      <c r="PXM50" s="682"/>
      <c r="PXN50" s="682"/>
      <c r="PXO50" s="682"/>
      <c r="PXP50" s="682"/>
      <c r="PXQ50" s="682"/>
      <c r="PXR50" s="682"/>
      <c r="PXS50" s="682"/>
      <c r="PXT50" s="682"/>
      <c r="PXU50" s="682"/>
      <c r="PXV50" s="682"/>
      <c r="PXW50" s="682"/>
      <c r="PXX50" s="682"/>
      <c r="PXY50" s="682"/>
      <c r="PXZ50" s="682"/>
      <c r="PYA50" s="682"/>
      <c r="PYB50" s="682"/>
      <c r="PYC50" s="682"/>
      <c r="PYD50" s="682"/>
      <c r="PYE50" s="682"/>
      <c r="PYF50" s="682"/>
      <c r="PYG50" s="682"/>
      <c r="PYH50" s="682"/>
      <c r="PYI50" s="682"/>
      <c r="PYJ50" s="682"/>
      <c r="PYK50" s="682"/>
      <c r="PYL50" s="682"/>
      <c r="PYM50" s="682"/>
      <c r="PYN50" s="682"/>
      <c r="PYO50" s="682"/>
      <c r="PYP50" s="682"/>
      <c r="PYQ50" s="682"/>
      <c r="PYR50" s="682"/>
      <c r="PYS50" s="682"/>
      <c r="PYT50" s="682"/>
      <c r="PYU50" s="682"/>
      <c r="PYV50" s="682"/>
      <c r="PYW50" s="682"/>
      <c r="PYX50" s="682"/>
      <c r="PYY50" s="682"/>
      <c r="PYZ50" s="682"/>
      <c r="PZA50" s="682"/>
      <c r="PZB50" s="682"/>
      <c r="PZC50" s="682"/>
      <c r="PZD50" s="682"/>
      <c r="PZE50" s="682"/>
      <c r="PZF50" s="682"/>
      <c r="PZG50" s="682"/>
      <c r="PZH50" s="682"/>
      <c r="PZI50" s="682"/>
      <c r="PZJ50" s="682"/>
      <c r="PZK50" s="682"/>
      <c r="PZL50" s="682"/>
      <c r="PZM50" s="682"/>
      <c r="PZN50" s="682"/>
      <c r="PZO50" s="682"/>
      <c r="PZP50" s="682"/>
      <c r="PZQ50" s="682"/>
      <c r="PZR50" s="682"/>
      <c r="PZS50" s="682"/>
      <c r="PZT50" s="682"/>
      <c r="PZU50" s="682"/>
      <c r="PZV50" s="682"/>
      <c r="PZW50" s="682"/>
      <c r="PZX50" s="682"/>
      <c r="PZY50" s="682"/>
      <c r="PZZ50" s="682"/>
      <c r="QAA50" s="682"/>
      <c r="QAB50" s="682"/>
      <c r="QAC50" s="682"/>
      <c r="QAD50" s="682"/>
      <c r="QAE50" s="682"/>
      <c r="QAF50" s="682"/>
      <c r="QAG50" s="682"/>
      <c r="QAH50" s="682"/>
      <c r="QAI50" s="682"/>
      <c r="QAJ50" s="682"/>
      <c r="QAK50" s="682"/>
      <c r="QAL50" s="682"/>
      <c r="QAM50" s="682"/>
      <c r="QAN50" s="682"/>
      <c r="QAO50" s="682"/>
      <c r="QAP50" s="682"/>
      <c r="QAQ50" s="682"/>
      <c r="QAR50" s="682"/>
      <c r="QAS50" s="682"/>
      <c r="QAT50" s="682"/>
      <c r="QAU50" s="682"/>
      <c r="QAV50" s="682"/>
      <c r="QAW50" s="682"/>
      <c r="QAX50" s="682"/>
      <c r="QAY50" s="682"/>
      <c r="QAZ50" s="682"/>
      <c r="QBA50" s="682"/>
      <c r="QBB50" s="682"/>
      <c r="QBC50" s="682"/>
      <c r="QBD50" s="682"/>
      <c r="QBE50" s="682"/>
      <c r="QBF50" s="682"/>
      <c r="QBG50" s="682"/>
      <c r="QBH50" s="682"/>
      <c r="QBI50" s="682"/>
      <c r="QBJ50" s="682"/>
      <c r="QBK50" s="682"/>
      <c r="QBL50" s="682"/>
      <c r="QBM50" s="682"/>
      <c r="QBN50" s="682"/>
      <c r="QBO50" s="682"/>
      <c r="QBP50" s="682"/>
      <c r="QBQ50" s="682"/>
      <c r="QBR50" s="682"/>
      <c r="QBS50" s="682"/>
      <c r="QBT50" s="682"/>
      <c r="QBU50" s="682"/>
      <c r="QBV50" s="682"/>
      <c r="QBW50" s="682"/>
      <c r="QBX50" s="682"/>
      <c r="QBY50" s="682"/>
      <c r="QBZ50" s="682"/>
      <c r="QCA50" s="682"/>
      <c r="QCB50" s="682"/>
      <c r="QCC50" s="682"/>
      <c r="QCD50" s="682"/>
      <c r="QCE50" s="682"/>
      <c r="QCF50" s="682"/>
      <c r="QCG50" s="682"/>
      <c r="QCH50" s="682"/>
      <c r="QCI50" s="682"/>
      <c r="QCJ50" s="682"/>
      <c r="QCK50" s="682"/>
      <c r="QCL50" s="682"/>
      <c r="QCM50" s="682"/>
      <c r="QCN50" s="682"/>
      <c r="QCO50" s="682"/>
      <c r="QCP50" s="682"/>
      <c r="QCQ50" s="682"/>
      <c r="QCR50" s="682"/>
      <c r="QCS50" s="682"/>
      <c r="QCT50" s="682"/>
      <c r="QCU50" s="682"/>
      <c r="QCV50" s="682"/>
      <c r="QCW50" s="682"/>
      <c r="QCX50" s="682"/>
      <c r="QCY50" s="682"/>
      <c r="QCZ50" s="682"/>
      <c r="QDA50" s="682"/>
      <c r="QDB50" s="682"/>
      <c r="QDC50" s="682"/>
      <c r="QDD50" s="682"/>
      <c r="QDE50" s="682"/>
      <c r="QDF50" s="682"/>
      <c r="QDG50" s="682"/>
      <c r="QDH50" s="682"/>
      <c r="QDI50" s="682"/>
      <c r="QDJ50" s="682"/>
      <c r="QDK50" s="682"/>
      <c r="QDL50" s="682"/>
      <c r="QDM50" s="682"/>
      <c r="QDN50" s="682"/>
      <c r="QDO50" s="682"/>
      <c r="QDP50" s="682"/>
      <c r="QDQ50" s="682"/>
      <c r="QDR50" s="682"/>
      <c r="QDS50" s="682"/>
      <c r="QDT50" s="682"/>
      <c r="QDU50" s="682"/>
      <c r="QDV50" s="682"/>
      <c r="QDW50" s="682"/>
      <c r="QDX50" s="682"/>
      <c r="QDY50" s="682"/>
      <c r="QDZ50" s="682"/>
      <c r="QEA50" s="682"/>
      <c r="QEB50" s="682"/>
      <c r="QEC50" s="682"/>
      <c r="QED50" s="682"/>
      <c r="QEE50" s="682"/>
      <c r="QEF50" s="682"/>
      <c r="QEG50" s="682"/>
      <c r="QEH50" s="682"/>
      <c r="QEI50" s="682"/>
      <c r="QEJ50" s="682"/>
      <c r="QEK50" s="682"/>
      <c r="QEL50" s="682"/>
      <c r="QEM50" s="682"/>
      <c r="QEN50" s="682"/>
      <c r="QEO50" s="682"/>
      <c r="QEP50" s="682"/>
      <c r="QEQ50" s="682"/>
      <c r="QER50" s="682"/>
      <c r="QES50" s="682"/>
      <c r="QET50" s="682"/>
      <c r="QEU50" s="682"/>
      <c r="QEV50" s="682"/>
      <c r="QEW50" s="682"/>
      <c r="QEX50" s="682"/>
      <c r="QEY50" s="682"/>
      <c r="QEZ50" s="682"/>
      <c r="QFA50" s="682"/>
      <c r="QFB50" s="682"/>
      <c r="QFC50" s="682"/>
      <c r="QFD50" s="682"/>
      <c r="QFE50" s="682"/>
      <c r="QFF50" s="682"/>
      <c r="QFG50" s="682"/>
      <c r="QFH50" s="682"/>
      <c r="QFI50" s="682"/>
      <c r="QFJ50" s="682"/>
      <c r="QFK50" s="682"/>
      <c r="QFL50" s="682"/>
      <c r="QFM50" s="682"/>
      <c r="QFN50" s="682"/>
      <c r="QFO50" s="682"/>
      <c r="QFP50" s="682"/>
      <c r="QFQ50" s="682"/>
      <c r="QFR50" s="682"/>
      <c r="QFS50" s="682"/>
      <c r="QFT50" s="682"/>
      <c r="QFU50" s="682"/>
      <c r="QFV50" s="682"/>
      <c r="QFW50" s="682"/>
      <c r="QFX50" s="682"/>
      <c r="QFY50" s="682"/>
      <c r="QFZ50" s="682"/>
      <c r="QGA50" s="682"/>
      <c r="QGB50" s="682"/>
      <c r="QGC50" s="682"/>
      <c r="QGD50" s="682"/>
      <c r="QGE50" s="682"/>
      <c r="QGF50" s="682"/>
      <c r="QGG50" s="682"/>
      <c r="QGH50" s="682"/>
      <c r="QGI50" s="682"/>
      <c r="QGJ50" s="682"/>
      <c r="QGK50" s="682"/>
      <c r="QGL50" s="682"/>
      <c r="QGM50" s="682"/>
      <c r="QGN50" s="682"/>
      <c r="QGO50" s="682"/>
      <c r="QGP50" s="682"/>
      <c r="QGQ50" s="682"/>
      <c r="QGR50" s="682"/>
      <c r="QGS50" s="682"/>
      <c r="QGT50" s="682"/>
      <c r="QGU50" s="682"/>
      <c r="QGV50" s="682"/>
      <c r="QGW50" s="682"/>
      <c r="QGX50" s="682"/>
      <c r="QGY50" s="682"/>
      <c r="QGZ50" s="682"/>
      <c r="QHA50" s="682"/>
      <c r="QHB50" s="682"/>
      <c r="QHC50" s="682"/>
      <c r="QHD50" s="682"/>
      <c r="QHE50" s="682"/>
      <c r="QHF50" s="682"/>
      <c r="QHG50" s="682"/>
      <c r="QHH50" s="682"/>
      <c r="QHI50" s="682"/>
      <c r="QHJ50" s="682"/>
      <c r="QHK50" s="682"/>
      <c r="QHL50" s="682"/>
      <c r="QHM50" s="682"/>
      <c r="QHN50" s="682"/>
      <c r="QHO50" s="682"/>
      <c r="QHP50" s="682"/>
      <c r="QHQ50" s="682"/>
      <c r="QHR50" s="682"/>
      <c r="QHS50" s="682"/>
      <c r="QHT50" s="682"/>
      <c r="QHU50" s="682"/>
      <c r="QHV50" s="682"/>
      <c r="QHW50" s="682"/>
      <c r="QHX50" s="682"/>
      <c r="QHY50" s="682"/>
      <c r="QHZ50" s="682"/>
      <c r="QIA50" s="682"/>
      <c r="QIB50" s="682"/>
      <c r="QIC50" s="682"/>
      <c r="QID50" s="682"/>
      <c r="QIE50" s="682"/>
      <c r="QIF50" s="682"/>
      <c r="QIG50" s="682"/>
      <c r="QIH50" s="682"/>
      <c r="QII50" s="682"/>
      <c r="QIJ50" s="682"/>
      <c r="QIK50" s="682"/>
      <c r="QIL50" s="682"/>
      <c r="QIM50" s="682"/>
      <c r="QIN50" s="682"/>
      <c r="QIO50" s="682"/>
      <c r="QIP50" s="682"/>
      <c r="QIQ50" s="682"/>
      <c r="QIR50" s="682"/>
      <c r="QIS50" s="682"/>
      <c r="QIT50" s="682"/>
      <c r="QIU50" s="682"/>
      <c r="QIV50" s="682"/>
      <c r="QIW50" s="682"/>
      <c r="QIX50" s="682"/>
      <c r="QIY50" s="682"/>
      <c r="QIZ50" s="682"/>
      <c r="QJA50" s="682"/>
      <c r="QJB50" s="682"/>
      <c r="QJC50" s="682"/>
      <c r="QJD50" s="682"/>
      <c r="QJE50" s="682"/>
      <c r="QJF50" s="682"/>
      <c r="QJG50" s="682"/>
      <c r="QJH50" s="682"/>
      <c r="QJI50" s="682"/>
      <c r="QJJ50" s="682"/>
      <c r="QJK50" s="682"/>
      <c r="QJL50" s="682"/>
      <c r="QJM50" s="682"/>
      <c r="QJN50" s="682"/>
      <c r="QJO50" s="682"/>
      <c r="QJP50" s="682"/>
      <c r="QJQ50" s="682"/>
      <c r="QJR50" s="682"/>
      <c r="QJS50" s="682"/>
      <c r="QJT50" s="682"/>
      <c r="QJU50" s="682"/>
      <c r="QJV50" s="682"/>
      <c r="QJW50" s="682"/>
      <c r="QJX50" s="682"/>
      <c r="QJY50" s="682"/>
      <c r="QJZ50" s="682"/>
      <c r="QKA50" s="682"/>
      <c r="QKB50" s="682"/>
      <c r="QKC50" s="682"/>
      <c r="QKD50" s="682"/>
      <c r="QKE50" s="682"/>
      <c r="QKF50" s="682"/>
      <c r="QKG50" s="682"/>
      <c r="QKH50" s="682"/>
      <c r="QKI50" s="682"/>
      <c r="QKJ50" s="682"/>
      <c r="QKK50" s="682"/>
      <c r="QKL50" s="682"/>
      <c r="QKM50" s="682"/>
      <c r="QKN50" s="682"/>
      <c r="QKO50" s="682"/>
      <c r="QKP50" s="682"/>
      <c r="QKQ50" s="682"/>
      <c r="QKR50" s="682"/>
      <c r="QKS50" s="682"/>
      <c r="QKT50" s="682"/>
      <c r="QKU50" s="682"/>
      <c r="QKV50" s="682"/>
      <c r="QKW50" s="682"/>
      <c r="QKX50" s="682"/>
      <c r="QKY50" s="682"/>
      <c r="QKZ50" s="682"/>
      <c r="QLA50" s="682"/>
      <c r="QLB50" s="682"/>
      <c r="QLC50" s="682"/>
      <c r="QLD50" s="682"/>
      <c r="QLE50" s="682"/>
      <c r="QLF50" s="682"/>
      <c r="QLG50" s="682"/>
      <c r="QLH50" s="682"/>
      <c r="QLI50" s="682"/>
      <c r="QLJ50" s="682"/>
      <c r="QLK50" s="682"/>
      <c r="QLL50" s="682"/>
      <c r="QLM50" s="682"/>
      <c r="QLN50" s="682"/>
      <c r="QLO50" s="682"/>
      <c r="QLP50" s="682"/>
      <c r="QLQ50" s="682"/>
      <c r="QLR50" s="682"/>
      <c r="QLS50" s="682"/>
      <c r="QLT50" s="682"/>
      <c r="QLU50" s="682"/>
      <c r="QLV50" s="682"/>
      <c r="QLW50" s="682"/>
      <c r="QLX50" s="682"/>
      <c r="QLY50" s="682"/>
      <c r="QLZ50" s="682"/>
      <c r="QMA50" s="682"/>
      <c r="QMB50" s="682"/>
      <c r="QMC50" s="682"/>
      <c r="QMD50" s="682"/>
      <c r="QME50" s="682"/>
      <c r="QMF50" s="682"/>
      <c r="QMG50" s="682"/>
      <c r="QMH50" s="682"/>
      <c r="QMI50" s="682"/>
      <c r="QMJ50" s="682"/>
      <c r="QMK50" s="682"/>
      <c r="QML50" s="682"/>
      <c r="QMM50" s="682"/>
      <c r="QMN50" s="682"/>
      <c r="QMO50" s="682"/>
      <c r="QMP50" s="682"/>
      <c r="QMQ50" s="682"/>
      <c r="QMR50" s="682"/>
      <c r="QMS50" s="682"/>
      <c r="QMT50" s="682"/>
      <c r="QMU50" s="682"/>
      <c r="QMV50" s="682"/>
      <c r="QMW50" s="682"/>
      <c r="QMX50" s="682"/>
      <c r="QMY50" s="682"/>
      <c r="QMZ50" s="682"/>
      <c r="QNA50" s="682"/>
      <c r="QNB50" s="682"/>
      <c r="QNC50" s="682"/>
      <c r="QND50" s="682"/>
      <c r="QNE50" s="682"/>
      <c r="QNF50" s="682"/>
      <c r="QNG50" s="682"/>
      <c r="QNH50" s="682"/>
      <c r="QNI50" s="682"/>
      <c r="QNJ50" s="682"/>
      <c r="QNK50" s="682"/>
      <c r="QNL50" s="682"/>
      <c r="QNM50" s="682"/>
      <c r="QNN50" s="682"/>
      <c r="QNO50" s="682"/>
      <c r="QNP50" s="682"/>
      <c r="QNQ50" s="682"/>
      <c r="QNR50" s="682"/>
      <c r="QNS50" s="682"/>
      <c r="QNT50" s="682"/>
      <c r="QNU50" s="682"/>
      <c r="QNV50" s="682"/>
      <c r="QNW50" s="682"/>
      <c r="QNX50" s="682"/>
      <c r="QNY50" s="682"/>
      <c r="QNZ50" s="682"/>
      <c r="QOA50" s="682"/>
      <c r="QOB50" s="682"/>
      <c r="QOC50" s="682"/>
      <c r="QOD50" s="682"/>
      <c r="QOE50" s="682"/>
      <c r="QOF50" s="682"/>
      <c r="QOG50" s="682"/>
      <c r="QOH50" s="682"/>
      <c r="QOI50" s="682"/>
      <c r="QOJ50" s="682"/>
      <c r="QOK50" s="682"/>
      <c r="QOL50" s="682"/>
      <c r="QOM50" s="682"/>
      <c r="QON50" s="682"/>
      <c r="QOO50" s="682"/>
      <c r="QOP50" s="682"/>
      <c r="QOQ50" s="682"/>
      <c r="QOR50" s="682"/>
      <c r="QOS50" s="682"/>
      <c r="QOT50" s="682"/>
      <c r="QOU50" s="682"/>
      <c r="QOV50" s="682"/>
      <c r="QOW50" s="682"/>
      <c r="QOX50" s="682"/>
      <c r="QOY50" s="682"/>
      <c r="QOZ50" s="682"/>
      <c r="QPA50" s="682"/>
      <c r="QPB50" s="682"/>
      <c r="QPC50" s="682"/>
      <c r="QPD50" s="682"/>
      <c r="QPE50" s="682"/>
      <c r="QPF50" s="682"/>
      <c r="QPG50" s="682"/>
      <c r="QPH50" s="682"/>
      <c r="QPI50" s="682"/>
      <c r="QPJ50" s="682"/>
      <c r="QPK50" s="682"/>
      <c r="QPL50" s="682"/>
      <c r="QPM50" s="682"/>
      <c r="QPN50" s="682"/>
      <c r="QPO50" s="682"/>
      <c r="QPP50" s="682"/>
      <c r="QPQ50" s="682"/>
      <c r="QPR50" s="682"/>
      <c r="QPS50" s="682"/>
      <c r="QPT50" s="682"/>
      <c r="QPU50" s="682"/>
      <c r="QPV50" s="682"/>
      <c r="QPW50" s="682"/>
      <c r="QPX50" s="682"/>
      <c r="QPY50" s="682"/>
      <c r="QPZ50" s="682"/>
      <c r="QQA50" s="682"/>
      <c r="QQB50" s="682"/>
      <c r="QQC50" s="682"/>
      <c r="QQD50" s="682"/>
      <c r="QQE50" s="682"/>
      <c r="QQF50" s="682"/>
      <c r="QQG50" s="682"/>
      <c r="QQH50" s="682"/>
      <c r="QQI50" s="682"/>
      <c r="QQJ50" s="682"/>
      <c r="QQK50" s="682"/>
      <c r="QQL50" s="682"/>
      <c r="QQM50" s="682"/>
      <c r="QQN50" s="682"/>
      <c r="QQO50" s="682"/>
      <c r="QQP50" s="682"/>
      <c r="QQQ50" s="682"/>
      <c r="QQR50" s="682"/>
      <c r="QQS50" s="682"/>
      <c r="QQT50" s="682"/>
      <c r="QQU50" s="682"/>
      <c r="QQV50" s="682"/>
      <c r="QQW50" s="682"/>
      <c r="QQX50" s="682"/>
      <c r="QQY50" s="682"/>
      <c r="QQZ50" s="682"/>
      <c r="QRA50" s="682"/>
      <c r="QRB50" s="682"/>
      <c r="QRC50" s="682"/>
      <c r="QRD50" s="682"/>
      <c r="QRE50" s="682"/>
      <c r="QRF50" s="682"/>
      <c r="QRG50" s="682"/>
      <c r="QRH50" s="682"/>
      <c r="QRI50" s="682"/>
      <c r="QRJ50" s="682"/>
      <c r="QRK50" s="682"/>
      <c r="QRL50" s="682"/>
      <c r="QRM50" s="682"/>
      <c r="QRN50" s="682"/>
      <c r="QRO50" s="682"/>
      <c r="QRP50" s="682"/>
      <c r="QRQ50" s="682"/>
      <c r="QRR50" s="682"/>
      <c r="QRS50" s="682"/>
      <c r="QRT50" s="682"/>
      <c r="QRU50" s="682"/>
      <c r="QRV50" s="682"/>
      <c r="QRW50" s="682"/>
      <c r="QRX50" s="682"/>
      <c r="QRY50" s="682"/>
      <c r="QRZ50" s="682"/>
      <c r="QSA50" s="682"/>
      <c r="QSB50" s="682"/>
      <c r="QSC50" s="682"/>
      <c r="QSD50" s="682"/>
      <c r="QSE50" s="682"/>
      <c r="QSF50" s="682"/>
      <c r="QSG50" s="682"/>
      <c r="QSH50" s="682"/>
      <c r="QSI50" s="682"/>
      <c r="QSJ50" s="682"/>
      <c r="QSK50" s="682"/>
      <c r="QSL50" s="682"/>
      <c r="QSM50" s="682"/>
      <c r="QSN50" s="682"/>
      <c r="QSO50" s="682"/>
      <c r="QSP50" s="682"/>
      <c r="QSQ50" s="682"/>
      <c r="QSR50" s="682"/>
      <c r="QSS50" s="682"/>
      <c r="QST50" s="682"/>
      <c r="QSU50" s="682"/>
      <c r="QSV50" s="682"/>
      <c r="QSW50" s="682"/>
      <c r="QSX50" s="682"/>
      <c r="QSY50" s="682"/>
      <c r="QSZ50" s="682"/>
      <c r="QTA50" s="682"/>
      <c r="QTB50" s="682"/>
      <c r="QTC50" s="682"/>
      <c r="QTD50" s="682"/>
      <c r="QTE50" s="682"/>
      <c r="QTF50" s="682"/>
      <c r="QTG50" s="682"/>
      <c r="QTH50" s="682"/>
      <c r="QTI50" s="682"/>
      <c r="QTJ50" s="682"/>
      <c r="QTK50" s="682"/>
      <c r="QTL50" s="682"/>
      <c r="QTM50" s="682"/>
      <c r="QTN50" s="682"/>
      <c r="QTO50" s="682"/>
      <c r="QTP50" s="682"/>
      <c r="QTQ50" s="682"/>
      <c r="QTR50" s="682"/>
      <c r="QTS50" s="682"/>
      <c r="QTT50" s="682"/>
      <c r="QTU50" s="682"/>
      <c r="QTV50" s="682"/>
      <c r="QTW50" s="682"/>
      <c r="QTX50" s="682"/>
      <c r="QTY50" s="682"/>
      <c r="QTZ50" s="682"/>
      <c r="QUA50" s="682"/>
      <c r="QUB50" s="682"/>
      <c r="QUC50" s="682"/>
      <c r="QUD50" s="682"/>
      <c r="QUE50" s="682"/>
      <c r="QUF50" s="682"/>
      <c r="QUG50" s="682"/>
      <c r="QUH50" s="682"/>
      <c r="QUI50" s="682"/>
      <c r="QUJ50" s="682"/>
      <c r="QUK50" s="682"/>
      <c r="QUL50" s="682"/>
      <c r="QUM50" s="682"/>
      <c r="QUN50" s="682"/>
      <c r="QUO50" s="682"/>
      <c r="QUP50" s="682"/>
      <c r="QUQ50" s="682"/>
      <c r="QUR50" s="682"/>
      <c r="QUS50" s="682"/>
      <c r="QUT50" s="682"/>
      <c r="QUU50" s="682"/>
      <c r="QUV50" s="682"/>
      <c r="QUW50" s="682"/>
      <c r="QUX50" s="682"/>
      <c r="QUY50" s="682"/>
      <c r="QUZ50" s="682"/>
      <c r="QVA50" s="682"/>
      <c r="QVB50" s="682"/>
      <c r="QVC50" s="682"/>
      <c r="QVD50" s="682"/>
      <c r="QVE50" s="682"/>
      <c r="QVF50" s="682"/>
      <c r="QVG50" s="682"/>
      <c r="QVH50" s="682"/>
      <c r="QVI50" s="682"/>
      <c r="QVJ50" s="682"/>
      <c r="QVK50" s="682"/>
      <c r="QVL50" s="682"/>
      <c r="QVM50" s="682"/>
      <c r="QVN50" s="682"/>
      <c r="QVO50" s="682"/>
      <c r="QVP50" s="682"/>
      <c r="QVQ50" s="682"/>
      <c r="QVR50" s="682"/>
      <c r="QVS50" s="682"/>
      <c r="QVT50" s="682"/>
      <c r="QVU50" s="682"/>
      <c r="QVV50" s="682"/>
      <c r="QVW50" s="682"/>
      <c r="QVX50" s="682"/>
      <c r="QVY50" s="682"/>
      <c r="QVZ50" s="682"/>
      <c r="QWA50" s="682"/>
      <c r="QWB50" s="682"/>
      <c r="QWC50" s="682"/>
      <c r="QWD50" s="682"/>
      <c r="QWE50" s="682"/>
      <c r="QWF50" s="682"/>
      <c r="QWG50" s="682"/>
      <c r="QWH50" s="682"/>
      <c r="QWI50" s="682"/>
      <c r="QWJ50" s="682"/>
      <c r="QWK50" s="682"/>
      <c r="QWL50" s="682"/>
      <c r="QWM50" s="682"/>
      <c r="QWN50" s="682"/>
      <c r="QWO50" s="682"/>
      <c r="QWP50" s="682"/>
      <c r="QWQ50" s="682"/>
      <c r="QWR50" s="682"/>
      <c r="QWS50" s="682"/>
      <c r="QWT50" s="682"/>
      <c r="QWU50" s="682"/>
      <c r="QWV50" s="682"/>
      <c r="QWW50" s="682"/>
      <c r="QWX50" s="682"/>
      <c r="QWY50" s="682"/>
      <c r="QWZ50" s="682"/>
      <c r="QXA50" s="682"/>
      <c r="QXB50" s="682"/>
      <c r="QXC50" s="682"/>
      <c r="QXD50" s="682"/>
      <c r="QXE50" s="682"/>
      <c r="QXF50" s="682"/>
      <c r="QXG50" s="682"/>
      <c r="QXH50" s="682"/>
      <c r="QXI50" s="682"/>
      <c r="QXJ50" s="682"/>
      <c r="QXK50" s="682"/>
      <c r="QXL50" s="682"/>
      <c r="QXM50" s="682"/>
      <c r="QXN50" s="682"/>
      <c r="QXO50" s="682"/>
      <c r="QXP50" s="682"/>
      <c r="QXQ50" s="682"/>
      <c r="QXR50" s="682"/>
      <c r="QXS50" s="682"/>
      <c r="QXT50" s="682"/>
      <c r="QXU50" s="682"/>
      <c r="QXV50" s="682"/>
      <c r="QXW50" s="682"/>
      <c r="QXX50" s="682"/>
      <c r="QXY50" s="682"/>
      <c r="QXZ50" s="682"/>
      <c r="QYA50" s="682"/>
      <c r="QYB50" s="682"/>
      <c r="QYC50" s="682"/>
      <c r="QYD50" s="682"/>
      <c r="QYE50" s="682"/>
      <c r="QYF50" s="682"/>
      <c r="QYG50" s="682"/>
      <c r="QYH50" s="682"/>
      <c r="QYI50" s="682"/>
      <c r="QYJ50" s="682"/>
      <c r="QYK50" s="682"/>
      <c r="QYL50" s="682"/>
      <c r="QYM50" s="682"/>
      <c r="QYN50" s="682"/>
      <c r="QYO50" s="682"/>
      <c r="QYP50" s="682"/>
      <c r="QYQ50" s="682"/>
      <c r="QYR50" s="682"/>
      <c r="QYS50" s="682"/>
      <c r="QYT50" s="682"/>
      <c r="QYU50" s="682"/>
      <c r="QYV50" s="682"/>
      <c r="QYW50" s="682"/>
      <c r="QYX50" s="682"/>
      <c r="QYY50" s="682"/>
      <c r="QYZ50" s="682"/>
      <c r="QZA50" s="682"/>
      <c r="QZB50" s="682"/>
      <c r="QZC50" s="682"/>
      <c r="QZD50" s="682"/>
      <c r="QZE50" s="682"/>
      <c r="QZF50" s="682"/>
      <c r="QZG50" s="682"/>
      <c r="QZH50" s="682"/>
      <c r="QZI50" s="682"/>
      <c r="QZJ50" s="682"/>
      <c r="QZK50" s="682"/>
      <c r="QZL50" s="682"/>
      <c r="QZM50" s="682"/>
      <c r="QZN50" s="682"/>
      <c r="QZO50" s="682"/>
      <c r="QZP50" s="682"/>
      <c r="QZQ50" s="682"/>
      <c r="QZR50" s="682"/>
      <c r="QZS50" s="682"/>
      <c r="QZT50" s="682"/>
      <c r="QZU50" s="682"/>
      <c r="QZV50" s="682"/>
      <c r="QZW50" s="682"/>
      <c r="QZX50" s="682"/>
      <c r="QZY50" s="682"/>
      <c r="QZZ50" s="682"/>
      <c r="RAA50" s="682"/>
      <c r="RAB50" s="682"/>
      <c r="RAC50" s="682"/>
      <c r="RAD50" s="682"/>
      <c r="RAE50" s="682"/>
      <c r="RAF50" s="682"/>
      <c r="RAG50" s="682"/>
      <c r="RAH50" s="682"/>
      <c r="RAI50" s="682"/>
      <c r="RAJ50" s="682"/>
      <c r="RAK50" s="682"/>
      <c r="RAL50" s="682"/>
      <c r="RAM50" s="682"/>
      <c r="RAN50" s="682"/>
      <c r="RAO50" s="682"/>
      <c r="RAP50" s="682"/>
      <c r="RAQ50" s="682"/>
      <c r="RAR50" s="682"/>
      <c r="RAS50" s="682"/>
      <c r="RAT50" s="682"/>
      <c r="RAU50" s="682"/>
      <c r="RAV50" s="682"/>
      <c r="RAW50" s="682"/>
      <c r="RAX50" s="682"/>
      <c r="RAY50" s="682"/>
      <c r="RAZ50" s="682"/>
      <c r="RBA50" s="682"/>
      <c r="RBB50" s="682"/>
      <c r="RBC50" s="682"/>
      <c r="RBD50" s="682"/>
      <c r="RBE50" s="682"/>
      <c r="RBF50" s="682"/>
      <c r="RBG50" s="682"/>
      <c r="RBH50" s="682"/>
      <c r="RBI50" s="682"/>
      <c r="RBJ50" s="682"/>
      <c r="RBK50" s="682"/>
      <c r="RBL50" s="682"/>
      <c r="RBM50" s="682"/>
      <c r="RBN50" s="682"/>
      <c r="RBO50" s="682"/>
      <c r="RBP50" s="682"/>
      <c r="RBQ50" s="682"/>
      <c r="RBR50" s="682"/>
      <c r="RBS50" s="682"/>
      <c r="RBT50" s="682"/>
      <c r="RBU50" s="682"/>
      <c r="RBV50" s="682"/>
      <c r="RBW50" s="682"/>
      <c r="RBX50" s="682"/>
      <c r="RBY50" s="682"/>
      <c r="RBZ50" s="682"/>
      <c r="RCA50" s="682"/>
      <c r="RCB50" s="682"/>
      <c r="RCC50" s="682"/>
      <c r="RCD50" s="682"/>
      <c r="RCE50" s="682"/>
      <c r="RCF50" s="682"/>
      <c r="RCG50" s="682"/>
      <c r="RCH50" s="682"/>
      <c r="RCI50" s="682"/>
      <c r="RCJ50" s="682"/>
      <c r="RCK50" s="682"/>
      <c r="RCL50" s="682"/>
      <c r="RCM50" s="682"/>
      <c r="RCN50" s="682"/>
      <c r="RCO50" s="682"/>
      <c r="RCP50" s="682"/>
      <c r="RCQ50" s="682"/>
      <c r="RCR50" s="682"/>
      <c r="RCS50" s="682"/>
      <c r="RCT50" s="682"/>
      <c r="RCU50" s="682"/>
      <c r="RCV50" s="682"/>
      <c r="RCW50" s="682"/>
      <c r="RCX50" s="682"/>
      <c r="RCY50" s="682"/>
      <c r="RCZ50" s="682"/>
      <c r="RDA50" s="682"/>
      <c r="RDB50" s="682"/>
      <c r="RDC50" s="682"/>
      <c r="RDD50" s="682"/>
      <c r="RDE50" s="682"/>
      <c r="RDF50" s="682"/>
      <c r="RDG50" s="682"/>
      <c r="RDH50" s="682"/>
      <c r="RDI50" s="682"/>
      <c r="RDJ50" s="682"/>
      <c r="RDK50" s="682"/>
      <c r="RDL50" s="682"/>
      <c r="RDM50" s="682"/>
      <c r="RDN50" s="682"/>
      <c r="RDO50" s="682"/>
      <c r="RDP50" s="682"/>
      <c r="RDQ50" s="682"/>
      <c r="RDR50" s="682"/>
      <c r="RDS50" s="682"/>
      <c r="RDT50" s="682"/>
      <c r="RDU50" s="682"/>
      <c r="RDV50" s="682"/>
      <c r="RDW50" s="682"/>
      <c r="RDX50" s="682"/>
      <c r="RDY50" s="682"/>
      <c r="RDZ50" s="682"/>
      <c r="REA50" s="682"/>
      <c r="REB50" s="682"/>
      <c r="REC50" s="682"/>
      <c r="RED50" s="682"/>
      <c r="REE50" s="682"/>
      <c r="REF50" s="682"/>
      <c r="REG50" s="682"/>
      <c r="REH50" s="682"/>
      <c r="REI50" s="682"/>
      <c r="REJ50" s="682"/>
      <c r="REK50" s="682"/>
      <c r="REL50" s="682"/>
      <c r="REM50" s="682"/>
      <c r="REN50" s="682"/>
      <c r="REO50" s="682"/>
      <c r="REP50" s="682"/>
      <c r="REQ50" s="682"/>
      <c r="RER50" s="682"/>
      <c r="RES50" s="682"/>
      <c r="RET50" s="682"/>
      <c r="REU50" s="682"/>
      <c r="REV50" s="682"/>
      <c r="REW50" s="682"/>
      <c r="REX50" s="682"/>
      <c r="REY50" s="682"/>
      <c r="REZ50" s="682"/>
      <c r="RFA50" s="682"/>
      <c r="RFB50" s="682"/>
      <c r="RFC50" s="682"/>
      <c r="RFD50" s="682"/>
      <c r="RFE50" s="682"/>
      <c r="RFF50" s="682"/>
      <c r="RFG50" s="682"/>
      <c r="RFH50" s="682"/>
      <c r="RFI50" s="682"/>
      <c r="RFJ50" s="682"/>
      <c r="RFK50" s="682"/>
      <c r="RFL50" s="682"/>
      <c r="RFM50" s="682"/>
      <c r="RFN50" s="682"/>
      <c r="RFO50" s="682"/>
      <c r="RFP50" s="682"/>
      <c r="RFQ50" s="682"/>
      <c r="RFR50" s="682"/>
      <c r="RFS50" s="682"/>
      <c r="RFT50" s="682"/>
      <c r="RFU50" s="682"/>
      <c r="RFV50" s="682"/>
      <c r="RFW50" s="682"/>
      <c r="RFX50" s="682"/>
      <c r="RFY50" s="682"/>
      <c r="RFZ50" s="682"/>
      <c r="RGA50" s="682"/>
      <c r="RGB50" s="682"/>
      <c r="RGC50" s="682"/>
      <c r="RGD50" s="682"/>
      <c r="RGE50" s="682"/>
      <c r="RGF50" s="682"/>
      <c r="RGG50" s="682"/>
      <c r="RGH50" s="682"/>
      <c r="RGI50" s="682"/>
      <c r="RGJ50" s="682"/>
      <c r="RGK50" s="682"/>
      <c r="RGL50" s="682"/>
      <c r="RGM50" s="682"/>
      <c r="RGN50" s="682"/>
      <c r="RGO50" s="682"/>
      <c r="RGP50" s="682"/>
      <c r="RGQ50" s="682"/>
      <c r="RGR50" s="682"/>
      <c r="RGS50" s="682"/>
      <c r="RGT50" s="682"/>
      <c r="RGU50" s="682"/>
      <c r="RGV50" s="682"/>
      <c r="RGW50" s="682"/>
      <c r="RGX50" s="682"/>
      <c r="RGY50" s="682"/>
      <c r="RGZ50" s="682"/>
      <c r="RHA50" s="682"/>
      <c r="RHB50" s="682"/>
      <c r="RHC50" s="682"/>
      <c r="RHD50" s="682"/>
      <c r="RHE50" s="682"/>
      <c r="RHF50" s="682"/>
      <c r="RHG50" s="682"/>
      <c r="RHH50" s="682"/>
      <c r="RHI50" s="682"/>
      <c r="RHJ50" s="682"/>
      <c r="RHK50" s="682"/>
      <c r="RHL50" s="682"/>
      <c r="RHM50" s="682"/>
      <c r="RHN50" s="682"/>
      <c r="RHO50" s="682"/>
      <c r="RHP50" s="682"/>
      <c r="RHQ50" s="682"/>
      <c r="RHR50" s="682"/>
      <c r="RHS50" s="682"/>
      <c r="RHT50" s="682"/>
      <c r="RHU50" s="682"/>
      <c r="RHV50" s="682"/>
      <c r="RHW50" s="682"/>
      <c r="RHX50" s="682"/>
      <c r="RHY50" s="682"/>
      <c r="RHZ50" s="682"/>
      <c r="RIA50" s="682"/>
      <c r="RIB50" s="682"/>
      <c r="RIC50" s="682"/>
      <c r="RID50" s="682"/>
      <c r="RIE50" s="682"/>
      <c r="RIF50" s="682"/>
      <c r="RIG50" s="682"/>
      <c r="RIH50" s="682"/>
      <c r="RII50" s="682"/>
      <c r="RIJ50" s="682"/>
      <c r="RIK50" s="682"/>
      <c r="RIL50" s="682"/>
      <c r="RIM50" s="682"/>
      <c r="RIN50" s="682"/>
      <c r="RIO50" s="682"/>
      <c r="RIP50" s="682"/>
      <c r="RIQ50" s="682"/>
      <c r="RIR50" s="682"/>
      <c r="RIS50" s="682"/>
      <c r="RIT50" s="682"/>
      <c r="RIU50" s="682"/>
      <c r="RIV50" s="682"/>
      <c r="RIW50" s="682"/>
      <c r="RIX50" s="682"/>
      <c r="RIY50" s="682"/>
      <c r="RIZ50" s="682"/>
      <c r="RJA50" s="682"/>
      <c r="RJB50" s="682"/>
      <c r="RJC50" s="682"/>
      <c r="RJD50" s="682"/>
      <c r="RJE50" s="682"/>
      <c r="RJF50" s="682"/>
      <c r="RJG50" s="682"/>
      <c r="RJH50" s="682"/>
      <c r="RJI50" s="682"/>
      <c r="RJJ50" s="682"/>
      <c r="RJK50" s="682"/>
      <c r="RJL50" s="682"/>
      <c r="RJM50" s="682"/>
      <c r="RJN50" s="682"/>
      <c r="RJO50" s="682"/>
      <c r="RJP50" s="682"/>
      <c r="RJQ50" s="682"/>
      <c r="RJR50" s="682"/>
      <c r="RJS50" s="682"/>
      <c r="RJT50" s="682"/>
      <c r="RJU50" s="682"/>
      <c r="RJV50" s="682"/>
      <c r="RJW50" s="682"/>
      <c r="RJX50" s="682"/>
      <c r="RJY50" s="682"/>
      <c r="RJZ50" s="682"/>
      <c r="RKA50" s="682"/>
      <c r="RKB50" s="682"/>
      <c r="RKC50" s="682"/>
      <c r="RKD50" s="682"/>
      <c r="RKE50" s="682"/>
      <c r="RKF50" s="682"/>
      <c r="RKG50" s="682"/>
      <c r="RKH50" s="682"/>
      <c r="RKI50" s="682"/>
      <c r="RKJ50" s="682"/>
      <c r="RKK50" s="682"/>
      <c r="RKL50" s="682"/>
      <c r="RKM50" s="682"/>
      <c r="RKN50" s="682"/>
      <c r="RKO50" s="682"/>
      <c r="RKP50" s="682"/>
      <c r="RKQ50" s="682"/>
      <c r="RKR50" s="682"/>
      <c r="RKS50" s="682"/>
      <c r="RKT50" s="682"/>
      <c r="RKU50" s="682"/>
      <c r="RKV50" s="682"/>
      <c r="RKW50" s="682"/>
      <c r="RKX50" s="682"/>
      <c r="RKY50" s="682"/>
      <c r="RKZ50" s="682"/>
      <c r="RLA50" s="682"/>
      <c r="RLB50" s="682"/>
      <c r="RLC50" s="682"/>
      <c r="RLD50" s="682"/>
      <c r="RLE50" s="682"/>
      <c r="RLF50" s="682"/>
      <c r="RLG50" s="682"/>
      <c r="RLH50" s="682"/>
      <c r="RLI50" s="682"/>
      <c r="RLJ50" s="682"/>
      <c r="RLK50" s="682"/>
      <c r="RLL50" s="682"/>
      <c r="RLM50" s="682"/>
      <c r="RLN50" s="682"/>
      <c r="RLO50" s="682"/>
      <c r="RLP50" s="682"/>
      <c r="RLQ50" s="682"/>
      <c r="RLR50" s="682"/>
      <c r="RLS50" s="682"/>
      <c r="RLT50" s="682"/>
      <c r="RLU50" s="682"/>
      <c r="RLV50" s="682"/>
      <c r="RLW50" s="682"/>
      <c r="RLX50" s="682"/>
      <c r="RLY50" s="682"/>
      <c r="RLZ50" s="682"/>
      <c r="RMA50" s="682"/>
      <c r="RMB50" s="682"/>
      <c r="RMC50" s="682"/>
      <c r="RMD50" s="682"/>
      <c r="RME50" s="682"/>
      <c r="RMF50" s="682"/>
      <c r="RMG50" s="682"/>
      <c r="RMH50" s="682"/>
      <c r="RMI50" s="682"/>
      <c r="RMJ50" s="682"/>
      <c r="RMK50" s="682"/>
      <c r="RML50" s="682"/>
      <c r="RMM50" s="682"/>
      <c r="RMN50" s="682"/>
      <c r="RMO50" s="682"/>
      <c r="RMP50" s="682"/>
      <c r="RMQ50" s="682"/>
      <c r="RMR50" s="682"/>
      <c r="RMS50" s="682"/>
      <c r="RMT50" s="682"/>
      <c r="RMU50" s="682"/>
      <c r="RMV50" s="682"/>
      <c r="RMW50" s="682"/>
      <c r="RMX50" s="682"/>
      <c r="RMY50" s="682"/>
      <c r="RMZ50" s="682"/>
      <c r="RNA50" s="682"/>
      <c r="RNB50" s="682"/>
      <c r="RNC50" s="682"/>
      <c r="RND50" s="682"/>
      <c r="RNE50" s="682"/>
      <c r="RNF50" s="682"/>
      <c r="RNG50" s="682"/>
      <c r="RNH50" s="682"/>
      <c r="RNI50" s="682"/>
      <c r="RNJ50" s="682"/>
      <c r="RNK50" s="682"/>
      <c r="RNL50" s="682"/>
      <c r="RNM50" s="682"/>
      <c r="RNN50" s="682"/>
      <c r="RNO50" s="682"/>
      <c r="RNP50" s="682"/>
      <c r="RNQ50" s="682"/>
      <c r="RNR50" s="682"/>
      <c r="RNS50" s="682"/>
      <c r="RNT50" s="682"/>
      <c r="RNU50" s="682"/>
      <c r="RNV50" s="682"/>
      <c r="RNW50" s="682"/>
      <c r="RNX50" s="682"/>
      <c r="RNY50" s="682"/>
      <c r="RNZ50" s="682"/>
      <c r="ROA50" s="682"/>
      <c r="ROB50" s="682"/>
      <c r="ROC50" s="682"/>
      <c r="ROD50" s="682"/>
      <c r="ROE50" s="682"/>
      <c r="ROF50" s="682"/>
      <c r="ROG50" s="682"/>
      <c r="ROH50" s="682"/>
      <c r="ROI50" s="682"/>
      <c r="ROJ50" s="682"/>
      <c r="ROK50" s="682"/>
      <c r="ROL50" s="682"/>
      <c r="ROM50" s="682"/>
      <c r="RON50" s="682"/>
      <c r="ROO50" s="682"/>
      <c r="ROP50" s="682"/>
      <c r="ROQ50" s="682"/>
      <c r="ROR50" s="682"/>
      <c r="ROS50" s="682"/>
      <c r="ROT50" s="682"/>
      <c r="ROU50" s="682"/>
      <c r="ROV50" s="682"/>
      <c r="ROW50" s="682"/>
      <c r="ROX50" s="682"/>
      <c r="ROY50" s="682"/>
      <c r="ROZ50" s="682"/>
      <c r="RPA50" s="682"/>
      <c r="RPB50" s="682"/>
      <c r="RPC50" s="682"/>
      <c r="RPD50" s="682"/>
      <c r="RPE50" s="682"/>
      <c r="RPF50" s="682"/>
      <c r="RPG50" s="682"/>
      <c r="RPH50" s="682"/>
      <c r="RPI50" s="682"/>
      <c r="RPJ50" s="682"/>
      <c r="RPK50" s="682"/>
      <c r="RPL50" s="682"/>
      <c r="RPM50" s="682"/>
      <c r="RPN50" s="682"/>
      <c r="RPO50" s="682"/>
      <c r="RPP50" s="682"/>
      <c r="RPQ50" s="682"/>
      <c r="RPR50" s="682"/>
      <c r="RPS50" s="682"/>
      <c r="RPT50" s="682"/>
      <c r="RPU50" s="682"/>
      <c r="RPV50" s="682"/>
      <c r="RPW50" s="682"/>
      <c r="RPX50" s="682"/>
      <c r="RPY50" s="682"/>
      <c r="RPZ50" s="682"/>
      <c r="RQA50" s="682"/>
      <c r="RQB50" s="682"/>
      <c r="RQC50" s="682"/>
      <c r="RQD50" s="682"/>
      <c r="RQE50" s="682"/>
      <c r="RQF50" s="682"/>
      <c r="RQG50" s="682"/>
      <c r="RQH50" s="682"/>
      <c r="RQI50" s="682"/>
      <c r="RQJ50" s="682"/>
      <c r="RQK50" s="682"/>
      <c r="RQL50" s="682"/>
      <c r="RQM50" s="682"/>
      <c r="RQN50" s="682"/>
      <c r="RQO50" s="682"/>
      <c r="RQP50" s="682"/>
      <c r="RQQ50" s="682"/>
      <c r="RQR50" s="682"/>
      <c r="RQS50" s="682"/>
      <c r="RQT50" s="682"/>
      <c r="RQU50" s="682"/>
      <c r="RQV50" s="682"/>
      <c r="RQW50" s="682"/>
      <c r="RQX50" s="682"/>
      <c r="RQY50" s="682"/>
      <c r="RQZ50" s="682"/>
      <c r="RRA50" s="682"/>
      <c r="RRB50" s="682"/>
      <c r="RRC50" s="682"/>
      <c r="RRD50" s="682"/>
      <c r="RRE50" s="682"/>
      <c r="RRF50" s="682"/>
      <c r="RRG50" s="682"/>
      <c r="RRH50" s="682"/>
      <c r="RRI50" s="682"/>
      <c r="RRJ50" s="682"/>
      <c r="RRK50" s="682"/>
      <c r="RRL50" s="682"/>
      <c r="RRM50" s="682"/>
      <c r="RRN50" s="682"/>
      <c r="RRO50" s="682"/>
      <c r="RRP50" s="682"/>
      <c r="RRQ50" s="682"/>
      <c r="RRR50" s="682"/>
      <c r="RRS50" s="682"/>
      <c r="RRT50" s="682"/>
      <c r="RRU50" s="682"/>
      <c r="RRV50" s="682"/>
      <c r="RRW50" s="682"/>
      <c r="RRX50" s="682"/>
      <c r="RRY50" s="682"/>
      <c r="RRZ50" s="682"/>
      <c r="RSA50" s="682"/>
      <c r="RSB50" s="682"/>
      <c r="RSC50" s="682"/>
      <c r="RSD50" s="682"/>
      <c r="RSE50" s="682"/>
      <c r="RSF50" s="682"/>
      <c r="RSG50" s="682"/>
      <c r="RSH50" s="682"/>
      <c r="RSI50" s="682"/>
      <c r="RSJ50" s="682"/>
      <c r="RSK50" s="682"/>
      <c r="RSL50" s="682"/>
      <c r="RSM50" s="682"/>
      <c r="RSN50" s="682"/>
      <c r="RSO50" s="682"/>
      <c r="RSP50" s="682"/>
      <c r="RSQ50" s="682"/>
      <c r="RSR50" s="682"/>
      <c r="RSS50" s="682"/>
      <c r="RST50" s="682"/>
      <c r="RSU50" s="682"/>
      <c r="RSV50" s="682"/>
      <c r="RSW50" s="682"/>
      <c r="RSX50" s="682"/>
      <c r="RSY50" s="682"/>
      <c r="RSZ50" s="682"/>
      <c r="RTA50" s="682"/>
      <c r="RTB50" s="682"/>
      <c r="RTC50" s="682"/>
      <c r="RTD50" s="682"/>
      <c r="RTE50" s="682"/>
      <c r="RTF50" s="682"/>
      <c r="RTG50" s="682"/>
      <c r="RTH50" s="682"/>
      <c r="RTI50" s="682"/>
      <c r="RTJ50" s="682"/>
      <c r="RTK50" s="682"/>
      <c r="RTL50" s="682"/>
      <c r="RTM50" s="682"/>
      <c r="RTN50" s="682"/>
      <c r="RTO50" s="682"/>
      <c r="RTP50" s="682"/>
      <c r="RTQ50" s="682"/>
      <c r="RTR50" s="682"/>
      <c r="RTS50" s="682"/>
      <c r="RTT50" s="682"/>
      <c r="RTU50" s="682"/>
      <c r="RTV50" s="682"/>
      <c r="RTW50" s="682"/>
      <c r="RTX50" s="682"/>
      <c r="RTY50" s="682"/>
      <c r="RTZ50" s="682"/>
      <c r="RUA50" s="682"/>
      <c r="RUB50" s="682"/>
      <c r="RUC50" s="682"/>
      <c r="RUD50" s="682"/>
      <c r="RUE50" s="682"/>
      <c r="RUF50" s="682"/>
      <c r="RUG50" s="682"/>
      <c r="RUH50" s="682"/>
      <c r="RUI50" s="682"/>
      <c r="RUJ50" s="682"/>
      <c r="RUK50" s="682"/>
      <c r="RUL50" s="682"/>
      <c r="RUM50" s="682"/>
      <c r="RUN50" s="682"/>
      <c r="RUO50" s="682"/>
      <c r="RUP50" s="682"/>
      <c r="RUQ50" s="682"/>
      <c r="RUR50" s="682"/>
      <c r="RUS50" s="682"/>
      <c r="RUT50" s="682"/>
      <c r="RUU50" s="682"/>
      <c r="RUV50" s="682"/>
      <c r="RUW50" s="682"/>
      <c r="RUX50" s="682"/>
      <c r="RUY50" s="682"/>
      <c r="RUZ50" s="682"/>
      <c r="RVA50" s="682"/>
      <c r="RVB50" s="682"/>
      <c r="RVC50" s="682"/>
      <c r="RVD50" s="682"/>
      <c r="RVE50" s="682"/>
      <c r="RVF50" s="682"/>
      <c r="RVG50" s="682"/>
      <c r="RVH50" s="682"/>
      <c r="RVI50" s="682"/>
      <c r="RVJ50" s="682"/>
      <c r="RVK50" s="682"/>
      <c r="RVL50" s="682"/>
      <c r="RVM50" s="682"/>
      <c r="RVN50" s="682"/>
      <c r="RVO50" s="682"/>
      <c r="RVP50" s="682"/>
      <c r="RVQ50" s="682"/>
      <c r="RVR50" s="682"/>
      <c r="RVS50" s="682"/>
      <c r="RVT50" s="682"/>
      <c r="RVU50" s="682"/>
      <c r="RVV50" s="682"/>
      <c r="RVW50" s="682"/>
      <c r="RVX50" s="682"/>
      <c r="RVY50" s="682"/>
      <c r="RVZ50" s="682"/>
      <c r="RWA50" s="682"/>
      <c r="RWB50" s="682"/>
      <c r="RWC50" s="682"/>
      <c r="RWD50" s="682"/>
      <c r="RWE50" s="682"/>
      <c r="RWF50" s="682"/>
      <c r="RWG50" s="682"/>
      <c r="RWH50" s="682"/>
      <c r="RWI50" s="682"/>
      <c r="RWJ50" s="682"/>
      <c r="RWK50" s="682"/>
      <c r="RWL50" s="682"/>
      <c r="RWM50" s="682"/>
      <c r="RWN50" s="682"/>
      <c r="RWO50" s="682"/>
      <c r="RWP50" s="682"/>
      <c r="RWQ50" s="682"/>
      <c r="RWR50" s="682"/>
      <c r="RWS50" s="682"/>
      <c r="RWT50" s="682"/>
      <c r="RWU50" s="682"/>
      <c r="RWV50" s="682"/>
      <c r="RWW50" s="682"/>
      <c r="RWX50" s="682"/>
      <c r="RWY50" s="682"/>
      <c r="RWZ50" s="682"/>
      <c r="RXA50" s="682"/>
      <c r="RXB50" s="682"/>
      <c r="RXC50" s="682"/>
      <c r="RXD50" s="682"/>
      <c r="RXE50" s="682"/>
      <c r="RXF50" s="682"/>
      <c r="RXG50" s="682"/>
      <c r="RXH50" s="682"/>
      <c r="RXI50" s="682"/>
      <c r="RXJ50" s="682"/>
      <c r="RXK50" s="682"/>
      <c r="RXL50" s="682"/>
      <c r="RXM50" s="682"/>
      <c r="RXN50" s="682"/>
      <c r="RXO50" s="682"/>
      <c r="RXP50" s="682"/>
      <c r="RXQ50" s="682"/>
      <c r="RXR50" s="682"/>
      <c r="RXS50" s="682"/>
      <c r="RXT50" s="682"/>
      <c r="RXU50" s="682"/>
      <c r="RXV50" s="682"/>
      <c r="RXW50" s="682"/>
      <c r="RXX50" s="682"/>
      <c r="RXY50" s="682"/>
      <c r="RXZ50" s="682"/>
      <c r="RYA50" s="682"/>
      <c r="RYB50" s="682"/>
      <c r="RYC50" s="682"/>
      <c r="RYD50" s="682"/>
      <c r="RYE50" s="682"/>
      <c r="RYF50" s="682"/>
      <c r="RYG50" s="682"/>
      <c r="RYH50" s="682"/>
      <c r="RYI50" s="682"/>
      <c r="RYJ50" s="682"/>
      <c r="RYK50" s="682"/>
      <c r="RYL50" s="682"/>
      <c r="RYM50" s="682"/>
      <c r="RYN50" s="682"/>
      <c r="RYO50" s="682"/>
      <c r="RYP50" s="682"/>
      <c r="RYQ50" s="682"/>
      <c r="RYR50" s="682"/>
      <c r="RYS50" s="682"/>
      <c r="RYT50" s="682"/>
      <c r="RYU50" s="682"/>
      <c r="RYV50" s="682"/>
      <c r="RYW50" s="682"/>
      <c r="RYX50" s="682"/>
      <c r="RYY50" s="682"/>
      <c r="RYZ50" s="682"/>
      <c r="RZA50" s="682"/>
      <c r="RZB50" s="682"/>
      <c r="RZC50" s="682"/>
      <c r="RZD50" s="682"/>
      <c r="RZE50" s="682"/>
      <c r="RZF50" s="682"/>
      <c r="RZG50" s="682"/>
      <c r="RZH50" s="682"/>
      <c r="RZI50" s="682"/>
      <c r="RZJ50" s="682"/>
      <c r="RZK50" s="682"/>
      <c r="RZL50" s="682"/>
      <c r="RZM50" s="682"/>
      <c r="RZN50" s="682"/>
      <c r="RZO50" s="682"/>
      <c r="RZP50" s="682"/>
      <c r="RZQ50" s="682"/>
      <c r="RZR50" s="682"/>
      <c r="RZS50" s="682"/>
      <c r="RZT50" s="682"/>
      <c r="RZU50" s="682"/>
      <c r="RZV50" s="682"/>
      <c r="RZW50" s="682"/>
      <c r="RZX50" s="682"/>
      <c r="RZY50" s="682"/>
      <c r="RZZ50" s="682"/>
      <c r="SAA50" s="682"/>
      <c r="SAB50" s="682"/>
      <c r="SAC50" s="682"/>
      <c r="SAD50" s="682"/>
      <c r="SAE50" s="682"/>
      <c r="SAF50" s="682"/>
      <c r="SAG50" s="682"/>
      <c r="SAH50" s="682"/>
      <c r="SAI50" s="682"/>
      <c r="SAJ50" s="682"/>
      <c r="SAK50" s="682"/>
      <c r="SAL50" s="682"/>
      <c r="SAM50" s="682"/>
      <c r="SAN50" s="682"/>
      <c r="SAO50" s="682"/>
      <c r="SAP50" s="682"/>
      <c r="SAQ50" s="682"/>
      <c r="SAR50" s="682"/>
      <c r="SAS50" s="682"/>
      <c r="SAT50" s="682"/>
      <c r="SAU50" s="682"/>
      <c r="SAV50" s="682"/>
      <c r="SAW50" s="682"/>
      <c r="SAX50" s="682"/>
      <c r="SAY50" s="682"/>
      <c r="SAZ50" s="682"/>
      <c r="SBA50" s="682"/>
      <c r="SBB50" s="682"/>
      <c r="SBC50" s="682"/>
      <c r="SBD50" s="682"/>
      <c r="SBE50" s="682"/>
      <c r="SBF50" s="682"/>
      <c r="SBG50" s="682"/>
      <c r="SBH50" s="682"/>
      <c r="SBI50" s="682"/>
      <c r="SBJ50" s="682"/>
      <c r="SBK50" s="682"/>
      <c r="SBL50" s="682"/>
      <c r="SBM50" s="682"/>
      <c r="SBN50" s="682"/>
      <c r="SBO50" s="682"/>
      <c r="SBP50" s="682"/>
      <c r="SBQ50" s="682"/>
      <c r="SBR50" s="682"/>
      <c r="SBS50" s="682"/>
      <c r="SBT50" s="682"/>
      <c r="SBU50" s="682"/>
      <c r="SBV50" s="682"/>
      <c r="SBW50" s="682"/>
      <c r="SBX50" s="682"/>
      <c r="SBY50" s="682"/>
      <c r="SBZ50" s="682"/>
      <c r="SCA50" s="682"/>
      <c r="SCB50" s="682"/>
      <c r="SCC50" s="682"/>
      <c r="SCD50" s="682"/>
      <c r="SCE50" s="682"/>
      <c r="SCF50" s="682"/>
      <c r="SCG50" s="682"/>
      <c r="SCH50" s="682"/>
      <c r="SCI50" s="682"/>
      <c r="SCJ50" s="682"/>
      <c r="SCK50" s="682"/>
      <c r="SCL50" s="682"/>
      <c r="SCM50" s="682"/>
      <c r="SCN50" s="682"/>
      <c r="SCO50" s="682"/>
      <c r="SCP50" s="682"/>
      <c r="SCQ50" s="682"/>
      <c r="SCR50" s="682"/>
      <c r="SCS50" s="682"/>
      <c r="SCT50" s="682"/>
      <c r="SCU50" s="682"/>
      <c r="SCV50" s="682"/>
      <c r="SCW50" s="682"/>
      <c r="SCX50" s="682"/>
      <c r="SCY50" s="682"/>
      <c r="SCZ50" s="682"/>
      <c r="SDA50" s="682"/>
      <c r="SDB50" s="682"/>
      <c r="SDC50" s="682"/>
      <c r="SDD50" s="682"/>
      <c r="SDE50" s="682"/>
      <c r="SDF50" s="682"/>
      <c r="SDG50" s="682"/>
      <c r="SDH50" s="682"/>
      <c r="SDI50" s="682"/>
      <c r="SDJ50" s="682"/>
      <c r="SDK50" s="682"/>
      <c r="SDL50" s="682"/>
      <c r="SDM50" s="682"/>
      <c r="SDN50" s="682"/>
      <c r="SDO50" s="682"/>
      <c r="SDP50" s="682"/>
      <c r="SDQ50" s="682"/>
      <c r="SDR50" s="682"/>
      <c r="SDS50" s="682"/>
      <c r="SDT50" s="682"/>
      <c r="SDU50" s="682"/>
      <c r="SDV50" s="682"/>
      <c r="SDW50" s="682"/>
      <c r="SDX50" s="682"/>
      <c r="SDY50" s="682"/>
      <c r="SDZ50" s="682"/>
      <c r="SEA50" s="682"/>
      <c r="SEB50" s="682"/>
      <c r="SEC50" s="682"/>
      <c r="SED50" s="682"/>
      <c r="SEE50" s="682"/>
      <c r="SEF50" s="682"/>
      <c r="SEG50" s="682"/>
      <c r="SEH50" s="682"/>
      <c r="SEI50" s="682"/>
      <c r="SEJ50" s="682"/>
      <c r="SEK50" s="682"/>
      <c r="SEL50" s="682"/>
      <c r="SEM50" s="682"/>
      <c r="SEN50" s="682"/>
      <c r="SEO50" s="682"/>
      <c r="SEP50" s="682"/>
      <c r="SEQ50" s="682"/>
      <c r="SER50" s="682"/>
      <c r="SES50" s="682"/>
      <c r="SET50" s="682"/>
      <c r="SEU50" s="682"/>
      <c r="SEV50" s="682"/>
      <c r="SEW50" s="682"/>
      <c r="SEX50" s="682"/>
      <c r="SEY50" s="682"/>
      <c r="SEZ50" s="682"/>
      <c r="SFA50" s="682"/>
      <c r="SFB50" s="682"/>
      <c r="SFC50" s="682"/>
      <c r="SFD50" s="682"/>
      <c r="SFE50" s="682"/>
      <c r="SFF50" s="682"/>
      <c r="SFG50" s="682"/>
      <c r="SFH50" s="682"/>
      <c r="SFI50" s="682"/>
      <c r="SFJ50" s="682"/>
      <c r="SFK50" s="682"/>
      <c r="SFL50" s="682"/>
      <c r="SFM50" s="682"/>
      <c r="SFN50" s="682"/>
      <c r="SFO50" s="682"/>
      <c r="SFP50" s="682"/>
      <c r="SFQ50" s="682"/>
      <c r="SFR50" s="682"/>
      <c r="SFS50" s="682"/>
      <c r="SFT50" s="682"/>
      <c r="SFU50" s="682"/>
      <c r="SFV50" s="682"/>
      <c r="SFW50" s="682"/>
      <c r="SFX50" s="682"/>
      <c r="SFY50" s="682"/>
      <c r="SFZ50" s="682"/>
      <c r="SGA50" s="682"/>
      <c r="SGB50" s="682"/>
      <c r="SGC50" s="682"/>
      <c r="SGD50" s="682"/>
      <c r="SGE50" s="682"/>
      <c r="SGF50" s="682"/>
      <c r="SGG50" s="682"/>
      <c r="SGH50" s="682"/>
      <c r="SGI50" s="682"/>
      <c r="SGJ50" s="682"/>
      <c r="SGK50" s="682"/>
      <c r="SGL50" s="682"/>
      <c r="SGM50" s="682"/>
      <c r="SGN50" s="682"/>
      <c r="SGO50" s="682"/>
      <c r="SGP50" s="682"/>
      <c r="SGQ50" s="682"/>
      <c r="SGR50" s="682"/>
      <c r="SGS50" s="682"/>
      <c r="SGT50" s="682"/>
      <c r="SGU50" s="682"/>
      <c r="SGV50" s="682"/>
      <c r="SGW50" s="682"/>
      <c r="SGX50" s="682"/>
      <c r="SGY50" s="682"/>
      <c r="SGZ50" s="682"/>
      <c r="SHA50" s="682"/>
      <c r="SHB50" s="682"/>
      <c r="SHC50" s="682"/>
      <c r="SHD50" s="682"/>
      <c r="SHE50" s="682"/>
      <c r="SHF50" s="682"/>
      <c r="SHG50" s="682"/>
      <c r="SHH50" s="682"/>
      <c r="SHI50" s="682"/>
      <c r="SHJ50" s="682"/>
      <c r="SHK50" s="682"/>
      <c r="SHL50" s="682"/>
      <c r="SHM50" s="682"/>
      <c r="SHN50" s="682"/>
      <c r="SHO50" s="682"/>
      <c r="SHP50" s="682"/>
      <c r="SHQ50" s="682"/>
      <c r="SHR50" s="682"/>
      <c r="SHS50" s="682"/>
      <c r="SHT50" s="682"/>
      <c r="SHU50" s="682"/>
      <c r="SHV50" s="682"/>
      <c r="SHW50" s="682"/>
      <c r="SHX50" s="682"/>
      <c r="SHY50" s="682"/>
      <c r="SHZ50" s="682"/>
      <c r="SIA50" s="682"/>
      <c r="SIB50" s="682"/>
      <c r="SIC50" s="682"/>
      <c r="SID50" s="682"/>
      <c r="SIE50" s="682"/>
      <c r="SIF50" s="682"/>
      <c r="SIG50" s="682"/>
      <c r="SIH50" s="682"/>
      <c r="SII50" s="682"/>
      <c r="SIJ50" s="682"/>
      <c r="SIK50" s="682"/>
      <c r="SIL50" s="682"/>
      <c r="SIM50" s="682"/>
      <c r="SIN50" s="682"/>
      <c r="SIO50" s="682"/>
      <c r="SIP50" s="682"/>
      <c r="SIQ50" s="682"/>
      <c r="SIR50" s="682"/>
      <c r="SIS50" s="682"/>
      <c r="SIT50" s="682"/>
      <c r="SIU50" s="682"/>
      <c r="SIV50" s="682"/>
      <c r="SIW50" s="682"/>
      <c r="SIX50" s="682"/>
      <c r="SIY50" s="682"/>
      <c r="SIZ50" s="682"/>
      <c r="SJA50" s="682"/>
      <c r="SJB50" s="682"/>
      <c r="SJC50" s="682"/>
      <c r="SJD50" s="682"/>
      <c r="SJE50" s="682"/>
      <c r="SJF50" s="682"/>
      <c r="SJG50" s="682"/>
      <c r="SJH50" s="682"/>
      <c r="SJI50" s="682"/>
      <c r="SJJ50" s="682"/>
      <c r="SJK50" s="682"/>
      <c r="SJL50" s="682"/>
      <c r="SJM50" s="682"/>
      <c r="SJN50" s="682"/>
      <c r="SJO50" s="682"/>
      <c r="SJP50" s="682"/>
      <c r="SJQ50" s="682"/>
      <c r="SJR50" s="682"/>
      <c r="SJS50" s="682"/>
      <c r="SJT50" s="682"/>
      <c r="SJU50" s="682"/>
      <c r="SJV50" s="682"/>
      <c r="SJW50" s="682"/>
      <c r="SJX50" s="682"/>
      <c r="SJY50" s="682"/>
      <c r="SJZ50" s="682"/>
      <c r="SKA50" s="682"/>
      <c r="SKB50" s="682"/>
      <c r="SKC50" s="682"/>
      <c r="SKD50" s="682"/>
      <c r="SKE50" s="682"/>
      <c r="SKF50" s="682"/>
      <c r="SKG50" s="682"/>
      <c r="SKH50" s="682"/>
      <c r="SKI50" s="682"/>
      <c r="SKJ50" s="682"/>
      <c r="SKK50" s="682"/>
      <c r="SKL50" s="682"/>
      <c r="SKM50" s="682"/>
      <c r="SKN50" s="682"/>
      <c r="SKO50" s="682"/>
      <c r="SKP50" s="682"/>
      <c r="SKQ50" s="682"/>
      <c r="SKR50" s="682"/>
      <c r="SKS50" s="682"/>
      <c r="SKT50" s="682"/>
      <c r="SKU50" s="682"/>
      <c r="SKV50" s="682"/>
      <c r="SKW50" s="682"/>
      <c r="SKX50" s="682"/>
      <c r="SKY50" s="682"/>
      <c r="SKZ50" s="682"/>
      <c r="SLA50" s="682"/>
      <c r="SLB50" s="682"/>
      <c r="SLC50" s="682"/>
      <c r="SLD50" s="682"/>
      <c r="SLE50" s="682"/>
      <c r="SLF50" s="682"/>
      <c r="SLG50" s="682"/>
      <c r="SLH50" s="682"/>
      <c r="SLI50" s="682"/>
      <c r="SLJ50" s="682"/>
      <c r="SLK50" s="682"/>
      <c r="SLL50" s="682"/>
      <c r="SLM50" s="682"/>
      <c r="SLN50" s="682"/>
      <c r="SLO50" s="682"/>
      <c r="SLP50" s="682"/>
      <c r="SLQ50" s="682"/>
      <c r="SLR50" s="682"/>
      <c r="SLS50" s="682"/>
      <c r="SLT50" s="682"/>
      <c r="SLU50" s="682"/>
      <c r="SLV50" s="682"/>
      <c r="SLW50" s="682"/>
      <c r="SLX50" s="682"/>
      <c r="SLY50" s="682"/>
      <c r="SLZ50" s="682"/>
      <c r="SMA50" s="682"/>
      <c r="SMB50" s="682"/>
      <c r="SMC50" s="682"/>
      <c r="SMD50" s="682"/>
      <c r="SME50" s="682"/>
      <c r="SMF50" s="682"/>
      <c r="SMG50" s="682"/>
      <c r="SMH50" s="682"/>
      <c r="SMI50" s="682"/>
      <c r="SMJ50" s="682"/>
      <c r="SMK50" s="682"/>
      <c r="SML50" s="682"/>
      <c r="SMM50" s="682"/>
      <c r="SMN50" s="682"/>
      <c r="SMO50" s="682"/>
      <c r="SMP50" s="682"/>
      <c r="SMQ50" s="682"/>
      <c r="SMR50" s="682"/>
      <c r="SMS50" s="682"/>
      <c r="SMT50" s="682"/>
      <c r="SMU50" s="682"/>
      <c r="SMV50" s="682"/>
      <c r="SMW50" s="682"/>
      <c r="SMX50" s="682"/>
      <c r="SMY50" s="682"/>
      <c r="SMZ50" s="682"/>
      <c r="SNA50" s="682"/>
      <c r="SNB50" s="682"/>
      <c r="SNC50" s="682"/>
      <c r="SND50" s="682"/>
      <c r="SNE50" s="682"/>
      <c r="SNF50" s="682"/>
      <c r="SNG50" s="682"/>
      <c r="SNH50" s="682"/>
      <c r="SNI50" s="682"/>
      <c r="SNJ50" s="682"/>
      <c r="SNK50" s="682"/>
      <c r="SNL50" s="682"/>
      <c r="SNM50" s="682"/>
      <c r="SNN50" s="682"/>
      <c r="SNO50" s="682"/>
      <c r="SNP50" s="682"/>
      <c r="SNQ50" s="682"/>
      <c r="SNR50" s="682"/>
      <c r="SNS50" s="682"/>
      <c r="SNT50" s="682"/>
      <c r="SNU50" s="682"/>
      <c r="SNV50" s="682"/>
      <c r="SNW50" s="682"/>
      <c r="SNX50" s="682"/>
      <c r="SNY50" s="682"/>
      <c r="SNZ50" s="682"/>
      <c r="SOA50" s="682"/>
      <c r="SOB50" s="682"/>
      <c r="SOC50" s="682"/>
      <c r="SOD50" s="682"/>
      <c r="SOE50" s="682"/>
      <c r="SOF50" s="682"/>
      <c r="SOG50" s="682"/>
      <c r="SOH50" s="682"/>
      <c r="SOI50" s="682"/>
      <c r="SOJ50" s="682"/>
      <c r="SOK50" s="682"/>
      <c r="SOL50" s="682"/>
      <c r="SOM50" s="682"/>
      <c r="SON50" s="682"/>
      <c r="SOO50" s="682"/>
      <c r="SOP50" s="682"/>
      <c r="SOQ50" s="682"/>
      <c r="SOR50" s="682"/>
      <c r="SOS50" s="682"/>
      <c r="SOT50" s="682"/>
      <c r="SOU50" s="682"/>
      <c r="SOV50" s="682"/>
      <c r="SOW50" s="682"/>
      <c r="SOX50" s="682"/>
      <c r="SOY50" s="682"/>
      <c r="SOZ50" s="682"/>
      <c r="SPA50" s="682"/>
      <c r="SPB50" s="682"/>
      <c r="SPC50" s="682"/>
      <c r="SPD50" s="682"/>
      <c r="SPE50" s="682"/>
      <c r="SPF50" s="682"/>
      <c r="SPG50" s="682"/>
      <c r="SPH50" s="682"/>
      <c r="SPI50" s="682"/>
      <c r="SPJ50" s="682"/>
      <c r="SPK50" s="682"/>
      <c r="SPL50" s="682"/>
      <c r="SPM50" s="682"/>
      <c r="SPN50" s="682"/>
      <c r="SPO50" s="682"/>
      <c r="SPP50" s="682"/>
      <c r="SPQ50" s="682"/>
      <c r="SPR50" s="682"/>
      <c r="SPS50" s="682"/>
      <c r="SPT50" s="682"/>
      <c r="SPU50" s="682"/>
      <c r="SPV50" s="682"/>
      <c r="SPW50" s="682"/>
      <c r="SPX50" s="682"/>
      <c r="SPY50" s="682"/>
      <c r="SPZ50" s="682"/>
      <c r="SQA50" s="682"/>
      <c r="SQB50" s="682"/>
      <c r="SQC50" s="682"/>
      <c r="SQD50" s="682"/>
      <c r="SQE50" s="682"/>
      <c r="SQF50" s="682"/>
      <c r="SQG50" s="682"/>
      <c r="SQH50" s="682"/>
      <c r="SQI50" s="682"/>
      <c r="SQJ50" s="682"/>
      <c r="SQK50" s="682"/>
      <c r="SQL50" s="682"/>
      <c r="SQM50" s="682"/>
      <c r="SQN50" s="682"/>
      <c r="SQO50" s="682"/>
      <c r="SQP50" s="682"/>
      <c r="SQQ50" s="682"/>
      <c r="SQR50" s="682"/>
      <c r="SQS50" s="682"/>
      <c r="SQT50" s="682"/>
      <c r="SQU50" s="682"/>
      <c r="SQV50" s="682"/>
      <c r="SQW50" s="682"/>
      <c r="SQX50" s="682"/>
      <c r="SQY50" s="682"/>
      <c r="SQZ50" s="682"/>
      <c r="SRA50" s="682"/>
      <c r="SRB50" s="682"/>
      <c r="SRC50" s="682"/>
      <c r="SRD50" s="682"/>
      <c r="SRE50" s="682"/>
      <c r="SRF50" s="682"/>
      <c r="SRG50" s="682"/>
      <c r="SRH50" s="682"/>
      <c r="SRI50" s="682"/>
      <c r="SRJ50" s="682"/>
      <c r="SRK50" s="682"/>
      <c r="SRL50" s="682"/>
      <c r="SRM50" s="682"/>
      <c r="SRN50" s="682"/>
      <c r="SRO50" s="682"/>
      <c r="SRP50" s="682"/>
      <c r="SRQ50" s="682"/>
      <c r="SRR50" s="682"/>
      <c r="SRS50" s="682"/>
      <c r="SRT50" s="682"/>
      <c r="SRU50" s="682"/>
      <c r="SRV50" s="682"/>
      <c r="SRW50" s="682"/>
      <c r="SRX50" s="682"/>
      <c r="SRY50" s="682"/>
      <c r="SRZ50" s="682"/>
      <c r="SSA50" s="682"/>
      <c r="SSB50" s="682"/>
      <c r="SSC50" s="682"/>
      <c r="SSD50" s="682"/>
      <c r="SSE50" s="682"/>
      <c r="SSF50" s="682"/>
      <c r="SSG50" s="682"/>
      <c r="SSH50" s="682"/>
      <c r="SSI50" s="682"/>
      <c r="SSJ50" s="682"/>
      <c r="SSK50" s="682"/>
      <c r="SSL50" s="682"/>
      <c r="SSM50" s="682"/>
      <c r="SSN50" s="682"/>
      <c r="SSO50" s="682"/>
      <c r="SSP50" s="682"/>
      <c r="SSQ50" s="682"/>
      <c r="SSR50" s="682"/>
      <c r="SSS50" s="682"/>
      <c r="SST50" s="682"/>
      <c r="SSU50" s="682"/>
      <c r="SSV50" s="682"/>
      <c r="SSW50" s="682"/>
      <c r="SSX50" s="682"/>
      <c r="SSY50" s="682"/>
      <c r="SSZ50" s="682"/>
      <c r="STA50" s="682"/>
      <c r="STB50" s="682"/>
      <c r="STC50" s="682"/>
      <c r="STD50" s="682"/>
      <c r="STE50" s="682"/>
      <c r="STF50" s="682"/>
      <c r="STG50" s="682"/>
      <c r="STH50" s="682"/>
      <c r="STI50" s="682"/>
      <c r="STJ50" s="682"/>
      <c r="STK50" s="682"/>
      <c r="STL50" s="682"/>
      <c r="STM50" s="682"/>
      <c r="STN50" s="682"/>
      <c r="STO50" s="682"/>
      <c r="STP50" s="682"/>
      <c r="STQ50" s="682"/>
      <c r="STR50" s="682"/>
      <c r="STS50" s="682"/>
      <c r="STT50" s="682"/>
      <c r="STU50" s="682"/>
      <c r="STV50" s="682"/>
      <c r="STW50" s="682"/>
      <c r="STX50" s="682"/>
      <c r="STY50" s="682"/>
      <c r="STZ50" s="682"/>
      <c r="SUA50" s="682"/>
      <c r="SUB50" s="682"/>
      <c r="SUC50" s="682"/>
      <c r="SUD50" s="682"/>
      <c r="SUE50" s="682"/>
      <c r="SUF50" s="682"/>
      <c r="SUG50" s="682"/>
      <c r="SUH50" s="682"/>
      <c r="SUI50" s="682"/>
      <c r="SUJ50" s="682"/>
      <c r="SUK50" s="682"/>
      <c r="SUL50" s="682"/>
      <c r="SUM50" s="682"/>
      <c r="SUN50" s="682"/>
      <c r="SUO50" s="682"/>
      <c r="SUP50" s="682"/>
      <c r="SUQ50" s="682"/>
      <c r="SUR50" s="682"/>
      <c r="SUS50" s="682"/>
      <c r="SUT50" s="682"/>
      <c r="SUU50" s="682"/>
      <c r="SUV50" s="682"/>
      <c r="SUW50" s="682"/>
      <c r="SUX50" s="682"/>
      <c r="SUY50" s="682"/>
      <c r="SUZ50" s="682"/>
      <c r="SVA50" s="682"/>
      <c r="SVB50" s="682"/>
      <c r="SVC50" s="682"/>
      <c r="SVD50" s="682"/>
      <c r="SVE50" s="682"/>
      <c r="SVF50" s="682"/>
      <c r="SVG50" s="682"/>
      <c r="SVH50" s="682"/>
      <c r="SVI50" s="682"/>
      <c r="SVJ50" s="682"/>
      <c r="SVK50" s="682"/>
      <c r="SVL50" s="682"/>
      <c r="SVM50" s="682"/>
      <c r="SVN50" s="682"/>
      <c r="SVO50" s="682"/>
      <c r="SVP50" s="682"/>
      <c r="SVQ50" s="682"/>
      <c r="SVR50" s="682"/>
      <c r="SVS50" s="682"/>
      <c r="SVT50" s="682"/>
      <c r="SVU50" s="682"/>
      <c r="SVV50" s="682"/>
      <c r="SVW50" s="682"/>
      <c r="SVX50" s="682"/>
      <c r="SVY50" s="682"/>
      <c r="SVZ50" s="682"/>
      <c r="SWA50" s="682"/>
      <c r="SWB50" s="682"/>
      <c r="SWC50" s="682"/>
      <c r="SWD50" s="682"/>
      <c r="SWE50" s="682"/>
      <c r="SWF50" s="682"/>
      <c r="SWG50" s="682"/>
      <c r="SWH50" s="682"/>
      <c r="SWI50" s="682"/>
      <c r="SWJ50" s="682"/>
      <c r="SWK50" s="682"/>
      <c r="SWL50" s="682"/>
      <c r="SWM50" s="682"/>
      <c r="SWN50" s="682"/>
      <c r="SWO50" s="682"/>
      <c r="SWP50" s="682"/>
      <c r="SWQ50" s="682"/>
      <c r="SWR50" s="682"/>
      <c r="SWS50" s="682"/>
      <c r="SWT50" s="682"/>
      <c r="SWU50" s="682"/>
      <c r="SWV50" s="682"/>
      <c r="SWW50" s="682"/>
      <c r="SWX50" s="682"/>
      <c r="SWY50" s="682"/>
      <c r="SWZ50" s="682"/>
      <c r="SXA50" s="682"/>
      <c r="SXB50" s="682"/>
      <c r="SXC50" s="682"/>
      <c r="SXD50" s="682"/>
      <c r="SXE50" s="682"/>
      <c r="SXF50" s="682"/>
      <c r="SXG50" s="682"/>
      <c r="SXH50" s="682"/>
      <c r="SXI50" s="682"/>
      <c r="SXJ50" s="682"/>
      <c r="SXK50" s="682"/>
      <c r="SXL50" s="682"/>
      <c r="SXM50" s="682"/>
      <c r="SXN50" s="682"/>
      <c r="SXO50" s="682"/>
      <c r="SXP50" s="682"/>
      <c r="SXQ50" s="682"/>
      <c r="SXR50" s="682"/>
      <c r="SXS50" s="682"/>
      <c r="SXT50" s="682"/>
      <c r="SXU50" s="682"/>
      <c r="SXV50" s="682"/>
      <c r="SXW50" s="682"/>
      <c r="SXX50" s="682"/>
      <c r="SXY50" s="682"/>
      <c r="SXZ50" s="682"/>
      <c r="SYA50" s="682"/>
      <c r="SYB50" s="682"/>
      <c r="SYC50" s="682"/>
      <c r="SYD50" s="682"/>
      <c r="SYE50" s="682"/>
      <c r="SYF50" s="682"/>
      <c r="SYG50" s="682"/>
      <c r="SYH50" s="682"/>
      <c r="SYI50" s="682"/>
      <c r="SYJ50" s="682"/>
      <c r="SYK50" s="682"/>
      <c r="SYL50" s="682"/>
      <c r="SYM50" s="682"/>
      <c r="SYN50" s="682"/>
      <c r="SYO50" s="682"/>
      <c r="SYP50" s="682"/>
      <c r="SYQ50" s="682"/>
      <c r="SYR50" s="682"/>
      <c r="SYS50" s="682"/>
      <c r="SYT50" s="682"/>
      <c r="SYU50" s="682"/>
      <c r="SYV50" s="682"/>
      <c r="SYW50" s="682"/>
      <c r="SYX50" s="682"/>
      <c r="SYY50" s="682"/>
      <c r="SYZ50" s="682"/>
      <c r="SZA50" s="682"/>
      <c r="SZB50" s="682"/>
      <c r="SZC50" s="682"/>
      <c r="SZD50" s="682"/>
      <c r="SZE50" s="682"/>
      <c r="SZF50" s="682"/>
      <c r="SZG50" s="682"/>
      <c r="SZH50" s="682"/>
      <c r="SZI50" s="682"/>
      <c r="SZJ50" s="682"/>
      <c r="SZK50" s="682"/>
      <c r="SZL50" s="682"/>
      <c r="SZM50" s="682"/>
      <c r="SZN50" s="682"/>
      <c r="SZO50" s="682"/>
      <c r="SZP50" s="682"/>
      <c r="SZQ50" s="682"/>
      <c r="SZR50" s="682"/>
      <c r="SZS50" s="682"/>
      <c r="SZT50" s="682"/>
      <c r="SZU50" s="682"/>
      <c r="SZV50" s="682"/>
      <c r="SZW50" s="682"/>
      <c r="SZX50" s="682"/>
      <c r="SZY50" s="682"/>
      <c r="SZZ50" s="682"/>
      <c r="TAA50" s="682"/>
      <c r="TAB50" s="682"/>
      <c r="TAC50" s="682"/>
      <c r="TAD50" s="682"/>
      <c r="TAE50" s="682"/>
      <c r="TAF50" s="682"/>
      <c r="TAG50" s="682"/>
      <c r="TAH50" s="682"/>
      <c r="TAI50" s="682"/>
      <c r="TAJ50" s="682"/>
      <c r="TAK50" s="682"/>
      <c r="TAL50" s="682"/>
      <c r="TAM50" s="682"/>
      <c r="TAN50" s="682"/>
      <c r="TAO50" s="682"/>
      <c r="TAP50" s="682"/>
      <c r="TAQ50" s="682"/>
      <c r="TAR50" s="682"/>
      <c r="TAS50" s="682"/>
      <c r="TAT50" s="682"/>
      <c r="TAU50" s="682"/>
      <c r="TAV50" s="682"/>
      <c r="TAW50" s="682"/>
      <c r="TAX50" s="682"/>
      <c r="TAY50" s="682"/>
      <c r="TAZ50" s="682"/>
      <c r="TBA50" s="682"/>
      <c r="TBB50" s="682"/>
      <c r="TBC50" s="682"/>
      <c r="TBD50" s="682"/>
      <c r="TBE50" s="682"/>
      <c r="TBF50" s="682"/>
      <c r="TBG50" s="682"/>
      <c r="TBH50" s="682"/>
      <c r="TBI50" s="682"/>
      <c r="TBJ50" s="682"/>
      <c r="TBK50" s="682"/>
      <c r="TBL50" s="682"/>
      <c r="TBM50" s="682"/>
      <c r="TBN50" s="682"/>
      <c r="TBO50" s="682"/>
      <c r="TBP50" s="682"/>
      <c r="TBQ50" s="682"/>
      <c r="TBR50" s="682"/>
      <c r="TBS50" s="682"/>
      <c r="TBT50" s="682"/>
      <c r="TBU50" s="682"/>
      <c r="TBV50" s="682"/>
      <c r="TBW50" s="682"/>
      <c r="TBX50" s="682"/>
      <c r="TBY50" s="682"/>
      <c r="TBZ50" s="682"/>
      <c r="TCA50" s="682"/>
      <c r="TCB50" s="682"/>
      <c r="TCC50" s="682"/>
      <c r="TCD50" s="682"/>
      <c r="TCE50" s="682"/>
      <c r="TCF50" s="682"/>
      <c r="TCG50" s="682"/>
      <c r="TCH50" s="682"/>
      <c r="TCI50" s="682"/>
      <c r="TCJ50" s="682"/>
      <c r="TCK50" s="682"/>
      <c r="TCL50" s="682"/>
      <c r="TCM50" s="682"/>
      <c r="TCN50" s="682"/>
      <c r="TCO50" s="682"/>
      <c r="TCP50" s="682"/>
      <c r="TCQ50" s="682"/>
      <c r="TCR50" s="682"/>
      <c r="TCS50" s="682"/>
      <c r="TCT50" s="682"/>
      <c r="TCU50" s="682"/>
      <c r="TCV50" s="682"/>
      <c r="TCW50" s="682"/>
      <c r="TCX50" s="682"/>
      <c r="TCY50" s="682"/>
      <c r="TCZ50" s="682"/>
      <c r="TDA50" s="682"/>
      <c r="TDB50" s="682"/>
      <c r="TDC50" s="682"/>
      <c r="TDD50" s="682"/>
      <c r="TDE50" s="682"/>
      <c r="TDF50" s="682"/>
      <c r="TDG50" s="682"/>
      <c r="TDH50" s="682"/>
      <c r="TDI50" s="682"/>
      <c r="TDJ50" s="682"/>
      <c r="TDK50" s="682"/>
      <c r="TDL50" s="682"/>
      <c r="TDM50" s="682"/>
      <c r="TDN50" s="682"/>
      <c r="TDO50" s="682"/>
      <c r="TDP50" s="682"/>
      <c r="TDQ50" s="682"/>
      <c r="TDR50" s="682"/>
      <c r="TDS50" s="682"/>
      <c r="TDT50" s="682"/>
      <c r="TDU50" s="682"/>
      <c r="TDV50" s="682"/>
      <c r="TDW50" s="682"/>
      <c r="TDX50" s="682"/>
      <c r="TDY50" s="682"/>
      <c r="TDZ50" s="682"/>
      <c r="TEA50" s="682"/>
      <c r="TEB50" s="682"/>
      <c r="TEC50" s="682"/>
      <c r="TED50" s="682"/>
      <c r="TEE50" s="682"/>
      <c r="TEF50" s="682"/>
      <c r="TEG50" s="682"/>
      <c r="TEH50" s="682"/>
      <c r="TEI50" s="682"/>
      <c r="TEJ50" s="682"/>
      <c r="TEK50" s="682"/>
      <c r="TEL50" s="682"/>
      <c r="TEM50" s="682"/>
      <c r="TEN50" s="682"/>
      <c r="TEO50" s="682"/>
      <c r="TEP50" s="682"/>
      <c r="TEQ50" s="682"/>
      <c r="TER50" s="682"/>
      <c r="TES50" s="682"/>
      <c r="TET50" s="682"/>
      <c r="TEU50" s="682"/>
      <c r="TEV50" s="682"/>
      <c r="TEW50" s="682"/>
      <c r="TEX50" s="682"/>
      <c r="TEY50" s="682"/>
      <c r="TEZ50" s="682"/>
      <c r="TFA50" s="682"/>
      <c r="TFB50" s="682"/>
      <c r="TFC50" s="682"/>
      <c r="TFD50" s="682"/>
      <c r="TFE50" s="682"/>
      <c r="TFF50" s="682"/>
      <c r="TFG50" s="682"/>
      <c r="TFH50" s="682"/>
      <c r="TFI50" s="682"/>
      <c r="TFJ50" s="682"/>
      <c r="TFK50" s="682"/>
      <c r="TFL50" s="682"/>
      <c r="TFM50" s="682"/>
      <c r="TFN50" s="682"/>
      <c r="TFO50" s="682"/>
      <c r="TFP50" s="682"/>
      <c r="TFQ50" s="682"/>
      <c r="TFR50" s="682"/>
      <c r="TFS50" s="682"/>
      <c r="TFT50" s="682"/>
      <c r="TFU50" s="682"/>
      <c r="TFV50" s="682"/>
      <c r="TFW50" s="682"/>
      <c r="TFX50" s="682"/>
      <c r="TFY50" s="682"/>
      <c r="TFZ50" s="682"/>
      <c r="TGA50" s="682"/>
      <c r="TGB50" s="682"/>
      <c r="TGC50" s="682"/>
      <c r="TGD50" s="682"/>
      <c r="TGE50" s="682"/>
      <c r="TGF50" s="682"/>
      <c r="TGG50" s="682"/>
      <c r="TGH50" s="682"/>
      <c r="TGI50" s="682"/>
      <c r="TGJ50" s="682"/>
      <c r="TGK50" s="682"/>
      <c r="TGL50" s="682"/>
      <c r="TGM50" s="682"/>
      <c r="TGN50" s="682"/>
      <c r="TGO50" s="682"/>
      <c r="TGP50" s="682"/>
      <c r="TGQ50" s="682"/>
      <c r="TGR50" s="682"/>
      <c r="TGS50" s="682"/>
      <c r="TGT50" s="682"/>
      <c r="TGU50" s="682"/>
      <c r="TGV50" s="682"/>
      <c r="TGW50" s="682"/>
      <c r="TGX50" s="682"/>
      <c r="TGY50" s="682"/>
      <c r="TGZ50" s="682"/>
      <c r="THA50" s="682"/>
      <c r="THB50" s="682"/>
      <c r="THC50" s="682"/>
      <c r="THD50" s="682"/>
      <c r="THE50" s="682"/>
      <c r="THF50" s="682"/>
      <c r="THG50" s="682"/>
      <c r="THH50" s="682"/>
      <c r="THI50" s="682"/>
      <c r="THJ50" s="682"/>
      <c r="THK50" s="682"/>
      <c r="THL50" s="682"/>
      <c r="THM50" s="682"/>
      <c r="THN50" s="682"/>
      <c r="THO50" s="682"/>
      <c r="THP50" s="682"/>
      <c r="THQ50" s="682"/>
      <c r="THR50" s="682"/>
      <c r="THS50" s="682"/>
      <c r="THT50" s="682"/>
      <c r="THU50" s="682"/>
      <c r="THV50" s="682"/>
      <c r="THW50" s="682"/>
      <c r="THX50" s="682"/>
      <c r="THY50" s="682"/>
      <c r="THZ50" s="682"/>
      <c r="TIA50" s="682"/>
      <c r="TIB50" s="682"/>
      <c r="TIC50" s="682"/>
      <c r="TID50" s="682"/>
      <c r="TIE50" s="682"/>
      <c r="TIF50" s="682"/>
      <c r="TIG50" s="682"/>
      <c r="TIH50" s="682"/>
      <c r="TII50" s="682"/>
      <c r="TIJ50" s="682"/>
      <c r="TIK50" s="682"/>
      <c r="TIL50" s="682"/>
      <c r="TIM50" s="682"/>
      <c r="TIN50" s="682"/>
      <c r="TIO50" s="682"/>
      <c r="TIP50" s="682"/>
      <c r="TIQ50" s="682"/>
      <c r="TIR50" s="682"/>
      <c r="TIS50" s="682"/>
      <c r="TIT50" s="682"/>
      <c r="TIU50" s="682"/>
      <c r="TIV50" s="682"/>
      <c r="TIW50" s="682"/>
      <c r="TIX50" s="682"/>
      <c r="TIY50" s="682"/>
      <c r="TIZ50" s="682"/>
      <c r="TJA50" s="682"/>
      <c r="TJB50" s="682"/>
      <c r="TJC50" s="682"/>
      <c r="TJD50" s="682"/>
      <c r="TJE50" s="682"/>
      <c r="TJF50" s="682"/>
      <c r="TJG50" s="682"/>
      <c r="TJH50" s="682"/>
      <c r="TJI50" s="682"/>
      <c r="TJJ50" s="682"/>
      <c r="TJK50" s="682"/>
      <c r="TJL50" s="682"/>
      <c r="TJM50" s="682"/>
      <c r="TJN50" s="682"/>
      <c r="TJO50" s="682"/>
      <c r="TJP50" s="682"/>
      <c r="TJQ50" s="682"/>
      <c r="TJR50" s="682"/>
      <c r="TJS50" s="682"/>
      <c r="TJT50" s="682"/>
      <c r="TJU50" s="682"/>
      <c r="TJV50" s="682"/>
      <c r="TJW50" s="682"/>
      <c r="TJX50" s="682"/>
      <c r="TJY50" s="682"/>
      <c r="TJZ50" s="682"/>
      <c r="TKA50" s="682"/>
      <c r="TKB50" s="682"/>
      <c r="TKC50" s="682"/>
      <c r="TKD50" s="682"/>
      <c r="TKE50" s="682"/>
      <c r="TKF50" s="682"/>
      <c r="TKG50" s="682"/>
      <c r="TKH50" s="682"/>
      <c r="TKI50" s="682"/>
      <c r="TKJ50" s="682"/>
      <c r="TKK50" s="682"/>
      <c r="TKL50" s="682"/>
      <c r="TKM50" s="682"/>
      <c r="TKN50" s="682"/>
      <c r="TKO50" s="682"/>
      <c r="TKP50" s="682"/>
      <c r="TKQ50" s="682"/>
      <c r="TKR50" s="682"/>
      <c r="TKS50" s="682"/>
      <c r="TKT50" s="682"/>
      <c r="TKU50" s="682"/>
      <c r="TKV50" s="682"/>
      <c r="TKW50" s="682"/>
      <c r="TKX50" s="682"/>
      <c r="TKY50" s="682"/>
      <c r="TKZ50" s="682"/>
      <c r="TLA50" s="682"/>
      <c r="TLB50" s="682"/>
      <c r="TLC50" s="682"/>
      <c r="TLD50" s="682"/>
      <c r="TLE50" s="682"/>
      <c r="TLF50" s="682"/>
      <c r="TLG50" s="682"/>
      <c r="TLH50" s="682"/>
      <c r="TLI50" s="682"/>
      <c r="TLJ50" s="682"/>
      <c r="TLK50" s="682"/>
      <c r="TLL50" s="682"/>
      <c r="TLM50" s="682"/>
      <c r="TLN50" s="682"/>
      <c r="TLO50" s="682"/>
      <c r="TLP50" s="682"/>
      <c r="TLQ50" s="682"/>
      <c r="TLR50" s="682"/>
      <c r="TLS50" s="682"/>
      <c r="TLT50" s="682"/>
      <c r="TLU50" s="682"/>
      <c r="TLV50" s="682"/>
      <c r="TLW50" s="682"/>
      <c r="TLX50" s="682"/>
      <c r="TLY50" s="682"/>
      <c r="TLZ50" s="682"/>
      <c r="TMA50" s="682"/>
      <c r="TMB50" s="682"/>
      <c r="TMC50" s="682"/>
      <c r="TMD50" s="682"/>
      <c r="TME50" s="682"/>
      <c r="TMF50" s="682"/>
      <c r="TMG50" s="682"/>
      <c r="TMH50" s="682"/>
      <c r="TMI50" s="682"/>
      <c r="TMJ50" s="682"/>
      <c r="TMK50" s="682"/>
      <c r="TML50" s="682"/>
      <c r="TMM50" s="682"/>
      <c r="TMN50" s="682"/>
      <c r="TMO50" s="682"/>
      <c r="TMP50" s="682"/>
      <c r="TMQ50" s="682"/>
      <c r="TMR50" s="682"/>
      <c r="TMS50" s="682"/>
      <c r="TMT50" s="682"/>
      <c r="TMU50" s="682"/>
      <c r="TMV50" s="682"/>
      <c r="TMW50" s="682"/>
      <c r="TMX50" s="682"/>
      <c r="TMY50" s="682"/>
      <c r="TMZ50" s="682"/>
      <c r="TNA50" s="682"/>
      <c r="TNB50" s="682"/>
      <c r="TNC50" s="682"/>
      <c r="TND50" s="682"/>
      <c r="TNE50" s="682"/>
      <c r="TNF50" s="682"/>
      <c r="TNG50" s="682"/>
      <c r="TNH50" s="682"/>
      <c r="TNI50" s="682"/>
      <c r="TNJ50" s="682"/>
      <c r="TNK50" s="682"/>
      <c r="TNL50" s="682"/>
      <c r="TNM50" s="682"/>
      <c r="TNN50" s="682"/>
      <c r="TNO50" s="682"/>
      <c r="TNP50" s="682"/>
      <c r="TNQ50" s="682"/>
      <c r="TNR50" s="682"/>
      <c r="TNS50" s="682"/>
      <c r="TNT50" s="682"/>
      <c r="TNU50" s="682"/>
      <c r="TNV50" s="682"/>
      <c r="TNW50" s="682"/>
      <c r="TNX50" s="682"/>
      <c r="TNY50" s="682"/>
      <c r="TNZ50" s="682"/>
      <c r="TOA50" s="682"/>
      <c r="TOB50" s="682"/>
      <c r="TOC50" s="682"/>
      <c r="TOD50" s="682"/>
      <c r="TOE50" s="682"/>
      <c r="TOF50" s="682"/>
      <c r="TOG50" s="682"/>
      <c r="TOH50" s="682"/>
      <c r="TOI50" s="682"/>
      <c r="TOJ50" s="682"/>
      <c r="TOK50" s="682"/>
      <c r="TOL50" s="682"/>
      <c r="TOM50" s="682"/>
      <c r="TON50" s="682"/>
      <c r="TOO50" s="682"/>
      <c r="TOP50" s="682"/>
      <c r="TOQ50" s="682"/>
      <c r="TOR50" s="682"/>
      <c r="TOS50" s="682"/>
      <c r="TOT50" s="682"/>
      <c r="TOU50" s="682"/>
      <c r="TOV50" s="682"/>
      <c r="TOW50" s="682"/>
      <c r="TOX50" s="682"/>
      <c r="TOY50" s="682"/>
      <c r="TOZ50" s="682"/>
      <c r="TPA50" s="682"/>
      <c r="TPB50" s="682"/>
      <c r="TPC50" s="682"/>
      <c r="TPD50" s="682"/>
      <c r="TPE50" s="682"/>
      <c r="TPF50" s="682"/>
      <c r="TPG50" s="682"/>
      <c r="TPH50" s="682"/>
      <c r="TPI50" s="682"/>
      <c r="TPJ50" s="682"/>
      <c r="TPK50" s="682"/>
      <c r="TPL50" s="682"/>
      <c r="TPM50" s="682"/>
      <c r="TPN50" s="682"/>
      <c r="TPO50" s="682"/>
      <c r="TPP50" s="682"/>
      <c r="TPQ50" s="682"/>
      <c r="TPR50" s="682"/>
      <c r="TPS50" s="682"/>
      <c r="TPT50" s="682"/>
      <c r="TPU50" s="682"/>
      <c r="TPV50" s="682"/>
      <c r="TPW50" s="682"/>
      <c r="TPX50" s="682"/>
      <c r="TPY50" s="682"/>
      <c r="TPZ50" s="682"/>
      <c r="TQA50" s="682"/>
      <c r="TQB50" s="682"/>
      <c r="TQC50" s="682"/>
      <c r="TQD50" s="682"/>
      <c r="TQE50" s="682"/>
      <c r="TQF50" s="682"/>
      <c r="TQG50" s="682"/>
      <c r="TQH50" s="682"/>
      <c r="TQI50" s="682"/>
      <c r="TQJ50" s="682"/>
      <c r="TQK50" s="682"/>
      <c r="TQL50" s="682"/>
      <c r="TQM50" s="682"/>
      <c r="TQN50" s="682"/>
      <c r="TQO50" s="682"/>
      <c r="TQP50" s="682"/>
      <c r="TQQ50" s="682"/>
      <c r="TQR50" s="682"/>
      <c r="TQS50" s="682"/>
      <c r="TQT50" s="682"/>
      <c r="TQU50" s="682"/>
      <c r="TQV50" s="682"/>
      <c r="TQW50" s="682"/>
      <c r="TQX50" s="682"/>
      <c r="TQY50" s="682"/>
      <c r="TQZ50" s="682"/>
      <c r="TRA50" s="682"/>
      <c r="TRB50" s="682"/>
      <c r="TRC50" s="682"/>
      <c r="TRD50" s="682"/>
      <c r="TRE50" s="682"/>
      <c r="TRF50" s="682"/>
      <c r="TRG50" s="682"/>
      <c r="TRH50" s="682"/>
      <c r="TRI50" s="682"/>
      <c r="TRJ50" s="682"/>
      <c r="TRK50" s="682"/>
      <c r="TRL50" s="682"/>
      <c r="TRM50" s="682"/>
      <c r="TRN50" s="682"/>
      <c r="TRO50" s="682"/>
      <c r="TRP50" s="682"/>
      <c r="TRQ50" s="682"/>
      <c r="TRR50" s="682"/>
      <c r="TRS50" s="682"/>
      <c r="TRT50" s="682"/>
      <c r="TRU50" s="682"/>
      <c r="TRV50" s="682"/>
      <c r="TRW50" s="682"/>
      <c r="TRX50" s="682"/>
      <c r="TRY50" s="682"/>
      <c r="TRZ50" s="682"/>
      <c r="TSA50" s="682"/>
      <c r="TSB50" s="682"/>
      <c r="TSC50" s="682"/>
      <c r="TSD50" s="682"/>
      <c r="TSE50" s="682"/>
      <c r="TSF50" s="682"/>
      <c r="TSG50" s="682"/>
      <c r="TSH50" s="682"/>
      <c r="TSI50" s="682"/>
      <c r="TSJ50" s="682"/>
      <c r="TSK50" s="682"/>
      <c r="TSL50" s="682"/>
      <c r="TSM50" s="682"/>
      <c r="TSN50" s="682"/>
      <c r="TSO50" s="682"/>
      <c r="TSP50" s="682"/>
      <c r="TSQ50" s="682"/>
      <c r="TSR50" s="682"/>
      <c r="TSS50" s="682"/>
      <c r="TST50" s="682"/>
      <c r="TSU50" s="682"/>
      <c r="TSV50" s="682"/>
      <c r="TSW50" s="682"/>
      <c r="TSX50" s="682"/>
      <c r="TSY50" s="682"/>
      <c r="TSZ50" s="682"/>
      <c r="TTA50" s="682"/>
      <c r="TTB50" s="682"/>
      <c r="TTC50" s="682"/>
      <c r="TTD50" s="682"/>
      <c r="TTE50" s="682"/>
      <c r="TTF50" s="682"/>
      <c r="TTG50" s="682"/>
      <c r="TTH50" s="682"/>
      <c r="TTI50" s="682"/>
      <c r="TTJ50" s="682"/>
      <c r="TTK50" s="682"/>
      <c r="TTL50" s="682"/>
      <c r="TTM50" s="682"/>
      <c r="TTN50" s="682"/>
      <c r="TTO50" s="682"/>
      <c r="TTP50" s="682"/>
      <c r="TTQ50" s="682"/>
      <c r="TTR50" s="682"/>
      <c r="TTS50" s="682"/>
      <c r="TTT50" s="682"/>
      <c r="TTU50" s="682"/>
      <c r="TTV50" s="682"/>
      <c r="TTW50" s="682"/>
      <c r="TTX50" s="682"/>
      <c r="TTY50" s="682"/>
      <c r="TTZ50" s="682"/>
      <c r="TUA50" s="682"/>
      <c r="TUB50" s="682"/>
      <c r="TUC50" s="682"/>
      <c r="TUD50" s="682"/>
      <c r="TUE50" s="682"/>
      <c r="TUF50" s="682"/>
      <c r="TUG50" s="682"/>
      <c r="TUH50" s="682"/>
      <c r="TUI50" s="682"/>
      <c r="TUJ50" s="682"/>
      <c r="TUK50" s="682"/>
      <c r="TUL50" s="682"/>
      <c r="TUM50" s="682"/>
      <c r="TUN50" s="682"/>
      <c r="TUO50" s="682"/>
      <c r="TUP50" s="682"/>
      <c r="TUQ50" s="682"/>
      <c r="TUR50" s="682"/>
      <c r="TUS50" s="682"/>
      <c r="TUT50" s="682"/>
      <c r="TUU50" s="682"/>
      <c r="TUV50" s="682"/>
      <c r="TUW50" s="682"/>
      <c r="TUX50" s="682"/>
      <c r="TUY50" s="682"/>
      <c r="TUZ50" s="682"/>
      <c r="TVA50" s="682"/>
      <c r="TVB50" s="682"/>
      <c r="TVC50" s="682"/>
      <c r="TVD50" s="682"/>
      <c r="TVE50" s="682"/>
      <c r="TVF50" s="682"/>
      <c r="TVG50" s="682"/>
      <c r="TVH50" s="682"/>
      <c r="TVI50" s="682"/>
      <c r="TVJ50" s="682"/>
      <c r="TVK50" s="682"/>
      <c r="TVL50" s="682"/>
      <c r="TVM50" s="682"/>
      <c r="TVN50" s="682"/>
      <c r="TVO50" s="682"/>
      <c r="TVP50" s="682"/>
      <c r="TVQ50" s="682"/>
      <c r="TVR50" s="682"/>
      <c r="TVS50" s="682"/>
      <c r="TVT50" s="682"/>
      <c r="TVU50" s="682"/>
      <c r="TVV50" s="682"/>
      <c r="TVW50" s="682"/>
      <c r="TVX50" s="682"/>
      <c r="TVY50" s="682"/>
      <c r="TVZ50" s="682"/>
      <c r="TWA50" s="682"/>
      <c r="TWB50" s="682"/>
      <c r="TWC50" s="682"/>
      <c r="TWD50" s="682"/>
      <c r="TWE50" s="682"/>
      <c r="TWF50" s="682"/>
      <c r="TWG50" s="682"/>
      <c r="TWH50" s="682"/>
      <c r="TWI50" s="682"/>
      <c r="TWJ50" s="682"/>
      <c r="TWK50" s="682"/>
      <c r="TWL50" s="682"/>
      <c r="TWM50" s="682"/>
      <c r="TWN50" s="682"/>
      <c r="TWO50" s="682"/>
      <c r="TWP50" s="682"/>
      <c r="TWQ50" s="682"/>
      <c r="TWR50" s="682"/>
      <c r="TWS50" s="682"/>
      <c r="TWT50" s="682"/>
      <c r="TWU50" s="682"/>
      <c r="TWV50" s="682"/>
      <c r="TWW50" s="682"/>
      <c r="TWX50" s="682"/>
      <c r="TWY50" s="682"/>
      <c r="TWZ50" s="682"/>
      <c r="TXA50" s="682"/>
      <c r="TXB50" s="682"/>
      <c r="TXC50" s="682"/>
      <c r="TXD50" s="682"/>
      <c r="TXE50" s="682"/>
      <c r="TXF50" s="682"/>
      <c r="TXG50" s="682"/>
      <c r="TXH50" s="682"/>
      <c r="TXI50" s="682"/>
      <c r="TXJ50" s="682"/>
      <c r="TXK50" s="682"/>
      <c r="TXL50" s="682"/>
      <c r="TXM50" s="682"/>
      <c r="TXN50" s="682"/>
      <c r="TXO50" s="682"/>
      <c r="TXP50" s="682"/>
      <c r="TXQ50" s="682"/>
      <c r="TXR50" s="682"/>
      <c r="TXS50" s="682"/>
      <c r="TXT50" s="682"/>
      <c r="TXU50" s="682"/>
      <c r="TXV50" s="682"/>
      <c r="TXW50" s="682"/>
      <c r="TXX50" s="682"/>
      <c r="TXY50" s="682"/>
      <c r="TXZ50" s="682"/>
      <c r="TYA50" s="682"/>
      <c r="TYB50" s="682"/>
      <c r="TYC50" s="682"/>
      <c r="TYD50" s="682"/>
      <c r="TYE50" s="682"/>
      <c r="TYF50" s="682"/>
      <c r="TYG50" s="682"/>
      <c r="TYH50" s="682"/>
      <c r="TYI50" s="682"/>
      <c r="TYJ50" s="682"/>
      <c r="TYK50" s="682"/>
      <c r="TYL50" s="682"/>
      <c r="TYM50" s="682"/>
      <c r="TYN50" s="682"/>
      <c r="TYO50" s="682"/>
      <c r="TYP50" s="682"/>
      <c r="TYQ50" s="682"/>
      <c r="TYR50" s="682"/>
      <c r="TYS50" s="682"/>
      <c r="TYT50" s="682"/>
      <c r="TYU50" s="682"/>
      <c r="TYV50" s="682"/>
      <c r="TYW50" s="682"/>
      <c r="TYX50" s="682"/>
      <c r="TYY50" s="682"/>
      <c r="TYZ50" s="682"/>
      <c r="TZA50" s="682"/>
      <c r="TZB50" s="682"/>
      <c r="TZC50" s="682"/>
      <c r="TZD50" s="682"/>
      <c r="TZE50" s="682"/>
      <c r="TZF50" s="682"/>
      <c r="TZG50" s="682"/>
      <c r="TZH50" s="682"/>
      <c r="TZI50" s="682"/>
      <c r="TZJ50" s="682"/>
      <c r="TZK50" s="682"/>
      <c r="TZL50" s="682"/>
      <c r="TZM50" s="682"/>
      <c r="TZN50" s="682"/>
      <c r="TZO50" s="682"/>
      <c r="TZP50" s="682"/>
      <c r="TZQ50" s="682"/>
      <c r="TZR50" s="682"/>
      <c r="TZS50" s="682"/>
      <c r="TZT50" s="682"/>
      <c r="TZU50" s="682"/>
      <c r="TZV50" s="682"/>
      <c r="TZW50" s="682"/>
      <c r="TZX50" s="682"/>
      <c r="TZY50" s="682"/>
      <c r="TZZ50" s="682"/>
      <c r="UAA50" s="682"/>
      <c r="UAB50" s="682"/>
      <c r="UAC50" s="682"/>
      <c r="UAD50" s="682"/>
      <c r="UAE50" s="682"/>
      <c r="UAF50" s="682"/>
      <c r="UAG50" s="682"/>
      <c r="UAH50" s="682"/>
      <c r="UAI50" s="682"/>
      <c r="UAJ50" s="682"/>
      <c r="UAK50" s="682"/>
      <c r="UAL50" s="682"/>
      <c r="UAM50" s="682"/>
      <c r="UAN50" s="682"/>
      <c r="UAO50" s="682"/>
      <c r="UAP50" s="682"/>
      <c r="UAQ50" s="682"/>
      <c r="UAR50" s="682"/>
      <c r="UAS50" s="682"/>
      <c r="UAT50" s="682"/>
      <c r="UAU50" s="682"/>
      <c r="UAV50" s="682"/>
      <c r="UAW50" s="682"/>
      <c r="UAX50" s="682"/>
      <c r="UAY50" s="682"/>
      <c r="UAZ50" s="682"/>
      <c r="UBA50" s="682"/>
      <c r="UBB50" s="682"/>
      <c r="UBC50" s="682"/>
      <c r="UBD50" s="682"/>
      <c r="UBE50" s="682"/>
      <c r="UBF50" s="682"/>
      <c r="UBG50" s="682"/>
      <c r="UBH50" s="682"/>
      <c r="UBI50" s="682"/>
      <c r="UBJ50" s="682"/>
      <c r="UBK50" s="682"/>
      <c r="UBL50" s="682"/>
      <c r="UBM50" s="682"/>
      <c r="UBN50" s="682"/>
      <c r="UBO50" s="682"/>
      <c r="UBP50" s="682"/>
      <c r="UBQ50" s="682"/>
      <c r="UBR50" s="682"/>
      <c r="UBS50" s="682"/>
      <c r="UBT50" s="682"/>
      <c r="UBU50" s="682"/>
      <c r="UBV50" s="682"/>
      <c r="UBW50" s="682"/>
      <c r="UBX50" s="682"/>
      <c r="UBY50" s="682"/>
      <c r="UBZ50" s="682"/>
      <c r="UCA50" s="682"/>
      <c r="UCB50" s="682"/>
      <c r="UCC50" s="682"/>
      <c r="UCD50" s="682"/>
      <c r="UCE50" s="682"/>
      <c r="UCF50" s="682"/>
      <c r="UCG50" s="682"/>
      <c r="UCH50" s="682"/>
      <c r="UCI50" s="682"/>
      <c r="UCJ50" s="682"/>
      <c r="UCK50" s="682"/>
      <c r="UCL50" s="682"/>
      <c r="UCM50" s="682"/>
      <c r="UCN50" s="682"/>
      <c r="UCO50" s="682"/>
      <c r="UCP50" s="682"/>
      <c r="UCQ50" s="682"/>
      <c r="UCR50" s="682"/>
      <c r="UCS50" s="682"/>
      <c r="UCT50" s="682"/>
      <c r="UCU50" s="682"/>
      <c r="UCV50" s="682"/>
      <c r="UCW50" s="682"/>
      <c r="UCX50" s="682"/>
      <c r="UCY50" s="682"/>
      <c r="UCZ50" s="682"/>
      <c r="UDA50" s="682"/>
      <c r="UDB50" s="682"/>
      <c r="UDC50" s="682"/>
      <c r="UDD50" s="682"/>
      <c r="UDE50" s="682"/>
      <c r="UDF50" s="682"/>
      <c r="UDG50" s="682"/>
      <c r="UDH50" s="682"/>
      <c r="UDI50" s="682"/>
      <c r="UDJ50" s="682"/>
      <c r="UDK50" s="682"/>
      <c r="UDL50" s="682"/>
      <c r="UDM50" s="682"/>
      <c r="UDN50" s="682"/>
      <c r="UDO50" s="682"/>
      <c r="UDP50" s="682"/>
      <c r="UDQ50" s="682"/>
      <c r="UDR50" s="682"/>
      <c r="UDS50" s="682"/>
      <c r="UDT50" s="682"/>
      <c r="UDU50" s="682"/>
      <c r="UDV50" s="682"/>
      <c r="UDW50" s="682"/>
      <c r="UDX50" s="682"/>
      <c r="UDY50" s="682"/>
      <c r="UDZ50" s="682"/>
      <c r="UEA50" s="682"/>
      <c r="UEB50" s="682"/>
      <c r="UEC50" s="682"/>
      <c r="UED50" s="682"/>
      <c r="UEE50" s="682"/>
      <c r="UEF50" s="682"/>
      <c r="UEG50" s="682"/>
      <c r="UEH50" s="682"/>
      <c r="UEI50" s="682"/>
      <c r="UEJ50" s="682"/>
      <c r="UEK50" s="682"/>
      <c r="UEL50" s="682"/>
      <c r="UEM50" s="682"/>
      <c r="UEN50" s="682"/>
      <c r="UEO50" s="682"/>
      <c r="UEP50" s="682"/>
      <c r="UEQ50" s="682"/>
      <c r="UER50" s="682"/>
      <c r="UES50" s="682"/>
      <c r="UET50" s="682"/>
      <c r="UEU50" s="682"/>
      <c r="UEV50" s="682"/>
      <c r="UEW50" s="682"/>
      <c r="UEX50" s="682"/>
      <c r="UEY50" s="682"/>
      <c r="UEZ50" s="682"/>
      <c r="UFA50" s="682"/>
      <c r="UFB50" s="682"/>
      <c r="UFC50" s="682"/>
      <c r="UFD50" s="682"/>
      <c r="UFE50" s="682"/>
      <c r="UFF50" s="682"/>
      <c r="UFG50" s="682"/>
      <c r="UFH50" s="682"/>
      <c r="UFI50" s="682"/>
      <c r="UFJ50" s="682"/>
      <c r="UFK50" s="682"/>
      <c r="UFL50" s="682"/>
      <c r="UFM50" s="682"/>
      <c r="UFN50" s="682"/>
      <c r="UFO50" s="682"/>
      <c r="UFP50" s="682"/>
      <c r="UFQ50" s="682"/>
      <c r="UFR50" s="682"/>
      <c r="UFS50" s="682"/>
      <c r="UFT50" s="682"/>
      <c r="UFU50" s="682"/>
      <c r="UFV50" s="682"/>
      <c r="UFW50" s="682"/>
      <c r="UFX50" s="682"/>
      <c r="UFY50" s="682"/>
      <c r="UFZ50" s="682"/>
      <c r="UGA50" s="682"/>
      <c r="UGB50" s="682"/>
      <c r="UGC50" s="682"/>
      <c r="UGD50" s="682"/>
      <c r="UGE50" s="682"/>
      <c r="UGF50" s="682"/>
      <c r="UGG50" s="682"/>
      <c r="UGH50" s="682"/>
      <c r="UGI50" s="682"/>
      <c r="UGJ50" s="682"/>
      <c r="UGK50" s="682"/>
      <c r="UGL50" s="682"/>
      <c r="UGM50" s="682"/>
      <c r="UGN50" s="682"/>
      <c r="UGO50" s="682"/>
      <c r="UGP50" s="682"/>
      <c r="UGQ50" s="682"/>
      <c r="UGR50" s="682"/>
      <c r="UGS50" s="682"/>
      <c r="UGT50" s="682"/>
      <c r="UGU50" s="682"/>
      <c r="UGV50" s="682"/>
      <c r="UGW50" s="682"/>
      <c r="UGX50" s="682"/>
      <c r="UGY50" s="682"/>
      <c r="UGZ50" s="682"/>
      <c r="UHA50" s="682"/>
      <c r="UHB50" s="682"/>
      <c r="UHC50" s="682"/>
      <c r="UHD50" s="682"/>
      <c r="UHE50" s="682"/>
      <c r="UHF50" s="682"/>
      <c r="UHG50" s="682"/>
      <c r="UHH50" s="682"/>
      <c r="UHI50" s="682"/>
      <c r="UHJ50" s="682"/>
      <c r="UHK50" s="682"/>
      <c r="UHL50" s="682"/>
      <c r="UHM50" s="682"/>
      <c r="UHN50" s="682"/>
      <c r="UHO50" s="682"/>
      <c r="UHP50" s="682"/>
      <c r="UHQ50" s="682"/>
      <c r="UHR50" s="682"/>
      <c r="UHS50" s="682"/>
      <c r="UHT50" s="682"/>
      <c r="UHU50" s="682"/>
      <c r="UHV50" s="682"/>
      <c r="UHW50" s="682"/>
      <c r="UHX50" s="682"/>
      <c r="UHY50" s="682"/>
      <c r="UHZ50" s="682"/>
      <c r="UIA50" s="682"/>
      <c r="UIB50" s="682"/>
      <c r="UIC50" s="682"/>
      <c r="UID50" s="682"/>
      <c r="UIE50" s="682"/>
      <c r="UIF50" s="682"/>
      <c r="UIG50" s="682"/>
      <c r="UIH50" s="682"/>
      <c r="UII50" s="682"/>
      <c r="UIJ50" s="682"/>
      <c r="UIK50" s="682"/>
      <c r="UIL50" s="682"/>
      <c r="UIM50" s="682"/>
      <c r="UIN50" s="682"/>
      <c r="UIO50" s="682"/>
      <c r="UIP50" s="682"/>
      <c r="UIQ50" s="682"/>
      <c r="UIR50" s="682"/>
      <c r="UIS50" s="682"/>
      <c r="UIT50" s="682"/>
      <c r="UIU50" s="682"/>
      <c r="UIV50" s="682"/>
      <c r="UIW50" s="682"/>
      <c r="UIX50" s="682"/>
      <c r="UIY50" s="682"/>
      <c r="UIZ50" s="682"/>
      <c r="UJA50" s="682"/>
      <c r="UJB50" s="682"/>
      <c r="UJC50" s="682"/>
      <c r="UJD50" s="682"/>
      <c r="UJE50" s="682"/>
      <c r="UJF50" s="682"/>
      <c r="UJG50" s="682"/>
      <c r="UJH50" s="682"/>
      <c r="UJI50" s="682"/>
      <c r="UJJ50" s="682"/>
      <c r="UJK50" s="682"/>
      <c r="UJL50" s="682"/>
      <c r="UJM50" s="682"/>
      <c r="UJN50" s="682"/>
      <c r="UJO50" s="682"/>
      <c r="UJP50" s="682"/>
      <c r="UJQ50" s="682"/>
      <c r="UJR50" s="682"/>
      <c r="UJS50" s="682"/>
      <c r="UJT50" s="682"/>
      <c r="UJU50" s="682"/>
      <c r="UJV50" s="682"/>
      <c r="UJW50" s="682"/>
      <c r="UJX50" s="682"/>
      <c r="UJY50" s="682"/>
      <c r="UJZ50" s="682"/>
      <c r="UKA50" s="682"/>
      <c r="UKB50" s="682"/>
      <c r="UKC50" s="682"/>
      <c r="UKD50" s="682"/>
      <c r="UKE50" s="682"/>
      <c r="UKF50" s="682"/>
      <c r="UKG50" s="682"/>
      <c r="UKH50" s="682"/>
      <c r="UKI50" s="682"/>
      <c r="UKJ50" s="682"/>
      <c r="UKK50" s="682"/>
      <c r="UKL50" s="682"/>
      <c r="UKM50" s="682"/>
      <c r="UKN50" s="682"/>
      <c r="UKO50" s="682"/>
      <c r="UKP50" s="682"/>
      <c r="UKQ50" s="682"/>
      <c r="UKR50" s="682"/>
      <c r="UKS50" s="682"/>
      <c r="UKT50" s="682"/>
      <c r="UKU50" s="682"/>
      <c r="UKV50" s="682"/>
      <c r="UKW50" s="682"/>
      <c r="UKX50" s="682"/>
      <c r="UKY50" s="682"/>
      <c r="UKZ50" s="682"/>
      <c r="ULA50" s="682"/>
      <c r="ULB50" s="682"/>
      <c r="ULC50" s="682"/>
      <c r="ULD50" s="682"/>
      <c r="ULE50" s="682"/>
      <c r="ULF50" s="682"/>
      <c r="ULG50" s="682"/>
      <c r="ULH50" s="682"/>
      <c r="ULI50" s="682"/>
      <c r="ULJ50" s="682"/>
      <c r="ULK50" s="682"/>
      <c r="ULL50" s="682"/>
      <c r="ULM50" s="682"/>
      <c r="ULN50" s="682"/>
      <c r="ULO50" s="682"/>
      <c r="ULP50" s="682"/>
      <c r="ULQ50" s="682"/>
      <c r="ULR50" s="682"/>
      <c r="ULS50" s="682"/>
      <c r="ULT50" s="682"/>
      <c r="ULU50" s="682"/>
      <c r="ULV50" s="682"/>
      <c r="ULW50" s="682"/>
      <c r="ULX50" s="682"/>
      <c r="ULY50" s="682"/>
      <c r="ULZ50" s="682"/>
      <c r="UMA50" s="682"/>
      <c r="UMB50" s="682"/>
      <c r="UMC50" s="682"/>
      <c r="UMD50" s="682"/>
      <c r="UME50" s="682"/>
      <c r="UMF50" s="682"/>
      <c r="UMG50" s="682"/>
      <c r="UMH50" s="682"/>
      <c r="UMI50" s="682"/>
      <c r="UMJ50" s="682"/>
      <c r="UMK50" s="682"/>
      <c r="UML50" s="682"/>
      <c r="UMM50" s="682"/>
      <c r="UMN50" s="682"/>
      <c r="UMO50" s="682"/>
      <c r="UMP50" s="682"/>
      <c r="UMQ50" s="682"/>
      <c r="UMR50" s="682"/>
      <c r="UMS50" s="682"/>
      <c r="UMT50" s="682"/>
      <c r="UMU50" s="682"/>
      <c r="UMV50" s="682"/>
      <c r="UMW50" s="682"/>
      <c r="UMX50" s="682"/>
      <c r="UMY50" s="682"/>
      <c r="UMZ50" s="682"/>
      <c r="UNA50" s="682"/>
      <c r="UNB50" s="682"/>
      <c r="UNC50" s="682"/>
      <c r="UND50" s="682"/>
      <c r="UNE50" s="682"/>
      <c r="UNF50" s="682"/>
      <c r="UNG50" s="682"/>
      <c r="UNH50" s="682"/>
      <c r="UNI50" s="682"/>
      <c r="UNJ50" s="682"/>
      <c r="UNK50" s="682"/>
      <c r="UNL50" s="682"/>
      <c r="UNM50" s="682"/>
      <c r="UNN50" s="682"/>
      <c r="UNO50" s="682"/>
      <c r="UNP50" s="682"/>
      <c r="UNQ50" s="682"/>
      <c r="UNR50" s="682"/>
      <c r="UNS50" s="682"/>
      <c r="UNT50" s="682"/>
      <c r="UNU50" s="682"/>
      <c r="UNV50" s="682"/>
      <c r="UNW50" s="682"/>
      <c r="UNX50" s="682"/>
      <c r="UNY50" s="682"/>
      <c r="UNZ50" s="682"/>
      <c r="UOA50" s="682"/>
      <c r="UOB50" s="682"/>
      <c r="UOC50" s="682"/>
      <c r="UOD50" s="682"/>
      <c r="UOE50" s="682"/>
      <c r="UOF50" s="682"/>
      <c r="UOG50" s="682"/>
      <c r="UOH50" s="682"/>
      <c r="UOI50" s="682"/>
      <c r="UOJ50" s="682"/>
      <c r="UOK50" s="682"/>
      <c r="UOL50" s="682"/>
      <c r="UOM50" s="682"/>
      <c r="UON50" s="682"/>
      <c r="UOO50" s="682"/>
      <c r="UOP50" s="682"/>
      <c r="UOQ50" s="682"/>
      <c r="UOR50" s="682"/>
      <c r="UOS50" s="682"/>
      <c r="UOT50" s="682"/>
      <c r="UOU50" s="682"/>
      <c r="UOV50" s="682"/>
      <c r="UOW50" s="682"/>
      <c r="UOX50" s="682"/>
      <c r="UOY50" s="682"/>
      <c r="UOZ50" s="682"/>
      <c r="UPA50" s="682"/>
      <c r="UPB50" s="682"/>
      <c r="UPC50" s="682"/>
      <c r="UPD50" s="682"/>
      <c r="UPE50" s="682"/>
      <c r="UPF50" s="682"/>
      <c r="UPG50" s="682"/>
      <c r="UPH50" s="682"/>
      <c r="UPI50" s="682"/>
      <c r="UPJ50" s="682"/>
      <c r="UPK50" s="682"/>
      <c r="UPL50" s="682"/>
      <c r="UPM50" s="682"/>
      <c r="UPN50" s="682"/>
      <c r="UPO50" s="682"/>
      <c r="UPP50" s="682"/>
      <c r="UPQ50" s="682"/>
      <c r="UPR50" s="682"/>
      <c r="UPS50" s="682"/>
      <c r="UPT50" s="682"/>
      <c r="UPU50" s="682"/>
      <c r="UPV50" s="682"/>
      <c r="UPW50" s="682"/>
      <c r="UPX50" s="682"/>
      <c r="UPY50" s="682"/>
      <c r="UPZ50" s="682"/>
      <c r="UQA50" s="682"/>
      <c r="UQB50" s="682"/>
      <c r="UQC50" s="682"/>
      <c r="UQD50" s="682"/>
      <c r="UQE50" s="682"/>
      <c r="UQF50" s="682"/>
      <c r="UQG50" s="682"/>
      <c r="UQH50" s="682"/>
      <c r="UQI50" s="682"/>
      <c r="UQJ50" s="682"/>
      <c r="UQK50" s="682"/>
      <c r="UQL50" s="682"/>
      <c r="UQM50" s="682"/>
      <c r="UQN50" s="682"/>
      <c r="UQO50" s="682"/>
      <c r="UQP50" s="682"/>
      <c r="UQQ50" s="682"/>
      <c r="UQR50" s="682"/>
      <c r="UQS50" s="682"/>
      <c r="UQT50" s="682"/>
      <c r="UQU50" s="682"/>
      <c r="UQV50" s="682"/>
      <c r="UQW50" s="682"/>
      <c r="UQX50" s="682"/>
      <c r="UQY50" s="682"/>
      <c r="UQZ50" s="682"/>
      <c r="URA50" s="682"/>
      <c r="URB50" s="682"/>
      <c r="URC50" s="682"/>
      <c r="URD50" s="682"/>
      <c r="URE50" s="682"/>
      <c r="URF50" s="682"/>
      <c r="URG50" s="682"/>
      <c r="URH50" s="682"/>
      <c r="URI50" s="682"/>
      <c r="URJ50" s="682"/>
      <c r="URK50" s="682"/>
      <c r="URL50" s="682"/>
      <c r="URM50" s="682"/>
      <c r="URN50" s="682"/>
      <c r="URO50" s="682"/>
      <c r="URP50" s="682"/>
      <c r="URQ50" s="682"/>
      <c r="URR50" s="682"/>
      <c r="URS50" s="682"/>
      <c r="URT50" s="682"/>
      <c r="URU50" s="682"/>
      <c r="URV50" s="682"/>
      <c r="URW50" s="682"/>
      <c r="URX50" s="682"/>
      <c r="URY50" s="682"/>
      <c r="URZ50" s="682"/>
      <c r="USA50" s="682"/>
      <c r="USB50" s="682"/>
      <c r="USC50" s="682"/>
      <c r="USD50" s="682"/>
      <c r="USE50" s="682"/>
      <c r="USF50" s="682"/>
      <c r="USG50" s="682"/>
      <c r="USH50" s="682"/>
      <c r="USI50" s="682"/>
      <c r="USJ50" s="682"/>
      <c r="USK50" s="682"/>
      <c r="USL50" s="682"/>
      <c r="USM50" s="682"/>
      <c r="USN50" s="682"/>
      <c r="USO50" s="682"/>
      <c r="USP50" s="682"/>
      <c r="USQ50" s="682"/>
      <c r="USR50" s="682"/>
      <c r="USS50" s="682"/>
      <c r="UST50" s="682"/>
      <c r="USU50" s="682"/>
      <c r="USV50" s="682"/>
      <c r="USW50" s="682"/>
      <c r="USX50" s="682"/>
      <c r="USY50" s="682"/>
      <c r="USZ50" s="682"/>
      <c r="UTA50" s="682"/>
      <c r="UTB50" s="682"/>
      <c r="UTC50" s="682"/>
      <c r="UTD50" s="682"/>
      <c r="UTE50" s="682"/>
      <c r="UTF50" s="682"/>
      <c r="UTG50" s="682"/>
      <c r="UTH50" s="682"/>
      <c r="UTI50" s="682"/>
      <c r="UTJ50" s="682"/>
      <c r="UTK50" s="682"/>
      <c r="UTL50" s="682"/>
      <c r="UTM50" s="682"/>
      <c r="UTN50" s="682"/>
      <c r="UTO50" s="682"/>
      <c r="UTP50" s="682"/>
      <c r="UTQ50" s="682"/>
      <c r="UTR50" s="682"/>
      <c r="UTS50" s="682"/>
      <c r="UTT50" s="682"/>
      <c r="UTU50" s="682"/>
      <c r="UTV50" s="682"/>
      <c r="UTW50" s="682"/>
      <c r="UTX50" s="682"/>
      <c r="UTY50" s="682"/>
      <c r="UTZ50" s="682"/>
      <c r="UUA50" s="682"/>
      <c r="UUB50" s="682"/>
      <c r="UUC50" s="682"/>
      <c r="UUD50" s="682"/>
      <c r="UUE50" s="682"/>
      <c r="UUF50" s="682"/>
      <c r="UUG50" s="682"/>
      <c r="UUH50" s="682"/>
      <c r="UUI50" s="682"/>
      <c r="UUJ50" s="682"/>
      <c r="UUK50" s="682"/>
      <c r="UUL50" s="682"/>
      <c r="UUM50" s="682"/>
      <c r="UUN50" s="682"/>
      <c r="UUO50" s="682"/>
      <c r="UUP50" s="682"/>
      <c r="UUQ50" s="682"/>
      <c r="UUR50" s="682"/>
      <c r="UUS50" s="682"/>
      <c r="UUT50" s="682"/>
      <c r="UUU50" s="682"/>
      <c r="UUV50" s="682"/>
      <c r="UUW50" s="682"/>
      <c r="UUX50" s="682"/>
      <c r="UUY50" s="682"/>
      <c r="UUZ50" s="682"/>
      <c r="UVA50" s="682"/>
      <c r="UVB50" s="682"/>
      <c r="UVC50" s="682"/>
      <c r="UVD50" s="682"/>
      <c r="UVE50" s="682"/>
      <c r="UVF50" s="682"/>
      <c r="UVG50" s="682"/>
      <c r="UVH50" s="682"/>
      <c r="UVI50" s="682"/>
      <c r="UVJ50" s="682"/>
      <c r="UVK50" s="682"/>
      <c r="UVL50" s="682"/>
      <c r="UVM50" s="682"/>
      <c r="UVN50" s="682"/>
      <c r="UVO50" s="682"/>
      <c r="UVP50" s="682"/>
      <c r="UVQ50" s="682"/>
      <c r="UVR50" s="682"/>
      <c r="UVS50" s="682"/>
      <c r="UVT50" s="682"/>
      <c r="UVU50" s="682"/>
      <c r="UVV50" s="682"/>
      <c r="UVW50" s="682"/>
      <c r="UVX50" s="682"/>
      <c r="UVY50" s="682"/>
      <c r="UVZ50" s="682"/>
      <c r="UWA50" s="682"/>
      <c r="UWB50" s="682"/>
      <c r="UWC50" s="682"/>
      <c r="UWD50" s="682"/>
      <c r="UWE50" s="682"/>
      <c r="UWF50" s="682"/>
      <c r="UWG50" s="682"/>
      <c r="UWH50" s="682"/>
      <c r="UWI50" s="682"/>
      <c r="UWJ50" s="682"/>
      <c r="UWK50" s="682"/>
      <c r="UWL50" s="682"/>
      <c r="UWM50" s="682"/>
      <c r="UWN50" s="682"/>
      <c r="UWO50" s="682"/>
      <c r="UWP50" s="682"/>
      <c r="UWQ50" s="682"/>
      <c r="UWR50" s="682"/>
      <c r="UWS50" s="682"/>
      <c r="UWT50" s="682"/>
      <c r="UWU50" s="682"/>
      <c r="UWV50" s="682"/>
      <c r="UWW50" s="682"/>
      <c r="UWX50" s="682"/>
      <c r="UWY50" s="682"/>
      <c r="UWZ50" s="682"/>
      <c r="UXA50" s="682"/>
      <c r="UXB50" s="682"/>
      <c r="UXC50" s="682"/>
      <c r="UXD50" s="682"/>
      <c r="UXE50" s="682"/>
      <c r="UXF50" s="682"/>
      <c r="UXG50" s="682"/>
      <c r="UXH50" s="682"/>
      <c r="UXI50" s="682"/>
      <c r="UXJ50" s="682"/>
      <c r="UXK50" s="682"/>
      <c r="UXL50" s="682"/>
      <c r="UXM50" s="682"/>
      <c r="UXN50" s="682"/>
      <c r="UXO50" s="682"/>
      <c r="UXP50" s="682"/>
      <c r="UXQ50" s="682"/>
      <c r="UXR50" s="682"/>
      <c r="UXS50" s="682"/>
      <c r="UXT50" s="682"/>
      <c r="UXU50" s="682"/>
      <c r="UXV50" s="682"/>
      <c r="UXW50" s="682"/>
      <c r="UXX50" s="682"/>
      <c r="UXY50" s="682"/>
      <c r="UXZ50" s="682"/>
      <c r="UYA50" s="682"/>
      <c r="UYB50" s="682"/>
      <c r="UYC50" s="682"/>
      <c r="UYD50" s="682"/>
      <c r="UYE50" s="682"/>
      <c r="UYF50" s="682"/>
      <c r="UYG50" s="682"/>
      <c r="UYH50" s="682"/>
      <c r="UYI50" s="682"/>
      <c r="UYJ50" s="682"/>
      <c r="UYK50" s="682"/>
      <c r="UYL50" s="682"/>
      <c r="UYM50" s="682"/>
      <c r="UYN50" s="682"/>
      <c r="UYO50" s="682"/>
      <c r="UYP50" s="682"/>
      <c r="UYQ50" s="682"/>
      <c r="UYR50" s="682"/>
      <c r="UYS50" s="682"/>
      <c r="UYT50" s="682"/>
      <c r="UYU50" s="682"/>
      <c r="UYV50" s="682"/>
      <c r="UYW50" s="682"/>
      <c r="UYX50" s="682"/>
      <c r="UYY50" s="682"/>
      <c r="UYZ50" s="682"/>
      <c r="UZA50" s="682"/>
      <c r="UZB50" s="682"/>
      <c r="UZC50" s="682"/>
      <c r="UZD50" s="682"/>
      <c r="UZE50" s="682"/>
      <c r="UZF50" s="682"/>
      <c r="UZG50" s="682"/>
      <c r="UZH50" s="682"/>
      <c r="UZI50" s="682"/>
      <c r="UZJ50" s="682"/>
      <c r="UZK50" s="682"/>
      <c r="UZL50" s="682"/>
      <c r="UZM50" s="682"/>
      <c r="UZN50" s="682"/>
      <c r="UZO50" s="682"/>
      <c r="UZP50" s="682"/>
      <c r="UZQ50" s="682"/>
      <c r="UZR50" s="682"/>
      <c r="UZS50" s="682"/>
      <c r="UZT50" s="682"/>
      <c r="UZU50" s="682"/>
      <c r="UZV50" s="682"/>
      <c r="UZW50" s="682"/>
      <c r="UZX50" s="682"/>
      <c r="UZY50" s="682"/>
      <c r="UZZ50" s="682"/>
      <c r="VAA50" s="682"/>
      <c r="VAB50" s="682"/>
      <c r="VAC50" s="682"/>
      <c r="VAD50" s="682"/>
      <c r="VAE50" s="682"/>
      <c r="VAF50" s="682"/>
      <c r="VAG50" s="682"/>
      <c r="VAH50" s="682"/>
      <c r="VAI50" s="682"/>
      <c r="VAJ50" s="682"/>
      <c r="VAK50" s="682"/>
      <c r="VAL50" s="682"/>
      <c r="VAM50" s="682"/>
      <c r="VAN50" s="682"/>
      <c r="VAO50" s="682"/>
      <c r="VAP50" s="682"/>
      <c r="VAQ50" s="682"/>
      <c r="VAR50" s="682"/>
      <c r="VAS50" s="682"/>
      <c r="VAT50" s="682"/>
      <c r="VAU50" s="682"/>
      <c r="VAV50" s="682"/>
      <c r="VAW50" s="682"/>
      <c r="VAX50" s="682"/>
      <c r="VAY50" s="682"/>
      <c r="VAZ50" s="682"/>
      <c r="VBA50" s="682"/>
      <c r="VBB50" s="682"/>
      <c r="VBC50" s="682"/>
      <c r="VBD50" s="682"/>
      <c r="VBE50" s="682"/>
      <c r="VBF50" s="682"/>
      <c r="VBG50" s="682"/>
      <c r="VBH50" s="682"/>
      <c r="VBI50" s="682"/>
      <c r="VBJ50" s="682"/>
      <c r="VBK50" s="682"/>
      <c r="VBL50" s="682"/>
      <c r="VBM50" s="682"/>
      <c r="VBN50" s="682"/>
      <c r="VBO50" s="682"/>
      <c r="VBP50" s="682"/>
      <c r="VBQ50" s="682"/>
      <c r="VBR50" s="682"/>
      <c r="VBS50" s="682"/>
      <c r="VBT50" s="682"/>
      <c r="VBU50" s="682"/>
      <c r="VBV50" s="682"/>
      <c r="VBW50" s="682"/>
      <c r="VBX50" s="682"/>
      <c r="VBY50" s="682"/>
      <c r="VBZ50" s="682"/>
      <c r="VCA50" s="682"/>
      <c r="VCB50" s="682"/>
      <c r="VCC50" s="682"/>
      <c r="VCD50" s="682"/>
      <c r="VCE50" s="682"/>
      <c r="VCF50" s="682"/>
      <c r="VCG50" s="682"/>
      <c r="VCH50" s="682"/>
      <c r="VCI50" s="682"/>
      <c r="VCJ50" s="682"/>
      <c r="VCK50" s="682"/>
      <c r="VCL50" s="682"/>
      <c r="VCM50" s="682"/>
      <c r="VCN50" s="682"/>
      <c r="VCO50" s="682"/>
      <c r="VCP50" s="682"/>
      <c r="VCQ50" s="682"/>
      <c r="VCR50" s="682"/>
      <c r="VCS50" s="682"/>
      <c r="VCT50" s="682"/>
      <c r="VCU50" s="682"/>
      <c r="VCV50" s="682"/>
      <c r="VCW50" s="682"/>
      <c r="VCX50" s="682"/>
      <c r="VCY50" s="682"/>
      <c r="VCZ50" s="682"/>
      <c r="VDA50" s="682"/>
      <c r="VDB50" s="682"/>
      <c r="VDC50" s="682"/>
      <c r="VDD50" s="682"/>
      <c r="VDE50" s="682"/>
      <c r="VDF50" s="682"/>
      <c r="VDG50" s="682"/>
      <c r="VDH50" s="682"/>
      <c r="VDI50" s="682"/>
      <c r="VDJ50" s="682"/>
      <c r="VDK50" s="682"/>
      <c r="VDL50" s="682"/>
      <c r="VDM50" s="682"/>
      <c r="VDN50" s="682"/>
      <c r="VDO50" s="682"/>
      <c r="VDP50" s="682"/>
      <c r="VDQ50" s="682"/>
      <c r="VDR50" s="682"/>
      <c r="VDS50" s="682"/>
      <c r="VDT50" s="682"/>
      <c r="VDU50" s="682"/>
      <c r="VDV50" s="682"/>
      <c r="VDW50" s="682"/>
      <c r="VDX50" s="682"/>
      <c r="VDY50" s="682"/>
      <c r="VDZ50" s="682"/>
      <c r="VEA50" s="682"/>
      <c r="VEB50" s="682"/>
      <c r="VEC50" s="682"/>
      <c r="VED50" s="682"/>
      <c r="VEE50" s="682"/>
      <c r="VEF50" s="682"/>
      <c r="VEG50" s="682"/>
      <c r="VEH50" s="682"/>
      <c r="VEI50" s="682"/>
      <c r="VEJ50" s="682"/>
      <c r="VEK50" s="682"/>
      <c r="VEL50" s="682"/>
      <c r="VEM50" s="682"/>
      <c r="VEN50" s="682"/>
      <c r="VEO50" s="682"/>
      <c r="VEP50" s="682"/>
      <c r="VEQ50" s="682"/>
      <c r="VER50" s="682"/>
      <c r="VES50" s="682"/>
      <c r="VET50" s="682"/>
      <c r="VEU50" s="682"/>
      <c r="VEV50" s="682"/>
      <c r="VEW50" s="682"/>
      <c r="VEX50" s="682"/>
      <c r="VEY50" s="682"/>
      <c r="VEZ50" s="682"/>
      <c r="VFA50" s="682"/>
      <c r="VFB50" s="682"/>
      <c r="VFC50" s="682"/>
      <c r="VFD50" s="682"/>
      <c r="VFE50" s="682"/>
      <c r="VFF50" s="682"/>
      <c r="VFG50" s="682"/>
      <c r="VFH50" s="682"/>
      <c r="VFI50" s="682"/>
      <c r="VFJ50" s="682"/>
      <c r="VFK50" s="682"/>
      <c r="VFL50" s="682"/>
      <c r="VFM50" s="682"/>
      <c r="VFN50" s="682"/>
      <c r="VFO50" s="682"/>
      <c r="VFP50" s="682"/>
      <c r="VFQ50" s="682"/>
      <c r="VFR50" s="682"/>
      <c r="VFS50" s="682"/>
      <c r="VFT50" s="682"/>
      <c r="VFU50" s="682"/>
      <c r="VFV50" s="682"/>
      <c r="VFW50" s="682"/>
      <c r="VFX50" s="682"/>
      <c r="VFY50" s="682"/>
      <c r="VFZ50" s="682"/>
      <c r="VGA50" s="682"/>
      <c r="VGB50" s="682"/>
      <c r="VGC50" s="682"/>
      <c r="VGD50" s="682"/>
      <c r="VGE50" s="682"/>
      <c r="VGF50" s="682"/>
      <c r="VGG50" s="682"/>
      <c r="VGH50" s="682"/>
      <c r="VGI50" s="682"/>
      <c r="VGJ50" s="682"/>
      <c r="VGK50" s="682"/>
      <c r="VGL50" s="682"/>
      <c r="VGM50" s="682"/>
      <c r="VGN50" s="682"/>
      <c r="VGO50" s="682"/>
      <c r="VGP50" s="682"/>
      <c r="VGQ50" s="682"/>
      <c r="VGR50" s="682"/>
      <c r="VGS50" s="682"/>
      <c r="VGT50" s="682"/>
      <c r="VGU50" s="682"/>
      <c r="VGV50" s="682"/>
      <c r="VGW50" s="682"/>
      <c r="VGX50" s="682"/>
      <c r="VGY50" s="682"/>
      <c r="VGZ50" s="682"/>
      <c r="VHA50" s="682"/>
      <c r="VHB50" s="682"/>
      <c r="VHC50" s="682"/>
      <c r="VHD50" s="682"/>
      <c r="VHE50" s="682"/>
      <c r="VHF50" s="682"/>
      <c r="VHG50" s="682"/>
      <c r="VHH50" s="682"/>
      <c r="VHI50" s="682"/>
      <c r="VHJ50" s="682"/>
      <c r="VHK50" s="682"/>
      <c r="VHL50" s="682"/>
      <c r="VHM50" s="682"/>
      <c r="VHN50" s="682"/>
      <c r="VHO50" s="682"/>
      <c r="VHP50" s="682"/>
      <c r="VHQ50" s="682"/>
      <c r="VHR50" s="682"/>
      <c r="VHS50" s="682"/>
      <c r="VHT50" s="682"/>
      <c r="VHU50" s="682"/>
      <c r="VHV50" s="682"/>
      <c r="VHW50" s="682"/>
      <c r="VHX50" s="682"/>
      <c r="VHY50" s="682"/>
      <c r="VHZ50" s="682"/>
      <c r="VIA50" s="682"/>
      <c r="VIB50" s="682"/>
      <c r="VIC50" s="682"/>
      <c r="VID50" s="682"/>
      <c r="VIE50" s="682"/>
      <c r="VIF50" s="682"/>
      <c r="VIG50" s="682"/>
      <c r="VIH50" s="682"/>
      <c r="VII50" s="682"/>
      <c r="VIJ50" s="682"/>
      <c r="VIK50" s="682"/>
      <c r="VIL50" s="682"/>
      <c r="VIM50" s="682"/>
      <c r="VIN50" s="682"/>
      <c r="VIO50" s="682"/>
      <c r="VIP50" s="682"/>
      <c r="VIQ50" s="682"/>
      <c r="VIR50" s="682"/>
      <c r="VIS50" s="682"/>
      <c r="VIT50" s="682"/>
      <c r="VIU50" s="682"/>
      <c r="VIV50" s="682"/>
      <c r="VIW50" s="682"/>
      <c r="VIX50" s="682"/>
      <c r="VIY50" s="682"/>
      <c r="VIZ50" s="682"/>
      <c r="VJA50" s="682"/>
      <c r="VJB50" s="682"/>
      <c r="VJC50" s="682"/>
      <c r="VJD50" s="682"/>
      <c r="VJE50" s="682"/>
      <c r="VJF50" s="682"/>
      <c r="VJG50" s="682"/>
      <c r="VJH50" s="682"/>
      <c r="VJI50" s="682"/>
      <c r="VJJ50" s="682"/>
      <c r="VJK50" s="682"/>
      <c r="VJL50" s="682"/>
      <c r="VJM50" s="682"/>
      <c r="VJN50" s="682"/>
      <c r="VJO50" s="682"/>
      <c r="VJP50" s="682"/>
      <c r="VJQ50" s="682"/>
      <c r="VJR50" s="682"/>
      <c r="VJS50" s="682"/>
      <c r="VJT50" s="682"/>
      <c r="VJU50" s="682"/>
      <c r="VJV50" s="682"/>
      <c r="VJW50" s="682"/>
      <c r="VJX50" s="682"/>
      <c r="VJY50" s="682"/>
      <c r="VJZ50" s="682"/>
      <c r="VKA50" s="682"/>
      <c r="VKB50" s="682"/>
      <c r="VKC50" s="682"/>
      <c r="VKD50" s="682"/>
      <c r="VKE50" s="682"/>
      <c r="VKF50" s="682"/>
      <c r="VKG50" s="682"/>
      <c r="VKH50" s="682"/>
      <c r="VKI50" s="682"/>
      <c r="VKJ50" s="682"/>
      <c r="VKK50" s="682"/>
      <c r="VKL50" s="682"/>
      <c r="VKM50" s="682"/>
      <c r="VKN50" s="682"/>
      <c r="VKO50" s="682"/>
      <c r="VKP50" s="682"/>
      <c r="VKQ50" s="682"/>
      <c r="VKR50" s="682"/>
      <c r="VKS50" s="682"/>
      <c r="VKT50" s="682"/>
      <c r="VKU50" s="682"/>
      <c r="VKV50" s="682"/>
      <c r="VKW50" s="682"/>
      <c r="VKX50" s="682"/>
      <c r="VKY50" s="682"/>
      <c r="VKZ50" s="682"/>
      <c r="VLA50" s="682"/>
      <c r="VLB50" s="682"/>
      <c r="VLC50" s="682"/>
      <c r="VLD50" s="682"/>
      <c r="VLE50" s="682"/>
      <c r="VLF50" s="682"/>
      <c r="VLG50" s="682"/>
      <c r="VLH50" s="682"/>
      <c r="VLI50" s="682"/>
      <c r="VLJ50" s="682"/>
      <c r="VLK50" s="682"/>
      <c r="VLL50" s="682"/>
      <c r="VLM50" s="682"/>
      <c r="VLN50" s="682"/>
      <c r="VLO50" s="682"/>
      <c r="VLP50" s="682"/>
      <c r="VLQ50" s="682"/>
      <c r="VLR50" s="682"/>
      <c r="VLS50" s="682"/>
      <c r="VLT50" s="682"/>
      <c r="VLU50" s="682"/>
      <c r="VLV50" s="682"/>
      <c r="VLW50" s="682"/>
      <c r="VLX50" s="682"/>
      <c r="VLY50" s="682"/>
      <c r="VLZ50" s="682"/>
      <c r="VMA50" s="682"/>
      <c r="VMB50" s="682"/>
      <c r="VMC50" s="682"/>
      <c r="VMD50" s="682"/>
      <c r="VME50" s="682"/>
      <c r="VMF50" s="682"/>
      <c r="VMG50" s="682"/>
      <c r="VMH50" s="682"/>
      <c r="VMI50" s="682"/>
      <c r="VMJ50" s="682"/>
      <c r="VMK50" s="682"/>
      <c r="VML50" s="682"/>
      <c r="VMM50" s="682"/>
      <c r="VMN50" s="682"/>
      <c r="VMO50" s="682"/>
      <c r="VMP50" s="682"/>
      <c r="VMQ50" s="682"/>
      <c r="VMR50" s="682"/>
      <c r="VMS50" s="682"/>
      <c r="VMT50" s="682"/>
      <c r="VMU50" s="682"/>
      <c r="VMV50" s="682"/>
      <c r="VMW50" s="682"/>
      <c r="VMX50" s="682"/>
      <c r="VMY50" s="682"/>
      <c r="VMZ50" s="682"/>
      <c r="VNA50" s="682"/>
      <c r="VNB50" s="682"/>
      <c r="VNC50" s="682"/>
      <c r="VND50" s="682"/>
      <c r="VNE50" s="682"/>
      <c r="VNF50" s="682"/>
      <c r="VNG50" s="682"/>
      <c r="VNH50" s="682"/>
      <c r="VNI50" s="682"/>
      <c r="VNJ50" s="682"/>
      <c r="VNK50" s="682"/>
      <c r="VNL50" s="682"/>
      <c r="VNM50" s="682"/>
      <c r="VNN50" s="682"/>
      <c r="VNO50" s="682"/>
      <c r="VNP50" s="682"/>
      <c r="VNQ50" s="682"/>
      <c r="VNR50" s="682"/>
      <c r="VNS50" s="682"/>
      <c r="VNT50" s="682"/>
      <c r="VNU50" s="682"/>
      <c r="VNV50" s="682"/>
      <c r="VNW50" s="682"/>
      <c r="VNX50" s="682"/>
      <c r="VNY50" s="682"/>
      <c r="VNZ50" s="682"/>
      <c r="VOA50" s="682"/>
      <c r="VOB50" s="682"/>
      <c r="VOC50" s="682"/>
      <c r="VOD50" s="682"/>
      <c r="VOE50" s="682"/>
      <c r="VOF50" s="682"/>
      <c r="VOG50" s="682"/>
      <c r="VOH50" s="682"/>
      <c r="VOI50" s="682"/>
      <c r="VOJ50" s="682"/>
      <c r="VOK50" s="682"/>
      <c r="VOL50" s="682"/>
      <c r="VOM50" s="682"/>
      <c r="VON50" s="682"/>
      <c r="VOO50" s="682"/>
      <c r="VOP50" s="682"/>
      <c r="VOQ50" s="682"/>
      <c r="VOR50" s="682"/>
      <c r="VOS50" s="682"/>
      <c r="VOT50" s="682"/>
      <c r="VOU50" s="682"/>
      <c r="VOV50" s="682"/>
      <c r="VOW50" s="682"/>
      <c r="VOX50" s="682"/>
      <c r="VOY50" s="682"/>
      <c r="VOZ50" s="682"/>
      <c r="VPA50" s="682"/>
      <c r="VPB50" s="682"/>
      <c r="VPC50" s="682"/>
      <c r="VPD50" s="682"/>
      <c r="VPE50" s="682"/>
      <c r="VPF50" s="682"/>
      <c r="VPG50" s="682"/>
      <c r="VPH50" s="682"/>
      <c r="VPI50" s="682"/>
      <c r="VPJ50" s="682"/>
      <c r="VPK50" s="682"/>
      <c r="VPL50" s="682"/>
      <c r="VPM50" s="682"/>
      <c r="VPN50" s="682"/>
      <c r="VPO50" s="682"/>
      <c r="VPP50" s="682"/>
      <c r="VPQ50" s="682"/>
      <c r="VPR50" s="682"/>
      <c r="VPS50" s="682"/>
      <c r="VPT50" s="682"/>
      <c r="VPU50" s="682"/>
      <c r="VPV50" s="682"/>
      <c r="VPW50" s="682"/>
      <c r="VPX50" s="682"/>
      <c r="VPY50" s="682"/>
      <c r="VPZ50" s="682"/>
      <c r="VQA50" s="682"/>
      <c r="VQB50" s="682"/>
      <c r="VQC50" s="682"/>
      <c r="VQD50" s="682"/>
      <c r="VQE50" s="682"/>
      <c r="VQF50" s="682"/>
      <c r="VQG50" s="682"/>
      <c r="VQH50" s="682"/>
      <c r="VQI50" s="682"/>
      <c r="VQJ50" s="682"/>
      <c r="VQK50" s="682"/>
      <c r="VQL50" s="682"/>
      <c r="VQM50" s="682"/>
      <c r="VQN50" s="682"/>
      <c r="VQO50" s="682"/>
      <c r="VQP50" s="682"/>
      <c r="VQQ50" s="682"/>
      <c r="VQR50" s="682"/>
      <c r="VQS50" s="682"/>
      <c r="VQT50" s="682"/>
      <c r="VQU50" s="682"/>
      <c r="VQV50" s="682"/>
      <c r="VQW50" s="682"/>
      <c r="VQX50" s="682"/>
      <c r="VQY50" s="682"/>
      <c r="VQZ50" s="682"/>
      <c r="VRA50" s="682"/>
      <c r="VRB50" s="682"/>
      <c r="VRC50" s="682"/>
      <c r="VRD50" s="682"/>
      <c r="VRE50" s="682"/>
      <c r="VRF50" s="682"/>
      <c r="VRG50" s="682"/>
      <c r="VRH50" s="682"/>
      <c r="VRI50" s="682"/>
      <c r="VRJ50" s="682"/>
      <c r="VRK50" s="682"/>
      <c r="VRL50" s="682"/>
      <c r="VRM50" s="682"/>
      <c r="VRN50" s="682"/>
      <c r="VRO50" s="682"/>
      <c r="VRP50" s="682"/>
      <c r="VRQ50" s="682"/>
      <c r="VRR50" s="682"/>
      <c r="VRS50" s="682"/>
      <c r="VRT50" s="682"/>
      <c r="VRU50" s="682"/>
      <c r="VRV50" s="682"/>
      <c r="VRW50" s="682"/>
      <c r="VRX50" s="682"/>
      <c r="VRY50" s="682"/>
      <c r="VRZ50" s="682"/>
      <c r="VSA50" s="682"/>
      <c r="VSB50" s="682"/>
      <c r="VSC50" s="682"/>
      <c r="VSD50" s="682"/>
      <c r="VSE50" s="682"/>
      <c r="VSF50" s="682"/>
      <c r="VSG50" s="682"/>
      <c r="VSH50" s="682"/>
      <c r="VSI50" s="682"/>
      <c r="VSJ50" s="682"/>
      <c r="VSK50" s="682"/>
      <c r="VSL50" s="682"/>
      <c r="VSM50" s="682"/>
      <c r="VSN50" s="682"/>
      <c r="VSO50" s="682"/>
      <c r="VSP50" s="682"/>
      <c r="VSQ50" s="682"/>
      <c r="VSR50" s="682"/>
      <c r="VSS50" s="682"/>
      <c r="VST50" s="682"/>
      <c r="VSU50" s="682"/>
      <c r="VSV50" s="682"/>
      <c r="VSW50" s="682"/>
      <c r="VSX50" s="682"/>
      <c r="VSY50" s="682"/>
      <c r="VSZ50" s="682"/>
      <c r="VTA50" s="682"/>
      <c r="VTB50" s="682"/>
      <c r="VTC50" s="682"/>
      <c r="VTD50" s="682"/>
      <c r="VTE50" s="682"/>
      <c r="VTF50" s="682"/>
      <c r="VTG50" s="682"/>
      <c r="VTH50" s="682"/>
      <c r="VTI50" s="682"/>
      <c r="VTJ50" s="682"/>
      <c r="VTK50" s="682"/>
      <c r="VTL50" s="682"/>
      <c r="VTM50" s="682"/>
      <c r="VTN50" s="682"/>
      <c r="VTO50" s="682"/>
      <c r="VTP50" s="682"/>
      <c r="VTQ50" s="682"/>
      <c r="VTR50" s="682"/>
      <c r="VTS50" s="682"/>
      <c r="VTT50" s="682"/>
      <c r="VTU50" s="682"/>
      <c r="VTV50" s="682"/>
      <c r="VTW50" s="682"/>
      <c r="VTX50" s="682"/>
      <c r="VTY50" s="682"/>
      <c r="VTZ50" s="682"/>
      <c r="VUA50" s="682"/>
      <c r="VUB50" s="682"/>
      <c r="VUC50" s="682"/>
      <c r="VUD50" s="682"/>
      <c r="VUE50" s="682"/>
      <c r="VUF50" s="682"/>
      <c r="VUG50" s="682"/>
      <c r="VUH50" s="682"/>
      <c r="VUI50" s="682"/>
      <c r="VUJ50" s="682"/>
      <c r="VUK50" s="682"/>
      <c r="VUL50" s="682"/>
      <c r="VUM50" s="682"/>
      <c r="VUN50" s="682"/>
      <c r="VUO50" s="682"/>
      <c r="VUP50" s="682"/>
      <c r="VUQ50" s="682"/>
      <c r="VUR50" s="682"/>
      <c r="VUS50" s="682"/>
      <c r="VUT50" s="682"/>
      <c r="VUU50" s="682"/>
      <c r="VUV50" s="682"/>
      <c r="VUW50" s="682"/>
      <c r="VUX50" s="682"/>
      <c r="VUY50" s="682"/>
      <c r="VUZ50" s="682"/>
      <c r="VVA50" s="682"/>
      <c r="VVB50" s="682"/>
      <c r="VVC50" s="682"/>
      <c r="VVD50" s="682"/>
      <c r="VVE50" s="682"/>
      <c r="VVF50" s="682"/>
      <c r="VVG50" s="682"/>
      <c r="VVH50" s="682"/>
      <c r="VVI50" s="682"/>
      <c r="VVJ50" s="682"/>
      <c r="VVK50" s="682"/>
      <c r="VVL50" s="682"/>
      <c r="VVM50" s="682"/>
      <c r="VVN50" s="682"/>
      <c r="VVO50" s="682"/>
      <c r="VVP50" s="682"/>
      <c r="VVQ50" s="682"/>
      <c r="VVR50" s="682"/>
      <c r="VVS50" s="682"/>
      <c r="VVT50" s="682"/>
      <c r="VVU50" s="682"/>
      <c r="VVV50" s="682"/>
      <c r="VVW50" s="682"/>
      <c r="VVX50" s="682"/>
      <c r="VVY50" s="682"/>
      <c r="VVZ50" s="682"/>
      <c r="VWA50" s="682"/>
      <c r="VWB50" s="682"/>
      <c r="VWC50" s="682"/>
      <c r="VWD50" s="682"/>
      <c r="VWE50" s="682"/>
      <c r="VWF50" s="682"/>
      <c r="VWG50" s="682"/>
      <c r="VWH50" s="682"/>
      <c r="VWI50" s="682"/>
      <c r="VWJ50" s="682"/>
      <c r="VWK50" s="682"/>
      <c r="VWL50" s="682"/>
      <c r="VWM50" s="682"/>
      <c r="VWN50" s="682"/>
      <c r="VWO50" s="682"/>
      <c r="VWP50" s="682"/>
      <c r="VWQ50" s="682"/>
      <c r="VWR50" s="682"/>
      <c r="VWS50" s="682"/>
      <c r="VWT50" s="682"/>
      <c r="VWU50" s="682"/>
      <c r="VWV50" s="682"/>
      <c r="VWW50" s="682"/>
      <c r="VWX50" s="682"/>
      <c r="VWY50" s="682"/>
      <c r="VWZ50" s="682"/>
      <c r="VXA50" s="682"/>
      <c r="VXB50" s="682"/>
      <c r="VXC50" s="682"/>
      <c r="VXD50" s="682"/>
      <c r="VXE50" s="682"/>
      <c r="VXF50" s="682"/>
      <c r="VXG50" s="682"/>
      <c r="VXH50" s="682"/>
      <c r="VXI50" s="682"/>
      <c r="VXJ50" s="682"/>
      <c r="VXK50" s="682"/>
      <c r="VXL50" s="682"/>
      <c r="VXM50" s="682"/>
      <c r="VXN50" s="682"/>
      <c r="VXO50" s="682"/>
      <c r="VXP50" s="682"/>
      <c r="VXQ50" s="682"/>
      <c r="VXR50" s="682"/>
      <c r="VXS50" s="682"/>
      <c r="VXT50" s="682"/>
      <c r="VXU50" s="682"/>
      <c r="VXV50" s="682"/>
      <c r="VXW50" s="682"/>
      <c r="VXX50" s="682"/>
      <c r="VXY50" s="682"/>
      <c r="VXZ50" s="682"/>
      <c r="VYA50" s="682"/>
      <c r="VYB50" s="682"/>
      <c r="VYC50" s="682"/>
      <c r="VYD50" s="682"/>
      <c r="VYE50" s="682"/>
      <c r="VYF50" s="682"/>
      <c r="VYG50" s="682"/>
      <c r="VYH50" s="682"/>
      <c r="VYI50" s="682"/>
      <c r="VYJ50" s="682"/>
      <c r="VYK50" s="682"/>
      <c r="VYL50" s="682"/>
      <c r="VYM50" s="682"/>
      <c r="VYN50" s="682"/>
      <c r="VYO50" s="682"/>
      <c r="VYP50" s="682"/>
      <c r="VYQ50" s="682"/>
      <c r="VYR50" s="682"/>
      <c r="VYS50" s="682"/>
      <c r="VYT50" s="682"/>
      <c r="VYU50" s="682"/>
      <c r="VYV50" s="682"/>
      <c r="VYW50" s="682"/>
      <c r="VYX50" s="682"/>
      <c r="VYY50" s="682"/>
      <c r="VYZ50" s="682"/>
      <c r="VZA50" s="682"/>
      <c r="VZB50" s="682"/>
      <c r="VZC50" s="682"/>
      <c r="VZD50" s="682"/>
      <c r="VZE50" s="682"/>
      <c r="VZF50" s="682"/>
      <c r="VZG50" s="682"/>
      <c r="VZH50" s="682"/>
      <c r="VZI50" s="682"/>
      <c r="VZJ50" s="682"/>
      <c r="VZK50" s="682"/>
      <c r="VZL50" s="682"/>
      <c r="VZM50" s="682"/>
      <c r="VZN50" s="682"/>
      <c r="VZO50" s="682"/>
      <c r="VZP50" s="682"/>
      <c r="VZQ50" s="682"/>
      <c r="VZR50" s="682"/>
      <c r="VZS50" s="682"/>
      <c r="VZT50" s="682"/>
      <c r="VZU50" s="682"/>
      <c r="VZV50" s="682"/>
      <c r="VZW50" s="682"/>
      <c r="VZX50" s="682"/>
      <c r="VZY50" s="682"/>
      <c r="VZZ50" s="682"/>
      <c r="WAA50" s="682"/>
      <c r="WAB50" s="682"/>
      <c r="WAC50" s="682"/>
      <c r="WAD50" s="682"/>
      <c r="WAE50" s="682"/>
      <c r="WAF50" s="682"/>
      <c r="WAG50" s="682"/>
      <c r="WAH50" s="682"/>
      <c r="WAI50" s="682"/>
      <c r="WAJ50" s="682"/>
      <c r="WAK50" s="682"/>
      <c r="WAL50" s="682"/>
      <c r="WAM50" s="682"/>
      <c r="WAN50" s="682"/>
      <c r="WAO50" s="682"/>
      <c r="WAP50" s="682"/>
      <c r="WAQ50" s="682"/>
      <c r="WAR50" s="682"/>
      <c r="WAS50" s="682"/>
      <c r="WAT50" s="682"/>
      <c r="WAU50" s="682"/>
      <c r="WAV50" s="682"/>
      <c r="WAW50" s="682"/>
      <c r="WAX50" s="682"/>
      <c r="WAY50" s="682"/>
      <c r="WAZ50" s="682"/>
      <c r="WBA50" s="682"/>
      <c r="WBB50" s="682"/>
      <c r="WBC50" s="682"/>
      <c r="WBD50" s="682"/>
      <c r="WBE50" s="682"/>
      <c r="WBF50" s="682"/>
      <c r="WBG50" s="682"/>
      <c r="WBH50" s="682"/>
      <c r="WBI50" s="682"/>
      <c r="WBJ50" s="682"/>
      <c r="WBK50" s="682"/>
      <c r="WBL50" s="682"/>
      <c r="WBM50" s="682"/>
      <c r="WBN50" s="682"/>
      <c r="WBO50" s="682"/>
      <c r="WBP50" s="682"/>
      <c r="WBQ50" s="682"/>
      <c r="WBR50" s="682"/>
      <c r="WBS50" s="682"/>
      <c r="WBT50" s="682"/>
      <c r="WBU50" s="682"/>
      <c r="WBV50" s="682"/>
      <c r="WBW50" s="682"/>
      <c r="WBX50" s="682"/>
      <c r="WBY50" s="682"/>
      <c r="WBZ50" s="682"/>
      <c r="WCA50" s="682"/>
      <c r="WCB50" s="682"/>
      <c r="WCC50" s="682"/>
      <c r="WCD50" s="682"/>
      <c r="WCE50" s="682"/>
      <c r="WCF50" s="682"/>
      <c r="WCG50" s="682"/>
      <c r="WCH50" s="682"/>
      <c r="WCI50" s="682"/>
      <c r="WCJ50" s="682"/>
      <c r="WCK50" s="682"/>
      <c r="WCL50" s="682"/>
      <c r="WCM50" s="682"/>
      <c r="WCN50" s="682"/>
      <c r="WCO50" s="682"/>
      <c r="WCP50" s="682"/>
      <c r="WCQ50" s="682"/>
      <c r="WCR50" s="682"/>
      <c r="WCS50" s="682"/>
      <c r="WCT50" s="682"/>
      <c r="WCU50" s="682"/>
      <c r="WCV50" s="682"/>
      <c r="WCW50" s="682"/>
      <c r="WCX50" s="682"/>
      <c r="WCY50" s="682"/>
      <c r="WCZ50" s="682"/>
      <c r="WDA50" s="682"/>
      <c r="WDB50" s="682"/>
      <c r="WDC50" s="682"/>
      <c r="WDD50" s="682"/>
      <c r="WDE50" s="682"/>
      <c r="WDF50" s="682"/>
      <c r="WDG50" s="682"/>
      <c r="WDH50" s="682"/>
      <c r="WDI50" s="682"/>
      <c r="WDJ50" s="682"/>
      <c r="WDK50" s="682"/>
      <c r="WDL50" s="682"/>
      <c r="WDM50" s="682"/>
      <c r="WDN50" s="682"/>
      <c r="WDO50" s="682"/>
      <c r="WDP50" s="682"/>
      <c r="WDQ50" s="682"/>
      <c r="WDR50" s="682"/>
      <c r="WDS50" s="682"/>
      <c r="WDT50" s="682"/>
      <c r="WDU50" s="682"/>
      <c r="WDV50" s="682"/>
      <c r="WDW50" s="682"/>
      <c r="WDX50" s="682"/>
      <c r="WDY50" s="682"/>
      <c r="WDZ50" s="682"/>
      <c r="WEA50" s="682"/>
      <c r="WEB50" s="682"/>
      <c r="WEC50" s="682"/>
      <c r="WED50" s="682"/>
      <c r="WEE50" s="682"/>
      <c r="WEF50" s="682"/>
      <c r="WEG50" s="682"/>
      <c r="WEH50" s="682"/>
      <c r="WEI50" s="682"/>
      <c r="WEJ50" s="682"/>
      <c r="WEK50" s="682"/>
      <c r="WEL50" s="682"/>
      <c r="WEM50" s="682"/>
      <c r="WEN50" s="682"/>
      <c r="WEO50" s="682"/>
      <c r="WEP50" s="682"/>
      <c r="WEQ50" s="682"/>
      <c r="WER50" s="682"/>
      <c r="WES50" s="682"/>
      <c r="WET50" s="682"/>
      <c r="WEU50" s="682"/>
      <c r="WEV50" s="682"/>
      <c r="WEW50" s="682"/>
      <c r="WEX50" s="682"/>
      <c r="WEY50" s="682"/>
      <c r="WEZ50" s="682"/>
      <c r="WFA50" s="682"/>
      <c r="WFB50" s="682"/>
      <c r="WFC50" s="682"/>
      <c r="WFD50" s="682"/>
      <c r="WFE50" s="682"/>
      <c r="WFF50" s="682"/>
      <c r="WFG50" s="682"/>
      <c r="WFH50" s="682"/>
      <c r="WFI50" s="682"/>
      <c r="WFJ50" s="682"/>
      <c r="WFK50" s="682"/>
      <c r="WFL50" s="682"/>
      <c r="WFM50" s="682"/>
      <c r="WFN50" s="682"/>
      <c r="WFO50" s="682"/>
      <c r="WFP50" s="682"/>
      <c r="WFQ50" s="682"/>
      <c r="WFR50" s="682"/>
      <c r="WFS50" s="682"/>
      <c r="WFT50" s="682"/>
      <c r="WFU50" s="682"/>
      <c r="WFV50" s="682"/>
      <c r="WFW50" s="682"/>
      <c r="WFX50" s="682"/>
      <c r="WFY50" s="682"/>
      <c r="WFZ50" s="682"/>
      <c r="WGA50" s="682"/>
      <c r="WGB50" s="682"/>
      <c r="WGC50" s="682"/>
      <c r="WGD50" s="682"/>
      <c r="WGE50" s="682"/>
      <c r="WGF50" s="682"/>
      <c r="WGG50" s="682"/>
      <c r="WGH50" s="682"/>
      <c r="WGI50" s="682"/>
      <c r="WGJ50" s="682"/>
      <c r="WGK50" s="682"/>
      <c r="WGL50" s="682"/>
      <c r="WGM50" s="682"/>
      <c r="WGN50" s="682"/>
      <c r="WGO50" s="682"/>
      <c r="WGP50" s="682"/>
      <c r="WGQ50" s="682"/>
      <c r="WGR50" s="682"/>
      <c r="WGS50" s="682"/>
      <c r="WGT50" s="682"/>
      <c r="WGU50" s="682"/>
      <c r="WGV50" s="682"/>
      <c r="WGW50" s="682"/>
      <c r="WGX50" s="682"/>
      <c r="WGY50" s="682"/>
      <c r="WGZ50" s="682"/>
      <c r="WHA50" s="682"/>
      <c r="WHB50" s="682"/>
      <c r="WHC50" s="682"/>
      <c r="WHD50" s="682"/>
      <c r="WHE50" s="682"/>
      <c r="WHF50" s="682"/>
      <c r="WHG50" s="682"/>
      <c r="WHH50" s="682"/>
      <c r="WHI50" s="682"/>
      <c r="WHJ50" s="682"/>
      <c r="WHK50" s="682"/>
      <c r="WHL50" s="682"/>
      <c r="WHM50" s="682"/>
      <c r="WHN50" s="682"/>
      <c r="WHO50" s="682"/>
      <c r="WHP50" s="682"/>
      <c r="WHQ50" s="682"/>
      <c r="WHR50" s="682"/>
      <c r="WHS50" s="682"/>
      <c r="WHT50" s="682"/>
      <c r="WHU50" s="682"/>
      <c r="WHV50" s="682"/>
      <c r="WHW50" s="682"/>
      <c r="WHX50" s="682"/>
      <c r="WHY50" s="682"/>
      <c r="WHZ50" s="682"/>
      <c r="WIA50" s="682"/>
      <c r="WIB50" s="682"/>
      <c r="WIC50" s="682"/>
      <c r="WID50" s="682"/>
      <c r="WIE50" s="682"/>
      <c r="WIF50" s="682"/>
      <c r="WIG50" s="682"/>
      <c r="WIH50" s="682"/>
      <c r="WII50" s="682"/>
      <c r="WIJ50" s="682"/>
      <c r="WIK50" s="682"/>
      <c r="WIL50" s="682"/>
      <c r="WIM50" s="682"/>
      <c r="WIN50" s="682"/>
      <c r="WIO50" s="682"/>
      <c r="WIP50" s="682"/>
      <c r="WIQ50" s="682"/>
      <c r="WIR50" s="682"/>
      <c r="WIS50" s="682"/>
      <c r="WIT50" s="682"/>
      <c r="WIU50" s="682"/>
      <c r="WIV50" s="682"/>
      <c r="WIW50" s="682"/>
      <c r="WIX50" s="682"/>
      <c r="WIY50" s="682"/>
      <c r="WIZ50" s="682"/>
      <c r="WJA50" s="682"/>
      <c r="WJB50" s="682"/>
      <c r="WJC50" s="682"/>
      <c r="WJD50" s="682"/>
      <c r="WJE50" s="682"/>
      <c r="WJF50" s="682"/>
      <c r="WJG50" s="682"/>
      <c r="WJH50" s="682"/>
      <c r="WJI50" s="682"/>
      <c r="WJJ50" s="682"/>
      <c r="WJK50" s="682"/>
      <c r="WJL50" s="682"/>
      <c r="WJM50" s="682"/>
      <c r="WJN50" s="682"/>
      <c r="WJO50" s="682"/>
      <c r="WJP50" s="682"/>
      <c r="WJQ50" s="682"/>
      <c r="WJR50" s="682"/>
      <c r="WJS50" s="682"/>
      <c r="WJT50" s="682"/>
      <c r="WJU50" s="682"/>
      <c r="WJV50" s="682"/>
      <c r="WJW50" s="682"/>
      <c r="WJX50" s="682"/>
      <c r="WJY50" s="682"/>
      <c r="WJZ50" s="682"/>
      <c r="WKA50" s="682"/>
      <c r="WKB50" s="682"/>
      <c r="WKC50" s="682"/>
      <c r="WKD50" s="682"/>
      <c r="WKE50" s="682"/>
      <c r="WKF50" s="682"/>
      <c r="WKG50" s="682"/>
      <c r="WKH50" s="682"/>
      <c r="WKI50" s="682"/>
      <c r="WKJ50" s="682"/>
      <c r="WKK50" s="682"/>
      <c r="WKL50" s="682"/>
      <c r="WKM50" s="682"/>
      <c r="WKN50" s="682"/>
      <c r="WKO50" s="682"/>
      <c r="WKP50" s="682"/>
      <c r="WKQ50" s="682"/>
      <c r="WKR50" s="682"/>
      <c r="WKS50" s="682"/>
      <c r="WKT50" s="682"/>
      <c r="WKU50" s="682"/>
      <c r="WKV50" s="682"/>
      <c r="WKW50" s="682"/>
      <c r="WKX50" s="682"/>
      <c r="WKY50" s="682"/>
      <c r="WKZ50" s="682"/>
      <c r="WLA50" s="682"/>
      <c r="WLB50" s="682"/>
      <c r="WLC50" s="682"/>
      <c r="WLD50" s="682"/>
      <c r="WLE50" s="682"/>
      <c r="WLF50" s="682"/>
      <c r="WLG50" s="682"/>
      <c r="WLH50" s="682"/>
      <c r="WLI50" s="682"/>
      <c r="WLJ50" s="682"/>
      <c r="WLK50" s="682"/>
      <c r="WLL50" s="682"/>
      <c r="WLM50" s="682"/>
      <c r="WLN50" s="682"/>
      <c r="WLO50" s="682"/>
      <c r="WLP50" s="682"/>
      <c r="WLQ50" s="682"/>
      <c r="WLR50" s="682"/>
      <c r="WLS50" s="682"/>
      <c r="WLT50" s="682"/>
      <c r="WLU50" s="682"/>
      <c r="WLV50" s="682"/>
      <c r="WLW50" s="682"/>
      <c r="WLX50" s="682"/>
      <c r="WLY50" s="682"/>
      <c r="WLZ50" s="682"/>
      <c r="WMA50" s="682"/>
      <c r="WMB50" s="682"/>
      <c r="WMC50" s="682"/>
      <c r="WMD50" s="682"/>
      <c r="WME50" s="682"/>
      <c r="WMF50" s="682"/>
      <c r="WMG50" s="682"/>
      <c r="WMH50" s="682"/>
      <c r="WMI50" s="682"/>
      <c r="WMJ50" s="682"/>
      <c r="WMK50" s="682"/>
      <c r="WML50" s="682"/>
      <c r="WMM50" s="682"/>
      <c r="WMN50" s="682"/>
      <c r="WMO50" s="682"/>
      <c r="WMP50" s="682"/>
      <c r="WMQ50" s="682"/>
      <c r="WMR50" s="682"/>
      <c r="WMS50" s="682"/>
      <c r="WMT50" s="682"/>
      <c r="WMU50" s="682"/>
      <c r="WMV50" s="682"/>
      <c r="WMW50" s="682"/>
      <c r="WMX50" s="682"/>
      <c r="WMY50" s="682"/>
      <c r="WMZ50" s="682"/>
      <c r="WNA50" s="682"/>
      <c r="WNB50" s="682"/>
      <c r="WNC50" s="682"/>
      <c r="WND50" s="682"/>
      <c r="WNE50" s="682"/>
      <c r="WNF50" s="682"/>
      <c r="WNG50" s="682"/>
      <c r="WNH50" s="682"/>
      <c r="WNI50" s="682"/>
      <c r="WNJ50" s="682"/>
      <c r="WNK50" s="682"/>
      <c r="WNL50" s="682"/>
      <c r="WNM50" s="682"/>
      <c r="WNN50" s="682"/>
      <c r="WNO50" s="682"/>
      <c r="WNP50" s="682"/>
      <c r="WNQ50" s="682"/>
      <c r="WNR50" s="682"/>
      <c r="WNS50" s="682"/>
      <c r="WNT50" s="682"/>
      <c r="WNU50" s="682"/>
      <c r="WNV50" s="682"/>
      <c r="WNW50" s="682"/>
      <c r="WNX50" s="682"/>
      <c r="WNY50" s="682"/>
      <c r="WNZ50" s="682"/>
      <c r="WOA50" s="682"/>
      <c r="WOB50" s="682"/>
      <c r="WOC50" s="682"/>
      <c r="WOD50" s="682"/>
      <c r="WOE50" s="682"/>
      <c r="WOF50" s="682"/>
      <c r="WOG50" s="682"/>
      <c r="WOH50" s="682"/>
      <c r="WOI50" s="682"/>
      <c r="WOJ50" s="682"/>
      <c r="WOK50" s="682"/>
      <c r="WOL50" s="682"/>
      <c r="WOM50" s="682"/>
      <c r="WON50" s="682"/>
      <c r="WOO50" s="682"/>
      <c r="WOP50" s="682"/>
      <c r="WOQ50" s="682"/>
      <c r="WOR50" s="682"/>
      <c r="WOS50" s="682"/>
      <c r="WOT50" s="682"/>
      <c r="WOU50" s="682"/>
      <c r="WOV50" s="682"/>
      <c r="WOW50" s="682"/>
      <c r="WOX50" s="682"/>
      <c r="WOY50" s="682"/>
      <c r="WOZ50" s="682"/>
      <c r="WPA50" s="682"/>
      <c r="WPB50" s="682"/>
      <c r="WPC50" s="682"/>
      <c r="WPD50" s="682"/>
      <c r="WPE50" s="682"/>
      <c r="WPF50" s="682"/>
      <c r="WPG50" s="682"/>
      <c r="WPH50" s="682"/>
      <c r="WPI50" s="682"/>
      <c r="WPJ50" s="682"/>
      <c r="WPK50" s="682"/>
      <c r="WPL50" s="682"/>
      <c r="WPM50" s="682"/>
      <c r="WPN50" s="682"/>
      <c r="WPO50" s="682"/>
      <c r="WPP50" s="682"/>
      <c r="WPQ50" s="682"/>
      <c r="WPR50" s="682"/>
      <c r="WPS50" s="682"/>
      <c r="WPT50" s="682"/>
      <c r="WPU50" s="682"/>
      <c r="WPV50" s="682"/>
      <c r="WPW50" s="682"/>
      <c r="WPX50" s="682"/>
      <c r="WPY50" s="682"/>
      <c r="WPZ50" s="682"/>
      <c r="WQA50" s="682"/>
      <c r="WQB50" s="682"/>
      <c r="WQC50" s="682"/>
      <c r="WQD50" s="682"/>
      <c r="WQE50" s="682"/>
      <c r="WQF50" s="682"/>
      <c r="WQG50" s="682"/>
      <c r="WQH50" s="682"/>
      <c r="WQI50" s="682"/>
      <c r="WQJ50" s="682"/>
      <c r="WQK50" s="682"/>
      <c r="WQL50" s="682"/>
      <c r="WQM50" s="682"/>
      <c r="WQN50" s="682"/>
      <c r="WQO50" s="682"/>
      <c r="WQP50" s="682"/>
      <c r="WQQ50" s="682"/>
      <c r="WQR50" s="682"/>
      <c r="WQS50" s="682"/>
      <c r="WQT50" s="682"/>
      <c r="WQU50" s="682"/>
      <c r="WQV50" s="682"/>
      <c r="WQW50" s="682"/>
      <c r="WQX50" s="682"/>
      <c r="WQY50" s="682"/>
      <c r="WQZ50" s="682"/>
      <c r="WRA50" s="682"/>
      <c r="WRB50" s="682"/>
      <c r="WRC50" s="682"/>
      <c r="WRD50" s="682"/>
      <c r="WRE50" s="682"/>
      <c r="WRF50" s="682"/>
      <c r="WRG50" s="682"/>
      <c r="WRH50" s="682"/>
      <c r="WRI50" s="682"/>
      <c r="WRJ50" s="682"/>
      <c r="WRK50" s="682"/>
      <c r="WRL50" s="682"/>
      <c r="WRM50" s="682"/>
      <c r="WRN50" s="682"/>
      <c r="WRO50" s="682"/>
      <c r="WRP50" s="682"/>
      <c r="WRQ50" s="682"/>
      <c r="WRR50" s="682"/>
      <c r="WRS50" s="682"/>
      <c r="WRT50" s="682"/>
      <c r="WRU50" s="682"/>
      <c r="WRV50" s="682"/>
      <c r="WRW50" s="682"/>
      <c r="WRX50" s="682"/>
      <c r="WRY50" s="682"/>
      <c r="WRZ50" s="682"/>
      <c r="WSA50" s="682"/>
      <c r="WSB50" s="682"/>
      <c r="WSC50" s="682"/>
      <c r="WSD50" s="682"/>
      <c r="WSE50" s="682"/>
      <c r="WSF50" s="682"/>
      <c r="WSG50" s="682"/>
      <c r="WSH50" s="682"/>
      <c r="WSI50" s="682"/>
      <c r="WSJ50" s="682"/>
      <c r="WSK50" s="682"/>
      <c r="WSL50" s="682"/>
      <c r="WSM50" s="682"/>
      <c r="WSN50" s="682"/>
      <c r="WSO50" s="682"/>
      <c r="WSP50" s="682"/>
      <c r="WSQ50" s="682"/>
      <c r="WSR50" s="682"/>
      <c r="WSS50" s="682"/>
      <c r="WST50" s="682"/>
      <c r="WSU50" s="682"/>
      <c r="WSV50" s="682"/>
      <c r="WSW50" s="682"/>
      <c r="WSX50" s="682"/>
      <c r="WSY50" s="682"/>
      <c r="WSZ50" s="682"/>
      <c r="WTA50" s="682"/>
      <c r="WTB50" s="682"/>
      <c r="WTC50" s="682"/>
      <c r="WTD50" s="682"/>
      <c r="WTE50" s="682"/>
      <c r="WTF50" s="682"/>
      <c r="WTG50" s="682"/>
      <c r="WTH50" s="682"/>
      <c r="WTI50" s="682"/>
      <c r="WTJ50" s="682"/>
      <c r="WTK50" s="682"/>
      <c r="WTL50" s="682"/>
      <c r="WTM50" s="682"/>
      <c r="WTN50" s="682"/>
      <c r="WTO50" s="682"/>
      <c r="WTP50" s="682"/>
      <c r="WTQ50" s="682"/>
      <c r="WTR50" s="682"/>
      <c r="WTS50" s="682"/>
      <c r="WTT50" s="682"/>
      <c r="WTU50" s="682"/>
      <c r="WTV50" s="682"/>
      <c r="WTW50" s="682"/>
      <c r="WTX50" s="682"/>
      <c r="WTY50" s="682"/>
      <c r="WTZ50" s="682"/>
      <c r="WUA50" s="682"/>
      <c r="WUB50" s="682"/>
      <c r="WUC50" s="682"/>
      <c r="WUD50" s="682"/>
      <c r="WUE50" s="682"/>
      <c r="WUF50" s="682"/>
      <c r="WUG50" s="682"/>
      <c r="WUH50" s="682"/>
      <c r="WUI50" s="682"/>
      <c r="WUJ50" s="682"/>
      <c r="WUK50" s="682"/>
      <c r="WUL50" s="682"/>
      <c r="WUM50" s="682"/>
      <c r="WUN50" s="682"/>
      <c r="WUO50" s="682"/>
      <c r="WUP50" s="682"/>
      <c r="WUQ50" s="682"/>
      <c r="WUR50" s="682"/>
      <c r="WUS50" s="682"/>
      <c r="WUT50" s="682"/>
      <c r="WUU50" s="682"/>
      <c r="WUV50" s="682"/>
      <c r="WUW50" s="682"/>
      <c r="WUX50" s="682"/>
      <c r="WUY50" s="682"/>
      <c r="WUZ50" s="682"/>
      <c r="WVA50" s="682"/>
      <c r="WVB50" s="682"/>
      <c r="WVC50" s="682"/>
      <c r="WVD50" s="682"/>
      <c r="WVE50" s="682"/>
      <c r="WVF50" s="682"/>
      <c r="WVG50" s="682"/>
      <c r="WVH50" s="682"/>
      <c r="WVI50" s="682"/>
      <c r="WVJ50" s="682"/>
      <c r="WVK50" s="682"/>
      <c r="WVL50" s="682"/>
      <c r="WVM50" s="682"/>
      <c r="WVN50" s="682"/>
      <c r="WVO50" s="682"/>
      <c r="WVP50" s="682"/>
      <c r="WVQ50" s="682"/>
      <c r="WVR50" s="682"/>
      <c r="WVS50" s="682"/>
      <c r="WVT50" s="682"/>
      <c r="WVU50" s="682"/>
      <c r="WVV50" s="682"/>
      <c r="WVW50" s="682"/>
      <c r="WVX50" s="682"/>
      <c r="WVY50" s="682"/>
      <c r="WVZ50" s="682"/>
      <c r="WWA50" s="682"/>
      <c r="WWB50" s="682"/>
      <c r="WWC50" s="682"/>
      <c r="WWD50" s="682"/>
      <c r="WWE50" s="682"/>
      <c r="WWF50" s="682"/>
      <c r="WWG50" s="682"/>
      <c r="WWH50" s="682"/>
      <c r="WWI50" s="682"/>
      <c r="WWJ50" s="682"/>
      <c r="WWK50" s="682"/>
      <c r="WWL50" s="682"/>
      <c r="WWM50" s="682"/>
      <c r="WWN50" s="682"/>
      <c r="WWO50" s="682"/>
      <c r="WWP50" s="682"/>
      <c r="WWQ50" s="682"/>
      <c r="WWR50" s="682"/>
      <c r="WWS50" s="682"/>
      <c r="WWT50" s="682"/>
      <c r="WWU50" s="682"/>
      <c r="WWV50" s="682"/>
      <c r="WWW50" s="682"/>
      <c r="WWX50" s="682"/>
      <c r="WWY50" s="682"/>
      <c r="WWZ50" s="682"/>
      <c r="WXA50" s="682"/>
      <c r="WXB50" s="682"/>
      <c r="WXC50" s="682"/>
      <c r="WXD50" s="682"/>
      <c r="WXE50" s="682"/>
      <c r="WXF50" s="682"/>
      <c r="WXG50" s="682"/>
      <c r="WXH50" s="682"/>
      <c r="WXI50" s="682"/>
      <c r="WXJ50" s="682"/>
      <c r="WXK50" s="682"/>
      <c r="WXL50" s="682"/>
      <c r="WXM50" s="682"/>
      <c r="WXN50" s="682"/>
      <c r="WXO50" s="682"/>
      <c r="WXP50" s="682"/>
      <c r="WXQ50" s="682"/>
      <c r="WXR50" s="682"/>
      <c r="WXS50" s="682"/>
      <c r="WXT50" s="682"/>
      <c r="WXU50" s="682"/>
      <c r="WXV50" s="682"/>
      <c r="WXW50" s="682"/>
      <c r="WXX50" s="682"/>
      <c r="WXY50" s="682"/>
      <c r="WXZ50" s="682"/>
      <c r="WYA50" s="682"/>
      <c r="WYB50" s="682"/>
      <c r="WYC50" s="682"/>
      <c r="WYD50" s="682"/>
      <c r="WYE50" s="682"/>
      <c r="WYF50" s="682"/>
      <c r="WYG50" s="682"/>
      <c r="WYH50" s="682"/>
      <c r="WYI50" s="682"/>
      <c r="WYJ50" s="682"/>
      <c r="WYK50" s="682"/>
      <c r="WYL50" s="682"/>
      <c r="WYM50" s="682"/>
      <c r="WYN50" s="682"/>
      <c r="WYO50" s="682"/>
      <c r="WYP50" s="682"/>
      <c r="WYQ50" s="682"/>
      <c r="WYR50" s="682"/>
      <c r="WYS50" s="682"/>
      <c r="WYT50" s="682"/>
      <c r="WYU50" s="682"/>
      <c r="WYV50" s="682"/>
      <c r="WYW50" s="682"/>
      <c r="WYX50" s="682"/>
      <c r="WYY50" s="682"/>
      <c r="WYZ50" s="682"/>
      <c r="WZA50" s="682"/>
      <c r="WZB50" s="682"/>
      <c r="WZC50" s="682"/>
      <c r="WZD50" s="682"/>
      <c r="WZE50" s="682"/>
      <c r="WZF50" s="682"/>
      <c r="WZG50" s="682"/>
      <c r="WZH50" s="682"/>
      <c r="WZI50" s="682"/>
      <c r="WZJ50" s="682"/>
      <c r="WZK50" s="682"/>
      <c r="WZL50" s="682"/>
      <c r="WZM50" s="682"/>
      <c r="WZN50" s="682"/>
      <c r="WZO50" s="682"/>
      <c r="WZP50" s="682"/>
      <c r="WZQ50" s="682"/>
      <c r="WZR50" s="682"/>
      <c r="WZS50" s="682"/>
      <c r="WZT50" s="682"/>
      <c r="WZU50" s="682"/>
      <c r="WZV50" s="682"/>
      <c r="WZW50" s="682"/>
      <c r="WZX50" s="682"/>
      <c r="WZY50" s="682"/>
      <c r="WZZ50" s="682"/>
      <c r="XAA50" s="682"/>
      <c r="XAB50" s="682"/>
      <c r="XAC50" s="682"/>
      <c r="XAD50" s="682"/>
      <c r="XAE50" s="682"/>
      <c r="XAF50" s="682"/>
      <c r="XAG50" s="682"/>
      <c r="XAH50" s="682"/>
      <c r="XAI50" s="682"/>
      <c r="XAJ50" s="682"/>
      <c r="XAK50" s="682"/>
      <c r="XAL50" s="682"/>
      <c r="XAM50" s="682"/>
      <c r="XAN50" s="682"/>
      <c r="XAO50" s="682"/>
      <c r="XAP50" s="682"/>
      <c r="XAQ50" s="682"/>
      <c r="XAR50" s="682"/>
      <c r="XAS50" s="682"/>
      <c r="XAT50" s="682"/>
      <c r="XAU50" s="682"/>
      <c r="XAV50" s="682"/>
      <c r="XAW50" s="682"/>
      <c r="XAX50" s="682"/>
      <c r="XAY50" s="682"/>
      <c r="XAZ50" s="682"/>
      <c r="XBA50" s="682"/>
      <c r="XBB50" s="682"/>
      <c r="XBC50" s="682"/>
      <c r="XBD50" s="682"/>
      <c r="XBE50" s="682"/>
      <c r="XBF50" s="682"/>
      <c r="XBG50" s="682"/>
      <c r="XBH50" s="682"/>
      <c r="XBI50" s="682"/>
      <c r="XBJ50" s="682"/>
      <c r="XBK50" s="682"/>
      <c r="XBL50" s="682"/>
      <c r="XBM50" s="682"/>
      <c r="XBN50" s="682"/>
      <c r="XBO50" s="682"/>
      <c r="XBP50" s="682"/>
      <c r="XBQ50" s="682"/>
      <c r="XBR50" s="682"/>
      <c r="XBS50" s="682"/>
      <c r="XBT50" s="682"/>
      <c r="XBU50" s="682"/>
      <c r="XBV50" s="682"/>
      <c r="XBW50" s="682"/>
      <c r="XBX50" s="682"/>
      <c r="XBY50" s="682"/>
      <c r="XBZ50" s="682"/>
      <c r="XCA50" s="682"/>
      <c r="XCB50" s="682"/>
      <c r="XCC50" s="682"/>
      <c r="XCD50" s="682"/>
      <c r="XCE50" s="682"/>
      <c r="XCF50" s="682"/>
      <c r="XCG50" s="682"/>
      <c r="XCH50" s="682"/>
      <c r="XCI50" s="682"/>
      <c r="XCJ50" s="682"/>
      <c r="XCK50" s="682"/>
      <c r="XCL50" s="682"/>
      <c r="XCM50" s="682"/>
      <c r="XCN50" s="682"/>
      <c r="XCO50" s="682"/>
      <c r="XCP50" s="682"/>
      <c r="XCQ50" s="682"/>
      <c r="XCR50" s="682"/>
      <c r="XCS50" s="682"/>
      <c r="XCT50" s="682"/>
      <c r="XCU50" s="682"/>
      <c r="XCV50" s="682"/>
      <c r="XCW50" s="682"/>
      <c r="XCX50" s="682"/>
      <c r="XCY50" s="682"/>
      <c r="XCZ50" s="682"/>
      <c r="XDA50" s="682"/>
      <c r="XDB50" s="682"/>
      <c r="XDC50" s="682"/>
      <c r="XDD50" s="682"/>
      <c r="XDE50" s="682"/>
      <c r="XDF50" s="682"/>
      <c r="XDG50" s="682"/>
      <c r="XDH50" s="682"/>
      <c r="XDI50" s="682"/>
      <c r="XDJ50" s="682"/>
      <c r="XDK50" s="682"/>
      <c r="XDL50" s="682"/>
      <c r="XDM50" s="682"/>
      <c r="XDN50" s="682"/>
      <c r="XDO50" s="682"/>
      <c r="XDP50" s="682"/>
      <c r="XDQ50" s="682"/>
      <c r="XDR50" s="682"/>
      <c r="XDS50" s="682"/>
      <c r="XDT50" s="682"/>
      <c r="XDU50" s="682"/>
      <c r="XDV50" s="682"/>
      <c r="XDW50" s="682"/>
      <c r="XDX50" s="682"/>
      <c r="XDY50" s="682"/>
      <c r="XDZ50" s="682"/>
      <c r="XEA50" s="682"/>
      <c r="XEB50" s="682"/>
      <c r="XEC50" s="682"/>
      <c r="XED50" s="682"/>
      <c r="XEE50" s="682"/>
      <c r="XEF50" s="682"/>
      <c r="XEG50" s="682"/>
      <c r="XEH50" s="682"/>
      <c r="XEI50" s="682"/>
      <c r="XEJ50" s="682"/>
      <c r="XEK50" s="682"/>
      <c r="XEL50" s="682"/>
      <c r="XEM50" s="682"/>
      <c r="XEN50" s="682"/>
      <c r="XEO50" s="682"/>
      <c r="XEP50" s="682"/>
      <c r="XEQ50" s="682"/>
      <c r="XER50" s="682"/>
      <c r="XES50" s="682"/>
      <c r="XET50" s="682"/>
      <c r="XEU50" s="682"/>
      <c r="XEV50" s="682"/>
      <c r="XEW50" s="682"/>
      <c r="XEX50" s="682"/>
      <c r="XEY50" s="682"/>
      <c r="XEZ50" s="682"/>
      <c r="XFA50" s="682"/>
      <c r="XFB50" s="682"/>
      <c r="XFC50" s="682"/>
      <c r="XFD50" s="682"/>
    </row>
    <row r="52" spans="9:16384" x14ac:dyDescent="0.2">
      <c r="I52" s="686" t="s">
        <v>1094</v>
      </c>
      <c r="J52" s="687"/>
      <c r="K52" s="687"/>
      <c r="L52" s="687"/>
      <c r="M52" s="688"/>
      <c r="N52" s="687"/>
      <c r="O52" s="688"/>
      <c r="P52" s="687"/>
      <c r="Q52" s="687"/>
      <c r="R52" s="687"/>
      <c r="S52" s="687"/>
      <c r="T52" s="688"/>
      <c r="U52" s="687"/>
      <c r="V52" s="687"/>
      <c r="W52" s="688"/>
      <c r="X52" s="687"/>
      <c r="Y52" s="687"/>
      <c r="Z52" s="688"/>
      <c r="AA52" s="687"/>
      <c r="AB52" s="687"/>
      <c r="AC52" s="687"/>
      <c r="AD52" s="687"/>
      <c r="AE52" s="687"/>
      <c r="AF52" s="687"/>
      <c r="AG52" s="687"/>
      <c r="AH52" s="687"/>
      <c r="AI52" s="687"/>
      <c r="AJ52" s="687"/>
      <c r="AK52" s="687"/>
      <c r="AL52" s="687"/>
      <c r="AM52" s="687"/>
      <c r="AN52" s="687"/>
      <c r="AO52" s="687"/>
      <c r="AP52" s="687"/>
      <c r="AQ52" s="687"/>
      <c r="AR52" s="687"/>
      <c r="AS52" s="687"/>
      <c r="AT52" s="687"/>
      <c r="AU52" s="687"/>
      <c r="AV52" s="687"/>
      <c r="AW52" s="687"/>
      <c r="AX52" s="687"/>
      <c r="AY52" s="687"/>
      <c r="AZ52" s="687"/>
      <c r="BA52" s="687"/>
      <c r="BB52" s="687"/>
      <c r="BC52" s="687"/>
      <c r="BD52" s="687"/>
      <c r="BE52" s="687"/>
      <c r="BF52" s="687"/>
      <c r="BG52" s="687"/>
      <c r="BH52" s="687"/>
      <c r="BI52" s="687"/>
      <c r="BJ52" s="687"/>
      <c r="BK52" s="687"/>
      <c r="BL52" s="687"/>
      <c r="BM52" s="687"/>
      <c r="BN52" s="687"/>
      <c r="BO52" s="687"/>
      <c r="BP52" s="687"/>
      <c r="BQ52" s="687"/>
      <c r="BR52" s="687"/>
      <c r="BS52" s="687"/>
      <c r="BT52" s="687"/>
      <c r="BU52" s="687"/>
      <c r="BV52" s="687"/>
      <c r="BW52" s="687"/>
      <c r="BX52" s="687"/>
      <c r="BY52" s="687"/>
      <c r="BZ52" s="687"/>
      <c r="CA52" s="687"/>
      <c r="CB52" s="687"/>
      <c r="CC52" s="687"/>
      <c r="CD52" s="687"/>
      <c r="CE52" s="687"/>
      <c r="CF52" s="687"/>
      <c r="CG52" s="687"/>
      <c r="CH52" s="687"/>
      <c r="CI52" s="687"/>
      <c r="CJ52" s="687"/>
      <c r="CK52" s="687"/>
      <c r="CL52" s="687"/>
      <c r="CM52" s="687"/>
      <c r="CN52" s="687"/>
      <c r="CO52" s="687"/>
      <c r="CP52" s="687"/>
      <c r="CQ52" s="687"/>
      <c r="CR52" s="687"/>
      <c r="CS52" s="687"/>
      <c r="CT52" s="687"/>
      <c r="CU52" s="687"/>
      <c r="CV52" s="687"/>
      <c r="CW52" s="687"/>
      <c r="CX52" s="687"/>
      <c r="CY52" s="687"/>
      <c r="CZ52" s="687"/>
      <c r="DA52" s="687"/>
      <c r="DB52" s="687"/>
      <c r="DC52" s="687"/>
      <c r="DD52" s="687"/>
      <c r="DE52" s="687"/>
      <c r="DF52" s="687"/>
      <c r="DG52" s="687"/>
      <c r="DH52" s="687"/>
      <c r="DI52" s="687"/>
      <c r="DJ52" s="687"/>
      <c r="DK52" s="687"/>
      <c r="DL52" s="687"/>
      <c r="DM52" s="687"/>
      <c r="DN52" s="687"/>
      <c r="DO52" s="687"/>
      <c r="DP52" s="687"/>
      <c r="DQ52" s="687"/>
      <c r="DR52" s="687"/>
      <c r="DS52" s="687"/>
      <c r="DT52" s="687"/>
      <c r="DU52" s="687"/>
      <c r="DV52" s="687"/>
      <c r="DW52" s="687"/>
      <c r="DX52" s="687"/>
      <c r="DY52" s="687"/>
      <c r="DZ52" s="687"/>
      <c r="EA52" s="687"/>
      <c r="EB52" s="687"/>
      <c r="EC52" s="687"/>
      <c r="ED52" s="687"/>
      <c r="EE52" s="687"/>
      <c r="EF52" s="687"/>
      <c r="EG52" s="687"/>
      <c r="EH52" s="687"/>
      <c r="EI52" s="687"/>
      <c r="EJ52" s="687"/>
      <c r="EK52" s="687"/>
      <c r="EL52" s="687"/>
      <c r="EM52" s="687"/>
      <c r="EN52" s="687"/>
      <c r="EO52" s="687"/>
      <c r="EP52" s="687"/>
      <c r="EQ52" s="687"/>
      <c r="ER52" s="687"/>
      <c r="ES52" s="687"/>
      <c r="ET52" s="687"/>
      <c r="EU52" s="687"/>
      <c r="EV52" s="687"/>
      <c r="EW52" s="687"/>
      <c r="EX52" s="687"/>
      <c r="EY52" s="687"/>
      <c r="EZ52" s="687"/>
      <c r="FA52" s="687"/>
      <c r="FB52" s="687"/>
      <c r="FC52" s="687"/>
      <c r="FD52" s="687"/>
      <c r="FE52" s="687"/>
      <c r="FF52" s="687"/>
      <c r="FG52" s="687"/>
      <c r="FH52" s="687"/>
      <c r="FI52" s="687"/>
      <c r="FJ52" s="687"/>
      <c r="FK52" s="687"/>
      <c r="FL52" s="687"/>
      <c r="FM52" s="687"/>
      <c r="FN52" s="687"/>
      <c r="FO52" s="687"/>
      <c r="FP52" s="687"/>
      <c r="FQ52" s="687"/>
      <c r="FR52" s="687"/>
      <c r="FS52" s="687"/>
      <c r="FT52" s="687"/>
      <c r="FU52" s="687"/>
      <c r="FV52" s="687"/>
      <c r="FW52" s="687"/>
      <c r="FX52" s="687"/>
      <c r="FY52" s="687"/>
      <c r="FZ52" s="687"/>
      <c r="GA52" s="687"/>
      <c r="GB52" s="687"/>
      <c r="GC52" s="687"/>
      <c r="GD52" s="687"/>
      <c r="GE52" s="687"/>
      <c r="GF52" s="687"/>
      <c r="GG52" s="687"/>
      <c r="GH52" s="687"/>
      <c r="GI52" s="687"/>
      <c r="GJ52" s="687"/>
      <c r="GK52" s="687"/>
      <c r="GL52" s="687"/>
      <c r="GM52" s="687"/>
      <c r="GN52" s="687"/>
      <c r="GO52" s="687"/>
      <c r="GP52" s="687"/>
      <c r="GQ52" s="687"/>
      <c r="GR52" s="687"/>
      <c r="GS52" s="687"/>
      <c r="GT52" s="687"/>
      <c r="GU52" s="687"/>
      <c r="GV52" s="687"/>
      <c r="GW52" s="687"/>
      <c r="GX52" s="687"/>
      <c r="GY52" s="687"/>
      <c r="GZ52" s="687"/>
      <c r="HA52" s="687"/>
      <c r="HB52" s="687"/>
      <c r="HC52" s="687"/>
      <c r="HD52" s="687"/>
      <c r="HE52" s="687"/>
      <c r="HF52" s="687"/>
      <c r="HG52" s="687"/>
      <c r="HH52" s="687"/>
      <c r="HI52" s="687"/>
      <c r="HJ52" s="687"/>
      <c r="HK52" s="687"/>
      <c r="HL52" s="687"/>
      <c r="HM52" s="687"/>
      <c r="HN52" s="687"/>
      <c r="HO52" s="687"/>
      <c r="HP52" s="687"/>
      <c r="HQ52" s="687"/>
      <c r="HR52" s="687"/>
      <c r="HS52" s="687"/>
      <c r="HT52" s="687"/>
      <c r="HU52" s="687"/>
      <c r="HV52" s="687"/>
      <c r="HW52" s="687"/>
      <c r="HX52" s="687"/>
      <c r="HY52" s="687"/>
      <c r="HZ52" s="687"/>
      <c r="IA52" s="687"/>
      <c r="IB52" s="687"/>
      <c r="IC52" s="687"/>
      <c r="ID52" s="687"/>
      <c r="IE52" s="687"/>
      <c r="IF52" s="687"/>
      <c r="IG52" s="687"/>
      <c r="IH52" s="687"/>
      <c r="II52" s="687"/>
      <c r="IJ52" s="687"/>
      <c r="IK52" s="687"/>
      <c r="IL52" s="687"/>
      <c r="IM52" s="687"/>
      <c r="IN52" s="687"/>
      <c r="IO52" s="687"/>
      <c r="IP52" s="687"/>
      <c r="IQ52" s="687"/>
      <c r="IR52" s="687"/>
      <c r="IS52" s="687"/>
      <c r="IT52" s="687"/>
      <c r="IU52" s="687"/>
      <c r="IV52" s="687"/>
      <c r="IW52" s="687"/>
      <c r="IX52" s="687"/>
      <c r="IY52" s="687"/>
      <c r="IZ52" s="687"/>
      <c r="JA52" s="687"/>
      <c r="JB52" s="687"/>
      <c r="JC52" s="687"/>
      <c r="JD52" s="687"/>
      <c r="JE52" s="687"/>
      <c r="JF52" s="687"/>
      <c r="JG52" s="687"/>
      <c r="JH52" s="687"/>
      <c r="JI52" s="687"/>
      <c r="JJ52" s="687"/>
      <c r="JK52" s="687"/>
      <c r="JL52" s="687"/>
      <c r="JM52" s="687"/>
      <c r="JN52" s="687"/>
      <c r="JO52" s="687"/>
      <c r="JP52" s="687"/>
      <c r="JQ52" s="687"/>
      <c r="JR52" s="687"/>
      <c r="JS52" s="687"/>
      <c r="JT52" s="687"/>
      <c r="JU52" s="687"/>
      <c r="JV52" s="687"/>
      <c r="JW52" s="687"/>
      <c r="JX52" s="687"/>
      <c r="JY52" s="687"/>
      <c r="JZ52" s="687"/>
      <c r="KA52" s="687"/>
      <c r="KB52" s="687"/>
      <c r="KC52" s="687"/>
      <c r="KD52" s="687"/>
      <c r="KE52" s="687"/>
      <c r="KF52" s="687"/>
      <c r="KG52" s="687"/>
      <c r="KH52" s="687"/>
      <c r="KI52" s="687"/>
      <c r="KJ52" s="687"/>
      <c r="KK52" s="687"/>
      <c r="KL52" s="687"/>
      <c r="KM52" s="687"/>
      <c r="KN52" s="687"/>
      <c r="KO52" s="687"/>
      <c r="KP52" s="687"/>
      <c r="KQ52" s="687"/>
      <c r="KR52" s="687"/>
      <c r="KS52" s="687"/>
      <c r="KT52" s="687"/>
      <c r="KU52" s="687"/>
      <c r="KV52" s="687"/>
      <c r="KW52" s="687"/>
      <c r="KX52" s="687"/>
      <c r="KY52" s="687"/>
      <c r="KZ52" s="687"/>
      <c r="LA52" s="687"/>
      <c r="LB52" s="687"/>
      <c r="LC52" s="687"/>
      <c r="LD52" s="687"/>
      <c r="LE52" s="687"/>
      <c r="LF52" s="687"/>
      <c r="LG52" s="687"/>
      <c r="LH52" s="687"/>
      <c r="LI52" s="687"/>
      <c r="LJ52" s="687"/>
      <c r="LK52" s="687"/>
      <c r="LL52" s="687"/>
      <c r="LM52" s="687"/>
      <c r="LN52" s="687"/>
      <c r="LO52" s="687"/>
      <c r="LP52" s="687"/>
      <c r="LQ52" s="687"/>
      <c r="LR52" s="687"/>
      <c r="LS52" s="687"/>
      <c r="LT52" s="687"/>
      <c r="LU52" s="687"/>
      <c r="LV52" s="687"/>
      <c r="LW52" s="687"/>
      <c r="LX52" s="687"/>
      <c r="LY52" s="687"/>
      <c r="LZ52" s="687"/>
      <c r="MA52" s="687"/>
      <c r="MB52" s="687"/>
      <c r="MC52" s="687"/>
      <c r="MD52" s="687"/>
      <c r="ME52" s="687"/>
      <c r="MF52" s="687"/>
      <c r="MG52" s="687"/>
      <c r="MH52" s="687"/>
      <c r="MI52" s="687"/>
      <c r="MJ52" s="687"/>
      <c r="MK52" s="687"/>
      <c r="ML52" s="687"/>
      <c r="MM52" s="687"/>
      <c r="MN52" s="687"/>
      <c r="MO52" s="687"/>
      <c r="MP52" s="687"/>
      <c r="MQ52" s="687"/>
      <c r="MR52" s="687"/>
      <c r="MS52" s="687"/>
      <c r="MT52" s="687"/>
      <c r="MU52" s="687"/>
      <c r="MV52" s="687"/>
      <c r="MW52" s="687"/>
      <c r="MX52" s="687"/>
      <c r="MY52" s="687"/>
      <c r="MZ52" s="687"/>
      <c r="NA52" s="687"/>
      <c r="NB52" s="687"/>
      <c r="NC52" s="687"/>
      <c r="ND52" s="687"/>
      <c r="NE52" s="687"/>
      <c r="NF52" s="687"/>
      <c r="NG52" s="687"/>
      <c r="NH52" s="687"/>
      <c r="NI52" s="687"/>
      <c r="NJ52" s="687"/>
      <c r="NK52" s="687"/>
      <c r="NL52" s="687"/>
      <c r="NM52" s="687"/>
      <c r="NN52" s="687"/>
      <c r="NO52" s="687"/>
      <c r="NP52" s="687"/>
      <c r="NQ52" s="687"/>
      <c r="NR52" s="687"/>
      <c r="NS52" s="687"/>
      <c r="NT52" s="687"/>
      <c r="NU52" s="687"/>
      <c r="NV52" s="687"/>
      <c r="NW52" s="687"/>
      <c r="NX52" s="687"/>
      <c r="NY52" s="687"/>
      <c r="NZ52" s="687"/>
      <c r="OA52" s="687"/>
      <c r="OB52" s="687"/>
      <c r="OC52" s="687"/>
      <c r="OD52" s="687"/>
      <c r="OE52" s="687"/>
      <c r="OF52" s="687"/>
      <c r="OG52" s="687"/>
      <c r="OH52" s="687"/>
      <c r="OI52" s="687"/>
      <c r="OJ52" s="687"/>
      <c r="OK52" s="687"/>
      <c r="OL52" s="687"/>
      <c r="OM52" s="687"/>
      <c r="ON52" s="687"/>
      <c r="OO52" s="687"/>
      <c r="OP52" s="687"/>
      <c r="OQ52" s="687"/>
      <c r="OR52" s="687"/>
      <c r="OS52" s="687"/>
      <c r="OT52" s="687"/>
      <c r="OU52" s="687"/>
      <c r="OV52" s="687"/>
      <c r="OW52" s="687"/>
      <c r="OX52" s="687"/>
      <c r="OY52" s="687"/>
      <c r="OZ52" s="687"/>
      <c r="PA52" s="687"/>
      <c r="PB52" s="687"/>
      <c r="PC52" s="687"/>
      <c r="PD52" s="687"/>
      <c r="PE52" s="687"/>
      <c r="PF52" s="687"/>
      <c r="PG52" s="687"/>
      <c r="PH52" s="687"/>
      <c r="PI52" s="687"/>
      <c r="PJ52" s="687"/>
      <c r="PK52" s="687"/>
      <c r="PL52" s="687"/>
      <c r="PM52" s="687"/>
      <c r="PN52" s="687"/>
      <c r="PO52" s="687"/>
      <c r="PP52" s="687"/>
      <c r="PQ52" s="687"/>
      <c r="PR52" s="687"/>
      <c r="PS52" s="687"/>
      <c r="PT52" s="687"/>
      <c r="PU52" s="687"/>
      <c r="PV52" s="687"/>
      <c r="PW52" s="687"/>
      <c r="PX52" s="687"/>
      <c r="PY52" s="687"/>
      <c r="PZ52" s="687"/>
      <c r="QA52" s="687"/>
      <c r="QB52" s="687"/>
      <c r="QC52" s="687"/>
      <c r="QD52" s="687"/>
      <c r="QE52" s="687"/>
      <c r="QF52" s="687"/>
      <c r="QG52" s="687"/>
      <c r="QH52" s="687"/>
      <c r="QI52" s="687"/>
      <c r="QJ52" s="687"/>
      <c r="QK52" s="687"/>
      <c r="QL52" s="687"/>
      <c r="QM52" s="687"/>
      <c r="QN52" s="687"/>
      <c r="QO52" s="687"/>
      <c r="QP52" s="687"/>
      <c r="QQ52" s="687"/>
      <c r="QR52" s="687"/>
      <c r="QS52" s="687"/>
      <c r="QT52" s="687"/>
      <c r="QU52" s="687"/>
      <c r="QV52" s="687"/>
      <c r="QW52" s="687"/>
      <c r="QX52" s="687"/>
      <c r="QY52" s="687"/>
      <c r="QZ52" s="687"/>
      <c r="RA52" s="687"/>
      <c r="RB52" s="687"/>
      <c r="RC52" s="687"/>
      <c r="RD52" s="687"/>
      <c r="RE52" s="687"/>
      <c r="RF52" s="687"/>
      <c r="RG52" s="687"/>
      <c r="RH52" s="687"/>
      <c r="RI52" s="687"/>
      <c r="RJ52" s="687"/>
      <c r="RK52" s="687"/>
      <c r="RL52" s="687"/>
      <c r="RM52" s="687"/>
      <c r="RN52" s="687"/>
      <c r="RO52" s="687"/>
      <c r="RP52" s="687"/>
      <c r="RQ52" s="687"/>
      <c r="RR52" s="687"/>
      <c r="RS52" s="687"/>
      <c r="RT52" s="687"/>
      <c r="RU52" s="687"/>
      <c r="RV52" s="687"/>
      <c r="RW52" s="687"/>
      <c r="RX52" s="687"/>
      <c r="RY52" s="687"/>
      <c r="RZ52" s="687"/>
      <c r="SA52" s="687"/>
      <c r="SB52" s="687"/>
      <c r="SC52" s="687"/>
      <c r="SD52" s="687"/>
      <c r="SE52" s="687"/>
      <c r="SF52" s="687"/>
      <c r="SG52" s="687"/>
      <c r="SH52" s="687"/>
      <c r="SI52" s="687"/>
      <c r="SJ52" s="687"/>
      <c r="SK52" s="687"/>
      <c r="SL52" s="687"/>
      <c r="SM52" s="687"/>
      <c r="SN52" s="687"/>
      <c r="SO52" s="687"/>
      <c r="SP52" s="687"/>
      <c r="SQ52" s="687"/>
      <c r="SR52" s="687"/>
      <c r="SS52" s="687"/>
      <c r="ST52" s="687"/>
      <c r="SU52" s="687"/>
      <c r="SV52" s="687"/>
      <c r="SW52" s="687"/>
      <c r="SX52" s="687"/>
      <c r="SY52" s="687"/>
      <c r="SZ52" s="687"/>
      <c r="TA52" s="687"/>
      <c r="TB52" s="687"/>
      <c r="TC52" s="687"/>
      <c r="TD52" s="687"/>
      <c r="TE52" s="687"/>
      <c r="TF52" s="687"/>
      <c r="TG52" s="687"/>
      <c r="TH52" s="687"/>
      <c r="TI52" s="687"/>
      <c r="TJ52" s="687"/>
      <c r="TK52" s="687"/>
      <c r="TL52" s="687"/>
      <c r="TM52" s="687"/>
      <c r="TN52" s="687"/>
      <c r="TO52" s="687"/>
      <c r="TP52" s="687"/>
      <c r="TQ52" s="687"/>
      <c r="TR52" s="687"/>
      <c r="TS52" s="687"/>
      <c r="TT52" s="687"/>
      <c r="TU52" s="687"/>
      <c r="TV52" s="687"/>
      <c r="TW52" s="687"/>
      <c r="TX52" s="687"/>
      <c r="TY52" s="687"/>
      <c r="TZ52" s="687"/>
      <c r="UA52" s="687"/>
      <c r="UB52" s="687"/>
      <c r="UC52" s="687"/>
      <c r="UD52" s="687"/>
      <c r="UE52" s="687"/>
      <c r="UF52" s="687"/>
      <c r="UG52" s="687"/>
      <c r="UH52" s="687"/>
      <c r="UI52" s="687"/>
      <c r="UJ52" s="687"/>
      <c r="UK52" s="687"/>
      <c r="UL52" s="687"/>
      <c r="UM52" s="687"/>
      <c r="UN52" s="687"/>
      <c r="UO52" s="687"/>
      <c r="UP52" s="687"/>
      <c r="UQ52" s="687"/>
      <c r="UR52" s="687"/>
      <c r="US52" s="687"/>
      <c r="UT52" s="687"/>
      <c r="UU52" s="687"/>
      <c r="UV52" s="687"/>
      <c r="UW52" s="687"/>
      <c r="UX52" s="687"/>
      <c r="UY52" s="687"/>
      <c r="UZ52" s="687"/>
      <c r="VA52" s="687"/>
      <c r="VB52" s="687"/>
      <c r="VC52" s="687"/>
      <c r="VD52" s="687"/>
      <c r="VE52" s="687"/>
      <c r="VF52" s="687"/>
      <c r="VG52" s="687"/>
      <c r="VH52" s="687"/>
      <c r="VI52" s="687"/>
      <c r="VJ52" s="687"/>
      <c r="VK52" s="687"/>
      <c r="VL52" s="687"/>
      <c r="VM52" s="687"/>
      <c r="VN52" s="687"/>
      <c r="VO52" s="687"/>
      <c r="VP52" s="687"/>
      <c r="VQ52" s="687"/>
      <c r="VR52" s="687"/>
      <c r="VS52" s="687"/>
      <c r="VT52" s="687"/>
      <c r="VU52" s="687"/>
      <c r="VV52" s="687"/>
      <c r="VW52" s="687"/>
      <c r="VX52" s="687"/>
      <c r="VY52" s="687"/>
      <c r="VZ52" s="687"/>
      <c r="WA52" s="687"/>
      <c r="WB52" s="687"/>
      <c r="WC52" s="687"/>
      <c r="WD52" s="687"/>
      <c r="WE52" s="687"/>
      <c r="WF52" s="687"/>
      <c r="WG52" s="687"/>
      <c r="WH52" s="687"/>
      <c r="WI52" s="687"/>
      <c r="WJ52" s="687"/>
      <c r="WK52" s="687"/>
      <c r="WL52" s="687"/>
      <c r="WM52" s="687"/>
      <c r="WN52" s="687"/>
      <c r="WO52" s="687"/>
      <c r="WP52" s="687"/>
      <c r="WQ52" s="687"/>
      <c r="WR52" s="687"/>
      <c r="WS52" s="687"/>
      <c r="WT52" s="687"/>
      <c r="WU52" s="687"/>
      <c r="WV52" s="687"/>
      <c r="WW52" s="687"/>
      <c r="WX52" s="687"/>
      <c r="WY52" s="687"/>
      <c r="WZ52" s="687"/>
      <c r="XA52" s="687"/>
      <c r="XB52" s="687"/>
      <c r="XC52" s="687"/>
      <c r="XD52" s="687"/>
      <c r="XE52" s="687"/>
      <c r="XF52" s="687"/>
      <c r="XG52" s="687"/>
      <c r="XH52" s="687"/>
      <c r="XI52" s="687"/>
      <c r="XJ52" s="687"/>
      <c r="XK52" s="687"/>
      <c r="XL52" s="687"/>
      <c r="XM52" s="687"/>
      <c r="XN52" s="687"/>
      <c r="XO52" s="687"/>
      <c r="XP52" s="687"/>
      <c r="XQ52" s="687"/>
      <c r="XR52" s="687"/>
      <c r="XS52" s="687"/>
      <c r="XT52" s="687"/>
      <c r="XU52" s="687"/>
      <c r="XV52" s="687"/>
      <c r="XW52" s="687"/>
      <c r="XX52" s="687"/>
      <c r="XY52" s="687"/>
      <c r="XZ52" s="687"/>
      <c r="YA52" s="687"/>
      <c r="YB52" s="687"/>
      <c r="YC52" s="687"/>
      <c r="YD52" s="687"/>
      <c r="YE52" s="687"/>
      <c r="YF52" s="687"/>
      <c r="YG52" s="687"/>
      <c r="YH52" s="687"/>
      <c r="YI52" s="687"/>
      <c r="YJ52" s="687"/>
      <c r="YK52" s="687"/>
      <c r="YL52" s="687"/>
      <c r="YM52" s="687"/>
      <c r="YN52" s="687"/>
      <c r="YO52" s="687"/>
      <c r="YP52" s="687"/>
      <c r="YQ52" s="687"/>
      <c r="YR52" s="687"/>
      <c r="YS52" s="687"/>
      <c r="YT52" s="687"/>
      <c r="YU52" s="687"/>
      <c r="YV52" s="687"/>
      <c r="YW52" s="687"/>
      <c r="YX52" s="687"/>
      <c r="YY52" s="687"/>
      <c r="YZ52" s="687"/>
      <c r="ZA52" s="687"/>
      <c r="ZB52" s="687"/>
      <c r="ZC52" s="687"/>
      <c r="ZD52" s="687"/>
      <c r="ZE52" s="687"/>
      <c r="ZF52" s="687"/>
      <c r="ZG52" s="687"/>
      <c r="ZH52" s="687"/>
      <c r="ZI52" s="687"/>
      <c r="ZJ52" s="687"/>
      <c r="ZK52" s="687"/>
      <c r="ZL52" s="687"/>
      <c r="ZM52" s="687"/>
      <c r="ZN52" s="687"/>
      <c r="ZO52" s="687"/>
      <c r="ZP52" s="687"/>
      <c r="ZQ52" s="687"/>
      <c r="ZR52" s="687"/>
      <c r="ZS52" s="687"/>
      <c r="ZT52" s="687"/>
      <c r="ZU52" s="687"/>
      <c r="ZV52" s="687"/>
      <c r="ZW52" s="687"/>
      <c r="ZX52" s="687"/>
      <c r="ZY52" s="687"/>
      <c r="ZZ52" s="687"/>
      <c r="AAA52" s="687"/>
      <c r="AAB52" s="687"/>
      <c r="AAC52" s="687"/>
      <c r="AAD52" s="687"/>
      <c r="AAE52" s="687"/>
      <c r="AAF52" s="687"/>
      <c r="AAG52" s="687"/>
      <c r="AAH52" s="687"/>
      <c r="AAI52" s="687"/>
      <c r="AAJ52" s="687"/>
      <c r="AAK52" s="687"/>
      <c r="AAL52" s="687"/>
      <c r="AAM52" s="687"/>
      <c r="AAN52" s="687"/>
      <c r="AAO52" s="687"/>
      <c r="AAP52" s="687"/>
      <c r="AAQ52" s="687"/>
      <c r="AAR52" s="687"/>
      <c r="AAS52" s="687"/>
      <c r="AAT52" s="687"/>
      <c r="AAU52" s="687"/>
      <c r="AAV52" s="687"/>
      <c r="AAW52" s="687"/>
      <c r="AAX52" s="687"/>
      <c r="AAY52" s="687"/>
      <c r="AAZ52" s="687"/>
      <c r="ABA52" s="687"/>
      <c r="ABB52" s="687"/>
      <c r="ABC52" s="687"/>
      <c r="ABD52" s="687"/>
      <c r="ABE52" s="687"/>
      <c r="ABF52" s="687"/>
      <c r="ABG52" s="687"/>
      <c r="ABH52" s="687"/>
      <c r="ABI52" s="687"/>
      <c r="ABJ52" s="687"/>
      <c r="ABK52" s="687"/>
      <c r="ABL52" s="687"/>
      <c r="ABM52" s="687"/>
      <c r="ABN52" s="687"/>
      <c r="ABO52" s="687"/>
      <c r="ABP52" s="687"/>
      <c r="ABQ52" s="687"/>
      <c r="ABR52" s="687"/>
      <c r="ABS52" s="687"/>
      <c r="ABT52" s="687"/>
      <c r="ABU52" s="687"/>
      <c r="ABV52" s="687"/>
      <c r="ABW52" s="687"/>
      <c r="ABX52" s="687"/>
      <c r="ABY52" s="687"/>
      <c r="ABZ52" s="687"/>
      <c r="ACA52" s="687"/>
      <c r="ACB52" s="687"/>
      <c r="ACC52" s="687"/>
      <c r="ACD52" s="687"/>
      <c r="ACE52" s="687"/>
      <c r="ACF52" s="687"/>
      <c r="ACG52" s="687"/>
      <c r="ACH52" s="687"/>
      <c r="ACI52" s="687"/>
      <c r="ACJ52" s="687"/>
      <c r="ACK52" s="687"/>
      <c r="ACL52" s="687"/>
      <c r="ACM52" s="687"/>
      <c r="ACN52" s="687"/>
      <c r="ACO52" s="687"/>
      <c r="ACP52" s="687"/>
      <c r="ACQ52" s="687"/>
      <c r="ACR52" s="687"/>
      <c r="ACS52" s="687"/>
      <c r="ACT52" s="687"/>
      <c r="ACU52" s="687"/>
      <c r="ACV52" s="687"/>
      <c r="ACW52" s="687"/>
      <c r="ACX52" s="687"/>
      <c r="ACY52" s="687"/>
      <c r="ACZ52" s="687"/>
      <c r="ADA52" s="687"/>
      <c r="ADB52" s="687"/>
      <c r="ADC52" s="687"/>
      <c r="ADD52" s="687"/>
      <c r="ADE52" s="687"/>
      <c r="ADF52" s="687"/>
      <c r="ADG52" s="687"/>
      <c r="ADH52" s="687"/>
      <c r="ADI52" s="687"/>
      <c r="ADJ52" s="687"/>
      <c r="ADK52" s="687"/>
      <c r="ADL52" s="687"/>
      <c r="ADM52" s="687"/>
      <c r="ADN52" s="687"/>
      <c r="ADO52" s="687"/>
      <c r="ADP52" s="687"/>
      <c r="ADQ52" s="687"/>
      <c r="ADR52" s="687"/>
      <c r="ADS52" s="687"/>
      <c r="ADT52" s="687"/>
      <c r="ADU52" s="687"/>
      <c r="ADV52" s="687"/>
      <c r="ADW52" s="687"/>
      <c r="ADX52" s="687"/>
      <c r="ADY52" s="687"/>
      <c r="ADZ52" s="687"/>
      <c r="AEA52" s="687"/>
      <c r="AEB52" s="687"/>
      <c r="AEC52" s="687"/>
      <c r="AED52" s="687"/>
      <c r="AEE52" s="687"/>
      <c r="AEF52" s="687"/>
      <c r="AEG52" s="687"/>
      <c r="AEH52" s="687"/>
      <c r="AEI52" s="687"/>
      <c r="AEJ52" s="687"/>
      <c r="AEK52" s="687"/>
      <c r="AEL52" s="687"/>
      <c r="AEM52" s="687"/>
      <c r="AEN52" s="687"/>
      <c r="AEO52" s="687"/>
      <c r="AEP52" s="687"/>
      <c r="AEQ52" s="687"/>
      <c r="AER52" s="687"/>
      <c r="AES52" s="687"/>
      <c r="AET52" s="687"/>
      <c r="AEU52" s="687"/>
      <c r="AEV52" s="687"/>
      <c r="AEW52" s="687"/>
      <c r="AEX52" s="687"/>
      <c r="AEY52" s="687"/>
      <c r="AEZ52" s="687"/>
      <c r="AFA52" s="687"/>
      <c r="AFB52" s="687"/>
      <c r="AFC52" s="687"/>
      <c r="AFD52" s="687"/>
      <c r="AFE52" s="687"/>
      <c r="AFF52" s="687"/>
      <c r="AFG52" s="687"/>
      <c r="AFH52" s="687"/>
      <c r="AFI52" s="687"/>
      <c r="AFJ52" s="687"/>
      <c r="AFK52" s="687"/>
      <c r="AFL52" s="687"/>
      <c r="AFM52" s="687"/>
      <c r="AFN52" s="687"/>
      <c r="AFO52" s="687"/>
      <c r="AFP52" s="687"/>
      <c r="AFQ52" s="687"/>
      <c r="AFR52" s="687"/>
      <c r="AFS52" s="687"/>
      <c r="AFT52" s="687"/>
      <c r="AFU52" s="687"/>
      <c r="AFV52" s="687"/>
      <c r="AFW52" s="687"/>
      <c r="AFX52" s="687"/>
      <c r="AFY52" s="687"/>
      <c r="AFZ52" s="687"/>
      <c r="AGA52" s="687"/>
      <c r="AGB52" s="687"/>
      <c r="AGC52" s="687"/>
      <c r="AGD52" s="687"/>
      <c r="AGE52" s="687"/>
      <c r="AGF52" s="687"/>
      <c r="AGG52" s="687"/>
      <c r="AGH52" s="687"/>
      <c r="AGI52" s="687"/>
      <c r="AGJ52" s="687"/>
      <c r="AGK52" s="687"/>
      <c r="AGL52" s="687"/>
      <c r="AGM52" s="687"/>
      <c r="AGN52" s="687"/>
      <c r="AGO52" s="687"/>
      <c r="AGP52" s="687"/>
      <c r="AGQ52" s="687"/>
      <c r="AGR52" s="687"/>
      <c r="AGS52" s="687"/>
      <c r="AGT52" s="687"/>
      <c r="AGU52" s="687"/>
      <c r="AGV52" s="687"/>
      <c r="AGW52" s="687"/>
      <c r="AGX52" s="687"/>
      <c r="AGY52" s="687"/>
      <c r="AGZ52" s="687"/>
      <c r="AHA52" s="687"/>
      <c r="AHB52" s="687"/>
      <c r="AHC52" s="687"/>
      <c r="AHD52" s="687"/>
      <c r="AHE52" s="687"/>
      <c r="AHF52" s="687"/>
      <c r="AHG52" s="687"/>
      <c r="AHH52" s="687"/>
      <c r="AHI52" s="687"/>
      <c r="AHJ52" s="687"/>
      <c r="AHK52" s="687"/>
      <c r="AHL52" s="687"/>
      <c r="AHM52" s="687"/>
      <c r="AHN52" s="687"/>
      <c r="AHO52" s="687"/>
      <c r="AHP52" s="687"/>
      <c r="AHQ52" s="687"/>
      <c r="AHR52" s="687"/>
      <c r="AHS52" s="687"/>
      <c r="AHT52" s="687"/>
      <c r="AHU52" s="687"/>
      <c r="AHV52" s="687"/>
      <c r="AHW52" s="687"/>
      <c r="AHX52" s="687"/>
      <c r="AHY52" s="687"/>
      <c r="AHZ52" s="687"/>
      <c r="AIA52" s="687"/>
      <c r="AIB52" s="687"/>
      <c r="AIC52" s="687"/>
      <c r="AID52" s="687"/>
      <c r="AIE52" s="687"/>
      <c r="AIF52" s="687"/>
      <c r="AIG52" s="687"/>
      <c r="AIH52" s="687"/>
      <c r="AII52" s="687"/>
      <c r="AIJ52" s="687"/>
      <c r="AIK52" s="687"/>
      <c r="AIL52" s="687"/>
      <c r="AIM52" s="687"/>
      <c r="AIN52" s="687"/>
      <c r="AIO52" s="687"/>
      <c r="AIP52" s="687"/>
      <c r="AIQ52" s="687"/>
      <c r="AIR52" s="687"/>
      <c r="AIS52" s="687"/>
      <c r="AIT52" s="687"/>
      <c r="AIU52" s="687"/>
      <c r="AIV52" s="687"/>
      <c r="AIW52" s="687"/>
      <c r="AIX52" s="687"/>
      <c r="AIY52" s="687"/>
      <c r="AIZ52" s="687"/>
      <c r="AJA52" s="687"/>
      <c r="AJB52" s="687"/>
      <c r="AJC52" s="687"/>
      <c r="AJD52" s="687"/>
      <c r="AJE52" s="687"/>
      <c r="AJF52" s="687"/>
      <c r="AJG52" s="687"/>
      <c r="AJH52" s="687"/>
      <c r="AJI52" s="687"/>
      <c r="AJJ52" s="687"/>
      <c r="AJK52" s="687"/>
      <c r="AJL52" s="687"/>
      <c r="AJM52" s="687"/>
      <c r="AJN52" s="687"/>
      <c r="AJO52" s="687"/>
      <c r="AJP52" s="687"/>
      <c r="AJQ52" s="687"/>
      <c r="AJR52" s="687"/>
      <c r="AJS52" s="687"/>
      <c r="AJT52" s="687"/>
      <c r="AJU52" s="687"/>
      <c r="AJV52" s="687"/>
      <c r="AJW52" s="687"/>
      <c r="AJX52" s="687"/>
      <c r="AJY52" s="687"/>
      <c r="AJZ52" s="687"/>
      <c r="AKA52" s="687"/>
      <c r="AKB52" s="687"/>
      <c r="AKC52" s="687"/>
      <c r="AKD52" s="687"/>
      <c r="AKE52" s="687"/>
      <c r="AKF52" s="687"/>
      <c r="AKG52" s="687"/>
      <c r="AKH52" s="687"/>
      <c r="AKI52" s="687"/>
      <c r="AKJ52" s="687"/>
      <c r="AKK52" s="687"/>
      <c r="AKL52" s="687"/>
      <c r="AKM52" s="687"/>
      <c r="AKN52" s="687"/>
      <c r="AKO52" s="687"/>
      <c r="AKP52" s="687"/>
      <c r="AKQ52" s="687"/>
      <c r="AKR52" s="687"/>
      <c r="AKS52" s="687"/>
      <c r="AKT52" s="687"/>
      <c r="AKU52" s="687"/>
      <c r="AKV52" s="687"/>
      <c r="AKW52" s="687"/>
      <c r="AKX52" s="687"/>
      <c r="AKY52" s="687"/>
      <c r="AKZ52" s="687"/>
      <c r="ALA52" s="687"/>
      <c r="ALB52" s="687"/>
      <c r="ALC52" s="687"/>
      <c r="ALD52" s="687"/>
      <c r="ALE52" s="687"/>
      <c r="ALF52" s="687"/>
      <c r="ALG52" s="687"/>
      <c r="ALH52" s="687"/>
      <c r="ALI52" s="687"/>
      <c r="ALJ52" s="687"/>
      <c r="ALK52" s="687"/>
      <c r="ALL52" s="687"/>
      <c r="ALM52" s="687"/>
      <c r="ALN52" s="687"/>
      <c r="ALO52" s="687"/>
      <c r="ALP52" s="687"/>
      <c r="ALQ52" s="687"/>
      <c r="ALR52" s="687"/>
      <c r="ALS52" s="687"/>
      <c r="ALT52" s="687"/>
      <c r="ALU52" s="687"/>
      <c r="ALV52" s="687"/>
      <c r="ALW52" s="687"/>
      <c r="ALX52" s="687"/>
      <c r="ALY52" s="687"/>
      <c r="ALZ52" s="687"/>
      <c r="AMA52" s="687"/>
      <c r="AMB52" s="687"/>
      <c r="AMC52" s="687"/>
      <c r="AMD52" s="687"/>
      <c r="AME52" s="687"/>
      <c r="AMF52" s="687"/>
      <c r="AMG52" s="687"/>
      <c r="AMH52" s="687"/>
      <c r="AMI52" s="687"/>
      <c r="AMJ52" s="687"/>
      <c r="AMK52" s="687"/>
      <c r="AML52" s="687"/>
      <c r="AMM52" s="687"/>
      <c r="AMN52" s="687"/>
      <c r="AMO52" s="687"/>
      <c r="AMP52" s="687"/>
      <c r="AMQ52" s="687"/>
      <c r="AMR52" s="687"/>
      <c r="AMS52" s="687"/>
      <c r="AMT52" s="687"/>
      <c r="AMU52" s="687"/>
      <c r="AMV52" s="687"/>
      <c r="AMW52" s="687"/>
      <c r="AMX52" s="687"/>
      <c r="AMY52" s="687"/>
      <c r="AMZ52" s="687"/>
      <c r="ANA52" s="687"/>
      <c r="ANB52" s="687"/>
      <c r="ANC52" s="687"/>
      <c r="AND52" s="687"/>
      <c r="ANE52" s="687"/>
      <c r="ANF52" s="687"/>
      <c r="ANG52" s="687"/>
      <c r="ANH52" s="687"/>
      <c r="ANI52" s="687"/>
      <c r="ANJ52" s="687"/>
      <c r="ANK52" s="687"/>
      <c r="ANL52" s="687"/>
      <c r="ANM52" s="687"/>
      <c r="ANN52" s="687"/>
      <c r="ANO52" s="687"/>
      <c r="ANP52" s="687"/>
      <c r="ANQ52" s="687"/>
      <c r="ANR52" s="687"/>
      <c r="ANS52" s="687"/>
      <c r="ANT52" s="687"/>
      <c r="ANU52" s="687"/>
      <c r="ANV52" s="687"/>
      <c r="ANW52" s="687"/>
      <c r="ANX52" s="687"/>
      <c r="ANY52" s="687"/>
      <c r="ANZ52" s="687"/>
      <c r="AOA52" s="687"/>
      <c r="AOB52" s="687"/>
      <c r="AOC52" s="687"/>
      <c r="AOD52" s="687"/>
      <c r="AOE52" s="687"/>
      <c r="AOF52" s="687"/>
      <c r="AOG52" s="687"/>
      <c r="AOH52" s="687"/>
      <c r="AOI52" s="687"/>
      <c r="AOJ52" s="687"/>
      <c r="AOK52" s="687"/>
      <c r="AOL52" s="687"/>
      <c r="AOM52" s="687"/>
      <c r="AON52" s="687"/>
      <c r="AOO52" s="687"/>
      <c r="AOP52" s="687"/>
      <c r="AOQ52" s="687"/>
      <c r="AOR52" s="687"/>
      <c r="AOS52" s="687"/>
      <c r="AOT52" s="687"/>
      <c r="AOU52" s="687"/>
      <c r="AOV52" s="687"/>
      <c r="AOW52" s="687"/>
      <c r="AOX52" s="687"/>
      <c r="AOY52" s="687"/>
      <c r="AOZ52" s="687"/>
      <c r="APA52" s="687"/>
      <c r="APB52" s="687"/>
      <c r="APC52" s="687"/>
      <c r="APD52" s="687"/>
      <c r="APE52" s="687"/>
      <c r="APF52" s="687"/>
      <c r="APG52" s="687"/>
      <c r="APH52" s="687"/>
      <c r="API52" s="687"/>
      <c r="APJ52" s="687"/>
      <c r="APK52" s="687"/>
      <c r="APL52" s="687"/>
      <c r="APM52" s="687"/>
      <c r="APN52" s="687"/>
      <c r="APO52" s="687"/>
      <c r="APP52" s="687"/>
      <c r="APQ52" s="687"/>
      <c r="APR52" s="687"/>
      <c r="APS52" s="687"/>
      <c r="APT52" s="687"/>
      <c r="APU52" s="687"/>
      <c r="APV52" s="687"/>
      <c r="APW52" s="687"/>
      <c r="APX52" s="687"/>
      <c r="APY52" s="687"/>
      <c r="APZ52" s="687"/>
      <c r="AQA52" s="687"/>
      <c r="AQB52" s="687"/>
      <c r="AQC52" s="687"/>
      <c r="AQD52" s="687"/>
      <c r="AQE52" s="687"/>
      <c r="AQF52" s="687"/>
      <c r="AQG52" s="687"/>
      <c r="AQH52" s="687"/>
      <c r="AQI52" s="687"/>
      <c r="AQJ52" s="687"/>
      <c r="AQK52" s="687"/>
      <c r="AQL52" s="687"/>
      <c r="AQM52" s="687"/>
      <c r="AQN52" s="687"/>
      <c r="AQO52" s="687"/>
      <c r="AQP52" s="687"/>
      <c r="AQQ52" s="687"/>
      <c r="AQR52" s="687"/>
      <c r="AQS52" s="687"/>
      <c r="AQT52" s="687"/>
      <c r="AQU52" s="687"/>
      <c r="AQV52" s="687"/>
      <c r="AQW52" s="687"/>
      <c r="AQX52" s="687"/>
      <c r="AQY52" s="687"/>
      <c r="AQZ52" s="687"/>
      <c r="ARA52" s="687"/>
      <c r="ARB52" s="687"/>
      <c r="ARC52" s="687"/>
      <c r="ARD52" s="687"/>
      <c r="ARE52" s="687"/>
      <c r="ARF52" s="687"/>
      <c r="ARG52" s="687"/>
      <c r="ARH52" s="687"/>
      <c r="ARI52" s="687"/>
      <c r="ARJ52" s="687"/>
      <c r="ARK52" s="687"/>
      <c r="ARL52" s="687"/>
      <c r="ARM52" s="687"/>
      <c r="ARN52" s="687"/>
      <c r="ARO52" s="687"/>
      <c r="ARP52" s="687"/>
      <c r="ARQ52" s="687"/>
      <c r="ARR52" s="687"/>
      <c r="ARS52" s="687"/>
      <c r="ART52" s="687"/>
      <c r="ARU52" s="687"/>
      <c r="ARV52" s="687"/>
      <c r="ARW52" s="687"/>
      <c r="ARX52" s="687"/>
      <c r="ARY52" s="687"/>
      <c r="ARZ52" s="687"/>
      <c r="ASA52" s="687"/>
      <c r="ASB52" s="687"/>
      <c r="ASC52" s="687"/>
      <c r="ASD52" s="687"/>
      <c r="ASE52" s="687"/>
      <c r="ASF52" s="687"/>
      <c r="ASG52" s="687"/>
      <c r="ASH52" s="687"/>
      <c r="ASI52" s="687"/>
      <c r="ASJ52" s="687"/>
      <c r="ASK52" s="687"/>
      <c r="ASL52" s="687"/>
      <c r="ASM52" s="687"/>
      <c r="ASN52" s="687"/>
      <c r="ASO52" s="687"/>
      <c r="ASP52" s="687"/>
      <c r="ASQ52" s="687"/>
      <c r="ASR52" s="687"/>
      <c r="ASS52" s="687"/>
      <c r="AST52" s="687"/>
      <c r="ASU52" s="687"/>
      <c r="ASV52" s="687"/>
      <c r="ASW52" s="687"/>
      <c r="ASX52" s="687"/>
      <c r="ASY52" s="687"/>
      <c r="ASZ52" s="687"/>
      <c r="ATA52" s="687"/>
      <c r="ATB52" s="687"/>
      <c r="ATC52" s="687"/>
      <c r="ATD52" s="687"/>
      <c r="ATE52" s="687"/>
      <c r="ATF52" s="687"/>
      <c r="ATG52" s="687"/>
      <c r="ATH52" s="687"/>
      <c r="ATI52" s="687"/>
      <c r="ATJ52" s="687"/>
      <c r="ATK52" s="687"/>
      <c r="ATL52" s="687"/>
      <c r="ATM52" s="687"/>
      <c r="ATN52" s="687"/>
      <c r="ATO52" s="687"/>
      <c r="ATP52" s="687"/>
      <c r="ATQ52" s="687"/>
      <c r="ATR52" s="687"/>
      <c r="ATS52" s="687"/>
      <c r="ATT52" s="687"/>
      <c r="ATU52" s="687"/>
      <c r="ATV52" s="687"/>
      <c r="ATW52" s="687"/>
      <c r="ATX52" s="687"/>
      <c r="ATY52" s="687"/>
      <c r="ATZ52" s="687"/>
      <c r="AUA52" s="687"/>
      <c r="AUB52" s="687"/>
      <c r="AUC52" s="687"/>
      <c r="AUD52" s="687"/>
      <c r="AUE52" s="687"/>
      <c r="AUF52" s="687"/>
      <c r="AUG52" s="687"/>
      <c r="AUH52" s="687"/>
      <c r="AUI52" s="687"/>
      <c r="AUJ52" s="687"/>
      <c r="AUK52" s="687"/>
      <c r="AUL52" s="687"/>
      <c r="AUM52" s="687"/>
      <c r="AUN52" s="687"/>
      <c r="AUO52" s="687"/>
      <c r="AUP52" s="687"/>
      <c r="AUQ52" s="687"/>
      <c r="AUR52" s="687"/>
      <c r="AUS52" s="687"/>
      <c r="AUT52" s="687"/>
      <c r="AUU52" s="687"/>
      <c r="AUV52" s="687"/>
      <c r="AUW52" s="687"/>
      <c r="AUX52" s="687"/>
      <c r="AUY52" s="687"/>
      <c r="AUZ52" s="687"/>
      <c r="AVA52" s="687"/>
      <c r="AVB52" s="687"/>
      <c r="AVC52" s="687"/>
      <c r="AVD52" s="687"/>
      <c r="AVE52" s="687"/>
      <c r="AVF52" s="687"/>
      <c r="AVG52" s="687"/>
      <c r="AVH52" s="687"/>
      <c r="AVI52" s="687"/>
      <c r="AVJ52" s="687"/>
      <c r="AVK52" s="687"/>
      <c r="AVL52" s="687"/>
      <c r="AVM52" s="687"/>
      <c r="AVN52" s="687"/>
      <c r="AVO52" s="687"/>
      <c r="AVP52" s="687"/>
      <c r="AVQ52" s="687"/>
      <c r="AVR52" s="687"/>
      <c r="AVS52" s="687"/>
      <c r="AVT52" s="687"/>
      <c r="AVU52" s="687"/>
      <c r="AVV52" s="687"/>
      <c r="AVW52" s="687"/>
      <c r="AVX52" s="687"/>
      <c r="AVY52" s="687"/>
      <c r="AVZ52" s="687"/>
      <c r="AWA52" s="687"/>
      <c r="AWB52" s="687"/>
      <c r="AWC52" s="687"/>
      <c r="AWD52" s="687"/>
      <c r="AWE52" s="687"/>
      <c r="AWF52" s="687"/>
      <c r="AWG52" s="687"/>
      <c r="AWH52" s="687"/>
      <c r="AWI52" s="687"/>
      <c r="AWJ52" s="687"/>
      <c r="AWK52" s="687"/>
      <c r="AWL52" s="687"/>
      <c r="AWM52" s="687"/>
      <c r="AWN52" s="687"/>
      <c r="AWO52" s="687"/>
      <c r="AWP52" s="687"/>
      <c r="AWQ52" s="687"/>
      <c r="AWR52" s="687"/>
      <c r="AWS52" s="687"/>
      <c r="AWT52" s="687"/>
      <c r="AWU52" s="687"/>
      <c r="AWV52" s="687"/>
      <c r="AWW52" s="687"/>
      <c r="AWX52" s="687"/>
      <c r="AWY52" s="687"/>
      <c r="AWZ52" s="687"/>
      <c r="AXA52" s="687"/>
      <c r="AXB52" s="687"/>
      <c r="AXC52" s="687"/>
      <c r="AXD52" s="687"/>
      <c r="AXE52" s="687"/>
      <c r="AXF52" s="687"/>
      <c r="AXG52" s="687"/>
      <c r="AXH52" s="687"/>
      <c r="AXI52" s="687"/>
      <c r="AXJ52" s="687"/>
      <c r="AXK52" s="687"/>
      <c r="AXL52" s="687"/>
      <c r="AXM52" s="687"/>
      <c r="AXN52" s="687"/>
      <c r="AXO52" s="687"/>
      <c r="AXP52" s="687"/>
      <c r="AXQ52" s="687"/>
      <c r="AXR52" s="687"/>
      <c r="AXS52" s="687"/>
      <c r="AXT52" s="687"/>
      <c r="AXU52" s="687"/>
      <c r="AXV52" s="687"/>
      <c r="AXW52" s="687"/>
      <c r="AXX52" s="687"/>
      <c r="AXY52" s="687"/>
      <c r="AXZ52" s="687"/>
      <c r="AYA52" s="687"/>
      <c r="AYB52" s="687"/>
      <c r="AYC52" s="687"/>
      <c r="AYD52" s="687"/>
      <c r="AYE52" s="687"/>
      <c r="AYF52" s="687"/>
      <c r="AYG52" s="687"/>
      <c r="AYH52" s="687"/>
      <c r="AYI52" s="687"/>
      <c r="AYJ52" s="687"/>
      <c r="AYK52" s="687"/>
      <c r="AYL52" s="687"/>
      <c r="AYM52" s="687"/>
      <c r="AYN52" s="687"/>
      <c r="AYO52" s="687"/>
      <c r="AYP52" s="687"/>
      <c r="AYQ52" s="687"/>
      <c r="AYR52" s="687"/>
      <c r="AYS52" s="687"/>
      <c r="AYT52" s="687"/>
      <c r="AYU52" s="687"/>
      <c r="AYV52" s="687"/>
      <c r="AYW52" s="687"/>
      <c r="AYX52" s="687"/>
      <c r="AYY52" s="687"/>
      <c r="AYZ52" s="687"/>
      <c r="AZA52" s="687"/>
      <c r="AZB52" s="687"/>
      <c r="AZC52" s="687"/>
      <c r="AZD52" s="687"/>
      <c r="AZE52" s="687"/>
      <c r="AZF52" s="687"/>
      <c r="AZG52" s="687"/>
      <c r="AZH52" s="687"/>
      <c r="AZI52" s="687"/>
      <c r="AZJ52" s="687"/>
      <c r="AZK52" s="687"/>
      <c r="AZL52" s="687"/>
      <c r="AZM52" s="687"/>
      <c r="AZN52" s="687"/>
      <c r="AZO52" s="687"/>
      <c r="AZP52" s="687"/>
      <c r="AZQ52" s="687"/>
      <c r="AZR52" s="687"/>
      <c r="AZS52" s="687"/>
      <c r="AZT52" s="687"/>
      <c r="AZU52" s="687"/>
      <c r="AZV52" s="687"/>
      <c r="AZW52" s="687"/>
      <c r="AZX52" s="687"/>
      <c r="AZY52" s="687"/>
      <c r="AZZ52" s="687"/>
      <c r="BAA52" s="687"/>
      <c r="BAB52" s="687"/>
      <c r="BAC52" s="687"/>
      <c r="BAD52" s="687"/>
      <c r="BAE52" s="687"/>
      <c r="BAF52" s="687"/>
      <c r="BAG52" s="687"/>
      <c r="BAH52" s="687"/>
      <c r="BAI52" s="687"/>
      <c r="BAJ52" s="687"/>
      <c r="BAK52" s="687"/>
      <c r="BAL52" s="687"/>
      <c r="BAM52" s="687"/>
      <c r="BAN52" s="687"/>
      <c r="BAO52" s="687"/>
      <c r="BAP52" s="687"/>
      <c r="BAQ52" s="687"/>
      <c r="BAR52" s="687"/>
      <c r="BAS52" s="687"/>
      <c r="BAT52" s="687"/>
      <c r="BAU52" s="687"/>
      <c r="BAV52" s="687"/>
      <c r="BAW52" s="687"/>
      <c r="BAX52" s="687"/>
      <c r="BAY52" s="687"/>
      <c r="BAZ52" s="687"/>
      <c r="BBA52" s="687"/>
      <c r="BBB52" s="687"/>
      <c r="BBC52" s="687"/>
      <c r="BBD52" s="687"/>
      <c r="BBE52" s="687"/>
      <c r="BBF52" s="687"/>
      <c r="BBG52" s="687"/>
      <c r="BBH52" s="687"/>
      <c r="BBI52" s="687"/>
      <c r="BBJ52" s="687"/>
      <c r="BBK52" s="687"/>
      <c r="BBL52" s="687"/>
      <c r="BBM52" s="687"/>
      <c r="BBN52" s="687"/>
      <c r="BBO52" s="687"/>
      <c r="BBP52" s="687"/>
      <c r="BBQ52" s="687"/>
      <c r="BBR52" s="687"/>
      <c r="BBS52" s="687"/>
      <c r="BBT52" s="687"/>
      <c r="BBU52" s="687"/>
      <c r="BBV52" s="687"/>
      <c r="BBW52" s="687"/>
      <c r="BBX52" s="687"/>
      <c r="BBY52" s="687"/>
      <c r="BBZ52" s="687"/>
      <c r="BCA52" s="687"/>
      <c r="BCB52" s="687"/>
      <c r="BCC52" s="687"/>
      <c r="BCD52" s="687"/>
      <c r="BCE52" s="687"/>
      <c r="BCF52" s="687"/>
      <c r="BCG52" s="687"/>
      <c r="BCH52" s="687"/>
      <c r="BCI52" s="687"/>
      <c r="BCJ52" s="687"/>
      <c r="BCK52" s="687"/>
      <c r="BCL52" s="687"/>
      <c r="BCM52" s="687"/>
      <c r="BCN52" s="687"/>
      <c r="BCO52" s="687"/>
      <c r="BCP52" s="687"/>
      <c r="BCQ52" s="687"/>
      <c r="BCR52" s="687"/>
      <c r="BCS52" s="687"/>
      <c r="BCT52" s="687"/>
      <c r="BCU52" s="687"/>
      <c r="BCV52" s="687"/>
      <c r="BCW52" s="687"/>
      <c r="BCX52" s="687"/>
      <c r="BCY52" s="687"/>
      <c r="BCZ52" s="687"/>
      <c r="BDA52" s="687"/>
      <c r="BDB52" s="687"/>
      <c r="BDC52" s="687"/>
      <c r="BDD52" s="687"/>
      <c r="BDE52" s="687"/>
      <c r="BDF52" s="687"/>
      <c r="BDG52" s="687"/>
      <c r="BDH52" s="687"/>
      <c r="BDI52" s="687"/>
      <c r="BDJ52" s="687"/>
      <c r="BDK52" s="687"/>
      <c r="BDL52" s="687"/>
      <c r="BDM52" s="687"/>
      <c r="BDN52" s="687"/>
      <c r="BDO52" s="687"/>
      <c r="BDP52" s="687"/>
      <c r="BDQ52" s="687"/>
      <c r="BDR52" s="687"/>
      <c r="BDS52" s="687"/>
      <c r="BDT52" s="687"/>
      <c r="BDU52" s="687"/>
      <c r="BDV52" s="687"/>
      <c r="BDW52" s="687"/>
      <c r="BDX52" s="687"/>
      <c r="BDY52" s="687"/>
      <c r="BDZ52" s="687"/>
      <c r="BEA52" s="687"/>
      <c r="BEB52" s="687"/>
      <c r="BEC52" s="687"/>
      <c r="BED52" s="687"/>
      <c r="BEE52" s="687"/>
      <c r="BEF52" s="687"/>
      <c r="BEG52" s="687"/>
      <c r="BEH52" s="687"/>
      <c r="BEI52" s="687"/>
      <c r="BEJ52" s="687"/>
      <c r="BEK52" s="687"/>
      <c r="BEL52" s="687"/>
      <c r="BEM52" s="687"/>
      <c r="BEN52" s="687"/>
      <c r="BEO52" s="687"/>
      <c r="BEP52" s="687"/>
      <c r="BEQ52" s="687"/>
      <c r="BER52" s="687"/>
      <c r="BES52" s="687"/>
      <c r="BET52" s="687"/>
      <c r="BEU52" s="687"/>
      <c r="BEV52" s="687"/>
      <c r="BEW52" s="687"/>
      <c r="BEX52" s="687"/>
      <c r="BEY52" s="687"/>
      <c r="BEZ52" s="687"/>
      <c r="BFA52" s="687"/>
      <c r="BFB52" s="687"/>
      <c r="BFC52" s="687"/>
      <c r="BFD52" s="687"/>
      <c r="BFE52" s="687"/>
      <c r="BFF52" s="687"/>
      <c r="BFG52" s="687"/>
      <c r="BFH52" s="687"/>
      <c r="BFI52" s="687"/>
      <c r="BFJ52" s="687"/>
      <c r="BFK52" s="687"/>
      <c r="BFL52" s="687"/>
      <c r="BFM52" s="687"/>
      <c r="BFN52" s="687"/>
      <c r="BFO52" s="687"/>
      <c r="BFP52" s="687"/>
      <c r="BFQ52" s="687"/>
      <c r="BFR52" s="687"/>
      <c r="BFS52" s="687"/>
      <c r="BFT52" s="687"/>
      <c r="BFU52" s="687"/>
      <c r="BFV52" s="687"/>
      <c r="BFW52" s="687"/>
      <c r="BFX52" s="687"/>
      <c r="BFY52" s="687"/>
      <c r="BFZ52" s="687"/>
      <c r="BGA52" s="687"/>
      <c r="BGB52" s="687"/>
      <c r="BGC52" s="687"/>
      <c r="BGD52" s="687"/>
      <c r="BGE52" s="687"/>
      <c r="BGF52" s="687"/>
      <c r="BGG52" s="687"/>
      <c r="BGH52" s="687"/>
      <c r="BGI52" s="687"/>
      <c r="BGJ52" s="687"/>
      <c r="BGK52" s="687"/>
      <c r="BGL52" s="687"/>
      <c r="BGM52" s="687"/>
      <c r="BGN52" s="687"/>
      <c r="BGO52" s="687"/>
      <c r="BGP52" s="687"/>
      <c r="BGQ52" s="687"/>
      <c r="BGR52" s="687"/>
      <c r="BGS52" s="687"/>
      <c r="BGT52" s="687"/>
      <c r="BGU52" s="687"/>
      <c r="BGV52" s="687"/>
      <c r="BGW52" s="687"/>
      <c r="BGX52" s="687"/>
      <c r="BGY52" s="687"/>
      <c r="BGZ52" s="687"/>
      <c r="BHA52" s="687"/>
      <c r="BHB52" s="687"/>
      <c r="BHC52" s="687"/>
      <c r="BHD52" s="687"/>
      <c r="BHE52" s="687"/>
      <c r="BHF52" s="687"/>
      <c r="BHG52" s="687"/>
      <c r="BHH52" s="687"/>
      <c r="BHI52" s="687"/>
      <c r="BHJ52" s="687"/>
      <c r="BHK52" s="687"/>
      <c r="BHL52" s="687"/>
      <c r="BHM52" s="687"/>
      <c r="BHN52" s="687"/>
      <c r="BHO52" s="687"/>
      <c r="BHP52" s="687"/>
      <c r="BHQ52" s="687"/>
      <c r="BHR52" s="687"/>
      <c r="BHS52" s="687"/>
      <c r="BHT52" s="687"/>
      <c r="BHU52" s="687"/>
      <c r="BHV52" s="687"/>
      <c r="BHW52" s="687"/>
      <c r="BHX52" s="687"/>
      <c r="BHY52" s="687"/>
      <c r="BHZ52" s="687"/>
      <c r="BIA52" s="687"/>
      <c r="BIB52" s="687"/>
      <c r="BIC52" s="687"/>
      <c r="BID52" s="687"/>
      <c r="BIE52" s="687"/>
      <c r="BIF52" s="687"/>
      <c r="BIG52" s="687"/>
      <c r="BIH52" s="687"/>
      <c r="BII52" s="687"/>
      <c r="BIJ52" s="687"/>
      <c r="BIK52" s="687"/>
      <c r="BIL52" s="687"/>
      <c r="BIM52" s="687"/>
      <c r="BIN52" s="687"/>
      <c r="BIO52" s="687"/>
      <c r="BIP52" s="687"/>
      <c r="BIQ52" s="687"/>
      <c r="BIR52" s="687"/>
      <c r="BIS52" s="687"/>
      <c r="BIT52" s="687"/>
      <c r="BIU52" s="687"/>
      <c r="BIV52" s="687"/>
      <c r="BIW52" s="687"/>
      <c r="BIX52" s="687"/>
      <c r="BIY52" s="687"/>
      <c r="BIZ52" s="687"/>
      <c r="BJA52" s="687"/>
      <c r="BJB52" s="687"/>
      <c r="BJC52" s="687"/>
      <c r="BJD52" s="687"/>
      <c r="BJE52" s="687"/>
      <c r="BJF52" s="687"/>
      <c r="BJG52" s="687"/>
      <c r="BJH52" s="687"/>
      <c r="BJI52" s="687"/>
      <c r="BJJ52" s="687"/>
      <c r="BJK52" s="687"/>
      <c r="BJL52" s="687"/>
      <c r="BJM52" s="687"/>
      <c r="BJN52" s="687"/>
      <c r="BJO52" s="687"/>
      <c r="BJP52" s="687"/>
      <c r="BJQ52" s="687"/>
      <c r="BJR52" s="687"/>
      <c r="BJS52" s="687"/>
      <c r="BJT52" s="687"/>
      <c r="BJU52" s="687"/>
      <c r="BJV52" s="687"/>
      <c r="BJW52" s="687"/>
      <c r="BJX52" s="687"/>
      <c r="BJY52" s="687"/>
      <c r="BJZ52" s="687"/>
      <c r="BKA52" s="687"/>
      <c r="BKB52" s="687"/>
      <c r="BKC52" s="687"/>
      <c r="BKD52" s="687"/>
      <c r="BKE52" s="687"/>
      <c r="BKF52" s="687"/>
      <c r="BKG52" s="687"/>
      <c r="BKH52" s="687"/>
      <c r="BKI52" s="687"/>
      <c r="BKJ52" s="687"/>
      <c r="BKK52" s="687"/>
      <c r="BKL52" s="687"/>
      <c r="BKM52" s="687"/>
      <c r="BKN52" s="687"/>
      <c r="BKO52" s="687"/>
      <c r="BKP52" s="687"/>
      <c r="BKQ52" s="687"/>
      <c r="BKR52" s="687"/>
      <c r="BKS52" s="687"/>
      <c r="BKT52" s="687"/>
      <c r="BKU52" s="687"/>
      <c r="BKV52" s="687"/>
      <c r="BKW52" s="687"/>
      <c r="BKX52" s="687"/>
      <c r="BKY52" s="687"/>
      <c r="BKZ52" s="687"/>
      <c r="BLA52" s="687"/>
      <c r="BLB52" s="687"/>
      <c r="BLC52" s="687"/>
      <c r="BLD52" s="687"/>
      <c r="BLE52" s="687"/>
      <c r="BLF52" s="687"/>
      <c r="BLG52" s="687"/>
      <c r="BLH52" s="687"/>
      <c r="BLI52" s="687"/>
      <c r="BLJ52" s="687"/>
      <c r="BLK52" s="687"/>
      <c r="BLL52" s="687"/>
      <c r="BLM52" s="687"/>
      <c r="BLN52" s="687"/>
      <c r="BLO52" s="687"/>
      <c r="BLP52" s="687"/>
      <c r="BLQ52" s="687"/>
      <c r="BLR52" s="687"/>
      <c r="BLS52" s="687"/>
      <c r="BLT52" s="687"/>
      <c r="BLU52" s="687"/>
      <c r="BLV52" s="687"/>
      <c r="BLW52" s="687"/>
      <c r="BLX52" s="687"/>
      <c r="BLY52" s="687"/>
      <c r="BLZ52" s="687"/>
      <c r="BMA52" s="687"/>
      <c r="BMB52" s="687"/>
      <c r="BMC52" s="687"/>
      <c r="BMD52" s="687"/>
      <c r="BME52" s="687"/>
      <c r="BMF52" s="687"/>
      <c r="BMG52" s="687"/>
      <c r="BMH52" s="687"/>
      <c r="BMI52" s="687"/>
      <c r="BMJ52" s="687"/>
      <c r="BMK52" s="687"/>
      <c r="BML52" s="687"/>
      <c r="BMM52" s="687"/>
      <c r="BMN52" s="687"/>
      <c r="BMO52" s="687"/>
      <c r="BMP52" s="687"/>
      <c r="BMQ52" s="687"/>
      <c r="BMR52" s="687"/>
      <c r="BMS52" s="687"/>
      <c r="BMT52" s="687"/>
      <c r="BMU52" s="687"/>
      <c r="BMV52" s="687"/>
      <c r="BMW52" s="687"/>
      <c r="BMX52" s="687"/>
      <c r="BMY52" s="687"/>
      <c r="BMZ52" s="687"/>
      <c r="BNA52" s="687"/>
      <c r="BNB52" s="687"/>
      <c r="BNC52" s="687"/>
      <c r="BND52" s="687"/>
      <c r="BNE52" s="687"/>
      <c r="BNF52" s="687"/>
      <c r="BNG52" s="687"/>
      <c r="BNH52" s="687"/>
      <c r="BNI52" s="687"/>
      <c r="BNJ52" s="687"/>
      <c r="BNK52" s="687"/>
      <c r="BNL52" s="687"/>
      <c r="BNM52" s="687"/>
      <c r="BNN52" s="687"/>
      <c r="BNO52" s="687"/>
      <c r="BNP52" s="687"/>
      <c r="BNQ52" s="687"/>
      <c r="BNR52" s="687"/>
      <c r="BNS52" s="687"/>
      <c r="BNT52" s="687"/>
      <c r="BNU52" s="687"/>
      <c r="BNV52" s="687"/>
      <c r="BNW52" s="687"/>
      <c r="BNX52" s="687"/>
      <c r="BNY52" s="687"/>
      <c r="BNZ52" s="687"/>
      <c r="BOA52" s="687"/>
      <c r="BOB52" s="687"/>
      <c r="BOC52" s="687"/>
      <c r="BOD52" s="687"/>
      <c r="BOE52" s="687"/>
      <c r="BOF52" s="687"/>
      <c r="BOG52" s="687"/>
      <c r="BOH52" s="687"/>
      <c r="BOI52" s="687"/>
      <c r="BOJ52" s="687"/>
      <c r="BOK52" s="687"/>
      <c r="BOL52" s="687"/>
      <c r="BOM52" s="687"/>
      <c r="BON52" s="687"/>
      <c r="BOO52" s="687"/>
      <c r="BOP52" s="687"/>
      <c r="BOQ52" s="687"/>
      <c r="BOR52" s="687"/>
      <c r="BOS52" s="687"/>
      <c r="BOT52" s="687"/>
      <c r="BOU52" s="687"/>
      <c r="BOV52" s="687"/>
      <c r="BOW52" s="687"/>
      <c r="BOX52" s="687"/>
      <c r="BOY52" s="687"/>
      <c r="BOZ52" s="687"/>
      <c r="BPA52" s="687"/>
      <c r="BPB52" s="687"/>
      <c r="BPC52" s="687"/>
      <c r="BPD52" s="687"/>
      <c r="BPE52" s="687"/>
      <c r="BPF52" s="687"/>
      <c r="BPG52" s="687"/>
      <c r="BPH52" s="687"/>
      <c r="BPI52" s="687"/>
      <c r="BPJ52" s="687"/>
      <c r="BPK52" s="687"/>
      <c r="BPL52" s="687"/>
      <c r="BPM52" s="687"/>
      <c r="BPN52" s="687"/>
      <c r="BPO52" s="687"/>
      <c r="BPP52" s="687"/>
      <c r="BPQ52" s="687"/>
      <c r="BPR52" s="687"/>
      <c r="BPS52" s="687"/>
      <c r="BPT52" s="687"/>
      <c r="BPU52" s="687"/>
      <c r="BPV52" s="687"/>
      <c r="BPW52" s="687"/>
      <c r="BPX52" s="687"/>
      <c r="BPY52" s="687"/>
      <c r="BPZ52" s="687"/>
      <c r="BQA52" s="687"/>
      <c r="BQB52" s="687"/>
      <c r="BQC52" s="687"/>
      <c r="BQD52" s="687"/>
      <c r="BQE52" s="687"/>
      <c r="BQF52" s="687"/>
      <c r="BQG52" s="687"/>
      <c r="BQH52" s="687"/>
      <c r="BQI52" s="687"/>
      <c r="BQJ52" s="687"/>
      <c r="BQK52" s="687"/>
      <c r="BQL52" s="687"/>
      <c r="BQM52" s="687"/>
      <c r="BQN52" s="687"/>
      <c r="BQO52" s="687"/>
      <c r="BQP52" s="687"/>
      <c r="BQQ52" s="687"/>
      <c r="BQR52" s="687"/>
      <c r="BQS52" s="687"/>
      <c r="BQT52" s="687"/>
      <c r="BQU52" s="687"/>
      <c r="BQV52" s="687"/>
      <c r="BQW52" s="687"/>
      <c r="BQX52" s="687"/>
      <c r="BQY52" s="687"/>
      <c r="BQZ52" s="687"/>
      <c r="BRA52" s="687"/>
      <c r="BRB52" s="687"/>
      <c r="BRC52" s="687"/>
      <c r="BRD52" s="687"/>
      <c r="BRE52" s="687"/>
      <c r="BRF52" s="687"/>
      <c r="BRG52" s="687"/>
      <c r="BRH52" s="687"/>
      <c r="BRI52" s="687"/>
      <c r="BRJ52" s="687"/>
      <c r="BRK52" s="687"/>
      <c r="BRL52" s="687"/>
      <c r="BRM52" s="687"/>
      <c r="BRN52" s="687"/>
      <c r="BRO52" s="687"/>
      <c r="BRP52" s="687"/>
      <c r="BRQ52" s="687"/>
      <c r="BRR52" s="687"/>
      <c r="BRS52" s="687"/>
      <c r="BRT52" s="687"/>
      <c r="BRU52" s="687"/>
      <c r="BRV52" s="687"/>
      <c r="BRW52" s="687"/>
      <c r="BRX52" s="687"/>
      <c r="BRY52" s="687"/>
      <c r="BRZ52" s="687"/>
      <c r="BSA52" s="687"/>
      <c r="BSB52" s="687"/>
      <c r="BSC52" s="687"/>
      <c r="BSD52" s="687"/>
      <c r="BSE52" s="687"/>
      <c r="BSF52" s="687"/>
      <c r="BSG52" s="687"/>
      <c r="BSH52" s="687"/>
      <c r="BSI52" s="687"/>
      <c r="BSJ52" s="687"/>
      <c r="BSK52" s="687"/>
      <c r="BSL52" s="687"/>
      <c r="BSM52" s="687"/>
      <c r="BSN52" s="687"/>
      <c r="BSO52" s="687"/>
      <c r="BSP52" s="687"/>
      <c r="BSQ52" s="687"/>
      <c r="BSR52" s="687"/>
      <c r="BSS52" s="687"/>
      <c r="BST52" s="687"/>
      <c r="BSU52" s="687"/>
      <c r="BSV52" s="687"/>
      <c r="BSW52" s="687"/>
      <c r="BSX52" s="687"/>
      <c r="BSY52" s="687"/>
      <c r="BSZ52" s="687"/>
      <c r="BTA52" s="687"/>
      <c r="BTB52" s="687"/>
      <c r="BTC52" s="687"/>
      <c r="BTD52" s="687"/>
      <c r="BTE52" s="687"/>
      <c r="BTF52" s="687"/>
      <c r="BTG52" s="687"/>
      <c r="BTH52" s="687"/>
      <c r="BTI52" s="687"/>
      <c r="BTJ52" s="687"/>
      <c r="BTK52" s="687"/>
      <c r="BTL52" s="687"/>
      <c r="BTM52" s="687"/>
      <c r="BTN52" s="687"/>
      <c r="BTO52" s="687"/>
      <c r="BTP52" s="687"/>
      <c r="BTQ52" s="687"/>
      <c r="BTR52" s="687"/>
      <c r="BTS52" s="687"/>
      <c r="BTT52" s="687"/>
      <c r="BTU52" s="687"/>
      <c r="BTV52" s="687"/>
      <c r="BTW52" s="687"/>
      <c r="BTX52" s="687"/>
      <c r="BTY52" s="687"/>
      <c r="BTZ52" s="687"/>
      <c r="BUA52" s="687"/>
      <c r="BUB52" s="687"/>
      <c r="BUC52" s="687"/>
      <c r="BUD52" s="687"/>
      <c r="BUE52" s="687"/>
      <c r="BUF52" s="687"/>
      <c r="BUG52" s="687"/>
      <c r="BUH52" s="687"/>
      <c r="BUI52" s="687"/>
      <c r="BUJ52" s="687"/>
      <c r="BUK52" s="687"/>
      <c r="BUL52" s="687"/>
      <c r="BUM52" s="687"/>
      <c r="BUN52" s="687"/>
      <c r="BUO52" s="687"/>
      <c r="BUP52" s="687"/>
      <c r="BUQ52" s="687"/>
      <c r="BUR52" s="687"/>
      <c r="BUS52" s="687"/>
      <c r="BUT52" s="687"/>
      <c r="BUU52" s="687"/>
      <c r="BUV52" s="687"/>
      <c r="BUW52" s="687"/>
      <c r="BUX52" s="687"/>
      <c r="BUY52" s="687"/>
      <c r="BUZ52" s="687"/>
      <c r="BVA52" s="687"/>
      <c r="BVB52" s="687"/>
      <c r="BVC52" s="687"/>
      <c r="BVD52" s="687"/>
      <c r="BVE52" s="687"/>
      <c r="BVF52" s="687"/>
      <c r="BVG52" s="687"/>
      <c r="BVH52" s="687"/>
      <c r="BVI52" s="687"/>
      <c r="BVJ52" s="687"/>
      <c r="BVK52" s="687"/>
      <c r="BVL52" s="687"/>
      <c r="BVM52" s="687"/>
      <c r="BVN52" s="687"/>
      <c r="BVO52" s="687"/>
      <c r="BVP52" s="687"/>
      <c r="BVQ52" s="687"/>
      <c r="BVR52" s="687"/>
      <c r="BVS52" s="687"/>
      <c r="BVT52" s="687"/>
      <c r="BVU52" s="687"/>
      <c r="BVV52" s="687"/>
      <c r="BVW52" s="687"/>
      <c r="BVX52" s="687"/>
      <c r="BVY52" s="687"/>
      <c r="BVZ52" s="687"/>
      <c r="BWA52" s="687"/>
      <c r="BWB52" s="687"/>
      <c r="BWC52" s="687"/>
      <c r="BWD52" s="687"/>
      <c r="BWE52" s="687"/>
      <c r="BWF52" s="687"/>
      <c r="BWG52" s="687"/>
      <c r="BWH52" s="687"/>
      <c r="BWI52" s="687"/>
      <c r="BWJ52" s="687"/>
      <c r="BWK52" s="687"/>
      <c r="BWL52" s="687"/>
      <c r="BWM52" s="687"/>
      <c r="BWN52" s="687"/>
      <c r="BWO52" s="687"/>
      <c r="BWP52" s="687"/>
      <c r="BWQ52" s="687"/>
      <c r="BWR52" s="687"/>
      <c r="BWS52" s="687"/>
      <c r="BWT52" s="687"/>
      <c r="BWU52" s="687"/>
      <c r="BWV52" s="687"/>
      <c r="BWW52" s="687"/>
      <c r="BWX52" s="687"/>
      <c r="BWY52" s="687"/>
      <c r="BWZ52" s="687"/>
      <c r="BXA52" s="687"/>
      <c r="BXB52" s="687"/>
      <c r="BXC52" s="687"/>
      <c r="BXD52" s="687"/>
      <c r="BXE52" s="687"/>
      <c r="BXF52" s="687"/>
      <c r="BXG52" s="687"/>
      <c r="BXH52" s="687"/>
      <c r="BXI52" s="687"/>
      <c r="BXJ52" s="687"/>
      <c r="BXK52" s="687"/>
      <c r="BXL52" s="687"/>
      <c r="BXM52" s="687"/>
      <c r="BXN52" s="687"/>
      <c r="BXO52" s="687"/>
      <c r="BXP52" s="687"/>
      <c r="BXQ52" s="687"/>
      <c r="BXR52" s="687"/>
      <c r="BXS52" s="687"/>
      <c r="BXT52" s="687"/>
      <c r="BXU52" s="687"/>
      <c r="BXV52" s="687"/>
      <c r="BXW52" s="687"/>
      <c r="BXX52" s="687"/>
      <c r="BXY52" s="687"/>
      <c r="BXZ52" s="687"/>
      <c r="BYA52" s="687"/>
      <c r="BYB52" s="687"/>
      <c r="BYC52" s="687"/>
      <c r="BYD52" s="687"/>
      <c r="BYE52" s="687"/>
      <c r="BYF52" s="687"/>
      <c r="BYG52" s="687"/>
      <c r="BYH52" s="687"/>
      <c r="BYI52" s="687"/>
      <c r="BYJ52" s="687"/>
      <c r="BYK52" s="687"/>
      <c r="BYL52" s="687"/>
      <c r="BYM52" s="687"/>
      <c r="BYN52" s="687"/>
      <c r="BYO52" s="687"/>
      <c r="BYP52" s="687"/>
      <c r="BYQ52" s="687"/>
      <c r="BYR52" s="687"/>
      <c r="BYS52" s="687"/>
      <c r="BYT52" s="687"/>
      <c r="BYU52" s="687"/>
      <c r="BYV52" s="687"/>
      <c r="BYW52" s="687"/>
      <c r="BYX52" s="687"/>
      <c r="BYY52" s="687"/>
      <c r="BYZ52" s="687"/>
      <c r="BZA52" s="687"/>
      <c r="BZB52" s="687"/>
      <c r="BZC52" s="687"/>
      <c r="BZD52" s="687"/>
      <c r="BZE52" s="687"/>
      <c r="BZF52" s="687"/>
      <c r="BZG52" s="687"/>
      <c r="BZH52" s="687"/>
      <c r="BZI52" s="687"/>
      <c r="BZJ52" s="687"/>
      <c r="BZK52" s="687"/>
      <c r="BZL52" s="687"/>
      <c r="BZM52" s="687"/>
      <c r="BZN52" s="687"/>
      <c r="BZO52" s="687"/>
      <c r="BZP52" s="687"/>
      <c r="BZQ52" s="687"/>
      <c r="BZR52" s="687"/>
      <c r="BZS52" s="687"/>
      <c r="BZT52" s="687"/>
      <c r="BZU52" s="687"/>
      <c r="BZV52" s="687"/>
      <c r="BZW52" s="687"/>
      <c r="BZX52" s="687"/>
      <c r="BZY52" s="687"/>
      <c r="BZZ52" s="687"/>
      <c r="CAA52" s="687"/>
      <c r="CAB52" s="687"/>
      <c r="CAC52" s="687"/>
      <c r="CAD52" s="687"/>
      <c r="CAE52" s="687"/>
      <c r="CAF52" s="687"/>
      <c r="CAG52" s="687"/>
      <c r="CAH52" s="687"/>
      <c r="CAI52" s="687"/>
      <c r="CAJ52" s="687"/>
      <c r="CAK52" s="687"/>
      <c r="CAL52" s="687"/>
      <c r="CAM52" s="687"/>
      <c r="CAN52" s="687"/>
      <c r="CAO52" s="687"/>
      <c r="CAP52" s="687"/>
      <c r="CAQ52" s="687"/>
      <c r="CAR52" s="687"/>
      <c r="CAS52" s="687"/>
      <c r="CAT52" s="687"/>
      <c r="CAU52" s="687"/>
      <c r="CAV52" s="687"/>
      <c r="CAW52" s="687"/>
      <c r="CAX52" s="687"/>
      <c r="CAY52" s="687"/>
      <c r="CAZ52" s="687"/>
      <c r="CBA52" s="687"/>
      <c r="CBB52" s="687"/>
      <c r="CBC52" s="687"/>
      <c r="CBD52" s="687"/>
      <c r="CBE52" s="687"/>
      <c r="CBF52" s="687"/>
      <c r="CBG52" s="687"/>
      <c r="CBH52" s="687"/>
      <c r="CBI52" s="687"/>
      <c r="CBJ52" s="687"/>
      <c r="CBK52" s="687"/>
      <c r="CBL52" s="687"/>
      <c r="CBM52" s="687"/>
      <c r="CBN52" s="687"/>
      <c r="CBO52" s="687"/>
      <c r="CBP52" s="687"/>
      <c r="CBQ52" s="687"/>
      <c r="CBR52" s="687"/>
      <c r="CBS52" s="687"/>
      <c r="CBT52" s="687"/>
      <c r="CBU52" s="687"/>
      <c r="CBV52" s="687"/>
      <c r="CBW52" s="687"/>
      <c r="CBX52" s="687"/>
      <c r="CBY52" s="687"/>
      <c r="CBZ52" s="687"/>
      <c r="CCA52" s="687"/>
      <c r="CCB52" s="687"/>
      <c r="CCC52" s="687"/>
      <c r="CCD52" s="687"/>
      <c r="CCE52" s="687"/>
      <c r="CCF52" s="687"/>
      <c r="CCG52" s="687"/>
      <c r="CCH52" s="687"/>
      <c r="CCI52" s="687"/>
      <c r="CCJ52" s="687"/>
      <c r="CCK52" s="687"/>
      <c r="CCL52" s="687"/>
      <c r="CCM52" s="687"/>
      <c r="CCN52" s="687"/>
      <c r="CCO52" s="687"/>
      <c r="CCP52" s="687"/>
      <c r="CCQ52" s="687"/>
      <c r="CCR52" s="687"/>
      <c r="CCS52" s="687"/>
      <c r="CCT52" s="687"/>
      <c r="CCU52" s="687"/>
      <c r="CCV52" s="687"/>
      <c r="CCW52" s="687"/>
      <c r="CCX52" s="687"/>
      <c r="CCY52" s="687"/>
      <c r="CCZ52" s="687"/>
      <c r="CDA52" s="687"/>
      <c r="CDB52" s="687"/>
      <c r="CDC52" s="687"/>
      <c r="CDD52" s="687"/>
      <c r="CDE52" s="687"/>
      <c r="CDF52" s="687"/>
      <c r="CDG52" s="687"/>
      <c r="CDH52" s="687"/>
      <c r="CDI52" s="687"/>
      <c r="CDJ52" s="687"/>
      <c r="CDK52" s="687"/>
      <c r="CDL52" s="687"/>
      <c r="CDM52" s="687"/>
      <c r="CDN52" s="687"/>
      <c r="CDO52" s="687"/>
      <c r="CDP52" s="687"/>
      <c r="CDQ52" s="687"/>
      <c r="CDR52" s="687"/>
      <c r="CDS52" s="687"/>
      <c r="CDT52" s="687"/>
      <c r="CDU52" s="687"/>
      <c r="CDV52" s="687"/>
      <c r="CDW52" s="687"/>
      <c r="CDX52" s="687"/>
      <c r="CDY52" s="687"/>
      <c r="CDZ52" s="687"/>
      <c r="CEA52" s="687"/>
      <c r="CEB52" s="687"/>
      <c r="CEC52" s="687"/>
      <c r="CED52" s="687"/>
      <c r="CEE52" s="687"/>
      <c r="CEF52" s="687"/>
      <c r="CEG52" s="687"/>
      <c r="CEH52" s="687"/>
      <c r="CEI52" s="687"/>
      <c r="CEJ52" s="687"/>
      <c r="CEK52" s="687"/>
      <c r="CEL52" s="687"/>
      <c r="CEM52" s="687"/>
      <c r="CEN52" s="687"/>
      <c r="CEO52" s="687"/>
      <c r="CEP52" s="687"/>
      <c r="CEQ52" s="687"/>
      <c r="CER52" s="687"/>
      <c r="CES52" s="687"/>
      <c r="CET52" s="687"/>
      <c r="CEU52" s="687"/>
      <c r="CEV52" s="687"/>
      <c r="CEW52" s="687"/>
      <c r="CEX52" s="687"/>
      <c r="CEY52" s="687"/>
      <c r="CEZ52" s="687"/>
      <c r="CFA52" s="687"/>
      <c r="CFB52" s="687"/>
      <c r="CFC52" s="687"/>
      <c r="CFD52" s="687"/>
      <c r="CFE52" s="687"/>
      <c r="CFF52" s="687"/>
      <c r="CFG52" s="687"/>
      <c r="CFH52" s="687"/>
      <c r="CFI52" s="687"/>
      <c r="CFJ52" s="687"/>
      <c r="CFK52" s="687"/>
      <c r="CFL52" s="687"/>
      <c r="CFM52" s="687"/>
      <c r="CFN52" s="687"/>
      <c r="CFO52" s="687"/>
      <c r="CFP52" s="687"/>
      <c r="CFQ52" s="687"/>
      <c r="CFR52" s="687"/>
      <c r="CFS52" s="687"/>
      <c r="CFT52" s="687"/>
      <c r="CFU52" s="687"/>
      <c r="CFV52" s="687"/>
      <c r="CFW52" s="687"/>
      <c r="CFX52" s="687"/>
      <c r="CFY52" s="687"/>
      <c r="CFZ52" s="687"/>
      <c r="CGA52" s="687"/>
      <c r="CGB52" s="687"/>
      <c r="CGC52" s="687"/>
      <c r="CGD52" s="687"/>
      <c r="CGE52" s="687"/>
      <c r="CGF52" s="687"/>
      <c r="CGG52" s="687"/>
      <c r="CGH52" s="687"/>
      <c r="CGI52" s="687"/>
      <c r="CGJ52" s="687"/>
      <c r="CGK52" s="687"/>
      <c r="CGL52" s="687"/>
      <c r="CGM52" s="687"/>
      <c r="CGN52" s="687"/>
      <c r="CGO52" s="687"/>
      <c r="CGP52" s="687"/>
      <c r="CGQ52" s="687"/>
      <c r="CGR52" s="687"/>
      <c r="CGS52" s="687"/>
      <c r="CGT52" s="687"/>
      <c r="CGU52" s="687"/>
      <c r="CGV52" s="687"/>
      <c r="CGW52" s="687"/>
      <c r="CGX52" s="687"/>
      <c r="CGY52" s="687"/>
      <c r="CGZ52" s="687"/>
      <c r="CHA52" s="687"/>
      <c r="CHB52" s="687"/>
      <c r="CHC52" s="687"/>
      <c r="CHD52" s="687"/>
      <c r="CHE52" s="687"/>
      <c r="CHF52" s="687"/>
      <c r="CHG52" s="687"/>
      <c r="CHH52" s="687"/>
      <c r="CHI52" s="687"/>
      <c r="CHJ52" s="687"/>
      <c r="CHK52" s="687"/>
      <c r="CHL52" s="687"/>
      <c r="CHM52" s="687"/>
      <c r="CHN52" s="687"/>
      <c r="CHO52" s="687"/>
      <c r="CHP52" s="687"/>
      <c r="CHQ52" s="687"/>
      <c r="CHR52" s="687"/>
      <c r="CHS52" s="687"/>
      <c r="CHT52" s="687"/>
      <c r="CHU52" s="687"/>
      <c r="CHV52" s="687"/>
      <c r="CHW52" s="687"/>
      <c r="CHX52" s="687"/>
      <c r="CHY52" s="687"/>
      <c r="CHZ52" s="687"/>
      <c r="CIA52" s="687"/>
      <c r="CIB52" s="687"/>
      <c r="CIC52" s="687"/>
      <c r="CID52" s="687"/>
      <c r="CIE52" s="687"/>
      <c r="CIF52" s="687"/>
      <c r="CIG52" s="687"/>
      <c r="CIH52" s="687"/>
      <c r="CII52" s="687"/>
      <c r="CIJ52" s="687"/>
      <c r="CIK52" s="687"/>
      <c r="CIL52" s="687"/>
      <c r="CIM52" s="687"/>
      <c r="CIN52" s="687"/>
      <c r="CIO52" s="687"/>
      <c r="CIP52" s="687"/>
      <c r="CIQ52" s="687"/>
      <c r="CIR52" s="687"/>
      <c r="CIS52" s="687"/>
      <c r="CIT52" s="687"/>
      <c r="CIU52" s="687"/>
      <c r="CIV52" s="687"/>
      <c r="CIW52" s="687"/>
      <c r="CIX52" s="687"/>
      <c r="CIY52" s="687"/>
      <c r="CIZ52" s="687"/>
      <c r="CJA52" s="687"/>
      <c r="CJB52" s="687"/>
      <c r="CJC52" s="687"/>
      <c r="CJD52" s="687"/>
      <c r="CJE52" s="687"/>
      <c r="CJF52" s="687"/>
      <c r="CJG52" s="687"/>
      <c r="CJH52" s="687"/>
      <c r="CJI52" s="687"/>
      <c r="CJJ52" s="687"/>
      <c r="CJK52" s="687"/>
      <c r="CJL52" s="687"/>
      <c r="CJM52" s="687"/>
      <c r="CJN52" s="687"/>
      <c r="CJO52" s="687"/>
      <c r="CJP52" s="687"/>
      <c r="CJQ52" s="687"/>
      <c r="CJR52" s="687"/>
      <c r="CJS52" s="687"/>
      <c r="CJT52" s="687"/>
      <c r="CJU52" s="687"/>
      <c r="CJV52" s="687"/>
      <c r="CJW52" s="687"/>
      <c r="CJX52" s="687"/>
      <c r="CJY52" s="687"/>
      <c r="CJZ52" s="687"/>
      <c r="CKA52" s="687"/>
      <c r="CKB52" s="687"/>
      <c r="CKC52" s="687"/>
      <c r="CKD52" s="687"/>
      <c r="CKE52" s="687"/>
      <c r="CKF52" s="687"/>
      <c r="CKG52" s="687"/>
      <c r="CKH52" s="687"/>
      <c r="CKI52" s="687"/>
      <c r="CKJ52" s="687"/>
      <c r="CKK52" s="687"/>
      <c r="CKL52" s="687"/>
      <c r="CKM52" s="687"/>
      <c r="CKN52" s="687"/>
      <c r="CKO52" s="687"/>
      <c r="CKP52" s="687"/>
      <c r="CKQ52" s="687"/>
      <c r="CKR52" s="687"/>
      <c r="CKS52" s="687"/>
      <c r="CKT52" s="687"/>
      <c r="CKU52" s="687"/>
      <c r="CKV52" s="687"/>
      <c r="CKW52" s="687"/>
      <c r="CKX52" s="687"/>
      <c r="CKY52" s="687"/>
      <c r="CKZ52" s="687"/>
      <c r="CLA52" s="687"/>
      <c r="CLB52" s="687"/>
      <c r="CLC52" s="687"/>
      <c r="CLD52" s="687"/>
      <c r="CLE52" s="687"/>
      <c r="CLF52" s="687"/>
      <c r="CLG52" s="687"/>
      <c r="CLH52" s="687"/>
      <c r="CLI52" s="687"/>
      <c r="CLJ52" s="687"/>
      <c r="CLK52" s="687"/>
      <c r="CLL52" s="687"/>
      <c r="CLM52" s="687"/>
      <c r="CLN52" s="687"/>
      <c r="CLO52" s="687"/>
      <c r="CLP52" s="687"/>
      <c r="CLQ52" s="687"/>
      <c r="CLR52" s="687"/>
      <c r="CLS52" s="687"/>
      <c r="CLT52" s="687"/>
      <c r="CLU52" s="687"/>
      <c r="CLV52" s="687"/>
      <c r="CLW52" s="687"/>
      <c r="CLX52" s="687"/>
      <c r="CLY52" s="687"/>
      <c r="CLZ52" s="687"/>
      <c r="CMA52" s="687"/>
      <c r="CMB52" s="687"/>
      <c r="CMC52" s="687"/>
      <c r="CMD52" s="687"/>
      <c r="CME52" s="687"/>
      <c r="CMF52" s="687"/>
      <c r="CMG52" s="687"/>
      <c r="CMH52" s="687"/>
      <c r="CMI52" s="687"/>
      <c r="CMJ52" s="687"/>
      <c r="CMK52" s="687"/>
      <c r="CML52" s="687"/>
      <c r="CMM52" s="687"/>
      <c r="CMN52" s="687"/>
      <c r="CMO52" s="687"/>
      <c r="CMP52" s="687"/>
      <c r="CMQ52" s="687"/>
      <c r="CMR52" s="687"/>
      <c r="CMS52" s="687"/>
      <c r="CMT52" s="687"/>
      <c r="CMU52" s="687"/>
      <c r="CMV52" s="687"/>
      <c r="CMW52" s="687"/>
      <c r="CMX52" s="687"/>
      <c r="CMY52" s="687"/>
      <c r="CMZ52" s="687"/>
      <c r="CNA52" s="687"/>
      <c r="CNB52" s="687"/>
      <c r="CNC52" s="687"/>
      <c r="CND52" s="687"/>
      <c r="CNE52" s="687"/>
      <c r="CNF52" s="687"/>
      <c r="CNG52" s="687"/>
      <c r="CNH52" s="687"/>
      <c r="CNI52" s="687"/>
      <c r="CNJ52" s="687"/>
      <c r="CNK52" s="687"/>
      <c r="CNL52" s="687"/>
      <c r="CNM52" s="687"/>
      <c r="CNN52" s="687"/>
      <c r="CNO52" s="687"/>
      <c r="CNP52" s="687"/>
      <c r="CNQ52" s="687"/>
      <c r="CNR52" s="687"/>
      <c r="CNS52" s="687"/>
      <c r="CNT52" s="687"/>
      <c r="CNU52" s="687"/>
      <c r="CNV52" s="687"/>
      <c r="CNW52" s="687"/>
      <c r="CNX52" s="687"/>
      <c r="CNY52" s="687"/>
      <c r="CNZ52" s="687"/>
      <c r="COA52" s="687"/>
      <c r="COB52" s="687"/>
      <c r="COC52" s="687"/>
      <c r="COD52" s="687"/>
      <c r="COE52" s="687"/>
      <c r="COF52" s="687"/>
      <c r="COG52" s="687"/>
      <c r="COH52" s="687"/>
      <c r="COI52" s="687"/>
      <c r="COJ52" s="687"/>
      <c r="COK52" s="687"/>
      <c r="COL52" s="687"/>
      <c r="COM52" s="687"/>
      <c r="CON52" s="687"/>
      <c r="COO52" s="687"/>
      <c r="COP52" s="687"/>
      <c r="COQ52" s="687"/>
      <c r="COR52" s="687"/>
      <c r="COS52" s="687"/>
      <c r="COT52" s="687"/>
      <c r="COU52" s="687"/>
      <c r="COV52" s="687"/>
      <c r="COW52" s="687"/>
      <c r="COX52" s="687"/>
      <c r="COY52" s="687"/>
      <c r="COZ52" s="687"/>
      <c r="CPA52" s="687"/>
      <c r="CPB52" s="687"/>
      <c r="CPC52" s="687"/>
      <c r="CPD52" s="687"/>
      <c r="CPE52" s="687"/>
      <c r="CPF52" s="687"/>
      <c r="CPG52" s="687"/>
      <c r="CPH52" s="687"/>
      <c r="CPI52" s="687"/>
      <c r="CPJ52" s="687"/>
      <c r="CPK52" s="687"/>
      <c r="CPL52" s="687"/>
      <c r="CPM52" s="687"/>
      <c r="CPN52" s="687"/>
      <c r="CPO52" s="687"/>
      <c r="CPP52" s="687"/>
      <c r="CPQ52" s="687"/>
      <c r="CPR52" s="687"/>
      <c r="CPS52" s="687"/>
      <c r="CPT52" s="687"/>
      <c r="CPU52" s="687"/>
      <c r="CPV52" s="687"/>
      <c r="CPW52" s="687"/>
      <c r="CPX52" s="687"/>
      <c r="CPY52" s="687"/>
      <c r="CPZ52" s="687"/>
      <c r="CQA52" s="687"/>
      <c r="CQB52" s="687"/>
      <c r="CQC52" s="687"/>
      <c r="CQD52" s="687"/>
      <c r="CQE52" s="687"/>
      <c r="CQF52" s="687"/>
      <c r="CQG52" s="687"/>
      <c r="CQH52" s="687"/>
      <c r="CQI52" s="687"/>
      <c r="CQJ52" s="687"/>
      <c r="CQK52" s="687"/>
      <c r="CQL52" s="687"/>
      <c r="CQM52" s="687"/>
      <c r="CQN52" s="687"/>
      <c r="CQO52" s="687"/>
      <c r="CQP52" s="687"/>
      <c r="CQQ52" s="687"/>
      <c r="CQR52" s="687"/>
      <c r="CQS52" s="687"/>
      <c r="CQT52" s="687"/>
      <c r="CQU52" s="687"/>
      <c r="CQV52" s="687"/>
      <c r="CQW52" s="687"/>
      <c r="CQX52" s="687"/>
      <c r="CQY52" s="687"/>
      <c r="CQZ52" s="687"/>
      <c r="CRA52" s="687"/>
      <c r="CRB52" s="687"/>
      <c r="CRC52" s="687"/>
      <c r="CRD52" s="687"/>
      <c r="CRE52" s="687"/>
      <c r="CRF52" s="687"/>
      <c r="CRG52" s="687"/>
      <c r="CRH52" s="687"/>
      <c r="CRI52" s="687"/>
      <c r="CRJ52" s="687"/>
      <c r="CRK52" s="687"/>
      <c r="CRL52" s="687"/>
      <c r="CRM52" s="687"/>
      <c r="CRN52" s="687"/>
      <c r="CRO52" s="687"/>
      <c r="CRP52" s="687"/>
      <c r="CRQ52" s="687"/>
      <c r="CRR52" s="687"/>
      <c r="CRS52" s="687"/>
      <c r="CRT52" s="687"/>
      <c r="CRU52" s="687"/>
      <c r="CRV52" s="687"/>
      <c r="CRW52" s="687"/>
      <c r="CRX52" s="687"/>
      <c r="CRY52" s="687"/>
      <c r="CRZ52" s="687"/>
      <c r="CSA52" s="687"/>
      <c r="CSB52" s="687"/>
      <c r="CSC52" s="687"/>
      <c r="CSD52" s="687"/>
      <c r="CSE52" s="687"/>
      <c r="CSF52" s="687"/>
      <c r="CSG52" s="687"/>
      <c r="CSH52" s="687"/>
      <c r="CSI52" s="687"/>
      <c r="CSJ52" s="687"/>
      <c r="CSK52" s="687"/>
      <c r="CSL52" s="687"/>
      <c r="CSM52" s="687"/>
      <c r="CSN52" s="687"/>
      <c r="CSO52" s="687"/>
      <c r="CSP52" s="687"/>
      <c r="CSQ52" s="687"/>
      <c r="CSR52" s="687"/>
      <c r="CSS52" s="687"/>
      <c r="CST52" s="687"/>
      <c r="CSU52" s="687"/>
      <c r="CSV52" s="687"/>
      <c r="CSW52" s="687"/>
      <c r="CSX52" s="687"/>
      <c r="CSY52" s="687"/>
      <c r="CSZ52" s="687"/>
      <c r="CTA52" s="687"/>
      <c r="CTB52" s="687"/>
      <c r="CTC52" s="687"/>
      <c r="CTD52" s="687"/>
      <c r="CTE52" s="687"/>
      <c r="CTF52" s="687"/>
      <c r="CTG52" s="687"/>
      <c r="CTH52" s="687"/>
      <c r="CTI52" s="687"/>
      <c r="CTJ52" s="687"/>
      <c r="CTK52" s="687"/>
      <c r="CTL52" s="687"/>
      <c r="CTM52" s="687"/>
      <c r="CTN52" s="687"/>
      <c r="CTO52" s="687"/>
      <c r="CTP52" s="687"/>
      <c r="CTQ52" s="687"/>
      <c r="CTR52" s="687"/>
      <c r="CTS52" s="687"/>
      <c r="CTT52" s="687"/>
      <c r="CTU52" s="687"/>
      <c r="CTV52" s="687"/>
      <c r="CTW52" s="687"/>
      <c r="CTX52" s="687"/>
      <c r="CTY52" s="687"/>
      <c r="CTZ52" s="687"/>
      <c r="CUA52" s="687"/>
      <c r="CUB52" s="687"/>
      <c r="CUC52" s="687"/>
      <c r="CUD52" s="687"/>
      <c r="CUE52" s="687"/>
      <c r="CUF52" s="687"/>
      <c r="CUG52" s="687"/>
      <c r="CUH52" s="687"/>
      <c r="CUI52" s="687"/>
      <c r="CUJ52" s="687"/>
      <c r="CUK52" s="687"/>
      <c r="CUL52" s="687"/>
      <c r="CUM52" s="687"/>
      <c r="CUN52" s="687"/>
      <c r="CUO52" s="687"/>
      <c r="CUP52" s="687"/>
      <c r="CUQ52" s="687"/>
      <c r="CUR52" s="687"/>
      <c r="CUS52" s="687"/>
      <c r="CUT52" s="687"/>
      <c r="CUU52" s="687"/>
      <c r="CUV52" s="687"/>
      <c r="CUW52" s="687"/>
      <c r="CUX52" s="687"/>
      <c r="CUY52" s="687"/>
      <c r="CUZ52" s="687"/>
      <c r="CVA52" s="687"/>
      <c r="CVB52" s="687"/>
      <c r="CVC52" s="687"/>
      <c r="CVD52" s="687"/>
      <c r="CVE52" s="687"/>
      <c r="CVF52" s="687"/>
      <c r="CVG52" s="687"/>
      <c r="CVH52" s="687"/>
      <c r="CVI52" s="687"/>
      <c r="CVJ52" s="687"/>
      <c r="CVK52" s="687"/>
      <c r="CVL52" s="687"/>
      <c r="CVM52" s="687"/>
      <c r="CVN52" s="687"/>
      <c r="CVO52" s="687"/>
      <c r="CVP52" s="687"/>
      <c r="CVQ52" s="687"/>
      <c r="CVR52" s="687"/>
      <c r="CVS52" s="687"/>
      <c r="CVT52" s="687"/>
      <c r="CVU52" s="687"/>
      <c r="CVV52" s="687"/>
      <c r="CVW52" s="687"/>
      <c r="CVX52" s="687"/>
      <c r="CVY52" s="687"/>
      <c r="CVZ52" s="687"/>
      <c r="CWA52" s="687"/>
      <c r="CWB52" s="687"/>
      <c r="CWC52" s="687"/>
      <c r="CWD52" s="687"/>
      <c r="CWE52" s="687"/>
      <c r="CWF52" s="687"/>
      <c r="CWG52" s="687"/>
      <c r="CWH52" s="687"/>
      <c r="CWI52" s="687"/>
      <c r="CWJ52" s="687"/>
      <c r="CWK52" s="687"/>
      <c r="CWL52" s="687"/>
      <c r="CWM52" s="687"/>
      <c r="CWN52" s="687"/>
      <c r="CWO52" s="687"/>
      <c r="CWP52" s="687"/>
      <c r="CWQ52" s="687"/>
      <c r="CWR52" s="687"/>
      <c r="CWS52" s="687"/>
      <c r="CWT52" s="687"/>
      <c r="CWU52" s="687"/>
      <c r="CWV52" s="687"/>
      <c r="CWW52" s="687"/>
      <c r="CWX52" s="687"/>
      <c r="CWY52" s="687"/>
      <c r="CWZ52" s="687"/>
      <c r="CXA52" s="687"/>
      <c r="CXB52" s="687"/>
      <c r="CXC52" s="687"/>
      <c r="CXD52" s="687"/>
      <c r="CXE52" s="687"/>
      <c r="CXF52" s="687"/>
      <c r="CXG52" s="687"/>
      <c r="CXH52" s="687"/>
      <c r="CXI52" s="687"/>
      <c r="CXJ52" s="687"/>
      <c r="CXK52" s="687"/>
      <c r="CXL52" s="687"/>
      <c r="CXM52" s="687"/>
      <c r="CXN52" s="687"/>
      <c r="CXO52" s="687"/>
      <c r="CXP52" s="687"/>
      <c r="CXQ52" s="687"/>
      <c r="CXR52" s="687"/>
      <c r="CXS52" s="687"/>
      <c r="CXT52" s="687"/>
      <c r="CXU52" s="687"/>
      <c r="CXV52" s="687"/>
      <c r="CXW52" s="687"/>
      <c r="CXX52" s="687"/>
      <c r="CXY52" s="687"/>
      <c r="CXZ52" s="687"/>
      <c r="CYA52" s="687"/>
      <c r="CYB52" s="687"/>
      <c r="CYC52" s="687"/>
      <c r="CYD52" s="687"/>
      <c r="CYE52" s="687"/>
      <c r="CYF52" s="687"/>
      <c r="CYG52" s="687"/>
      <c r="CYH52" s="687"/>
      <c r="CYI52" s="687"/>
      <c r="CYJ52" s="687"/>
      <c r="CYK52" s="687"/>
      <c r="CYL52" s="687"/>
      <c r="CYM52" s="687"/>
      <c r="CYN52" s="687"/>
      <c r="CYO52" s="687"/>
      <c r="CYP52" s="687"/>
      <c r="CYQ52" s="687"/>
      <c r="CYR52" s="687"/>
      <c r="CYS52" s="687"/>
      <c r="CYT52" s="687"/>
      <c r="CYU52" s="687"/>
      <c r="CYV52" s="687"/>
      <c r="CYW52" s="687"/>
      <c r="CYX52" s="687"/>
      <c r="CYY52" s="687"/>
      <c r="CYZ52" s="687"/>
      <c r="CZA52" s="687"/>
      <c r="CZB52" s="687"/>
      <c r="CZC52" s="687"/>
      <c r="CZD52" s="687"/>
      <c r="CZE52" s="687"/>
      <c r="CZF52" s="687"/>
      <c r="CZG52" s="687"/>
      <c r="CZH52" s="687"/>
      <c r="CZI52" s="687"/>
      <c r="CZJ52" s="687"/>
      <c r="CZK52" s="687"/>
      <c r="CZL52" s="687"/>
      <c r="CZM52" s="687"/>
      <c r="CZN52" s="687"/>
      <c r="CZO52" s="687"/>
      <c r="CZP52" s="687"/>
      <c r="CZQ52" s="687"/>
      <c r="CZR52" s="687"/>
      <c r="CZS52" s="687"/>
      <c r="CZT52" s="687"/>
      <c r="CZU52" s="687"/>
      <c r="CZV52" s="687"/>
      <c r="CZW52" s="687"/>
      <c r="CZX52" s="687"/>
      <c r="CZY52" s="687"/>
      <c r="CZZ52" s="687"/>
      <c r="DAA52" s="687"/>
      <c r="DAB52" s="687"/>
      <c r="DAC52" s="687"/>
      <c r="DAD52" s="687"/>
      <c r="DAE52" s="687"/>
      <c r="DAF52" s="687"/>
      <c r="DAG52" s="687"/>
      <c r="DAH52" s="687"/>
      <c r="DAI52" s="687"/>
      <c r="DAJ52" s="687"/>
      <c r="DAK52" s="687"/>
      <c r="DAL52" s="687"/>
      <c r="DAM52" s="687"/>
      <c r="DAN52" s="687"/>
      <c r="DAO52" s="687"/>
      <c r="DAP52" s="687"/>
      <c r="DAQ52" s="687"/>
      <c r="DAR52" s="687"/>
      <c r="DAS52" s="687"/>
      <c r="DAT52" s="687"/>
      <c r="DAU52" s="687"/>
      <c r="DAV52" s="687"/>
      <c r="DAW52" s="687"/>
      <c r="DAX52" s="687"/>
      <c r="DAY52" s="687"/>
      <c r="DAZ52" s="687"/>
      <c r="DBA52" s="687"/>
      <c r="DBB52" s="687"/>
      <c r="DBC52" s="687"/>
      <c r="DBD52" s="687"/>
      <c r="DBE52" s="687"/>
      <c r="DBF52" s="687"/>
      <c r="DBG52" s="687"/>
      <c r="DBH52" s="687"/>
      <c r="DBI52" s="687"/>
      <c r="DBJ52" s="687"/>
      <c r="DBK52" s="687"/>
      <c r="DBL52" s="687"/>
      <c r="DBM52" s="687"/>
      <c r="DBN52" s="687"/>
      <c r="DBO52" s="687"/>
      <c r="DBP52" s="687"/>
      <c r="DBQ52" s="687"/>
      <c r="DBR52" s="687"/>
      <c r="DBS52" s="687"/>
      <c r="DBT52" s="687"/>
      <c r="DBU52" s="687"/>
      <c r="DBV52" s="687"/>
      <c r="DBW52" s="687"/>
      <c r="DBX52" s="687"/>
      <c r="DBY52" s="687"/>
      <c r="DBZ52" s="687"/>
      <c r="DCA52" s="687"/>
      <c r="DCB52" s="687"/>
      <c r="DCC52" s="687"/>
      <c r="DCD52" s="687"/>
      <c r="DCE52" s="687"/>
      <c r="DCF52" s="687"/>
      <c r="DCG52" s="687"/>
      <c r="DCH52" s="687"/>
      <c r="DCI52" s="687"/>
      <c r="DCJ52" s="687"/>
      <c r="DCK52" s="687"/>
      <c r="DCL52" s="687"/>
      <c r="DCM52" s="687"/>
      <c r="DCN52" s="687"/>
      <c r="DCO52" s="687"/>
      <c r="DCP52" s="687"/>
      <c r="DCQ52" s="687"/>
      <c r="DCR52" s="687"/>
      <c r="DCS52" s="687"/>
      <c r="DCT52" s="687"/>
      <c r="DCU52" s="687"/>
      <c r="DCV52" s="687"/>
      <c r="DCW52" s="687"/>
      <c r="DCX52" s="687"/>
      <c r="DCY52" s="687"/>
      <c r="DCZ52" s="687"/>
      <c r="DDA52" s="687"/>
      <c r="DDB52" s="687"/>
      <c r="DDC52" s="687"/>
      <c r="DDD52" s="687"/>
      <c r="DDE52" s="687"/>
      <c r="DDF52" s="687"/>
      <c r="DDG52" s="687"/>
      <c r="DDH52" s="687"/>
      <c r="DDI52" s="687"/>
      <c r="DDJ52" s="687"/>
      <c r="DDK52" s="687"/>
      <c r="DDL52" s="687"/>
      <c r="DDM52" s="687"/>
      <c r="DDN52" s="687"/>
      <c r="DDO52" s="687"/>
      <c r="DDP52" s="687"/>
      <c r="DDQ52" s="687"/>
      <c r="DDR52" s="687"/>
      <c r="DDS52" s="687"/>
      <c r="DDT52" s="687"/>
      <c r="DDU52" s="687"/>
      <c r="DDV52" s="687"/>
      <c r="DDW52" s="687"/>
      <c r="DDX52" s="687"/>
      <c r="DDY52" s="687"/>
      <c r="DDZ52" s="687"/>
      <c r="DEA52" s="687"/>
      <c r="DEB52" s="687"/>
      <c r="DEC52" s="687"/>
      <c r="DED52" s="687"/>
      <c r="DEE52" s="687"/>
      <c r="DEF52" s="687"/>
      <c r="DEG52" s="687"/>
      <c r="DEH52" s="687"/>
      <c r="DEI52" s="687"/>
      <c r="DEJ52" s="687"/>
      <c r="DEK52" s="687"/>
      <c r="DEL52" s="687"/>
      <c r="DEM52" s="687"/>
      <c r="DEN52" s="687"/>
      <c r="DEO52" s="687"/>
      <c r="DEP52" s="687"/>
      <c r="DEQ52" s="687"/>
      <c r="DER52" s="687"/>
      <c r="DES52" s="687"/>
      <c r="DET52" s="687"/>
      <c r="DEU52" s="687"/>
      <c r="DEV52" s="687"/>
      <c r="DEW52" s="687"/>
      <c r="DEX52" s="687"/>
      <c r="DEY52" s="687"/>
      <c r="DEZ52" s="687"/>
      <c r="DFA52" s="687"/>
      <c r="DFB52" s="687"/>
      <c r="DFC52" s="687"/>
      <c r="DFD52" s="687"/>
      <c r="DFE52" s="687"/>
      <c r="DFF52" s="687"/>
      <c r="DFG52" s="687"/>
      <c r="DFH52" s="687"/>
      <c r="DFI52" s="687"/>
      <c r="DFJ52" s="687"/>
      <c r="DFK52" s="687"/>
      <c r="DFL52" s="687"/>
      <c r="DFM52" s="687"/>
      <c r="DFN52" s="687"/>
      <c r="DFO52" s="687"/>
      <c r="DFP52" s="687"/>
      <c r="DFQ52" s="687"/>
      <c r="DFR52" s="687"/>
      <c r="DFS52" s="687"/>
      <c r="DFT52" s="687"/>
      <c r="DFU52" s="687"/>
      <c r="DFV52" s="687"/>
      <c r="DFW52" s="687"/>
      <c r="DFX52" s="687"/>
      <c r="DFY52" s="687"/>
      <c r="DFZ52" s="687"/>
      <c r="DGA52" s="687"/>
      <c r="DGB52" s="687"/>
      <c r="DGC52" s="687"/>
      <c r="DGD52" s="687"/>
      <c r="DGE52" s="687"/>
      <c r="DGF52" s="687"/>
      <c r="DGG52" s="687"/>
      <c r="DGH52" s="687"/>
      <c r="DGI52" s="687"/>
      <c r="DGJ52" s="687"/>
      <c r="DGK52" s="687"/>
      <c r="DGL52" s="687"/>
      <c r="DGM52" s="687"/>
      <c r="DGN52" s="687"/>
      <c r="DGO52" s="687"/>
      <c r="DGP52" s="687"/>
      <c r="DGQ52" s="687"/>
      <c r="DGR52" s="687"/>
      <c r="DGS52" s="687"/>
      <c r="DGT52" s="687"/>
      <c r="DGU52" s="687"/>
      <c r="DGV52" s="687"/>
      <c r="DGW52" s="687"/>
      <c r="DGX52" s="687"/>
      <c r="DGY52" s="687"/>
      <c r="DGZ52" s="687"/>
      <c r="DHA52" s="687"/>
      <c r="DHB52" s="687"/>
      <c r="DHC52" s="687"/>
      <c r="DHD52" s="687"/>
      <c r="DHE52" s="687"/>
      <c r="DHF52" s="687"/>
      <c r="DHG52" s="687"/>
      <c r="DHH52" s="687"/>
      <c r="DHI52" s="687"/>
      <c r="DHJ52" s="687"/>
      <c r="DHK52" s="687"/>
      <c r="DHL52" s="687"/>
      <c r="DHM52" s="687"/>
      <c r="DHN52" s="687"/>
      <c r="DHO52" s="687"/>
      <c r="DHP52" s="687"/>
      <c r="DHQ52" s="687"/>
      <c r="DHR52" s="687"/>
      <c r="DHS52" s="687"/>
      <c r="DHT52" s="687"/>
      <c r="DHU52" s="687"/>
      <c r="DHV52" s="687"/>
      <c r="DHW52" s="687"/>
      <c r="DHX52" s="687"/>
      <c r="DHY52" s="687"/>
      <c r="DHZ52" s="687"/>
      <c r="DIA52" s="687"/>
      <c r="DIB52" s="687"/>
      <c r="DIC52" s="687"/>
      <c r="DID52" s="687"/>
      <c r="DIE52" s="687"/>
      <c r="DIF52" s="687"/>
      <c r="DIG52" s="687"/>
      <c r="DIH52" s="687"/>
      <c r="DII52" s="687"/>
      <c r="DIJ52" s="687"/>
      <c r="DIK52" s="687"/>
      <c r="DIL52" s="687"/>
      <c r="DIM52" s="687"/>
      <c r="DIN52" s="687"/>
      <c r="DIO52" s="687"/>
      <c r="DIP52" s="687"/>
      <c r="DIQ52" s="687"/>
      <c r="DIR52" s="687"/>
      <c r="DIS52" s="687"/>
      <c r="DIT52" s="687"/>
      <c r="DIU52" s="687"/>
      <c r="DIV52" s="687"/>
      <c r="DIW52" s="687"/>
      <c r="DIX52" s="687"/>
      <c r="DIY52" s="687"/>
      <c r="DIZ52" s="687"/>
      <c r="DJA52" s="687"/>
      <c r="DJB52" s="687"/>
      <c r="DJC52" s="687"/>
      <c r="DJD52" s="687"/>
      <c r="DJE52" s="687"/>
      <c r="DJF52" s="687"/>
      <c r="DJG52" s="687"/>
      <c r="DJH52" s="687"/>
      <c r="DJI52" s="687"/>
      <c r="DJJ52" s="687"/>
      <c r="DJK52" s="687"/>
      <c r="DJL52" s="687"/>
      <c r="DJM52" s="687"/>
      <c r="DJN52" s="687"/>
      <c r="DJO52" s="687"/>
      <c r="DJP52" s="687"/>
      <c r="DJQ52" s="687"/>
      <c r="DJR52" s="687"/>
      <c r="DJS52" s="687"/>
      <c r="DJT52" s="687"/>
      <c r="DJU52" s="687"/>
      <c r="DJV52" s="687"/>
      <c r="DJW52" s="687"/>
      <c r="DJX52" s="687"/>
      <c r="DJY52" s="687"/>
      <c r="DJZ52" s="687"/>
      <c r="DKA52" s="687"/>
      <c r="DKB52" s="687"/>
      <c r="DKC52" s="687"/>
      <c r="DKD52" s="687"/>
      <c r="DKE52" s="687"/>
      <c r="DKF52" s="687"/>
      <c r="DKG52" s="687"/>
      <c r="DKH52" s="687"/>
      <c r="DKI52" s="687"/>
      <c r="DKJ52" s="687"/>
      <c r="DKK52" s="687"/>
      <c r="DKL52" s="687"/>
      <c r="DKM52" s="687"/>
      <c r="DKN52" s="687"/>
      <c r="DKO52" s="687"/>
      <c r="DKP52" s="687"/>
      <c r="DKQ52" s="687"/>
      <c r="DKR52" s="687"/>
      <c r="DKS52" s="687"/>
      <c r="DKT52" s="687"/>
      <c r="DKU52" s="687"/>
      <c r="DKV52" s="687"/>
      <c r="DKW52" s="687"/>
      <c r="DKX52" s="687"/>
      <c r="DKY52" s="687"/>
      <c r="DKZ52" s="687"/>
      <c r="DLA52" s="687"/>
      <c r="DLB52" s="687"/>
      <c r="DLC52" s="687"/>
      <c r="DLD52" s="687"/>
      <c r="DLE52" s="687"/>
      <c r="DLF52" s="687"/>
      <c r="DLG52" s="687"/>
      <c r="DLH52" s="687"/>
      <c r="DLI52" s="687"/>
      <c r="DLJ52" s="687"/>
      <c r="DLK52" s="687"/>
      <c r="DLL52" s="687"/>
      <c r="DLM52" s="687"/>
      <c r="DLN52" s="687"/>
      <c r="DLO52" s="687"/>
      <c r="DLP52" s="687"/>
      <c r="DLQ52" s="687"/>
      <c r="DLR52" s="687"/>
      <c r="DLS52" s="687"/>
      <c r="DLT52" s="687"/>
      <c r="DLU52" s="687"/>
      <c r="DLV52" s="687"/>
      <c r="DLW52" s="687"/>
      <c r="DLX52" s="687"/>
      <c r="DLY52" s="687"/>
      <c r="DLZ52" s="687"/>
      <c r="DMA52" s="687"/>
      <c r="DMB52" s="687"/>
      <c r="DMC52" s="687"/>
      <c r="DMD52" s="687"/>
      <c r="DME52" s="687"/>
      <c r="DMF52" s="687"/>
      <c r="DMG52" s="687"/>
      <c r="DMH52" s="687"/>
      <c r="DMI52" s="687"/>
      <c r="DMJ52" s="687"/>
      <c r="DMK52" s="687"/>
      <c r="DML52" s="687"/>
      <c r="DMM52" s="687"/>
      <c r="DMN52" s="687"/>
      <c r="DMO52" s="687"/>
      <c r="DMP52" s="687"/>
      <c r="DMQ52" s="687"/>
      <c r="DMR52" s="687"/>
      <c r="DMS52" s="687"/>
      <c r="DMT52" s="687"/>
      <c r="DMU52" s="687"/>
      <c r="DMV52" s="687"/>
      <c r="DMW52" s="687"/>
      <c r="DMX52" s="687"/>
      <c r="DMY52" s="687"/>
      <c r="DMZ52" s="687"/>
      <c r="DNA52" s="687"/>
      <c r="DNB52" s="687"/>
      <c r="DNC52" s="687"/>
      <c r="DND52" s="687"/>
      <c r="DNE52" s="687"/>
      <c r="DNF52" s="687"/>
      <c r="DNG52" s="687"/>
      <c r="DNH52" s="687"/>
      <c r="DNI52" s="687"/>
      <c r="DNJ52" s="687"/>
      <c r="DNK52" s="687"/>
      <c r="DNL52" s="687"/>
      <c r="DNM52" s="687"/>
      <c r="DNN52" s="687"/>
      <c r="DNO52" s="687"/>
      <c r="DNP52" s="687"/>
      <c r="DNQ52" s="687"/>
      <c r="DNR52" s="687"/>
      <c r="DNS52" s="687"/>
      <c r="DNT52" s="687"/>
      <c r="DNU52" s="687"/>
      <c r="DNV52" s="687"/>
      <c r="DNW52" s="687"/>
      <c r="DNX52" s="687"/>
      <c r="DNY52" s="687"/>
      <c r="DNZ52" s="687"/>
      <c r="DOA52" s="687"/>
      <c r="DOB52" s="687"/>
      <c r="DOC52" s="687"/>
      <c r="DOD52" s="687"/>
      <c r="DOE52" s="687"/>
      <c r="DOF52" s="687"/>
      <c r="DOG52" s="687"/>
      <c r="DOH52" s="687"/>
      <c r="DOI52" s="687"/>
      <c r="DOJ52" s="687"/>
      <c r="DOK52" s="687"/>
      <c r="DOL52" s="687"/>
      <c r="DOM52" s="687"/>
      <c r="DON52" s="687"/>
      <c r="DOO52" s="687"/>
      <c r="DOP52" s="687"/>
      <c r="DOQ52" s="687"/>
      <c r="DOR52" s="687"/>
      <c r="DOS52" s="687"/>
      <c r="DOT52" s="687"/>
      <c r="DOU52" s="687"/>
      <c r="DOV52" s="687"/>
      <c r="DOW52" s="687"/>
      <c r="DOX52" s="687"/>
      <c r="DOY52" s="687"/>
      <c r="DOZ52" s="687"/>
      <c r="DPA52" s="687"/>
      <c r="DPB52" s="687"/>
      <c r="DPC52" s="687"/>
      <c r="DPD52" s="687"/>
      <c r="DPE52" s="687"/>
      <c r="DPF52" s="687"/>
      <c r="DPG52" s="687"/>
      <c r="DPH52" s="687"/>
      <c r="DPI52" s="687"/>
      <c r="DPJ52" s="687"/>
      <c r="DPK52" s="687"/>
      <c r="DPL52" s="687"/>
      <c r="DPM52" s="687"/>
      <c r="DPN52" s="687"/>
      <c r="DPO52" s="687"/>
      <c r="DPP52" s="687"/>
      <c r="DPQ52" s="687"/>
      <c r="DPR52" s="687"/>
      <c r="DPS52" s="687"/>
      <c r="DPT52" s="687"/>
      <c r="DPU52" s="687"/>
      <c r="DPV52" s="687"/>
      <c r="DPW52" s="687"/>
      <c r="DPX52" s="687"/>
      <c r="DPY52" s="687"/>
      <c r="DPZ52" s="687"/>
      <c r="DQA52" s="687"/>
      <c r="DQB52" s="687"/>
      <c r="DQC52" s="687"/>
      <c r="DQD52" s="687"/>
      <c r="DQE52" s="687"/>
      <c r="DQF52" s="687"/>
      <c r="DQG52" s="687"/>
      <c r="DQH52" s="687"/>
      <c r="DQI52" s="687"/>
      <c r="DQJ52" s="687"/>
      <c r="DQK52" s="687"/>
      <c r="DQL52" s="687"/>
      <c r="DQM52" s="687"/>
      <c r="DQN52" s="687"/>
      <c r="DQO52" s="687"/>
      <c r="DQP52" s="687"/>
      <c r="DQQ52" s="687"/>
      <c r="DQR52" s="687"/>
      <c r="DQS52" s="687"/>
      <c r="DQT52" s="687"/>
      <c r="DQU52" s="687"/>
      <c r="DQV52" s="687"/>
      <c r="DQW52" s="687"/>
      <c r="DQX52" s="687"/>
      <c r="DQY52" s="687"/>
      <c r="DQZ52" s="687"/>
      <c r="DRA52" s="687"/>
      <c r="DRB52" s="687"/>
      <c r="DRC52" s="687"/>
      <c r="DRD52" s="687"/>
      <c r="DRE52" s="687"/>
      <c r="DRF52" s="687"/>
      <c r="DRG52" s="687"/>
      <c r="DRH52" s="687"/>
      <c r="DRI52" s="687"/>
      <c r="DRJ52" s="687"/>
      <c r="DRK52" s="687"/>
      <c r="DRL52" s="687"/>
      <c r="DRM52" s="687"/>
      <c r="DRN52" s="687"/>
      <c r="DRO52" s="687"/>
      <c r="DRP52" s="687"/>
      <c r="DRQ52" s="687"/>
      <c r="DRR52" s="687"/>
      <c r="DRS52" s="687"/>
      <c r="DRT52" s="687"/>
      <c r="DRU52" s="687"/>
      <c r="DRV52" s="687"/>
      <c r="DRW52" s="687"/>
      <c r="DRX52" s="687"/>
      <c r="DRY52" s="687"/>
      <c r="DRZ52" s="687"/>
      <c r="DSA52" s="687"/>
      <c r="DSB52" s="687"/>
      <c r="DSC52" s="687"/>
      <c r="DSD52" s="687"/>
      <c r="DSE52" s="687"/>
      <c r="DSF52" s="687"/>
      <c r="DSG52" s="687"/>
      <c r="DSH52" s="687"/>
      <c r="DSI52" s="687"/>
      <c r="DSJ52" s="687"/>
      <c r="DSK52" s="687"/>
      <c r="DSL52" s="687"/>
      <c r="DSM52" s="687"/>
      <c r="DSN52" s="687"/>
      <c r="DSO52" s="687"/>
      <c r="DSP52" s="687"/>
      <c r="DSQ52" s="687"/>
      <c r="DSR52" s="687"/>
      <c r="DSS52" s="687"/>
      <c r="DST52" s="687"/>
      <c r="DSU52" s="687"/>
      <c r="DSV52" s="687"/>
      <c r="DSW52" s="687"/>
      <c r="DSX52" s="687"/>
      <c r="DSY52" s="687"/>
      <c r="DSZ52" s="687"/>
      <c r="DTA52" s="687"/>
      <c r="DTB52" s="687"/>
      <c r="DTC52" s="687"/>
      <c r="DTD52" s="687"/>
      <c r="DTE52" s="687"/>
      <c r="DTF52" s="687"/>
      <c r="DTG52" s="687"/>
      <c r="DTH52" s="687"/>
      <c r="DTI52" s="687"/>
      <c r="DTJ52" s="687"/>
      <c r="DTK52" s="687"/>
      <c r="DTL52" s="687"/>
      <c r="DTM52" s="687"/>
      <c r="DTN52" s="687"/>
      <c r="DTO52" s="687"/>
      <c r="DTP52" s="687"/>
      <c r="DTQ52" s="687"/>
      <c r="DTR52" s="687"/>
      <c r="DTS52" s="687"/>
      <c r="DTT52" s="687"/>
      <c r="DTU52" s="687"/>
      <c r="DTV52" s="687"/>
      <c r="DTW52" s="687"/>
      <c r="DTX52" s="687"/>
      <c r="DTY52" s="687"/>
      <c r="DTZ52" s="687"/>
      <c r="DUA52" s="687"/>
      <c r="DUB52" s="687"/>
      <c r="DUC52" s="687"/>
      <c r="DUD52" s="687"/>
      <c r="DUE52" s="687"/>
      <c r="DUF52" s="687"/>
      <c r="DUG52" s="687"/>
      <c r="DUH52" s="687"/>
      <c r="DUI52" s="687"/>
      <c r="DUJ52" s="687"/>
      <c r="DUK52" s="687"/>
      <c r="DUL52" s="687"/>
      <c r="DUM52" s="687"/>
      <c r="DUN52" s="687"/>
      <c r="DUO52" s="687"/>
      <c r="DUP52" s="687"/>
      <c r="DUQ52" s="687"/>
      <c r="DUR52" s="687"/>
      <c r="DUS52" s="687"/>
      <c r="DUT52" s="687"/>
      <c r="DUU52" s="687"/>
      <c r="DUV52" s="687"/>
      <c r="DUW52" s="687"/>
      <c r="DUX52" s="687"/>
      <c r="DUY52" s="687"/>
      <c r="DUZ52" s="687"/>
      <c r="DVA52" s="687"/>
      <c r="DVB52" s="687"/>
      <c r="DVC52" s="687"/>
      <c r="DVD52" s="687"/>
      <c r="DVE52" s="687"/>
      <c r="DVF52" s="687"/>
      <c r="DVG52" s="687"/>
      <c r="DVH52" s="687"/>
      <c r="DVI52" s="687"/>
      <c r="DVJ52" s="687"/>
      <c r="DVK52" s="687"/>
      <c r="DVL52" s="687"/>
      <c r="DVM52" s="687"/>
      <c r="DVN52" s="687"/>
      <c r="DVO52" s="687"/>
      <c r="DVP52" s="687"/>
      <c r="DVQ52" s="687"/>
      <c r="DVR52" s="687"/>
      <c r="DVS52" s="687"/>
      <c r="DVT52" s="687"/>
      <c r="DVU52" s="687"/>
      <c r="DVV52" s="687"/>
      <c r="DVW52" s="687"/>
      <c r="DVX52" s="687"/>
      <c r="DVY52" s="687"/>
      <c r="DVZ52" s="687"/>
      <c r="DWA52" s="687"/>
      <c r="DWB52" s="687"/>
      <c r="DWC52" s="687"/>
      <c r="DWD52" s="687"/>
      <c r="DWE52" s="687"/>
      <c r="DWF52" s="687"/>
      <c r="DWG52" s="687"/>
      <c r="DWH52" s="687"/>
      <c r="DWI52" s="687"/>
      <c r="DWJ52" s="687"/>
      <c r="DWK52" s="687"/>
      <c r="DWL52" s="687"/>
      <c r="DWM52" s="687"/>
      <c r="DWN52" s="687"/>
      <c r="DWO52" s="687"/>
      <c r="DWP52" s="687"/>
      <c r="DWQ52" s="687"/>
      <c r="DWR52" s="687"/>
      <c r="DWS52" s="687"/>
      <c r="DWT52" s="687"/>
      <c r="DWU52" s="687"/>
      <c r="DWV52" s="687"/>
      <c r="DWW52" s="687"/>
      <c r="DWX52" s="687"/>
      <c r="DWY52" s="687"/>
      <c r="DWZ52" s="687"/>
      <c r="DXA52" s="687"/>
      <c r="DXB52" s="687"/>
      <c r="DXC52" s="687"/>
      <c r="DXD52" s="687"/>
      <c r="DXE52" s="687"/>
      <c r="DXF52" s="687"/>
      <c r="DXG52" s="687"/>
      <c r="DXH52" s="687"/>
      <c r="DXI52" s="687"/>
      <c r="DXJ52" s="687"/>
      <c r="DXK52" s="687"/>
      <c r="DXL52" s="687"/>
      <c r="DXM52" s="687"/>
      <c r="DXN52" s="687"/>
      <c r="DXO52" s="687"/>
      <c r="DXP52" s="687"/>
      <c r="DXQ52" s="687"/>
      <c r="DXR52" s="687"/>
      <c r="DXS52" s="687"/>
      <c r="DXT52" s="687"/>
      <c r="DXU52" s="687"/>
      <c r="DXV52" s="687"/>
      <c r="DXW52" s="687"/>
      <c r="DXX52" s="687"/>
      <c r="DXY52" s="687"/>
      <c r="DXZ52" s="687"/>
      <c r="DYA52" s="687"/>
      <c r="DYB52" s="687"/>
      <c r="DYC52" s="687"/>
      <c r="DYD52" s="687"/>
      <c r="DYE52" s="687"/>
      <c r="DYF52" s="687"/>
      <c r="DYG52" s="687"/>
      <c r="DYH52" s="687"/>
      <c r="DYI52" s="687"/>
      <c r="DYJ52" s="687"/>
      <c r="DYK52" s="687"/>
      <c r="DYL52" s="687"/>
      <c r="DYM52" s="687"/>
      <c r="DYN52" s="687"/>
      <c r="DYO52" s="687"/>
      <c r="DYP52" s="687"/>
      <c r="DYQ52" s="687"/>
      <c r="DYR52" s="687"/>
      <c r="DYS52" s="687"/>
      <c r="DYT52" s="687"/>
      <c r="DYU52" s="687"/>
      <c r="DYV52" s="687"/>
      <c r="DYW52" s="687"/>
      <c r="DYX52" s="687"/>
      <c r="DYY52" s="687"/>
      <c r="DYZ52" s="687"/>
      <c r="DZA52" s="687"/>
      <c r="DZB52" s="687"/>
      <c r="DZC52" s="687"/>
      <c r="DZD52" s="687"/>
      <c r="DZE52" s="687"/>
      <c r="DZF52" s="687"/>
      <c r="DZG52" s="687"/>
      <c r="DZH52" s="687"/>
      <c r="DZI52" s="687"/>
      <c r="DZJ52" s="687"/>
      <c r="DZK52" s="687"/>
      <c r="DZL52" s="687"/>
      <c r="DZM52" s="687"/>
      <c r="DZN52" s="687"/>
      <c r="DZO52" s="687"/>
      <c r="DZP52" s="687"/>
      <c r="DZQ52" s="687"/>
      <c r="DZR52" s="687"/>
      <c r="DZS52" s="687"/>
      <c r="DZT52" s="687"/>
      <c r="DZU52" s="687"/>
      <c r="DZV52" s="687"/>
      <c r="DZW52" s="687"/>
      <c r="DZX52" s="687"/>
      <c r="DZY52" s="687"/>
      <c r="DZZ52" s="687"/>
      <c r="EAA52" s="687"/>
      <c r="EAB52" s="687"/>
      <c r="EAC52" s="687"/>
      <c r="EAD52" s="687"/>
      <c r="EAE52" s="687"/>
      <c r="EAF52" s="687"/>
      <c r="EAG52" s="687"/>
      <c r="EAH52" s="687"/>
      <c r="EAI52" s="687"/>
      <c r="EAJ52" s="687"/>
      <c r="EAK52" s="687"/>
      <c r="EAL52" s="687"/>
      <c r="EAM52" s="687"/>
      <c r="EAN52" s="687"/>
      <c r="EAO52" s="687"/>
      <c r="EAP52" s="687"/>
      <c r="EAQ52" s="687"/>
      <c r="EAR52" s="687"/>
      <c r="EAS52" s="687"/>
      <c r="EAT52" s="687"/>
      <c r="EAU52" s="687"/>
      <c r="EAV52" s="687"/>
      <c r="EAW52" s="687"/>
      <c r="EAX52" s="687"/>
      <c r="EAY52" s="687"/>
      <c r="EAZ52" s="687"/>
      <c r="EBA52" s="687"/>
      <c r="EBB52" s="687"/>
      <c r="EBC52" s="687"/>
      <c r="EBD52" s="687"/>
      <c r="EBE52" s="687"/>
      <c r="EBF52" s="687"/>
      <c r="EBG52" s="687"/>
      <c r="EBH52" s="687"/>
      <c r="EBI52" s="687"/>
      <c r="EBJ52" s="687"/>
      <c r="EBK52" s="687"/>
      <c r="EBL52" s="687"/>
      <c r="EBM52" s="687"/>
      <c r="EBN52" s="687"/>
      <c r="EBO52" s="687"/>
      <c r="EBP52" s="687"/>
      <c r="EBQ52" s="687"/>
      <c r="EBR52" s="687"/>
      <c r="EBS52" s="687"/>
      <c r="EBT52" s="687"/>
      <c r="EBU52" s="687"/>
      <c r="EBV52" s="687"/>
      <c r="EBW52" s="687"/>
      <c r="EBX52" s="687"/>
      <c r="EBY52" s="687"/>
      <c r="EBZ52" s="687"/>
      <c r="ECA52" s="687"/>
      <c r="ECB52" s="687"/>
      <c r="ECC52" s="687"/>
      <c r="ECD52" s="687"/>
      <c r="ECE52" s="687"/>
      <c r="ECF52" s="687"/>
      <c r="ECG52" s="687"/>
      <c r="ECH52" s="687"/>
      <c r="ECI52" s="687"/>
      <c r="ECJ52" s="687"/>
      <c r="ECK52" s="687"/>
      <c r="ECL52" s="687"/>
      <c r="ECM52" s="687"/>
      <c r="ECN52" s="687"/>
      <c r="ECO52" s="687"/>
      <c r="ECP52" s="687"/>
      <c r="ECQ52" s="687"/>
      <c r="ECR52" s="687"/>
      <c r="ECS52" s="687"/>
      <c r="ECT52" s="687"/>
      <c r="ECU52" s="687"/>
      <c r="ECV52" s="687"/>
      <c r="ECW52" s="687"/>
      <c r="ECX52" s="687"/>
      <c r="ECY52" s="687"/>
      <c r="ECZ52" s="687"/>
      <c r="EDA52" s="687"/>
      <c r="EDB52" s="687"/>
      <c r="EDC52" s="687"/>
      <c r="EDD52" s="687"/>
      <c r="EDE52" s="687"/>
      <c r="EDF52" s="687"/>
      <c r="EDG52" s="687"/>
      <c r="EDH52" s="687"/>
      <c r="EDI52" s="687"/>
      <c r="EDJ52" s="687"/>
      <c r="EDK52" s="687"/>
      <c r="EDL52" s="687"/>
      <c r="EDM52" s="687"/>
      <c r="EDN52" s="687"/>
      <c r="EDO52" s="687"/>
      <c r="EDP52" s="687"/>
      <c r="EDQ52" s="687"/>
      <c r="EDR52" s="687"/>
      <c r="EDS52" s="687"/>
      <c r="EDT52" s="687"/>
      <c r="EDU52" s="687"/>
      <c r="EDV52" s="687"/>
      <c r="EDW52" s="687"/>
      <c r="EDX52" s="687"/>
      <c r="EDY52" s="687"/>
      <c r="EDZ52" s="687"/>
      <c r="EEA52" s="687"/>
      <c r="EEB52" s="687"/>
      <c r="EEC52" s="687"/>
      <c r="EED52" s="687"/>
      <c r="EEE52" s="687"/>
      <c r="EEF52" s="687"/>
      <c r="EEG52" s="687"/>
      <c r="EEH52" s="687"/>
      <c r="EEI52" s="687"/>
      <c r="EEJ52" s="687"/>
      <c r="EEK52" s="687"/>
      <c r="EEL52" s="687"/>
      <c r="EEM52" s="687"/>
      <c r="EEN52" s="687"/>
      <c r="EEO52" s="687"/>
      <c r="EEP52" s="687"/>
      <c r="EEQ52" s="687"/>
      <c r="EER52" s="687"/>
      <c r="EES52" s="687"/>
      <c r="EET52" s="687"/>
      <c r="EEU52" s="687"/>
      <c r="EEV52" s="687"/>
      <c r="EEW52" s="687"/>
      <c r="EEX52" s="687"/>
      <c r="EEY52" s="687"/>
      <c r="EEZ52" s="687"/>
      <c r="EFA52" s="687"/>
      <c r="EFB52" s="687"/>
      <c r="EFC52" s="687"/>
      <c r="EFD52" s="687"/>
      <c r="EFE52" s="687"/>
      <c r="EFF52" s="687"/>
      <c r="EFG52" s="687"/>
      <c r="EFH52" s="687"/>
      <c r="EFI52" s="687"/>
      <c r="EFJ52" s="687"/>
      <c r="EFK52" s="687"/>
      <c r="EFL52" s="687"/>
      <c r="EFM52" s="687"/>
      <c r="EFN52" s="687"/>
      <c r="EFO52" s="687"/>
      <c r="EFP52" s="687"/>
      <c r="EFQ52" s="687"/>
      <c r="EFR52" s="687"/>
      <c r="EFS52" s="687"/>
      <c r="EFT52" s="687"/>
      <c r="EFU52" s="687"/>
      <c r="EFV52" s="687"/>
      <c r="EFW52" s="687"/>
      <c r="EFX52" s="687"/>
      <c r="EFY52" s="687"/>
      <c r="EFZ52" s="687"/>
      <c r="EGA52" s="687"/>
      <c r="EGB52" s="687"/>
      <c r="EGC52" s="687"/>
      <c r="EGD52" s="687"/>
      <c r="EGE52" s="687"/>
      <c r="EGF52" s="687"/>
      <c r="EGG52" s="687"/>
      <c r="EGH52" s="687"/>
      <c r="EGI52" s="687"/>
      <c r="EGJ52" s="687"/>
      <c r="EGK52" s="687"/>
      <c r="EGL52" s="687"/>
      <c r="EGM52" s="687"/>
      <c r="EGN52" s="687"/>
      <c r="EGO52" s="687"/>
      <c r="EGP52" s="687"/>
      <c r="EGQ52" s="687"/>
      <c r="EGR52" s="687"/>
      <c r="EGS52" s="687"/>
      <c r="EGT52" s="687"/>
      <c r="EGU52" s="687"/>
      <c r="EGV52" s="687"/>
      <c r="EGW52" s="687"/>
      <c r="EGX52" s="687"/>
      <c r="EGY52" s="687"/>
      <c r="EGZ52" s="687"/>
      <c r="EHA52" s="687"/>
      <c r="EHB52" s="687"/>
      <c r="EHC52" s="687"/>
      <c r="EHD52" s="687"/>
      <c r="EHE52" s="687"/>
      <c r="EHF52" s="687"/>
      <c r="EHG52" s="687"/>
      <c r="EHH52" s="687"/>
      <c r="EHI52" s="687"/>
      <c r="EHJ52" s="687"/>
      <c r="EHK52" s="687"/>
      <c r="EHL52" s="687"/>
      <c r="EHM52" s="687"/>
      <c r="EHN52" s="687"/>
      <c r="EHO52" s="687"/>
      <c r="EHP52" s="687"/>
      <c r="EHQ52" s="687"/>
      <c r="EHR52" s="687"/>
      <c r="EHS52" s="687"/>
      <c r="EHT52" s="687"/>
      <c r="EHU52" s="687"/>
      <c r="EHV52" s="687"/>
      <c r="EHW52" s="687"/>
      <c r="EHX52" s="687"/>
      <c r="EHY52" s="687"/>
      <c r="EHZ52" s="687"/>
      <c r="EIA52" s="687"/>
      <c r="EIB52" s="687"/>
      <c r="EIC52" s="687"/>
      <c r="EID52" s="687"/>
      <c r="EIE52" s="687"/>
      <c r="EIF52" s="687"/>
      <c r="EIG52" s="687"/>
      <c r="EIH52" s="687"/>
      <c r="EII52" s="687"/>
      <c r="EIJ52" s="687"/>
      <c r="EIK52" s="687"/>
      <c r="EIL52" s="687"/>
      <c r="EIM52" s="687"/>
      <c r="EIN52" s="687"/>
      <c r="EIO52" s="687"/>
      <c r="EIP52" s="687"/>
      <c r="EIQ52" s="687"/>
      <c r="EIR52" s="687"/>
      <c r="EIS52" s="687"/>
      <c r="EIT52" s="687"/>
      <c r="EIU52" s="687"/>
      <c r="EIV52" s="687"/>
      <c r="EIW52" s="687"/>
      <c r="EIX52" s="687"/>
      <c r="EIY52" s="687"/>
      <c r="EIZ52" s="687"/>
      <c r="EJA52" s="687"/>
      <c r="EJB52" s="687"/>
      <c r="EJC52" s="687"/>
      <c r="EJD52" s="687"/>
      <c r="EJE52" s="687"/>
      <c r="EJF52" s="687"/>
      <c r="EJG52" s="687"/>
      <c r="EJH52" s="687"/>
      <c r="EJI52" s="687"/>
      <c r="EJJ52" s="687"/>
      <c r="EJK52" s="687"/>
      <c r="EJL52" s="687"/>
      <c r="EJM52" s="687"/>
      <c r="EJN52" s="687"/>
      <c r="EJO52" s="687"/>
      <c r="EJP52" s="687"/>
      <c r="EJQ52" s="687"/>
      <c r="EJR52" s="687"/>
      <c r="EJS52" s="687"/>
      <c r="EJT52" s="687"/>
      <c r="EJU52" s="687"/>
      <c r="EJV52" s="687"/>
      <c r="EJW52" s="687"/>
      <c r="EJX52" s="687"/>
      <c r="EJY52" s="687"/>
      <c r="EJZ52" s="687"/>
      <c r="EKA52" s="687"/>
      <c r="EKB52" s="687"/>
      <c r="EKC52" s="687"/>
      <c r="EKD52" s="687"/>
      <c r="EKE52" s="687"/>
      <c r="EKF52" s="687"/>
      <c r="EKG52" s="687"/>
      <c r="EKH52" s="687"/>
      <c r="EKI52" s="687"/>
      <c r="EKJ52" s="687"/>
      <c r="EKK52" s="687"/>
      <c r="EKL52" s="687"/>
      <c r="EKM52" s="687"/>
      <c r="EKN52" s="687"/>
      <c r="EKO52" s="687"/>
      <c r="EKP52" s="687"/>
      <c r="EKQ52" s="687"/>
      <c r="EKR52" s="687"/>
      <c r="EKS52" s="687"/>
      <c r="EKT52" s="687"/>
      <c r="EKU52" s="687"/>
      <c r="EKV52" s="687"/>
      <c r="EKW52" s="687"/>
      <c r="EKX52" s="687"/>
      <c r="EKY52" s="687"/>
      <c r="EKZ52" s="687"/>
      <c r="ELA52" s="687"/>
      <c r="ELB52" s="687"/>
      <c r="ELC52" s="687"/>
      <c r="ELD52" s="687"/>
      <c r="ELE52" s="687"/>
      <c r="ELF52" s="687"/>
      <c r="ELG52" s="687"/>
      <c r="ELH52" s="687"/>
      <c r="ELI52" s="687"/>
      <c r="ELJ52" s="687"/>
      <c r="ELK52" s="687"/>
      <c r="ELL52" s="687"/>
      <c r="ELM52" s="687"/>
      <c r="ELN52" s="687"/>
      <c r="ELO52" s="687"/>
      <c r="ELP52" s="687"/>
      <c r="ELQ52" s="687"/>
      <c r="ELR52" s="687"/>
      <c r="ELS52" s="687"/>
      <c r="ELT52" s="687"/>
      <c r="ELU52" s="687"/>
      <c r="ELV52" s="687"/>
      <c r="ELW52" s="687"/>
      <c r="ELX52" s="687"/>
      <c r="ELY52" s="687"/>
      <c r="ELZ52" s="687"/>
      <c r="EMA52" s="687"/>
      <c r="EMB52" s="687"/>
      <c r="EMC52" s="687"/>
      <c r="EMD52" s="687"/>
      <c r="EME52" s="687"/>
      <c r="EMF52" s="687"/>
      <c r="EMG52" s="687"/>
      <c r="EMH52" s="687"/>
      <c r="EMI52" s="687"/>
      <c r="EMJ52" s="687"/>
      <c r="EMK52" s="687"/>
      <c r="EML52" s="687"/>
      <c r="EMM52" s="687"/>
      <c r="EMN52" s="687"/>
      <c r="EMO52" s="687"/>
      <c r="EMP52" s="687"/>
      <c r="EMQ52" s="687"/>
      <c r="EMR52" s="687"/>
      <c r="EMS52" s="687"/>
      <c r="EMT52" s="687"/>
      <c r="EMU52" s="687"/>
      <c r="EMV52" s="687"/>
      <c r="EMW52" s="687"/>
      <c r="EMX52" s="687"/>
      <c r="EMY52" s="687"/>
      <c r="EMZ52" s="687"/>
      <c r="ENA52" s="687"/>
      <c r="ENB52" s="687"/>
      <c r="ENC52" s="687"/>
      <c r="END52" s="687"/>
      <c r="ENE52" s="687"/>
      <c r="ENF52" s="687"/>
      <c r="ENG52" s="687"/>
      <c r="ENH52" s="687"/>
      <c r="ENI52" s="687"/>
      <c r="ENJ52" s="687"/>
      <c r="ENK52" s="687"/>
      <c r="ENL52" s="687"/>
      <c r="ENM52" s="687"/>
      <c r="ENN52" s="687"/>
      <c r="ENO52" s="687"/>
      <c r="ENP52" s="687"/>
      <c r="ENQ52" s="687"/>
      <c r="ENR52" s="687"/>
      <c r="ENS52" s="687"/>
      <c r="ENT52" s="687"/>
      <c r="ENU52" s="687"/>
      <c r="ENV52" s="687"/>
      <c r="ENW52" s="687"/>
      <c r="ENX52" s="687"/>
      <c r="ENY52" s="687"/>
      <c r="ENZ52" s="687"/>
      <c r="EOA52" s="687"/>
      <c r="EOB52" s="687"/>
      <c r="EOC52" s="687"/>
      <c r="EOD52" s="687"/>
      <c r="EOE52" s="687"/>
      <c r="EOF52" s="687"/>
      <c r="EOG52" s="687"/>
      <c r="EOH52" s="687"/>
      <c r="EOI52" s="687"/>
      <c r="EOJ52" s="687"/>
      <c r="EOK52" s="687"/>
      <c r="EOL52" s="687"/>
      <c r="EOM52" s="687"/>
      <c r="EON52" s="687"/>
      <c r="EOO52" s="687"/>
      <c r="EOP52" s="687"/>
      <c r="EOQ52" s="687"/>
      <c r="EOR52" s="687"/>
      <c r="EOS52" s="687"/>
      <c r="EOT52" s="687"/>
      <c r="EOU52" s="687"/>
      <c r="EOV52" s="687"/>
      <c r="EOW52" s="687"/>
      <c r="EOX52" s="687"/>
      <c r="EOY52" s="687"/>
      <c r="EOZ52" s="687"/>
      <c r="EPA52" s="687"/>
      <c r="EPB52" s="687"/>
      <c r="EPC52" s="687"/>
      <c r="EPD52" s="687"/>
      <c r="EPE52" s="687"/>
      <c r="EPF52" s="687"/>
      <c r="EPG52" s="687"/>
      <c r="EPH52" s="687"/>
      <c r="EPI52" s="687"/>
      <c r="EPJ52" s="687"/>
      <c r="EPK52" s="687"/>
      <c r="EPL52" s="687"/>
      <c r="EPM52" s="687"/>
      <c r="EPN52" s="687"/>
      <c r="EPO52" s="687"/>
      <c r="EPP52" s="687"/>
      <c r="EPQ52" s="687"/>
      <c r="EPR52" s="687"/>
      <c r="EPS52" s="687"/>
      <c r="EPT52" s="687"/>
      <c r="EPU52" s="687"/>
      <c r="EPV52" s="687"/>
      <c r="EPW52" s="687"/>
      <c r="EPX52" s="687"/>
      <c r="EPY52" s="687"/>
      <c r="EPZ52" s="687"/>
      <c r="EQA52" s="687"/>
      <c r="EQB52" s="687"/>
      <c r="EQC52" s="687"/>
      <c r="EQD52" s="687"/>
      <c r="EQE52" s="687"/>
      <c r="EQF52" s="687"/>
      <c r="EQG52" s="687"/>
      <c r="EQH52" s="687"/>
      <c r="EQI52" s="687"/>
      <c r="EQJ52" s="687"/>
      <c r="EQK52" s="687"/>
      <c r="EQL52" s="687"/>
      <c r="EQM52" s="687"/>
      <c r="EQN52" s="687"/>
      <c r="EQO52" s="687"/>
      <c r="EQP52" s="687"/>
      <c r="EQQ52" s="687"/>
      <c r="EQR52" s="687"/>
      <c r="EQS52" s="687"/>
      <c r="EQT52" s="687"/>
      <c r="EQU52" s="687"/>
      <c r="EQV52" s="687"/>
      <c r="EQW52" s="687"/>
      <c r="EQX52" s="687"/>
      <c r="EQY52" s="687"/>
      <c r="EQZ52" s="687"/>
      <c r="ERA52" s="687"/>
      <c r="ERB52" s="687"/>
      <c r="ERC52" s="687"/>
      <c r="ERD52" s="687"/>
      <c r="ERE52" s="687"/>
      <c r="ERF52" s="687"/>
      <c r="ERG52" s="687"/>
      <c r="ERH52" s="687"/>
      <c r="ERI52" s="687"/>
      <c r="ERJ52" s="687"/>
      <c r="ERK52" s="687"/>
      <c r="ERL52" s="687"/>
      <c r="ERM52" s="687"/>
      <c r="ERN52" s="687"/>
      <c r="ERO52" s="687"/>
      <c r="ERP52" s="687"/>
      <c r="ERQ52" s="687"/>
      <c r="ERR52" s="687"/>
      <c r="ERS52" s="687"/>
      <c r="ERT52" s="687"/>
      <c r="ERU52" s="687"/>
      <c r="ERV52" s="687"/>
      <c r="ERW52" s="687"/>
      <c r="ERX52" s="687"/>
      <c r="ERY52" s="687"/>
      <c r="ERZ52" s="687"/>
      <c r="ESA52" s="687"/>
      <c r="ESB52" s="687"/>
      <c r="ESC52" s="687"/>
      <c r="ESD52" s="687"/>
      <c r="ESE52" s="687"/>
      <c r="ESF52" s="687"/>
      <c r="ESG52" s="687"/>
      <c r="ESH52" s="687"/>
      <c r="ESI52" s="687"/>
      <c r="ESJ52" s="687"/>
      <c r="ESK52" s="687"/>
      <c r="ESL52" s="687"/>
      <c r="ESM52" s="687"/>
      <c r="ESN52" s="687"/>
      <c r="ESO52" s="687"/>
      <c r="ESP52" s="687"/>
      <c r="ESQ52" s="687"/>
      <c r="ESR52" s="687"/>
      <c r="ESS52" s="687"/>
      <c r="EST52" s="687"/>
      <c r="ESU52" s="687"/>
      <c r="ESV52" s="687"/>
      <c r="ESW52" s="687"/>
      <c r="ESX52" s="687"/>
      <c r="ESY52" s="687"/>
      <c r="ESZ52" s="687"/>
      <c r="ETA52" s="687"/>
      <c r="ETB52" s="687"/>
      <c r="ETC52" s="687"/>
      <c r="ETD52" s="687"/>
      <c r="ETE52" s="687"/>
      <c r="ETF52" s="687"/>
      <c r="ETG52" s="687"/>
      <c r="ETH52" s="687"/>
      <c r="ETI52" s="687"/>
      <c r="ETJ52" s="687"/>
      <c r="ETK52" s="687"/>
      <c r="ETL52" s="687"/>
      <c r="ETM52" s="687"/>
      <c r="ETN52" s="687"/>
      <c r="ETO52" s="687"/>
      <c r="ETP52" s="687"/>
      <c r="ETQ52" s="687"/>
      <c r="ETR52" s="687"/>
      <c r="ETS52" s="687"/>
      <c r="ETT52" s="687"/>
      <c r="ETU52" s="687"/>
      <c r="ETV52" s="687"/>
      <c r="ETW52" s="687"/>
      <c r="ETX52" s="687"/>
      <c r="ETY52" s="687"/>
      <c r="ETZ52" s="687"/>
      <c r="EUA52" s="687"/>
      <c r="EUB52" s="687"/>
      <c r="EUC52" s="687"/>
      <c r="EUD52" s="687"/>
      <c r="EUE52" s="687"/>
      <c r="EUF52" s="687"/>
      <c r="EUG52" s="687"/>
      <c r="EUH52" s="687"/>
      <c r="EUI52" s="687"/>
      <c r="EUJ52" s="687"/>
      <c r="EUK52" s="687"/>
      <c r="EUL52" s="687"/>
      <c r="EUM52" s="687"/>
      <c r="EUN52" s="687"/>
      <c r="EUO52" s="687"/>
      <c r="EUP52" s="687"/>
      <c r="EUQ52" s="687"/>
      <c r="EUR52" s="687"/>
      <c r="EUS52" s="687"/>
      <c r="EUT52" s="687"/>
      <c r="EUU52" s="687"/>
      <c r="EUV52" s="687"/>
      <c r="EUW52" s="687"/>
      <c r="EUX52" s="687"/>
      <c r="EUY52" s="687"/>
      <c r="EUZ52" s="687"/>
      <c r="EVA52" s="687"/>
      <c r="EVB52" s="687"/>
      <c r="EVC52" s="687"/>
      <c r="EVD52" s="687"/>
      <c r="EVE52" s="687"/>
      <c r="EVF52" s="687"/>
      <c r="EVG52" s="687"/>
      <c r="EVH52" s="687"/>
      <c r="EVI52" s="687"/>
      <c r="EVJ52" s="687"/>
      <c r="EVK52" s="687"/>
      <c r="EVL52" s="687"/>
      <c r="EVM52" s="687"/>
      <c r="EVN52" s="687"/>
      <c r="EVO52" s="687"/>
      <c r="EVP52" s="687"/>
      <c r="EVQ52" s="687"/>
      <c r="EVR52" s="687"/>
      <c r="EVS52" s="687"/>
      <c r="EVT52" s="687"/>
      <c r="EVU52" s="687"/>
      <c r="EVV52" s="687"/>
      <c r="EVW52" s="687"/>
      <c r="EVX52" s="687"/>
      <c r="EVY52" s="687"/>
      <c r="EVZ52" s="687"/>
      <c r="EWA52" s="687"/>
      <c r="EWB52" s="687"/>
      <c r="EWC52" s="687"/>
      <c r="EWD52" s="687"/>
      <c r="EWE52" s="687"/>
      <c r="EWF52" s="687"/>
      <c r="EWG52" s="687"/>
      <c r="EWH52" s="687"/>
      <c r="EWI52" s="687"/>
      <c r="EWJ52" s="687"/>
      <c r="EWK52" s="687"/>
      <c r="EWL52" s="687"/>
      <c r="EWM52" s="687"/>
      <c r="EWN52" s="687"/>
      <c r="EWO52" s="687"/>
      <c r="EWP52" s="687"/>
      <c r="EWQ52" s="687"/>
      <c r="EWR52" s="687"/>
      <c r="EWS52" s="687"/>
      <c r="EWT52" s="687"/>
      <c r="EWU52" s="687"/>
      <c r="EWV52" s="687"/>
      <c r="EWW52" s="687"/>
      <c r="EWX52" s="687"/>
      <c r="EWY52" s="687"/>
      <c r="EWZ52" s="687"/>
      <c r="EXA52" s="687"/>
      <c r="EXB52" s="687"/>
      <c r="EXC52" s="687"/>
      <c r="EXD52" s="687"/>
      <c r="EXE52" s="687"/>
      <c r="EXF52" s="687"/>
      <c r="EXG52" s="687"/>
      <c r="EXH52" s="687"/>
      <c r="EXI52" s="687"/>
      <c r="EXJ52" s="687"/>
      <c r="EXK52" s="687"/>
      <c r="EXL52" s="687"/>
      <c r="EXM52" s="687"/>
      <c r="EXN52" s="687"/>
      <c r="EXO52" s="687"/>
      <c r="EXP52" s="687"/>
      <c r="EXQ52" s="687"/>
      <c r="EXR52" s="687"/>
      <c r="EXS52" s="687"/>
      <c r="EXT52" s="687"/>
      <c r="EXU52" s="687"/>
      <c r="EXV52" s="687"/>
      <c r="EXW52" s="687"/>
      <c r="EXX52" s="687"/>
      <c r="EXY52" s="687"/>
      <c r="EXZ52" s="687"/>
      <c r="EYA52" s="687"/>
      <c r="EYB52" s="687"/>
      <c r="EYC52" s="687"/>
      <c r="EYD52" s="687"/>
      <c r="EYE52" s="687"/>
      <c r="EYF52" s="687"/>
      <c r="EYG52" s="687"/>
      <c r="EYH52" s="687"/>
      <c r="EYI52" s="687"/>
      <c r="EYJ52" s="687"/>
      <c r="EYK52" s="687"/>
      <c r="EYL52" s="687"/>
      <c r="EYM52" s="687"/>
      <c r="EYN52" s="687"/>
      <c r="EYO52" s="687"/>
      <c r="EYP52" s="687"/>
      <c r="EYQ52" s="687"/>
      <c r="EYR52" s="687"/>
      <c r="EYS52" s="687"/>
      <c r="EYT52" s="687"/>
      <c r="EYU52" s="687"/>
      <c r="EYV52" s="687"/>
      <c r="EYW52" s="687"/>
      <c r="EYX52" s="687"/>
      <c r="EYY52" s="687"/>
      <c r="EYZ52" s="687"/>
      <c r="EZA52" s="687"/>
      <c r="EZB52" s="687"/>
      <c r="EZC52" s="687"/>
      <c r="EZD52" s="687"/>
      <c r="EZE52" s="687"/>
      <c r="EZF52" s="687"/>
      <c r="EZG52" s="687"/>
      <c r="EZH52" s="687"/>
      <c r="EZI52" s="687"/>
      <c r="EZJ52" s="687"/>
      <c r="EZK52" s="687"/>
      <c r="EZL52" s="687"/>
      <c r="EZM52" s="687"/>
      <c r="EZN52" s="687"/>
      <c r="EZO52" s="687"/>
      <c r="EZP52" s="687"/>
      <c r="EZQ52" s="687"/>
      <c r="EZR52" s="687"/>
      <c r="EZS52" s="687"/>
      <c r="EZT52" s="687"/>
      <c r="EZU52" s="687"/>
      <c r="EZV52" s="687"/>
      <c r="EZW52" s="687"/>
      <c r="EZX52" s="687"/>
      <c r="EZY52" s="687"/>
      <c r="EZZ52" s="687"/>
      <c r="FAA52" s="687"/>
      <c r="FAB52" s="687"/>
      <c r="FAC52" s="687"/>
      <c r="FAD52" s="687"/>
      <c r="FAE52" s="687"/>
      <c r="FAF52" s="687"/>
      <c r="FAG52" s="687"/>
      <c r="FAH52" s="687"/>
      <c r="FAI52" s="687"/>
      <c r="FAJ52" s="687"/>
      <c r="FAK52" s="687"/>
      <c r="FAL52" s="687"/>
      <c r="FAM52" s="687"/>
      <c r="FAN52" s="687"/>
      <c r="FAO52" s="687"/>
      <c r="FAP52" s="687"/>
      <c r="FAQ52" s="687"/>
      <c r="FAR52" s="687"/>
      <c r="FAS52" s="687"/>
      <c r="FAT52" s="687"/>
      <c r="FAU52" s="687"/>
      <c r="FAV52" s="687"/>
      <c r="FAW52" s="687"/>
      <c r="FAX52" s="687"/>
      <c r="FAY52" s="687"/>
      <c r="FAZ52" s="687"/>
      <c r="FBA52" s="687"/>
      <c r="FBB52" s="687"/>
      <c r="FBC52" s="687"/>
      <c r="FBD52" s="687"/>
      <c r="FBE52" s="687"/>
      <c r="FBF52" s="687"/>
      <c r="FBG52" s="687"/>
      <c r="FBH52" s="687"/>
      <c r="FBI52" s="687"/>
      <c r="FBJ52" s="687"/>
      <c r="FBK52" s="687"/>
      <c r="FBL52" s="687"/>
      <c r="FBM52" s="687"/>
      <c r="FBN52" s="687"/>
      <c r="FBO52" s="687"/>
      <c r="FBP52" s="687"/>
      <c r="FBQ52" s="687"/>
      <c r="FBR52" s="687"/>
      <c r="FBS52" s="687"/>
      <c r="FBT52" s="687"/>
      <c r="FBU52" s="687"/>
      <c r="FBV52" s="687"/>
      <c r="FBW52" s="687"/>
      <c r="FBX52" s="687"/>
      <c r="FBY52" s="687"/>
      <c r="FBZ52" s="687"/>
      <c r="FCA52" s="687"/>
      <c r="FCB52" s="687"/>
      <c r="FCC52" s="687"/>
      <c r="FCD52" s="687"/>
      <c r="FCE52" s="687"/>
      <c r="FCF52" s="687"/>
      <c r="FCG52" s="687"/>
      <c r="FCH52" s="687"/>
      <c r="FCI52" s="687"/>
      <c r="FCJ52" s="687"/>
      <c r="FCK52" s="687"/>
      <c r="FCL52" s="687"/>
      <c r="FCM52" s="687"/>
      <c r="FCN52" s="687"/>
      <c r="FCO52" s="687"/>
      <c r="FCP52" s="687"/>
      <c r="FCQ52" s="687"/>
      <c r="FCR52" s="687"/>
      <c r="FCS52" s="687"/>
      <c r="FCT52" s="687"/>
      <c r="FCU52" s="687"/>
      <c r="FCV52" s="687"/>
      <c r="FCW52" s="687"/>
      <c r="FCX52" s="687"/>
      <c r="FCY52" s="687"/>
      <c r="FCZ52" s="687"/>
      <c r="FDA52" s="687"/>
      <c r="FDB52" s="687"/>
      <c r="FDC52" s="687"/>
      <c r="FDD52" s="687"/>
      <c r="FDE52" s="687"/>
      <c r="FDF52" s="687"/>
      <c r="FDG52" s="687"/>
      <c r="FDH52" s="687"/>
      <c r="FDI52" s="687"/>
      <c r="FDJ52" s="687"/>
      <c r="FDK52" s="687"/>
      <c r="FDL52" s="687"/>
      <c r="FDM52" s="687"/>
      <c r="FDN52" s="687"/>
      <c r="FDO52" s="687"/>
      <c r="FDP52" s="687"/>
      <c r="FDQ52" s="687"/>
      <c r="FDR52" s="687"/>
      <c r="FDS52" s="687"/>
      <c r="FDT52" s="687"/>
      <c r="FDU52" s="687"/>
      <c r="FDV52" s="687"/>
      <c r="FDW52" s="687"/>
      <c r="FDX52" s="687"/>
      <c r="FDY52" s="687"/>
      <c r="FDZ52" s="687"/>
      <c r="FEA52" s="687"/>
      <c r="FEB52" s="687"/>
      <c r="FEC52" s="687"/>
      <c r="FED52" s="687"/>
      <c r="FEE52" s="687"/>
      <c r="FEF52" s="687"/>
      <c r="FEG52" s="687"/>
      <c r="FEH52" s="687"/>
      <c r="FEI52" s="687"/>
      <c r="FEJ52" s="687"/>
      <c r="FEK52" s="687"/>
      <c r="FEL52" s="687"/>
      <c r="FEM52" s="687"/>
      <c r="FEN52" s="687"/>
      <c r="FEO52" s="687"/>
      <c r="FEP52" s="687"/>
      <c r="FEQ52" s="687"/>
      <c r="FER52" s="687"/>
      <c r="FES52" s="687"/>
      <c r="FET52" s="687"/>
      <c r="FEU52" s="687"/>
      <c r="FEV52" s="687"/>
      <c r="FEW52" s="687"/>
      <c r="FEX52" s="687"/>
      <c r="FEY52" s="687"/>
      <c r="FEZ52" s="687"/>
      <c r="FFA52" s="687"/>
      <c r="FFB52" s="687"/>
      <c r="FFC52" s="687"/>
      <c r="FFD52" s="687"/>
      <c r="FFE52" s="687"/>
      <c r="FFF52" s="687"/>
      <c r="FFG52" s="687"/>
      <c r="FFH52" s="687"/>
      <c r="FFI52" s="687"/>
      <c r="FFJ52" s="687"/>
      <c r="FFK52" s="687"/>
      <c r="FFL52" s="687"/>
      <c r="FFM52" s="687"/>
      <c r="FFN52" s="687"/>
      <c r="FFO52" s="687"/>
      <c r="FFP52" s="687"/>
      <c r="FFQ52" s="687"/>
      <c r="FFR52" s="687"/>
      <c r="FFS52" s="687"/>
      <c r="FFT52" s="687"/>
      <c r="FFU52" s="687"/>
      <c r="FFV52" s="687"/>
      <c r="FFW52" s="687"/>
      <c r="FFX52" s="687"/>
      <c r="FFY52" s="687"/>
      <c r="FFZ52" s="687"/>
      <c r="FGA52" s="687"/>
      <c r="FGB52" s="687"/>
      <c r="FGC52" s="687"/>
      <c r="FGD52" s="687"/>
      <c r="FGE52" s="687"/>
      <c r="FGF52" s="687"/>
      <c r="FGG52" s="687"/>
      <c r="FGH52" s="687"/>
      <c r="FGI52" s="687"/>
      <c r="FGJ52" s="687"/>
      <c r="FGK52" s="687"/>
      <c r="FGL52" s="687"/>
      <c r="FGM52" s="687"/>
      <c r="FGN52" s="687"/>
      <c r="FGO52" s="687"/>
      <c r="FGP52" s="687"/>
      <c r="FGQ52" s="687"/>
      <c r="FGR52" s="687"/>
      <c r="FGS52" s="687"/>
      <c r="FGT52" s="687"/>
      <c r="FGU52" s="687"/>
      <c r="FGV52" s="687"/>
      <c r="FGW52" s="687"/>
      <c r="FGX52" s="687"/>
      <c r="FGY52" s="687"/>
      <c r="FGZ52" s="687"/>
      <c r="FHA52" s="687"/>
      <c r="FHB52" s="687"/>
      <c r="FHC52" s="687"/>
      <c r="FHD52" s="687"/>
      <c r="FHE52" s="687"/>
      <c r="FHF52" s="687"/>
      <c r="FHG52" s="687"/>
      <c r="FHH52" s="687"/>
      <c r="FHI52" s="687"/>
      <c r="FHJ52" s="687"/>
      <c r="FHK52" s="687"/>
      <c r="FHL52" s="687"/>
      <c r="FHM52" s="687"/>
      <c r="FHN52" s="687"/>
      <c r="FHO52" s="687"/>
      <c r="FHP52" s="687"/>
      <c r="FHQ52" s="687"/>
      <c r="FHR52" s="687"/>
      <c r="FHS52" s="687"/>
      <c r="FHT52" s="687"/>
      <c r="FHU52" s="687"/>
      <c r="FHV52" s="687"/>
      <c r="FHW52" s="687"/>
      <c r="FHX52" s="687"/>
      <c r="FHY52" s="687"/>
      <c r="FHZ52" s="687"/>
      <c r="FIA52" s="687"/>
      <c r="FIB52" s="687"/>
      <c r="FIC52" s="687"/>
      <c r="FID52" s="687"/>
      <c r="FIE52" s="687"/>
      <c r="FIF52" s="687"/>
      <c r="FIG52" s="687"/>
      <c r="FIH52" s="687"/>
      <c r="FII52" s="687"/>
      <c r="FIJ52" s="687"/>
      <c r="FIK52" s="687"/>
      <c r="FIL52" s="687"/>
      <c r="FIM52" s="687"/>
      <c r="FIN52" s="687"/>
      <c r="FIO52" s="687"/>
      <c r="FIP52" s="687"/>
      <c r="FIQ52" s="687"/>
      <c r="FIR52" s="687"/>
      <c r="FIS52" s="687"/>
      <c r="FIT52" s="687"/>
      <c r="FIU52" s="687"/>
      <c r="FIV52" s="687"/>
      <c r="FIW52" s="687"/>
      <c r="FIX52" s="687"/>
      <c r="FIY52" s="687"/>
      <c r="FIZ52" s="687"/>
      <c r="FJA52" s="687"/>
      <c r="FJB52" s="687"/>
      <c r="FJC52" s="687"/>
      <c r="FJD52" s="687"/>
      <c r="FJE52" s="687"/>
      <c r="FJF52" s="687"/>
      <c r="FJG52" s="687"/>
      <c r="FJH52" s="687"/>
      <c r="FJI52" s="687"/>
      <c r="FJJ52" s="687"/>
      <c r="FJK52" s="687"/>
      <c r="FJL52" s="687"/>
      <c r="FJM52" s="687"/>
      <c r="FJN52" s="687"/>
      <c r="FJO52" s="687"/>
      <c r="FJP52" s="687"/>
      <c r="FJQ52" s="687"/>
      <c r="FJR52" s="687"/>
      <c r="FJS52" s="687"/>
      <c r="FJT52" s="687"/>
      <c r="FJU52" s="687"/>
      <c r="FJV52" s="687"/>
      <c r="FJW52" s="687"/>
      <c r="FJX52" s="687"/>
      <c r="FJY52" s="687"/>
      <c r="FJZ52" s="687"/>
      <c r="FKA52" s="687"/>
      <c r="FKB52" s="687"/>
      <c r="FKC52" s="687"/>
      <c r="FKD52" s="687"/>
      <c r="FKE52" s="687"/>
      <c r="FKF52" s="687"/>
      <c r="FKG52" s="687"/>
      <c r="FKH52" s="687"/>
      <c r="FKI52" s="687"/>
      <c r="FKJ52" s="687"/>
      <c r="FKK52" s="687"/>
      <c r="FKL52" s="687"/>
      <c r="FKM52" s="687"/>
      <c r="FKN52" s="687"/>
      <c r="FKO52" s="687"/>
      <c r="FKP52" s="687"/>
      <c r="FKQ52" s="687"/>
      <c r="FKR52" s="687"/>
      <c r="FKS52" s="687"/>
      <c r="FKT52" s="687"/>
      <c r="FKU52" s="687"/>
      <c r="FKV52" s="687"/>
      <c r="FKW52" s="687"/>
      <c r="FKX52" s="687"/>
      <c r="FKY52" s="687"/>
      <c r="FKZ52" s="687"/>
      <c r="FLA52" s="687"/>
      <c r="FLB52" s="687"/>
      <c r="FLC52" s="687"/>
      <c r="FLD52" s="687"/>
      <c r="FLE52" s="687"/>
      <c r="FLF52" s="687"/>
      <c r="FLG52" s="687"/>
      <c r="FLH52" s="687"/>
      <c r="FLI52" s="687"/>
      <c r="FLJ52" s="687"/>
      <c r="FLK52" s="687"/>
      <c r="FLL52" s="687"/>
      <c r="FLM52" s="687"/>
      <c r="FLN52" s="687"/>
      <c r="FLO52" s="687"/>
      <c r="FLP52" s="687"/>
      <c r="FLQ52" s="687"/>
      <c r="FLR52" s="687"/>
      <c r="FLS52" s="687"/>
      <c r="FLT52" s="687"/>
      <c r="FLU52" s="687"/>
      <c r="FLV52" s="687"/>
      <c r="FLW52" s="687"/>
      <c r="FLX52" s="687"/>
      <c r="FLY52" s="687"/>
      <c r="FLZ52" s="687"/>
      <c r="FMA52" s="687"/>
      <c r="FMB52" s="687"/>
      <c r="FMC52" s="687"/>
      <c r="FMD52" s="687"/>
      <c r="FME52" s="687"/>
      <c r="FMF52" s="687"/>
      <c r="FMG52" s="687"/>
      <c r="FMH52" s="687"/>
      <c r="FMI52" s="687"/>
      <c r="FMJ52" s="687"/>
      <c r="FMK52" s="687"/>
      <c r="FML52" s="687"/>
      <c r="FMM52" s="687"/>
      <c r="FMN52" s="687"/>
      <c r="FMO52" s="687"/>
      <c r="FMP52" s="687"/>
      <c r="FMQ52" s="687"/>
      <c r="FMR52" s="687"/>
      <c r="FMS52" s="687"/>
      <c r="FMT52" s="687"/>
      <c r="FMU52" s="687"/>
      <c r="FMV52" s="687"/>
      <c r="FMW52" s="687"/>
      <c r="FMX52" s="687"/>
      <c r="FMY52" s="687"/>
      <c r="FMZ52" s="687"/>
      <c r="FNA52" s="687"/>
      <c r="FNB52" s="687"/>
      <c r="FNC52" s="687"/>
      <c r="FND52" s="687"/>
      <c r="FNE52" s="687"/>
      <c r="FNF52" s="687"/>
      <c r="FNG52" s="687"/>
      <c r="FNH52" s="687"/>
      <c r="FNI52" s="687"/>
      <c r="FNJ52" s="687"/>
      <c r="FNK52" s="687"/>
      <c r="FNL52" s="687"/>
      <c r="FNM52" s="687"/>
      <c r="FNN52" s="687"/>
      <c r="FNO52" s="687"/>
      <c r="FNP52" s="687"/>
      <c r="FNQ52" s="687"/>
      <c r="FNR52" s="687"/>
      <c r="FNS52" s="687"/>
      <c r="FNT52" s="687"/>
      <c r="FNU52" s="687"/>
      <c r="FNV52" s="687"/>
      <c r="FNW52" s="687"/>
      <c r="FNX52" s="687"/>
      <c r="FNY52" s="687"/>
      <c r="FNZ52" s="687"/>
      <c r="FOA52" s="687"/>
      <c r="FOB52" s="687"/>
      <c r="FOC52" s="687"/>
      <c r="FOD52" s="687"/>
      <c r="FOE52" s="687"/>
      <c r="FOF52" s="687"/>
      <c r="FOG52" s="687"/>
      <c r="FOH52" s="687"/>
      <c r="FOI52" s="687"/>
      <c r="FOJ52" s="687"/>
      <c r="FOK52" s="687"/>
      <c r="FOL52" s="687"/>
      <c r="FOM52" s="687"/>
      <c r="FON52" s="687"/>
      <c r="FOO52" s="687"/>
      <c r="FOP52" s="687"/>
      <c r="FOQ52" s="687"/>
      <c r="FOR52" s="687"/>
      <c r="FOS52" s="687"/>
      <c r="FOT52" s="687"/>
      <c r="FOU52" s="687"/>
      <c r="FOV52" s="687"/>
      <c r="FOW52" s="687"/>
      <c r="FOX52" s="687"/>
      <c r="FOY52" s="687"/>
      <c r="FOZ52" s="687"/>
      <c r="FPA52" s="687"/>
      <c r="FPB52" s="687"/>
      <c r="FPC52" s="687"/>
      <c r="FPD52" s="687"/>
      <c r="FPE52" s="687"/>
      <c r="FPF52" s="687"/>
      <c r="FPG52" s="687"/>
      <c r="FPH52" s="687"/>
      <c r="FPI52" s="687"/>
      <c r="FPJ52" s="687"/>
      <c r="FPK52" s="687"/>
      <c r="FPL52" s="687"/>
      <c r="FPM52" s="687"/>
      <c r="FPN52" s="687"/>
      <c r="FPO52" s="687"/>
      <c r="FPP52" s="687"/>
      <c r="FPQ52" s="687"/>
      <c r="FPR52" s="687"/>
      <c r="FPS52" s="687"/>
      <c r="FPT52" s="687"/>
      <c r="FPU52" s="687"/>
      <c r="FPV52" s="687"/>
      <c r="FPW52" s="687"/>
      <c r="FPX52" s="687"/>
      <c r="FPY52" s="687"/>
      <c r="FPZ52" s="687"/>
      <c r="FQA52" s="687"/>
      <c r="FQB52" s="687"/>
      <c r="FQC52" s="687"/>
      <c r="FQD52" s="687"/>
      <c r="FQE52" s="687"/>
      <c r="FQF52" s="687"/>
      <c r="FQG52" s="687"/>
      <c r="FQH52" s="687"/>
      <c r="FQI52" s="687"/>
      <c r="FQJ52" s="687"/>
      <c r="FQK52" s="687"/>
      <c r="FQL52" s="687"/>
      <c r="FQM52" s="687"/>
      <c r="FQN52" s="687"/>
      <c r="FQO52" s="687"/>
      <c r="FQP52" s="687"/>
      <c r="FQQ52" s="687"/>
      <c r="FQR52" s="687"/>
      <c r="FQS52" s="687"/>
      <c r="FQT52" s="687"/>
      <c r="FQU52" s="687"/>
      <c r="FQV52" s="687"/>
      <c r="FQW52" s="687"/>
      <c r="FQX52" s="687"/>
      <c r="FQY52" s="687"/>
      <c r="FQZ52" s="687"/>
      <c r="FRA52" s="687"/>
      <c r="FRB52" s="687"/>
      <c r="FRC52" s="687"/>
      <c r="FRD52" s="687"/>
      <c r="FRE52" s="687"/>
      <c r="FRF52" s="687"/>
      <c r="FRG52" s="687"/>
      <c r="FRH52" s="687"/>
      <c r="FRI52" s="687"/>
      <c r="FRJ52" s="687"/>
      <c r="FRK52" s="687"/>
      <c r="FRL52" s="687"/>
      <c r="FRM52" s="687"/>
      <c r="FRN52" s="687"/>
      <c r="FRO52" s="687"/>
      <c r="FRP52" s="687"/>
      <c r="FRQ52" s="687"/>
      <c r="FRR52" s="687"/>
      <c r="FRS52" s="687"/>
      <c r="FRT52" s="687"/>
      <c r="FRU52" s="687"/>
      <c r="FRV52" s="687"/>
      <c r="FRW52" s="687"/>
      <c r="FRX52" s="687"/>
      <c r="FRY52" s="687"/>
      <c r="FRZ52" s="687"/>
      <c r="FSA52" s="687"/>
      <c r="FSB52" s="687"/>
      <c r="FSC52" s="687"/>
      <c r="FSD52" s="687"/>
      <c r="FSE52" s="687"/>
      <c r="FSF52" s="687"/>
      <c r="FSG52" s="687"/>
      <c r="FSH52" s="687"/>
      <c r="FSI52" s="687"/>
      <c r="FSJ52" s="687"/>
      <c r="FSK52" s="687"/>
      <c r="FSL52" s="687"/>
      <c r="FSM52" s="687"/>
      <c r="FSN52" s="687"/>
      <c r="FSO52" s="687"/>
      <c r="FSP52" s="687"/>
      <c r="FSQ52" s="687"/>
      <c r="FSR52" s="687"/>
      <c r="FSS52" s="687"/>
      <c r="FST52" s="687"/>
      <c r="FSU52" s="687"/>
      <c r="FSV52" s="687"/>
      <c r="FSW52" s="687"/>
      <c r="FSX52" s="687"/>
      <c r="FSY52" s="687"/>
      <c r="FSZ52" s="687"/>
      <c r="FTA52" s="687"/>
      <c r="FTB52" s="687"/>
      <c r="FTC52" s="687"/>
      <c r="FTD52" s="687"/>
      <c r="FTE52" s="687"/>
      <c r="FTF52" s="687"/>
      <c r="FTG52" s="687"/>
      <c r="FTH52" s="687"/>
      <c r="FTI52" s="687"/>
      <c r="FTJ52" s="687"/>
      <c r="FTK52" s="687"/>
      <c r="FTL52" s="687"/>
      <c r="FTM52" s="687"/>
      <c r="FTN52" s="687"/>
      <c r="FTO52" s="687"/>
      <c r="FTP52" s="687"/>
      <c r="FTQ52" s="687"/>
      <c r="FTR52" s="687"/>
      <c r="FTS52" s="687"/>
      <c r="FTT52" s="687"/>
      <c r="FTU52" s="687"/>
      <c r="FTV52" s="687"/>
      <c r="FTW52" s="687"/>
      <c r="FTX52" s="687"/>
      <c r="FTY52" s="687"/>
      <c r="FTZ52" s="687"/>
      <c r="FUA52" s="687"/>
      <c r="FUB52" s="687"/>
      <c r="FUC52" s="687"/>
      <c r="FUD52" s="687"/>
      <c r="FUE52" s="687"/>
      <c r="FUF52" s="687"/>
      <c r="FUG52" s="687"/>
      <c r="FUH52" s="687"/>
      <c r="FUI52" s="687"/>
      <c r="FUJ52" s="687"/>
      <c r="FUK52" s="687"/>
      <c r="FUL52" s="687"/>
      <c r="FUM52" s="687"/>
      <c r="FUN52" s="687"/>
      <c r="FUO52" s="687"/>
      <c r="FUP52" s="687"/>
      <c r="FUQ52" s="687"/>
      <c r="FUR52" s="687"/>
      <c r="FUS52" s="687"/>
      <c r="FUT52" s="687"/>
      <c r="FUU52" s="687"/>
      <c r="FUV52" s="687"/>
      <c r="FUW52" s="687"/>
      <c r="FUX52" s="687"/>
      <c r="FUY52" s="687"/>
      <c r="FUZ52" s="687"/>
      <c r="FVA52" s="687"/>
      <c r="FVB52" s="687"/>
      <c r="FVC52" s="687"/>
      <c r="FVD52" s="687"/>
      <c r="FVE52" s="687"/>
      <c r="FVF52" s="687"/>
      <c r="FVG52" s="687"/>
      <c r="FVH52" s="687"/>
      <c r="FVI52" s="687"/>
      <c r="FVJ52" s="687"/>
      <c r="FVK52" s="687"/>
      <c r="FVL52" s="687"/>
      <c r="FVM52" s="687"/>
      <c r="FVN52" s="687"/>
      <c r="FVO52" s="687"/>
      <c r="FVP52" s="687"/>
      <c r="FVQ52" s="687"/>
      <c r="FVR52" s="687"/>
      <c r="FVS52" s="687"/>
      <c r="FVT52" s="687"/>
      <c r="FVU52" s="687"/>
      <c r="FVV52" s="687"/>
      <c r="FVW52" s="687"/>
      <c r="FVX52" s="687"/>
      <c r="FVY52" s="687"/>
      <c r="FVZ52" s="687"/>
      <c r="FWA52" s="687"/>
      <c r="FWB52" s="687"/>
      <c r="FWC52" s="687"/>
      <c r="FWD52" s="687"/>
      <c r="FWE52" s="687"/>
      <c r="FWF52" s="687"/>
      <c r="FWG52" s="687"/>
      <c r="FWH52" s="687"/>
      <c r="FWI52" s="687"/>
      <c r="FWJ52" s="687"/>
      <c r="FWK52" s="687"/>
      <c r="FWL52" s="687"/>
      <c r="FWM52" s="687"/>
      <c r="FWN52" s="687"/>
      <c r="FWO52" s="687"/>
      <c r="FWP52" s="687"/>
      <c r="FWQ52" s="687"/>
      <c r="FWR52" s="687"/>
      <c r="FWS52" s="687"/>
      <c r="FWT52" s="687"/>
      <c r="FWU52" s="687"/>
      <c r="FWV52" s="687"/>
      <c r="FWW52" s="687"/>
      <c r="FWX52" s="687"/>
      <c r="FWY52" s="687"/>
      <c r="FWZ52" s="687"/>
      <c r="FXA52" s="687"/>
      <c r="FXB52" s="687"/>
      <c r="FXC52" s="687"/>
      <c r="FXD52" s="687"/>
      <c r="FXE52" s="687"/>
      <c r="FXF52" s="687"/>
      <c r="FXG52" s="687"/>
      <c r="FXH52" s="687"/>
      <c r="FXI52" s="687"/>
      <c r="FXJ52" s="687"/>
      <c r="FXK52" s="687"/>
      <c r="FXL52" s="687"/>
      <c r="FXM52" s="687"/>
      <c r="FXN52" s="687"/>
      <c r="FXO52" s="687"/>
      <c r="FXP52" s="687"/>
      <c r="FXQ52" s="687"/>
      <c r="FXR52" s="687"/>
      <c r="FXS52" s="687"/>
      <c r="FXT52" s="687"/>
      <c r="FXU52" s="687"/>
      <c r="FXV52" s="687"/>
      <c r="FXW52" s="687"/>
      <c r="FXX52" s="687"/>
      <c r="FXY52" s="687"/>
      <c r="FXZ52" s="687"/>
      <c r="FYA52" s="687"/>
      <c r="FYB52" s="687"/>
      <c r="FYC52" s="687"/>
      <c r="FYD52" s="687"/>
      <c r="FYE52" s="687"/>
      <c r="FYF52" s="687"/>
      <c r="FYG52" s="687"/>
      <c r="FYH52" s="687"/>
      <c r="FYI52" s="687"/>
      <c r="FYJ52" s="687"/>
      <c r="FYK52" s="687"/>
      <c r="FYL52" s="687"/>
      <c r="FYM52" s="687"/>
      <c r="FYN52" s="687"/>
      <c r="FYO52" s="687"/>
      <c r="FYP52" s="687"/>
      <c r="FYQ52" s="687"/>
      <c r="FYR52" s="687"/>
      <c r="FYS52" s="687"/>
      <c r="FYT52" s="687"/>
      <c r="FYU52" s="687"/>
      <c r="FYV52" s="687"/>
      <c r="FYW52" s="687"/>
      <c r="FYX52" s="687"/>
      <c r="FYY52" s="687"/>
      <c r="FYZ52" s="687"/>
      <c r="FZA52" s="687"/>
      <c r="FZB52" s="687"/>
      <c r="FZC52" s="687"/>
      <c r="FZD52" s="687"/>
      <c r="FZE52" s="687"/>
      <c r="FZF52" s="687"/>
      <c r="FZG52" s="687"/>
      <c r="FZH52" s="687"/>
      <c r="FZI52" s="687"/>
      <c r="FZJ52" s="687"/>
      <c r="FZK52" s="687"/>
      <c r="FZL52" s="687"/>
      <c r="FZM52" s="687"/>
      <c r="FZN52" s="687"/>
      <c r="FZO52" s="687"/>
      <c r="FZP52" s="687"/>
      <c r="FZQ52" s="687"/>
      <c r="FZR52" s="687"/>
      <c r="FZS52" s="687"/>
      <c r="FZT52" s="687"/>
      <c r="FZU52" s="687"/>
      <c r="FZV52" s="687"/>
      <c r="FZW52" s="687"/>
      <c r="FZX52" s="687"/>
      <c r="FZY52" s="687"/>
      <c r="FZZ52" s="687"/>
      <c r="GAA52" s="687"/>
      <c r="GAB52" s="687"/>
      <c r="GAC52" s="687"/>
      <c r="GAD52" s="687"/>
      <c r="GAE52" s="687"/>
      <c r="GAF52" s="687"/>
      <c r="GAG52" s="687"/>
      <c r="GAH52" s="687"/>
      <c r="GAI52" s="687"/>
      <c r="GAJ52" s="687"/>
      <c r="GAK52" s="687"/>
      <c r="GAL52" s="687"/>
      <c r="GAM52" s="687"/>
      <c r="GAN52" s="687"/>
      <c r="GAO52" s="687"/>
      <c r="GAP52" s="687"/>
      <c r="GAQ52" s="687"/>
      <c r="GAR52" s="687"/>
      <c r="GAS52" s="687"/>
      <c r="GAT52" s="687"/>
      <c r="GAU52" s="687"/>
      <c r="GAV52" s="687"/>
      <c r="GAW52" s="687"/>
      <c r="GAX52" s="687"/>
      <c r="GAY52" s="687"/>
      <c r="GAZ52" s="687"/>
      <c r="GBA52" s="687"/>
      <c r="GBB52" s="687"/>
      <c r="GBC52" s="687"/>
      <c r="GBD52" s="687"/>
      <c r="GBE52" s="687"/>
      <c r="GBF52" s="687"/>
      <c r="GBG52" s="687"/>
      <c r="GBH52" s="687"/>
      <c r="GBI52" s="687"/>
      <c r="GBJ52" s="687"/>
      <c r="GBK52" s="687"/>
      <c r="GBL52" s="687"/>
      <c r="GBM52" s="687"/>
      <c r="GBN52" s="687"/>
      <c r="GBO52" s="687"/>
      <c r="GBP52" s="687"/>
      <c r="GBQ52" s="687"/>
      <c r="GBR52" s="687"/>
      <c r="GBS52" s="687"/>
      <c r="GBT52" s="687"/>
      <c r="GBU52" s="687"/>
      <c r="GBV52" s="687"/>
      <c r="GBW52" s="687"/>
      <c r="GBX52" s="687"/>
      <c r="GBY52" s="687"/>
      <c r="GBZ52" s="687"/>
      <c r="GCA52" s="687"/>
      <c r="GCB52" s="687"/>
      <c r="GCC52" s="687"/>
      <c r="GCD52" s="687"/>
      <c r="GCE52" s="687"/>
      <c r="GCF52" s="687"/>
      <c r="GCG52" s="687"/>
      <c r="GCH52" s="687"/>
      <c r="GCI52" s="687"/>
      <c r="GCJ52" s="687"/>
      <c r="GCK52" s="687"/>
      <c r="GCL52" s="687"/>
      <c r="GCM52" s="687"/>
      <c r="GCN52" s="687"/>
      <c r="GCO52" s="687"/>
      <c r="GCP52" s="687"/>
      <c r="GCQ52" s="687"/>
      <c r="GCR52" s="687"/>
      <c r="GCS52" s="687"/>
      <c r="GCT52" s="687"/>
      <c r="GCU52" s="687"/>
      <c r="GCV52" s="687"/>
      <c r="GCW52" s="687"/>
      <c r="GCX52" s="687"/>
      <c r="GCY52" s="687"/>
      <c r="GCZ52" s="687"/>
      <c r="GDA52" s="687"/>
      <c r="GDB52" s="687"/>
      <c r="GDC52" s="687"/>
      <c r="GDD52" s="687"/>
      <c r="GDE52" s="687"/>
      <c r="GDF52" s="687"/>
      <c r="GDG52" s="687"/>
      <c r="GDH52" s="687"/>
      <c r="GDI52" s="687"/>
      <c r="GDJ52" s="687"/>
      <c r="GDK52" s="687"/>
      <c r="GDL52" s="687"/>
      <c r="GDM52" s="687"/>
      <c r="GDN52" s="687"/>
      <c r="GDO52" s="687"/>
      <c r="GDP52" s="687"/>
      <c r="GDQ52" s="687"/>
      <c r="GDR52" s="687"/>
      <c r="GDS52" s="687"/>
      <c r="GDT52" s="687"/>
      <c r="GDU52" s="687"/>
      <c r="GDV52" s="687"/>
      <c r="GDW52" s="687"/>
      <c r="GDX52" s="687"/>
      <c r="GDY52" s="687"/>
      <c r="GDZ52" s="687"/>
      <c r="GEA52" s="687"/>
      <c r="GEB52" s="687"/>
      <c r="GEC52" s="687"/>
      <c r="GED52" s="687"/>
      <c r="GEE52" s="687"/>
      <c r="GEF52" s="687"/>
      <c r="GEG52" s="687"/>
      <c r="GEH52" s="687"/>
      <c r="GEI52" s="687"/>
      <c r="GEJ52" s="687"/>
      <c r="GEK52" s="687"/>
      <c r="GEL52" s="687"/>
      <c r="GEM52" s="687"/>
      <c r="GEN52" s="687"/>
      <c r="GEO52" s="687"/>
      <c r="GEP52" s="687"/>
      <c r="GEQ52" s="687"/>
      <c r="GER52" s="687"/>
      <c r="GES52" s="687"/>
      <c r="GET52" s="687"/>
      <c r="GEU52" s="687"/>
      <c r="GEV52" s="687"/>
      <c r="GEW52" s="687"/>
      <c r="GEX52" s="687"/>
      <c r="GEY52" s="687"/>
      <c r="GEZ52" s="687"/>
      <c r="GFA52" s="687"/>
      <c r="GFB52" s="687"/>
      <c r="GFC52" s="687"/>
      <c r="GFD52" s="687"/>
      <c r="GFE52" s="687"/>
      <c r="GFF52" s="687"/>
      <c r="GFG52" s="687"/>
      <c r="GFH52" s="687"/>
      <c r="GFI52" s="687"/>
      <c r="GFJ52" s="687"/>
      <c r="GFK52" s="687"/>
      <c r="GFL52" s="687"/>
      <c r="GFM52" s="687"/>
      <c r="GFN52" s="687"/>
      <c r="GFO52" s="687"/>
      <c r="GFP52" s="687"/>
      <c r="GFQ52" s="687"/>
      <c r="GFR52" s="687"/>
      <c r="GFS52" s="687"/>
      <c r="GFT52" s="687"/>
      <c r="GFU52" s="687"/>
      <c r="GFV52" s="687"/>
      <c r="GFW52" s="687"/>
      <c r="GFX52" s="687"/>
      <c r="GFY52" s="687"/>
      <c r="GFZ52" s="687"/>
      <c r="GGA52" s="687"/>
      <c r="GGB52" s="687"/>
      <c r="GGC52" s="687"/>
      <c r="GGD52" s="687"/>
      <c r="GGE52" s="687"/>
      <c r="GGF52" s="687"/>
      <c r="GGG52" s="687"/>
      <c r="GGH52" s="687"/>
      <c r="GGI52" s="687"/>
      <c r="GGJ52" s="687"/>
      <c r="GGK52" s="687"/>
      <c r="GGL52" s="687"/>
      <c r="GGM52" s="687"/>
      <c r="GGN52" s="687"/>
      <c r="GGO52" s="687"/>
      <c r="GGP52" s="687"/>
      <c r="GGQ52" s="687"/>
      <c r="GGR52" s="687"/>
      <c r="GGS52" s="687"/>
      <c r="GGT52" s="687"/>
      <c r="GGU52" s="687"/>
      <c r="GGV52" s="687"/>
      <c r="GGW52" s="687"/>
      <c r="GGX52" s="687"/>
      <c r="GGY52" s="687"/>
      <c r="GGZ52" s="687"/>
      <c r="GHA52" s="687"/>
      <c r="GHB52" s="687"/>
      <c r="GHC52" s="687"/>
      <c r="GHD52" s="687"/>
      <c r="GHE52" s="687"/>
      <c r="GHF52" s="687"/>
      <c r="GHG52" s="687"/>
      <c r="GHH52" s="687"/>
      <c r="GHI52" s="687"/>
      <c r="GHJ52" s="687"/>
      <c r="GHK52" s="687"/>
      <c r="GHL52" s="687"/>
      <c r="GHM52" s="687"/>
      <c r="GHN52" s="687"/>
      <c r="GHO52" s="687"/>
      <c r="GHP52" s="687"/>
      <c r="GHQ52" s="687"/>
      <c r="GHR52" s="687"/>
      <c r="GHS52" s="687"/>
      <c r="GHT52" s="687"/>
      <c r="GHU52" s="687"/>
      <c r="GHV52" s="687"/>
      <c r="GHW52" s="687"/>
      <c r="GHX52" s="687"/>
      <c r="GHY52" s="687"/>
      <c r="GHZ52" s="687"/>
      <c r="GIA52" s="687"/>
      <c r="GIB52" s="687"/>
      <c r="GIC52" s="687"/>
      <c r="GID52" s="687"/>
      <c r="GIE52" s="687"/>
      <c r="GIF52" s="687"/>
      <c r="GIG52" s="687"/>
      <c r="GIH52" s="687"/>
      <c r="GII52" s="687"/>
      <c r="GIJ52" s="687"/>
      <c r="GIK52" s="687"/>
      <c r="GIL52" s="687"/>
      <c r="GIM52" s="687"/>
      <c r="GIN52" s="687"/>
      <c r="GIO52" s="687"/>
      <c r="GIP52" s="687"/>
      <c r="GIQ52" s="687"/>
      <c r="GIR52" s="687"/>
      <c r="GIS52" s="687"/>
      <c r="GIT52" s="687"/>
      <c r="GIU52" s="687"/>
      <c r="GIV52" s="687"/>
      <c r="GIW52" s="687"/>
      <c r="GIX52" s="687"/>
      <c r="GIY52" s="687"/>
      <c r="GIZ52" s="687"/>
      <c r="GJA52" s="687"/>
      <c r="GJB52" s="687"/>
      <c r="GJC52" s="687"/>
      <c r="GJD52" s="687"/>
      <c r="GJE52" s="687"/>
      <c r="GJF52" s="687"/>
      <c r="GJG52" s="687"/>
      <c r="GJH52" s="687"/>
      <c r="GJI52" s="687"/>
      <c r="GJJ52" s="687"/>
      <c r="GJK52" s="687"/>
      <c r="GJL52" s="687"/>
      <c r="GJM52" s="687"/>
      <c r="GJN52" s="687"/>
      <c r="GJO52" s="687"/>
      <c r="GJP52" s="687"/>
      <c r="GJQ52" s="687"/>
      <c r="GJR52" s="687"/>
      <c r="GJS52" s="687"/>
      <c r="GJT52" s="687"/>
      <c r="GJU52" s="687"/>
      <c r="GJV52" s="687"/>
      <c r="GJW52" s="687"/>
      <c r="GJX52" s="687"/>
      <c r="GJY52" s="687"/>
      <c r="GJZ52" s="687"/>
      <c r="GKA52" s="687"/>
      <c r="GKB52" s="687"/>
      <c r="GKC52" s="687"/>
      <c r="GKD52" s="687"/>
      <c r="GKE52" s="687"/>
      <c r="GKF52" s="687"/>
      <c r="GKG52" s="687"/>
      <c r="GKH52" s="687"/>
      <c r="GKI52" s="687"/>
      <c r="GKJ52" s="687"/>
      <c r="GKK52" s="687"/>
      <c r="GKL52" s="687"/>
      <c r="GKM52" s="687"/>
      <c r="GKN52" s="687"/>
      <c r="GKO52" s="687"/>
      <c r="GKP52" s="687"/>
      <c r="GKQ52" s="687"/>
      <c r="GKR52" s="687"/>
      <c r="GKS52" s="687"/>
      <c r="GKT52" s="687"/>
      <c r="GKU52" s="687"/>
      <c r="GKV52" s="687"/>
      <c r="GKW52" s="687"/>
      <c r="GKX52" s="687"/>
      <c r="GKY52" s="687"/>
      <c r="GKZ52" s="687"/>
      <c r="GLA52" s="687"/>
      <c r="GLB52" s="687"/>
      <c r="GLC52" s="687"/>
      <c r="GLD52" s="687"/>
      <c r="GLE52" s="687"/>
      <c r="GLF52" s="687"/>
      <c r="GLG52" s="687"/>
      <c r="GLH52" s="687"/>
      <c r="GLI52" s="687"/>
      <c r="GLJ52" s="687"/>
      <c r="GLK52" s="687"/>
      <c r="GLL52" s="687"/>
      <c r="GLM52" s="687"/>
      <c r="GLN52" s="687"/>
      <c r="GLO52" s="687"/>
      <c r="GLP52" s="687"/>
      <c r="GLQ52" s="687"/>
      <c r="GLR52" s="687"/>
      <c r="GLS52" s="687"/>
      <c r="GLT52" s="687"/>
      <c r="GLU52" s="687"/>
      <c r="GLV52" s="687"/>
      <c r="GLW52" s="687"/>
      <c r="GLX52" s="687"/>
      <c r="GLY52" s="687"/>
      <c r="GLZ52" s="687"/>
      <c r="GMA52" s="687"/>
      <c r="GMB52" s="687"/>
      <c r="GMC52" s="687"/>
      <c r="GMD52" s="687"/>
      <c r="GME52" s="687"/>
      <c r="GMF52" s="687"/>
      <c r="GMG52" s="687"/>
      <c r="GMH52" s="687"/>
      <c r="GMI52" s="687"/>
      <c r="GMJ52" s="687"/>
      <c r="GMK52" s="687"/>
      <c r="GML52" s="687"/>
      <c r="GMM52" s="687"/>
      <c r="GMN52" s="687"/>
      <c r="GMO52" s="687"/>
      <c r="GMP52" s="687"/>
      <c r="GMQ52" s="687"/>
      <c r="GMR52" s="687"/>
      <c r="GMS52" s="687"/>
      <c r="GMT52" s="687"/>
      <c r="GMU52" s="687"/>
      <c r="GMV52" s="687"/>
      <c r="GMW52" s="687"/>
      <c r="GMX52" s="687"/>
      <c r="GMY52" s="687"/>
      <c r="GMZ52" s="687"/>
      <c r="GNA52" s="687"/>
      <c r="GNB52" s="687"/>
      <c r="GNC52" s="687"/>
      <c r="GND52" s="687"/>
      <c r="GNE52" s="687"/>
      <c r="GNF52" s="687"/>
      <c r="GNG52" s="687"/>
      <c r="GNH52" s="687"/>
      <c r="GNI52" s="687"/>
      <c r="GNJ52" s="687"/>
      <c r="GNK52" s="687"/>
      <c r="GNL52" s="687"/>
      <c r="GNM52" s="687"/>
      <c r="GNN52" s="687"/>
      <c r="GNO52" s="687"/>
      <c r="GNP52" s="687"/>
      <c r="GNQ52" s="687"/>
      <c r="GNR52" s="687"/>
      <c r="GNS52" s="687"/>
      <c r="GNT52" s="687"/>
      <c r="GNU52" s="687"/>
      <c r="GNV52" s="687"/>
      <c r="GNW52" s="687"/>
      <c r="GNX52" s="687"/>
      <c r="GNY52" s="687"/>
      <c r="GNZ52" s="687"/>
      <c r="GOA52" s="687"/>
      <c r="GOB52" s="687"/>
      <c r="GOC52" s="687"/>
      <c r="GOD52" s="687"/>
      <c r="GOE52" s="687"/>
      <c r="GOF52" s="687"/>
      <c r="GOG52" s="687"/>
      <c r="GOH52" s="687"/>
      <c r="GOI52" s="687"/>
      <c r="GOJ52" s="687"/>
      <c r="GOK52" s="687"/>
      <c r="GOL52" s="687"/>
      <c r="GOM52" s="687"/>
      <c r="GON52" s="687"/>
      <c r="GOO52" s="687"/>
      <c r="GOP52" s="687"/>
      <c r="GOQ52" s="687"/>
      <c r="GOR52" s="687"/>
      <c r="GOS52" s="687"/>
      <c r="GOT52" s="687"/>
      <c r="GOU52" s="687"/>
      <c r="GOV52" s="687"/>
      <c r="GOW52" s="687"/>
      <c r="GOX52" s="687"/>
      <c r="GOY52" s="687"/>
      <c r="GOZ52" s="687"/>
      <c r="GPA52" s="687"/>
      <c r="GPB52" s="687"/>
      <c r="GPC52" s="687"/>
      <c r="GPD52" s="687"/>
      <c r="GPE52" s="687"/>
      <c r="GPF52" s="687"/>
      <c r="GPG52" s="687"/>
      <c r="GPH52" s="687"/>
      <c r="GPI52" s="687"/>
      <c r="GPJ52" s="687"/>
      <c r="GPK52" s="687"/>
      <c r="GPL52" s="687"/>
      <c r="GPM52" s="687"/>
      <c r="GPN52" s="687"/>
      <c r="GPO52" s="687"/>
      <c r="GPP52" s="687"/>
      <c r="GPQ52" s="687"/>
      <c r="GPR52" s="687"/>
      <c r="GPS52" s="687"/>
      <c r="GPT52" s="687"/>
      <c r="GPU52" s="687"/>
      <c r="GPV52" s="687"/>
      <c r="GPW52" s="687"/>
      <c r="GPX52" s="687"/>
      <c r="GPY52" s="687"/>
      <c r="GPZ52" s="687"/>
      <c r="GQA52" s="687"/>
      <c r="GQB52" s="687"/>
      <c r="GQC52" s="687"/>
      <c r="GQD52" s="687"/>
      <c r="GQE52" s="687"/>
      <c r="GQF52" s="687"/>
      <c r="GQG52" s="687"/>
      <c r="GQH52" s="687"/>
      <c r="GQI52" s="687"/>
      <c r="GQJ52" s="687"/>
      <c r="GQK52" s="687"/>
      <c r="GQL52" s="687"/>
      <c r="GQM52" s="687"/>
      <c r="GQN52" s="687"/>
      <c r="GQO52" s="687"/>
      <c r="GQP52" s="687"/>
      <c r="GQQ52" s="687"/>
      <c r="GQR52" s="687"/>
      <c r="GQS52" s="687"/>
      <c r="GQT52" s="687"/>
      <c r="GQU52" s="687"/>
      <c r="GQV52" s="687"/>
      <c r="GQW52" s="687"/>
      <c r="GQX52" s="687"/>
      <c r="GQY52" s="687"/>
      <c r="GQZ52" s="687"/>
      <c r="GRA52" s="687"/>
      <c r="GRB52" s="687"/>
      <c r="GRC52" s="687"/>
      <c r="GRD52" s="687"/>
      <c r="GRE52" s="687"/>
      <c r="GRF52" s="687"/>
      <c r="GRG52" s="687"/>
      <c r="GRH52" s="687"/>
      <c r="GRI52" s="687"/>
      <c r="GRJ52" s="687"/>
      <c r="GRK52" s="687"/>
      <c r="GRL52" s="687"/>
      <c r="GRM52" s="687"/>
      <c r="GRN52" s="687"/>
      <c r="GRO52" s="687"/>
      <c r="GRP52" s="687"/>
      <c r="GRQ52" s="687"/>
      <c r="GRR52" s="687"/>
      <c r="GRS52" s="687"/>
      <c r="GRT52" s="687"/>
      <c r="GRU52" s="687"/>
      <c r="GRV52" s="687"/>
      <c r="GRW52" s="687"/>
      <c r="GRX52" s="687"/>
      <c r="GRY52" s="687"/>
      <c r="GRZ52" s="687"/>
      <c r="GSA52" s="687"/>
      <c r="GSB52" s="687"/>
      <c r="GSC52" s="687"/>
      <c r="GSD52" s="687"/>
      <c r="GSE52" s="687"/>
      <c r="GSF52" s="687"/>
      <c r="GSG52" s="687"/>
      <c r="GSH52" s="687"/>
      <c r="GSI52" s="687"/>
      <c r="GSJ52" s="687"/>
      <c r="GSK52" s="687"/>
      <c r="GSL52" s="687"/>
      <c r="GSM52" s="687"/>
      <c r="GSN52" s="687"/>
      <c r="GSO52" s="687"/>
      <c r="GSP52" s="687"/>
      <c r="GSQ52" s="687"/>
      <c r="GSR52" s="687"/>
      <c r="GSS52" s="687"/>
      <c r="GST52" s="687"/>
      <c r="GSU52" s="687"/>
      <c r="GSV52" s="687"/>
      <c r="GSW52" s="687"/>
      <c r="GSX52" s="687"/>
      <c r="GSY52" s="687"/>
      <c r="GSZ52" s="687"/>
      <c r="GTA52" s="687"/>
      <c r="GTB52" s="687"/>
      <c r="GTC52" s="687"/>
      <c r="GTD52" s="687"/>
      <c r="GTE52" s="687"/>
      <c r="GTF52" s="687"/>
      <c r="GTG52" s="687"/>
      <c r="GTH52" s="687"/>
      <c r="GTI52" s="687"/>
      <c r="GTJ52" s="687"/>
      <c r="GTK52" s="687"/>
      <c r="GTL52" s="687"/>
      <c r="GTM52" s="687"/>
      <c r="GTN52" s="687"/>
      <c r="GTO52" s="687"/>
      <c r="GTP52" s="687"/>
      <c r="GTQ52" s="687"/>
      <c r="GTR52" s="687"/>
      <c r="GTS52" s="687"/>
      <c r="GTT52" s="687"/>
      <c r="GTU52" s="687"/>
      <c r="GTV52" s="687"/>
      <c r="GTW52" s="687"/>
      <c r="GTX52" s="687"/>
      <c r="GTY52" s="687"/>
      <c r="GTZ52" s="687"/>
      <c r="GUA52" s="687"/>
      <c r="GUB52" s="687"/>
      <c r="GUC52" s="687"/>
      <c r="GUD52" s="687"/>
      <c r="GUE52" s="687"/>
      <c r="GUF52" s="687"/>
      <c r="GUG52" s="687"/>
      <c r="GUH52" s="687"/>
      <c r="GUI52" s="687"/>
      <c r="GUJ52" s="687"/>
      <c r="GUK52" s="687"/>
      <c r="GUL52" s="687"/>
      <c r="GUM52" s="687"/>
      <c r="GUN52" s="687"/>
      <c r="GUO52" s="687"/>
      <c r="GUP52" s="687"/>
      <c r="GUQ52" s="687"/>
      <c r="GUR52" s="687"/>
      <c r="GUS52" s="687"/>
      <c r="GUT52" s="687"/>
      <c r="GUU52" s="687"/>
      <c r="GUV52" s="687"/>
      <c r="GUW52" s="687"/>
      <c r="GUX52" s="687"/>
      <c r="GUY52" s="687"/>
      <c r="GUZ52" s="687"/>
      <c r="GVA52" s="687"/>
      <c r="GVB52" s="687"/>
      <c r="GVC52" s="687"/>
      <c r="GVD52" s="687"/>
      <c r="GVE52" s="687"/>
      <c r="GVF52" s="687"/>
      <c r="GVG52" s="687"/>
      <c r="GVH52" s="687"/>
      <c r="GVI52" s="687"/>
      <c r="GVJ52" s="687"/>
      <c r="GVK52" s="687"/>
      <c r="GVL52" s="687"/>
      <c r="GVM52" s="687"/>
      <c r="GVN52" s="687"/>
      <c r="GVO52" s="687"/>
      <c r="GVP52" s="687"/>
      <c r="GVQ52" s="687"/>
      <c r="GVR52" s="687"/>
      <c r="GVS52" s="687"/>
      <c r="GVT52" s="687"/>
      <c r="GVU52" s="687"/>
      <c r="GVV52" s="687"/>
      <c r="GVW52" s="687"/>
      <c r="GVX52" s="687"/>
      <c r="GVY52" s="687"/>
      <c r="GVZ52" s="687"/>
      <c r="GWA52" s="687"/>
      <c r="GWB52" s="687"/>
      <c r="GWC52" s="687"/>
      <c r="GWD52" s="687"/>
      <c r="GWE52" s="687"/>
      <c r="GWF52" s="687"/>
      <c r="GWG52" s="687"/>
      <c r="GWH52" s="687"/>
      <c r="GWI52" s="687"/>
      <c r="GWJ52" s="687"/>
      <c r="GWK52" s="687"/>
      <c r="GWL52" s="687"/>
      <c r="GWM52" s="687"/>
      <c r="GWN52" s="687"/>
      <c r="GWO52" s="687"/>
      <c r="GWP52" s="687"/>
      <c r="GWQ52" s="687"/>
      <c r="GWR52" s="687"/>
      <c r="GWS52" s="687"/>
      <c r="GWT52" s="687"/>
      <c r="GWU52" s="687"/>
      <c r="GWV52" s="687"/>
      <c r="GWW52" s="687"/>
      <c r="GWX52" s="687"/>
      <c r="GWY52" s="687"/>
      <c r="GWZ52" s="687"/>
      <c r="GXA52" s="687"/>
      <c r="GXB52" s="687"/>
      <c r="GXC52" s="687"/>
      <c r="GXD52" s="687"/>
      <c r="GXE52" s="687"/>
      <c r="GXF52" s="687"/>
      <c r="GXG52" s="687"/>
      <c r="GXH52" s="687"/>
      <c r="GXI52" s="687"/>
      <c r="GXJ52" s="687"/>
      <c r="GXK52" s="687"/>
      <c r="GXL52" s="687"/>
      <c r="GXM52" s="687"/>
      <c r="GXN52" s="687"/>
      <c r="GXO52" s="687"/>
      <c r="GXP52" s="687"/>
      <c r="GXQ52" s="687"/>
      <c r="GXR52" s="687"/>
      <c r="GXS52" s="687"/>
      <c r="GXT52" s="687"/>
      <c r="GXU52" s="687"/>
      <c r="GXV52" s="687"/>
      <c r="GXW52" s="687"/>
      <c r="GXX52" s="687"/>
      <c r="GXY52" s="687"/>
      <c r="GXZ52" s="687"/>
      <c r="GYA52" s="687"/>
      <c r="GYB52" s="687"/>
      <c r="GYC52" s="687"/>
      <c r="GYD52" s="687"/>
      <c r="GYE52" s="687"/>
      <c r="GYF52" s="687"/>
      <c r="GYG52" s="687"/>
      <c r="GYH52" s="687"/>
      <c r="GYI52" s="687"/>
      <c r="GYJ52" s="687"/>
      <c r="GYK52" s="687"/>
      <c r="GYL52" s="687"/>
      <c r="GYM52" s="687"/>
      <c r="GYN52" s="687"/>
      <c r="GYO52" s="687"/>
      <c r="GYP52" s="687"/>
      <c r="GYQ52" s="687"/>
      <c r="GYR52" s="687"/>
      <c r="GYS52" s="687"/>
      <c r="GYT52" s="687"/>
      <c r="GYU52" s="687"/>
      <c r="GYV52" s="687"/>
      <c r="GYW52" s="687"/>
      <c r="GYX52" s="687"/>
      <c r="GYY52" s="687"/>
      <c r="GYZ52" s="687"/>
      <c r="GZA52" s="687"/>
      <c r="GZB52" s="687"/>
      <c r="GZC52" s="687"/>
      <c r="GZD52" s="687"/>
      <c r="GZE52" s="687"/>
      <c r="GZF52" s="687"/>
      <c r="GZG52" s="687"/>
      <c r="GZH52" s="687"/>
      <c r="GZI52" s="687"/>
      <c r="GZJ52" s="687"/>
      <c r="GZK52" s="687"/>
      <c r="GZL52" s="687"/>
      <c r="GZM52" s="687"/>
      <c r="GZN52" s="687"/>
      <c r="GZO52" s="687"/>
      <c r="GZP52" s="687"/>
      <c r="GZQ52" s="687"/>
      <c r="GZR52" s="687"/>
      <c r="GZS52" s="687"/>
      <c r="GZT52" s="687"/>
      <c r="GZU52" s="687"/>
      <c r="GZV52" s="687"/>
      <c r="GZW52" s="687"/>
      <c r="GZX52" s="687"/>
      <c r="GZY52" s="687"/>
      <c r="GZZ52" s="687"/>
      <c r="HAA52" s="687"/>
      <c r="HAB52" s="687"/>
      <c r="HAC52" s="687"/>
      <c r="HAD52" s="687"/>
      <c r="HAE52" s="687"/>
      <c r="HAF52" s="687"/>
      <c r="HAG52" s="687"/>
      <c r="HAH52" s="687"/>
      <c r="HAI52" s="687"/>
      <c r="HAJ52" s="687"/>
      <c r="HAK52" s="687"/>
      <c r="HAL52" s="687"/>
      <c r="HAM52" s="687"/>
      <c r="HAN52" s="687"/>
      <c r="HAO52" s="687"/>
      <c r="HAP52" s="687"/>
      <c r="HAQ52" s="687"/>
      <c r="HAR52" s="687"/>
      <c r="HAS52" s="687"/>
      <c r="HAT52" s="687"/>
      <c r="HAU52" s="687"/>
      <c r="HAV52" s="687"/>
      <c r="HAW52" s="687"/>
      <c r="HAX52" s="687"/>
      <c r="HAY52" s="687"/>
      <c r="HAZ52" s="687"/>
      <c r="HBA52" s="687"/>
      <c r="HBB52" s="687"/>
      <c r="HBC52" s="687"/>
      <c r="HBD52" s="687"/>
      <c r="HBE52" s="687"/>
      <c r="HBF52" s="687"/>
      <c r="HBG52" s="687"/>
      <c r="HBH52" s="687"/>
      <c r="HBI52" s="687"/>
      <c r="HBJ52" s="687"/>
      <c r="HBK52" s="687"/>
      <c r="HBL52" s="687"/>
      <c r="HBM52" s="687"/>
      <c r="HBN52" s="687"/>
      <c r="HBO52" s="687"/>
      <c r="HBP52" s="687"/>
      <c r="HBQ52" s="687"/>
      <c r="HBR52" s="687"/>
      <c r="HBS52" s="687"/>
      <c r="HBT52" s="687"/>
      <c r="HBU52" s="687"/>
      <c r="HBV52" s="687"/>
      <c r="HBW52" s="687"/>
      <c r="HBX52" s="687"/>
      <c r="HBY52" s="687"/>
      <c r="HBZ52" s="687"/>
      <c r="HCA52" s="687"/>
      <c r="HCB52" s="687"/>
      <c r="HCC52" s="687"/>
      <c r="HCD52" s="687"/>
      <c r="HCE52" s="687"/>
      <c r="HCF52" s="687"/>
      <c r="HCG52" s="687"/>
      <c r="HCH52" s="687"/>
      <c r="HCI52" s="687"/>
      <c r="HCJ52" s="687"/>
      <c r="HCK52" s="687"/>
      <c r="HCL52" s="687"/>
      <c r="HCM52" s="687"/>
      <c r="HCN52" s="687"/>
      <c r="HCO52" s="687"/>
      <c r="HCP52" s="687"/>
      <c r="HCQ52" s="687"/>
      <c r="HCR52" s="687"/>
      <c r="HCS52" s="687"/>
      <c r="HCT52" s="687"/>
      <c r="HCU52" s="687"/>
      <c r="HCV52" s="687"/>
      <c r="HCW52" s="687"/>
      <c r="HCX52" s="687"/>
      <c r="HCY52" s="687"/>
      <c r="HCZ52" s="687"/>
      <c r="HDA52" s="687"/>
      <c r="HDB52" s="687"/>
      <c r="HDC52" s="687"/>
      <c r="HDD52" s="687"/>
      <c r="HDE52" s="687"/>
      <c r="HDF52" s="687"/>
      <c r="HDG52" s="687"/>
      <c r="HDH52" s="687"/>
      <c r="HDI52" s="687"/>
      <c r="HDJ52" s="687"/>
      <c r="HDK52" s="687"/>
      <c r="HDL52" s="687"/>
      <c r="HDM52" s="687"/>
      <c r="HDN52" s="687"/>
      <c r="HDO52" s="687"/>
      <c r="HDP52" s="687"/>
      <c r="HDQ52" s="687"/>
      <c r="HDR52" s="687"/>
      <c r="HDS52" s="687"/>
      <c r="HDT52" s="687"/>
      <c r="HDU52" s="687"/>
      <c r="HDV52" s="687"/>
      <c r="HDW52" s="687"/>
      <c r="HDX52" s="687"/>
      <c r="HDY52" s="687"/>
      <c r="HDZ52" s="687"/>
      <c r="HEA52" s="687"/>
      <c r="HEB52" s="687"/>
      <c r="HEC52" s="687"/>
      <c r="HED52" s="687"/>
      <c r="HEE52" s="687"/>
      <c r="HEF52" s="687"/>
      <c r="HEG52" s="687"/>
      <c r="HEH52" s="687"/>
      <c r="HEI52" s="687"/>
      <c r="HEJ52" s="687"/>
      <c r="HEK52" s="687"/>
      <c r="HEL52" s="687"/>
      <c r="HEM52" s="687"/>
      <c r="HEN52" s="687"/>
      <c r="HEO52" s="687"/>
      <c r="HEP52" s="687"/>
      <c r="HEQ52" s="687"/>
      <c r="HER52" s="687"/>
      <c r="HES52" s="687"/>
      <c r="HET52" s="687"/>
      <c r="HEU52" s="687"/>
      <c r="HEV52" s="687"/>
      <c r="HEW52" s="687"/>
      <c r="HEX52" s="687"/>
      <c r="HEY52" s="687"/>
      <c r="HEZ52" s="687"/>
      <c r="HFA52" s="687"/>
      <c r="HFB52" s="687"/>
      <c r="HFC52" s="687"/>
      <c r="HFD52" s="687"/>
      <c r="HFE52" s="687"/>
      <c r="HFF52" s="687"/>
      <c r="HFG52" s="687"/>
      <c r="HFH52" s="687"/>
      <c r="HFI52" s="687"/>
      <c r="HFJ52" s="687"/>
      <c r="HFK52" s="687"/>
      <c r="HFL52" s="687"/>
      <c r="HFM52" s="687"/>
      <c r="HFN52" s="687"/>
      <c r="HFO52" s="687"/>
      <c r="HFP52" s="687"/>
      <c r="HFQ52" s="687"/>
      <c r="HFR52" s="687"/>
      <c r="HFS52" s="687"/>
      <c r="HFT52" s="687"/>
      <c r="HFU52" s="687"/>
      <c r="HFV52" s="687"/>
      <c r="HFW52" s="687"/>
      <c r="HFX52" s="687"/>
      <c r="HFY52" s="687"/>
      <c r="HFZ52" s="687"/>
      <c r="HGA52" s="687"/>
      <c r="HGB52" s="687"/>
      <c r="HGC52" s="687"/>
      <c r="HGD52" s="687"/>
      <c r="HGE52" s="687"/>
      <c r="HGF52" s="687"/>
      <c r="HGG52" s="687"/>
      <c r="HGH52" s="687"/>
      <c r="HGI52" s="687"/>
      <c r="HGJ52" s="687"/>
      <c r="HGK52" s="687"/>
      <c r="HGL52" s="687"/>
      <c r="HGM52" s="687"/>
      <c r="HGN52" s="687"/>
      <c r="HGO52" s="687"/>
      <c r="HGP52" s="687"/>
      <c r="HGQ52" s="687"/>
      <c r="HGR52" s="687"/>
      <c r="HGS52" s="687"/>
      <c r="HGT52" s="687"/>
      <c r="HGU52" s="687"/>
      <c r="HGV52" s="687"/>
      <c r="HGW52" s="687"/>
      <c r="HGX52" s="687"/>
      <c r="HGY52" s="687"/>
      <c r="HGZ52" s="687"/>
      <c r="HHA52" s="687"/>
      <c r="HHB52" s="687"/>
      <c r="HHC52" s="687"/>
      <c r="HHD52" s="687"/>
      <c r="HHE52" s="687"/>
      <c r="HHF52" s="687"/>
      <c r="HHG52" s="687"/>
      <c r="HHH52" s="687"/>
      <c r="HHI52" s="687"/>
      <c r="HHJ52" s="687"/>
      <c r="HHK52" s="687"/>
      <c r="HHL52" s="687"/>
      <c r="HHM52" s="687"/>
      <c r="HHN52" s="687"/>
      <c r="HHO52" s="687"/>
      <c r="HHP52" s="687"/>
      <c r="HHQ52" s="687"/>
      <c r="HHR52" s="687"/>
      <c r="HHS52" s="687"/>
      <c r="HHT52" s="687"/>
      <c r="HHU52" s="687"/>
      <c r="HHV52" s="687"/>
      <c r="HHW52" s="687"/>
      <c r="HHX52" s="687"/>
      <c r="HHY52" s="687"/>
      <c r="HHZ52" s="687"/>
      <c r="HIA52" s="687"/>
      <c r="HIB52" s="687"/>
      <c r="HIC52" s="687"/>
      <c r="HID52" s="687"/>
      <c r="HIE52" s="687"/>
      <c r="HIF52" s="687"/>
      <c r="HIG52" s="687"/>
      <c r="HIH52" s="687"/>
      <c r="HII52" s="687"/>
      <c r="HIJ52" s="687"/>
      <c r="HIK52" s="687"/>
      <c r="HIL52" s="687"/>
      <c r="HIM52" s="687"/>
      <c r="HIN52" s="687"/>
      <c r="HIO52" s="687"/>
      <c r="HIP52" s="687"/>
      <c r="HIQ52" s="687"/>
      <c r="HIR52" s="687"/>
      <c r="HIS52" s="687"/>
      <c r="HIT52" s="687"/>
      <c r="HIU52" s="687"/>
      <c r="HIV52" s="687"/>
      <c r="HIW52" s="687"/>
      <c r="HIX52" s="687"/>
      <c r="HIY52" s="687"/>
      <c r="HIZ52" s="687"/>
      <c r="HJA52" s="687"/>
      <c r="HJB52" s="687"/>
      <c r="HJC52" s="687"/>
      <c r="HJD52" s="687"/>
      <c r="HJE52" s="687"/>
      <c r="HJF52" s="687"/>
      <c r="HJG52" s="687"/>
      <c r="HJH52" s="687"/>
      <c r="HJI52" s="687"/>
      <c r="HJJ52" s="687"/>
      <c r="HJK52" s="687"/>
      <c r="HJL52" s="687"/>
      <c r="HJM52" s="687"/>
      <c r="HJN52" s="687"/>
      <c r="HJO52" s="687"/>
      <c r="HJP52" s="687"/>
      <c r="HJQ52" s="687"/>
      <c r="HJR52" s="687"/>
      <c r="HJS52" s="687"/>
      <c r="HJT52" s="687"/>
      <c r="HJU52" s="687"/>
      <c r="HJV52" s="687"/>
      <c r="HJW52" s="687"/>
      <c r="HJX52" s="687"/>
      <c r="HJY52" s="687"/>
      <c r="HJZ52" s="687"/>
      <c r="HKA52" s="687"/>
      <c r="HKB52" s="687"/>
      <c r="HKC52" s="687"/>
      <c r="HKD52" s="687"/>
      <c r="HKE52" s="687"/>
      <c r="HKF52" s="687"/>
      <c r="HKG52" s="687"/>
      <c r="HKH52" s="687"/>
      <c r="HKI52" s="687"/>
      <c r="HKJ52" s="687"/>
      <c r="HKK52" s="687"/>
      <c r="HKL52" s="687"/>
      <c r="HKM52" s="687"/>
      <c r="HKN52" s="687"/>
      <c r="HKO52" s="687"/>
      <c r="HKP52" s="687"/>
      <c r="HKQ52" s="687"/>
      <c r="HKR52" s="687"/>
      <c r="HKS52" s="687"/>
      <c r="HKT52" s="687"/>
      <c r="HKU52" s="687"/>
      <c r="HKV52" s="687"/>
      <c r="HKW52" s="687"/>
      <c r="HKX52" s="687"/>
      <c r="HKY52" s="687"/>
      <c r="HKZ52" s="687"/>
      <c r="HLA52" s="687"/>
      <c r="HLB52" s="687"/>
      <c r="HLC52" s="687"/>
      <c r="HLD52" s="687"/>
      <c r="HLE52" s="687"/>
      <c r="HLF52" s="687"/>
      <c r="HLG52" s="687"/>
      <c r="HLH52" s="687"/>
      <c r="HLI52" s="687"/>
      <c r="HLJ52" s="687"/>
      <c r="HLK52" s="687"/>
      <c r="HLL52" s="687"/>
      <c r="HLM52" s="687"/>
      <c r="HLN52" s="687"/>
      <c r="HLO52" s="687"/>
      <c r="HLP52" s="687"/>
      <c r="HLQ52" s="687"/>
      <c r="HLR52" s="687"/>
      <c r="HLS52" s="687"/>
      <c r="HLT52" s="687"/>
      <c r="HLU52" s="687"/>
      <c r="HLV52" s="687"/>
      <c r="HLW52" s="687"/>
      <c r="HLX52" s="687"/>
      <c r="HLY52" s="687"/>
      <c r="HLZ52" s="687"/>
      <c r="HMA52" s="687"/>
      <c r="HMB52" s="687"/>
      <c r="HMC52" s="687"/>
      <c r="HMD52" s="687"/>
      <c r="HME52" s="687"/>
      <c r="HMF52" s="687"/>
      <c r="HMG52" s="687"/>
      <c r="HMH52" s="687"/>
      <c r="HMI52" s="687"/>
      <c r="HMJ52" s="687"/>
      <c r="HMK52" s="687"/>
      <c r="HML52" s="687"/>
      <c r="HMM52" s="687"/>
      <c r="HMN52" s="687"/>
      <c r="HMO52" s="687"/>
      <c r="HMP52" s="687"/>
      <c r="HMQ52" s="687"/>
      <c r="HMR52" s="687"/>
      <c r="HMS52" s="687"/>
      <c r="HMT52" s="687"/>
      <c r="HMU52" s="687"/>
      <c r="HMV52" s="687"/>
      <c r="HMW52" s="687"/>
      <c r="HMX52" s="687"/>
      <c r="HMY52" s="687"/>
      <c r="HMZ52" s="687"/>
      <c r="HNA52" s="687"/>
      <c r="HNB52" s="687"/>
      <c r="HNC52" s="687"/>
      <c r="HND52" s="687"/>
      <c r="HNE52" s="687"/>
      <c r="HNF52" s="687"/>
      <c r="HNG52" s="687"/>
      <c r="HNH52" s="687"/>
      <c r="HNI52" s="687"/>
      <c r="HNJ52" s="687"/>
      <c r="HNK52" s="687"/>
      <c r="HNL52" s="687"/>
      <c r="HNM52" s="687"/>
      <c r="HNN52" s="687"/>
      <c r="HNO52" s="687"/>
      <c r="HNP52" s="687"/>
      <c r="HNQ52" s="687"/>
      <c r="HNR52" s="687"/>
      <c r="HNS52" s="687"/>
      <c r="HNT52" s="687"/>
      <c r="HNU52" s="687"/>
      <c r="HNV52" s="687"/>
      <c r="HNW52" s="687"/>
      <c r="HNX52" s="687"/>
      <c r="HNY52" s="687"/>
      <c r="HNZ52" s="687"/>
      <c r="HOA52" s="687"/>
      <c r="HOB52" s="687"/>
      <c r="HOC52" s="687"/>
      <c r="HOD52" s="687"/>
      <c r="HOE52" s="687"/>
      <c r="HOF52" s="687"/>
      <c r="HOG52" s="687"/>
      <c r="HOH52" s="687"/>
      <c r="HOI52" s="687"/>
      <c r="HOJ52" s="687"/>
      <c r="HOK52" s="687"/>
      <c r="HOL52" s="687"/>
      <c r="HOM52" s="687"/>
      <c r="HON52" s="687"/>
      <c r="HOO52" s="687"/>
      <c r="HOP52" s="687"/>
      <c r="HOQ52" s="687"/>
      <c r="HOR52" s="687"/>
      <c r="HOS52" s="687"/>
      <c r="HOT52" s="687"/>
      <c r="HOU52" s="687"/>
      <c r="HOV52" s="687"/>
      <c r="HOW52" s="687"/>
      <c r="HOX52" s="687"/>
      <c r="HOY52" s="687"/>
      <c r="HOZ52" s="687"/>
      <c r="HPA52" s="687"/>
      <c r="HPB52" s="687"/>
      <c r="HPC52" s="687"/>
      <c r="HPD52" s="687"/>
      <c r="HPE52" s="687"/>
      <c r="HPF52" s="687"/>
      <c r="HPG52" s="687"/>
      <c r="HPH52" s="687"/>
      <c r="HPI52" s="687"/>
      <c r="HPJ52" s="687"/>
      <c r="HPK52" s="687"/>
      <c r="HPL52" s="687"/>
      <c r="HPM52" s="687"/>
      <c r="HPN52" s="687"/>
      <c r="HPO52" s="687"/>
      <c r="HPP52" s="687"/>
      <c r="HPQ52" s="687"/>
      <c r="HPR52" s="687"/>
      <c r="HPS52" s="687"/>
      <c r="HPT52" s="687"/>
      <c r="HPU52" s="687"/>
      <c r="HPV52" s="687"/>
      <c r="HPW52" s="687"/>
      <c r="HPX52" s="687"/>
      <c r="HPY52" s="687"/>
      <c r="HPZ52" s="687"/>
      <c r="HQA52" s="687"/>
      <c r="HQB52" s="687"/>
      <c r="HQC52" s="687"/>
      <c r="HQD52" s="687"/>
      <c r="HQE52" s="687"/>
      <c r="HQF52" s="687"/>
      <c r="HQG52" s="687"/>
      <c r="HQH52" s="687"/>
      <c r="HQI52" s="687"/>
      <c r="HQJ52" s="687"/>
      <c r="HQK52" s="687"/>
      <c r="HQL52" s="687"/>
      <c r="HQM52" s="687"/>
      <c r="HQN52" s="687"/>
      <c r="HQO52" s="687"/>
      <c r="HQP52" s="687"/>
      <c r="HQQ52" s="687"/>
      <c r="HQR52" s="687"/>
      <c r="HQS52" s="687"/>
      <c r="HQT52" s="687"/>
      <c r="HQU52" s="687"/>
      <c r="HQV52" s="687"/>
      <c r="HQW52" s="687"/>
      <c r="HQX52" s="687"/>
      <c r="HQY52" s="687"/>
      <c r="HQZ52" s="687"/>
      <c r="HRA52" s="687"/>
      <c r="HRB52" s="687"/>
      <c r="HRC52" s="687"/>
      <c r="HRD52" s="687"/>
      <c r="HRE52" s="687"/>
      <c r="HRF52" s="687"/>
      <c r="HRG52" s="687"/>
      <c r="HRH52" s="687"/>
      <c r="HRI52" s="687"/>
      <c r="HRJ52" s="687"/>
      <c r="HRK52" s="687"/>
      <c r="HRL52" s="687"/>
      <c r="HRM52" s="687"/>
      <c r="HRN52" s="687"/>
      <c r="HRO52" s="687"/>
      <c r="HRP52" s="687"/>
      <c r="HRQ52" s="687"/>
      <c r="HRR52" s="687"/>
      <c r="HRS52" s="687"/>
      <c r="HRT52" s="687"/>
      <c r="HRU52" s="687"/>
      <c r="HRV52" s="687"/>
      <c r="HRW52" s="687"/>
      <c r="HRX52" s="687"/>
      <c r="HRY52" s="687"/>
      <c r="HRZ52" s="687"/>
      <c r="HSA52" s="687"/>
      <c r="HSB52" s="687"/>
      <c r="HSC52" s="687"/>
      <c r="HSD52" s="687"/>
      <c r="HSE52" s="687"/>
      <c r="HSF52" s="687"/>
      <c r="HSG52" s="687"/>
      <c r="HSH52" s="687"/>
      <c r="HSI52" s="687"/>
      <c r="HSJ52" s="687"/>
      <c r="HSK52" s="687"/>
      <c r="HSL52" s="687"/>
      <c r="HSM52" s="687"/>
      <c r="HSN52" s="687"/>
      <c r="HSO52" s="687"/>
      <c r="HSP52" s="687"/>
      <c r="HSQ52" s="687"/>
      <c r="HSR52" s="687"/>
      <c r="HSS52" s="687"/>
      <c r="HST52" s="687"/>
      <c r="HSU52" s="687"/>
      <c r="HSV52" s="687"/>
      <c r="HSW52" s="687"/>
      <c r="HSX52" s="687"/>
      <c r="HSY52" s="687"/>
      <c r="HSZ52" s="687"/>
      <c r="HTA52" s="687"/>
      <c r="HTB52" s="687"/>
      <c r="HTC52" s="687"/>
      <c r="HTD52" s="687"/>
      <c r="HTE52" s="687"/>
      <c r="HTF52" s="687"/>
      <c r="HTG52" s="687"/>
      <c r="HTH52" s="687"/>
      <c r="HTI52" s="687"/>
      <c r="HTJ52" s="687"/>
      <c r="HTK52" s="687"/>
      <c r="HTL52" s="687"/>
      <c r="HTM52" s="687"/>
      <c r="HTN52" s="687"/>
      <c r="HTO52" s="687"/>
      <c r="HTP52" s="687"/>
      <c r="HTQ52" s="687"/>
      <c r="HTR52" s="687"/>
      <c r="HTS52" s="687"/>
      <c r="HTT52" s="687"/>
      <c r="HTU52" s="687"/>
      <c r="HTV52" s="687"/>
      <c r="HTW52" s="687"/>
      <c r="HTX52" s="687"/>
      <c r="HTY52" s="687"/>
      <c r="HTZ52" s="687"/>
      <c r="HUA52" s="687"/>
      <c r="HUB52" s="687"/>
      <c r="HUC52" s="687"/>
      <c r="HUD52" s="687"/>
      <c r="HUE52" s="687"/>
      <c r="HUF52" s="687"/>
      <c r="HUG52" s="687"/>
      <c r="HUH52" s="687"/>
      <c r="HUI52" s="687"/>
      <c r="HUJ52" s="687"/>
      <c r="HUK52" s="687"/>
      <c r="HUL52" s="687"/>
      <c r="HUM52" s="687"/>
      <c r="HUN52" s="687"/>
      <c r="HUO52" s="687"/>
      <c r="HUP52" s="687"/>
      <c r="HUQ52" s="687"/>
      <c r="HUR52" s="687"/>
      <c r="HUS52" s="687"/>
      <c r="HUT52" s="687"/>
      <c r="HUU52" s="687"/>
      <c r="HUV52" s="687"/>
      <c r="HUW52" s="687"/>
      <c r="HUX52" s="687"/>
      <c r="HUY52" s="687"/>
      <c r="HUZ52" s="687"/>
      <c r="HVA52" s="687"/>
      <c r="HVB52" s="687"/>
      <c r="HVC52" s="687"/>
      <c r="HVD52" s="687"/>
      <c r="HVE52" s="687"/>
      <c r="HVF52" s="687"/>
      <c r="HVG52" s="687"/>
      <c r="HVH52" s="687"/>
      <c r="HVI52" s="687"/>
      <c r="HVJ52" s="687"/>
      <c r="HVK52" s="687"/>
      <c r="HVL52" s="687"/>
      <c r="HVM52" s="687"/>
      <c r="HVN52" s="687"/>
      <c r="HVO52" s="687"/>
      <c r="HVP52" s="687"/>
      <c r="HVQ52" s="687"/>
      <c r="HVR52" s="687"/>
      <c r="HVS52" s="687"/>
      <c r="HVT52" s="687"/>
      <c r="HVU52" s="687"/>
      <c r="HVV52" s="687"/>
      <c r="HVW52" s="687"/>
      <c r="HVX52" s="687"/>
      <c r="HVY52" s="687"/>
      <c r="HVZ52" s="687"/>
      <c r="HWA52" s="687"/>
      <c r="HWB52" s="687"/>
      <c r="HWC52" s="687"/>
      <c r="HWD52" s="687"/>
      <c r="HWE52" s="687"/>
      <c r="HWF52" s="687"/>
      <c r="HWG52" s="687"/>
      <c r="HWH52" s="687"/>
      <c r="HWI52" s="687"/>
      <c r="HWJ52" s="687"/>
      <c r="HWK52" s="687"/>
      <c r="HWL52" s="687"/>
      <c r="HWM52" s="687"/>
      <c r="HWN52" s="687"/>
      <c r="HWO52" s="687"/>
      <c r="HWP52" s="687"/>
      <c r="HWQ52" s="687"/>
      <c r="HWR52" s="687"/>
      <c r="HWS52" s="687"/>
      <c r="HWT52" s="687"/>
      <c r="HWU52" s="687"/>
      <c r="HWV52" s="687"/>
      <c r="HWW52" s="687"/>
      <c r="HWX52" s="687"/>
      <c r="HWY52" s="687"/>
      <c r="HWZ52" s="687"/>
      <c r="HXA52" s="687"/>
      <c r="HXB52" s="687"/>
      <c r="HXC52" s="687"/>
      <c r="HXD52" s="687"/>
      <c r="HXE52" s="687"/>
      <c r="HXF52" s="687"/>
      <c r="HXG52" s="687"/>
      <c r="HXH52" s="687"/>
      <c r="HXI52" s="687"/>
      <c r="HXJ52" s="687"/>
      <c r="HXK52" s="687"/>
      <c r="HXL52" s="687"/>
      <c r="HXM52" s="687"/>
      <c r="HXN52" s="687"/>
      <c r="HXO52" s="687"/>
      <c r="HXP52" s="687"/>
      <c r="HXQ52" s="687"/>
      <c r="HXR52" s="687"/>
      <c r="HXS52" s="687"/>
      <c r="HXT52" s="687"/>
      <c r="HXU52" s="687"/>
      <c r="HXV52" s="687"/>
      <c r="HXW52" s="687"/>
      <c r="HXX52" s="687"/>
      <c r="HXY52" s="687"/>
      <c r="HXZ52" s="687"/>
      <c r="HYA52" s="687"/>
      <c r="HYB52" s="687"/>
      <c r="HYC52" s="687"/>
      <c r="HYD52" s="687"/>
      <c r="HYE52" s="687"/>
      <c r="HYF52" s="687"/>
      <c r="HYG52" s="687"/>
      <c r="HYH52" s="687"/>
      <c r="HYI52" s="687"/>
      <c r="HYJ52" s="687"/>
      <c r="HYK52" s="687"/>
      <c r="HYL52" s="687"/>
      <c r="HYM52" s="687"/>
      <c r="HYN52" s="687"/>
      <c r="HYO52" s="687"/>
      <c r="HYP52" s="687"/>
      <c r="HYQ52" s="687"/>
      <c r="HYR52" s="687"/>
      <c r="HYS52" s="687"/>
      <c r="HYT52" s="687"/>
      <c r="HYU52" s="687"/>
      <c r="HYV52" s="687"/>
      <c r="HYW52" s="687"/>
      <c r="HYX52" s="687"/>
      <c r="HYY52" s="687"/>
      <c r="HYZ52" s="687"/>
      <c r="HZA52" s="687"/>
      <c r="HZB52" s="687"/>
      <c r="HZC52" s="687"/>
      <c r="HZD52" s="687"/>
      <c r="HZE52" s="687"/>
      <c r="HZF52" s="687"/>
      <c r="HZG52" s="687"/>
      <c r="HZH52" s="687"/>
      <c r="HZI52" s="687"/>
      <c r="HZJ52" s="687"/>
      <c r="HZK52" s="687"/>
      <c r="HZL52" s="687"/>
      <c r="HZM52" s="687"/>
      <c r="HZN52" s="687"/>
      <c r="HZO52" s="687"/>
      <c r="HZP52" s="687"/>
      <c r="HZQ52" s="687"/>
      <c r="HZR52" s="687"/>
      <c r="HZS52" s="687"/>
      <c r="HZT52" s="687"/>
      <c r="HZU52" s="687"/>
      <c r="HZV52" s="687"/>
      <c r="HZW52" s="687"/>
      <c r="HZX52" s="687"/>
      <c r="HZY52" s="687"/>
      <c r="HZZ52" s="687"/>
      <c r="IAA52" s="687"/>
      <c r="IAB52" s="687"/>
      <c r="IAC52" s="687"/>
      <c r="IAD52" s="687"/>
      <c r="IAE52" s="687"/>
      <c r="IAF52" s="687"/>
      <c r="IAG52" s="687"/>
      <c r="IAH52" s="687"/>
      <c r="IAI52" s="687"/>
      <c r="IAJ52" s="687"/>
      <c r="IAK52" s="687"/>
      <c r="IAL52" s="687"/>
      <c r="IAM52" s="687"/>
      <c r="IAN52" s="687"/>
      <c r="IAO52" s="687"/>
      <c r="IAP52" s="687"/>
      <c r="IAQ52" s="687"/>
      <c r="IAR52" s="687"/>
      <c r="IAS52" s="687"/>
      <c r="IAT52" s="687"/>
      <c r="IAU52" s="687"/>
      <c r="IAV52" s="687"/>
      <c r="IAW52" s="687"/>
      <c r="IAX52" s="687"/>
      <c r="IAY52" s="687"/>
      <c r="IAZ52" s="687"/>
      <c r="IBA52" s="687"/>
      <c r="IBB52" s="687"/>
      <c r="IBC52" s="687"/>
      <c r="IBD52" s="687"/>
      <c r="IBE52" s="687"/>
      <c r="IBF52" s="687"/>
      <c r="IBG52" s="687"/>
      <c r="IBH52" s="687"/>
      <c r="IBI52" s="687"/>
      <c r="IBJ52" s="687"/>
      <c r="IBK52" s="687"/>
      <c r="IBL52" s="687"/>
      <c r="IBM52" s="687"/>
      <c r="IBN52" s="687"/>
      <c r="IBO52" s="687"/>
      <c r="IBP52" s="687"/>
      <c r="IBQ52" s="687"/>
      <c r="IBR52" s="687"/>
      <c r="IBS52" s="687"/>
      <c r="IBT52" s="687"/>
      <c r="IBU52" s="687"/>
      <c r="IBV52" s="687"/>
      <c r="IBW52" s="687"/>
      <c r="IBX52" s="687"/>
      <c r="IBY52" s="687"/>
      <c r="IBZ52" s="687"/>
      <c r="ICA52" s="687"/>
      <c r="ICB52" s="687"/>
      <c r="ICC52" s="687"/>
      <c r="ICD52" s="687"/>
      <c r="ICE52" s="687"/>
      <c r="ICF52" s="687"/>
      <c r="ICG52" s="687"/>
      <c r="ICH52" s="687"/>
      <c r="ICI52" s="687"/>
      <c r="ICJ52" s="687"/>
      <c r="ICK52" s="687"/>
      <c r="ICL52" s="687"/>
      <c r="ICM52" s="687"/>
      <c r="ICN52" s="687"/>
      <c r="ICO52" s="687"/>
      <c r="ICP52" s="687"/>
      <c r="ICQ52" s="687"/>
      <c r="ICR52" s="687"/>
      <c r="ICS52" s="687"/>
      <c r="ICT52" s="687"/>
      <c r="ICU52" s="687"/>
      <c r="ICV52" s="687"/>
      <c r="ICW52" s="687"/>
      <c r="ICX52" s="687"/>
      <c r="ICY52" s="687"/>
      <c r="ICZ52" s="687"/>
      <c r="IDA52" s="687"/>
      <c r="IDB52" s="687"/>
      <c r="IDC52" s="687"/>
      <c r="IDD52" s="687"/>
      <c r="IDE52" s="687"/>
      <c r="IDF52" s="687"/>
      <c r="IDG52" s="687"/>
      <c r="IDH52" s="687"/>
      <c r="IDI52" s="687"/>
      <c r="IDJ52" s="687"/>
      <c r="IDK52" s="687"/>
      <c r="IDL52" s="687"/>
      <c r="IDM52" s="687"/>
      <c r="IDN52" s="687"/>
      <c r="IDO52" s="687"/>
      <c r="IDP52" s="687"/>
      <c r="IDQ52" s="687"/>
      <c r="IDR52" s="687"/>
      <c r="IDS52" s="687"/>
      <c r="IDT52" s="687"/>
      <c r="IDU52" s="687"/>
      <c r="IDV52" s="687"/>
      <c r="IDW52" s="687"/>
      <c r="IDX52" s="687"/>
      <c r="IDY52" s="687"/>
      <c r="IDZ52" s="687"/>
      <c r="IEA52" s="687"/>
      <c r="IEB52" s="687"/>
      <c r="IEC52" s="687"/>
      <c r="IED52" s="687"/>
      <c r="IEE52" s="687"/>
      <c r="IEF52" s="687"/>
      <c r="IEG52" s="687"/>
      <c r="IEH52" s="687"/>
      <c r="IEI52" s="687"/>
      <c r="IEJ52" s="687"/>
      <c r="IEK52" s="687"/>
      <c r="IEL52" s="687"/>
      <c r="IEM52" s="687"/>
      <c r="IEN52" s="687"/>
      <c r="IEO52" s="687"/>
      <c r="IEP52" s="687"/>
      <c r="IEQ52" s="687"/>
      <c r="IER52" s="687"/>
      <c r="IES52" s="687"/>
      <c r="IET52" s="687"/>
      <c r="IEU52" s="687"/>
      <c r="IEV52" s="687"/>
      <c r="IEW52" s="687"/>
      <c r="IEX52" s="687"/>
      <c r="IEY52" s="687"/>
      <c r="IEZ52" s="687"/>
      <c r="IFA52" s="687"/>
      <c r="IFB52" s="687"/>
      <c r="IFC52" s="687"/>
      <c r="IFD52" s="687"/>
      <c r="IFE52" s="687"/>
      <c r="IFF52" s="687"/>
      <c r="IFG52" s="687"/>
      <c r="IFH52" s="687"/>
      <c r="IFI52" s="687"/>
      <c r="IFJ52" s="687"/>
      <c r="IFK52" s="687"/>
      <c r="IFL52" s="687"/>
      <c r="IFM52" s="687"/>
      <c r="IFN52" s="687"/>
      <c r="IFO52" s="687"/>
      <c r="IFP52" s="687"/>
      <c r="IFQ52" s="687"/>
      <c r="IFR52" s="687"/>
      <c r="IFS52" s="687"/>
      <c r="IFT52" s="687"/>
      <c r="IFU52" s="687"/>
      <c r="IFV52" s="687"/>
      <c r="IFW52" s="687"/>
      <c r="IFX52" s="687"/>
      <c r="IFY52" s="687"/>
      <c r="IFZ52" s="687"/>
      <c r="IGA52" s="687"/>
      <c r="IGB52" s="687"/>
      <c r="IGC52" s="687"/>
      <c r="IGD52" s="687"/>
      <c r="IGE52" s="687"/>
      <c r="IGF52" s="687"/>
      <c r="IGG52" s="687"/>
      <c r="IGH52" s="687"/>
      <c r="IGI52" s="687"/>
      <c r="IGJ52" s="687"/>
      <c r="IGK52" s="687"/>
      <c r="IGL52" s="687"/>
      <c r="IGM52" s="687"/>
      <c r="IGN52" s="687"/>
      <c r="IGO52" s="687"/>
      <c r="IGP52" s="687"/>
      <c r="IGQ52" s="687"/>
      <c r="IGR52" s="687"/>
      <c r="IGS52" s="687"/>
      <c r="IGT52" s="687"/>
      <c r="IGU52" s="687"/>
      <c r="IGV52" s="687"/>
      <c r="IGW52" s="687"/>
      <c r="IGX52" s="687"/>
      <c r="IGY52" s="687"/>
      <c r="IGZ52" s="687"/>
      <c r="IHA52" s="687"/>
      <c r="IHB52" s="687"/>
      <c r="IHC52" s="687"/>
      <c r="IHD52" s="687"/>
      <c r="IHE52" s="687"/>
      <c r="IHF52" s="687"/>
      <c r="IHG52" s="687"/>
      <c r="IHH52" s="687"/>
      <c r="IHI52" s="687"/>
      <c r="IHJ52" s="687"/>
      <c r="IHK52" s="687"/>
      <c r="IHL52" s="687"/>
      <c r="IHM52" s="687"/>
      <c r="IHN52" s="687"/>
      <c r="IHO52" s="687"/>
      <c r="IHP52" s="687"/>
      <c r="IHQ52" s="687"/>
      <c r="IHR52" s="687"/>
      <c r="IHS52" s="687"/>
      <c r="IHT52" s="687"/>
      <c r="IHU52" s="687"/>
      <c r="IHV52" s="687"/>
      <c r="IHW52" s="687"/>
      <c r="IHX52" s="687"/>
      <c r="IHY52" s="687"/>
      <c r="IHZ52" s="687"/>
      <c r="IIA52" s="687"/>
      <c r="IIB52" s="687"/>
      <c r="IIC52" s="687"/>
      <c r="IID52" s="687"/>
      <c r="IIE52" s="687"/>
      <c r="IIF52" s="687"/>
      <c r="IIG52" s="687"/>
      <c r="IIH52" s="687"/>
      <c r="III52" s="687"/>
      <c r="IIJ52" s="687"/>
      <c r="IIK52" s="687"/>
      <c r="IIL52" s="687"/>
      <c r="IIM52" s="687"/>
      <c r="IIN52" s="687"/>
      <c r="IIO52" s="687"/>
      <c r="IIP52" s="687"/>
      <c r="IIQ52" s="687"/>
      <c r="IIR52" s="687"/>
      <c r="IIS52" s="687"/>
      <c r="IIT52" s="687"/>
      <c r="IIU52" s="687"/>
      <c r="IIV52" s="687"/>
      <c r="IIW52" s="687"/>
      <c r="IIX52" s="687"/>
      <c r="IIY52" s="687"/>
      <c r="IIZ52" s="687"/>
      <c r="IJA52" s="687"/>
      <c r="IJB52" s="687"/>
      <c r="IJC52" s="687"/>
      <c r="IJD52" s="687"/>
      <c r="IJE52" s="687"/>
      <c r="IJF52" s="687"/>
      <c r="IJG52" s="687"/>
      <c r="IJH52" s="687"/>
      <c r="IJI52" s="687"/>
      <c r="IJJ52" s="687"/>
      <c r="IJK52" s="687"/>
      <c r="IJL52" s="687"/>
      <c r="IJM52" s="687"/>
      <c r="IJN52" s="687"/>
      <c r="IJO52" s="687"/>
      <c r="IJP52" s="687"/>
      <c r="IJQ52" s="687"/>
      <c r="IJR52" s="687"/>
      <c r="IJS52" s="687"/>
      <c r="IJT52" s="687"/>
      <c r="IJU52" s="687"/>
      <c r="IJV52" s="687"/>
      <c r="IJW52" s="687"/>
      <c r="IJX52" s="687"/>
      <c r="IJY52" s="687"/>
      <c r="IJZ52" s="687"/>
      <c r="IKA52" s="687"/>
      <c r="IKB52" s="687"/>
      <c r="IKC52" s="687"/>
      <c r="IKD52" s="687"/>
      <c r="IKE52" s="687"/>
      <c r="IKF52" s="687"/>
      <c r="IKG52" s="687"/>
      <c r="IKH52" s="687"/>
      <c r="IKI52" s="687"/>
      <c r="IKJ52" s="687"/>
      <c r="IKK52" s="687"/>
      <c r="IKL52" s="687"/>
      <c r="IKM52" s="687"/>
      <c r="IKN52" s="687"/>
      <c r="IKO52" s="687"/>
      <c r="IKP52" s="687"/>
      <c r="IKQ52" s="687"/>
      <c r="IKR52" s="687"/>
      <c r="IKS52" s="687"/>
      <c r="IKT52" s="687"/>
      <c r="IKU52" s="687"/>
      <c r="IKV52" s="687"/>
      <c r="IKW52" s="687"/>
      <c r="IKX52" s="687"/>
      <c r="IKY52" s="687"/>
      <c r="IKZ52" s="687"/>
      <c r="ILA52" s="687"/>
      <c r="ILB52" s="687"/>
      <c r="ILC52" s="687"/>
      <c r="ILD52" s="687"/>
      <c r="ILE52" s="687"/>
      <c r="ILF52" s="687"/>
      <c r="ILG52" s="687"/>
      <c r="ILH52" s="687"/>
      <c r="ILI52" s="687"/>
      <c r="ILJ52" s="687"/>
      <c r="ILK52" s="687"/>
      <c r="ILL52" s="687"/>
      <c r="ILM52" s="687"/>
      <c r="ILN52" s="687"/>
      <c r="ILO52" s="687"/>
      <c r="ILP52" s="687"/>
      <c r="ILQ52" s="687"/>
      <c r="ILR52" s="687"/>
      <c r="ILS52" s="687"/>
      <c r="ILT52" s="687"/>
      <c r="ILU52" s="687"/>
      <c r="ILV52" s="687"/>
      <c r="ILW52" s="687"/>
      <c r="ILX52" s="687"/>
      <c r="ILY52" s="687"/>
      <c r="ILZ52" s="687"/>
      <c r="IMA52" s="687"/>
      <c r="IMB52" s="687"/>
      <c r="IMC52" s="687"/>
      <c r="IMD52" s="687"/>
      <c r="IME52" s="687"/>
      <c r="IMF52" s="687"/>
      <c r="IMG52" s="687"/>
      <c r="IMH52" s="687"/>
      <c r="IMI52" s="687"/>
      <c r="IMJ52" s="687"/>
      <c r="IMK52" s="687"/>
      <c r="IML52" s="687"/>
      <c r="IMM52" s="687"/>
      <c r="IMN52" s="687"/>
      <c r="IMO52" s="687"/>
      <c r="IMP52" s="687"/>
      <c r="IMQ52" s="687"/>
      <c r="IMR52" s="687"/>
      <c r="IMS52" s="687"/>
      <c r="IMT52" s="687"/>
      <c r="IMU52" s="687"/>
      <c r="IMV52" s="687"/>
      <c r="IMW52" s="687"/>
      <c r="IMX52" s="687"/>
      <c r="IMY52" s="687"/>
      <c r="IMZ52" s="687"/>
      <c r="INA52" s="687"/>
      <c r="INB52" s="687"/>
      <c r="INC52" s="687"/>
      <c r="IND52" s="687"/>
      <c r="INE52" s="687"/>
      <c r="INF52" s="687"/>
      <c r="ING52" s="687"/>
      <c r="INH52" s="687"/>
      <c r="INI52" s="687"/>
      <c r="INJ52" s="687"/>
      <c r="INK52" s="687"/>
      <c r="INL52" s="687"/>
      <c r="INM52" s="687"/>
      <c r="INN52" s="687"/>
      <c r="INO52" s="687"/>
      <c r="INP52" s="687"/>
      <c r="INQ52" s="687"/>
      <c r="INR52" s="687"/>
      <c r="INS52" s="687"/>
      <c r="INT52" s="687"/>
      <c r="INU52" s="687"/>
      <c r="INV52" s="687"/>
      <c r="INW52" s="687"/>
      <c r="INX52" s="687"/>
      <c r="INY52" s="687"/>
      <c r="INZ52" s="687"/>
      <c r="IOA52" s="687"/>
      <c r="IOB52" s="687"/>
      <c r="IOC52" s="687"/>
      <c r="IOD52" s="687"/>
      <c r="IOE52" s="687"/>
      <c r="IOF52" s="687"/>
      <c r="IOG52" s="687"/>
      <c r="IOH52" s="687"/>
      <c r="IOI52" s="687"/>
      <c r="IOJ52" s="687"/>
      <c r="IOK52" s="687"/>
      <c r="IOL52" s="687"/>
      <c r="IOM52" s="687"/>
      <c r="ION52" s="687"/>
      <c r="IOO52" s="687"/>
      <c r="IOP52" s="687"/>
      <c r="IOQ52" s="687"/>
      <c r="IOR52" s="687"/>
      <c r="IOS52" s="687"/>
      <c r="IOT52" s="687"/>
      <c r="IOU52" s="687"/>
      <c r="IOV52" s="687"/>
      <c r="IOW52" s="687"/>
      <c r="IOX52" s="687"/>
      <c r="IOY52" s="687"/>
      <c r="IOZ52" s="687"/>
      <c r="IPA52" s="687"/>
      <c r="IPB52" s="687"/>
      <c r="IPC52" s="687"/>
      <c r="IPD52" s="687"/>
      <c r="IPE52" s="687"/>
      <c r="IPF52" s="687"/>
      <c r="IPG52" s="687"/>
      <c r="IPH52" s="687"/>
      <c r="IPI52" s="687"/>
      <c r="IPJ52" s="687"/>
      <c r="IPK52" s="687"/>
      <c r="IPL52" s="687"/>
      <c r="IPM52" s="687"/>
      <c r="IPN52" s="687"/>
      <c r="IPO52" s="687"/>
      <c r="IPP52" s="687"/>
      <c r="IPQ52" s="687"/>
      <c r="IPR52" s="687"/>
      <c r="IPS52" s="687"/>
      <c r="IPT52" s="687"/>
      <c r="IPU52" s="687"/>
      <c r="IPV52" s="687"/>
      <c r="IPW52" s="687"/>
      <c r="IPX52" s="687"/>
      <c r="IPY52" s="687"/>
      <c r="IPZ52" s="687"/>
      <c r="IQA52" s="687"/>
      <c r="IQB52" s="687"/>
      <c r="IQC52" s="687"/>
      <c r="IQD52" s="687"/>
      <c r="IQE52" s="687"/>
      <c r="IQF52" s="687"/>
      <c r="IQG52" s="687"/>
      <c r="IQH52" s="687"/>
      <c r="IQI52" s="687"/>
      <c r="IQJ52" s="687"/>
      <c r="IQK52" s="687"/>
      <c r="IQL52" s="687"/>
      <c r="IQM52" s="687"/>
      <c r="IQN52" s="687"/>
      <c r="IQO52" s="687"/>
      <c r="IQP52" s="687"/>
      <c r="IQQ52" s="687"/>
      <c r="IQR52" s="687"/>
      <c r="IQS52" s="687"/>
      <c r="IQT52" s="687"/>
      <c r="IQU52" s="687"/>
      <c r="IQV52" s="687"/>
      <c r="IQW52" s="687"/>
      <c r="IQX52" s="687"/>
      <c r="IQY52" s="687"/>
      <c r="IQZ52" s="687"/>
      <c r="IRA52" s="687"/>
      <c r="IRB52" s="687"/>
      <c r="IRC52" s="687"/>
      <c r="IRD52" s="687"/>
      <c r="IRE52" s="687"/>
      <c r="IRF52" s="687"/>
      <c r="IRG52" s="687"/>
      <c r="IRH52" s="687"/>
      <c r="IRI52" s="687"/>
      <c r="IRJ52" s="687"/>
      <c r="IRK52" s="687"/>
      <c r="IRL52" s="687"/>
      <c r="IRM52" s="687"/>
      <c r="IRN52" s="687"/>
      <c r="IRO52" s="687"/>
      <c r="IRP52" s="687"/>
      <c r="IRQ52" s="687"/>
      <c r="IRR52" s="687"/>
      <c r="IRS52" s="687"/>
      <c r="IRT52" s="687"/>
      <c r="IRU52" s="687"/>
      <c r="IRV52" s="687"/>
      <c r="IRW52" s="687"/>
      <c r="IRX52" s="687"/>
      <c r="IRY52" s="687"/>
      <c r="IRZ52" s="687"/>
      <c r="ISA52" s="687"/>
      <c r="ISB52" s="687"/>
      <c r="ISC52" s="687"/>
      <c r="ISD52" s="687"/>
      <c r="ISE52" s="687"/>
      <c r="ISF52" s="687"/>
      <c r="ISG52" s="687"/>
      <c r="ISH52" s="687"/>
      <c r="ISI52" s="687"/>
      <c r="ISJ52" s="687"/>
      <c r="ISK52" s="687"/>
      <c r="ISL52" s="687"/>
      <c r="ISM52" s="687"/>
      <c r="ISN52" s="687"/>
      <c r="ISO52" s="687"/>
      <c r="ISP52" s="687"/>
      <c r="ISQ52" s="687"/>
      <c r="ISR52" s="687"/>
      <c r="ISS52" s="687"/>
      <c r="IST52" s="687"/>
      <c r="ISU52" s="687"/>
      <c r="ISV52" s="687"/>
      <c r="ISW52" s="687"/>
      <c r="ISX52" s="687"/>
      <c r="ISY52" s="687"/>
      <c r="ISZ52" s="687"/>
      <c r="ITA52" s="687"/>
      <c r="ITB52" s="687"/>
      <c r="ITC52" s="687"/>
      <c r="ITD52" s="687"/>
      <c r="ITE52" s="687"/>
      <c r="ITF52" s="687"/>
      <c r="ITG52" s="687"/>
      <c r="ITH52" s="687"/>
      <c r="ITI52" s="687"/>
      <c r="ITJ52" s="687"/>
      <c r="ITK52" s="687"/>
      <c r="ITL52" s="687"/>
      <c r="ITM52" s="687"/>
      <c r="ITN52" s="687"/>
      <c r="ITO52" s="687"/>
      <c r="ITP52" s="687"/>
      <c r="ITQ52" s="687"/>
      <c r="ITR52" s="687"/>
      <c r="ITS52" s="687"/>
      <c r="ITT52" s="687"/>
      <c r="ITU52" s="687"/>
      <c r="ITV52" s="687"/>
      <c r="ITW52" s="687"/>
      <c r="ITX52" s="687"/>
      <c r="ITY52" s="687"/>
      <c r="ITZ52" s="687"/>
      <c r="IUA52" s="687"/>
      <c r="IUB52" s="687"/>
      <c r="IUC52" s="687"/>
      <c r="IUD52" s="687"/>
      <c r="IUE52" s="687"/>
      <c r="IUF52" s="687"/>
      <c r="IUG52" s="687"/>
      <c r="IUH52" s="687"/>
      <c r="IUI52" s="687"/>
      <c r="IUJ52" s="687"/>
      <c r="IUK52" s="687"/>
      <c r="IUL52" s="687"/>
      <c r="IUM52" s="687"/>
      <c r="IUN52" s="687"/>
      <c r="IUO52" s="687"/>
      <c r="IUP52" s="687"/>
      <c r="IUQ52" s="687"/>
      <c r="IUR52" s="687"/>
      <c r="IUS52" s="687"/>
      <c r="IUT52" s="687"/>
      <c r="IUU52" s="687"/>
      <c r="IUV52" s="687"/>
      <c r="IUW52" s="687"/>
      <c r="IUX52" s="687"/>
      <c r="IUY52" s="687"/>
      <c r="IUZ52" s="687"/>
      <c r="IVA52" s="687"/>
      <c r="IVB52" s="687"/>
      <c r="IVC52" s="687"/>
      <c r="IVD52" s="687"/>
      <c r="IVE52" s="687"/>
      <c r="IVF52" s="687"/>
      <c r="IVG52" s="687"/>
      <c r="IVH52" s="687"/>
      <c r="IVI52" s="687"/>
      <c r="IVJ52" s="687"/>
      <c r="IVK52" s="687"/>
      <c r="IVL52" s="687"/>
      <c r="IVM52" s="687"/>
      <c r="IVN52" s="687"/>
      <c r="IVO52" s="687"/>
      <c r="IVP52" s="687"/>
      <c r="IVQ52" s="687"/>
      <c r="IVR52" s="687"/>
      <c r="IVS52" s="687"/>
      <c r="IVT52" s="687"/>
      <c r="IVU52" s="687"/>
      <c r="IVV52" s="687"/>
      <c r="IVW52" s="687"/>
      <c r="IVX52" s="687"/>
      <c r="IVY52" s="687"/>
      <c r="IVZ52" s="687"/>
      <c r="IWA52" s="687"/>
      <c r="IWB52" s="687"/>
      <c r="IWC52" s="687"/>
      <c r="IWD52" s="687"/>
      <c r="IWE52" s="687"/>
      <c r="IWF52" s="687"/>
      <c r="IWG52" s="687"/>
      <c r="IWH52" s="687"/>
      <c r="IWI52" s="687"/>
      <c r="IWJ52" s="687"/>
      <c r="IWK52" s="687"/>
      <c r="IWL52" s="687"/>
      <c r="IWM52" s="687"/>
      <c r="IWN52" s="687"/>
      <c r="IWO52" s="687"/>
      <c r="IWP52" s="687"/>
      <c r="IWQ52" s="687"/>
      <c r="IWR52" s="687"/>
      <c r="IWS52" s="687"/>
      <c r="IWT52" s="687"/>
      <c r="IWU52" s="687"/>
      <c r="IWV52" s="687"/>
      <c r="IWW52" s="687"/>
      <c r="IWX52" s="687"/>
      <c r="IWY52" s="687"/>
      <c r="IWZ52" s="687"/>
      <c r="IXA52" s="687"/>
      <c r="IXB52" s="687"/>
      <c r="IXC52" s="687"/>
      <c r="IXD52" s="687"/>
      <c r="IXE52" s="687"/>
      <c r="IXF52" s="687"/>
      <c r="IXG52" s="687"/>
      <c r="IXH52" s="687"/>
      <c r="IXI52" s="687"/>
      <c r="IXJ52" s="687"/>
      <c r="IXK52" s="687"/>
      <c r="IXL52" s="687"/>
      <c r="IXM52" s="687"/>
      <c r="IXN52" s="687"/>
      <c r="IXO52" s="687"/>
      <c r="IXP52" s="687"/>
      <c r="IXQ52" s="687"/>
      <c r="IXR52" s="687"/>
      <c r="IXS52" s="687"/>
      <c r="IXT52" s="687"/>
      <c r="IXU52" s="687"/>
      <c r="IXV52" s="687"/>
      <c r="IXW52" s="687"/>
      <c r="IXX52" s="687"/>
      <c r="IXY52" s="687"/>
      <c r="IXZ52" s="687"/>
      <c r="IYA52" s="687"/>
      <c r="IYB52" s="687"/>
      <c r="IYC52" s="687"/>
      <c r="IYD52" s="687"/>
      <c r="IYE52" s="687"/>
      <c r="IYF52" s="687"/>
      <c r="IYG52" s="687"/>
      <c r="IYH52" s="687"/>
      <c r="IYI52" s="687"/>
      <c r="IYJ52" s="687"/>
      <c r="IYK52" s="687"/>
      <c r="IYL52" s="687"/>
      <c r="IYM52" s="687"/>
      <c r="IYN52" s="687"/>
      <c r="IYO52" s="687"/>
      <c r="IYP52" s="687"/>
      <c r="IYQ52" s="687"/>
      <c r="IYR52" s="687"/>
      <c r="IYS52" s="687"/>
      <c r="IYT52" s="687"/>
      <c r="IYU52" s="687"/>
      <c r="IYV52" s="687"/>
      <c r="IYW52" s="687"/>
      <c r="IYX52" s="687"/>
      <c r="IYY52" s="687"/>
      <c r="IYZ52" s="687"/>
      <c r="IZA52" s="687"/>
      <c r="IZB52" s="687"/>
      <c r="IZC52" s="687"/>
      <c r="IZD52" s="687"/>
      <c r="IZE52" s="687"/>
      <c r="IZF52" s="687"/>
      <c r="IZG52" s="687"/>
      <c r="IZH52" s="687"/>
      <c r="IZI52" s="687"/>
      <c r="IZJ52" s="687"/>
      <c r="IZK52" s="687"/>
      <c r="IZL52" s="687"/>
      <c r="IZM52" s="687"/>
      <c r="IZN52" s="687"/>
      <c r="IZO52" s="687"/>
      <c r="IZP52" s="687"/>
      <c r="IZQ52" s="687"/>
      <c r="IZR52" s="687"/>
      <c r="IZS52" s="687"/>
      <c r="IZT52" s="687"/>
      <c r="IZU52" s="687"/>
      <c r="IZV52" s="687"/>
      <c r="IZW52" s="687"/>
      <c r="IZX52" s="687"/>
      <c r="IZY52" s="687"/>
      <c r="IZZ52" s="687"/>
      <c r="JAA52" s="687"/>
      <c r="JAB52" s="687"/>
      <c r="JAC52" s="687"/>
      <c r="JAD52" s="687"/>
      <c r="JAE52" s="687"/>
      <c r="JAF52" s="687"/>
      <c r="JAG52" s="687"/>
      <c r="JAH52" s="687"/>
      <c r="JAI52" s="687"/>
      <c r="JAJ52" s="687"/>
      <c r="JAK52" s="687"/>
      <c r="JAL52" s="687"/>
      <c r="JAM52" s="687"/>
      <c r="JAN52" s="687"/>
      <c r="JAO52" s="687"/>
      <c r="JAP52" s="687"/>
      <c r="JAQ52" s="687"/>
      <c r="JAR52" s="687"/>
      <c r="JAS52" s="687"/>
      <c r="JAT52" s="687"/>
      <c r="JAU52" s="687"/>
      <c r="JAV52" s="687"/>
      <c r="JAW52" s="687"/>
      <c r="JAX52" s="687"/>
      <c r="JAY52" s="687"/>
      <c r="JAZ52" s="687"/>
      <c r="JBA52" s="687"/>
      <c r="JBB52" s="687"/>
      <c r="JBC52" s="687"/>
      <c r="JBD52" s="687"/>
      <c r="JBE52" s="687"/>
      <c r="JBF52" s="687"/>
      <c r="JBG52" s="687"/>
      <c r="JBH52" s="687"/>
      <c r="JBI52" s="687"/>
      <c r="JBJ52" s="687"/>
      <c r="JBK52" s="687"/>
      <c r="JBL52" s="687"/>
      <c r="JBM52" s="687"/>
      <c r="JBN52" s="687"/>
      <c r="JBO52" s="687"/>
      <c r="JBP52" s="687"/>
      <c r="JBQ52" s="687"/>
      <c r="JBR52" s="687"/>
      <c r="JBS52" s="687"/>
      <c r="JBT52" s="687"/>
      <c r="JBU52" s="687"/>
      <c r="JBV52" s="687"/>
      <c r="JBW52" s="687"/>
      <c r="JBX52" s="687"/>
      <c r="JBY52" s="687"/>
      <c r="JBZ52" s="687"/>
      <c r="JCA52" s="687"/>
      <c r="JCB52" s="687"/>
      <c r="JCC52" s="687"/>
      <c r="JCD52" s="687"/>
      <c r="JCE52" s="687"/>
      <c r="JCF52" s="687"/>
      <c r="JCG52" s="687"/>
      <c r="JCH52" s="687"/>
      <c r="JCI52" s="687"/>
      <c r="JCJ52" s="687"/>
      <c r="JCK52" s="687"/>
      <c r="JCL52" s="687"/>
      <c r="JCM52" s="687"/>
      <c r="JCN52" s="687"/>
      <c r="JCO52" s="687"/>
      <c r="JCP52" s="687"/>
      <c r="JCQ52" s="687"/>
      <c r="JCR52" s="687"/>
      <c r="JCS52" s="687"/>
      <c r="JCT52" s="687"/>
      <c r="JCU52" s="687"/>
      <c r="JCV52" s="687"/>
      <c r="JCW52" s="687"/>
      <c r="JCX52" s="687"/>
      <c r="JCY52" s="687"/>
      <c r="JCZ52" s="687"/>
      <c r="JDA52" s="687"/>
      <c r="JDB52" s="687"/>
      <c r="JDC52" s="687"/>
      <c r="JDD52" s="687"/>
      <c r="JDE52" s="687"/>
      <c r="JDF52" s="687"/>
      <c r="JDG52" s="687"/>
      <c r="JDH52" s="687"/>
      <c r="JDI52" s="687"/>
      <c r="JDJ52" s="687"/>
      <c r="JDK52" s="687"/>
      <c r="JDL52" s="687"/>
      <c r="JDM52" s="687"/>
      <c r="JDN52" s="687"/>
      <c r="JDO52" s="687"/>
      <c r="JDP52" s="687"/>
      <c r="JDQ52" s="687"/>
      <c r="JDR52" s="687"/>
      <c r="JDS52" s="687"/>
      <c r="JDT52" s="687"/>
      <c r="JDU52" s="687"/>
      <c r="JDV52" s="687"/>
      <c r="JDW52" s="687"/>
      <c r="JDX52" s="687"/>
      <c r="JDY52" s="687"/>
      <c r="JDZ52" s="687"/>
      <c r="JEA52" s="687"/>
      <c r="JEB52" s="687"/>
      <c r="JEC52" s="687"/>
      <c r="JED52" s="687"/>
      <c r="JEE52" s="687"/>
      <c r="JEF52" s="687"/>
      <c r="JEG52" s="687"/>
      <c r="JEH52" s="687"/>
      <c r="JEI52" s="687"/>
      <c r="JEJ52" s="687"/>
      <c r="JEK52" s="687"/>
      <c r="JEL52" s="687"/>
      <c r="JEM52" s="687"/>
      <c r="JEN52" s="687"/>
      <c r="JEO52" s="687"/>
      <c r="JEP52" s="687"/>
      <c r="JEQ52" s="687"/>
      <c r="JER52" s="687"/>
      <c r="JES52" s="687"/>
      <c r="JET52" s="687"/>
      <c r="JEU52" s="687"/>
      <c r="JEV52" s="687"/>
      <c r="JEW52" s="687"/>
      <c r="JEX52" s="687"/>
      <c r="JEY52" s="687"/>
      <c r="JEZ52" s="687"/>
      <c r="JFA52" s="687"/>
      <c r="JFB52" s="687"/>
      <c r="JFC52" s="687"/>
      <c r="JFD52" s="687"/>
      <c r="JFE52" s="687"/>
      <c r="JFF52" s="687"/>
      <c r="JFG52" s="687"/>
      <c r="JFH52" s="687"/>
      <c r="JFI52" s="687"/>
      <c r="JFJ52" s="687"/>
      <c r="JFK52" s="687"/>
      <c r="JFL52" s="687"/>
      <c r="JFM52" s="687"/>
      <c r="JFN52" s="687"/>
      <c r="JFO52" s="687"/>
      <c r="JFP52" s="687"/>
      <c r="JFQ52" s="687"/>
      <c r="JFR52" s="687"/>
      <c r="JFS52" s="687"/>
      <c r="JFT52" s="687"/>
      <c r="JFU52" s="687"/>
      <c r="JFV52" s="687"/>
      <c r="JFW52" s="687"/>
      <c r="JFX52" s="687"/>
      <c r="JFY52" s="687"/>
      <c r="JFZ52" s="687"/>
      <c r="JGA52" s="687"/>
      <c r="JGB52" s="687"/>
      <c r="JGC52" s="687"/>
      <c r="JGD52" s="687"/>
      <c r="JGE52" s="687"/>
      <c r="JGF52" s="687"/>
      <c r="JGG52" s="687"/>
      <c r="JGH52" s="687"/>
      <c r="JGI52" s="687"/>
      <c r="JGJ52" s="687"/>
      <c r="JGK52" s="687"/>
      <c r="JGL52" s="687"/>
      <c r="JGM52" s="687"/>
      <c r="JGN52" s="687"/>
      <c r="JGO52" s="687"/>
      <c r="JGP52" s="687"/>
      <c r="JGQ52" s="687"/>
      <c r="JGR52" s="687"/>
      <c r="JGS52" s="687"/>
      <c r="JGT52" s="687"/>
      <c r="JGU52" s="687"/>
      <c r="JGV52" s="687"/>
      <c r="JGW52" s="687"/>
      <c r="JGX52" s="687"/>
      <c r="JGY52" s="687"/>
      <c r="JGZ52" s="687"/>
      <c r="JHA52" s="687"/>
      <c r="JHB52" s="687"/>
      <c r="JHC52" s="687"/>
      <c r="JHD52" s="687"/>
      <c r="JHE52" s="687"/>
      <c r="JHF52" s="687"/>
      <c r="JHG52" s="687"/>
      <c r="JHH52" s="687"/>
      <c r="JHI52" s="687"/>
      <c r="JHJ52" s="687"/>
      <c r="JHK52" s="687"/>
      <c r="JHL52" s="687"/>
      <c r="JHM52" s="687"/>
      <c r="JHN52" s="687"/>
      <c r="JHO52" s="687"/>
      <c r="JHP52" s="687"/>
      <c r="JHQ52" s="687"/>
      <c r="JHR52" s="687"/>
      <c r="JHS52" s="687"/>
      <c r="JHT52" s="687"/>
      <c r="JHU52" s="687"/>
      <c r="JHV52" s="687"/>
      <c r="JHW52" s="687"/>
      <c r="JHX52" s="687"/>
      <c r="JHY52" s="687"/>
      <c r="JHZ52" s="687"/>
      <c r="JIA52" s="687"/>
      <c r="JIB52" s="687"/>
      <c r="JIC52" s="687"/>
      <c r="JID52" s="687"/>
      <c r="JIE52" s="687"/>
      <c r="JIF52" s="687"/>
      <c r="JIG52" s="687"/>
      <c r="JIH52" s="687"/>
      <c r="JII52" s="687"/>
      <c r="JIJ52" s="687"/>
      <c r="JIK52" s="687"/>
      <c r="JIL52" s="687"/>
      <c r="JIM52" s="687"/>
      <c r="JIN52" s="687"/>
      <c r="JIO52" s="687"/>
      <c r="JIP52" s="687"/>
      <c r="JIQ52" s="687"/>
      <c r="JIR52" s="687"/>
      <c r="JIS52" s="687"/>
      <c r="JIT52" s="687"/>
      <c r="JIU52" s="687"/>
      <c r="JIV52" s="687"/>
      <c r="JIW52" s="687"/>
      <c r="JIX52" s="687"/>
      <c r="JIY52" s="687"/>
      <c r="JIZ52" s="687"/>
      <c r="JJA52" s="687"/>
      <c r="JJB52" s="687"/>
      <c r="JJC52" s="687"/>
      <c r="JJD52" s="687"/>
      <c r="JJE52" s="687"/>
      <c r="JJF52" s="687"/>
      <c r="JJG52" s="687"/>
      <c r="JJH52" s="687"/>
      <c r="JJI52" s="687"/>
      <c r="JJJ52" s="687"/>
      <c r="JJK52" s="687"/>
      <c r="JJL52" s="687"/>
      <c r="JJM52" s="687"/>
      <c r="JJN52" s="687"/>
      <c r="JJO52" s="687"/>
      <c r="JJP52" s="687"/>
      <c r="JJQ52" s="687"/>
      <c r="JJR52" s="687"/>
      <c r="JJS52" s="687"/>
      <c r="JJT52" s="687"/>
      <c r="JJU52" s="687"/>
      <c r="JJV52" s="687"/>
      <c r="JJW52" s="687"/>
      <c r="JJX52" s="687"/>
      <c r="JJY52" s="687"/>
      <c r="JJZ52" s="687"/>
      <c r="JKA52" s="687"/>
      <c r="JKB52" s="687"/>
      <c r="JKC52" s="687"/>
      <c r="JKD52" s="687"/>
      <c r="JKE52" s="687"/>
      <c r="JKF52" s="687"/>
      <c r="JKG52" s="687"/>
      <c r="JKH52" s="687"/>
      <c r="JKI52" s="687"/>
      <c r="JKJ52" s="687"/>
      <c r="JKK52" s="687"/>
      <c r="JKL52" s="687"/>
      <c r="JKM52" s="687"/>
      <c r="JKN52" s="687"/>
      <c r="JKO52" s="687"/>
      <c r="JKP52" s="687"/>
      <c r="JKQ52" s="687"/>
      <c r="JKR52" s="687"/>
      <c r="JKS52" s="687"/>
      <c r="JKT52" s="687"/>
      <c r="JKU52" s="687"/>
      <c r="JKV52" s="687"/>
      <c r="JKW52" s="687"/>
      <c r="JKX52" s="687"/>
      <c r="JKY52" s="687"/>
      <c r="JKZ52" s="687"/>
      <c r="JLA52" s="687"/>
      <c r="JLB52" s="687"/>
      <c r="JLC52" s="687"/>
      <c r="JLD52" s="687"/>
      <c r="JLE52" s="687"/>
      <c r="JLF52" s="687"/>
      <c r="JLG52" s="687"/>
      <c r="JLH52" s="687"/>
      <c r="JLI52" s="687"/>
      <c r="JLJ52" s="687"/>
      <c r="JLK52" s="687"/>
      <c r="JLL52" s="687"/>
      <c r="JLM52" s="687"/>
      <c r="JLN52" s="687"/>
      <c r="JLO52" s="687"/>
      <c r="JLP52" s="687"/>
      <c r="JLQ52" s="687"/>
      <c r="JLR52" s="687"/>
      <c r="JLS52" s="687"/>
      <c r="JLT52" s="687"/>
      <c r="JLU52" s="687"/>
      <c r="JLV52" s="687"/>
      <c r="JLW52" s="687"/>
      <c r="JLX52" s="687"/>
      <c r="JLY52" s="687"/>
      <c r="JLZ52" s="687"/>
      <c r="JMA52" s="687"/>
      <c r="JMB52" s="687"/>
      <c r="JMC52" s="687"/>
      <c r="JMD52" s="687"/>
      <c r="JME52" s="687"/>
      <c r="JMF52" s="687"/>
      <c r="JMG52" s="687"/>
      <c r="JMH52" s="687"/>
      <c r="JMI52" s="687"/>
      <c r="JMJ52" s="687"/>
      <c r="JMK52" s="687"/>
      <c r="JML52" s="687"/>
      <c r="JMM52" s="687"/>
      <c r="JMN52" s="687"/>
      <c r="JMO52" s="687"/>
      <c r="JMP52" s="687"/>
      <c r="JMQ52" s="687"/>
      <c r="JMR52" s="687"/>
      <c r="JMS52" s="687"/>
      <c r="JMT52" s="687"/>
      <c r="JMU52" s="687"/>
      <c r="JMV52" s="687"/>
      <c r="JMW52" s="687"/>
      <c r="JMX52" s="687"/>
      <c r="JMY52" s="687"/>
      <c r="JMZ52" s="687"/>
      <c r="JNA52" s="687"/>
      <c r="JNB52" s="687"/>
      <c r="JNC52" s="687"/>
      <c r="JND52" s="687"/>
      <c r="JNE52" s="687"/>
      <c r="JNF52" s="687"/>
      <c r="JNG52" s="687"/>
      <c r="JNH52" s="687"/>
      <c r="JNI52" s="687"/>
      <c r="JNJ52" s="687"/>
      <c r="JNK52" s="687"/>
      <c r="JNL52" s="687"/>
      <c r="JNM52" s="687"/>
      <c r="JNN52" s="687"/>
      <c r="JNO52" s="687"/>
      <c r="JNP52" s="687"/>
      <c r="JNQ52" s="687"/>
      <c r="JNR52" s="687"/>
      <c r="JNS52" s="687"/>
      <c r="JNT52" s="687"/>
      <c r="JNU52" s="687"/>
      <c r="JNV52" s="687"/>
      <c r="JNW52" s="687"/>
      <c r="JNX52" s="687"/>
      <c r="JNY52" s="687"/>
      <c r="JNZ52" s="687"/>
      <c r="JOA52" s="687"/>
      <c r="JOB52" s="687"/>
      <c r="JOC52" s="687"/>
      <c r="JOD52" s="687"/>
      <c r="JOE52" s="687"/>
      <c r="JOF52" s="687"/>
      <c r="JOG52" s="687"/>
      <c r="JOH52" s="687"/>
      <c r="JOI52" s="687"/>
      <c r="JOJ52" s="687"/>
      <c r="JOK52" s="687"/>
      <c r="JOL52" s="687"/>
      <c r="JOM52" s="687"/>
      <c r="JON52" s="687"/>
      <c r="JOO52" s="687"/>
      <c r="JOP52" s="687"/>
      <c r="JOQ52" s="687"/>
      <c r="JOR52" s="687"/>
      <c r="JOS52" s="687"/>
      <c r="JOT52" s="687"/>
      <c r="JOU52" s="687"/>
      <c r="JOV52" s="687"/>
      <c r="JOW52" s="687"/>
      <c r="JOX52" s="687"/>
      <c r="JOY52" s="687"/>
      <c r="JOZ52" s="687"/>
      <c r="JPA52" s="687"/>
      <c r="JPB52" s="687"/>
      <c r="JPC52" s="687"/>
      <c r="JPD52" s="687"/>
      <c r="JPE52" s="687"/>
      <c r="JPF52" s="687"/>
      <c r="JPG52" s="687"/>
      <c r="JPH52" s="687"/>
      <c r="JPI52" s="687"/>
      <c r="JPJ52" s="687"/>
      <c r="JPK52" s="687"/>
      <c r="JPL52" s="687"/>
      <c r="JPM52" s="687"/>
      <c r="JPN52" s="687"/>
      <c r="JPO52" s="687"/>
      <c r="JPP52" s="687"/>
      <c r="JPQ52" s="687"/>
      <c r="JPR52" s="687"/>
      <c r="JPS52" s="687"/>
      <c r="JPT52" s="687"/>
      <c r="JPU52" s="687"/>
      <c r="JPV52" s="687"/>
      <c r="JPW52" s="687"/>
      <c r="JPX52" s="687"/>
      <c r="JPY52" s="687"/>
      <c r="JPZ52" s="687"/>
      <c r="JQA52" s="687"/>
      <c r="JQB52" s="687"/>
      <c r="JQC52" s="687"/>
      <c r="JQD52" s="687"/>
      <c r="JQE52" s="687"/>
      <c r="JQF52" s="687"/>
      <c r="JQG52" s="687"/>
      <c r="JQH52" s="687"/>
      <c r="JQI52" s="687"/>
      <c r="JQJ52" s="687"/>
      <c r="JQK52" s="687"/>
      <c r="JQL52" s="687"/>
      <c r="JQM52" s="687"/>
      <c r="JQN52" s="687"/>
      <c r="JQO52" s="687"/>
      <c r="JQP52" s="687"/>
      <c r="JQQ52" s="687"/>
      <c r="JQR52" s="687"/>
      <c r="JQS52" s="687"/>
      <c r="JQT52" s="687"/>
      <c r="JQU52" s="687"/>
      <c r="JQV52" s="687"/>
      <c r="JQW52" s="687"/>
      <c r="JQX52" s="687"/>
      <c r="JQY52" s="687"/>
      <c r="JQZ52" s="687"/>
      <c r="JRA52" s="687"/>
      <c r="JRB52" s="687"/>
      <c r="JRC52" s="687"/>
      <c r="JRD52" s="687"/>
      <c r="JRE52" s="687"/>
      <c r="JRF52" s="687"/>
      <c r="JRG52" s="687"/>
      <c r="JRH52" s="687"/>
      <c r="JRI52" s="687"/>
      <c r="JRJ52" s="687"/>
      <c r="JRK52" s="687"/>
      <c r="JRL52" s="687"/>
      <c r="JRM52" s="687"/>
      <c r="JRN52" s="687"/>
      <c r="JRO52" s="687"/>
      <c r="JRP52" s="687"/>
      <c r="JRQ52" s="687"/>
      <c r="JRR52" s="687"/>
      <c r="JRS52" s="687"/>
      <c r="JRT52" s="687"/>
      <c r="JRU52" s="687"/>
      <c r="JRV52" s="687"/>
      <c r="JRW52" s="687"/>
      <c r="JRX52" s="687"/>
      <c r="JRY52" s="687"/>
      <c r="JRZ52" s="687"/>
      <c r="JSA52" s="687"/>
      <c r="JSB52" s="687"/>
      <c r="JSC52" s="687"/>
      <c r="JSD52" s="687"/>
      <c r="JSE52" s="687"/>
      <c r="JSF52" s="687"/>
      <c r="JSG52" s="687"/>
      <c r="JSH52" s="687"/>
      <c r="JSI52" s="687"/>
      <c r="JSJ52" s="687"/>
      <c r="JSK52" s="687"/>
      <c r="JSL52" s="687"/>
      <c r="JSM52" s="687"/>
      <c r="JSN52" s="687"/>
      <c r="JSO52" s="687"/>
      <c r="JSP52" s="687"/>
      <c r="JSQ52" s="687"/>
      <c r="JSR52" s="687"/>
      <c r="JSS52" s="687"/>
      <c r="JST52" s="687"/>
      <c r="JSU52" s="687"/>
      <c r="JSV52" s="687"/>
      <c r="JSW52" s="687"/>
      <c r="JSX52" s="687"/>
      <c r="JSY52" s="687"/>
      <c r="JSZ52" s="687"/>
      <c r="JTA52" s="687"/>
      <c r="JTB52" s="687"/>
      <c r="JTC52" s="687"/>
      <c r="JTD52" s="687"/>
      <c r="JTE52" s="687"/>
      <c r="JTF52" s="687"/>
      <c r="JTG52" s="687"/>
      <c r="JTH52" s="687"/>
      <c r="JTI52" s="687"/>
      <c r="JTJ52" s="687"/>
      <c r="JTK52" s="687"/>
      <c r="JTL52" s="687"/>
      <c r="JTM52" s="687"/>
      <c r="JTN52" s="687"/>
      <c r="JTO52" s="687"/>
      <c r="JTP52" s="687"/>
      <c r="JTQ52" s="687"/>
      <c r="JTR52" s="687"/>
      <c r="JTS52" s="687"/>
      <c r="JTT52" s="687"/>
      <c r="JTU52" s="687"/>
      <c r="JTV52" s="687"/>
      <c r="JTW52" s="687"/>
      <c r="JTX52" s="687"/>
      <c r="JTY52" s="687"/>
      <c r="JTZ52" s="687"/>
      <c r="JUA52" s="687"/>
      <c r="JUB52" s="687"/>
      <c r="JUC52" s="687"/>
      <c r="JUD52" s="687"/>
      <c r="JUE52" s="687"/>
      <c r="JUF52" s="687"/>
      <c r="JUG52" s="687"/>
      <c r="JUH52" s="687"/>
      <c r="JUI52" s="687"/>
      <c r="JUJ52" s="687"/>
      <c r="JUK52" s="687"/>
      <c r="JUL52" s="687"/>
      <c r="JUM52" s="687"/>
      <c r="JUN52" s="687"/>
      <c r="JUO52" s="687"/>
      <c r="JUP52" s="687"/>
      <c r="JUQ52" s="687"/>
      <c r="JUR52" s="687"/>
      <c r="JUS52" s="687"/>
      <c r="JUT52" s="687"/>
      <c r="JUU52" s="687"/>
      <c r="JUV52" s="687"/>
      <c r="JUW52" s="687"/>
      <c r="JUX52" s="687"/>
      <c r="JUY52" s="687"/>
      <c r="JUZ52" s="687"/>
      <c r="JVA52" s="687"/>
      <c r="JVB52" s="687"/>
      <c r="JVC52" s="687"/>
      <c r="JVD52" s="687"/>
      <c r="JVE52" s="687"/>
      <c r="JVF52" s="687"/>
      <c r="JVG52" s="687"/>
      <c r="JVH52" s="687"/>
      <c r="JVI52" s="687"/>
      <c r="JVJ52" s="687"/>
      <c r="JVK52" s="687"/>
      <c r="JVL52" s="687"/>
      <c r="JVM52" s="687"/>
      <c r="JVN52" s="687"/>
      <c r="JVO52" s="687"/>
      <c r="JVP52" s="687"/>
      <c r="JVQ52" s="687"/>
      <c r="JVR52" s="687"/>
      <c r="JVS52" s="687"/>
      <c r="JVT52" s="687"/>
      <c r="JVU52" s="687"/>
      <c r="JVV52" s="687"/>
      <c r="JVW52" s="687"/>
      <c r="JVX52" s="687"/>
      <c r="JVY52" s="687"/>
      <c r="JVZ52" s="687"/>
      <c r="JWA52" s="687"/>
      <c r="JWB52" s="687"/>
      <c r="JWC52" s="687"/>
      <c r="JWD52" s="687"/>
      <c r="JWE52" s="687"/>
      <c r="JWF52" s="687"/>
      <c r="JWG52" s="687"/>
      <c r="JWH52" s="687"/>
      <c r="JWI52" s="687"/>
      <c r="JWJ52" s="687"/>
      <c r="JWK52" s="687"/>
      <c r="JWL52" s="687"/>
      <c r="JWM52" s="687"/>
      <c r="JWN52" s="687"/>
      <c r="JWO52" s="687"/>
      <c r="JWP52" s="687"/>
      <c r="JWQ52" s="687"/>
      <c r="JWR52" s="687"/>
      <c r="JWS52" s="687"/>
      <c r="JWT52" s="687"/>
      <c r="JWU52" s="687"/>
      <c r="JWV52" s="687"/>
      <c r="JWW52" s="687"/>
      <c r="JWX52" s="687"/>
      <c r="JWY52" s="687"/>
      <c r="JWZ52" s="687"/>
      <c r="JXA52" s="687"/>
      <c r="JXB52" s="687"/>
      <c r="JXC52" s="687"/>
      <c r="JXD52" s="687"/>
      <c r="JXE52" s="687"/>
      <c r="JXF52" s="687"/>
      <c r="JXG52" s="687"/>
      <c r="JXH52" s="687"/>
      <c r="JXI52" s="687"/>
      <c r="JXJ52" s="687"/>
      <c r="JXK52" s="687"/>
      <c r="JXL52" s="687"/>
      <c r="JXM52" s="687"/>
      <c r="JXN52" s="687"/>
      <c r="JXO52" s="687"/>
      <c r="JXP52" s="687"/>
      <c r="JXQ52" s="687"/>
      <c r="JXR52" s="687"/>
      <c r="JXS52" s="687"/>
      <c r="JXT52" s="687"/>
      <c r="JXU52" s="687"/>
      <c r="JXV52" s="687"/>
      <c r="JXW52" s="687"/>
      <c r="JXX52" s="687"/>
      <c r="JXY52" s="687"/>
      <c r="JXZ52" s="687"/>
      <c r="JYA52" s="687"/>
      <c r="JYB52" s="687"/>
      <c r="JYC52" s="687"/>
      <c r="JYD52" s="687"/>
      <c r="JYE52" s="687"/>
      <c r="JYF52" s="687"/>
      <c r="JYG52" s="687"/>
      <c r="JYH52" s="687"/>
      <c r="JYI52" s="687"/>
      <c r="JYJ52" s="687"/>
      <c r="JYK52" s="687"/>
      <c r="JYL52" s="687"/>
      <c r="JYM52" s="687"/>
      <c r="JYN52" s="687"/>
      <c r="JYO52" s="687"/>
      <c r="JYP52" s="687"/>
      <c r="JYQ52" s="687"/>
      <c r="JYR52" s="687"/>
      <c r="JYS52" s="687"/>
      <c r="JYT52" s="687"/>
      <c r="JYU52" s="687"/>
      <c r="JYV52" s="687"/>
      <c r="JYW52" s="687"/>
      <c r="JYX52" s="687"/>
      <c r="JYY52" s="687"/>
      <c r="JYZ52" s="687"/>
      <c r="JZA52" s="687"/>
      <c r="JZB52" s="687"/>
      <c r="JZC52" s="687"/>
      <c r="JZD52" s="687"/>
      <c r="JZE52" s="687"/>
      <c r="JZF52" s="687"/>
      <c r="JZG52" s="687"/>
      <c r="JZH52" s="687"/>
      <c r="JZI52" s="687"/>
      <c r="JZJ52" s="687"/>
      <c r="JZK52" s="687"/>
      <c r="JZL52" s="687"/>
      <c r="JZM52" s="687"/>
      <c r="JZN52" s="687"/>
      <c r="JZO52" s="687"/>
      <c r="JZP52" s="687"/>
      <c r="JZQ52" s="687"/>
      <c r="JZR52" s="687"/>
      <c r="JZS52" s="687"/>
      <c r="JZT52" s="687"/>
      <c r="JZU52" s="687"/>
      <c r="JZV52" s="687"/>
      <c r="JZW52" s="687"/>
      <c r="JZX52" s="687"/>
      <c r="JZY52" s="687"/>
      <c r="JZZ52" s="687"/>
      <c r="KAA52" s="687"/>
      <c r="KAB52" s="687"/>
      <c r="KAC52" s="687"/>
      <c r="KAD52" s="687"/>
      <c r="KAE52" s="687"/>
      <c r="KAF52" s="687"/>
      <c r="KAG52" s="687"/>
      <c r="KAH52" s="687"/>
      <c r="KAI52" s="687"/>
      <c r="KAJ52" s="687"/>
      <c r="KAK52" s="687"/>
      <c r="KAL52" s="687"/>
      <c r="KAM52" s="687"/>
      <c r="KAN52" s="687"/>
      <c r="KAO52" s="687"/>
      <c r="KAP52" s="687"/>
      <c r="KAQ52" s="687"/>
      <c r="KAR52" s="687"/>
      <c r="KAS52" s="687"/>
      <c r="KAT52" s="687"/>
      <c r="KAU52" s="687"/>
      <c r="KAV52" s="687"/>
      <c r="KAW52" s="687"/>
      <c r="KAX52" s="687"/>
      <c r="KAY52" s="687"/>
      <c r="KAZ52" s="687"/>
      <c r="KBA52" s="687"/>
      <c r="KBB52" s="687"/>
      <c r="KBC52" s="687"/>
      <c r="KBD52" s="687"/>
      <c r="KBE52" s="687"/>
      <c r="KBF52" s="687"/>
      <c r="KBG52" s="687"/>
      <c r="KBH52" s="687"/>
      <c r="KBI52" s="687"/>
      <c r="KBJ52" s="687"/>
      <c r="KBK52" s="687"/>
      <c r="KBL52" s="687"/>
      <c r="KBM52" s="687"/>
      <c r="KBN52" s="687"/>
      <c r="KBO52" s="687"/>
      <c r="KBP52" s="687"/>
      <c r="KBQ52" s="687"/>
      <c r="KBR52" s="687"/>
      <c r="KBS52" s="687"/>
      <c r="KBT52" s="687"/>
      <c r="KBU52" s="687"/>
      <c r="KBV52" s="687"/>
      <c r="KBW52" s="687"/>
      <c r="KBX52" s="687"/>
      <c r="KBY52" s="687"/>
      <c r="KBZ52" s="687"/>
      <c r="KCA52" s="687"/>
      <c r="KCB52" s="687"/>
      <c r="KCC52" s="687"/>
      <c r="KCD52" s="687"/>
      <c r="KCE52" s="687"/>
      <c r="KCF52" s="687"/>
      <c r="KCG52" s="687"/>
      <c r="KCH52" s="687"/>
      <c r="KCI52" s="687"/>
      <c r="KCJ52" s="687"/>
      <c r="KCK52" s="687"/>
      <c r="KCL52" s="687"/>
      <c r="KCM52" s="687"/>
      <c r="KCN52" s="687"/>
      <c r="KCO52" s="687"/>
      <c r="KCP52" s="687"/>
      <c r="KCQ52" s="687"/>
      <c r="KCR52" s="687"/>
      <c r="KCS52" s="687"/>
      <c r="KCT52" s="687"/>
      <c r="KCU52" s="687"/>
      <c r="KCV52" s="687"/>
      <c r="KCW52" s="687"/>
      <c r="KCX52" s="687"/>
      <c r="KCY52" s="687"/>
      <c r="KCZ52" s="687"/>
      <c r="KDA52" s="687"/>
      <c r="KDB52" s="687"/>
      <c r="KDC52" s="687"/>
      <c r="KDD52" s="687"/>
      <c r="KDE52" s="687"/>
      <c r="KDF52" s="687"/>
      <c r="KDG52" s="687"/>
      <c r="KDH52" s="687"/>
      <c r="KDI52" s="687"/>
      <c r="KDJ52" s="687"/>
      <c r="KDK52" s="687"/>
      <c r="KDL52" s="687"/>
      <c r="KDM52" s="687"/>
      <c r="KDN52" s="687"/>
      <c r="KDO52" s="687"/>
      <c r="KDP52" s="687"/>
      <c r="KDQ52" s="687"/>
      <c r="KDR52" s="687"/>
      <c r="KDS52" s="687"/>
      <c r="KDT52" s="687"/>
      <c r="KDU52" s="687"/>
      <c r="KDV52" s="687"/>
      <c r="KDW52" s="687"/>
      <c r="KDX52" s="687"/>
      <c r="KDY52" s="687"/>
      <c r="KDZ52" s="687"/>
      <c r="KEA52" s="687"/>
      <c r="KEB52" s="687"/>
      <c r="KEC52" s="687"/>
      <c r="KED52" s="687"/>
      <c r="KEE52" s="687"/>
      <c r="KEF52" s="687"/>
      <c r="KEG52" s="687"/>
      <c r="KEH52" s="687"/>
      <c r="KEI52" s="687"/>
      <c r="KEJ52" s="687"/>
      <c r="KEK52" s="687"/>
      <c r="KEL52" s="687"/>
      <c r="KEM52" s="687"/>
      <c r="KEN52" s="687"/>
      <c r="KEO52" s="687"/>
      <c r="KEP52" s="687"/>
      <c r="KEQ52" s="687"/>
      <c r="KER52" s="687"/>
      <c r="KES52" s="687"/>
      <c r="KET52" s="687"/>
      <c r="KEU52" s="687"/>
      <c r="KEV52" s="687"/>
      <c r="KEW52" s="687"/>
      <c r="KEX52" s="687"/>
      <c r="KEY52" s="687"/>
      <c r="KEZ52" s="687"/>
      <c r="KFA52" s="687"/>
      <c r="KFB52" s="687"/>
      <c r="KFC52" s="687"/>
      <c r="KFD52" s="687"/>
      <c r="KFE52" s="687"/>
      <c r="KFF52" s="687"/>
      <c r="KFG52" s="687"/>
      <c r="KFH52" s="687"/>
      <c r="KFI52" s="687"/>
      <c r="KFJ52" s="687"/>
      <c r="KFK52" s="687"/>
      <c r="KFL52" s="687"/>
      <c r="KFM52" s="687"/>
      <c r="KFN52" s="687"/>
      <c r="KFO52" s="687"/>
      <c r="KFP52" s="687"/>
      <c r="KFQ52" s="687"/>
      <c r="KFR52" s="687"/>
      <c r="KFS52" s="687"/>
      <c r="KFT52" s="687"/>
      <c r="KFU52" s="687"/>
      <c r="KFV52" s="687"/>
      <c r="KFW52" s="687"/>
      <c r="KFX52" s="687"/>
      <c r="KFY52" s="687"/>
      <c r="KFZ52" s="687"/>
      <c r="KGA52" s="687"/>
      <c r="KGB52" s="687"/>
      <c r="KGC52" s="687"/>
      <c r="KGD52" s="687"/>
      <c r="KGE52" s="687"/>
      <c r="KGF52" s="687"/>
      <c r="KGG52" s="687"/>
      <c r="KGH52" s="687"/>
      <c r="KGI52" s="687"/>
      <c r="KGJ52" s="687"/>
      <c r="KGK52" s="687"/>
      <c r="KGL52" s="687"/>
      <c r="KGM52" s="687"/>
      <c r="KGN52" s="687"/>
      <c r="KGO52" s="687"/>
      <c r="KGP52" s="687"/>
      <c r="KGQ52" s="687"/>
      <c r="KGR52" s="687"/>
      <c r="KGS52" s="687"/>
      <c r="KGT52" s="687"/>
      <c r="KGU52" s="687"/>
      <c r="KGV52" s="687"/>
      <c r="KGW52" s="687"/>
      <c r="KGX52" s="687"/>
      <c r="KGY52" s="687"/>
      <c r="KGZ52" s="687"/>
      <c r="KHA52" s="687"/>
      <c r="KHB52" s="687"/>
      <c r="KHC52" s="687"/>
      <c r="KHD52" s="687"/>
      <c r="KHE52" s="687"/>
      <c r="KHF52" s="687"/>
      <c r="KHG52" s="687"/>
      <c r="KHH52" s="687"/>
      <c r="KHI52" s="687"/>
      <c r="KHJ52" s="687"/>
      <c r="KHK52" s="687"/>
      <c r="KHL52" s="687"/>
      <c r="KHM52" s="687"/>
      <c r="KHN52" s="687"/>
      <c r="KHO52" s="687"/>
      <c r="KHP52" s="687"/>
      <c r="KHQ52" s="687"/>
      <c r="KHR52" s="687"/>
      <c r="KHS52" s="687"/>
      <c r="KHT52" s="687"/>
      <c r="KHU52" s="687"/>
      <c r="KHV52" s="687"/>
      <c r="KHW52" s="687"/>
      <c r="KHX52" s="687"/>
      <c r="KHY52" s="687"/>
      <c r="KHZ52" s="687"/>
      <c r="KIA52" s="687"/>
      <c r="KIB52" s="687"/>
      <c r="KIC52" s="687"/>
      <c r="KID52" s="687"/>
      <c r="KIE52" s="687"/>
      <c r="KIF52" s="687"/>
      <c r="KIG52" s="687"/>
      <c r="KIH52" s="687"/>
      <c r="KII52" s="687"/>
      <c r="KIJ52" s="687"/>
      <c r="KIK52" s="687"/>
      <c r="KIL52" s="687"/>
      <c r="KIM52" s="687"/>
      <c r="KIN52" s="687"/>
      <c r="KIO52" s="687"/>
      <c r="KIP52" s="687"/>
      <c r="KIQ52" s="687"/>
      <c r="KIR52" s="687"/>
      <c r="KIS52" s="687"/>
      <c r="KIT52" s="687"/>
      <c r="KIU52" s="687"/>
      <c r="KIV52" s="687"/>
      <c r="KIW52" s="687"/>
      <c r="KIX52" s="687"/>
      <c r="KIY52" s="687"/>
      <c r="KIZ52" s="687"/>
      <c r="KJA52" s="687"/>
      <c r="KJB52" s="687"/>
      <c r="KJC52" s="687"/>
      <c r="KJD52" s="687"/>
      <c r="KJE52" s="687"/>
      <c r="KJF52" s="687"/>
      <c r="KJG52" s="687"/>
      <c r="KJH52" s="687"/>
      <c r="KJI52" s="687"/>
      <c r="KJJ52" s="687"/>
      <c r="KJK52" s="687"/>
      <c r="KJL52" s="687"/>
      <c r="KJM52" s="687"/>
      <c r="KJN52" s="687"/>
      <c r="KJO52" s="687"/>
      <c r="KJP52" s="687"/>
      <c r="KJQ52" s="687"/>
      <c r="KJR52" s="687"/>
      <c r="KJS52" s="687"/>
      <c r="KJT52" s="687"/>
      <c r="KJU52" s="687"/>
      <c r="KJV52" s="687"/>
      <c r="KJW52" s="687"/>
      <c r="KJX52" s="687"/>
      <c r="KJY52" s="687"/>
      <c r="KJZ52" s="687"/>
      <c r="KKA52" s="687"/>
      <c r="KKB52" s="687"/>
      <c r="KKC52" s="687"/>
      <c r="KKD52" s="687"/>
      <c r="KKE52" s="687"/>
      <c r="KKF52" s="687"/>
      <c r="KKG52" s="687"/>
      <c r="KKH52" s="687"/>
      <c r="KKI52" s="687"/>
      <c r="KKJ52" s="687"/>
      <c r="KKK52" s="687"/>
      <c r="KKL52" s="687"/>
      <c r="KKM52" s="687"/>
      <c r="KKN52" s="687"/>
      <c r="KKO52" s="687"/>
      <c r="KKP52" s="687"/>
      <c r="KKQ52" s="687"/>
      <c r="KKR52" s="687"/>
      <c r="KKS52" s="687"/>
      <c r="KKT52" s="687"/>
      <c r="KKU52" s="687"/>
      <c r="KKV52" s="687"/>
      <c r="KKW52" s="687"/>
      <c r="KKX52" s="687"/>
      <c r="KKY52" s="687"/>
      <c r="KKZ52" s="687"/>
      <c r="KLA52" s="687"/>
      <c r="KLB52" s="687"/>
      <c r="KLC52" s="687"/>
      <c r="KLD52" s="687"/>
      <c r="KLE52" s="687"/>
      <c r="KLF52" s="687"/>
      <c r="KLG52" s="687"/>
      <c r="KLH52" s="687"/>
      <c r="KLI52" s="687"/>
      <c r="KLJ52" s="687"/>
      <c r="KLK52" s="687"/>
      <c r="KLL52" s="687"/>
      <c r="KLM52" s="687"/>
      <c r="KLN52" s="687"/>
      <c r="KLO52" s="687"/>
      <c r="KLP52" s="687"/>
      <c r="KLQ52" s="687"/>
      <c r="KLR52" s="687"/>
      <c r="KLS52" s="687"/>
      <c r="KLT52" s="687"/>
      <c r="KLU52" s="687"/>
      <c r="KLV52" s="687"/>
      <c r="KLW52" s="687"/>
      <c r="KLX52" s="687"/>
      <c r="KLY52" s="687"/>
      <c r="KLZ52" s="687"/>
      <c r="KMA52" s="687"/>
      <c r="KMB52" s="687"/>
      <c r="KMC52" s="687"/>
      <c r="KMD52" s="687"/>
      <c r="KME52" s="687"/>
      <c r="KMF52" s="687"/>
      <c r="KMG52" s="687"/>
      <c r="KMH52" s="687"/>
      <c r="KMI52" s="687"/>
      <c r="KMJ52" s="687"/>
      <c r="KMK52" s="687"/>
      <c r="KML52" s="687"/>
      <c r="KMM52" s="687"/>
      <c r="KMN52" s="687"/>
      <c r="KMO52" s="687"/>
      <c r="KMP52" s="687"/>
      <c r="KMQ52" s="687"/>
      <c r="KMR52" s="687"/>
      <c r="KMS52" s="687"/>
      <c r="KMT52" s="687"/>
      <c r="KMU52" s="687"/>
      <c r="KMV52" s="687"/>
      <c r="KMW52" s="687"/>
      <c r="KMX52" s="687"/>
      <c r="KMY52" s="687"/>
      <c r="KMZ52" s="687"/>
      <c r="KNA52" s="687"/>
      <c r="KNB52" s="687"/>
      <c r="KNC52" s="687"/>
      <c r="KND52" s="687"/>
      <c r="KNE52" s="687"/>
      <c r="KNF52" s="687"/>
      <c r="KNG52" s="687"/>
      <c r="KNH52" s="687"/>
      <c r="KNI52" s="687"/>
      <c r="KNJ52" s="687"/>
      <c r="KNK52" s="687"/>
      <c r="KNL52" s="687"/>
      <c r="KNM52" s="687"/>
      <c r="KNN52" s="687"/>
      <c r="KNO52" s="687"/>
      <c r="KNP52" s="687"/>
      <c r="KNQ52" s="687"/>
      <c r="KNR52" s="687"/>
      <c r="KNS52" s="687"/>
      <c r="KNT52" s="687"/>
      <c r="KNU52" s="687"/>
      <c r="KNV52" s="687"/>
      <c r="KNW52" s="687"/>
      <c r="KNX52" s="687"/>
      <c r="KNY52" s="687"/>
      <c r="KNZ52" s="687"/>
      <c r="KOA52" s="687"/>
      <c r="KOB52" s="687"/>
      <c r="KOC52" s="687"/>
      <c r="KOD52" s="687"/>
      <c r="KOE52" s="687"/>
      <c r="KOF52" s="687"/>
      <c r="KOG52" s="687"/>
      <c r="KOH52" s="687"/>
      <c r="KOI52" s="687"/>
      <c r="KOJ52" s="687"/>
      <c r="KOK52" s="687"/>
      <c r="KOL52" s="687"/>
      <c r="KOM52" s="687"/>
      <c r="KON52" s="687"/>
      <c r="KOO52" s="687"/>
      <c r="KOP52" s="687"/>
      <c r="KOQ52" s="687"/>
      <c r="KOR52" s="687"/>
      <c r="KOS52" s="687"/>
      <c r="KOT52" s="687"/>
      <c r="KOU52" s="687"/>
      <c r="KOV52" s="687"/>
      <c r="KOW52" s="687"/>
      <c r="KOX52" s="687"/>
      <c r="KOY52" s="687"/>
      <c r="KOZ52" s="687"/>
      <c r="KPA52" s="687"/>
      <c r="KPB52" s="687"/>
      <c r="KPC52" s="687"/>
      <c r="KPD52" s="687"/>
      <c r="KPE52" s="687"/>
      <c r="KPF52" s="687"/>
      <c r="KPG52" s="687"/>
      <c r="KPH52" s="687"/>
      <c r="KPI52" s="687"/>
      <c r="KPJ52" s="687"/>
      <c r="KPK52" s="687"/>
      <c r="KPL52" s="687"/>
      <c r="KPM52" s="687"/>
      <c r="KPN52" s="687"/>
      <c r="KPO52" s="687"/>
      <c r="KPP52" s="687"/>
      <c r="KPQ52" s="687"/>
      <c r="KPR52" s="687"/>
      <c r="KPS52" s="687"/>
      <c r="KPT52" s="687"/>
      <c r="KPU52" s="687"/>
      <c r="KPV52" s="687"/>
      <c r="KPW52" s="687"/>
      <c r="KPX52" s="687"/>
      <c r="KPY52" s="687"/>
      <c r="KPZ52" s="687"/>
      <c r="KQA52" s="687"/>
      <c r="KQB52" s="687"/>
      <c r="KQC52" s="687"/>
      <c r="KQD52" s="687"/>
      <c r="KQE52" s="687"/>
      <c r="KQF52" s="687"/>
      <c r="KQG52" s="687"/>
      <c r="KQH52" s="687"/>
      <c r="KQI52" s="687"/>
      <c r="KQJ52" s="687"/>
      <c r="KQK52" s="687"/>
      <c r="KQL52" s="687"/>
      <c r="KQM52" s="687"/>
      <c r="KQN52" s="687"/>
      <c r="KQO52" s="687"/>
      <c r="KQP52" s="687"/>
      <c r="KQQ52" s="687"/>
      <c r="KQR52" s="687"/>
      <c r="KQS52" s="687"/>
      <c r="KQT52" s="687"/>
      <c r="KQU52" s="687"/>
      <c r="KQV52" s="687"/>
      <c r="KQW52" s="687"/>
      <c r="KQX52" s="687"/>
      <c r="KQY52" s="687"/>
      <c r="KQZ52" s="687"/>
      <c r="KRA52" s="687"/>
      <c r="KRB52" s="687"/>
      <c r="KRC52" s="687"/>
      <c r="KRD52" s="687"/>
      <c r="KRE52" s="687"/>
      <c r="KRF52" s="687"/>
      <c r="KRG52" s="687"/>
      <c r="KRH52" s="687"/>
      <c r="KRI52" s="687"/>
      <c r="KRJ52" s="687"/>
      <c r="KRK52" s="687"/>
      <c r="KRL52" s="687"/>
      <c r="KRM52" s="687"/>
      <c r="KRN52" s="687"/>
      <c r="KRO52" s="687"/>
      <c r="KRP52" s="687"/>
      <c r="KRQ52" s="687"/>
      <c r="KRR52" s="687"/>
      <c r="KRS52" s="687"/>
      <c r="KRT52" s="687"/>
      <c r="KRU52" s="687"/>
      <c r="KRV52" s="687"/>
      <c r="KRW52" s="687"/>
      <c r="KRX52" s="687"/>
      <c r="KRY52" s="687"/>
      <c r="KRZ52" s="687"/>
      <c r="KSA52" s="687"/>
      <c r="KSB52" s="687"/>
      <c r="KSC52" s="687"/>
      <c r="KSD52" s="687"/>
      <c r="KSE52" s="687"/>
      <c r="KSF52" s="687"/>
      <c r="KSG52" s="687"/>
      <c r="KSH52" s="687"/>
      <c r="KSI52" s="687"/>
      <c r="KSJ52" s="687"/>
      <c r="KSK52" s="687"/>
      <c r="KSL52" s="687"/>
      <c r="KSM52" s="687"/>
      <c r="KSN52" s="687"/>
      <c r="KSO52" s="687"/>
      <c r="KSP52" s="687"/>
      <c r="KSQ52" s="687"/>
      <c r="KSR52" s="687"/>
      <c r="KSS52" s="687"/>
      <c r="KST52" s="687"/>
      <c r="KSU52" s="687"/>
      <c r="KSV52" s="687"/>
      <c r="KSW52" s="687"/>
      <c r="KSX52" s="687"/>
      <c r="KSY52" s="687"/>
      <c r="KSZ52" s="687"/>
      <c r="KTA52" s="687"/>
      <c r="KTB52" s="687"/>
      <c r="KTC52" s="687"/>
      <c r="KTD52" s="687"/>
      <c r="KTE52" s="687"/>
      <c r="KTF52" s="687"/>
      <c r="KTG52" s="687"/>
      <c r="KTH52" s="687"/>
      <c r="KTI52" s="687"/>
      <c r="KTJ52" s="687"/>
      <c r="KTK52" s="687"/>
      <c r="KTL52" s="687"/>
      <c r="KTM52" s="687"/>
      <c r="KTN52" s="687"/>
      <c r="KTO52" s="687"/>
      <c r="KTP52" s="687"/>
      <c r="KTQ52" s="687"/>
      <c r="KTR52" s="687"/>
      <c r="KTS52" s="687"/>
      <c r="KTT52" s="687"/>
      <c r="KTU52" s="687"/>
      <c r="KTV52" s="687"/>
      <c r="KTW52" s="687"/>
      <c r="KTX52" s="687"/>
      <c r="KTY52" s="687"/>
      <c r="KTZ52" s="687"/>
      <c r="KUA52" s="687"/>
      <c r="KUB52" s="687"/>
      <c r="KUC52" s="687"/>
      <c r="KUD52" s="687"/>
      <c r="KUE52" s="687"/>
      <c r="KUF52" s="687"/>
      <c r="KUG52" s="687"/>
      <c r="KUH52" s="687"/>
      <c r="KUI52" s="687"/>
      <c r="KUJ52" s="687"/>
      <c r="KUK52" s="687"/>
      <c r="KUL52" s="687"/>
      <c r="KUM52" s="687"/>
      <c r="KUN52" s="687"/>
      <c r="KUO52" s="687"/>
      <c r="KUP52" s="687"/>
      <c r="KUQ52" s="687"/>
      <c r="KUR52" s="687"/>
      <c r="KUS52" s="687"/>
      <c r="KUT52" s="687"/>
      <c r="KUU52" s="687"/>
      <c r="KUV52" s="687"/>
      <c r="KUW52" s="687"/>
      <c r="KUX52" s="687"/>
      <c r="KUY52" s="687"/>
      <c r="KUZ52" s="687"/>
      <c r="KVA52" s="687"/>
      <c r="KVB52" s="687"/>
      <c r="KVC52" s="687"/>
      <c r="KVD52" s="687"/>
      <c r="KVE52" s="687"/>
      <c r="KVF52" s="687"/>
      <c r="KVG52" s="687"/>
      <c r="KVH52" s="687"/>
      <c r="KVI52" s="687"/>
      <c r="KVJ52" s="687"/>
      <c r="KVK52" s="687"/>
      <c r="KVL52" s="687"/>
      <c r="KVM52" s="687"/>
      <c r="KVN52" s="687"/>
      <c r="KVO52" s="687"/>
      <c r="KVP52" s="687"/>
      <c r="KVQ52" s="687"/>
      <c r="KVR52" s="687"/>
      <c r="KVS52" s="687"/>
      <c r="KVT52" s="687"/>
      <c r="KVU52" s="687"/>
      <c r="KVV52" s="687"/>
      <c r="KVW52" s="687"/>
      <c r="KVX52" s="687"/>
      <c r="KVY52" s="687"/>
      <c r="KVZ52" s="687"/>
      <c r="KWA52" s="687"/>
      <c r="KWB52" s="687"/>
      <c r="KWC52" s="687"/>
      <c r="KWD52" s="687"/>
      <c r="KWE52" s="687"/>
      <c r="KWF52" s="687"/>
      <c r="KWG52" s="687"/>
      <c r="KWH52" s="687"/>
      <c r="KWI52" s="687"/>
      <c r="KWJ52" s="687"/>
      <c r="KWK52" s="687"/>
      <c r="KWL52" s="687"/>
      <c r="KWM52" s="687"/>
      <c r="KWN52" s="687"/>
      <c r="KWO52" s="687"/>
      <c r="KWP52" s="687"/>
      <c r="KWQ52" s="687"/>
      <c r="KWR52" s="687"/>
      <c r="KWS52" s="687"/>
      <c r="KWT52" s="687"/>
      <c r="KWU52" s="687"/>
      <c r="KWV52" s="687"/>
      <c r="KWW52" s="687"/>
      <c r="KWX52" s="687"/>
      <c r="KWY52" s="687"/>
      <c r="KWZ52" s="687"/>
      <c r="KXA52" s="687"/>
      <c r="KXB52" s="687"/>
      <c r="KXC52" s="687"/>
      <c r="KXD52" s="687"/>
      <c r="KXE52" s="687"/>
      <c r="KXF52" s="687"/>
      <c r="KXG52" s="687"/>
      <c r="KXH52" s="687"/>
      <c r="KXI52" s="687"/>
      <c r="KXJ52" s="687"/>
      <c r="KXK52" s="687"/>
      <c r="KXL52" s="687"/>
      <c r="KXM52" s="687"/>
      <c r="KXN52" s="687"/>
      <c r="KXO52" s="687"/>
      <c r="KXP52" s="687"/>
      <c r="KXQ52" s="687"/>
      <c r="KXR52" s="687"/>
      <c r="KXS52" s="687"/>
      <c r="KXT52" s="687"/>
      <c r="KXU52" s="687"/>
      <c r="KXV52" s="687"/>
      <c r="KXW52" s="687"/>
      <c r="KXX52" s="687"/>
      <c r="KXY52" s="687"/>
      <c r="KXZ52" s="687"/>
      <c r="KYA52" s="687"/>
      <c r="KYB52" s="687"/>
      <c r="KYC52" s="687"/>
      <c r="KYD52" s="687"/>
      <c r="KYE52" s="687"/>
      <c r="KYF52" s="687"/>
      <c r="KYG52" s="687"/>
      <c r="KYH52" s="687"/>
      <c r="KYI52" s="687"/>
      <c r="KYJ52" s="687"/>
      <c r="KYK52" s="687"/>
      <c r="KYL52" s="687"/>
      <c r="KYM52" s="687"/>
      <c r="KYN52" s="687"/>
      <c r="KYO52" s="687"/>
      <c r="KYP52" s="687"/>
      <c r="KYQ52" s="687"/>
      <c r="KYR52" s="687"/>
      <c r="KYS52" s="687"/>
      <c r="KYT52" s="687"/>
      <c r="KYU52" s="687"/>
      <c r="KYV52" s="687"/>
      <c r="KYW52" s="687"/>
      <c r="KYX52" s="687"/>
      <c r="KYY52" s="687"/>
      <c r="KYZ52" s="687"/>
      <c r="KZA52" s="687"/>
      <c r="KZB52" s="687"/>
      <c r="KZC52" s="687"/>
      <c r="KZD52" s="687"/>
      <c r="KZE52" s="687"/>
      <c r="KZF52" s="687"/>
      <c r="KZG52" s="687"/>
      <c r="KZH52" s="687"/>
      <c r="KZI52" s="687"/>
      <c r="KZJ52" s="687"/>
      <c r="KZK52" s="687"/>
      <c r="KZL52" s="687"/>
      <c r="KZM52" s="687"/>
      <c r="KZN52" s="687"/>
      <c r="KZO52" s="687"/>
      <c r="KZP52" s="687"/>
      <c r="KZQ52" s="687"/>
      <c r="KZR52" s="687"/>
      <c r="KZS52" s="687"/>
      <c r="KZT52" s="687"/>
      <c r="KZU52" s="687"/>
      <c r="KZV52" s="687"/>
      <c r="KZW52" s="687"/>
      <c r="KZX52" s="687"/>
      <c r="KZY52" s="687"/>
      <c r="KZZ52" s="687"/>
      <c r="LAA52" s="687"/>
      <c r="LAB52" s="687"/>
      <c r="LAC52" s="687"/>
      <c r="LAD52" s="687"/>
      <c r="LAE52" s="687"/>
      <c r="LAF52" s="687"/>
      <c r="LAG52" s="687"/>
      <c r="LAH52" s="687"/>
      <c r="LAI52" s="687"/>
      <c r="LAJ52" s="687"/>
      <c r="LAK52" s="687"/>
      <c r="LAL52" s="687"/>
      <c r="LAM52" s="687"/>
      <c r="LAN52" s="687"/>
      <c r="LAO52" s="687"/>
      <c r="LAP52" s="687"/>
      <c r="LAQ52" s="687"/>
      <c r="LAR52" s="687"/>
      <c r="LAS52" s="687"/>
      <c r="LAT52" s="687"/>
      <c r="LAU52" s="687"/>
      <c r="LAV52" s="687"/>
      <c r="LAW52" s="687"/>
      <c r="LAX52" s="687"/>
      <c r="LAY52" s="687"/>
      <c r="LAZ52" s="687"/>
      <c r="LBA52" s="687"/>
      <c r="LBB52" s="687"/>
      <c r="LBC52" s="687"/>
      <c r="LBD52" s="687"/>
      <c r="LBE52" s="687"/>
      <c r="LBF52" s="687"/>
      <c r="LBG52" s="687"/>
      <c r="LBH52" s="687"/>
      <c r="LBI52" s="687"/>
      <c r="LBJ52" s="687"/>
      <c r="LBK52" s="687"/>
      <c r="LBL52" s="687"/>
      <c r="LBM52" s="687"/>
      <c r="LBN52" s="687"/>
      <c r="LBO52" s="687"/>
      <c r="LBP52" s="687"/>
      <c r="LBQ52" s="687"/>
      <c r="LBR52" s="687"/>
      <c r="LBS52" s="687"/>
      <c r="LBT52" s="687"/>
      <c r="LBU52" s="687"/>
      <c r="LBV52" s="687"/>
      <c r="LBW52" s="687"/>
      <c r="LBX52" s="687"/>
      <c r="LBY52" s="687"/>
      <c r="LBZ52" s="687"/>
      <c r="LCA52" s="687"/>
      <c r="LCB52" s="687"/>
      <c r="LCC52" s="687"/>
      <c r="LCD52" s="687"/>
      <c r="LCE52" s="687"/>
      <c r="LCF52" s="687"/>
      <c r="LCG52" s="687"/>
      <c r="LCH52" s="687"/>
      <c r="LCI52" s="687"/>
      <c r="LCJ52" s="687"/>
      <c r="LCK52" s="687"/>
      <c r="LCL52" s="687"/>
      <c r="LCM52" s="687"/>
      <c r="LCN52" s="687"/>
      <c r="LCO52" s="687"/>
      <c r="LCP52" s="687"/>
      <c r="LCQ52" s="687"/>
      <c r="LCR52" s="687"/>
      <c r="LCS52" s="687"/>
      <c r="LCT52" s="687"/>
      <c r="LCU52" s="687"/>
      <c r="LCV52" s="687"/>
      <c r="LCW52" s="687"/>
      <c r="LCX52" s="687"/>
      <c r="LCY52" s="687"/>
      <c r="LCZ52" s="687"/>
      <c r="LDA52" s="687"/>
      <c r="LDB52" s="687"/>
      <c r="LDC52" s="687"/>
      <c r="LDD52" s="687"/>
      <c r="LDE52" s="687"/>
      <c r="LDF52" s="687"/>
      <c r="LDG52" s="687"/>
      <c r="LDH52" s="687"/>
      <c r="LDI52" s="687"/>
      <c r="LDJ52" s="687"/>
      <c r="LDK52" s="687"/>
      <c r="LDL52" s="687"/>
      <c r="LDM52" s="687"/>
      <c r="LDN52" s="687"/>
      <c r="LDO52" s="687"/>
      <c r="LDP52" s="687"/>
      <c r="LDQ52" s="687"/>
      <c r="LDR52" s="687"/>
      <c r="LDS52" s="687"/>
      <c r="LDT52" s="687"/>
      <c r="LDU52" s="687"/>
      <c r="LDV52" s="687"/>
      <c r="LDW52" s="687"/>
      <c r="LDX52" s="687"/>
      <c r="LDY52" s="687"/>
      <c r="LDZ52" s="687"/>
      <c r="LEA52" s="687"/>
      <c r="LEB52" s="687"/>
      <c r="LEC52" s="687"/>
      <c r="LED52" s="687"/>
      <c r="LEE52" s="687"/>
      <c r="LEF52" s="687"/>
      <c r="LEG52" s="687"/>
      <c r="LEH52" s="687"/>
      <c r="LEI52" s="687"/>
      <c r="LEJ52" s="687"/>
      <c r="LEK52" s="687"/>
      <c r="LEL52" s="687"/>
      <c r="LEM52" s="687"/>
      <c r="LEN52" s="687"/>
      <c r="LEO52" s="687"/>
      <c r="LEP52" s="687"/>
      <c r="LEQ52" s="687"/>
      <c r="LER52" s="687"/>
      <c r="LES52" s="687"/>
      <c r="LET52" s="687"/>
      <c r="LEU52" s="687"/>
      <c r="LEV52" s="687"/>
      <c r="LEW52" s="687"/>
      <c r="LEX52" s="687"/>
      <c r="LEY52" s="687"/>
      <c r="LEZ52" s="687"/>
      <c r="LFA52" s="687"/>
      <c r="LFB52" s="687"/>
      <c r="LFC52" s="687"/>
      <c r="LFD52" s="687"/>
      <c r="LFE52" s="687"/>
      <c r="LFF52" s="687"/>
      <c r="LFG52" s="687"/>
      <c r="LFH52" s="687"/>
      <c r="LFI52" s="687"/>
      <c r="LFJ52" s="687"/>
      <c r="LFK52" s="687"/>
      <c r="LFL52" s="687"/>
      <c r="LFM52" s="687"/>
      <c r="LFN52" s="687"/>
      <c r="LFO52" s="687"/>
      <c r="LFP52" s="687"/>
      <c r="LFQ52" s="687"/>
      <c r="LFR52" s="687"/>
      <c r="LFS52" s="687"/>
      <c r="LFT52" s="687"/>
      <c r="LFU52" s="687"/>
      <c r="LFV52" s="687"/>
      <c r="LFW52" s="687"/>
      <c r="LFX52" s="687"/>
      <c r="LFY52" s="687"/>
      <c r="LFZ52" s="687"/>
      <c r="LGA52" s="687"/>
      <c r="LGB52" s="687"/>
      <c r="LGC52" s="687"/>
      <c r="LGD52" s="687"/>
      <c r="LGE52" s="687"/>
      <c r="LGF52" s="687"/>
      <c r="LGG52" s="687"/>
      <c r="LGH52" s="687"/>
      <c r="LGI52" s="687"/>
      <c r="LGJ52" s="687"/>
      <c r="LGK52" s="687"/>
      <c r="LGL52" s="687"/>
      <c r="LGM52" s="687"/>
      <c r="LGN52" s="687"/>
      <c r="LGO52" s="687"/>
      <c r="LGP52" s="687"/>
      <c r="LGQ52" s="687"/>
      <c r="LGR52" s="687"/>
      <c r="LGS52" s="687"/>
      <c r="LGT52" s="687"/>
      <c r="LGU52" s="687"/>
      <c r="LGV52" s="687"/>
      <c r="LGW52" s="687"/>
      <c r="LGX52" s="687"/>
      <c r="LGY52" s="687"/>
      <c r="LGZ52" s="687"/>
      <c r="LHA52" s="687"/>
      <c r="LHB52" s="687"/>
      <c r="LHC52" s="687"/>
      <c r="LHD52" s="687"/>
      <c r="LHE52" s="687"/>
      <c r="LHF52" s="687"/>
      <c r="LHG52" s="687"/>
      <c r="LHH52" s="687"/>
      <c r="LHI52" s="687"/>
      <c r="LHJ52" s="687"/>
      <c r="LHK52" s="687"/>
      <c r="LHL52" s="687"/>
      <c r="LHM52" s="687"/>
      <c r="LHN52" s="687"/>
      <c r="LHO52" s="687"/>
      <c r="LHP52" s="687"/>
      <c r="LHQ52" s="687"/>
      <c r="LHR52" s="687"/>
      <c r="LHS52" s="687"/>
      <c r="LHT52" s="687"/>
      <c r="LHU52" s="687"/>
      <c r="LHV52" s="687"/>
      <c r="LHW52" s="687"/>
      <c r="LHX52" s="687"/>
      <c r="LHY52" s="687"/>
      <c r="LHZ52" s="687"/>
      <c r="LIA52" s="687"/>
      <c r="LIB52" s="687"/>
      <c r="LIC52" s="687"/>
      <c r="LID52" s="687"/>
      <c r="LIE52" s="687"/>
      <c r="LIF52" s="687"/>
      <c r="LIG52" s="687"/>
      <c r="LIH52" s="687"/>
      <c r="LII52" s="687"/>
      <c r="LIJ52" s="687"/>
      <c r="LIK52" s="687"/>
      <c r="LIL52" s="687"/>
      <c r="LIM52" s="687"/>
      <c r="LIN52" s="687"/>
      <c r="LIO52" s="687"/>
      <c r="LIP52" s="687"/>
      <c r="LIQ52" s="687"/>
      <c r="LIR52" s="687"/>
      <c r="LIS52" s="687"/>
      <c r="LIT52" s="687"/>
      <c r="LIU52" s="687"/>
      <c r="LIV52" s="687"/>
      <c r="LIW52" s="687"/>
      <c r="LIX52" s="687"/>
      <c r="LIY52" s="687"/>
      <c r="LIZ52" s="687"/>
      <c r="LJA52" s="687"/>
      <c r="LJB52" s="687"/>
      <c r="LJC52" s="687"/>
      <c r="LJD52" s="687"/>
      <c r="LJE52" s="687"/>
      <c r="LJF52" s="687"/>
      <c r="LJG52" s="687"/>
      <c r="LJH52" s="687"/>
      <c r="LJI52" s="687"/>
      <c r="LJJ52" s="687"/>
      <c r="LJK52" s="687"/>
      <c r="LJL52" s="687"/>
      <c r="LJM52" s="687"/>
      <c r="LJN52" s="687"/>
      <c r="LJO52" s="687"/>
      <c r="LJP52" s="687"/>
      <c r="LJQ52" s="687"/>
      <c r="LJR52" s="687"/>
      <c r="LJS52" s="687"/>
      <c r="LJT52" s="687"/>
      <c r="LJU52" s="687"/>
      <c r="LJV52" s="687"/>
      <c r="LJW52" s="687"/>
      <c r="LJX52" s="687"/>
      <c r="LJY52" s="687"/>
      <c r="LJZ52" s="687"/>
      <c r="LKA52" s="687"/>
      <c r="LKB52" s="687"/>
      <c r="LKC52" s="687"/>
      <c r="LKD52" s="687"/>
      <c r="LKE52" s="687"/>
      <c r="LKF52" s="687"/>
      <c r="LKG52" s="687"/>
      <c r="LKH52" s="687"/>
      <c r="LKI52" s="687"/>
      <c r="LKJ52" s="687"/>
      <c r="LKK52" s="687"/>
      <c r="LKL52" s="687"/>
      <c r="LKM52" s="687"/>
      <c r="LKN52" s="687"/>
      <c r="LKO52" s="687"/>
      <c r="LKP52" s="687"/>
      <c r="LKQ52" s="687"/>
      <c r="LKR52" s="687"/>
      <c r="LKS52" s="687"/>
      <c r="LKT52" s="687"/>
      <c r="LKU52" s="687"/>
      <c r="LKV52" s="687"/>
      <c r="LKW52" s="687"/>
      <c r="LKX52" s="687"/>
      <c r="LKY52" s="687"/>
      <c r="LKZ52" s="687"/>
      <c r="LLA52" s="687"/>
      <c r="LLB52" s="687"/>
      <c r="LLC52" s="687"/>
      <c r="LLD52" s="687"/>
      <c r="LLE52" s="687"/>
      <c r="LLF52" s="687"/>
      <c r="LLG52" s="687"/>
      <c r="LLH52" s="687"/>
      <c r="LLI52" s="687"/>
      <c r="LLJ52" s="687"/>
      <c r="LLK52" s="687"/>
      <c r="LLL52" s="687"/>
      <c r="LLM52" s="687"/>
      <c r="LLN52" s="687"/>
      <c r="LLO52" s="687"/>
      <c r="LLP52" s="687"/>
      <c r="LLQ52" s="687"/>
      <c r="LLR52" s="687"/>
      <c r="LLS52" s="687"/>
      <c r="LLT52" s="687"/>
      <c r="LLU52" s="687"/>
      <c r="LLV52" s="687"/>
      <c r="LLW52" s="687"/>
      <c r="LLX52" s="687"/>
      <c r="LLY52" s="687"/>
      <c r="LLZ52" s="687"/>
      <c r="LMA52" s="687"/>
      <c r="LMB52" s="687"/>
      <c r="LMC52" s="687"/>
      <c r="LMD52" s="687"/>
      <c r="LME52" s="687"/>
      <c r="LMF52" s="687"/>
      <c r="LMG52" s="687"/>
      <c r="LMH52" s="687"/>
      <c r="LMI52" s="687"/>
      <c r="LMJ52" s="687"/>
      <c r="LMK52" s="687"/>
      <c r="LML52" s="687"/>
      <c r="LMM52" s="687"/>
      <c r="LMN52" s="687"/>
      <c r="LMO52" s="687"/>
      <c r="LMP52" s="687"/>
      <c r="LMQ52" s="687"/>
      <c r="LMR52" s="687"/>
      <c r="LMS52" s="687"/>
      <c r="LMT52" s="687"/>
      <c r="LMU52" s="687"/>
      <c r="LMV52" s="687"/>
      <c r="LMW52" s="687"/>
      <c r="LMX52" s="687"/>
      <c r="LMY52" s="687"/>
      <c r="LMZ52" s="687"/>
      <c r="LNA52" s="687"/>
      <c r="LNB52" s="687"/>
      <c r="LNC52" s="687"/>
      <c r="LND52" s="687"/>
      <c r="LNE52" s="687"/>
      <c r="LNF52" s="687"/>
      <c r="LNG52" s="687"/>
      <c r="LNH52" s="687"/>
      <c r="LNI52" s="687"/>
      <c r="LNJ52" s="687"/>
      <c r="LNK52" s="687"/>
      <c r="LNL52" s="687"/>
      <c r="LNM52" s="687"/>
      <c r="LNN52" s="687"/>
      <c r="LNO52" s="687"/>
      <c r="LNP52" s="687"/>
      <c r="LNQ52" s="687"/>
      <c r="LNR52" s="687"/>
      <c r="LNS52" s="687"/>
      <c r="LNT52" s="687"/>
      <c r="LNU52" s="687"/>
      <c r="LNV52" s="687"/>
      <c r="LNW52" s="687"/>
      <c r="LNX52" s="687"/>
      <c r="LNY52" s="687"/>
      <c r="LNZ52" s="687"/>
      <c r="LOA52" s="687"/>
      <c r="LOB52" s="687"/>
      <c r="LOC52" s="687"/>
      <c r="LOD52" s="687"/>
      <c r="LOE52" s="687"/>
      <c r="LOF52" s="687"/>
      <c r="LOG52" s="687"/>
      <c r="LOH52" s="687"/>
      <c r="LOI52" s="687"/>
      <c r="LOJ52" s="687"/>
      <c r="LOK52" s="687"/>
      <c r="LOL52" s="687"/>
      <c r="LOM52" s="687"/>
      <c r="LON52" s="687"/>
      <c r="LOO52" s="687"/>
      <c r="LOP52" s="687"/>
      <c r="LOQ52" s="687"/>
      <c r="LOR52" s="687"/>
      <c r="LOS52" s="687"/>
      <c r="LOT52" s="687"/>
      <c r="LOU52" s="687"/>
      <c r="LOV52" s="687"/>
      <c r="LOW52" s="687"/>
      <c r="LOX52" s="687"/>
      <c r="LOY52" s="687"/>
      <c r="LOZ52" s="687"/>
      <c r="LPA52" s="687"/>
      <c r="LPB52" s="687"/>
      <c r="LPC52" s="687"/>
      <c r="LPD52" s="687"/>
      <c r="LPE52" s="687"/>
      <c r="LPF52" s="687"/>
      <c r="LPG52" s="687"/>
      <c r="LPH52" s="687"/>
      <c r="LPI52" s="687"/>
      <c r="LPJ52" s="687"/>
      <c r="LPK52" s="687"/>
      <c r="LPL52" s="687"/>
      <c r="LPM52" s="687"/>
      <c r="LPN52" s="687"/>
      <c r="LPO52" s="687"/>
      <c r="LPP52" s="687"/>
      <c r="LPQ52" s="687"/>
      <c r="LPR52" s="687"/>
      <c r="LPS52" s="687"/>
      <c r="LPT52" s="687"/>
      <c r="LPU52" s="687"/>
      <c r="LPV52" s="687"/>
      <c r="LPW52" s="687"/>
      <c r="LPX52" s="687"/>
      <c r="LPY52" s="687"/>
      <c r="LPZ52" s="687"/>
      <c r="LQA52" s="687"/>
      <c r="LQB52" s="687"/>
      <c r="LQC52" s="687"/>
      <c r="LQD52" s="687"/>
      <c r="LQE52" s="687"/>
      <c r="LQF52" s="687"/>
      <c r="LQG52" s="687"/>
      <c r="LQH52" s="687"/>
      <c r="LQI52" s="687"/>
      <c r="LQJ52" s="687"/>
      <c r="LQK52" s="687"/>
      <c r="LQL52" s="687"/>
      <c r="LQM52" s="687"/>
      <c r="LQN52" s="687"/>
      <c r="LQO52" s="687"/>
      <c r="LQP52" s="687"/>
      <c r="LQQ52" s="687"/>
      <c r="LQR52" s="687"/>
      <c r="LQS52" s="687"/>
      <c r="LQT52" s="687"/>
      <c r="LQU52" s="687"/>
      <c r="LQV52" s="687"/>
      <c r="LQW52" s="687"/>
      <c r="LQX52" s="687"/>
      <c r="LQY52" s="687"/>
      <c r="LQZ52" s="687"/>
      <c r="LRA52" s="687"/>
      <c r="LRB52" s="687"/>
      <c r="LRC52" s="687"/>
      <c r="LRD52" s="687"/>
      <c r="LRE52" s="687"/>
      <c r="LRF52" s="687"/>
      <c r="LRG52" s="687"/>
      <c r="LRH52" s="687"/>
      <c r="LRI52" s="687"/>
      <c r="LRJ52" s="687"/>
      <c r="LRK52" s="687"/>
      <c r="LRL52" s="687"/>
      <c r="LRM52" s="687"/>
      <c r="LRN52" s="687"/>
      <c r="LRO52" s="687"/>
      <c r="LRP52" s="687"/>
      <c r="LRQ52" s="687"/>
      <c r="LRR52" s="687"/>
      <c r="LRS52" s="687"/>
      <c r="LRT52" s="687"/>
      <c r="LRU52" s="687"/>
      <c r="LRV52" s="687"/>
      <c r="LRW52" s="687"/>
      <c r="LRX52" s="687"/>
      <c r="LRY52" s="687"/>
      <c r="LRZ52" s="687"/>
      <c r="LSA52" s="687"/>
      <c r="LSB52" s="687"/>
      <c r="LSC52" s="687"/>
      <c r="LSD52" s="687"/>
      <c r="LSE52" s="687"/>
      <c r="LSF52" s="687"/>
      <c r="LSG52" s="687"/>
      <c r="LSH52" s="687"/>
      <c r="LSI52" s="687"/>
      <c r="LSJ52" s="687"/>
      <c r="LSK52" s="687"/>
      <c r="LSL52" s="687"/>
      <c r="LSM52" s="687"/>
      <c r="LSN52" s="687"/>
      <c r="LSO52" s="687"/>
      <c r="LSP52" s="687"/>
      <c r="LSQ52" s="687"/>
      <c r="LSR52" s="687"/>
      <c r="LSS52" s="687"/>
      <c r="LST52" s="687"/>
      <c r="LSU52" s="687"/>
      <c r="LSV52" s="687"/>
      <c r="LSW52" s="687"/>
      <c r="LSX52" s="687"/>
      <c r="LSY52" s="687"/>
      <c r="LSZ52" s="687"/>
      <c r="LTA52" s="687"/>
      <c r="LTB52" s="687"/>
      <c r="LTC52" s="687"/>
      <c r="LTD52" s="687"/>
      <c r="LTE52" s="687"/>
      <c r="LTF52" s="687"/>
      <c r="LTG52" s="687"/>
      <c r="LTH52" s="687"/>
      <c r="LTI52" s="687"/>
      <c r="LTJ52" s="687"/>
      <c r="LTK52" s="687"/>
      <c r="LTL52" s="687"/>
      <c r="LTM52" s="687"/>
      <c r="LTN52" s="687"/>
      <c r="LTO52" s="687"/>
      <c r="LTP52" s="687"/>
      <c r="LTQ52" s="687"/>
      <c r="LTR52" s="687"/>
      <c r="LTS52" s="687"/>
      <c r="LTT52" s="687"/>
      <c r="LTU52" s="687"/>
      <c r="LTV52" s="687"/>
      <c r="LTW52" s="687"/>
      <c r="LTX52" s="687"/>
      <c r="LTY52" s="687"/>
      <c r="LTZ52" s="687"/>
      <c r="LUA52" s="687"/>
      <c r="LUB52" s="687"/>
      <c r="LUC52" s="687"/>
      <c r="LUD52" s="687"/>
      <c r="LUE52" s="687"/>
      <c r="LUF52" s="687"/>
      <c r="LUG52" s="687"/>
      <c r="LUH52" s="687"/>
      <c r="LUI52" s="687"/>
      <c r="LUJ52" s="687"/>
      <c r="LUK52" s="687"/>
      <c r="LUL52" s="687"/>
      <c r="LUM52" s="687"/>
      <c r="LUN52" s="687"/>
      <c r="LUO52" s="687"/>
      <c r="LUP52" s="687"/>
      <c r="LUQ52" s="687"/>
      <c r="LUR52" s="687"/>
      <c r="LUS52" s="687"/>
      <c r="LUT52" s="687"/>
      <c r="LUU52" s="687"/>
      <c r="LUV52" s="687"/>
      <c r="LUW52" s="687"/>
      <c r="LUX52" s="687"/>
      <c r="LUY52" s="687"/>
      <c r="LUZ52" s="687"/>
      <c r="LVA52" s="687"/>
      <c r="LVB52" s="687"/>
      <c r="LVC52" s="687"/>
      <c r="LVD52" s="687"/>
      <c r="LVE52" s="687"/>
      <c r="LVF52" s="687"/>
      <c r="LVG52" s="687"/>
      <c r="LVH52" s="687"/>
      <c r="LVI52" s="687"/>
      <c r="LVJ52" s="687"/>
      <c r="LVK52" s="687"/>
      <c r="LVL52" s="687"/>
      <c r="LVM52" s="687"/>
      <c r="LVN52" s="687"/>
      <c r="LVO52" s="687"/>
      <c r="LVP52" s="687"/>
      <c r="LVQ52" s="687"/>
      <c r="LVR52" s="687"/>
      <c r="LVS52" s="687"/>
      <c r="LVT52" s="687"/>
      <c r="LVU52" s="687"/>
      <c r="LVV52" s="687"/>
      <c r="LVW52" s="687"/>
      <c r="LVX52" s="687"/>
      <c r="LVY52" s="687"/>
      <c r="LVZ52" s="687"/>
      <c r="LWA52" s="687"/>
      <c r="LWB52" s="687"/>
      <c r="LWC52" s="687"/>
      <c r="LWD52" s="687"/>
      <c r="LWE52" s="687"/>
      <c r="LWF52" s="687"/>
      <c r="LWG52" s="687"/>
      <c r="LWH52" s="687"/>
      <c r="LWI52" s="687"/>
      <c r="LWJ52" s="687"/>
      <c r="LWK52" s="687"/>
      <c r="LWL52" s="687"/>
      <c r="LWM52" s="687"/>
      <c r="LWN52" s="687"/>
      <c r="LWO52" s="687"/>
      <c r="LWP52" s="687"/>
      <c r="LWQ52" s="687"/>
      <c r="LWR52" s="687"/>
      <c r="LWS52" s="687"/>
      <c r="LWT52" s="687"/>
      <c r="LWU52" s="687"/>
      <c r="LWV52" s="687"/>
      <c r="LWW52" s="687"/>
      <c r="LWX52" s="687"/>
      <c r="LWY52" s="687"/>
      <c r="LWZ52" s="687"/>
      <c r="LXA52" s="687"/>
      <c r="LXB52" s="687"/>
      <c r="LXC52" s="687"/>
      <c r="LXD52" s="687"/>
      <c r="LXE52" s="687"/>
      <c r="LXF52" s="687"/>
      <c r="LXG52" s="687"/>
      <c r="LXH52" s="687"/>
      <c r="LXI52" s="687"/>
      <c r="LXJ52" s="687"/>
      <c r="LXK52" s="687"/>
      <c r="LXL52" s="687"/>
      <c r="LXM52" s="687"/>
      <c r="LXN52" s="687"/>
      <c r="LXO52" s="687"/>
      <c r="LXP52" s="687"/>
      <c r="LXQ52" s="687"/>
      <c r="LXR52" s="687"/>
      <c r="LXS52" s="687"/>
      <c r="LXT52" s="687"/>
      <c r="LXU52" s="687"/>
      <c r="LXV52" s="687"/>
      <c r="LXW52" s="687"/>
      <c r="LXX52" s="687"/>
      <c r="LXY52" s="687"/>
      <c r="LXZ52" s="687"/>
      <c r="LYA52" s="687"/>
      <c r="LYB52" s="687"/>
      <c r="LYC52" s="687"/>
      <c r="LYD52" s="687"/>
      <c r="LYE52" s="687"/>
      <c r="LYF52" s="687"/>
      <c r="LYG52" s="687"/>
      <c r="LYH52" s="687"/>
      <c r="LYI52" s="687"/>
      <c r="LYJ52" s="687"/>
      <c r="LYK52" s="687"/>
      <c r="LYL52" s="687"/>
      <c r="LYM52" s="687"/>
      <c r="LYN52" s="687"/>
      <c r="LYO52" s="687"/>
      <c r="LYP52" s="687"/>
      <c r="LYQ52" s="687"/>
      <c r="LYR52" s="687"/>
      <c r="LYS52" s="687"/>
      <c r="LYT52" s="687"/>
      <c r="LYU52" s="687"/>
      <c r="LYV52" s="687"/>
      <c r="LYW52" s="687"/>
      <c r="LYX52" s="687"/>
      <c r="LYY52" s="687"/>
      <c r="LYZ52" s="687"/>
      <c r="LZA52" s="687"/>
      <c r="LZB52" s="687"/>
      <c r="LZC52" s="687"/>
      <c r="LZD52" s="687"/>
      <c r="LZE52" s="687"/>
      <c r="LZF52" s="687"/>
      <c r="LZG52" s="687"/>
      <c r="LZH52" s="687"/>
      <c r="LZI52" s="687"/>
      <c r="LZJ52" s="687"/>
      <c r="LZK52" s="687"/>
      <c r="LZL52" s="687"/>
      <c r="LZM52" s="687"/>
      <c r="LZN52" s="687"/>
      <c r="LZO52" s="687"/>
      <c r="LZP52" s="687"/>
      <c r="LZQ52" s="687"/>
      <c r="LZR52" s="687"/>
      <c r="LZS52" s="687"/>
      <c r="LZT52" s="687"/>
      <c r="LZU52" s="687"/>
      <c r="LZV52" s="687"/>
      <c r="LZW52" s="687"/>
      <c r="LZX52" s="687"/>
      <c r="LZY52" s="687"/>
      <c r="LZZ52" s="687"/>
      <c r="MAA52" s="687"/>
      <c r="MAB52" s="687"/>
      <c r="MAC52" s="687"/>
      <c r="MAD52" s="687"/>
      <c r="MAE52" s="687"/>
      <c r="MAF52" s="687"/>
      <c r="MAG52" s="687"/>
      <c r="MAH52" s="687"/>
      <c r="MAI52" s="687"/>
      <c r="MAJ52" s="687"/>
      <c r="MAK52" s="687"/>
      <c r="MAL52" s="687"/>
      <c r="MAM52" s="687"/>
      <c r="MAN52" s="687"/>
      <c r="MAO52" s="687"/>
      <c r="MAP52" s="687"/>
      <c r="MAQ52" s="687"/>
      <c r="MAR52" s="687"/>
      <c r="MAS52" s="687"/>
      <c r="MAT52" s="687"/>
      <c r="MAU52" s="687"/>
      <c r="MAV52" s="687"/>
      <c r="MAW52" s="687"/>
      <c r="MAX52" s="687"/>
      <c r="MAY52" s="687"/>
      <c r="MAZ52" s="687"/>
      <c r="MBA52" s="687"/>
      <c r="MBB52" s="687"/>
      <c r="MBC52" s="687"/>
      <c r="MBD52" s="687"/>
      <c r="MBE52" s="687"/>
      <c r="MBF52" s="687"/>
      <c r="MBG52" s="687"/>
      <c r="MBH52" s="687"/>
      <c r="MBI52" s="687"/>
      <c r="MBJ52" s="687"/>
      <c r="MBK52" s="687"/>
      <c r="MBL52" s="687"/>
      <c r="MBM52" s="687"/>
      <c r="MBN52" s="687"/>
      <c r="MBO52" s="687"/>
      <c r="MBP52" s="687"/>
      <c r="MBQ52" s="687"/>
      <c r="MBR52" s="687"/>
      <c r="MBS52" s="687"/>
      <c r="MBT52" s="687"/>
      <c r="MBU52" s="687"/>
      <c r="MBV52" s="687"/>
      <c r="MBW52" s="687"/>
      <c r="MBX52" s="687"/>
      <c r="MBY52" s="687"/>
      <c r="MBZ52" s="687"/>
      <c r="MCA52" s="687"/>
      <c r="MCB52" s="687"/>
      <c r="MCC52" s="687"/>
      <c r="MCD52" s="687"/>
      <c r="MCE52" s="687"/>
      <c r="MCF52" s="687"/>
      <c r="MCG52" s="687"/>
      <c r="MCH52" s="687"/>
      <c r="MCI52" s="687"/>
      <c r="MCJ52" s="687"/>
      <c r="MCK52" s="687"/>
      <c r="MCL52" s="687"/>
      <c r="MCM52" s="687"/>
      <c r="MCN52" s="687"/>
      <c r="MCO52" s="687"/>
      <c r="MCP52" s="687"/>
      <c r="MCQ52" s="687"/>
      <c r="MCR52" s="687"/>
      <c r="MCS52" s="687"/>
      <c r="MCT52" s="687"/>
      <c r="MCU52" s="687"/>
      <c r="MCV52" s="687"/>
      <c r="MCW52" s="687"/>
      <c r="MCX52" s="687"/>
      <c r="MCY52" s="687"/>
      <c r="MCZ52" s="687"/>
      <c r="MDA52" s="687"/>
      <c r="MDB52" s="687"/>
      <c r="MDC52" s="687"/>
      <c r="MDD52" s="687"/>
      <c r="MDE52" s="687"/>
      <c r="MDF52" s="687"/>
      <c r="MDG52" s="687"/>
      <c r="MDH52" s="687"/>
      <c r="MDI52" s="687"/>
      <c r="MDJ52" s="687"/>
      <c r="MDK52" s="687"/>
      <c r="MDL52" s="687"/>
      <c r="MDM52" s="687"/>
      <c r="MDN52" s="687"/>
      <c r="MDO52" s="687"/>
      <c r="MDP52" s="687"/>
      <c r="MDQ52" s="687"/>
      <c r="MDR52" s="687"/>
      <c r="MDS52" s="687"/>
      <c r="MDT52" s="687"/>
      <c r="MDU52" s="687"/>
      <c r="MDV52" s="687"/>
      <c r="MDW52" s="687"/>
      <c r="MDX52" s="687"/>
      <c r="MDY52" s="687"/>
      <c r="MDZ52" s="687"/>
      <c r="MEA52" s="687"/>
      <c r="MEB52" s="687"/>
      <c r="MEC52" s="687"/>
      <c r="MED52" s="687"/>
      <c r="MEE52" s="687"/>
      <c r="MEF52" s="687"/>
      <c r="MEG52" s="687"/>
      <c r="MEH52" s="687"/>
      <c r="MEI52" s="687"/>
      <c r="MEJ52" s="687"/>
      <c r="MEK52" s="687"/>
      <c r="MEL52" s="687"/>
      <c r="MEM52" s="687"/>
      <c r="MEN52" s="687"/>
      <c r="MEO52" s="687"/>
      <c r="MEP52" s="687"/>
      <c r="MEQ52" s="687"/>
      <c r="MER52" s="687"/>
      <c r="MES52" s="687"/>
      <c r="MET52" s="687"/>
      <c r="MEU52" s="687"/>
      <c r="MEV52" s="687"/>
      <c r="MEW52" s="687"/>
      <c r="MEX52" s="687"/>
      <c r="MEY52" s="687"/>
      <c r="MEZ52" s="687"/>
      <c r="MFA52" s="687"/>
      <c r="MFB52" s="687"/>
      <c r="MFC52" s="687"/>
      <c r="MFD52" s="687"/>
      <c r="MFE52" s="687"/>
      <c r="MFF52" s="687"/>
      <c r="MFG52" s="687"/>
      <c r="MFH52" s="687"/>
      <c r="MFI52" s="687"/>
      <c r="MFJ52" s="687"/>
      <c r="MFK52" s="687"/>
      <c r="MFL52" s="687"/>
      <c r="MFM52" s="687"/>
      <c r="MFN52" s="687"/>
      <c r="MFO52" s="687"/>
      <c r="MFP52" s="687"/>
      <c r="MFQ52" s="687"/>
      <c r="MFR52" s="687"/>
      <c r="MFS52" s="687"/>
      <c r="MFT52" s="687"/>
      <c r="MFU52" s="687"/>
      <c r="MFV52" s="687"/>
      <c r="MFW52" s="687"/>
      <c r="MFX52" s="687"/>
      <c r="MFY52" s="687"/>
      <c r="MFZ52" s="687"/>
      <c r="MGA52" s="687"/>
      <c r="MGB52" s="687"/>
      <c r="MGC52" s="687"/>
      <c r="MGD52" s="687"/>
      <c r="MGE52" s="687"/>
      <c r="MGF52" s="687"/>
      <c r="MGG52" s="687"/>
      <c r="MGH52" s="687"/>
      <c r="MGI52" s="687"/>
      <c r="MGJ52" s="687"/>
      <c r="MGK52" s="687"/>
      <c r="MGL52" s="687"/>
      <c r="MGM52" s="687"/>
      <c r="MGN52" s="687"/>
      <c r="MGO52" s="687"/>
      <c r="MGP52" s="687"/>
      <c r="MGQ52" s="687"/>
      <c r="MGR52" s="687"/>
      <c r="MGS52" s="687"/>
      <c r="MGT52" s="687"/>
      <c r="MGU52" s="687"/>
      <c r="MGV52" s="687"/>
      <c r="MGW52" s="687"/>
      <c r="MGX52" s="687"/>
      <c r="MGY52" s="687"/>
      <c r="MGZ52" s="687"/>
      <c r="MHA52" s="687"/>
      <c r="MHB52" s="687"/>
      <c r="MHC52" s="687"/>
      <c r="MHD52" s="687"/>
      <c r="MHE52" s="687"/>
      <c r="MHF52" s="687"/>
      <c r="MHG52" s="687"/>
      <c r="MHH52" s="687"/>
      <c r="MHI52" s="687"/>
      <c r="MHJ52" s="687"/>
      <c r="MHK52" s="687"/>
      <c r="MHL52" s="687"/>
      <c r="MHM52" s="687"/>
      <c r="MHN52" s="687"/>
      <c r="MHO52" s="687"/>
      <c r="MHP52" s="687"/>
      <c r="MHQ52" s="687"/>
      <c r="MHR52" s="687"/>
      <c r="MHS52" s="687"/>
      <c r="MHT52" s="687"/>
      <c r="MHU52" s="687"/>
      <c r="MHV52" s="687"/>
      <c r="MHW52" s="687"/>
      <c r="MHX52" s="687"/>
      <c r="MHY52" s="687"/>
      <c r="MHZ52" s="687"/>
      <c r="MIA52" s="687"/>
      <c r="MIB52" s="687"/>
      <c r="MIC52" s="687"/>
      <c r="MID52" s="687"/>
      <c r="MIE52" s="687"/>
      <c r="MIF52" s="687"/>
      <c r="MIG52" s="687"/>
      <c r="MIH52" s="687"/>
      <c r="MII52" s="687"/>
      <c r="MIJ52" s="687"/>
      <c r="MIK52" s="687"/>
      <c r="MIL52" s="687"/>
      <c r="MIM52" s="687"/>
      <c r="MIN52" s="687"/>
      <c r="MIO52" s="687"/>
      <c r="MIP52" s="687"/>
      <c r="MIQ52" s="687"/>
      <c r="MIR52" s="687"/>
      <c r="MIS52" s="687"/>
      <c r="MIT52" s="687"/>
      <c r="MIU52" s="687"/>
      <c r="MIV52" s="687"/>
      <c r="MIW52" s="687"/>
      <c r="MIX52" s="687"/>
      <c r="MIY52" s="687"/>
      <c r="MIZ52" s="687"/>
      <c r="MJA52" s="687"/>
      <c r="MJB52" s="687"/>
      <c r="MJC52" s="687"/>
      <c r="MJD52" s="687"/>
      <c r="MJE52" s="687"/>
      <c r="MJF52" s="687"/>
      <c r="MJG52" s="687"/>
      <c r="MJH52" s="687"/>
      <c r="MJI52" s="687"/>
      <c r="MJJ52" s="687"/>
      <c r="MJK52" s="687"/>
      <c r="MJL52" s="687"/>
      <c r="MJM52" s="687"/>
      <c r="MJN52" s="687"/>
      <c r="MJO52" s="687"/>
      <c r="MJP52" s="687"/>
      <c r="MJQ52" s="687"/>
      <c r="MJR52" s="687"/>
      <c r="MJS52" s="687"/>
      <c r="MJT52" s="687"/>
      <c r="MJU52" s="687"/>
      <c r="MJV52" s="687"/>
      <c r="MJW52" s="687"/>
      <c r="MJX52" s="687"/>
      <c r="MJY52" s="687"/>
      <c r="MJZ52" s="687"/>
      <c r="MKA52" s="687"/>
      <c r="MKB52" s="687"/>
      <c r="MKC52" s="687"/>
      <c r="MKD52" s="687"/>
      <c r="MKE52" s="687"/>
      <c r="MKF52" s="687"/>
      <c r="MKG52" s="687"/>
      <c r="MKH52" s="687"/>
      <c r="MKI52" s="687"/>
      <c r="MKJ52" s="687"/>
      <c r="MKK52" s="687"/>
      <c r="MKL52" s="687"/>
      <c r="MKM52" s="687"/>
      <c r="MKN52" s="687"/>
      <c r="MKO52" s="687"/>
      <c r="MKP52" s="687"/>
      <c r="MKQ52" s="687"/>
      <c r="MKR52" s="687"/>
      <c r="MKS52" s="687"/>
      <c r="MKT52" s="687"/>
      <c r="MKU52" s="687"/>
      <c r="MKV52" s="687"/>
      <c r="MKW52" s="687"/>
      <c r="MKX52" s="687"/>
      <c r="MKY52" s="687"/>
      <c r="MKZ52" s="687"/>
      <c r="MLA52" s="687"/>
      <c r="MLB52" s="687"/>
      <c r="MLC52" s="687"/>
      <c r="MLD52" s="687"/>
      <c r="MLE52" s="687"/>
      <c r="MLF52" s="687"/>
      <c r="MLG52" s="687"/>
      <c r="MLH52" s="687"/>
      <c r="MLI52" s="687"/>
      <c r="MLJ52" s="687"/>
      <c r="MLK52" s="687"/>
      <c r="MLL52" s="687"/>
      <c r="MLM52" s="687"/>
      <c r="MLN52" s="687"/>
      <c r="MLO52" s="687"/>
      <c r="MLP52" s="687"/>
      <c r="MLQ52" s="687"/>
      <c r="MLR52" s="687"/>
      <c r="MLS52" s="687"/>
      <c r="MLT52" s="687"/>
      <c r="MLU52" s="687"/>
      <c r="MLV52" s="687"/>
      <c r="MLW52" s="687"/>
      <c r="MLX52" s="687"/>
      <c r="MLY52" s="687"/>
      <c r="MLZ52" s="687"/>
      <c r="MMA52" s="687"/>
      <c r="MMB52" s="687"/>
      <c r="MMC52" s="687"/>
      <c r="MMD52" s="687"/>
      <c r="MME52" s="687"/>
      <c r="MMF52" s="687"/>
      <c r="MMG52" s="687"/>
      <c r="MMH52" s="687"/>
      <c r="MMI52" s="687"/>
      <c r="MMJ52" s="687"/>
      <c r="MMK52" s="687"/>
      <c r="MML52" s="687"/>
      <c r="MMM52" s="687"/>
      <c r="MMN52" s="687"/>
      <c r="MMO52" s="687"/>
      <c r="MMP52" s="687"/>
      <c r="MMQ52" s="687"/>
      <c r="MMR52" s="687"/>
      <c r="MMS52" s="687"/>
      <c r="MMT52" s="687"/>
      <c r="MMU52" s="687"/>
      <c r="MMV52" s="687"/>
      <c r="MMW52" s="687"/>
      <c r="MMX52" s="687"/>
      <c r="MMY52" s="687"/>
      <c r="MMZ52" s="687"/>
      <c r="MNA52" s="687"/>
      <c r="MNB52" s="687"/>
      <c r="MNC52" s="687"/>
      <c r="MND52" s="687"/>
      <c r="MNE52" s="687"/>
      <c r="MNF52" s="687"/>
      <c r="MNG52" s="687"/>
      <c r="MNH52" s="687"/>
      <c r="MNI52" s="687"/>
      <c r="MNJ52" s="687"/>
      <c r="MNK52" s="687"/>
      <c r="MNL52" s="687"/>
      <c r="MNM52" s="687"/>
      <c r="MNN52" s="687"/>
      <c r="MNO52" s="687"/>
      <c r="MNP52" s="687"/>
      <c r="MNQ52" s="687"/>
      <c r="MNR52" s="687"/>
      <c r="MNS52" s="687"/>
      <c r="MNT52" s="687"/>
      <c r="MNU52" s="687"/>
      <c r="MNV52" s="687"/>
      <c r="MNW52" s="687"/>
      <c r="MNX52" s="687"/>
      <c r="MNY52" s="687"/>
      <c r="MNZ52" s="687"/>
      <c r="MOA52" s="687"/>
      <c r="MOB52" s="687"/>
      <c r="MOC52" s="687"/>
      <c r="MOD52" s="687"/>
      <c r="MOE52" s="687"/>
      <c r="MOF52" s="687"/>
      <c r="MOG52" s="687"/>
      <c r="MOH52" s="687"/>
      <c r="MOI52" s="687"/>
      <c r="MOJ52" s="687"/>
      <c r="MOK52" s="687"/>
      <c r="MOL52" s="687"/>
      <c r="MOM52" s="687"/>
      <c r="MON52" s="687"/>
      <c r="MOO52" s="687"/>
      <c r="MOP52" s="687"/>
      <c r="MOQ52" s="687"/>
      <c r="MOR52" s="687"/>
      <c r="MOS52" s="687"/>
      <c r="MOT52" s="687"/>
      <c r="MOU52" s="687"/>
      <c r="MOV52" s="687"/>
      <c r="MOW52" s="687"/>
      <c r="MOX52" s="687"/>
      <c r="MOY52" s="687"/>
      <c r="MOZ52" s="687"/>
      <c r="MPA52" s="687"/>
      <c r="MPB52" s="687"/>
      <c r="MPC52" s="687"/>
      <c r="MPD52" s="687"/>
      <c r="MPE52" s="687"/>
      <c r="MPF52" s="687"/>
      <c r="MPG52" s="687"/>
      <c r="MPH52" s="687"/>
      <c r="MPI52" s="687"/>
      <c r="MPJ52" s="687"/>
      <c r="MPK52" s="687"/>
      <c r="MPL52" s="687"/>
      <c r="MPM52" s="687"/>
      <c r="MPN52" s="687"/>
      <c r="MPO52" s="687"/>
      <c r="MPP52" s="687"/>
      <c r="MPQ52" s="687"/>
      <c r="MPR52" s="687"/>
      <c r="MPS52" s="687"/>
      <c r="MPT52" s="687"/>
      <c r="MPU52" s="687"/>
      <c r="MPV52" s="687"/>
      <c r="MPW52" s="687"/>
      <c r="MPX52" s="687"/>
      <c r="MPY52" s="687"/>
      <c r="MPZ52" s="687"/>
      <c r="MQA52" s="687"/>
      <c r="MQB52" s="687"/>
      <c r="MQC52" s="687"/>
      <c r="MQD52" s="687"/>
      <c r="MQE52" s="687"/>
      <c r="MQF52" s="687"/>
      <c r="MQG52" s="687"/>
      <c r="MQH52" s="687"/>
      <c r="MQI52" s="687"/>
      <c r="MQJ52" s="687"/>
      <c r="MQK52" s="687"/>
      <c r="MQL52" s="687"/>
      <c r="MQM52" s="687"/>
      <c r="MQN52" s="687"/>
      <c r="MQO52" s="687"/>
      <c r="MQP52" s="687"/>
      <c r="MQQ52" s="687"/>
      <c r="MQR52" s="687"/>
      <c r="MQS52" s="687"/>
      <c r="MQT52" s="687"/>
      <c r="MQU52" s="687"/>
      <c r="MQV52" s="687"/>
      <c r="MQW52" s="687"/>
      <c r="MQX52" s="687"/>
      <c r="MQY52" s="687"/>
      <c r="MQZ52" s="687"/>
      <c r="MRA52" s="687"/>
      <c r="MRB52" s="687"/>
      <c r="MRC52" s="687"/>
      <c r="MRD52" s="687"/>
      <c r="MRE52" s="687"/>
      <c r="MRF52" s="687"/>
      <c r="MRG52" s="687"/>
      <c r="MRH52" s="687"/>
      <c r="MRI52" s="687"/>
      <c r="MRJ52" s="687"/>
      <c r="MRK52" s="687"/>
      <c r="MRL52" s="687"/>
      <c r="MRM52" s="687"/>
      <c r="MRN52" s="687"/>
      <c r="MRO52" s="687"/>
      <c r="MRP52" s="687"/>
      <c r="MRQ52" s="687"/>
      <c r="MRR52" s="687"/>
      <c r="MRS52" s="687"/>
      <c r="MRT52" s="687"/>
      <c r="MRU52" s="687"/>
      <c r="MRV52" s="687"/>
      <c r="MRW52" s="687"/>
      <c r="MRX52" s="687"/>
      <c r="MRY52" s="687"/>
      <c r="MRZ52" s="687"/>
      <c r="MSA52" s="687"/>
      <c r="MSB52" s="687"/>
      <c r="MSC52" s="687"/>
      <c r="MSD52" s="687"/>
      <c r="MSE52" s="687"/>
      <c r="MSF52" s="687"/>
      <c r="MSG52" s="687"/>
      <c r="MSH52" s="687"/>
      <c r="MSI52" s="687"/>
      <c r="MSJ52" s="687"/>
      <c r="MSK52" s="687"/>
      <c r="MSL52" s="687"/>
      <c r="MSM52" s="687"/>
      <c r="MSN52" s="687"/>
      <c r="MSO52" s="687"/>
      <c r="MSP52" s="687"/>
      <c r="MSQ52" s="687"/>
      <c r="MSR52" s="687"/>
      <c r="MSS52" s="687"/>
      <c r="MST52" s="687"/>
      <c r="MSU52" s="687"/>
      <c r="MSV52" s="687"/>
      <c r="MSW52" s="687"/>
      <c r="MSX52" s="687"/>
      <c r="MSY52" s="687"/>
      <c r="MSZ52" s="687"/>
      <c r="MTA52" s="687"/>
      <c r="MTB52" s="687"/>
      <c r="MTC52" s="687"/>
      <c r="MTD52" s="687"/>
      <c r="MTE52" s="687"/>
      <c r="MTF52" s="687"/>
      <c r="MTG52" s="687"/>
      <c r="MTH52" s="687"/>
      <c r="MTI52" s="687"/>
      <c r="MTJ52" s="687"/>
      <c r="MTK52" s="687"/>
      <c r="MTL52" s="687"/>
      <c r="MTM52" s="687"/>
      <c r="MTN52" s="687"/>
      <c r="MTO52" s="687"/>
      <c r="MTP52" s="687"/>
      <c r="MTQ52" s="687"/>
      <c r="MTR52" s="687"/>
      <c r="MTS52" s="687"/>
      <c r="MTT52" s="687"/>
      <c r="MTU52" s="687"/>
      <c r="MTV52" s="687"/>
      <c r="MTW52" s="687"/>
      <c r="MTX52" s="687"/>
      <c r="MTY52" s="687"/>
      <c r="MTZ52" s="687"/>
      <c r="MUA52" s="687"/>
      <c r="MUB52" s="687"/>
      <c r="MUC52" s="687"/>
      <c r="MUD52" s="687"/>
      <c r="MUE52" s="687"/>
      <c r="MUF52" s="687"/>
      <c r="MUG52" s="687"/>
      <c r="MUH52" s="687"/>
      <c r="MUI52" s="687"/>
      <c r="MUJ52" s="687"/>
      <c r="MUK52" s="687"/>
      <c r="MUL52" s="687"/>
      <c r="MUM52" s="687"/>
      <c r="MUN52" s="687"/>
      <c r="MUO52" s="687"/>
      <c r="MUP52" s="687"/>
      <c r="MUQ52" s="687"/>
      <c r="MUR52" s="687"/>
      <c r="MUS52" s="687"/>
      <c r="MUT52" s="687"/>
      <c r="MUU52" s="687"/>
      <c r="MUV52" s="687"/>
      <c r="MUW52" s="687"/>
      <c r="MUX52" s="687"/>
      <c r="MUY52" s="687"/>
      <c r="MUZ52" s="687"/>
      <c r="MVA52" s="687"/>
      <c r="MVB52" s="687"/>
      <c r="MVC52" s="687"/>
      <c r="MVD52" s="687"/>
      <c r="MVE52" s="687"/>
      <c r="MVF52" s="687"/>
      <c r="MVG52" s="687"/>
      <c r="MVH52" s="687"/>
      <c r="MVI52" s="687"/>
      <c r="MVJ52" s="687"/>
      <c r="MVK52" s="687"/>
      <c r="MVL52" s="687"/>
      <c r="MVM52" s="687"/>
      <c r="MVN52" s="687"/>
      <c r="MVO52" s="687"/>
      <c r="MVP52" s="687"/>
      <c r="MVQ52" s="687"/>
      <c r="MVR52" s="687"/>
      <c r="MVS52" s="687"/>
      <c r="MVT52" s="687"/>
      <c r="MVU52" s="687"/>
      <c r="MVV52" s="687"/>
      <c r="MVW52" s="687"/>
      <c r="MVX52" s="687"/>
      <c r="MVY52" s="687"/>
      <c r="MVZ52" s="687"/>
      <c r="MWA52" s="687"/>
      <c r="MWB52" s="687"/>
      <c r="MWC52" s="687"/>
      <c r="MWD52" s="687"/>
      <c r="MWE52" s="687"/>
      <c r="MWF52" s="687"/>
      <c r="MWG52" s="687"/>
      <c r="MWH52" s="687"/>
      <c r="MWI52" s="687"/>
      <c r="MWJ52" s="687"/>
      <c r="MWK52" s="687"/>
      <c r="MWL52" s="687"/>
      <c r="MWM52" s="687"/>
      <c r="MWN52" s="687"/>
      <c r="MWO52" s="687"/>
      <c r="MWP52" s="687"/>
      <c r="MWQ52" s="687"/>
      <c r="MWR52" s="687"/>
      <c r="MWS52" s="687"/>
      <c r="MWT52" s="687"/>
      <c r="MWU52" s="687"/>
      <c r="MWV52" s="687"/>
      <c r="MWW52" s="687"/>
      <c r="MWX52" s="687"/>
      <c r="MWY52" s="687"/>
      <c r="MWZ52" s="687"/>
      <c r="MXA52" s="687"/>
      <c r="MXB52" s="687"/>
      <c r="MXC52" s="687"/>
      <c r="MXD52" s="687"/>
      <c r="MXE52" s="687"/>
      <c r="MXF52" s="687"/>
      <c r="MXG52" s="687"/>
      <c r="MXH52" s="687"/>
      <c r="MXI52" s="687"/>
      <c r="MXJ52" s="687"/>
      <c r="MXK52" s="687"/>
      <c r="MXL52" s="687"/>
      <c r="MXM52" s="687"/>
      <c r="MXN52" s="687"/>
      <c r="MXO52" s="687"/>
      <c r="MXP52" s="687"/>
      <c r="MXQ52" s="687"/>
      <c r="MXR52" s="687"/>
      <c r="MXS52" s="687"/>
      <c r="MXT52" s="687"/>
      <c r="MXU52" s="687"/>
      <c r="MXV52" s="687"/>
      <c r="MXW52" s="687"/>
      <c r="MXX52" s="687"/>
      <c r="MXY52" s="687"/>
      <c r="MXZ52" s="687"/>
      <c r="MYA52" s="687"/>
      <c r="MYB52" s="687"/>
      <c r="MYC52" s="687"/>
      <c r="MYD52" s="687"/>
      <c r="MYE52" s="687"/>
      <c r="MYF52" s="687"/>
      <c r="MYG52" s="687"/>
      <c r="MYH52" s="687"/>
      <c r="MYI52" s="687"/>
      <c r="MYJ52" s="687"/>
      <c r="MYK52" s="687"/>
      <c r="MYL52" s="687"/>
      <c r="MYM52" s="687"/>
      <c r="MYN52" s="687"/>
      <c r="MYO52" s="687"/>
      <c r="MYP52" s="687"/>
      <c r="MYQ52" s="687"/>
      <c r="MYR52" s="687"/>
      <c r="MYS52" s="687"/>
      <c r="MYT52" s="687"/>
      <c r="MYU52" s="687"/>
      <c r="MYV52" s="687"/>
      <c r="MYW52" s="687"/>
      <c r="MYX52" s="687"/>
      <c r="MYY52" s="687"/>
      <c r="MYZ52" s="687"/>
      <c r="MZA52" s="687"/>
      <c r="MZB52" s="687"/>
      <c r="MZC52" s="687"/>
      <c r="MZD52" s="687"/>
      <c r="MZE52" s="687"/>
      <c r="MZF52" s="687"/>
      <c r="MZG52" s="687"/>
      <c r="MZH52" s="687"/>
      <c r="MZI52" s="687"/>
      <c r="MZJ52" s="687"/>
      <c r="MZK52" s="687"/>
      <c r="MZL52" s="687"/>
      <c r="MZM52" s="687"/>
      <c r="MZN52" s="687"/>
      <c r="MZO52" s="687"/>
      <c r="MZP52" s="687"/>
      <c r="MZQ52" s="687"/>
      <c r="MZR52" s="687"/>
      <c r="MZS52" s="687"/>
      <c r="MZT52" s="687"/>
      <c r="MZU52" s="687"/>
      <c r="MZV52" s="687"/>
      <c r="MZW52" s="687"/>
      <c r="MZX52" s="687"/>
      <c r="MZY52" s="687"/>
      <c r="MZZ52" s="687"/>
      <c r="NAA52" s="687"/>
      <c r="NAB52" s="687"/>
      <c r="NAC52" s="687"/>
      <c r="NAD52" s="687"/>
      <c r="NAE52" s="687"/>
      <c r="NAF52" s="687"/>
      <c r="NAG52" s="687"/>
      <c r="NAH52" s="687"/>
      <c r="NAI52" s="687"/>
      <c r="NAJ52" s="687"/>
      <c r="NAK52" s="687"/>
      <c r="NAL52" s="687"/>
      <c r="NAM52" s="687"/>
      <c r="NAN52" s="687"/>
      <c r="NAO52" s="687"/>
      <c r="NAP52" s="687"/>
      <c r="NAQ52" s="687"/>
      <c r="NAR52" s="687"/>
      <c r="NAS52" s="687"/>
      <c r="NAT52" s="687"/>
      <c r="NAU52" s="687"/>
      <c r="NAV52" s="687"/>
      <c r="NAW52" s="687"/>
      <c r="NAX52" s="687"/>
      <c r="NAY52" s="687"/>
      <c r="NAZ52" s="687"/>
      <c r="NBA52" s="687"/>
      <c r="NBB52" s="687"/>
      <c r="NBC52" s="687"/>
      <c r="NBD52" s="687"/>
      <c r="NBE52" s="687"/>
      <c r="NBF52" s="687"/>
      <c r="NBG52" s="687"/>
      <c r="NBH52" s="687"/>
      <c r="NBI52" s="687"/>
      <c r="NBJ52" s="687"/>
      <c r="NBK52" s="687"/>
      <c r="NBL52" s="687"/>
      <c r="NBM52" s="687"/>
      <c r="NBN52" s="687"/>
      <c r="NBO52" s="687"/>
      <c r="NBP52" s="687"/>
      <c r="NBQ52" s="687"/>
      <c r="NBR52" s="687"/>
      <c r="NBS52" s="687"/>
      <c r="NBT52" s="687"/>
      <c r="NBU52" s="687"/>
      <c r="NBV52" s="687"/>
      <c r="NBW52" s="687"/>
      <c r="NBX52" s="687"/>
      <c r="NBY52" s="687"/>
      <c r="NBZ52" s="687"/>
      <c r="NCA52" s="687"/>
      <c r="NCB52" s="687"/>
      <c r="NCC52" s="687"/>
      <c r="NCD52" s="687"/>
      <c r="NCE52" s="687"/>
      <c r="NCF52" s="687"/>
      <c r="NCG52" s="687"/>
      <c r="NCH52" s="687"/>
      <c r="NCI52" s="687"/>
      <c r="NCJ52" s="687"/>
      <c r="NCK52" s="687"/>
      <c r="NCL52" s="687"/>
      <c r="NCM52" s="687"/>
      <c r="NCN52" s="687"/>
      <c r="NCO52" s="687"/>
      <c r="NCP52" s="687"/>
      <c r="NCQ52" s="687"/>
      <c r="NCR52" s="687"/>
      <c r="NCS52" s="687"/>
      <c r="NCT52" s="687"/>
      <c r="NCU52" s="687"/>
      <c r="NCV52" s="687"/>
      <c r="NCW52" s="687"/>
      <c r="NCX52" s="687"/>
      <c r="NCY52" s="687"/>
      <c r="NCZ52" s="687"/>
      <c r="NDA52" s="687"/>
      <c r="NDB52" s="687"/>
      <c r="NDC52" s="687"/>
      <c r="NDD52" s="687"/>
      <c r="NDE52" s="687"/>
      <c r="NDF52" s="687"/>
      <c r="NDG52" s="687"/>
      <c r="NDH52" s="687"/>
      <c r="NDI52" s="687"/>
      <c r="NDJ52" s="687"/>
      <c r="NDK52" s="687"/>
      <c r="NDL52" s="687"/>
      <c r="NDM52" s="687"/>
      <c r="NDN52" s="687"/>
      <c r="NDO52" s="687"/>
      <c r="NDP52" s="687"/>
      <c r="NDQ52" s="687"/>
      <c r="NDR52" s="687"/>
      <c r="NDS52" s="687"/>
      <c r="NDT52" s="687"/>
      <c r="NDU52" s="687"/>
      <c r="NDV52" s="687"/>
      <c r="NDW52" s="687"/>
      <c r="NDX52" s="687"/>
      <c r="NDY52" s="687"/>
      <c r="NDZ52" s="687"/>
      <c r="NEA52" s="687"/>
      <c r="NEB52" s="687"/>
      <c r="NEC52" s="687"/>
      <c r="NED52" s="687"/>
      <c r="NEE52" s="687"/>
      <c r="NEF52" s="687"/>
      <c r="NEG52" s="687"/>
      <c r="NEH52" s="687"/>
      <c r="NEI52" s="687"/>
      <c r="NEJ52" s="687"/>
      <c r="NEK52" s="687"/>
      <c r="NEL52" s="687"/>
      <c r="NEM52" s="687"/>
      <c r="NEN52" s="687"/>
      <c r="NEO52" s="687"/>
      <c r="NEP52" s="687"/>
      <c r="NEQ52" s="687"/>
      <c r="NER52" s="687"/>
      <c r="NES52" s="687"/>
      <c r="NET52" s="687"/>
      <c r="NEU52" s="687"/>
      <c r="NEV52" s="687"/>
      <c r="NEW52" s="687"/>
      <c r="NEX52" s="687"/>
      <c r="NEY52" s="687"/>
      <c r="NEZ52" s="687"/>
      <c r="NFA52" s="687"/>
      <c r="NFB52" s="687"/>
      <c r="NFC52" s="687"/>
      <c r="NFD52" s="687"/>
      <c r="NFE52" s="687"/>
      <c r="NFF52" s="687"/>
      <c r="NFG52" s="687"/>
      <c r="NFH52" s="687"/>
      <c r="NFI52" s="687"/>
      <c r="NFJ52" s="687"/>
      <c r="NFK52" s="687"/>
      <c r="NFL52" s="687"/>
      <c r="NFM52" s="687"/>
      <c r="NFN52" s="687"/>
      <c r="NFO52" s="687"/>
      <c r="NFP52" s="687"/>
      <c r="NFQ52" s="687"/>
      <c r="NFR52" s="687"/>
      <c r="NFS52" s="687"/>
      <c r="NFT52" s="687"/>
      <c r="NFU52" s="687"/>
      <c r="NFV52" s="687"/>
      <c r="NFW52" s="687"/>
      <c r="NFX52" s="687"/>
      <c r="NFY52" s="687"/>
      <c r="NFZ52" s="687"/>
      <c r="NGA52" s="687"/>
      <c r="NGB52" s="687"/>
      <c r="NGC52" s="687"/>
      <c r="NGD52" s="687"/>
      <c r="NGE52" s="687"/>
      <c r="NGF52" s="687"/>
      <c r="NGG52" s="687"/>
      <c r="NGH52" s="687"/>
      <c r="NGI52" s="687"/>
      <c r="NGJ52" s="687"/>
      <c r="NGK52" s="687"/>
      <c r="NGL52" s="687"/>
      <c r="NGM52" s="687"/>
      <c r="NGN52" s="687"/>
      <c r="NGO52" s="687"/>
      <c r="NGP52" s="687"/>
      <c r="NGQ52" s="687"/>
      <c r="NGR52" s="687"/>
      <c r="NGS52" s="687"/>
      <c r="NGT52" s="687"/>
      <c r="NGU52" s="687"/>
      <c r="NGV52" s="687"/>
      <c r="NGW52" s="687"/>
      <c r="NGX52" s="687"/>
      <c r="NGY52" s="687"/>
      <c r="NGZ52" s="687"/>
      <c r="NHA52" s="687"/>
      <c r="NHB52" s="687"/>
      <c r="NHC52" s="687"/>
      <c r="NHD52" s="687"/>
      <c r="NHE52" s="687"/>
      <c r="NHF52" s="687"/>
      <c r="NHG52" s="687"/>
      <c r="NHH52" s="687"/>
      <c r="NHI52" s="687"/>
      <c r="NHJ52" s="687"/>
      <c r="NHK52" s="687"/>
      <c r="NHL52" s="687"/>
      <c r="NHM52" s="687"/>
      <c r="NHN52" s="687"/>
      <c r="NHO52" s="687"/>
      <c r="NHP52" s="687"/>
      <c r="NHQ52" s="687"/>
      <c r="NHR52" s="687"/>
      <c r="NHS52" s="687"/>
      <c r="NHT52" s="687"/>
      <c r="NHU52" s="687"/>
      <c r="NHV52" s="687"/>
      <c r="NHW52" s="687"/>
      <c r="NHX52" s="687"/>
      <c r="NHY52" s="687"/>
      <c r="NHZ52" s="687"/>
      <c r="NIA52" s="687"/>
      <c r="NIB52" s="687"/>
      <c r="NIC52" s="687"/>
      <c r="NID52" s="687"/>
      <c r="NIE52" s="687"/>
      <c r="NIF52" s="687"/>
      <c r="NIG52" s="687"/>
      <c r="NIH52" s="687"/>
      <c r="NII52" s="687"/>
      <c r="NIJ52" s="687"/>
      <c r="NIK52" s="687"/>
      <c r="NIL52" s="687"/>
      <c r="NIM52" s="687"/>
      <c r="NIN52" s="687"/>
      <c r="NIO52" s="687"/>
      <c r="NIP52" s="687"/>
      <c r="NIQ52" s="687"/>
      <c r="NIR52" s="687"/>
      <c r="NIS52" s="687"/>
      <c r="NIT52" s="687"/>
      <c r="NIU52" s="687"/>
      <c r="NIV52" s="687"/>
      <c r="NIW52" s="687"/>
      <c r="NIX52" s="687"/>
      <c r="NIY52" s="687"/>
      <c r="NIZ52" s="687"/>
      <c r="NJA52" s="687"/>
      <c r="NJB52" s="687"/>
      <c r="NJC52" s="687"/>
      <c r="NJD52" s="687"/>
      <c r="NJE52" s="687"/>
      <c r="NJF52" s="687"/>
      <c r="NJG52" s="687"/>
      <c r="NJH52" s="687"/>
      <c r="NJI52" s="687"/>
      <c r="NJJ52" s="687"/>
      <c r="NJK52" s="687"/>
      <c r="NJL52" s="687"/>
      <c r="NJM52" s="687"/>
      <c r="NJN52" s="687"/>
      <c r="NJO52" s="687"/>
      <c r="NJP52" s="687"/>
      <c r="NJQ52" s="687"/>
      <c r="NJR52" s="687"/>
      <c r="NJS52" s="687"/>
      <c r="NJT52" s="687"/>
      <c r="NJU52" s="687"/>
      <c r="NJV52" s="687"/>
      <c r="NJW52" s="687"/>
      <c r="NJX52" s="687"/>
      <c r="NJY52" s="687"/>
      <c r="NJZ52" s="687"/>
      <c r="NKA52" s="687"/>
      <c r="NKB52" s="687"/>
      <c r="NKC52" s="687"/>
      <c r="NKD52" s="687"/>
      <c r="NKE52" s="687"/>
      <c r="NKF52" s="687"/>
      <c r="NKG52" s="687"/>
      <c r="NKH52" s="687"/>
      <c r="NKI52" s="687"/>
      <c r="NKJ52" s="687"/>
      <c r="NKK52" s="687"/>
      <c r="NKL52" s="687"/>
      <c r="NKM52" s="687"/>
      <c r="NKN52" s="687"/>
      <c r="NKO52" s="687"/>
      <c r="NKP52" s="687"/>
      <c r="NKQ52" s="687"/>
      <c r="NKR52" s="687"/>
      <c r="NKS52" s="687"/>
      <c r="NKT52" s="687"/>
      <c r="NKU52" s="687"/>
      <c r="NKV52" s="687"/>
      <c r="NKW52" s="687"/>
      <c r="NKX52" s="687"/>
      <c r="NKY52" s="687"/>
      <c r="NKZ52" s="687"/>
      <c r="NLA52" s="687"/>
      <c r="NLB52" s="687"/>
      <c r="NLC52" s="687"/>
      <c r="NLD52" s="687"/>
      <c r="NLE52" s="687"/>
      <c r="NLF52" s="687"/>
      <c r="NLG52" s="687"/>
      <c r="NLH52" s="687"/>
      <c r="NLI52" s="687"/>
      <c r="NLJ52" s="687"/>
      <c r="NLK52" s="687"/>
      <c r="NLL52" s="687"/>
      <c r="NLM52" s="687"/>
      <c r="NLN52" s="687"/>
      <c r="NLO52" s="687"/>
      <c r="NLP52" s="687"/>
      <c r="NLQ52" s="687"/>
      <c r="NLR52" s="687"/>
      <c r="NLS52" s="687"/>
      <c r="NLT52" s="687"/>
      <c r="NLU52" s="687"/>
      <c r="NLV52" s="687"/>
      <c r="NLW52" s="687"/>
      <c r="NLX52" s="687"/>
      <c r="NLY52" s="687"/>
      <c r="NLZ52" s="687"/>
      <c r="NMA52" s="687"/>
      <c r="NMB52" s="687"/>
      <c r="NMC52" s="687"/>
      <c r="NMD52" s="687"/>
      <c r="NME52" s="687"/>
      <c r="NMF52" s="687"/>
      <c r="NMG52" s="687"/>
      <c r="NMH52" s="687"/>
      <c r="NMI52" s="687"/>
      <c r="NMJ52" s="687"/>
      <c r="NMK52" s="687"/>
      <c r="NML52" s="687"/>
      <c r="NMM52" s="687"/>
      <c r="NMN52" s="687"/>
      <c r="NMO52" s="687"/>
      <c r="NMP52" s="687"/>
      <c r="NMQ52" s="687"/>
      <c r="NMR52" s="687"/>
      <c r="NMS52" s="687"/>
      <c r="NMT52" s="687"/>
      <c r="NMU52" s="687"/>
      <c r="NMV52" s="687"/>
      <c r="NMW52" s="687"/>
      <c r="NMX52" s="687"/>
      <c r="NMY52" s="687"/>
      <c r="NMZ52" s="687"/>
      <c r="NNA52" s="687"/>
      <c r="NNB52" s="687"/>
      <c r="NNC52" s="687"/>
      <c r="NND52" s="687"/>
      <c r="NNE52" s="687"/>
      <c r="NNF52" s="687"/>
      <c r="NNG52" s="687"/>
      <c r="NNH52" s="687"/>
      <c r="NNI52" s="687"/>
      <c r="NNJ52" s="687"/>
      <c r="NNK52" s="687"/>
      <c r="NNL52" s="687"/>
      <c r="NNM52" s="687"/>
      <c r="NNN52" s="687"/>
      <c r="NNO52" s="687"/>
      <c r="NNP52" s="687"/>
      <c r="NNQ52" s="687"/>
      <c r="NNR52" s="687"/>
      <c r="NNS52" s="687"/>
      <c r="NNT52" s="687"/>
      <c r="NNU52" s="687"/>
      <c r="NNV52" s="687"/>
      <c r="NNW52" s="687"/>
      <c r="NNX52" s="687"/>
      <c r="NNY52" s="687"/>
      <c r="NNZ52" s="687"/>
      <c r="NOA52" s="687"/>
      <c r="NOB52" s="687"/>
      <c r="NOC52" s="687"/>
      <c r="NOD52" s="687"/>
      <c r="NOE52" s="687"/>
      <c r="NOF52" s="687"/>
      <c r="NOG52" s="687"/>
      <c r="NOH52" s="687"/>
      <c r="NOI52" s="687"/>
      <c r="NOJ52" s="687"/>
      <c r="NOK52" s="687"/>
      <c r="NOL52" s="687"/>
      <c r="NOM52" s="687"/>
      <c r="NON52" s="687"/>
      <c r="NOO52" s="687"/>
      <c r="NOP52" s="687"/>
      <c r="NOQ52" s="687"/>
      <c r="NOR52" s="687"/>
      <c r="NOS52" s="687"/>
      <c r="NOT52" s="687"/>
      <c r="NOU52" s="687"/>
      <c r="NOV52" s="687"/>
      <c r="NOW52" s="687"/>
      <c r="NOX52" s="687"/>
      <c r="NOY52" s="687"/>
      <c r="NOZ52" s="687"/>
      <c r="NPA52" s="687"/>
      <c r="NPB52" s="687"/>
      <c r="NPC52" s="687"/>
      <c r="NPD52" s="687"/>
      <c r="NPE52" s="687"/>
      <c r="NPF52" s="687"/>
      <c r="NPG52" s="687"/>
      <c r="NPH52" s="687"/>
      <c r="NPI52" s="687"/>
      <c r="NPJ52" s="687"/>
      <c r="NPK52" s="687"/>
      <c r="NPL52" s="687"/>
      <c r="NPM52" s="687"/>
      <c r="NPN52" s="687"/>
      <c r="NPO52" s="687"/>
      <c r="NPP52" s="687"/>
      <c r="NPQ52" s="687"/>
      <c r="NPR52" s="687"/>
      <c r="NPS52" s="687"/>
      <c r="NPT52" s="687"/>
      <c r="NPU52" s="687"/>
      <c r="NPV52" s="687"/>
      <c r="NPW52" s="687"/>
      <c r="NPX52" s="687"/>
      <c r="NPY52" s="687"/>
      <c r="NPZ52" s="687"/>
      <c r="NQA52" s="687"/>
      <c r="NQB52" s="687"/>
      <c r="NQC52" s="687"/>
      <c r="NQD52" s="687"/>
      <c r="NQE52" s="687"/>
      <c r="NQF52" s="687"/>
      <c r="NQG52" s="687"/>
      <c r="NQH52" s="687"/>
      <c r="NQI52" s="687"/>
      <c r="NQJ52" s="687"/>
      <c r="NQK52" s="687"/>
      <c r="NQL52" s="687"/>
      <c r="NQM52" s="687"/>
      <c r="NQN52" s="687"/>
      <c r="NQO52" s="687"/>
      <c r="NQP52" s="687"/>
      <c r="NQQ52" s="687"/>
      <c r="NQR52" s="687"/>
      <c r="NQS52" s="687"/>
      <c r="NQT52" s="687"/>
      <c r="NQU52" s="687"/>
      <c r="NQV52" s="687"/>
      <c r="NQW52" s="687"/>
      <c r="NQX52" s="687"/>
      <c r="NQY52" s="687"/>
      <c r="NQZ52" s="687"/>
      <c r="NRA52" s="687"/>
      <c r="NRB52" s="687"/>
      <c r="NRC52" s="687"/>
      <c r="NRD52" s="687"/>
      <c r="NRE52" s="687"/>
      <c r="NRF52" s="687"/>
      <c r="NRG52" s="687"/>
      <c r="NRH52" s="687"/>
      <c r="NRI52" s="687"/>
      <c r="NRJ52" s="687"/>
      <c r="NRK52" s="687"/>
      <c r="NRL52" s="687"/>
      <c r="NRM52" s="687"/>
      <c r="NRN52" s="687"/>
      <c r="NRO52" s="687"/>
      <c r="NRP52" s="687"/>
      <c r="NRQ52" s="687"/>
      <c r="NRR52" s="687"/>
      <c r="NRS52" s="687"/>
      <c r="NRT52" s="687"/>
      <c r="NRU52" s="687"/>
      <c r="NRV52" s="687"/>
      <c r="NRW52" s="687"/>
      <c r="NRX52" s="687"/>
      <c r="NRY52" s="687"/>
      <c r="NRZ52" s="687"/>
      <c r="NSA52" s="687"/>
      <c r="NSB52" s="687"/>
      <c r="NSC52" s="687"/>
      <c r="NSD52" s="687"/>
      <c r="NSE52" s="687"/>
      <c r="NSF52" s="687"/>
      <c r="NSG52" s="687"/>
      <c r="NSH52" s="687"/>
      <c r="NSI52" s="687"/>
      <c r="NSJ52" s="687"/>
      <c r="NSK52" s="687"/>
      <c r="NSL52" s="687"/>
      <c r="NSM52" s="687"/>
      <c r="NSN52" s="687"/>
      <c r="NSO52" s="687"/>
      <c r="NSP52" s="687"/>
      <c r="NSQ52" s="687"/>
      <c r="NSR52" s="687"/>
      <c r="NSS52" s="687"/>
      <c r="NST52" s="687"/>
      <c r="NSU52" s="687"/>
      <c r="NSV52" s="687"/>
      <c r="NSW52" s="687"/>
      <c r="NSX52" s="687"/>
      <c r="NSY52" s="687"/>
      <c r="NSZ52" s="687"/>
      <c r="NTA52" s="687"/>
      <c r="NTB52" s="687"/>
      <c r="NTC52" s="687"/>
      <c r="NTD52" s="687"/>
      <c r="NTE52" s="687"/>
      <c r="NTF52" s="687"/>
      <c r="NTG52" s="687"/>
      <c r="NTH52" s="687"/>
      <c r="NTI52" s="687"/>
      <c r="NTJ52" s="687"/>
      <c r="NTK52" s="687"/>
      <c r="NTL52" s="687"/>
      <c r="NTM52" s="687"/>
      <c r="NTN52" s="687"/>
      <c r="NTO52" s="687"/>
      <c r="NTP52" s="687"/>
      <c r="NTQ52" s="687"/>
      <c r="NTR52" s="687"/>
      <c r="NTS52" s="687"/>
      <c r="NTT52" s="687"/>
      <c r="NTU52" s="687"/>
      <c r="NTV52" s="687"/>
      <c r="NTW52" s="687"/>
      <c r="NTX52" s="687"/>
      <c r="NTY52" s="687"/>
      <c r="NTZ52" s="687"/>
      <c r="NUA52" s="687"/>
      <c r="NUB52" s="687"/>
      <c r="NUC52" s="687"/>
      <c r="NUD52" s="687"/>
      <c r="NUE52" s="687"/>
      <c r="NUF52" s="687"/>
      <c r="NUG52" s="687"/>
      <c r="NUH52" s="687"/>
      <c r="NUI52" s="687"/>
      <c r="NUJ52" s="687"/>
      <c r="NUK52" s="687"/>
      <c r="NUL52" s="687"/>
      <c r="NUM52" s="687"/>
      <c r="NUN52" s="687"/>
      <c r="NUO52" s="687"/>
      <c r="NUP52" s="687"/>
      <c r="NUQ52" s="687"/>
      <c r="NUR52" s="687"/>
      <c r="NUS52" s="687"/>
      <c r="NUT52" s="687"/>
      <c r="NUU52" s="687"/>
      <c r="NUV52" s="687"/>
      <c r="NUW52" s="687"/>
      <c r="NUX52" s="687"/>
      <c r="NUY52" s="687"/>
      <c r="NUZ52" s="687"/>
      <c r="NVA52" s="687"/>
      <c r="NVB52" s="687"/>
      <c r="NVC52" s="687"/>
      <c r="NVD52" s="687"/>
      <c r="NVE52" s="687"/>
      <c r="NVF52" s="687"/>
      <c r="NVG52" s="687"/>
      <c r="NVH52" s="687"/>
      <c r="NVI52" s="687"/>
      <c r="NVJ52" s="687"/>
      <c r="NVK52" s="687"/>
      <c r="NVL52" s="687"/>
      <c r="NVM52" s="687"/>
      <c r="NVN52" s="687"/>
      <c r="NVO52" s="687"/>
      <c r="NVP52" s="687"/>
      <c r="NVQ52" s="687"/>
      <c r="NVR52" s="687"/>
      <c r="NVS52" s="687"/>
      <c r="NVT52" s="687"/>
      <c r="NVU52" s="687"/>
      <c r="NVV52" s="687"/>
      <c r="NVW52" s="687"/>
      <c r="NVX52" s="687"/>
      <c r="NVY52" s="687"/>
      <c r="NVZ52" s="687"/>
      <c r="NWA52" s="687"/>
      <c r="NWB52" s="687"/>
      <c r="NWC52" s="687"/>
      <c r="NWD52" s="687"/>
      <c r="NWE52" s="687"/>
      <c r="NWF52" s="687"/>
      <c r="NWG52" s="687"/>
      <c r="NWH52" s="687"/>
      <c r="NWI52" s="687"/>
      <c r="NWJ52" s="687"/>
      <c r="NWK52" s="687"/>
      <c r="NWL52" s="687"/>
      <c r="NWM52" s="687"/>
      <c r="NWN52" s="687"/>
      <c r="NWO52" s="687"/>
      <c r="NWP52" s="687"/>
      <c r="NWQ52" s="687"/>
      <c r="NWR52" s="687"/>
      <c r="NWS52" s="687"/>
      <c r="NWT52" s="687"/>
      <c r="NWU52" s="687"/>
      <c r="NWV52" s="687"/>
      <c r="NWW52" s="687"/>
      <c r="NWX52" s="687"/>
      <c r="NWY52" s="687"/>
      <c r="NWZ52" s="687"/>
      <c r="NXA52" s="687"/>
      <c r="NXB52" s="687"/>
      <c r="NXC52" s="687"/>
      <c r="NXD52" s="687"/>
      <c r="NXE52" s="687"/>
      <c r="NXF52" s="687"/>
      <c r="NXG52" s="687"/>
      <c r="NXH52" s="687"/>
      <c r="NXI52" s="687"/>
      <c r="NXJ52" s="687"/>
      <c r="NXK52" s="687"/>
      <c r="NXL52" s="687"/>
      <c r="NXM52" s="687"/>
      <c r="NXN52" s="687"/>
      <c r="NXO52" s="687"/>
      <c r="NXP52" s="687"/>
      <c r="NXQ52" s="687"/>
      <c r="NXR52" s="687"/>
      <c r="NXS52" s="687"/>
      <c r="NXT52" s="687"/>
      <c r="NXU52" s="687"/>
      <c r="NXV52" s="687"/>
      <c r="NXW52" s="687"/>
      <c r="NXX52" s="687"/>
      <c r="NXY52" s="687"/>
      <c r="NXZ52" s="687"/>
      <c r="NYA52" s="687"/>
      <c r="NYB52" s="687"/>
      <c r="NYC52" s="687"/>
      <c r="NYD52" s="687"/>
      <c r="NYE52" s="687"/>
      <c r="NYF52" s="687"/>
      <c r="NYG52" s="687"/>
      <c r="NYH52" s="687"/>
      <c r="NYI52" s="687"/>
      <c r="NYJ52" s="687"/>
      <c r="NYK52" s="687"/>
      <c r="NYL52" s="687"/>
      <c r="NYM52" s="687"/>
      <c r="NYN52" s="687"/>
      <c r="NYO52" s="687"/>
      <c r="NYP52" s="687"/>
      <c r="NYQ52" s="687"/>
      <c r="NYR52" s="687"/>
      <c r="NYS52" s="687"/>
      <c r="NYT52" s="687"/>
      <c r="NYU52" s="687"/>
      <c r="NYV52" s="687"/>
      <c r="NYW52" s="687"/>
      <c r="NYX52" s="687"/>
      <c r="NYY52" s="687"/>
      <c r="NYZ52" s="687"/>
      <c r="NZA52" s="687"/>
      <c r="NZB52" s="687"/>
      <c r="NZC52" s="687"/>
      <c r="NZD52" s="687"/>
      <c r="NZE52" s="687"/>
      <c r="NZF52" s="687"/>
      <c r="NZG52" s="687"/>
      <c r="NZH52" s="687"/>
      <c r="NZI52" s="687"/>
      <c r="NZJ52" s="687"/>
      <c r="NZK52" s="687"/>
      <c r="NZL52" s="687"/>
      <c r="NZM52" s="687"/>
      <c r="NZN52" s="687"/>
      <c r="NZO52" s="687"/>
      <c r="NZP52" s="687"/>
      <c r="NZQ52" s="687"/>
      <c r="NZR52" s="687"/>
      <c r="NZS52" s="687"/>
      <c r="NZT52" s="687"/>
      <c r="NZU52" s="687"/>
      <c r="NZV52" s="687"/>
      <c r="NZW52" s="687"/>
      <c r="NZX52" s="687"/>
      <c r="NZY52" s="687"/>
      <c r="NZZ52" s="687"/>
      <c r="OAA52" s="687"/>
      <c r="OAB52" s="687"/>
      <c r="OAC52" s="687"/>
      <c r="OAD52" s="687"/>
      <c r="OAE52" s="687"/>
      <c r="OAF52" s="687"/>
      <c r="OAG52" s="687"/>
      <c r="OAH52" s="687"/>
      <c r="OAI52" s="687"/>
      <c r="OAJ52" s="687"/>
      <c r="OAK52" s="687"/>
      <c r="OAL52" s="687"/>
      <c r="OAM52" s="687"/>
      <c r="OAN52" s="687"/>
      <c r="OAO52" s="687"/>
      <c r="OAP52" s="687"/>
      <c r="OAQ52" s="687"/>
      <c r="OAR52" s="687"/>
      <c r="OAS52" s="687"/>
      <c r="OAT52" s="687"/>
      <c r="OAU52" s="687"/>
      <c r="OAV52" s="687"/>
      <c r="OAW52" s="687"/>
      <c r="OAX52" s="687"/>
      <c r="OAY52" s="687"/>
      <c r="OAZ52" s="687"/>
      <c r="OBA52" s="687"/>
      <c r="OBB52" s="687"/>
      <c r="OBC52" s="687"/>
      <c r="OBD52" s="687"/>
      <c r="OBE52" s="687"/>
      <c r="OBF52" s="687"/>
      <c r="OBG52" s="687"/>
      <c r="OBH52" s="687"/>
      <c r="OBI52" s="687"/>
      <c r="OBJ52" s="687"/>
      <c r="OBK52" s="687"/>
      <c r="OBL52" s="687"/>
      <c r="OBM52" s="687"/>
      <c r="OBN52" s="687"/>
      <c r="OBO52" s="687"/>
      <c r="OBP52" s="687"/>
      <c r="OBQ52" s="687"/>
      <c r="OBR52" s="687"/>
      <c r="OBS52" s="687"/>
      <c r="OBT52" s="687"/>
      <c r="OBU52" s="687"/>
      <c r="OBV52" s="687"/>
      <c r="OBW52" s="687"/>
      <c r="OBX52" s="687"/>
      <c r="OBY52" s="687"/>
      <c r="OBZ52" s="687"/>
      <c r="OCA52" s="687"/>
      <c r="OCB52" s="687"/>
      <c r="OCC52" s="687"/>
      <c r="OCD52" s="687"/>
      <c r="OCE52" s="687"/>
      <c r="OCF52" s="687"/>
      <c r="OCG52" s="687"/>
      <c r="OCH52" s="687"/>
      <c r="OCI52" s="687"/>
      <c r="OCJ52" s="687"/>
      <c r="OCK52" s="687"/>
      <c r="OCL52" s="687"/>
      <c r="OCM52" s="687"/>
      <c r="OCN52" s="687"/>
      <c r="OCO52" s="687"/>
      <c r="OCP52" s="687"/>
      <c r="OCQ52" s="687"/>
      <c r="OCR52" s="687"/>
      <c r="OCS52" s="687"/>
      <c r="OCT52" s="687"/>
      <c r="OCU52" s="687"/>
      <c r="OCV52" s="687"/>
      <c r="OCW52" s="687"/>
      <c r="OCX52" s="687"/>
      <c r="OCY52" s="687"/>
      <c r="OCZ52" s="687"/>
      <c r="ODA52" s="687"/>
      <c r="ODB52" s="687"/>
      <c r="ODC52" s="687"/>
      <c r="ODD52" s="687"/>
      <c r="ODE52" s="687"/>
      <c r="ODF52" s="687"/>
      <c r="ODG52" s="687"/>
      <c r="ODH52" s="687"/>
      <c r="ODI52" s="687"/>
      <c r="ODJ52" s="687"/>
      <c r="ODK52" s="687"/>
      <c r="ODL52" s="687"/>
      <c r="ODM52" s="687"/>
      <c r="ODN52" s="687"/>
      <c r="ODO52" s="687"/>
      <c r="ODP52" s="687"/>
      <c r="ODQ52" s="687"/>
      <c r="ODR52" s="687"/>
      <c r="ODS52" s="687"/>
      <c r="ODT52" s="687"/>
      <c r="ODU52" s="687"/>
      <c r="ODV52" s="687"/>
      <c r="ODW52" s="687"/>
      <c r="ODX52" s="687"/>
      <c r="ODY52" s="687"/>
      <c r="ODZ52" s="687"/>
      <c r="OEA52" s="687"/>
      <c r="OEB52" s="687"/>
      <c r="OEC52" s="687"/>
      <c r="OED52" s="687"/>
      <c r="OEE52" s="687"/>
      <c r="OEF52" s="687"/>
      <c r="OEG52" s="687"/>
      <c r="OEH52" s="687"/>
      <c r="OEI52" s="687"/>
      <c r="OEJ52" s="687"/>
      <c r="OEK52" s="687"/>
      <c r="OEL52" s="687"/>
      <c r="OEM52" s="687"/>
      <c r="OEN52" s="687"/>
      <c r="OEO52" s="687"/>
      <c r="OEP52" s="687"/>
      <c r="OEQ52" s="687"/>
      <c r="OER52" s="687"/>
      <c r="OES52" s="687"/>
      <c r="OET52" s="687"/>
      <c r="OEU52" s="687"/>
      <c r="OEV52" s="687"/>
      <c r="OEW52" s="687"/>
      <c r="OEX52" s="687"/>
      <c r="OEY52" s="687"/>
      <c r="OEZ52" s="687"/>
      <c r="OFA52" s="687"/>
      <c r="OFB52" s="687"/>
      <c r="OFC52" s="687"/>
      <c r="OFD52" s="687"/>
      <c r="OFE52" s="687"/>
      <c r="OFF52" s="687"/>
      <c r="OFG52" s="687"/>
      <c r="OFH52" s="687"/>
      <c r="OFI52" s="687"/>
      <c r="OFJ52" s="687"/>
      <c r="OFK52" s="687"/>
      <c r="OFL52" s="687"/>
      <c r="OFM52" s="687"/>
      <c r="OFN52" s="687"/>
      <c r="OFO52" s="687"/>
      <c r="OFP52" s="687"/>
      <c r="OFQ52" s="687"/>
      <c r="OFR52" s="687"/>
      <c r="OFS52" s="687"/>
      <c r="OFT52" s="687"/>
      <c r="OFU52" s="687"/>
      <c r="OFV52" s="687"/>
      <c r="OFW52" s="687"/>
      <c r="OFX52" s="687"/>
      <c r="OFY52" s="687"/>
      <c r="OFZ52" s="687"/>
      <c r="OGA52" s="687"/>
      <c r="OGB52" s="687"/>
      <c r="OGC52" s="687"/>
      <c r="OGD52" s="687"/>
      <c r="OGE52" s="687"/>
      <c r="OGF52" s="687"/>
      <c r="OGG52" s="687"/>
      <c r="OGH52" s="687"/>
      <c r="OGI52" s="687"/>
      <c r="OGJ52" s="687"/>
      <c r="OGK52" s="687"/>
      <c r="OGL52" s="687"/>
      <c r="OGM52" s="687"/>
      <c r="OGN52" s="687"/>
      <c r="OGO52" s="687"/>
      <c r="OGP52" s="687"/>
      <c r="OGQ52" s="687"/>
      <c r="OGR52" s="687"/>
      <c r="OGS52" s="687"/>
      <c r="OGT52" s="687"/>
      <c r="OGU52" s="687"/>
      <c r="OGV52" s="687"/>
      <c r="OGW52" s="687"/>
      <c r="OGX52" s="687"/>
      <c r="OGY52" s="687"/>
      <c r="OGZ52" s="687"/>
      <c r="OHA52" s="687"/>
      <c r="OHB52" s="687"/>
      <c r="OHC52" s="687"/>
      <c r="OHD52" s="687"/>
      <c r="OHE52" s="687"/>
      <c r="OHF52" s="687"/>
      <c r="OHG52" s="687"/>
      <c r="OHH52" s="687"/>
      <c r="OHI52" s="687"/>
      <c r="OHJ52" s="687"/>
      <c r="OHK52" s="687"/>
      <c r="OHL52" s="687"/>
      <c r="OHM52" s="687"/>
      <c r="OHN52" s="687"/>
      <c r="OHO52" s="687"/>
      <c r="OHP52" s="687"/>
      <c r="OHQ52" s="687"/>
      <c r="OHR52" s="687"/>
      <c r="OHS52" s="687"/>
      <c r="OHT52" s="687"/>
      <c r="OHU52" s="687"/>
      <c r="OHV52" s="687"/>
      <c r="OHW52" s="687"/>
      <c r="OHX52" s="687"/>
      <c r="OHY52" s="687"/>
      <c r="OHZ52" s="687"/>
      <c r="OIA52" s="687"/>
      <c r="OIB52" s="687"/>
      <c r="OIC52" s="687"/>
      <c r="OID52" s="687"/>
      <c r="OIE52" s="687"/>
      <c r="OIF52" s="687"/>
      <c r="OIG52" s="687"/>
      <c r="OIH52" s="687"/>
      <c r="OII52" s="687"/>
      <c r="OIJ52" s="687"/>
      <c r="OIK52" s="687"/>
      <c r="OIL52" s="687"/>
      <c r="OIM52" s="687"/>
      <c r="OIN52" s="687"/>
      <c r="OIO52" s="687"/>
      <c r="OIP52" s="687"/>
      <c r="OIQ52" s="687"/>
      <c r="OIR52" s="687"/>
      <c r="OIS52" s="687"/>
      <c r="OIT52" s="687"/>
      <c r="OIU52" s="687"/>
      <c r="OIV52" s="687"/>
      <c r="OIW52" s="687"/>
      <c r="OIX52" s="687"/>
      <c r="OIY52" s="687"/>
      <c r="OIZ52" s="687"/>
      <c r="OJA52" s="687"/>
      <c r="OJB52" s="687"/>
      <c r="OJC52" s="687"/>
      <c r="OJD52" s="687"/>
      <c r="OJE52" s="687"/>
      <c r="OJF52" s="687"/>
      <c r="OJG52" s="687"/>
      <c r="OJH52" s="687"/>
      <c r="OJI52" s="687"/>
      <c r="OJJ52" s="687"/>
      <c r="OJK52" s="687"/>
      <c r="OJL52" s="687"/>
      <c r="OJM52" s="687"/>
      <c r="OJN52" s="687"/>
      <c r="OJO52" s="687"/>
      <c r="OJP52" s="687"/>
      <c r="OJQ52" s="687"/>
      <c r="OJR52" s="687"/>
      <c r="OJS52" s="687"/>
      <c r="OJT52" s="687"/>
      <c r="OJU52" s="687"/>
      <c r="OJV52" s="687"/>
      <c r="OJW52" s="687"/>
      <c r="OJX52" s="687"/>
      <c r="OJY52" s="687"/>
      <c r="OJZ52" s="687"/>
      <c r="OKA52" s="687"/>
      <c r="OKB52" s="687"/>
      <c r="OKC52" s="687"/>
      <c r="OKD52" s="687"/>
      <c r="OKE52" s="687"/>
      <c r="OKF52" s="687"/>
      <c r="OKG52" s="687"/>
      <c r="OKH52" s="687"/>
      <c r="OKI52" s="687"/>
      <c r="OKJ52" s="687"/>
      <c r="OKK52" s="687"/>
      <c r="OKL52" s="687"/>
      <c r="OKM52" s="687"/>
      <c r="OKN52" s="687"/>
      <c r="OKO52" s="687"/>
      <c r="OKP52" s="687"/>
      <c r="OKQ52" s="687"/>
      <c r="OKR52" s="687"/>
      <c r="OKS52" s="687"/>
      <c r="OKT52" s="687"/>
      <c r="OKU52" s="687"/>
      <c r="OKV52" s="687"/>
      <c r="OKW52" s="687"/>
      <c r="OKX52" s="687"/>
      <c r="OKY52" s="687"/>
      <c r="OKZ52" s="687"/>
      <c r="OLA52" s="687"/>
      <c r="OLB52" s="687"/>
      <c r="OLC52" s="687"/>
      <c r="OLD52" s="687"/>
      <c r="OLE52" s="687"/>
      <c r="OLF52" s="687"/>
      <c r="OLG52" s="687"/>
      <c r="OLH52" s="687"/>
      <c r="OLI52" s="687"/>
      <c r="OLJ52" s="687"/>
      <c r="OLK52" s="687"/>
      <c r="OLL52" s="687"/>
      <c r="OLM52" s="687"/>
      <c r="OLN52" s="687"/>
      <c r="OLO52" s="687"/>
      <c r="OLP52" s="687"/>
      <c r="OLQ52" s="687"/>
      <c r="OLR52" s="687"/>
      <c r="OLS52" s="687"/>
      <c r="OLT52" s="687"/>
      <c r="OLU52" s="687"/>
      <c r="OLV52" s="687"/>
      <c r="OLW52" s="687"/>
      <c r="OLX52" s="687"/>
      <c r="OLY52" s="687"/>
      <c r="OLZ52" s="687"/>
      <c r="OMA52" s="687"/>
      <c r="OMB52" s="687"/>
      <c r="OMC52" s="687"/>
      <c r="OMD52" s="687"/>
      <c r="OME52" s="687"/>
      <c r="OMF52" s="687"/>
      <c r="OMG52" s="687"/>
      <c r="OMH52" s="687"/>
      <c r="OMI52" s="687"/>
      <c r="OMJ52" s="687"/>
      <c r="OMK52" s="687"/>
      <c r="OML52" s="687"/>
      <c r="OMM52" s="687"/>
      <c r="OMN52" s="687"/>
      <c r="OMO52" s="687"/>
      <c r="OMP52" s="687"/>
      <c r="OMQ52" s="687"/>
      <c r="OMR52" s="687"/>
      <c r="OMS52" s="687"/>
      <c r="OMT52" s="687"/>
      <c r="OMU52" s="687"/>
      <c r="OMV52" s="687"/>
      <c r="OMW52" s="687"/>
      <c r="OMX52" s="687"/>
      <c r="OMY52" s="687"/>
      <c r="OMZ52" s="687"/>
      <c r="ONA52" s="687"/>
      <c r="ONB52" s="687"/>
      <c r="ONC52" s="687"/>
      <c r="OND52" s="687"/>
      <c r="ONE52" s="687"/>
      <c r="ONF52" s="687"/>
      <c r="ONG52" s="687"/>
      <c r="ONH52" s="687"/>
      <c r="ONI52" s="687"/>
      <c r="ONJ52" s="687"/>
      <c r="ONK52" s="687"/>
      <c r="ONL52" s="687"/>
      <c r="ONM52" s="687"/>
      <c r="ONN52" s="687"/>
      <c r="ONO52" s="687"/>
      <c r="ONP52" s="687"/>
      <c r="ONQ52" s="687"/>
      <c r="ONR52" s="687"/>
      <c r="ONS52" s="687"/>
      <c r="ONT52" s="687"/>
      <c r="ONU52" s="687"/>
      <c r="ONV52" s="687"/>
      <c r="ONW52" s="687"/>
      <c r="ONX52" s="687"/>
      <c r="ONY52" s="687"/>
      <c r="ONZ52" s="687"/>
      <c r="OOA52" s="687"/>
      <c r="OOB52" s="687"/>
      <c r="OOC52" s="687"/>
      <c r="OOD52" s="687"/>
      <c r="OOE52" s="687"/>
      <c r="OOF52" s="687"/>
      <c r="OOG52" s="687"/>
      <c r="OOH52" s="687"/>
      <c r="OOI52" s="687"/>
      <c r="OOJ52" s="687"/>
      <c r="OOK52" s="687"/>
      <c r="OOL52" s="687"/>
      <c r="OOM52" s="687"/>
      <c r="OON52" s="687"/>
      <c r="OOO52" s="687"/>
      <c r="OOP52" s="687"/>
      <c r="OOQ52" s="687"/>
      <c r="OOR52" s="687"/>
      <c r="OOS52" s="687"/>
      <c r="OOT52" s="687"/>
      <c r="OOU52" s="687"/>
      <c r="OOV52" s="687"/>
      <c r="OOW52" s="687"/>
      <c r="OOX52" s="687"/>
      <c r="OOY52" s="687"/>
      <c r="OOZ52" s="687"/>
      <c r="OPA52" s="687"/>
      <c r="OPB52" s="687"/>
      <c r="OPC52" s="687"/>
      <c r="OPD52" s="687"/>
      <c r="OPE52" s="687"/>
      <c r="OPF52" s="687"/>
      <c r="OPG52" s="687"/>
      <c r="OPH52" s="687"/>
      <c r="OPI52" s="687"/>
      <c r="OPJ52" s="687"/>
      <c r="OPK52" s="687"/>
      <c r="OPL52" s="687"/>
      <c r="OPM52" s="687"/>
      <c r="OPN52" s="687"/>
      <c r="OPO52" s="687"/>
      <c r="OPP52" s="687"/>
      <c r="OPQ52" s="687"/>
      <c r="OPR52" s="687"/>
      <c r="OPS52" s="687"/>
      <c r="OPT52" s="687"/>
      <c r="OPU52" s="687"/>
      <c r="OPV52" s="687"/>
      <c r="OPW52" s="687"/>
      <c r="OPX52" s="687"/>
      <c r="OPY52" s="687"/>
      <c r="OPZ52" s="687"/>
      <c r="OQA52" s="687"/>
      <c r="OQB52" s="687"/>
      <c r="OQC52" s="687"/>
      <c r="OQD52" s="687"/>
      <c r="OQE52" s="687"/>
      <c r="OQF52" s="687"/>
      <c r="OQG52" s="687"/>
      <c r="OQH52" s="687"/>
      <c r="OQI52" s="687"/>
      <c r="OQJ52" s="687"/>
      <c r="OQK52" s="687"/>
      <c r="OQL52" s="687"/>
      <c r="OQM52" s="687"/>
      <c r="OQN52" s="687"/>
      <c r="OQO52" s="687"/>
      <c r="OQP52" s="687"/>
      <c r="OQQ52" s="687"/>
      <c r="OQR52" s="687"/>
      <c r="OQS52" s="687"/>
      <c r="OQT52" s="687"/>
      <c r="OQU52" s="687"/>
      <c r="OQV52" s="687"/>
      <c r="OQW52" s="687"/>
      <c r="OQX52" s="687"/>
      <c r="OQY52" s="687"/>
      <c r="OQZ52" s="687"/>
      <c r="ORA52" s="687"/>
      <c r="ORB52" s="687"/>
      <c r="ORC52" s="687"/>
      <c r="ORD52" s="687"/>
      <c r="ORE52" s="687"/>
      <c r="ORF52" s="687"/>
      <c r="ORG52" s="687"/>
      <c r="ORH52" s="687"/>
      <c r="ORI52" s="687"/>
      <c r="ORJ52" s="687"/>
      <c r="ORK52" s="687"/>
      <c r="ORL52" s="687"/>
      <c r="ORM52" s="687"/>
      <c r="ORN52" s="687"/>
      <c r="ORO52" s="687"/>
      <c r="ORP52" s="687"/>
      <c r="ORQ52" s="687"/>
      <c r="ORR52" s="687"/>
      <c r="ORS52" s="687"/>
      <c r="ORT52" s="687"/>
      <c r="ORU52" s="687"/>
      <c r="ORV52" s="687"/>
      <c r="ORW52" s="687"/>
      <c r="ORX52" s="687"/>
      <c r="ORY52" s="687"/>
      <c r="ORZ52" s="687"/>
      <c r="OSA52" s="687"/>
      <c r="OSB52" s="687"/>
      <c r="OSC52" s="687"/>
      <c r="OSD52" s="687"/>
      <c r="OSE52" s="687"/>
      <c r="OSF52" s="687"/>
      <c r="OSG52" s="687"/>
      <c r="OSH52" s="687"/>
      <c r="OSI52" s="687"/>
      <c r="OSJ52" s="687"/>
      <c r="OSK52" s="687"/>
      <c r="OSL52" s="687"/>
      <c r="OSM52" s="687"/>
      <c r="OSN52" s="687"/>
      <c r="OSO52" s="687"/>
      <c r="OSP52" s="687"/>
      <c r="OSQ52" s="687"/>
      <c r="OSR52" s="687"/>
      <c r="OSS52" s="687"/>
      <c r="OST52" s="687"/>
      <c r="OSU52" s="687"/>
      <c r="OSV52" s="687"/>
      <c r="OSW52" s="687"/>
      <c r="OSX52" s="687"/>
      <c r="OSY52" s="687"/>
      <c r="OSZ52" s="687"/>
      <c r="OTA52" s="687"/>
      <c r="OTB52" s="687"/>
      <c r="OTC52" s="687"/>
      <c r="OTD52" s="687"/>
      <c r="OTE52" s="687"/>
      <c r="OTF52" s="687"/>
      <c r="OTG52" s="687"/>
      <c r="OTH52" s="687"/>
      <c r="OTI52" s="687"/>
      <c r="OTJ52" s="687"/>
      <c r="OTK52" s="687"/>
      <c r="OTL52" s="687"/>
      <c r="OTM52" s="687"/>
      <c r="OTN52" s="687"/>
      <c r="OTO52" s="687"/>
      <c r="OTP52" s="687"/>
      <c r="OTQ52" s="687"/>
      <c r="OTR52" s="687"/>
      <c r="OTS52" s="687"/>
      <c r="OTT52" s="687"/>
      <c r="OTU52" s="687"/>
      <c r="OTV52" s="687"/>
      <c r="OTW52" s="687"/>
      <c r="OTX52" s="687"/>
      <c r="OTY52" s="687"/>
      <c r="OTZ52" s="687"/>
      <c r="OUA52" s="687"/>
      <c r="OUB52" s="687"/>
      <c r="OUC52" s="687"/>
      <c r="OUD52" s="687"/>
      <c r="OUE52" s="687"/>
      <c r="OUF52" s="687"/>
      <c r="OUG52" s="687"/>
      <c r="OUH52" s="687"/>
      <c r="OUI52" s="687"/>
      <c r="OUJ52" s="687"/>
      <c r="OUK52" s="687"/>
      <c r="OUL52" s="687"/>
      <c r="OUM52" s="687"/>
      <c r="OUN52" s="687"/>
      <c r="OUO52" s="687"/>
      <c r="OUP52" s="687"/>
      <c r="OUQ52" s="687"/>
      <c r="OUR52" s="687"/>
      <c r="OUS52" s="687"/>
      <c r="OUT52" s="687"/>
      <c r="OUU52" s="687"/>
      <c r="OUV52" s="687"/>
      <c r="OUW52" s="687"/>
      <c r="OUX52" s="687"/>
      <c r="OUY52" s="687"/>
      <c r="OUZ52" s="687"/>
      <c r="OVA52" s="687"/>
      <c r="OVB52" s="687"/>
      <c r="OVC52" s="687"/>
      <c r="OVD52" s="687"/>
      <c r="OVE52" s="687"/>
      <c r="OVF52" s="687"/>
      <c r="OVG52" s="687"/>
      <c r="OVH52" s="687"/>
      <c r="OVI52" s="687"/>
      <c r="OVJ52" s="687"/>
      <c r="OVK52" s="687"/>
      <c r="OVL52" s="687"/>
      <c r="OVM52" s="687"/>
      <c r="OVN52" s="687"/>
      <c r="OVO52" s="687"/>
      <c r="OVP52" s="687"/>
      <c r="OVQ52" s="687"/>
      <c r="OVR52" s="687"/>
      <c r="OVS52" s="687"/>
      <c r="OVT52" s="687"/>
      <c r="OVU52" s="687"/>
      <c r="OVV52" s="687"/>
      <c r="OVW52" s="687"/>
      <c r="OVX52" s="687"/>
      <c r="OVY52" s="687"/>
      <c r="OVZ52" s="687"/>
      <c r="OWA52" s="687"/>
      <c r="OWB52" s="687"/>
      <c r="OWC52" s="687"/>
      <c r="OWD52" s="687"/>
      <c r="OWE52" s="687"/>
      <c r="OWF52" s="687"/>
      <c r="OWG52" s="687"/>
      <c r="OWH52" s="687"/>
      <c r="OWI52" s="687"/>
      <c r="OWJ52" s="687"/>
      <c r="OWK52" s="687"/>
      <c r="OWL52" s="687"/>
      <c r="OWM52" s="687"/>
      <c r="OWN52" s="687"/>
      <c r="OWO52" s="687"/>
      <c r="OWP52" s="687"/>
      <c r="OWQ52" s="687"/>
      <c r="OWR52" s="687"/>
      <c r="OWS52" s="687"/>
      <c r="OWT52" s="687"/>
      <c r="OWU52" s="687"/>
      <c r="OWV52" s="687"/>
      <c r="OWW52" s="687"/>
      <c r="OWX52" s="687"/>
      <c r="OWY52" s="687"/>
      <c r="OWZ52" s="687"/>
      <c r="OXA52" s="687"/>
      <c r="OXB52" s="687"/>
      <c r="OXC52" s="687"/>
      <c r="OXD52" s="687"/>
      <c r="OXE52" s="687"/>
      <c r="OXF52" s="687"/>
      <c r="OXG52" s="687"/>
      <c r="OXH52" s="687"/>
      <c r="OXI52" s="687"/>
      <c r="OXJ52" s="687"/>
      <c r="OXK52" s="687"/>
      <c r="OXL52" s="687"/>
      <c r="OXM52" s="687"/>
      <c r="OXN52" s="687"/>
      <c r="OXO52" s="687"/>
      <c r="OXP52" s="687"/>
      <c r="OXQ52" s="687"/>
      <c r="OXR52" s="687"/>
      <c r="OXS52" s="687"/>
      <c r="OXT52" s="687"/>
      <c r="OXU52" s="687"/>
      <c r="OXV52" s="687"/>
      <c r="OXW52" s="687"/>
      <c r="OXX52" s="687"/>
      <c r="OXY52" s="687"/>
      <c r="OXZ52" s="687"/>
      <c r="OYA52" s="687"/>
      <c r="OYB52" s="687"/>
      <c r="OYC52" s="687"/>
      <c r="OYD52" s="687"/>
      <c r="OYE52" s="687"/>
      <c r="OYF52" s="687"/>
      <c r="OYG52" s="687"/>
      <c r="OYH52" s="687"/>
      <c r="OYI52" s="687"/>
      <c r="OYJ52" s="687"/>
      <c r="OYK52" s="687"/>
      <c r="OYL52" s="687"/>
      <c r="OYM52" s="687"/>
      <c r="OYN52" s="687"/>
      <c r="OYO52" s="687"/>
      <c r="OYP52" s="687"/>
      <c r="OYQ52" s="687"/>
      <c r="OYR52" s="687"/>
      <c r="OYS52" s="687"/>
      <c r="OYT52" s="687"/>
      <c r="OYU52" s="687"/>
      <c r="OYV52" s="687"/>
      <c r="OYW52" s="687"/>
      <c r="OYX52" s="687"/>
      <c r="OYY52" s="687"/>
      <c r="OYZ52" s="687"/>
      <c r="OZA52" s="687"/>
      <c r="OZB52" s="687"/>
      <c r="OZC52" s="687"/>
      <c r="OZD52" s="687"/>
      <c r="OZE52" s="687"/>
      <c r="OZF52" s="687"/>
      <c r="OZG52" s="687"/>
      <c r="OZH52" s="687"/>
      <c r="OZI52" s="687"/>
      <c r="OZJ52" s="687"/>
      <c r="OZK52" s="687"/>
      <c r="OZL52" s="687"/>
      <c r="OZM52" s="687"/>
      <c r="OZN52" s="687"/>
      <c r="OZO52" s="687"/>
      <c r="OZP52" s="687"/>
      <c r="OZQ52" s="687"/>
      <c r="OZR52" s="687"/>
      <c r="OZS52" s="687"/>
      <c r="OZT52" s="687"/>
      <c r="OZU52" s="687"/>
      <c r="OZV52" s="687"/>
      <c r="OZW52" s="687"/>
      <c r="OZX52" s="687"/>
      <c r="OZY52" s="687"/>
      <c r="OZZ52" s="687"/>
      <c r="PAA52" s="687"/>
      <c r="PAB52" s="687"/>
      <c r="PAC52" s="687"/>
      <c r="PAD52" s="687"/>
      <c r="PAE52" s="687"/>
      <c r="PAF52" s="687"/>
      <c r="PAG52" s="687"/>
      <c r="PAH52" s="687"/>
      <c r="PAI52" s="687"/>
      <c r="PAJ52" s="687"/>
      <c r="PAK52" s="687"/>
      <c r="PAL52" s="687"/>
      <c r="PAM52" s="687"/>
      <c r="PAN52" s="687"/>
      <c r="PAO52" s="687"/>
      <c r="PAP52" s="687"/>
      <c r="PAQ52" s="687"/>
      <c r="PAR52" s="687"/>
      <c r="PAS52" s="687"/>
      <c r="PAT52" s="687"/>
      <c r="PAU52" s="687"/>
      <c r="PAV52" s="687"/>
      <c r="PAW52" s="687"/>
      <c r="PAX52" s="687"/>
      <c r="PAY52" s="687"/>
      <c r="PAZ52" s="687"/>
      <c r="PBA52" s="687"/>
      <c r="PBB52" s="687"/>
      <c r="PBC52" s="687"/>
      <c r="PBD52" s="687"/>
      <c r="PBE52" s="687"/>
      <c r="PBF52" s="687"/>
      <c r="PBG52" s="687"/>
      <c r="PBH52" s="687"/>
      <c r="PBI52" s="687"/>
      <c r="PBJ52" s="687"/>
      <c r="PBK52" s="687"/>
      <c r="PBL52" s="687"/>
      <c r="PBM52" s="687"/>
      <c r="PBN52" s="687"/>
      <c r="PBO52" s="687"/>
      <c r="PBP52" s="687"/>
      <c r="PBQ52" s="687"/>
      <c r="PBR52" s="687"/>
      <c r="PBS52" s="687"/>
      <c r="PBT52" s="687"/>
      <c r="PBU52" s="687"/>
      <c r="PBV52" s="687"/>
      <c r="PBW52" s="687"/>
      <c r="PBX52" s="687"/>
      <c r="PBY52" s="687"/>
      <c r="PBZ52" s="687"/>
      <c r="PCA52" s="687"/>
      <c r="PCB52" s="687"/>
      <c r="PCC52" s="687"/>
      <c r="PCD52" s="687"/>
      <c r="PCE52" s="687"/>
      <c r="PCF52" s="687"/>
      <c r="PCG52" s="687"/>
      <c r="PCH52" s="687"/>
      <c r="PCI52" s="687"/>
      <c r="PCJ52" s="687"/>
      <c r="PCK52" s="687"/>
      <c r="PCL52" s="687"/>
      <c r="PCM52" s="687"/>
      <c r="PCN52" s="687"/>
      <c r="PCO52" s="687"/>
      <c r="PCP52" s="687"/>
      <c r="PCQ52" s="687"/>
      <c r="PCR52" s="687"/>
      <c r="PCS52" s="687"/>
      <c r="PCT52" s="687"/>
      <c r="PCU52" s="687"/>
      <c r="PCV52" s="687"/>
      <c r="PCW52" s="687"/>
      <c r="PCX52" s="687"/>
      <c r="PCY52" s="687"/>
      <c r="PCZ52" s="687"/>
      <c r="PDA52" s="687"/>
      <c r="PDB52" s="687"/>
      <c r="PDC52" s="687"/>
      <c r="PDD52" s="687"/>
      <c r="PDE52" s="687"/>
      <c r="PDF52" s="687"/>
      <c r="PDG52" s="687"/>
      <c r="PDH52" s="687"/>
      <c r="PDI52" s="687"/>
      <c r="PDJ52" s="687"/>
      <c r="PDK52" s="687"/>
      <c r="PDL52" s="687"/>
      <c r="PDM52" s="687"/>
      <c r="PDN52" s="687"/>
      <c r="PDO52" s="687"/>
      <c r="PDP52" s="687"/>
      <c r="PDQ52" s="687"/>
      <c r="PDR52" s="687"/>
      <c r="PDS52" s="687"/>
      <c r="PDT52" s="687"/>
      <c r="PDU52" s="687"/>
      <c r="PDV52" s="687"/>
      <c r="PDW52" s="687"/>
      <c r="PDX52" s="687"/>
      <c r="PDY52" s="687"/>
      <c r="PDZ52" s="687"/>
      <c r="PEA52" s="687"/>
      <c r="PEB52" s="687"/>
      <c r="PEC52" s="687"/>
      <c r="PED52" s="687"/>
      <c r="PEE52" s="687"/>
      <c r="PEF52" s="687"/>
      <c r="PEG52" s="687"/>
      <c r="PEH52" s="687"/>
      <c r="PEI52" s="687"/>
      <c r="PEJ52" s="687"/>
      <c r="PEK52" s="687"/>
      <c r="PEL52" s="687"/>
      <c r="PEM52" s="687"/>
      <c r="PEN52" s="687"/>
      <c r="PEO52" s="687"/>
      <c r="PEP52" s="687"/>
      <c r="PEQ52" s="687"/>
      <c r="PER52" s="687"/>
      <c r="PES52" s="687"/>
      <c r="PET52" s="687"/>
      <c r="PEU52" s="687"/>
      <c r="PEV52" s="687"/>
      <c r="PEW52" s="687"/>
      <c r="PEX52" s="687"/>
      <c r="PEY52" s="687"/>
      <c r="PEZ52" s="687"/>
      <c r="PFA52" s="687"/>
      <c r="PFB52" s="687"/>
      <c r="PFC52" s="687"/>
      <c r="PFD52" s="687"/>
      <c r="PFE52" s="687"/>
      <c r="PFF52" s="687"/>
      <c r="PFG52" s="687"/>
      <c r="PFH52" s="687"/>
      <c r="PFI52" s="687"/>
      <c r="PFJ52" s="687"/>
      <c r="PFK52" s="687"/>
      <c r="PFL52" s="687"/>
      <c r="PFM52" s="687"/>
      <c r="PFN52" s="687"/>
      <c r="PFO52" s="687"/>
      <c r="PFP52" s="687"/>
      <c r="PFQ52" s="687"/>
      <c r="PFR52" s="687"/>
      <c r="PFS52" s="687"/>
      <c r="PFT52" s="687"/>
      <c r="PFU52" s="687"/>
      <c r="PFV52" s="687"/>
      <c r="PFW52" s="687"/>
      <c r="PFX52" s="687"/>
      <c r="PFY52" s="687"/>
      <c r="PFZ52" s="687"/>
      <c r="PGA52" s="687"/>
      <c r="PGB52" s="687"/>
      <c r="PGC52" s="687"/>
      <c r="PGD52" s="687"/>
      <c r="PGE52" s="687"/>
      <c r="PGF52" s="687"/>
      <c r="PGG52" s="687"/>
      <c r="PGH52" s="687"/>
      <c r="PGI52" s="687"/>
      <c r="PGJ52" s="687"/>
      <c r="PGK52" s="687"/>
      <c r="PGL52" s="687"/>
      <c r="PGM52" s="687"/>
      <c r="PGN52" s="687"/>
      <c r="PGO52" s="687"/>
      <c r="PGP52" s="687"/>
      <c r="PGQ52" s="687"/>
      <c r="PGR52" s="687"/>
      <c r="PGS52" s="687"/>
      <c r="PGT52" s="687"/>
      <c r="PGU52" s="687"/>
      <c r="PGV52" s="687"/>
      <c r="PGW52" s="687"/>
      <c r="PGX52" s="687"/>
      <c r="PGY52" s="687"/>
      <c r="PGZ52" s="687"/>
      <c r="PHA52" s="687"/>
      <c r="PHB52" s="687"/>
      <c r="PHC52" s="687"/>
      <c r="PHD52" s="687"/>
      <c r="PHE52" s="687"/>
      <c r="PHF52" s="687"/>
      <c r="PHG52" s="687"/>
      <c r="PHH52" s="687"/>
      <c r="PHI52" s="687"/>
      <c r="PHJ52" s="687"/>
      <c r="PHK52" s="687"/>
      <c r="PHL52" s="687"/>
      <c r="PHM52" s="687"/>
      <c r="PHN52" s="687"/>
      <c r="PHO52" s="687"/>
      <c r="PHP52" s="687"/>
      <c r="PHQ52" s="687"/>
      <c r="PHR52" s="687"/>
      <c r="PHS52" s="687"/>
      <c r="PHT52" s="687"/>
      <c r="PHU52" s="687"/>
      <c r="PHV52" s="687"/>
      <c r="PHW52" s="687"/>
      <c r="PHX52" s="687"/>
      <c r="PHY52" s="687"/>
      <c r="PHZ52" s="687"/>
      <c r="PIA52" s="687"/>
      <c r="PIB52" s="687"/>
      <c r="PIC52" s="687"/>
      <c r="PID52" s="687"/>
      <c r="PIE52" s="687"/>
      <c r="PIF52" s="687"/>
      <c r="PIG52" s="687"/>
      <c r="PIH52" s="687"/>
      <c r="PII52" s="687"/>
      <c r="PIJ52" s="687"/>
      <c r="PIK52" s="687"/>
      <c r="PIL52" s="687"/>
      <c r="PIM52" s="687"/>
      <c r="PIN52" s="687"/>
      <c r="PIO52" s="687"/>
      <c r="PIP52" s="687"/>
      <c r="PIQ52" s="687"/>
      <c r="PIR52" s="687"/>
      <c r="PIS52" s="687"/>
      <c r="PIT52" s="687"/>
      <c r="PIU52" s="687"/>
      <c r="PIV52" s="687"/>
      <c r="PIW52" s="687"/>
      <c r="PIX52" s="687"/>
      <c r="PIY52" s="687"/>
      <c r="PIZ52" s="687"/>
      <c r="PJA52" s="687"/>
      <c r="PJB52" s="687"/>
      <c r="PJC52" s="687"/>
      <c r="PJD52" s="687"/>
      <c r="PJE52" s="687"/>
      <c r="PJF52" s="687"/>
      <c r="PJG52" s="687"/>
      <c r="PJH52" s="687"/>
      <c r="PJI52" s="687"/>
      <c r="PJJ52" s="687"/>
      <c r="PJK52" s="687"/>
      <c r="PJL52" s="687"/>
      <c r="PJM52" s="687"/>
      <c r="PJN52" s="687"/>
      <c r="PJO52" s="687"/>
      <c r="PJP52" s="687"/>
      <c r="PJQ52" s="687"/>
      <c r="PJR52" s="687"/>
      <c r="PJS52" s="687"/>
      <c r="PJT52" s="687"/>
      <c r="PJU52" s="687"/>
      <c r="PJV52" s="687"/>
      <c r="PJW52" s="687"/>
      <c r="PJX52" s="687"/>
      <c r="PJY52" s="687"/>
      <c r="PJZ52" s="687"/>
      <c r="PKA52" s="687"/>
      <c r="PKB52" s="687"/>
      <c r="PKC52" s="687"/>
      <c r="PKD52" s="687"/>
      <c r="PKE52" s="687"/>
      <c r="PKF52" s="687"/>
      <c r="PKG52" s="687"/>
      <c r="PKH52" s="687"/>
      <c r="PKI52" s="687"/>
      <c r="PKJ52" s="687"/>
      <c r="PKK52" s="687"/>
      <c r="PKL52" s="687"/>
      <c r="PKM52" s="687"/>
      <c r="PKN52" s="687"/>
      <c r="PKO52" s="687"/>
      <c r="PKP52" s="687"/>
      <c r="PKQ52" s="687"/>
      <c r="PKR52" s="687"/>
      <c r="PKS52" s="687"/>
      <c r="PKT52" s="687"/>
      <c r="PKU52" s="687"/>
      <c r="PKV52" s="687"/>
      <c r="PKW52" s="687"/>
      <c r="PKX52" s="687"/>
      <c r="PKY52" s="687"/>
      <c r="PKZ52" s="687"/>
      <c r="PLA52" s="687"/>
      <c r="PLB52" s="687"/>
      <c r="PLC52" s="687"/>
      <c r="PLD52" s="687"/>
      <c r="PLE52" s="687"/>
      <c r="PLF52" s="687"/>
      <c r="PLG52" s="687"/>
      <c r="PLH52" s="687"/>
      <c r="PLI52" s="687"/>
      <c r="PLJ52" s="687"/>
      <c r="PLK52" s="687"/>
      <c r="PLL52" s="687"/>
      <c r="PLM52" s="687"/>
      <c r="PLN52" s="687"/>
      <c r="PLO52" s="687"/>
      <c r="PLP52" s="687"/>
      <c r="PLQ52" s="687"/>
      <c r="PLR52" s="687"/>
      <c r="PLS52" s="687"/>
      <c r="PLT52" s="687"/>
      <c r="PLU52" s="687"/>
      <c r="PLV52" s="687"/>
      <c r="PLW52" s="687"/>
      <c r="PLX52" s="687"/>
      <c r="PLY52" s="687"/>
      <c r="PLZ52" s="687"/>
      <c r="PMA52" s="687"/>
      <c r="PMB52" s="687"/>
      <c r="PMC52" s="687"/>
      <c r="PMD52" s="687"/>
      <c r="PME52" s="687"/>
      <c r="PMF52" s="687"/>
      <c r="PMG52" s="687"/>
      <c r="PMH52" s="687"/>
      <c r="PMI52" s="687"/>
      <c r="PMJ52" s="687"/>
      <c r="PMK52" s="687"/>
      <c r="PML52" s="687"/>
      <c r="PMM52" s="687"/>
      <c r="PMN52" s="687"/>
      <c r="PMO52" s="687"/>
      <c r="PMP52" s="687"/>
      <c r="PMQ52" s="687"/>
      <c r="PMR52" s="687"/>
      <c r="PMS52" s="687"/>
      <c r="PMT52" s="687"/>
      <c r="PMU52" s="687"/>
      <c r="PMV52" s="687"/>
      <c r="PMW52" s="687"/>
      <c r="PMX52" s="687"/>
      <c r="PMY52" s="687"/>
      <c r="PMZ52" s="687"/>
      <c r="PNA52" s="687"/>
      <c r="PNB52" s="687"/>
      <c r="PNC52" s="687"/>
      <c r="PND52" s="687"/>
      <c r="PNE52" s="687"/>
      <c r="PNF52" s="687"/>
      <c r="PNG52" s="687"/>
      <c r="PNH52" s="687"/>
      <c r="PNI52" s="687"/>
      <c r="PNJ52" s="687"/>
      <c r="PNK52" s="687"/>
      <c r="PNL52" s="687"/>
      <c r="PNM52" s="687"/>
      <c r="PNN52" s="687"/>
      <c r="PNO52" s="687"/>
      <c r="PNP52" s="687"/>
      <c r="PNQ52" s="687"/>
      <c r="PNR52" s="687"/>
      <c r="PNS52" s="687"/>
      <c r="PNT52" s="687"/>
      <c r="PNU52" s="687"/>
      <c r="PNV52" s="687"/>
      <c r="PNW52" s="687"/>
      <c r="PNX52" s="687"/>
      <c r="PNY52" s="687"/>
      <c r="PNZ52" s="687"/>
      <c r="POA52" s="687"/>
      <c r="POB52" s="687"/>
      <c r="POC52" s="687"/>
      <c r="POD52" s="687"/>
      <c r="POE52" s="687"/>
      <c r="POF52" s="687"/>
      <c r="POG52" s="687"/>
      <c r="POH52" s="687"/>
      <c r="POI52" s="687"/>
      <c r="POJ52" s="687"/>
      <c r="POK52" s="687"/>
      <c r="POL52" s="687"/>
      <c r="POM52" s="687"/>
      <c r="PON52" s="687"/>
      <c r="POO52" s="687"/>
      <c r="POP52" s="687"/>
      <c r="POQ52" s="687"/>
      <c r="POR52" s="687"/>
      <c r="POS52" s="687"/>
      <c r="POT52" s="687"/>
      <c r="POU52" s="687"/>
      <c r="POV52" s="687"/>
      <c r="POW52" s="687"/>
      <c r="POX52" s="687"/>
      <c r="POY52" s="687"/>
      <c r="POZ52" s="687"/>
      <c r="PPA52" s="687"/>
      <c r="PPB52" s="687"/>
      <c r="PPC52" s="687"/>
      <c r="PPD52" s="687"/>
      <c r="PPE52" s="687"/>
      <c r="PPF52" s="687"/>
      <c r="PPG52" s="687"/>
      <c r="PPH52" s="687"/>
      <c r="PPI52" s="687"/>
      <c r="PPJ52" s="687"/>
      <c r="PPK52" s="687"/>
      <c r="PPL52" s="687"/>
      <c r="PPM52" s="687"/>
      <c r="PPN52" s="687"/>
      <c r="PPO52" s="687"/>
      <c r="PPP52" s="687"/>
      <c r="PPQ52" s="687"/>
      <c r="PPR52" s="687"/>
      <c r="PPS52" s="687"/>
      <c r="PPT52" s="687"/>
      <c r="PPU52" s="687"/>
      <c r="PPV52" s="687"/>
      <c r="PPW52" s="687"/>
      <c r="PPX52" s="687"/>
      <c r="PPY52" s="687"/>
      <c r="PPZ52" s="687"/>
      <c r="PQA52" s="687"/>
      <c r="PQB52" s="687"/>
      <c r="PQC52" s="687"/>
      <c r="PQD52" s="687"/>
      <c r="PQE52" s="687"/>
      <c r="PQF52" s="687"/>
      <c r="PQG52" s="687"/>
      <c r="PQH52" s="687"/>
      <c r="PQI52" s="687"/>
      <c r="PQJ52" s="687"/>
      <c r="PQK52" s="687"/>
      <c r="PQL52" s="687"/>
      <c r="PQM52" s="687"/>
      <c r="PQN52" s="687"/>
      <c r="PQO52" s="687"/>
      <c r="PQP52" s="687"/>
      <c r="PQQ52" s="687"/>
      <c r="PQR52" s="687"/>
      <c r="PQS52" s="687"/>
      <c r="PQT52" s="687"/>
      <c r="PQU52" s="687"/>
      <c r="PQV52" s="687"/>
      <c r="PQW52" s="687"/>
      <c r="PQX52" s="687"/>
      <c r="PQY52" s="687"/>
      <c r="PQZ52" s="687"/>
      <c r="PRA52" s="687"/>
      <c r="PRB52" s="687"/>
      <c r="PRC52" s="687"/>
      <c r="PRD52" s="687"/>
      <c r="PRE52" s="687"/>
      <c r="PRF52" s="687"/>
      <c r="PRG52" s="687"/>
      <c r="PRH52" s="687"/>
      <c r="PRI52" s="687"/>
      <c r="PRJ52" s="687"/>
      <c r="PRK52" s="687"/>
      <c r="PRL52" s="687"/>
      <c r="PRM52" s="687"/>
      <c r="PRN52" s="687"/>
      <c r="PRO52" s="687"/>
      <c r="PRP52" s="687"/>
      <c r="PRQ52" s="687"/>
      <c r="PRR52" s="687"/>
      <c r="PRS52" s="687"/>
      <c r="PRT52" s="687"/>
      <c r="PRU52" s="687"/>
      <c r="PRV52" s="687"/>
      <c r="PRW52" s="687"/>
      <c r="PRX52" s="687"/>
      <c r="PRY52" s="687"/>
      <c r="PRZ52" s="687"/>
      <c r="PSA52" s="687"/>
      <c r="PSB52" s="687"/>
      <c r="PSC52" s="687"/>
      <c r="PSD52" s="687"/>
      <c r="PSE52" s="687"/>
      <c r="PSF52" s="687"/>
      <c r="PSG52" s="687"/>
      <c r="PSH52" s="687"/>
      <c r="PSI52" s="687"/>
      <c r="PSJ52" s="687"/>
      <c r="PSK52" s="687"/>
      <c r="PSL52" s="687"/>
      <c r="PSM52" s="687"/>
      <c r="PSN52" s="687"/>
      <c r="PSO52" s="687"/>
      <c r="PSP52" s="687"/>
      <c r="PSQ52" s="687"/>
      <c r="PSR52" s="687"/>
      <c r="PSS52" s="687"/>
      <c r="PST52" s="687"/>
      <c r="PSU52" s="687"/>
      <c r="PSV52" s="687"/>
      <c r="PSW52" s="687"/>
      <c r="PSX52" s="687"/>
      <c r="PSY52" s="687"/>
      <c r="PSZ52" s="687"/>
      <c r="PTA52" s="687"/>
      <c r="PTB52" s="687"/>
      <c r="PTC52" s="687"/>
      <c r="PTD52" s="687"/>
      <c r="PTE52" s="687"/>
      <c r="PTF52" s="687"/>
      <c r="PTG52" s="687"/>
      <c r="PTH52" s="687"/>
      <c r="PTI52" s="687"/>
      <c r="PTJ52" s="687"/>
      <c r="PTK52" s="687"/>
      <c r="PTL52" s="687"/>
      <c r="PTM52" s="687"/>
      <c r="PTN52" s="687"/>
      <c r="PTO52" s="687"/>
      <c r="PTP52" s="687"/>
      <c r="PTQ52" s="687"/>
      <c r="PTR52" s="687"/>
      <c r="PTS52" s="687"/>
      <c r="PTT52" s="687"/>
      <c r="PTU52" s="687"/>
      <c r="PTV52" s="687"/>
      <c r="PTW52" s="687"/>
      <c r="PTX52" s="687"/>
      <c r="PTY52" s="687"/>
      <c r="PTZ52" s="687"/>
      <c r="PUA52" s="687"/>
      <c r="PUB52" s="687"/>
      <c r="PUC52" s="687"/>
      <c r="PUD52" s="687"/>
      <c r="PUE52" s="687"/>
      <c r="PUF52" s="687"/>
      <c r="PUG52" s="687"/>
      <c r="PUH52" s="687"/>
      <c r="PUI52" s="687"/>
      <c r="PUJ52" s="687"/>
      <c r="PUK52" s="687"/>
      <c r="PUL52" s="687"/>
      <c r="PUM52" s="687"/>
      <c r="PUN52" s="687"/>
      <c r="PUO52" s="687"/>
      <c r="PUP52" s="687"/>
      <c r="PUQ52" s="687"/>
      <c r="PUR52" s="687"/>
      <c r="PUS52" s="687"/>
      <c r="PUT52" s="687"/>
      <c r="PUU52" s="687"/>
      <c r="PUV52" s="687"/>
      <c r="PUW52" s="687"/>
      <c r="PUX52" s="687"/>
      <c r="PUY52" s="687"/>
      <c r="PUZ52" s="687"/>
      <c r="PVA52" s="687"/>
      <c r="PVB52" s="687"/>
      <c r="PVC52" s="687"/>
      <c r="PVD52" s="687"/>
      <c r="PVE52" s="687"/>
      <c r="PVF52" s="687"/>
      <c r="PVG52" s="687"/>
      <c r="PVH52" s="687"/>
      <c r="PVI52" s="687"/>
      <c r="PVJ52" s="687"/>
      <c r="PVK52" s="687"/>
      <c r="PVL52" s="687"/>
      <c r="PVM52" s="687"/>
      <c r="PVN52" s="687"/>
      <c r="PVO52" s="687"/>
      <c r="PVP52" s="687"/>
      <c r="PVQ52" s="687"/>
      <c r="PVR52" s="687"/>
      <c r="PVS52" s="687"/>
      <c r="PVT52" s="687"/>
      <c r="PVU52" s="687"/>
      <c r="PVV52" s="687"/>
      <c r="PVW52" s="687"/>
      <c r="PVX52" s="687"/>
      <c r="PVY52" s="687"/>
      <c r="PVZ52" s="687"/>
      <c r="PWA52" s="687"/>
      <c r="PWB52" s="687"/>
      <c r="PWC52" s="687"/>
      <c r="PWD52" s="687"/>
      <c r="PWE52" s="687"/>
      <c r="PWF52" s="687"/>
      <c r="PWG52" s="687"/>
      <c r="PWH52" s="687"/>
      <c r="PWI52" s="687"/>
      <c r="PWJ52" s="687"/>
      <c r="PWK52" s="687"/>
      <c r="PWL52" s="687"/>
      <c r="PWM52" s="687"/>
      <c r="PWN52" s="687"/>
      <c r="PWO52" s="687"/>
      <c r="PWP52" s="687"/>
      <c r="PWQ52" s="687"/>
      <c r="PWR52" s="687"/>
      <c r="PWS52" s="687"/>
      <c r="PWT52" s="687"/>
      <c r="PWU52" s="687"/>
      <c r="PWV52" s="687"/>
      <c r="PWW52" s="687"/>
      <c r="PWX52" s="687"/>
      <c r="PWY52" s="687"/>
      <c r="PWZ52" s="687"/>
      <c r="PXA52" s="687"/>
      <c r="PXB52" s="687"/>
      <c r="PXC52" s="687"/>
      <c r="PXD52" s="687"/>
      <c r="PXE52" s="687"/>
      <c r="PXF52" s="687"/>
      <c r="PXG52" s="687"/>
      <c r="PXH52" s="687"/>
      <c r="PXI52" s="687"/>
      <c r="PXJ52" s="687"/>
      <c r="PXK52" s="687"/>
      <c r="PXL52" s="687"/>
      <c r="PXM52" s="687"/>
      <c r="PXN52" s="687"/>
      <c r="PXO52" s="687"/>
      <c r="PXP52" s="687"/>
      <c r="PXQ52" s="687"/>
      <c r="PXR52" s="687"/>
      <c r="PXS52" s="687"/>
      <c r="PXT52" s="687"/>
      <c r="PXU52" s="687"/>
      <c r="PXV52" s="687"/>
      <c r="PXW52" s="687"/>
      <c r="PXX52" s="687"/>
      <c r="PXY52" s="687"/>
      <c r="PXZ52" s="687"/>
      <c r="PYA52" s="687"/>
      <c r="PYB52" s="687"/>
      <c r="PYC52" s="687"/>
      <c r="PYD52" s="687"/>
      <c r="PYE52" s="687"/>
      <c r="PYF52" s="687"/>
      <c r="PYG52" s="687"/>
      <c r="PYH52" s="687"/>
      <c r="PYI52" s="687"/>
      <c r="PYJ52" s="687"/>
      <c r="PYK52" s="687"/>
      <c r="PYL52" s="687"/>
      <c r="PYM52" s="687"/>
      <c r="PYN52" s="687"/>
      <c r="PYO52" s="687"/>
      <c r="PYP52" s="687"/>
      <c r="PYQ52" s="687"/>
      <c r="PYR52" s="687"/>
      <c r="PYS52" s="687"/>
      <c r="PYT52" s="687"/>
      <c r="PYU52" s="687"/>
      <c r="PYV52" s="687"/>
      <c r="PYW52" s="687"/>
      <c r="PYX52" s="687"/>
      <c r="PYY52" s="687"/>
      <c r="PYZ52" s="687"/>
      <c r="PZA52" s="687"/>
      <c r="PZB52" s="687"/>
      <c r="PZC52" s="687"/>
      <c r="PZD52" s="687"/>
      <c r="PZE52" s="687"/>
      <c r="PZF52" s="687"/>
      <c r="PZG52" s="687"/>
      <c r="PZH52" s="687"/>
      <c r="PZI52" s="687"/>
      <c r="PZJ52" s="687"/>
      <c r="PZK52" s="687"/>
      <c r="PZL52" s="687"/>
      <c r="PZM52" s="687"/>
      <c r="PZN52" s="687"/>
      <c r="PZO52" s="687"/>
      <c r="PZP52" s="687"/>
      <c r="PZQ52" s="687"/>
      <c r="PZR52" s="687"/>
      <c r="PZS52" s="687"/>
      <c r="PZT52" s="687"/>
      <c r="PZU52" s="687"/>
      <c r="PZV52" s="687"/>
      <c r="PZW52" s="687"/>
      <c r="PZX52" s="687"/>
      <c r="PZY52" s="687"/>
      <c r="PZZ52" s="687"/>
      <c r="QAA52" s="687"/>
      <c r="QAB52" s="687"/>
      <c r="QAC52" s="687"/>
      <c r="QAD52" s="687"/>
      <c r="QAE52" s="687"/>
      <c r="QAF52" s="687"/>
      <c r="QAG52" s="687"/>
      <c r="QAH52" s="687"/>
      <c r="QAI52" s="687"/>
      <c r="QAJ52" s="687"/>
      <c r="QAK52" s="687"/>
      <c r="QAL52" s="687"/>
      <c r="QAM52" s="687"/>
      <c r="QAN52" s="687"/>
      <c r="QAO52" s="687"/>
      <c r="QAP52" s="687"/>
      <c r="QAQ52" s="687"/>
      <c r="QAR52" s="687"/>
      <c r="QAS52" s="687"/>
      <c r="QAT52" s="687"/>
      <c r="QAU52" s="687"/>
      <c r="QAV52" s="687"/>
      <c r="QAW52" s="687"/>
      <c r="QAX52" s="687"/>
      <c r="QAY52" s="687"/>
      <c r="QAZ52" s="687"/>
      <c r="QBA52" s="687"/>
      <c r="QBB52" s="687"/>
      <c r="QBC52" s="687"/>
      <c r="QBD52" s="687"/>
      <c r="QBE52" s="687"/>
      <c r="QBF52" s="687"/>
      <c r="QBG52" s="687"/>
      <c r="QBH52" s="687"/>
      <c r="QBI52" s="687"/>
      <c r="QBJ52" s="687"/>
      <c r="QBK52" s="687"/>
      <c r="QBL52" s="687"/>
      <c r="QBM52" s="687"/>
      <c r="QBN52" s="687"/>
      <c r="QBO52" s="687"/>
      <c r="QBP52" s="687"/>
      <c r="QBQ52" s="687"/>
      <c r="QBR52" s="687"/>
      <c r="QBS52" s="687"/>
      <c r="QBT52" s="687"/>
      <c r="QBU52" s="687"/>
      <c r="QBV52" s="687"/>
      <c r="QBW52" s="687"/>
      <c r="QBX52" s="687"/>
      <c r="QBY52" s="687"/>
      <c r="QBZ52" s="687"/>
      <c r="QCA52" s="687"/>
      <c r="QCB52" s="687"/>
      <c r="QCC52" s="687"/>
      <c r="QCD52" s="687"/>
      <c r="QCE52" s="687"/>
      <c r="QCF52" s="687"/>
      <c r="QCG52" s="687"/>
      <c r="QCH52" s="687"/>
      <c r="QCI52" s="687"/>
      <c r="QCJ52" s="687"/>
      <c r="QCK52" s="687"/>
      <c r="QCL52" s="687"/>
      <c r="QCM52" s="687"/>
      <c r="QCN52" s="687"/>
      <c r="QCO52" s="687"/>
      <c r="QCP52" s="687"/>
      <c r="QCQ52" s="687"/>
      <c r="QCR52" s="687"/>
      <c r="QCS52" s="687"/>
      <c r="QCT52" s="687"/>
      <c r="QCU52" s="687"/>
      <c r="QCV52" s="687"/>
      <c r="QCW52" s="687"/>
      <c r="QCX52" s="687"/>
      <c r="QCY52" s="687"/>
      <c r="QCZ52" s="687"/>
      <c r="QDA52" s="687"/>
      <c r="QDB52" s="687"/>
      <c r="QDC52" s="687"/>
      <c r="QDD52" s="687"/>
      <c r="QDE52" s="687"/>
      <c r="QDF52" s="687"/>
      <c r="QDG52" s="687"/>
      <c r="QDH52" s="687"/>
      <c r="QDI52" s="687"/>
      <c r="QDJ52" s="687"/>
      <c r="QDK52" s="687"/>
      <c r="QDL52" s="687"/>
      <c r="QDM52" s="687"/>
      <c r="QDN52" s="687"/>
      <c r="QDO52" s="687"/>
      <c r="QDP52" s="687"/>
      <c r="QDQ52" s="687"/>
      <c r="QDR52" s="687"/>
      <c r="QDS52" s="687"/>
      <c r="QDT52" s="687"/>
      <c r="QDU52" s="687"/>
      <c r="QDV52" s="687"/>
      <c r="QDW52" s="687"/>
      <c r="QDX52" s="687"/>
      <c r="QDY52" s="687"/>
      <c r="QDZ52" s="687"/>
      <c r="QEA52" s="687"/>
      <c r="QEB52" s="687"/>
      <c r="QEC52" s="687"/>
      <c r="QED52" s="687"/>
      <c r="QEE52" s="687"/>
      <c r="QEF52" s="687"/>
      <c r="QEG52" s="687"/>
      <c r="QEH52" s="687"/>
      <c r="QEI52" s="687"/>
      <c r="QEJ52" s="687"/>
      <c r="QEK52" s="687"/>
      <c r="QEL52" s="687"/>
      <c r="QEM52" s="687"/>
      <c r="QEN52" s="687"/>
      <c r="QEO52" s="687"/>
      <c r="QEP52" s="687"/>
      <c r="QEQ52" s="687"/>
      <c r="QER52" s="687"/>
      <c r="QES52" s="687"/>
      <c r="QET52" s="687"/>
      <c r="QEU52" s="687"/>
      <c r="QEV52" s="687"/>
      <c r="QEW52" s="687"/>
      <c r="QEX52" s="687"/>
      <c r="QEY52" s="687"/>
      <c r="QEZ52" s="687"/>
      <c r="QFA52" s="687"/>
      <c r="QFB52" s="687"/>
      <c r="QFC52" s="687"/>
      <c r="QFD52" s="687"/>
      <c r="QFE52" s="687"/>
      <c r="QFF52" s="687"/>
      <c r="QFG52" s="687"/>
      <c r="QFH52" s="687"/>
      <c r="QFI52" s="687"/>
      <c r="QFJ52" s="687"/>
      <c r="QFK52" s="687"/>
      <c r="QFL52" s="687"/>
      <c r="QFM52" s="687"/>
      <c r="QFN52" s="687"/>
      <c r="QFO52" s="687"/>
      <c r="QFP52" s="687"/>
      <c r="QFQ52" s="687"/>
      <c r="QFR52" s="687"/>
      <c r="QFS52" s="687"/>
      <c r="QFT52" s="687"/>
      <c r="QFU52" s="687"/>
      <c r="QFV52" s="687"/>
      <c r="QFW52" s="687"/>
      <c r="QFX52" s="687"/>
      <c r="QFY52" s="687"/>
      <c r="QFZ52" s="687"/>
      <c r="QGA52" s="687"/>
      <c r="QGB52" s="687"/>
      <c r="QGC52" s="687"/>
      <c r="QGD52" s="687"/>
      <c r="QGE52" s="687"/>
      <c r="QGF52" s="687"/>
      <c r="QGG52" s="687"/>
      <c r="QGH52" s="687"/>
      <c r="QGI52" s="687"/>
      <c r="QGJ52" s="687"/>
      <c r="QGK52" s="687"/>
      <c r="QGL52" s="687"/>
      <c r="QGM52" s="687"/>
      <c r="QGN52" s="687"/>
      <c r="QGO52" s="687"/>
      <c r="QGP52" s="687"/>
      <c r="QGQ52" s="687"/>
      <c r="QGR52" s="687"/>
      <c r="QGS52" s="687"/>
      <c r="QGT52" s="687"/>
      <c r="QGU52" s="687"/>
      <c r="QGV52" s="687"/>
      <c r="QGW52" s="687"/>
      <c r="QGX52" s="687"/>
      <c r="QGY52" s="687"/>
      <c r="QGZ52" s="687"/>
      <c r="QHA52" s="687"/>
      <c r="QHB52" s="687"/>
      <c r="QHC52" s="687"/>
      <c r="QHD52" s="687"/>
      <c r="QHE52" s="687"/>
      <c r="QHF52" s="687"/>
      <c r="QHG52" s="687"/>
      <c r="QHH52" s="687"/>
      <c r="QHI52" s="687"/>
      <c r="QHJ52" s="687"/>
      <c r="QHK52" s="687"/>
      <c r="QHL52" s="687"/>
      <c r="QHM52" s="687"/>
      <c r="QHN52" s="687"/>
      <c r="QHO52" s="687"/>
      <c r="QHP52" s="687"/>
      <c r="QHQ52" s="687"/>
      <c r="QHR52" s="687"/>
      <c r="QHS52" s="687"/>
      <c r="QHT52" s="687"/>
      <c r="QHU52" s="687"/>
      <c r="QHV52" s="687"/>
      <c r="QHW52" s="687"/>
      <c r="QHX52" s="687"/>
      <c r="QHY52" s="687"/>
      <c r="QHZ52" s="687"/>
      <c r="QIA52" s="687"/>
      <c r="QIB52" s="687"/>
      <c r="QIC52" s="687"/>
      <c r="QID52" s="687"/>
      <c r="QIE52" s="687"/>
      <c r="QIF52" s="687"/>
      <c r="QIG52" s="687"/>
      <c r="QIH52" s="687"/>
      <c r="QII52" s="687"/>
      <c r="QIJ52" s="687"/>
      <c r="QIK52" s="687"/>
      <c r="QIL52" s="687"/>
      <c r="QIM52" s="687"/>
      <c r="QIN52" s="687"/>
      <c r="QIO52" s="687"/>
      <c r="QIP52" s="687"/>
      <c r="QIQ52" s="687"/>
      <c r="QIR52" s="687"/>
      <c r="QIS52" s="687"/>
      <c r="QIT52" s="687"/>
      <c r="QIU52" s="687"/>
      <c r="QIV52" s="687"/>
      <c r="QIW52" s="687"/>
      <c r="QIX52" s="687"/>
      <c r="QIY52" s="687"/>
      <c r="QIZ52" s="687"/>
      <c r="QJA52" s="687"/>
      <c r="QJB52" s="687"/>
      <c r="QJC52" s="687"/>
      <c r="QJD52" s="687"/>
      <c r="QJE52" s="687"/>
      <c r="QJF52" s="687"/>
      <c r="QJG52" s="687"/>
      <c r="QJH52" s="687"/>
      <c r="QJI52" s="687"/>
      <c r="QJJ52" s="687"/>
      <c r="QJK52" s="687"/>
      <c r="QJL52" s="687"/>
      <c r="QJM52" s="687"/>
      <c r="QJN52" s="687"/>
      <c r="QJO52" s="687"/>
      <c r="QJP52" s="687"/>
      <c r="QJQ52" s="687"/>
      <c r="QJR52" s="687"/>
      <c r="QJS52" s="687"/>
      <c r="QJT52" s="687"/>
      <c r="QJU52" s="687"/>
      <c r="QJV52" s="687"/>
      <c r="QJW52" s="687"/>
      <c r="QJX52" s="687"/>
      <c r="QJY52" s="687"/>
      <c r="QJZ52" s="687"/>
      <c r="QKA52" s="687"/>
      <c r="QKB52" s="687"/>
      <c r="QKC52" s="687"/>
      <c r="QKD52" s="687"/>
      <c r="QKE52" s="687"/>
      <c r="QKF52" s="687"/>
      <c r="QKG52" s="687"/>
      <c r="QKH52" s="687"/>
      <c r="QKI52" s="687"/>
      <c r="QKJ52" s="687"/>
      <c r="QKK52" s="687"/>
      <c r="QKL52" s="687"/>
      <c r="QKM52" s="687"/>
      <c r="QKN52" s="687"/>
      <c r="QKO52" s="687"/>
      <c r="QKP52" s="687"/>
      <c r="QKQ52" s="687"/>
      <c r="QKR52" s="687"/>
      <c r="QKS52" s="687"/>
      <c r="QKT52" s="687"/>
      <c r="QKU52" s="687"/>
      <c r="QKV52" s="687"/>
      <c r="QKW52" s="687"/>
      <c r="QKX52" s="687"/>
      <c r="QKY52" s="687"/>
      <c r="QKZ52" s="687"/>
      <c r="QLA52" s="687"/>
      <c r="QLB52" s="687"/>
      <c r="QLC52" s="687"/>
      <c r="QLD52" s="687"/>
      <c r="QLE52" s="687"/>
      <c r="QLF52" s="687"/>
      <c r="QLG52" s="687"/>
      <c r="QLH52" s="687"/>
      <c r="QLI52" s="687"/>
      <c r="QLJ52" s="687"/>
      <c r="QLK52" s="687"/>
      <c r="QLL52" s="687"/>
      <c r="QLM52" s="687"/>
      <c r="QLN52" s="687"/>
      <c r="QLO52" s="687"/>
      <c r="QLP52" s="687"/>
      <c r="QLQ52" s="687"/>
      <c r="QLR52" s="687"/>
      <c r="QLS52" s="687"/>
      <c r="QLT52" s="687"/>
      <c r="QLU52" s="687"/>
      <c r="QLV52" s="687"/>
      <c r="QLW52" s="687"/>
      <c r="QLX52" s="687"/>
      <c r="QLY52" s="687"/>
      <c r="QLZ52" s="687"/>
      <c r="QMA52" s="687"/>
      <c r="QMB52" s="687"/>
      <c r="QMC52" s="687"/>
      <c r="QMD52" s="687"/>
      <c r="QME52" s="687"/>
      <c r="QMF52" s="687"/>
      <c r="QMG52" s="687"/>
      <c r="QMH52" s="687"/>
      <c r="QMI52" s="687"/>
      <c r="QMJ52" s="687"/>
      <c r="QMK52" s="687"/>
      <c r="QML52" s="687"/>
      <c r="QMM52" s="687"/>
      <c r="QMN52" s="687"/>
      <c r="QMO52" s="687"/>
      <c r="QMP52" s="687"/>
      <c r="QMQ52" s="687"/>
      <c r="QMR52" s="687"/>
      <c r="QMS52" s="687"/>
      <c r="QMT52" s="687"/>
      <c r="QMU52" s="687"/>
      <c r="QMV52" s="687"/>
      <c r="QMW52" s="687"/>
      <c r="QMX52" s="687"/>
      <c r="QMY52" s="687"/>
      <c r="QMZ52" s="687"/>
      <c r="QNA52" s="687"/>
      <c r="QNB52" s="687"/>
      <c r="QNC52" s="687"/>
      <c r="QND52" s="687"/>
      <c r="QNE52" s="687"/>
      <c r="QNF52" s="687"/>
      <c r="QNG52" s="687"/>
      <c r="QNH52" s="687"/>
      <c r="QNI52" s="687"/>
      <c r="QNJ52" s="687"/>
      <c r="QNK52" s="687"/>
      <c r="QNL52" s="687"/>
      <c r="QNM52" s="687"/>
      <c r="QNN52" s="687"/>
      <c r="QNO52" s="687"/>
      <c r="QNP52" s="687"/>
      <c r="QNQ52" s="687"/>
      <c r="QNR52" s="687"/>
      <c r="QNS52" s="687"/>
      <c r="QNT52" s="687"/>
      <c r="QNU52" s="687"/>
      <c r="QNV52" s="687"/>
      <c r="QNW52" s="687"/>
      <c r="QNX52" s="687"/>
      <c r="QNY52" s="687"/>
      <c r="QNZ52" s="687"/>
      <c r="QOA52" s="687"/>
      <c r="QOB52" s="687"/>
      <c r="QOC52" s="687"/>
      <c r="QOD52" s="687"/>
      <c r="QOE52" s="687"/>
      <c r="QOF52" s="687"/>
      <c r="QOG52" s="687"/>
      <c r="QOH52" s="687"/>
      <c r="QOI52" s="687"/>
      <c r="QOJ52" s="687"/>
      <c r="QOK52" s="687"/>
      <c r="QOL52" s="687"/>
      <c r="QOM52" s="687"/>
      <c r="QON52" s="687"/>
      <c r="QOO52" s="687"/>
      <c r="QOP52" s="687"/>
      <c r="QOQ52" s="687"/>
      <c r="QOR52" s="687"/>
      <c r="QOS52" s="687"/>
      <c r="QOT52" s="687"/>
      <c r="QOU52" s="687"/>
      <c r="QOV52" s="687"/>
      <c r="QOW52" s="687"/>
      <c r="QOX52" s="687"/>
      <c r="QOY52" s="687"/>
      <c r="QOZ52" s="687"/>
      <c r="QPA52" s="687"/>
      <c r="QPB52" s="687"/>
      <c r="QPC52" s="687"/>
      <c r="QPD52" s="687"/>
      <c r="QPE52" s="687"/>
      <c r="QPF52" s="687"/>
      <c r="QPG52" s="687"/>
      <c r="QPH52" s="687"/>
      <c r="QPI52" s="687"/>
      <c r="QPJ52" s="687"/>
      <c r="QPK52" s="687"/>
      <c r="QPL52" s="687"/>
      <c r="QPM52" s="687"/>
      <c r="QPN52" s="687"/>
      <c r="QPO52" s="687"/>
      <c r="QPP52" s="687"/>
      <c r="QPQ52" s="687"/>
      <c r="QPR52" s="687"/>
      <c r="QPS52" s="687"/>
      <c r="QPT52" s="687"/>
      <c r="QPU52" s="687"/>
      <c r="QPV52" s="687"/>
      <c r="QPW52" s="687"/>
      <c r="QPX52" s="687"/>
      <c r="QPY52" s="687"/>
      <c r="QPZ52" s="687"/>
      <c r="QQA52" s="687"/>
      <c r="QQB52" s="687"/>
      <c r="QQC52" s="687"/>
      <c r="QQD52" s="687"/>
      <c r="QQE52" s="687"/>
      <c r="QQF52" s="687"/>
      <c r="QQG52" s="687"/>
      <c r="QQH52" s="687"/>
      <c r="QQI52" s="687"/>
      <c r="QQJ52" s="687"/>
      <c r="QQK52" s="687"/>
      <c r="QQL52" s="687"/>
      <c r="QQM52" s="687"/>
      <c r="QQN52" s="687"/>
      <c r="QQO52" s="687"/>
      <c r="QQP52" s="687"/>
      <c r="QQQ52" s="687"/>
      <c r="QQR52" s="687"/>
      <c r="QQS52" s="687"/>
      <c r="QQT52" s="687"/>
      <c r="QQU52" s="687"/>
      <c r="QQV52" s="687"/>
      <c r="QQW52" s="687"/>
      <c r="QQX52" s="687"/>
      <c r="QQY52" s="687"/>
      <c r="QQZ52" s="687"/>
      <c r="QRA52" s="687"/>
      <c r="QRB52" s="687"/>
      <c r="QRC52" s="687"/>
      <c r="QRD52" s="687"/>
      <c r="QRE52" s="687"/>
      <c r="QRF52" s="687"/>
      <c r="QRG52" s="687"/>
      <c r="QRH52" s="687"/>
      <c r="QRI52" s="687"/>
      <c r="QRJ52" s="687"/>
      <c r="QRK52" s="687"/>
      <c r="QRL52" s="687"/>
      <c r="QRM52" s="687"/>
      <c r="QRN52" s="687"/>
      <c r="QRO52" s="687"/>
      <c r="QRP52" s="687"/>
      <c r="QRQ52" s="687"/>
      <c r="QRR52" s="687"/>
      <c r="QRS52" s="687"/>
      <c r="QRT52" s="687"/>
      <c r="QRU52" s="687"/>
      <c r="QRV52" s="687"/>
      <c r="QRW52" s="687"/>
      <c r="QRX52" s="687"/>
      <c r="QRY52" s="687"/>
      <c r="QRZ52" s="687"/>
      <c r="QSA52" s="687"/>
      <c r="QSB52" s="687"/>
      <c r="QSC52" s="687"/>
      <c r="QSD52" s="687"/>
      <c r="QSE52" s="687"/>
      <c r="QSF52" s="687"/>
      <c r="QSG52" s="687"/>
      <c r="QSH52" s="687"/>
      <c r="QSI52" s="687"/>
      <c r="QSJ52" s="687"/>
      <c r="QSK52" s="687"/>
      <c r="QSL52" s="687"/>
      <c r="QSM52" s="687"/>
      <c r="QSN52" s="687"/>
      <c r="QSO52" s="687"/>
      <c r="QSP52" s="687"/>
      <c r="QSQ52" s="687"/>
      <c r="QSR52" s="687"/>
      <c r="QSS52" s="687"/>
      <c r="QST52" s="687"/>
      <c r="QSU52" s="687"/>
      <c r="QSV52" s="687"/>
      <c r="QSW52" s="687"/>
      <c r="QSX52" s="687"/>
      <c r="QSY52" s="687"/>
      <c r="QSZ52" s="687"/>
      <c r="QTA52" s="687"/>
      <c r="QTB52" s="687"/>
      <c r="QTC52" s="687"/>
      <c r="QTD52" s="687"/>
      <c r="QTE52" s="687"/>
      <c r="QTF52" s="687"/>
      <c r="QTG52" s="687"/>
      <c r="QTH52" s="687"/>
      <c r="QTI52" s="687"/>
      <c r="QTJ52" s="687"/>
      <c r="QTK52" s="687"/>
      <c r="QTL52" s="687"/>
      <c r="QTM52" s="687"/>
      <c r="QTN52" s="687"/>
      <c r="QTO52" s="687"/>
      <c r="QTP52" s="687"/>
      <c r="QTQ52" s="687"/>
      <c r="QTR52" s="687"/>
      <c r="QTS52" s="687"/>
      <c r="QTT52" s="687"/>
      <c r="QTU52" s="687"/>
      <c r="QTV52" s="687"/>
      <c r="QTW52" s="687"/>
      <c r="QTX52" s="687"/>
      <c r="QTY52" s="687"/>
      <c r="QTZ52" s="687"/>
      <c r="QUA52" s="687"/>
      <c r="QUB52" s="687"/>
      <c r="QUC52" s="687"/>
      <c r="QUD52" s="687"/>
      <c r="QUE52" s="687"/>
      <c r="QUF52" s="687"/>
      <c r="QUG52" s="687"/>
      <c r="QUH52" s="687"/>
      <c r="QUI52" s="687"/>
      <c r="QUJ52" s="687"/>
      <c r="QUK52" s="687"/>
      <c r="QUL52" s="687"/>
      <c r="QUM52" s="687"/>
      <c r="QUN52" s="687"/>
      <c r="QUO52" s="687"/>
      <c r="QUP52" s="687"/>
      <c r="QUQ52" s="687"/>
      <c r="QUR52" s="687"/>
      <c r="QUS52" s="687"/>
      <c r="QUT52" s="687"/>
      <c r="QUU52" s="687"/>
      <c r="QUV52" s="687"/>
      <c r="QUW52" s="687"/>
      <c r="QUX52" s="687"/>
      <c r="QUY52" s="687"/>
      <c r="QUZ52" s="687"/>
      <c r="QVA52" s="687"/>
      <c r="QVB52" s="687"/>
      <c r="QVC52" s="687"/>
      <c r="QVD52" s="687"/>
      <c r="QVE52" s="687"/>
      <c r="QVF52" s="687"/>
      <c r="QVG52" s="687"/>
      <c r="QVH52" s="687"/>
      <c r="QVI52" s="687"/>
      <c r="QVJ52" s="687"/>
      <c r="QVK52" s="687"/>
      <c r="QVL52" s="687"/>
      <c r="QVM52" s="687"/>
      <c r="QVN52" s="687"/>
      <c r="QVO52" s="687"/>
      <c r="QVP52" s="687"/>
      <c r="QVQ52" s="687"/>
      <c r="QVR52" s="687"/>
      <c r="QVS52" s="687"/>
      <c r="QVT52" s="687"/>
      <c r="QVU52" s="687"/>
      <c r="QVV52" s="687"/>
      <c r="QVW52" s="687"/>
      <c r="QVX52" s="687"/>
      <c r="QVY52" s="687"/>
      <c r="QVZ52" s="687"/>
      <c r="QWA52" s="687"/>
      <c r="QWB52" s="687"/>
      <c r="QWC52" s="687"/>
      <c r="QWD52" s="687"/>
      <c r="QWE52" s="687"/>
      <c r="QWF52" s="687"/>
      <c r="QWG52" s="687"/>
      <c r="QWH52" s="687"/>
      <c r="QWI52" s="687"/>
      <c r="QWJ52" s="687"/>
      <c r="QWK52" s="687"/>
      <c r="QWL52" s="687"/>
      <c r="QWM52" s="687"/>
      <c r="QWN52" s="687"/>
      <c r="QWO52" s="687"/>
      <c r="QWP52" s="687"/>
      <c r="QWQ52" s="687"/>
      <c r="QWR52" s="687"/>
      <c r="QWS52" s="687"/>
      <c r="QWT52" s="687"/>
      <c r="QWU52" s="687"/>
      <c r="QWV52" s="687"/>
      <c r="QWW52" s="687"/>
      <c r="QWX52" s="687"/>
      <c r="QWY52" s="687"/>
      <c r="QWZ52" s="687"/>
      <c r="QXA52" s="687"/>
      <c r="QXB52" s="687"/>
      <c r="QXC52" s="687"/>
      <c r="QXD52" s="687"/>
      <c r="QXE52" s="687"/>
      <c r="QXF52" s="687"/>
      <c r="QXG52" s="687"/>
      <c r="QXH52" s="687"/>
      <c r="QXI52" s="687"/>
      <c r="QXJ52" s="687"/>
      <c r="QXK52" s="687"/>
      <c r="QXL52" s="687"/>
      <c r="QXM52" s="687"/>
      <c r="QXN52" s="687"/>
      <c r="QXO52" s="687"/>
      <c r="QXP52" s="687"/>
      <c r="QXQ52" s="687"/>
      <c r="QXR52" s="687"/>
      <c r="QXS52" s="687"/>
      <c r="QXT52" s="687"/>
      <c r="QXU52" s="687"/>
      <c r="QXV52" s="687"/>
      <c r="QXW52" s="687"/>
      <c r="QXX52" s="687"/>
      <c r="QXY52" s="687"/>
      <c r="QXZ52" s="687"/>
      <c r="QYA52" s="687"/>
      <c r="QYB52" s="687"/>
      <c r="QYC52" s="687"/>
      <c r="QYD52" s="687"/>
      <c r="QYE52" s="687"/>
      <c r="QYF52" s="687"/>
      <c r="QYG52" s="687"/>
      <c r="QYH52" s="687"/>
      <c r="QYI52" s="687"/>
      <c r="QYJ52" s="687"/>
      <c r="QYK52" s="687"/>
      <c r="QYL52" s="687"/>
      <c r="QYM52" s="687"/>
      <c r="QYN52" s="687"/>
      <c r="QYO52" s="687"/>
      <c r="QYP52" s="687"/>
      <c r="QYQ52" s="687"/>
      <c r="QYR52" s="687"/>
      <c r="QYS52" s="687"/>
      <c r="QYT52" s="687"/>
      <c r="QYU52" s="687"/>
      <c r="QYV52" s="687"/>
      <c r="QYW52" s="687"/>
      <c r="QYX52" s="687"/>
      <c r="QYY52" s="687"/>
      <c r="QYZ52" s="687"/>
      <c r="QZA52" s="687"/>
      <c r="QZB52" s="687"/>
      <c r="QZC52" s="687"/>
      <c r="QZD52" s="687"/>
      <c r="QZE52" s="687"/>
      <c r="QZF52" s="687"/>
      <c r="QZG52" s="687"/>
      <c r="QZH52" s="687"/>
      <c r="QZI52" s="687"/>
      <c r="QZJ52" s="687"/>
      <c r="QZK52" s="687"/>
      <c r="QZL52" s="687"/>
      <c r="QZM52" s="687"/>
      <c r="QZN52" s="687"/>
      <c r="QZO52" s="687"/>
      <c r="QZP52" s="687"/>
      <c r="QZQ52" s="687"/>
      <c r="QZR52" s="687"/>
      <c r="QZS52" s="687"/>
      <c r="QZT52" s="687"/>
      <c r="QZU52" s="687"/>
      <c r="QZV52" s="687"/>
      <c r="QZW52" s="687"/>
      <c r="QZX52" s="687"/>
      <c r="QZY52" s="687"/>
      <c r="QZZ52" s="687"/>
      <c r="RAA52" s="687"/>
      <c r="RAB52" s="687"/>
      <c r="RAC52" s="687"/>
      <c r="RAD52" s="687"/>
      <c r="RAE52" s="687"/>
      <c r="RAF52" s="687"/>
      <c r="RAG52" s="687"/>
      <c r="RAH52" s="687"/>
      <c r="RAI52" s="687"/>
      <c r="RAJ52" s="687"/>
      <c r="RAK52" s="687"/>
      <c r="RAL52" s="687"/>
      <c r="RAM52" s="687"/>
      <c r="RAN52" s="687"/>
      <c r="RAO52" s="687"/>
      <c r="RAP52" s="687"/>
      <c r="RAQ52" s="687"/>
      <c r="RAR52" s="687"/>
      <c r="RAS52" s="687"/>
      <c r="RAT52" s="687"/>
      <c r="RAU52" s="687"/>
      <c r="RAV52" s="687"/>
      <c r="RAW52" s="687"/>
      <c r="RAX52" s="687"/>
      <c r="RAY52" s="687"/>
      <c r="RAZ52" s="687"/>
      <c r="RBA52" s="687"/>
      <c r="RBB52" s="687"/>
      <c r="RBC52" s="687"/>
      <c r="RBD52" s="687"/>
      <c r="RBE52" s="687"/>
      <c r="RBF52" s="687"/>
      <c r="RBG52" s="687"/>
      <c r="RBH52" s="687"/>
      <c r="RBI52" s="687"/>
      <c r="RBJ52" s="687"/>
      <c r="RBK52" s="687"/>
      <c r="RBL52" s="687"/>
      <c r="RBM52" s="687"/>
      <c r="RBN52" s="687"/>
      <c r="RBO52" s="687"/>
      <c r="RBP52" s="687"/>
      <c r="RBQ52" s="687"/>
      <c r="RBR52" s="687"/>
      <c r="RBS52" s="687"/>
      <c r="RBT52" s="687"/>
      <c r="RBU52" s="687"/>
      <c r="RBV52" s="687"/>
      <c r="RBW52" s="687"/>
      <c r="RBX52" s="687"/>
      <c r="RBY52" s="687"/>
      <c r="RBZ52" s="687"/>
      <c r="RCA52" s="687"/>
      <c r="RCB52" s="687"/>
      <c r="RCC52" s="687"/>
      <c r="RCD52" s="687"/>
      <c r="RCE52" s="687"/>
      <c r="RCF52" s="687"/>
      <c r="RCG52" s="687"/>
      <c r="RCH52" s="687"/>
      <c r="RCI52" s="687"/>
      <c r="RCJ52" s="687"/>
      <c r="RCK52" s="687"/>
      <c r="RCL52" s="687"/>
      <c r="RCM52" s="687"/>
      <c r="RCN52" s="687"/>
      <c r="RCO52" s="687"/>
      <c r="RCP52" s="687"/>
      <c r="RCQ52" s="687"/>
      <c r="RCR52" s="687"/>
      <c r="RCS52" s="687"/>
      <c r="RCT52" s="687"/>
      <c r="RCU52" s="687"/>
      <c r="RCV52" s="687"/>
      <c r="RCW52" s="687"/>
      <c r="RCX52" s="687"/>
      <c r="RCY52" s="687"/>
      <c r="RCZ52" s="687"/>
      <c r="RDA52" s="687"/>
      <c r="RDB52" s="687"/>
      <c r="RDC52" s="687"/>
      <c r="RDD52" s="687"/>
      <c r="RDE52" s="687"/>
      <c r="RDF52" s="687"/>
      <c r="RDG52" s="687"/>
      <c r="RDH52" s="687"/>
      <c r="RDI52" s="687"/>
      <c r="RDJ52" s="687"/>
      <c r="RDK52" s="687"/>
      <c r="RDL52" s="687"/>
      <c r="RDM52" s="687"/>
      <c r="RDN52" s="687"/>
      <c r="RDO52" s="687"/>
      <c r="RDP52" s="687"/>
      <c r="RDQ52" s="687"/>
      <c r="RDR52" s="687"/>
      <c r="RDS52" s="687"/>
      <c r="RDT52" s="687"/>
      <c r="RDU52" s="687"/>
      <c r="RDV52" s="687"/>
      <c r="RDW52" s="687"/>
      <c r="RDX52" s="687"/>
      <c r="RDY52" s="687"/>
      <c r="RDZ52" s="687"/>
      <c r="REA52" s="687"/>
      <c r="REB52" s="687"/>
      <c r="REC52" s="687"/>
      <c r="RED52" s="687"/>
      <c r="REE52" s="687"/>
      <c r="REF52" s="687"/>
      <c r="REG52" s="687"/>
      <c r="REH52" s="687"/>
      <c r="REI52" s="687"/>
      <c r="REJ52" s="687"/>
      <c r="REK52" s="687"/>
      <c r="REL52" s="687"/>
      <c r="REM52" s="687"/>
      <c r="REN52" s="687"/>
      <c r="REO52" s="687"/>
      <c r="REP52" s="687"/>
      <c r="REQ52" s="687"/>
      <c r="RER52" s="687"/>
      <c r="RES52" s="687"/>
      <c r="RET52" s="687"/>
      <c r="REU52" s="687"/>
      <c r="REV52" s="687"/>
      <c r="REW52" s="687"/>
      <c r="REX52" s="687"/>
      <c r="REY52" s="687"/>
      <c r="REZ52" s="687"/>
      <c r="RFA52" s="687"/>
      <c r="RFB52" s="687"/>
      <c r="RFC52" s="687"/>
      <c r="RFD52" s="687"/>
      <c r="RFE52" s="687"/>
      <c r="RFF52" s="687"/>
      <c r="RFG52" s="687"/>
      <c r="RFH52" s="687"/>
      <c r="RFI52" s="687"/>
      <c r="RFJ52" s="687"/>
      <c r="RFK52" s="687"/>
      <c r="RFL52" s="687"/>
      <c r="RFM52" s="687"/>
      <c r="RFN52" s="687"/>
      <c r="RFO52" s="687"/>
      <c r="RFP52" s="687"/>
      <c r="RFQ52" s="687"/>
      <c r="RFR52" s="687"/>
      <c r="RFS52" s="687"/>
      <c r="RFT52" s="687"/>
      <c r="RFU52" s="687"/>
      <c r="RFV52" s="687"/>
      <c r="RFW52" s="687"/>
      <c r="RFX52" s="687"/>
      <c r="RFY52" s="687"/>
      <c r="RFZ52" s="687"/>
      <c r="RGA52" s="687"/>
      <c r="RGB52" s="687"/>
      <c r="RGC52" s="687"/>
      <c r="RGD52" s="687"/>
      <c r="RGE52" s="687"/>
      <c r="RGF52" s="687"/>
      <c r="RGG52" s="687"/>
      <c r="RGH52" s="687"/>
      <c r="RGI52" s="687"/>
      <c r="RGJ52" s="687"/>
      <c r="RGK52" s="687"/>
      <c r="RGL52" s="687"/>
      <c r="RGM52" s="687"/>
      <c r="RGN52" s="687"/>
      <c r="RGO52" s="687"/>
      <c r="RGP52" s="687"/>
      <c r="RGQ52" s="687"/>
      <c r="RGR52" s="687"/>
      <c r="RGS52" s="687"/>
      <c r="RGT52" s="687"/>
      <c r="RGU52" s="687"/>
      <c r="RGV52" s="687"/>
      <c r="RGW52" s="687"/>
      <c r="RGX52" s="687"/>
      <c r="RGY52" s="687"/>
      <c r="RGZ52" s="687"/>
      <c r="RHA52" s="687"/>
      <c r="RHB52" s="687"/>
      <c r="RHC52" s="687"/>
      <c r="RHD52" s="687"/>
      <c r="RHE52" s="687"/>
      <c r="RHF52" s="687"/>
      <c r="RHG52" s="687"/>
      <c r="RHH52" s="687"/>
      <c r="RHI52" s="687"/>
      <c r="RHJ52" s="687"/>
      <c r="RHK52" s="687"/>
      <c r="RHL52" s="687"/>
      <c r="RHM52" s="687"/>
      <c r="RHN52" s="687"/>
      <c r="RHO52" s="687"/>
      <c r="RHP52" s="687"/>
      <c r="RHQ52" s="687"/>
      <c r="RHR52" s="687"/>
      <c r="RHS52" s="687"/>
      <c r="RHT52" s="687"/>
      <c r="RHU52" s="687"/>
      <c r="RHV52" s="687"/>
      <c r="RHW52" s="687"/>
      <c r="RHX52" s="687"/>
      <c r="RHY52" s="687"/>
      <c r="RHZ52" s="687"/>
      <c r="RIA52" s="687"/>
      <c r="RIB52" s="687"/>
      <c r="RIC52" s="687"/>
      <c r="RID52" s="687"/>
      <c r="RIE52" s="687"/>
      <c r="RIF52" s="687"/>
      <c r="RIG52" s="687"/>
      <c r="RIH52" s="687"/>
      <c r="RII52" s="687"/>
      <c r="RIJ52" s="687"/>
      <c r="RIK52" s="687"/>
      <c r="RIL52" s="687"/>
      <c r="RIM52" s="687"/>
      <c r="RIN52" s="687"/>
      <c r="RIO52" s="687"/>
      <c r="RIP52" s="687"/>
      <c r="RIQ52" s="687"/>
      <c r="RIR52" s="687"/>
      <c r="RIS52" s="687"/>
      <c r="RIT52" s="687"/>
      <c r="RIU52" s="687"/>
      <c r="RIV52" s="687"/>
      <c r="RIW52" s="687"/>
      <c r="RIX52" s="687"/>
      <c r="RIY52" s="687"/>
      <c r="RIZ52" s="687"/>
      <c r="RJA52" s="687"/>
      <c r="RJB52" s="687"/>
      <c r="RJC52" s="687"/>
      <c r="RJD52" s="687"/>
      <c r="RJE52" s="687"/>
      <c r="RJF52" s="687"/>
      <c r="RJG52" s="687"/>
      <c r="RJH52" s="687"/>
      <c r="RJI52" s="687"/>
      <c r="RJJ52" s="687"/>
      <c r="RJK52" s="687"/>
      <c r="RJL52" s="687"/>
      <c r="RJM52" s="687"/>
      <c r="RJN52" s="687"/>
      <c r="RJO52" s="687"/>
      <c r="RJP52" s="687"/>
      <c r="RJQ52" s="687"/>
      <c r="RJR52" s="687"/>
      <c r="RJS52" s="687"/>
      <c r="RJT52" s="687"/>
      <c r="RJU52" s="687"/>
      <c r="RJV52" s="687"/>
      <c r="RJW52" s="687"/>
      <c r="RJX52" s="687"/>
      <c r="RJY52" s="687"/>
      <c r="RJZ52" s="687"/>
      <c r="RKA52" s="687"/>
      <c r="RKB52" s="687"/>
      <c r="RKC52" s="687"/>
      <c r="RKD52" s="687"/>
      <c r="RKE52" s="687"/>
      <c r="RKF52" s="687"/>
      <c r="RKG52" s="687"/>
      <c r="RKH52" s="687"/>
      <c r="RKI52" s="687"/>
      <c r="RKJ52" s="687"/>
      <c r="RKK52" s="687"/>
      <c r="RKL52" s="687"/>
      <c r="RKM52" s="687"/>
      <c r="RKN52" s="687"/>
      <c r="RKO52" s="687"/>
      <c r="RKP52" s="687"/>
      <c r="RKQ52" s="687"/>
      <c r="RKR52" s="687"/>
      <c r="RKS52" s="687"/>
      <c r="RKT52" s="687"/>
      <c r="RKU52" s="687"/>
      <c r="RKV52" s="687"/>
      <c r="RKW52" s="687"/>
      <c r="RKX52" s="687"/>
      <c r="RKY52" s="687"/>
      <c r="RKZ52" s="687"/>
      <c r="RLA52" s="687"/>
      <c r="RLB52" s="687"/>
      <c r="RLC52" s="687"/>
      <c r="RLD52" s="687"/>
      <c r="RLE52" s="687"/>
      <c r="RLF52" s="687"/>
      <c r="RLG52" s="687"/>
      <c r="RLH52" s="687"/>
      <c r="RLI52" s="687"/>
      <c r="RLJ52" s="687"/>
      <c r="RLK52" s="687"/>
      <c r="RLL52" s="687"/>
      <c r="RLM52" s="687"/>
      <c r="RLN52" s="687"/>
      <c r="RLO52" s="687"/>
      <c r="RLP52" s="687"/>
      <c r="RLQ52" s="687"/>
      <c r="RLR52" s="687"/>
      <c r="RLS52" s="687"/>
      <c r="RLT52" s="687"/>
      <c r="RLU52" s="687"/>
      <c r="RLV52" s="687"/>
      <c r="RLW52" s="687"/>
      <c r="RLX52" s="687"/>
      <c r="RLY52" s="687"/>
      <c r="RLZ52" s="687"/>
      <c r="RMA52" s="687"/>
      <c r="RMB52" s="687"/>
      <c r="RMC52" s="687"/>
      <c r="RMD52" s="687"/>
      <c r="RME52" s="687"/>
      <c r="RMF52" s="687"/>
      <c r="RMG52" s="687"/>
      <c r="RMH52" s="687"/>
      <c r="RMI52" s="687"/>
      <c r="RMJ52" s="687"/>
      <c r="RMK52" s="687"/>
      <c r="RML52" s="687"/>
      <c r="RMM52" s="687"/>
      <c r="RMN52" s="687"/>
      <c r="RMO52" s="687"/>
      <c r="RMP52" s="687"/>
      <c r="RMQ52" s="687"/>
      <c r="RMR52" s="687"/>
      <c r="RMS52" s="687"/>
      <c r="RMT52" s="687"/>
      <c r="RMU52" s="687"/>
      <c r="RMV52" s="687"/>
      <c r="RMW52" s="687"/>
      <c r="RMX52" s="687"/>
      <c r="RMY52" s="687"/>
      <c r="RMZ52" s="687"/>
      <c r="RNA52" s="687"/>
      <c r="RNB52" s="687"/>
      <c r="RNC52" s="687"/>
      <c r="RND52" s="687"/>
      <c r="RNE52" s="687"/>
      <c r="RNF52" s="687"/>
      <c r="RNG52" s="687"/>
      <c r="RNH52" s="687"/>
      <c r="RNI52" s="687"/>
      <c r="RNJ52" s="687"/>
      <c r="RNK52" s="687"/>
      <c r="RNL52" s="687"/>
      <c r="RNM52" s="687"/>
      <c r="RNN52" s="687"/>
      <c r="RNO52" s="687"/>
      <c r="RNP52" s="687"/>
      <c r="RNQ52" s="687"/>
      <c r="RNR52" s="687"/>
      <c r="RNS52" s="687"/>
      <c r="RNT52" s="687"/>
      <c r="RNU52" s="687"/>
      <c r="RNV52" s="687"/>
      <c r="RNW52" s="687"/>
      <c r="RNX52" s="687"/>
      <c r="RNY52" s="687"/>
      <c r="RNZ52" s="687"/>
      <c r="ROA52" s="687"/>
      <c r="ROB52" s="687"/>
      <c r="ROC52" s="687"/>
      <c r="ROD52" s="687"/>
      <c r="ROE52" s="687"/>
      <c r="ROF52" s="687"/>
      <c r="ROG52" s="687"/>
      <c r="ROH52" s="687"/>
      <c r="ROI52" s="687"/>
      <c r="ROJ52" s="687"/>
      <c r="ROK52" s="687"/>
      <c r="ROL52" s="687"/>
      <c r="ROM52" s="687"/>
      <c r="RON52" s="687"/>
      <c r="ROO52" s="687"/>
      <c r="ROP52" s="687"/>
      <c r="ROQ52" s="687"/>
      <c r="ROR52" s="687"/>
      <c r="ROS52" s="687"/>
      <c r="ROT52" s="687"/>
      <c r="ROU52" s="687"/>
      <c r="ROV52" s="687"/>
      <c r="ROW52" s="687"/>
      <c r="ROX52" s="687"/>
      <c r="ROY52" s="687"/>
      <c r="ROZ52" s="687"/>
      <c r="RPA52" s="687"/>
      <c r="RPB52" s="687"/>
      <c r="RPC52" s="687"/>
      <c r="RPD52" s="687"/>
      <c r="RPE52" s="687"/>
      <c r="RPF52" s="687"/>
      <c r="RPG52" s="687"/>
      <c r="RPH52" s="687"/>
      <c r="RPI52" s="687"/>
      <c r="RPJ52" s="687"/>
      <c r="RPK52" s="687"/>
      <c r="RPL52" s="687"/>
      <c r="RPM52" s="687"/>
      <c r="RPN52" s="687"/>
      <c r="RPO52" s="687"/>
      <c r="RPP52" s="687"/>
      <c r="RPQ52" s="687"/>
      <c r="RPR52" s="687"/>
      <c r="RPS52" s="687"/>
      <c r="RPT52" s="687"/>
      <c r="RPU52" s="687"/>
      <c r="RPV52" s="687"/>
      <c r="RPW52" s="687"/>
      <c r="RPX52" s="687"/>
      <c r="RPY52" s="687"/>
      <c r="RPZ52" s="687"/>
      <c r="RQA52" s="687"/>
      <c r="RQB52" s="687"/>
      <c r="RQC52" s="687"/>
      <c r="RQD52" s="687"/>
      <c r="RQE52" s="687"/>
      <c r="RQF52" s="687"/>
      <c r="RQG52" s="687"/>
      <c r="RQH52" s="687"/>
      <c r="RQI52" s="687"/>
      <c r="RQJ52" s="687"/>
      <c r="RQK52" s="687"/>
      <c r="RQL52" s="687"/>
      <c r="RQM52" s="687"/>
      <c r="RQN52" s="687"/>
      <c r="RQO52" s="687"/>
      <c r="RQP52" s="687"/>
      <c r="RQQ52" s="687"/>
      <c r="RQR52" s="687"/>
      <c r="RQS52" s="687"/>
      <c r="RQT52" s="687"/>
      <c r="RQU52" s="687"/>
      <c r="RQV52" s="687"/>
      <c r="RQW52" s="687"/>
      <c r="RQX52" s="687"/>
      <c r="RQY52" s="687"/>
      <c r="RQZ52" s="687"/>
      <c r="RRA52" s="687"/>
      <c r="RRB52" s="687"/>
      <c r="RRC52" s="687"/>
      <c r="RRD52" s="687"/>
      <c r="RRE52" s="687"/>
      <c r="RRF52" s="687"/>
      <c r="RRG52" s="687"/>
      <c r="RRH52" s="687"/>
      <c r="RRI52" s="687"/>
      <c r="RRJ52" s="687"/>
      <c r="RRK52" s="687"/>
      <c r="RRL52" s="687"/>
      <c r="RRM52" s="687"/>
      <c r="RRN52" s="687"/>
      <c r="RRO52" s="687"/>
      <c r="RRP52" s="687"/>
      <c r="RRQ52" s="687"/>
      <c r="RRR52" s="687"/>
      <c r="RRS52" s="687"/>
      <c r="RRT52" s="687"/>
      <c r="RRU52" s="687"/>
      <c r="RRV52" s="687"/>
      <c r="RRW52" s="687"/>
      <c r="RRX52" s="687"/>
      <c r="RRY52" s="687"/>
      <c r="RRZ52" s="687"/>
      <c r="RSA52" s="687"/>
      <c r="RSB52" s="687"/>
      <c r="RSC52" s="687"/>
      <c r="RSD52" s="687"/>
      <c r="RSE52" s="687"/>
      <c r="RSF52" s="687"/>
      <c r="RSG52" s="687"/>
      <c r="RSH52" s="687"/>
      <c r="RSI52" s="687"/>
      <c r="RSJ52" s="687"/>
      <c r="RSK52" s="687"/>
      <c r="RSL52" s="687"/>
      <c r="RSM52" s="687"/>
      <c r="RSN52" s="687"/>
      <c r="RSO52" s="687"/>
      <c r="RSP52" s="687"/>
      <c r="RSQ52" s="687"/>
      <c r="RSR52" s="687"/>
      <c r="RSS52" s="687"/>
      <c r="RST52" s="687"/>
      <c r="RSU52" s="687"/>
      <c r="RSV52" s="687"/>
      <c r="RSW52" s="687"/>
      <c r="RSX52" s="687"/>
      <c r="RSY52" s="687"/>
      <c r="RSZ52" s="687"/>
      <c r="RTA52" s="687"/>
      <c r="RTB52" s="687"/>
      <c r="RTC52" s="687"/>
      <c r="RTD52" s="687"/>
      <c r="RTE52" s="687"/>
      <c r="RTF52" s="687"/>
      <c r="RTG52" s="687"/>
      <c r="RTH52" s="687"/>
      <c r="RTI52" s="687"/>
      <c r="RTJ52" s="687"/>
      <c r="RTK52" s="687"/>
      <c r="RTL52" s="687"/>
      <c r="RTM52" s="687"/>
      <c r="RTN52" s="687"/>
      <c r="RTO52" s="687"/>
      <c r="RTP52" s="687"/>
      <c r="RTQ52" s="687"/>
      <c r="RTR52" s="687"/>
      <c r="RTS52" s="687"/>
      <c r="RTT52" s="687"/>
      <c r="RTU52" s="687"/>
      <c r="RTV52" s="687"/>
      <c r="RTW52" s="687"/>
      <c r="RTX52" s="687"/>
      <c r="RTY52" s="687"/>
      <c r="RTZ52" s="687"/>
      <c r="RUA52" s="687"/>
      <c r="RUB52" s="687"/>
      <c r="RUC52" s="687"/>
      <c r="RUD52" s="687"/>
      <c r="RUE52" s="687"/>
      <c r="RUF52" s="687"/>
      <c r="RUG52" s="687"/>
      <c r="RUH52" s="687"/>
      <c r="RUI52" s="687"/>
      <c r="RUJ52" s="687"/>
      <c r="RUK52" s="687"/>
      <c r="RUL52" s="687"/>
      <c r="RUM52" s="687"/>
      <c r="RUN52" s="687"/>
      <c r="RUO52" s="687"/>
      <c r="RUP52" s="687"/>
      <c r="RUQ52" s="687"/>
      <c r="RUR52" s="687"/>
      <c r="RUS52" s="687"/>
      <c r="RUT52" s="687"/>
      <c r="RUU52" s="687"/>
      <c r="RUV52" s="687"/>
      <c r="RUW52" s="687"/>
      <c r="RUX52" s="687"/>
      <c r="RUY52" s="687"/>
      <c r="RUZ52" s="687"/>
      <c r="RVA52" s="687"/>
      <c r="RVB52" s="687"/>
      <c r="RVC52" s="687"/>
      <c r="RVD52" s="687"/>
      <c r="RVE52" s="687"/>
      <c r="RVF52" s="687"/>
      <c r="RVG52" s="687"/>
      <c r="RVH52" s="687"/>
      <c r="RVI52" s="687"/>
      <c r="RVJ52" s="687"/>
      <c r="RVK52" s="687"/>
      <c r="RVL52" s="687"/>
      <c r="RVM52" s="687"/>
      <c r="RVN52" s="687"/>
      <c r="RVO52" s="687"/>
      <c r="RVP52" s="687"/>
      <c r="RVQ52" s="687"/>
      <c r="RVR52" s="687"/>
      <c r="RVS52" s="687"/>
      <c r="RVT52" s="687"/>
      <c r="RVU52" s="687"/>
      <c r="RVV52" s="687"/>
      <c r="RVW52" s="687"/>
      <c r="RVX52" s="687"/>
      <c r="RVY52" s="687"/>
      <c r="RVZ52" s="687"/>
      <c r="RWA52" s="687"/>
      <c r="RWB52" s="687"/>
      <c r="RWC52" s="687"/>
      <c r="RWD52" s="687"/>
      <c r="RWE52" s="687"/>
      <c r="RWF52" s="687"/>
      <c r="RWG52" s="687"/>
      <c r="RWH52" s="687"/>
      <c r="RWI52" s="687"/>
      <c r="RWJ52" s="687"/>
      <c r="RWK52" s="687"/>
      <c r="RWL52" s="687"/>
      <c r="RWM52" s="687"/>
      <c r="RWN52" s="687"/>
      <c r="RWO52" s="687"/>
      <c r="RWP52" s="687"/>
      <c r="RWQ52" s="687"/>
      <c r="RWR52" s="687"/>
      <c r="RWS52" s="687"/>
      <c r="RWT52" s="687"/>
      <c r="RWU52" s="687"/>
      <c r="RWV52" s="687"/>
      <c r="RWW52" s="687"/>
      <c r="RWX52" s="687"/>
      <c r="RWY52" s="687"/>
      <c r="RWZ52" s="687"/>
      <c r="RXA52" s="687"/>
      <c r="RXB52" s="687"/>
      <c r="RXC52" s="687"/>
      <c r="RXD52" s="687"/>
      <c r="RXE52" s="687"/>
      <c r="RXF52" s="687"/>
      <c r="RXG52" s="687"/>
      <c r="RXH52" s="687"/>
      <c r="RXI52" s="687"/>
      <c r="RXJ52" s="687"/>
      <c r="RXK52" s="687"/>
      <c r="RXL52" s="687"/>
      <c r="RXM52" s="687"/>
      <c r="RXN52" s="687"/>
      <c r="RXO52" s="687"/>
      <c r="RXP52" s="687"/>
      <c r="RXQ52" s="687"/>
      <c r="RXR52" s="687"/>
      <c r="RXS52" s="687"/>
      <c r="RXT52" s="687"/>
      <c r="RXU52" s="687"/>
      <c r="RXV52" s="687"/>
      <c r="RXW52" s="687"/>
      <c r="RXX52" s="687"/>
      <c r="RXY52" s="687"/>
      <c r="RXZ52" s="687"/>
      <c r="RYA52" s="687"/>
      <c r="RYB52" s="687"/>
      <c r="RYC52" s="687"/>
      <c r="RYD52" s="687"/>
      <c r="RYE52" s="687"/>
      <c r="RYF52" s="687"/>
      <c r="RYG52" s="687"/>
      <c r="RYH52" s="687"/>
      <c r="RYI52" s="687"/>
      <c r="RYJ52" s="687"/>
      <c r="RYK52" s="687"/>
      <c r="RYL52" s="687"/>
      <c r="RYM52" s="687"/>
      <c r="RYN52" s="687"/>
      <c r="RYO52" s="687"/>
      <c r="RYP52" s="687"/>
      <c r="RYQ52" s="687"/>
      <c r="RYR52" s="687"/>
      <c r="RYS52" s="687"/>
      <c r="RYT52" s="687"/>
      <c r="RYU52" s="687"/>
      <c r="RYV52" s="687"/>
      <c r="RYW52" s="687"/>
      <c r="RYX52" s="687"/>
      <c r="RYY52" s="687"/>
      <c r="RYZ52" s="687"/>
      <c r="RZA52" s="687"/>
      <c r="RZB52" s="687"/>
      <c r="RZC52" s="687"/>
      <c r="RZD52" s="687"/>
      <c r="RZE52" s="687"/>
      <c r="RZF52" s="687"/>
      <c r="RZG52" s="687"/>
      <c r="RZH52" s="687"/>
      <c r="RZI52" s="687"/>
      <c r="RZJ52" s="687"/>
      <c r="RZK52" s="687"/>
      <c r="RZL52" s="687"/>
      <c r="RZM52" s="687"/>
      <c r="RZN52" s="687"/>
      <c r="RZO52" s="687"/>
      <c r="RZP52" s="687"/>
      <c r="RZQ52" s="687"/>
      <c r="RZR52" s="687"/>
      <c r="RZS52" s="687"/>
      <c r="RZT52" s="687"/>
      <c r="RZU52" s="687"/>
      <c r="RZV52" s="687"/>
      <c r="RZW52" s="687"/>
      <c r="RZX52" s="687"/>
      <c r="RZY52" s="687"/>
      <c r="RZZ52" s="687"/>
      <c r="SAA52" s="687"/>
      <c r="SAB52" s="687"/>
      <c r="SAC52" s="687"/>
      <c r="SAD52" s="687"/>
      <c r="SAE52" s="687"/>
      <c r="SAF52" s="687"/>
      <c r="SAG52" s="687"/>
      <c r="SAH52" s="687"/>
      <c r="SAI52" s="687"/>
      <c r="SAJ52" s="687"/>
      <c r="SAK52" s="687"/>
      <c r="SAL52" s="687"/>
      <c r="SAM52" s="687"/>
      <c r="SAN52" s="687"/>
      <c r="SAO52" s="687"/>
      <c r="SAP52" s="687"/>
      <c r="SAQ52" s="687"/>
      <c r="SAR52" s="687"/>
      <c r="SAS52" s="687"/>
      <c r="SAT52" s="687"/>
      <c r="SAU52" s="687"/>
      <c r="SAV52" s="687"/>
      <c r="SAW52" s="687"/>
      <c r="SAX52" s="687"/>
      <c r="SAY52" s="687"/>
      <c r="SAZ52" s="687"/>
      <c r="SBA52" s="687"/>
      <c r="SBB52" s="687"/>
      <c r="SBC52" s="687"/>
      <c r="SBD52" s="687"/>
      <c r="SBE52" s="687"/>
      <c r="SBF52" s="687"/>
      <c r="SBG52" s="687"/>
      <c r="SBH52" s="687"/>
      <c r="SBI52" s="687"/>
      <c r="SBJ52" s="687"/>
      <c r="SBK52" s="687"/>
      <c r="SBL52" s="687"/>
      <c r="SBM52" s="687"/>
      <c r="SBN52" s="687"/>
      <c r="SBO52" s="687"/>
      <c r="SBP52" s="687"/>
      <c r="SBQ52" s="687"/>
      <c r="SBR52" s="687"/>
      <c r="SBS52" s="687"/>
      <c r="SBT52" s="687"/>
      <c r="SBU52" s="687"/>
      <c r="SBV52" s="687"/>
      <c r="SBW52" s="687"/>
      <c r="SBX52" s="687"/>
      <c r="SBY52" s="687"/>
      <c r="SBZ52" s="687"/>
      <c r="SCA52" s="687"/>
      <c r="SCB52" s="687"/>
      <c r="SCC52" s="687"/>
      <c r="SCD52" s="687"/>
      <c r="SCE52" s="687"/>
      <c r="SCF52" s="687"/>
      <c r="SCG52" s="687"/>
      <c r="SCH52" s="687"/>
      <c r="SCI52" s="687"/>
      <c r="SCJ52" s="687"/>
      <c r="SCK52" s="687"/>
      <c r="SCL52" s="687"/>
      <c r="SCM52" s="687"/>
      <c r="SCN52" s="687"/>
      <c r="SCO52" s="687"/>
      <c r="SCP52" s="687"/>
      <c r="SCQ52" s="687"/>
      <c r="SCR52" s="687"/>
      <c r="SCS52" s="687"/>
      <c r="SCT52" s="687"/>
      <c r="SCU52" s="687"/>
      <c r="SCV52" s="687"/>
      <c r="SCW52" s="687"/>
      <c r="SCX52" s="687"/>
      <c r="SCY52" s="687"/>
      <c r="SCZ52" s="687"/>
      <c r="SDA52" s="687"/>
      <c r="SDB52" s="687"/>
      <c r="SDC52" s="687"/>
      <c r="SDD52" s="687"/>
      <c r="SDE52" s="687"/>
      <c r="SDF52" s="687"/>
      <c r="SDG52" s="687"/>
      <c r="SDH52" s="687"/>
      <c r="SDI52" s="687"/>
      <c r="SDJ52" s="687"/>
      <c r="SDK52" s="687"/>
      <c r="SDL52" s="687"/>
      <c r="SDM52" s="687"/>
      <c r="SDN52" s="687"/>
      <c r="SDO52" s="687"/>
      <c r="SDP52" s="687"/>
      <c r="SDQ52" s="687"/>
      <c r="SDR52" s="687"/>
      <c r="SDS52" s="687"/>
      <c r="SDT52" s="687"/>
      <c r="SDU52" s="687"/>
      <c r="SDV52" s="687"/>
      <c r="SDW52" s="687"/>
      <c r="SDX52" s="687"/>
      <c r="SDY52" s="687"/>
      <c r="SDZ52" s="687"/>
      <c r="SEA52" s="687"/>
      <c r="SEB52" s="687"/>
      <c r="SEC52" s="687"/>
      <c r="SED52" s="687"/>
      <c r="SEE52" s="687"/>
      <c r="SEF52" s="687"/>
      <c r="SEG52" s="687"/>
      <c r="SEH52" s="687"/>
      <c r="SEI52" s="687"/>
      <c r="SEJ52" s="687"/>
      <c r="SEK52" s="687"/>
      <c r="SEL52" s="687"/>
      <c r="SEM52" s="687"/>
      <c r="SEN52" s="687"/>
      <c r="SEO52" s="687"/>
      <c r="SEP52" s="687"/>
      <c r="SEQ52" s="687"/>
      <c r="SER52" s="687"/>
      <c r="SES52" s="687"/>
      <c r="SET52" s="687"/>
      <c r="SEU52" s="687"/>
      <c r="SEV52" s="687"/>
      <c r="SEW52" s="687"/>
      <c r="SEX52" s="687"/>
      <c r="SEY52" s="687"/>
      <c r="SEZ52" s="687"/>
      <c r="SFA52" s="687"/>
      <c r="SFB52" s="687"/>
      <c r="SFC52" s="687"/>
      <c r="SFD52" s="687"/>
      <c r="SFE52" s="687"/>
      <c r="SFF52" s="687"/>
      <c r="SFG52" s="687"/>
      <c r="SFH52" s="687"/>
      <c r="SFI52" s="687"/>
      <c r="SFJ52" s="687"/>
      <c r="SFK52" s="687"/>
      <c r="SFL52" s="687"/>
      <c r="SFM52" s="687"/>
      <c r="SFN52" s="687"/>
      <c r="SFO52" s="687"/>
      <c r="SFP52" s="687"/>
      <c r="SFQ52" s="687"/>
      <c r="SFR52" s="687"/>
      <c r="SFS52" s="687"/>
      <c r="SFT52" s="687"/>
      <c r="SFU52" s="687"/>
      <c r="SFV52" s="687"/>
      <c r="SFW52" s="687"/>
      <c r="SFX52" s="687"/>
      <c r="SFY52" s="687"/>
      <c r="SFZ52" s="687"/>
      <c r="SGA52" s="687"/>
      <c r="SGB52" s="687"/>
      <c r="SGC52" s="687"/>
      <c r="SGD52" s="687"/>
      <c r="SGE52" s="687"/>
      <c r="SGF52" s="687"/>
      <c r="SGG52" s="687"/>
      <c r="SGH52" s="687"/>
      <c r="SGI52" s="687"/>
      <c r="SGJ52" s="687"/>
      <c r="SGK52" s="687"/>
      <c r="SGL52" s="687"/>
      <c r="SGM52" s="687"/>
      <c r="SGN52" s="687"/>
      <c r="SGO52" s="687"/>
      <c r="SGP52" s="687"/>
      <c r="SGQ52" s="687"/>
      <c r="SGR52" s="687"/>
      <c r="SGS52" s="687"/>
      <c r="SGT52" s="687"/>
      <c r="SGU52" s="687"/>
      <c r="SGV52" s="687"/>
      <c r="SGW52" s="687"/>
      <c r="SGX52" s="687"/>
      <c r="SGY52" s="687"/>
      <c r="SGZ52" s="687"/>
      <c r="SHA52" s="687"/>
      <c r="SHB52" s="687"/>
      <c r="SHC52" s="687"/>
      <c r="SHD52" s="687"/>
      <c r="SHE52" s="687"/>
      <c r="SHF52" s="687"/>
      <c r="SHG52" s="687"/>
      <c r="SHH52" s="687"/>
      <c r="SHI52" s="687"/>
      <c r="SHJ52" s="687"/>
      <c r="SHK52" s="687"/>
      <c r="SHL52" s="687"/>
      <c r="SHM52" s="687"/>
      <c r="SHN52" s="687"/>
      <c r="SHO52" s="687"/>
      <c r="SHP52" s="687"/>
      <c r="SHQ52" s="687"/>
      <c r="SHR52" s="687"/>
      <c r="SHS52" s="687"/>
      <c r="SHT52" s="687"/>
      <c r="SHU52" s="687"/>
      <c r="SHV52" s="687"/>
      <c r="SHW52" s="687"/>
      <c r="SHX52" s="687"/>
      <c r="SHY52" s="687"/>
      <c r="SHZ52" s="687"/>
      <c r="SIA52" s="687"/>
      <c r="SIB52" s="687"/>
      <c r="SIC52" s="687"/>
      <c r="SID52" s="687"/>
      <c r="SIE52" s="687"/>
      <c r="SIF52" s="687"/>
      <c r="SIG52" s="687"/>
      <c r="SIH52" s="687"/>
      <c r="SII52" s="687"/>
      <c r="SIJ52" s="687"/>
      <c r="SIK52" s="687"/>
      <c r="SIL52" s="687"/>
      <c r="SIM52" s="687"/>
      <c r="SIN52" s="687"/>
      <c r="SIO52" s="687"/>
      <c r="SIP52" s="687"/>
      <c r="SIQ52" s="687"/>
      <c r="SIR52" s="687"/>
      <c r="SIS52" s="687"/>
      <c r="SIT52" s="687"/>
      <c r="SIU52" s="687"/>
      <c r="SIV52" s="687"/>
      <c r="SIW52" s="687"/>
      <c r="SIX52" s="687"/>
      <c r="SIY52" s="687"/>
      <c r="SIZ52" s="687"/>
      <c r="SJA52" s="687"/>
      <c r="SJB52" s="687"/>
      <c r="SJC52" s="687"/>
      <c r="SJD52" s="687"/>
      <c r="SJE52" s="687"/>
      <c r="SJF52" s="687"/>
      <c r="SJG52" s="687"/>
      <c r="SJH52" s="687"/>
      <c r="SJI52" s="687"/>
      <c r="SJJ52" s="687"/>
      <c r="SJK52" s="687"/>
      <c r="SJL52" s="687"/>
      <c r="SJM52" s="687"/>
      <c r="SJN52" s="687"/>
      <c r="SJO52" s="687"/>
      <c r="SJP52" s="687"/>
      <c r="SJQ52" s="687"/>
      <c r="SJR52" s="687"/>
      <c r="SJS52" s="687"/>
      <c r="SJT52" s="687"/>
      <c r="SJU52" s="687"/>
      <c r="SJV52" s="687"/>
      <c r="SJW52" s="687"/>
      <c r="SJX52" s="687"/>
      <c r="SJY52" s="687"/>
      <c r="SJZ52" s="687"/>
      <c r="SKA52" s="687"/>
      <c r="SKB52" s="687"/>
      <c r="SKC52" s="687"/>
      <c r="SKD52" s="687"/>
      <c r="SKE52" s="687"/>
      <c r="SKF52" s="687"/>
      <c r="SKG52" s="687"/>
      <c r="SKH52" s="687"/>
      <c r="SKI52" s="687"/>
      <c r="SKJ52" s="687"/>
      <c r="SKK52" s="687"/>
      <c r="SKL52" s="687"/>
      <c r="SKM52" s="687"/>
      <c r="SKN52" s="687"/>
      <c r="SKO52" s="687"/>
      <c r="SKP52" s="687"/>
      <c r="SKQ52" s="687"/>
      <c r="SKR52" s="687"/>
      <c r="SKS52" s="687"/>
      <c r="SKT52" s="687"/>
      <c r="SKU52" s="687"/>
      <c r="SKV52" s="687"/>
      <c r="SKW52" s="687"/>
      <c r="SKX52" s="687"/>
      <c r="SKY52" s="687"/>
      <c r="SKZ52" s="687"/>
      <c r="SLA52" s="687"/>
      <c r="SLB52" s="687"/>
      <c r="SLC52" s="687"/>
      <c r="SLD52" s="687"/>
      <c r="SLE52" s="687"/>
      <c r="SLF52" s="687"/>
      <c r="SLG52" s="687"/>
      <c r="SLH52" s="687"/>
      <c r="SLI52" s="687"/>
      <c r="SLJ52" s="687"/>
      <c r="SLK52" s="687"/>
      <c r="SLL52" s="687"/>
      <c r="SLM52" s="687"/>
      <c r="SLN52" s="687"/>
      <c r="SLO52" s="687"/>
      <c r="SLP52" s="687"/>
      <c r="SLQ52" s="687"/>
      <c r="SLR52" s="687"/>
      <c r="SLS52" s="687"/>
      <c r="SLT52" s="687"/>
      <c r="SLU52" s="687"/>
      <c r="SLV52" s="687"/>
      <c r="SLW52" s="687"/>
      <c r="SLX52" s="687"/>
      <c r="SLY52" s="687"/>
      <c r="SLZ52" s="687"/>
      <c r="SMA52" s="687"/>
      <c r="SMB52" s="687"/>
      <c r="SMC52" s="687"/>
      <c r="SMD52" s="687"/>
      <c r="SME52" s="687"/>
      <c r="SMF52" s="687"/>
      <c r="SMG52" s="687"/>
      <c r="SMH52" s="687"/>
      <c r="SMI52" s="687"/>
      <c r="SMJ52" s="687"/>
      <c r="SMK52" s="687"/>
      <c r="SML52" s="687"/>
      <c r="SMM52" s="687"/>
      <c r="SMN52" s="687"/>
      <c r="SMO52" s="687"/>
      <c r="SMP52" s="687"/>
      <c r="SMQ52" s="687"/>
      <c r="SMR52" s="687"/>
      <c r="SMS52" s="687"/>
      <c r="SMT52" s="687"/>
      <c r="SMU52" s="687"/>
      <c r="SMV52" s="687"/>
      <c r="SMW52" s="687"/>
      <c r="SMX52" s="687"/>
      <c r="SMY52" s="687"/>
      <c r="SMZ52" s="687"/>
      <c r="SNA52" s="687"/>
      <c r="SNB52" s="687"/>
      <c r="SNC52" s="687"/>
      <c r="SND52" s="687"/>
      <c r="SNE52" s="687"/>
      <c r="SNF52" s="687"/>
      <c r="SNG52" s="687"/>
      <c r="SNH52" s="687"/>
      <c r="SNI52" s="687"/>
      <c r="SNJ52" s="687"/>
      <c r="SNK52" s="687"/>
      <c r="SNL52" s="687"/>
      <c r="SNM52" s="687"/>
      <c r="SNN52" s="687"/>
      <c r="SNO52" s="687"/>
      <c r="SNP52" s="687"/>
      <c r="SNQ52" s="687"/>
      <c r="SNR52" s="687"/>
      <c r="SNS52" s="687"/>
      <c r="SNT52" s="687"/>
      <c r="SNU52" s="687"/>
      <c r="SNV52" s="687"/>
      <c r="SNW52" s="687"/>
      <c r="SNX52" s="687"/>
      <c r="SNY52" s="687"/>
      <c r="SNZ52" s="687"/>
      <c r="SOA52" s="687"/>
      <c r="SOB52" s="687"/>
      <c r="SOC52" s="687"/>
      <c r="SOD52" s="687"/>
      <c r="SOE52" s="687"/>
      <c r="SOF52" s="687"/>
      <c r="SOG52" s="687"/>
      <c r="SOH52" s="687"/>
      <c r="SOI52" s="687"/>
      <c r="SOJ52" s="687"/>
      <c r="SOK52" s="687"/>
      <c r="SOL52" s="687"/>
      <c r="SOM52" s="687"/>
      <c r="SON52" s="687"/>
      <c r="SOO52" s="687"/>
      <c r="SOP52" s="687"/>
      <c r="SOQ52" s="687"/>
      <c r="SOR52" s="687"/>
      <c r="SOS52" s="687"/>
      <c r="SOT52" s="687"/>
      <c r="SOU52" s="687"/>
      <c r="SOV52" s="687"/>
      <c r="SOW52" s="687"/>
      <c r="SOX52" s="687"/>
      <c r="SOY52" s="687"/>
      <c r="SOZ52" s="687"/>
      <c r="SPA52" s="687"/>
      <c r="SPB52" s="687"/>
      <c r="SPC52" s="687"/>
      <c r="SPD52" s="687"/>
      <c r="SPE52" s="687"/>
      <c r="SPF52" s="687"/>
      <c r="SPG52" s="687"/>
      <c r="SPH52" s="687"/>
      <c r="SPI52" s="687"/>
      <c r="SPJ52" s="687"/>
      <c r="SPK52" s="687"/>
      <c r="SPL52" s="687"/>
      <c r="SPM52" s="687"/>
      <c r="SPN52" s="687"/>
      <c r="SPO52" s="687"/>
      <c r="SPP52" s="687"/>
      <c r="SPQ52" s="687"/>
      <c r="SPR52" s="687"/>
      <c r="SPS52" s="687"/>
      <c r="SPT52" s="687"/>
      <c r="SPU52" s="687"/>
      <c r="SPV52" s="687"/>
      <c r="SPW52" s="687"/>
      <c r="SPX52" s="687"/>
      <c r="SPY52" s="687"/>
      <c r="SPZ52" s="687"/>
      <c r="SQA52" s="687"/>
      <c r="SQB52" s="687"/>
      <c r="SQC52" s="687"/>
      <c r="SQD52" s="687"/>
      <c r="SQE52" s="687"/>
      <c r="SQF52" s="687"/>
      <c r="SQG52" s="687"/>
      <c r="SQH52" s="687"/>
      <c r="SQI52" s="687"/>
      <c r="SQJ52" s="687"/>
      <c r="SQK52" s="687"/>
      <c r="SQL52" s="687"/>
      <c r="SQM52" s="687"/>
      <c r="SQN52" s="687"/>
      <c r="SQO52" s="687"/>
      <c r="SQP52" s="687"/>
      <c r="SQQ52" s="687"/>
      <c r="SQR52" s="687"/>
      <c r="SQS52" s="687"/>
      <c r="SQT52" s="687"/>
      <c r="SQU52" s="687"/>
      <c r="SQV52" s="687"/>
      <c r="SQW52" s="687"/>
      <c r="SQX52" s="687"/>
      <c r="SQY52" s="687"/>
      <c r="SQZ52" s="687"/>
      <c r="SRA52" s="687"/>
      <c r="SRB52" s="687"/>
      <c r="SRC52" s="687"/>
      <c r="SRD52" s="687"/>
      <c r="SRE52" s="687"/>
      <c r="SRF52" s="687"/>
      <c r="SRG52" s="687"/>
      <c r="SRH52" s="687"/>
      <c r="SRI52" s="687"/>
      <c r="SRJ52" s="687"/>
      <c r="SRK52" s="687"/>
      <c r="SRL52" s="687"/>
      <c r="SRM52" s="687"/>
      <c r="SRN52" s="687"/>
      <c r="SRO52" s="687"/>
      <c r="SRP52" s="687"/>
      <c r="SRQ52" s="687"/>
      <c r="SRR52" s="687"/>
      <c r="SRS52" s="687"/>
      <c r="SRT52" s="687"/>
      <c r="SRU52" s="687"/>
      <c r="SRV52" s="687"/>
      <c r="SRW52" s="687"/>
      <c r="SRX52" s="687"/>
      <c r="SRY52" s="687"/>
      <c r="SRZ52" s="687"/>
      <c r="SSA52" s="687"/>
      <c r="SSB52" s="687"/>
      <c r="SSC52" s="687"/>
      <c r="SSD52" s="687"/>
      <c r="SSE52" s="687"/>
      <c r="SSF52" s="687"/>
      <c r="SSG52" s="687"/>
      <c r="SSH52" s="687"/>
      <c r="SSI52" s="687"/>
      <c r="SSJ52" s="687"/>
      <c r="SSK52" s="687"/>
      <c r="SSL52" s="687"/>
      <c r="SSM52" s="687"/>
      <c r="SSN52" s="687"/>
      <c r="SSO52" s="687"/>
      <c r="SSP52" s="687"/>
      <c r="SSQ52" s="687"/>
      <c r="SSR52" s="687"/>
      <c r="SSS52" s="687"/>
      <c r="SST52" s="687"/>
      <c r="SSU52" s="687"/>
      <c r="SSV52" s="687"/>
      <c r="SSW52" s="687"/>
      <c r="SSX52" s="687"/>
      <c r="SSY52" s="687"/>
      <c r="SSZ52" s="687"/>
      <c r="STA52" s="687"/>
      <c r="STB52" s="687"/>
      <c r="STC52" s="687"/>
      <c r="STD52" s="687"/>
      <c r="STE52" s="687"/>
      <c r="STF52" s="687"/>
      <c r="STG52" s="687"/>
      <c r="STH52" s="687"/>
      <c r="STI52" s="687"/>
      <c r="STJ52" s="687"/>
      <c r="STK52" s="687"/>
      <c r="STL52" s="687"/>
      <c r="STM52" s="687"/>
      <c r="STN52" s="687"/>
      <c r="STO52" s="687"/>
      <c r="STP52" s="687"/>
      <c r="STQ52" s="687"/>
      <c r="STR52" s="687"/>
      <c r="STS52" s="687"/>
      <c r="STT52" s="687"/>
      <c r="STU52" s="687"/>
      <c r="STV52" s="687"/>
      <c r="STW52" s="687"/>
      <c r="STX52" s="687"/>
      <c r="STY52" s="687"/>
      <c r="STZ52" s="687"/>
      <c r="SUA52" s="687"/>
      <c r="SUB52" s="687"/>
      <c r="SUC52" s="687"/>
      <c r="SUD52" s="687"/>
      <c r="SUE52" s="687"/>
      <c r="SUF52" s="687"/>
      <c r="SUG52" s="687"/>
      <c r="SUH52" s="687"/>
      <c r="SUI52" s="687"/>
      <c r="SUJ52" s="687"/>
      <c r="SUK52" s="687"/>
      <c r="SUL52" s="687"/>
      <c r="SUM52" s="687"/>
      <c r="SUN52" s="687"/>
      <c r="SUO52" s="687"/>
      <c r="SUP52" s="687"/>
      <c r="SUQ52" s="687"/>
      <c r="SUR52" s="687"/>
      <c r="SUS52" s="687"/>
      <c r="SUT52" s="687"/>
      <c r="SUU52" s="687"/>
      <c r="SUV52" s="687"/>
      <c r="SUW52" s="687"/>
      <c r="SUX52" s="687"/>
      <c r="SUY52" s="687"/>
      <c r="SUZ52" s="687"/>
      <c r="SVA52" s="687"/>
      <c r="SVB52" s="687"/>
      <c r="SVC52" s="687"/>
      <c r="SVD52" s="687"/>
      <c r="SVE52" s="687"/>
      <c r="SVF52" s="687"/>
      <c r="SVG52" s="687"/>
      <c r="SVH52" s="687"/>
      <c r="SVI52" s="687"/>
      <c r="SVJ52" s="687"/>
      <c r="SVK52" s="687"/>
      <c r="SVL52" s="687"/>
      <c r="SVM52" s="687"/>
      <c r="SVN52" s="687"/>
      <c r="SVO52" s="687"/>
      <c r="SVP52" s="687"/>
      <c r="SVQ52" s="687"/>
      <c r="SVR52" s="687"/>
      <c r="SVS52" s="687"/>
      <c r="SVT52" s="687"/>
      <c r="SVU52" s="687"/>
      <c r="SVV52" s="687"/>
      <c r="SVW52" s="687"/>
      <c r="SVX52" s="687"/>
      <c r="SVY52" s="687"/>
      <c r="SVZ52" s="687"/>
      <c r="SWA52" s="687"/>
      <c r="SWB52" s="687"/>
      <c r="SWC52" s="687"/>
      <c r="SWD52" s="687"/>
      <c r="SWE52" s="687"/>
      <c r="SWF52" s="687"/>
      <c r="SWG52" s="687"/>
      <c r="SWH52" s="687"/>
      <c r="SWI52" s="687"/>
      <c r="SWJ52" s="687"/>
      <c r="SWK52" s="687"/>
      <c r="SWL52" s="687"/>
      <c r="SWM52" s="687"/>
      <c r="SWN52" s="687"/>
      <c r="SWO52" s="687"/>
      <c r="SWP52" s="687"/>
      <c r="SWQ52" s="687"/>
      <c r="SWR52" s="687"/>
      <c r="SWS52" s="687"/>
      <c r="SWT52" s="687"/>
      <c r="SWU52" s="687"/>
      <c r="SWV52" s="687"/>
      <c r="SWW52" s="687"/>
      <c r="SWX52" s="687"/>
      <c r="SWY52" s="687"/>
      <c r="SWZ52" s="687"/>
      <c r="SXA52" s="687"/>
      <c r="SXB52" s="687"/>
      <c r="SXC52" s="687"/>
      <c r="SXD52" s="687"/>
      <c r="SXE52" s="687"/>
      <c r="SXF52" s="687"/>
      <c r="SXG52" s="687"/>
      <c r="SXH52" s="687"/>
      <c r="SXI52" s="687"/>
      <c r="SXJ52" s="687"/>
      <c r="SXK52" s="687"/>
      <c r="SXL52" s="687"/>
      <c r="SXM52" s="687"/>
      <c r="SXN52" s="687"/>
      <c r="SXO52" s="687"/>
      <c r="SXP52" s="687"/>
      <c r="SXQ52" s="687"/>
      <c r="SXR52" s="687"/>
      <c r="SXS52" s="687"/>
      <c r="SXT52" s="687"/>
      <c r="SXU52" s="687"/>
      <c r="SXV52" s="687"/>
      <c r="SXW52" s="687"/>
      <c r="SXX52" s="687"/>
      <c r="SXY52" s="687"/>
      <c r="SXZ52" s="687"/>
      <c r="SYA52" s="687"/>
      <c r="SYB52" s="687"/>
      <c r="SYC52" s="687"/>
      <c r="SYD52" s="687"/>
      <c r="SYE52" s="687"/>
      <c r="SYF52" s="687"/>
      <c r="SYG52" s="687"/>
      <c r="SYH52" s="687"/>
      <c r="SYI52" s="687"/>
      <c r="SYJ52" s="687"/>
      <c r="SYK52" s="687"/>
      <c r="SYL52" s="687"/>
      <c r="SYM52" s="687"/>
      <c r="SYN52" s="687"/>
      <c r="SYO52" s="687"/>
      <c r="SYP52" s="687"/>
      <c r="SYQ52" s="687"/>
      <c r="SYR52" s="687"/>
      <c r="SYS52" s="687"/>
      <c r="SYT52" s="687"/>
      <c r="SYU52" s="687"/>
      <c r="SYV52" s="687"/>
      <c r="SYW52" s="687"/>
      <c r="SYX52" s="687"/>
      <c r="SYY52" s="687"/>
      <c r="SYZ52" s="687"/>
      <c r="SZA52" s="687"/>
      <c r="SZB52" s="687"/>
      <c r="SZC52" s="687"/>
      <c r="SZD52" s="687"/>
      <c r="SZE52" s="687"/>
      <c r="SZF52" s="687"/>
      <c r="SZG52" s="687"/>
      <c r="SZH52" s="687"/>
      <c r="SZI52" s="687"/>
      <c r="SZJ52" s="687"/>
      <c r="SZK52" s="687"/>
      <c r="SZL52" s="687"/>
      <c r="SZM52" s="687"/>
      <c r="SZN52" s="687"/>
      <c r="SZO52" s="687"/>
      <c r="SZP52" s="687"/>
      <c r="SZQ52" s="687"/>
      <c r="SZR52" s="687"/>
      <c r="SZS52" s="687"/>
      <c r="SZT52" s="687"/>
      <c r="SZU52" s="687"/>
      <c r="SZV52" s="687"/>
      <c r="SZW52" s="687"/>
      <c r="SZX52" s="687"/>
      <c r="SZY52" s="687"/>
      <c r="SZZ52" s="687"/>
      <c r="TAA52" s="687"/>
      <c r="TAB52" s="687"/>
      <c r="TAC52" s="687"/>
      <c r="TAD52" s="687"/>
      <c r="TAE52" s="687"/>
      <c r="TAF52" s="687"/>
      <c r="TAG52" s="687"/>
      <c r="TAH52" s="687"/>
      <c r="TAI52" s="687"/>
      <c r="TAJ52" s="687"/>
      <c r="TAK52" s="687"/>
      <c r="TAL52" s="687"/>
      <c r="TAM52" s="687"/>
      <c r="TAN52" s="687"/>
      <c r="TAO52" s="687"/>
      <c r="TAP52" s="687"/>
      <c r="TAQ52" s="687"/>
      <c r="TAR52" s="687"/>
      <c r="TAS52" s="687"/>
      <c r="TAT52" s="687"/>
      <c r="TAU52" s="687"/>
      <c r="TAV52" s="687"/>
      <c r="TAW52" s="687"/>
      <c r="TAX52" s="687"/>
      <c r="TAY52" s="687"/>
      <c r="TAZ52" s="687"/>
      <c r="TBA52" s="687"/>
      <c r="TBB52" s="687"/>
      <c r="TBC52" s="687"/>
      <c r="TBD52" s="687"/>
      <c r="TBE52" s="687"/>
      <c r="TBF52" s="687"/>
      <c r="TBG52" s="687"/>
      <c r="TBH52" s="687"/>
      <c r="TBI52" s="687"/>
      <c r="TBJ52" s="687"/>
      <c r="TBK52" s="687"/>
      <c r="TBL52" s="687"/>
      <c r="TBM52" s="687"/>
      <c r="TBN52" s="687"/>
      <c r="TBO52" s="687"/>
      <c r="TBP52" s="687"/>
      <c r="TBQ52" s="687"/>
      <c r="TBR52" s="687"/>
      <c r="TBS52" s="687"/>
      <c r="TBT52" s="687"/>
      <c r="TBU52" s="687"/>
      <c r="TBV52" s="687"/>
      <c r="TBW52" s="687"/>
      <c r="TBX52" s="687"/>
      <c r="TBY52" s="687"/>
      <c r="TBZ52" s="687"/>
      <c r="TCA52" s="687"/>
      <c r="TCB52" s="687"/>
      <c r="TCC52" s="687"/>
      <c r="TCD52" s="687"/>
      <c r="TCE52" s="687"/>
      <c r="TCF52" s="687"/>
      <c r="TCG52" s="687"/>
      <c r="TCH52" s="687"/>
      <c r="TCI52" s="687"/>
      <c r="TCJ52" s="687"/>
      <c r="TCK52" s="687"/>
      <c r="TCL52" s="687"/>
      <c r="TCM52" s="687"/>
      <c r="TCN52" s="687"/>
      <c r="TCO52" s="687"/>
      <c r="TCP52" s="687"/>
      <c r="TCQ52" s="687"/>
      <c r="TCR52" s="687"/>
      <c r="TCS52" s="687"/>
      <c r="TCT52" s="687"/>
      <c r="TCU52" s="687"/>
      <c r="TCV52" s="687"/>
      <c r="TCW52" s="687"/>
      <c r="TCX52" s="687"/>
      <c r="TCY52" s="687"/>
      <c r="TCZ52" s="687"/>
      <c r="TDA52" s="687"/>
      <c r="TDB52" s="687"/>
      <c r="TDC52" s="687"/>
      <c r="TDD52" s="687"/>
      <c r="TDE52" s="687"/>
      <c r="TDF52" s="687"/>
      <c r="TDG52" s="687"/>
      <c r="TDH52" s="687"/>
      <c r="TDI52" s="687"/>
      <c r="TDJ52" s="687"/>
      <c r="TDK52" s="687"/>
      <c r="TDL52" s="687"/>
      <c r="TDM52" s="687"/>
      <c r="TDN52" s="687"/>
      <c r="TDO52" s="687"/>
      <c r="TDP52" s="687"/>
      <c r="TDQ52" s="687"/>
      <c r="TDR52" s="687"/>
      <c r="TDS52" s="687"/>
      <c r="TDT52" s="687"/>
      <c r="TDU52" s="687"/>
      <c r="TDV52" s="687"/>
      <c r="TDW52" s="687"/>
      <c r="TDX52" s="687"/>
      <c r="TDY52" s="687"/>
      <c r="TDZ52" s="687"/>
      <c r="TEA52" s="687"/>
      <c r="TEB52" s="687"/>
      <c r="TEC52" s="687"/>
      <c r="TED52" s="687"/>
      <c r="TEE52" s="687"/>
      <c r="TEF52" s="687"/>
      <c r="TEG52" s="687"/>
      <c r="TEH52" s="687"/>
      <c r="TEI52" s="687"/>
      <c r="TEJ52" s="687"/>
      <c r="TEK52" s="687"/>
      <c r="TEL52" s="687"/>
      <c r="TEM52" s="687"/>
      <c r="TEN52" s="687"/>
      <c r="TEO52" s="687"/>
      <c r="TEP52" s="687"/>
      <c r="TEQ52" s="687"/>
      <c r="TER52" s="687"/>
      <c r="TES52" s="687"/>
      <c r="TET52" s="687"/>
      <c r="TEU52" s="687"/>
      <c r="TEV52" s="687"/>
      <c r="TEW52" s="687"/>
      <c r="TEX52" s="687"/>
      <c r="TEY52" s="687"/>
      <c r="TEZ52" s="687"/>
      <c r="TFA52" s="687"/>
      <c r="TFB52" s="687"/>
      <c r="TFC52" s="687"/>
      <c r="TFD52" s="687"/>
      <c r="TFE52" s="687"/>
      <c r="TFF52" s="687"/>
      <c r="TFG52" s="687"/>
      <c r="TFH52" s="687"/>
      <c r="TFI52" s="687"/>
      <c r="TFJ52" s="687"/>
      <c r="TFK52" s="687"/>
      <c r="TFL52" s="687"/>
      <c r="TFM52" s="687"/>
      <c r="TFN52" s="687"/>
      <c r="TFO52" s="687"/>
      <c r="TFP52" s="687"/>
      <c r="TFQ52" s="687"/>
      <c r="TFR52" s="687"/>
      <c r="TFS52" s="687"/>
      <c r="TFT52" s="687"/>
      <c r="TFU52" s="687"/>
      <c r="TFV52" s="687"/>
      <c r="TFW52" s="687"/>
      <c r="TFX52" s="687"/>
      <c r="TFY52" s="687"/>
      <c r="TFZ52" s="687"/>
      <c r="TGA52" s="687"/>
      <c r="TGB52" s="687"/>
      <c r="TGC52" s="687"/>
      <c r="TGD52" s="687"/>
      <c r="TGE52" s="687"/>
      <c r="TGF52" s="687"/>
      <c r="TGG52" s="687"/>
      <c r="TGH52" s="687"/>
      <c r="TGI52" s="687"/>
      <c r="TGJ52" s="687"/>
      <c r="TGK52" s="687"/>
      <c r="TGL52" s="687"/>
      <c r="TGM52" s="687"/>
      <c r="TGN52" s="687"/>
      <c r="TGO52" s="687"/>
      <c r="TGP52" s="687"/>
      <c r="TGQ52" s="687"/>
      <c r="TGR52" s="687"/>
      <c r="TGS52" s="687"/>
      <c r="TGT52" s="687"/>
      <c r="TGU52" s="687"/>
      <c r="TGV52" s="687"/>
      <c r="TGW52" s="687"/>
      <c r="TGX52" s="687"/>
      <c r="TGY52" s="687"/>
      <c r="TGZ52" s="687"/>
      <c r="THA52" s="687"/>
      <c r="THB52" s="687"/>
      <c r="THC52" s="687"/>
      <c r="THD52" s="687"/>
      <c r="THE52" s="687"/>
      <c r="THF52" s="687"/>
      <c r="THG52" s="687"/>
      <c r="THH52" s="687"/>
      <c r="THI52" s="687"/>
      <c r="THJ52" s="687"/>
      <c r="THK52" s="687"/>
      <c r="THL52" s="687"/>
      <c r="THM52" s="687"/>
      <c r="THN52" s="687"/>
      <c r="THO52" s="687"/>
      <c r="THP52" s="687"/>
      <c r="THQ52" s="687"/>
      <c r="THR52" s="687"/>
      <c r="THS52" s="687"/>
      <c r="THT52" s="687"/>
      <c r="THU52" s="687"/>
      <c r="THV52" s="687"/>
      <c r="THW52" s="687"/>
      <c r="THX52" s="687"/>
      <c r="THY52" s="687"/>
      <c r="THZ52" s="687"/>
      <c r="TIA52" s="687"/>
      <c r="TIB52" s="687"/>
      <c r="TIC52" s="687"/>
      <c r="TID52" s="687"/>
      <c r="TIE52" s="687"/>
      <c r="TIF52" s="687"/>
      <c r="TIG52" s="687"/>
      <c r="TIH52" s="687"/>
      <c r="TII52" s="687"/>
      <c r="TIJ52" s="687"/>
      <c r="TIK52" s="687"/>
      <c r="TIL52" s="687"/>
      <c r="TIM52" s="687"/>
      <c r="TIN52" s="687"/>
      <c r="TIO52" s="687"/>
      <c r="TIP52" s="687"/>
      <c r="TIQ52" s="687"/>
      <c r="TIR52" s="687"/>
      <c r="TIS52" s="687"/>
      <c r="TIT52" s="687"/>
      <c r="TIU52" s="687"/>
      <c r="TIV52" s="687"/>
      <c r="TIW52" s="687"/>
      <c r="TIX52" s="687"/>
      <c r="TIY52" s="687"/>
      <c r="TIZ52" s="687"/>
      <c r="TJA52" s="687"/>
      <c r="TJB52" s="687"/>
      <c r="TJC52" s="687"/>
      <c r="TJD52" s="687"/>
      <c r="TJE52" s="687"/>
      <c r="TJF52" s="687"/>
      <c r="TJG52" s="687"/>
      <c r="TJH52" s="687"/>
      <c r="TJI52" s="687"/>
      <c r="TJJ52" s="687"/>
      <c r="TJK52" s="687"/>
      <c r="TJL52" s="687"/>
      <c r="TJM52" s="687"/>
      <c r="TJN52" s="687"/>
      <c r="TJO52" s="687"/>
      <c r="TJP52" s="687"/>
      <c r="TJQ52" s="687"/>
      <c r="TJR52" s="687"/>
      <c r="TJS52" s="687"/>
      <c r="TJT52" s="687"/>
      <c r="TJU52" s="687"/>
      <c r="TJV52" s="687"/>
      <c r="TJW52" s="687"/>
      <c r="TJX52" s="687"/>
      <c r="TJY52" s="687"/>
      <c r="TJZ52" s="687"/>
      <c r="TKA52" s="687"/>
      <c r="TKB52" s="687"/>
      <c r="TKC52" s="687"/>
      <c r="TKD52" s="687"/>
      <c r="TKE52" s="687"/>
      <c r="TKF52" s="687"/>
      <c r="TKG52" s="687"/>
      <c r="TKH52" s="687"/>
      <c r="TKI52" s="687"/>
      <c r="TKJ52" s="687"/>
      <c r="TKK52" s="687"/>
      <c r="TKL52" s="687"/>
      <c r="TKM52" s="687"/>
      <c r="TKN52" s="687"/>
      <c r="TKO52" s="687"/>
      <c r="TKP52" s="687"/>
      <c r="TKQ52" s="687"/>
      <c r="TKR52" s="687"/>
      <c r="TKS52" s="687"/>
      <c r="TKT52" s="687"/>
      <c r="TKU52" s="687"/>
      <c r="TKV52" s="687"/>
      <c r="TKW52" s="687"/>
      <c r="TKX52" s="687"/>
      <c r="TKY52" s="687"/>
      <c r="TKZ52" s="687"/>
      <c r="TLA52" s="687"/>
      <c r="TLB52" s="687"/>
      <c r="TLC52" s="687"/>
      <c r="TLD52" s="687"/>
      <c r="TLE52" s="687"/>
      <c r="TLF52" s="687"/>
      <c r="TLG52" s="687"/>
      <c r="TLH52" s="687"/>
      <c r="TLI52" s="687"/>
      <c r="TLJ52" s="687"/>
      <c r="TLK52" s="687"/>
      <c r="TLL52" s="687"/>
      <c r="TLM52" s="687"/>
      <c r="TLN52" s="687"/>
      <c r="TLO52" s="687"/>
      <c r="TLP52" s="687"/>
      <c r="TLQ52" s="687"/>
      <c r="TLR52" s="687"/>
      <c r="TLS52" s="687"/>
      <c r="TLT52" s="687"/>
      <c r="TLU52" s="687"/>
      <c r="TLV52" s="687"/>
      <c r="TLW52" s="687"/>
      <c r="TLX52" s="687"/>
      <c r="TLY52" s="687"/>
      <c r="TLZ52" s="687"/>
      <c r="TMA52" s="687"/>
      <c r="TMB52" s="687"/>
      <c r="TMC52" s="687"/>
      <c r="TMD52" s="687"/>
      <c r="TME52" s="687"/>
      <c r="TMF52" s="687"/>
      <c r="TMG52" s="687"/>
      <c r="TMH52" s="687"/>
      <c r="TMI52" s="687"/>
      <c r="TMJ52" s="687"/>
      <c r="TMK52" s="687"/>
      <c r="TML52" s="687"/>
      <c r="TMM52" s="687"/>
      <c r="TMN52" s="687"/>
      <c r="TMO52" s="687"/>
      <c r="TMP52" s="687"/>
      <c r="TMQ52" s="687"/>
      <c r="TMR52" s="687"/>
      <c r="TMS52" s="687"/>
      <c r="TMT52" s="687"/>
      <c r="TMU52" s="687"/>
      <c r="TMV52" s="687"/>
      <c r="TMW52" s="687"/>
      <c r="TMX52" s="687"/>
      <c r="TMY52" s="687"/>
      <c r="TMZ52" s="687"/>
      <c r="TNA52" s="687"/>
      <c r="TNB52" s="687"/>
      <c r="TNC52" s="687"/>
      <c r="TND52" s="687"/>
      <c r="TNE52" s="687"/>
      <c r="TNF52" s="687"/>
      <c r="TNG52" s="687"/>
      <c r="TNH52" s="687"/>
      <c r="TNI52" s="687"/>
      <c r="TNJ52" s="687"/>
      <c r="TNK52" s="687"/>
      <c r="TNL52" s="687"/>
      <c r="TNM52" s="687"/>
      <c r="TNN52" s="687"/>
      <c r="TNO52" s="687"/>
      <c r="TNP52" s="687"/>
      <c r="TNQ52" s="687"/>
      <c r="TNR52" s="687"/>
      <c r="TNS52" s="687"/>
      <c r="TNT52" s="687"/>
      <c r="TNU52" s="687"/>
      <c r="TNV52" s="687"/>
      <c r="TNW52" s="687"/>
      <c r="TNX52" s="687"/>
      <c r="TNY52" s="687"/>
      <c r="TNZ52" s="687"/>
      <c r="TOA52" s="687"/>
      <c r="TOB52" s="687"/>
      <c r="TOC52" s="687"/>
      <c r="TOD52" s="687"/>
      <c r="TOE52" s="687"/>
      <c r="TOF52" s="687"/>
      <c r="TOG52" s="687"/>
      <c r="TOH52" s="687"/>
      <c r="TOI52" s="687"/>
      <c r="TOJ52" s="687"/>
      <c r="TOK52" s="687"/>
      <c r="TOL52" s="687"/>
      <c r="TOM52" s="687"/>
      <c r="TON52" s="687"/>
      <c r="TOO52" s="687"/>
      <c r="TOP52" s="687"/>
      <c r="TOQ52" s="687"/>
      <c r="TOR52" s="687"/>
      <c r="TOS52" s="687"/>
      <c r="TOT52" s="687"/>
      <c r="TOU52" s="687"/>
      <c r="TOV52" s="687"/>
      <c r="TOW52" s="687"/>
      <c r="TOX52" s="687"/>
      <c r="TOY52" s="687"/>
      <c r="TOZ52" s="687"/>
      <c r="TPA52" s="687"/>
      <c r="TPB52" s="687"/>
      <c r="TPC52" s="687"/>
      <c r="TPD52" s="687"/>
      <c r="TPE52" s="687"/>
      <c r="TPF52" s="687"/>
      <c r="TPG52" s="687"/>
      <c r="TPH52" s="687"/>
      <c r="TPI52" s="687"/>
      <c r="TPJ52" s="687"/>
      <c r="TPK52" s="687"/>
      <c r="TPL52" s="687"/>
      <c r="TPM52" s="687"/>
      <c r="TPN52" s="687"/>
      <c r="TPO52" s="687"/>
      <c r="TPP52" s="687"/>
      <c r="TPQ52" s="687"/>
      <c r="TPR52" s="687"/>
      <c r="TPS52" s="687"/>
      <c r="TPT52" s="687"/>
      <c r="TPU52" s="687"/>
      <c r="TPV52" s="687"/>
      <c r="TPW52" s="687"/>
      <c r="TPX52" s="687"/>
      <c r="TPY52" s="687"/>
      <c r="TPZ52" s="687"/>
      <c r="TQA52" s="687"/>
      <c r="TQB52" s="687"/>
      <c r="TQC52" s="687"/>
      <c r="TQD52" s="687"/>
      <c r="TQE52" s="687"/>
      <c r="TQF52" s="687"/>
      <c r="TQG52" s="687"/>
      <c r="TQH52" s="687"/>
      <c r="TQI52" s="687"/>
      <c r="TQJ52" s="687"/>
      <c r="TQK52" s="687"/>
      <c r="TQL52" s="687"/>
      <c r="TQM52" s="687"/>
      <c r="TQN52" s="687"/>
      <c r="TQO52" s="687"/>
      <c r="TQP52" s="687"/>
      <c r="TQQ52" s="687"/>
      <c r="TQR52" s="687"/>
      <c r="TQS52" s="687"/>
      <c r="TQT52" s="687"/>
      <c r="TQU52" s="687"/>
      <c r="TQV52" s="687"/>
      <c r="TQW52" s="687"/>
      <c r="TQX52" s="687"/>
      <c r="TQY52" s="687"/>
      <c r="TQZ52" s="687"/>
      <c r="TRA52" s="687"/>
      <c r="TRB52" s="687"/>
      <c r="TRC52" s="687"/>
      <c r="TRD52" s="687"/>
      <c r="TRE52" s="687"/>
      <c r="TRF52" s="687"/>
      <c r="TRG52" s="687"/>
      <c r="TRH52" s="687"/>
      <c r="TRI52" s="687"/>
      <c r="TRJ52" s="687"/>
      <c r="TRK52" s="687"/>
      <c r="TRL52" s="687"/>
      <c r="TRM52" s="687"/>
      <c r="TRN52" s="687"/>
      <c r="TRO52" s="687"/>
      <c r="TRP52" s="687"/>
      <c r="TRQ52" s="687"/>
      <c r="TRR52" s="687"/>
      <c r="TRS52" s="687"/>
      <c r="TRT52" s="687"/>
      <c r="TRU52" s="687"/>
      <c r="TRV52" s="687"/>
      <c r="TRW52" s="687"/>
      <c r="TRX52" s="687"/>
      <c r="TRY52" s="687"/>
      <c r="TRZ52" s="687"/>
      <c r="TSA52" s="687"/>
      <c r="TSB52" s="687"/>
      <c r="TSC52" s="687"/>
      <c r="TSD52" s="687"/>
      <c r="TSE52" s="687"/>
      <c r="TSF52" s="687"/>
      <c r="TSG52" s="687"/>
      <c r="TSH52" s="687"/>
      <c r="TSI52" s="687"/>
      <c r="TSJ52" s="687"/>
      <c r="TSK52" s="687"/>
      <c r="TSL52" s="687"/>
      <c r="TSM52" s="687"/>
      <c r="TSN52" s="687"/>
      <c r="TSO52" s="687"/>
      <c r="TSP52" s="687"/>
      <c r="TSQ52" s="687"/>
      <c r="TSR52" s="687"/>
      <c r="TSS52" s="687"/>
      <c r="TST52" s="687"/>
      <c r="TSU52" s="687"/>
      <c r="TSV52" s="687"/>
      <c r="TSW52" s="687"/>
      <c r="TSX52" s="687"/>
      <c r="TSY52" s="687"/>
      <c r="TSZ52" s="687"/>
      <c r="TTA52" s="687"/>
      <c r="TTB52" s="687"/>
      <c r="TTC52" s="687"/>
      <c r="TTD52" s="687"/>
      <c r="TTE52" s="687"/>
      <c r="TTF52" s="687"/>
      <c r="TTG52" s="687"/>
      <c r="TTH52" s="687"/>
      <c r="TTI52" s="687"/>
      <c r="TTJ52" s="687"/>
      <c r="TTK52" s="687"/>
      <c r="TTL52" s="687"/>
      <c r="TTM52" s="687"/>
      <c r="TTN52" s="687"/>
      <c r="TTO52" s="687"/>
      <c r="TTP52" s="687"/>
      <c r="TTQ52" s="687"/>
      <c r="TTR52" s="687"/>
      <c r="TTS52" s="687"/>
      <c r="TTT52" s="687"/>
      <c r="TTU52" s="687"/>
      <c r="TTV52" s="687"/>
      <c r="TTW52" s="687"/>
      <c r="TTX52" s="687"/>
      <c r="TTY52" s="687"/>
      <c r="TTZ52" s="687"/>
      <c r="TUA52" s="687"/>
      <c r="TUB52" s="687"/>
      <c r="TUC52" s="687"/>
      <c r="TUD52" s="687"/>
      <c r="TUE52" s="687"/>
      <c r="TUF52" s="687"/>
      <c r="TUG52" s="687"/>
      <c r="TUH52" s="687"/>
      <c r="TUI52" s="687"/>
      <c r="TUJ52" s="687"/>
      <c r="TUK52" s="687"/>
      <c r="TUL52" s="687"/>
      <c r="TUM52" s="687"/>
      <c r="TUN52" s="687"/>
      <c r="TUO52" s="687"/>
      <c r="TUP52" s="687"/>
      <c r="TUQ52" s="687"/>
      <c r="TUR52" s="687"/>
      <c r="TUS52" s="687"/>
      <c r="TUT52" s="687"/>
      <c r="TUU52" s="687"/>
      <c r="TUV52" s="687"/>
      <c r="TUW52" s="687"/>
      <c r="TUX52" s="687"/>
      <c r="TUY52" s="687"/>
      <c r="TUZ52" s="687"/>
      <c r="TVA52" s="687"/>
      <c r="TVB52" s="687"/>
      <c r="TVC52" s="687"/>
      <c r="TVD52" s="687"/>
      <c r="TVE52" s="687"/>
      <c r="TVF52" s="687"/>
      <c r="TVG52" s="687"/>
      <c r="TVH52" s="687"/>
      <c r="TVI52" s="687"/>
      <c r="TVJ52" s="687"/>
      <c r="TVK52" s="687"/>
      <c r="TVL52" s="687"/>
      <c r="TVM52" s="687"/>
      <c r="TVN52" s="687"/>
      <c r="TVO52" s="687"/>
      <c r="TVP52" s="687"/>
      <c r="TVQ52" s="687"/>
      <c r="TVR52" s="687"/>
      <c r="TVS52" s="687"/>
      <c r="TVT52" s="687"/>
      <c r="TVU52" s="687"/>
      <c r="TVV52" s="687"/>
      <c r="TVW52" s="687"/>
      <c r="TVX52" s="687"/>
      <c r="TVY52" s="687"/>
      <c r="TVZ52" s="687"/>
      <c r="TWA52" s="687"/>
      <c r="TWB52" s="687"/>
      <c r="TWC52" s="687"/>
      <c r="TWD52" s="687"/>
      <c r="TWE52" s="687"/>
      <c r="TWF52" s="687"/>
      <c r="TWG52" s="687"/>
      <c r="TWH52" s="687"/>
      <c r="TWI52" s="687"/>
      <c r="TWJ52" s="687"/>
      <c r="TWK52" s="687"/>
      <c r="TWL52" s="687"/>
      <c r="TWM52" s="687"/>
      <c r="TWN52" s="687"/>
      <c r="TWO52" s="687"/>
      <c r="TWP52" s="687"/>
      <c r="TWQ52" s="687"/>
      <c r="TWR52" s="687"/>
      <c r="TWS52" s="687"/>
      <c r="TWT52" s="687"/>
      <c r="TWU52" s="687"/>
      <c r="TWV52" s="687"/>
      <c r="TWW52" s="687"/>
      <c r="TWX52" s="687"/>
      <c r="TWY52" s="687"/>
      <c r="TWZ52" s="687"/>
      <c r="TXA52" s="687"/>
      <c r="TXB52" s="687"/>
      <c r="TXC52" s="687"/>
      <c r="TXD52" s="687"/>
      <c r="TXE52" s="687"/>
      <c r="TXF52" s="687"/>
      <c r="TXG52" s="687"/>
      <c r="TXH52" s="687"/>
      <c r="TXI52" s="687"/>
      <c r="TXJ52" s="687"/>
      <c r="TXK52" s="687"/>
      <c r="TXL52" s="687"/>
      <c r="TXM52" s="687"/>
      <c r="TXN52" s="687"/>
      <c r="TXO52" s="687"/>
      <c r="TXP52" s="687"/>
      <c r="TXQ52" s="687"/>
      <c r="TXR52" s="687"/>
      <c r="TXS52" s="687"/>
      <c r="TXT52" s="687"/>
      <c r="TXU52" s="687"/>
      <c r="TXV52" s="687"/>
      <c r="TXW52" s="687"/>
      <c r="TXX52" s="687"/>
      <c r="TXY52" s="687"/>
      <c r="TXZ52" s="687"/>
      <c r="TYA52" s="687"/>
      <c r="TYB52" s="687"/>
      <c r="TYC52" s="687"/>
      <c r="TYD52" s="687"/>
      <c r="TYE52" s="687"/>
      <c r="TYF52" s="687"/>
      <c r="TYG52" s="687"/>
      <c r="TYH52" s="687"/>
      <c r="TYI52" s="687"/>
      <c r="TYJ52" s="687"/>
      <c r="TYK52" s="687"/>
      <c r="TYL52" s="687"/>
      <c r="TYM52" s="687"/>
      <c r="TYN52" s="687"/>
      <c r="TYO52" s="687"/>
      <c r="TYP52" s="687"/>
      <c r="TYQ52" s="687"/>
      <c r="TYR52" s="687"/>
      <c r="TYS52" s="687"/>
      <c r="TYT52" s="687"/>
      <c r="TYU52" s="687"/>
      <c r="TYV52" s="687"/>
      <c r="TYW52" s="687"/>
      <c r="TYX52" s="687"/>
      <c r="TYY52" s="687"/>
      <c r="TYZ52" s="687"/>
      <c r="TZA52" s="687"/>
      <c r="TZB52" s="687"/>
      <c r="TZC52" s="687"/>
      <c r="TZD52" s="687"/>
      <c r="TZE52" s="687"/>
      <c r="TZF52" s="687"/>
      <c r="TZG52" s="687"/>
      <c r="TZH52" s="687"/>
      <c r="TZI52" s="687"/>
      <c r="TZJ52" s="687"/>
      <c r="TZK52" s="687"/>
      <c r="TZL52" s="687"/>
      <c r="TZM52" s="687"/>
      <c r="TZN52" s="687"/>
      <c r="TZO52" s="687"/>
      <c r="TZP52" s="687"/>
      <c r="TZQ52" s="687"/>
      <c r="TZR52" s="687"/>
      <c r="TZS52" s="687"/>
      <c r="TZT52" s="687"/>
      <c r="TZU52" s="687"/>
      <c r="TZV52" s="687"/>
      <c r="TZW52" s="687"/>
      <c r="TZX52" s="687"/>
      <c r="TZY52" s="687"/>
      <c r="TZZ52" s="687"/>
      <c r="UAA52" s="687"/>
      <c r="UAB52" s="687"/>
      <c r="UAC52" s="687"/>
      <c r="UAD52" s="687"/>
      <c r="UAE52" s="687"/>
      <c r="UAF52" s="687"/>
      <c r="UAG52" s="687"/>
      <c r="UAH52" s="687"/>
      <c r="UAI52" s="687"/>
      <c r="UAJ52" s="687"/>
      <c r="UAK52" s="687"/>
      <c r="UAL52" s="687"/>
      <c r="UAM52" s="687"/>
      <c r="UAN52" s="687"/>
      <c r="UAO52" s="687"/>
      <c r="UAP52" s="687"/>
      <c r="UAQ52" s="687"/>
      <c r="UAR52" s="687"/>
      <c r="UAS52" s="687"/>
      <c r="UAT52" s="687"/>
      <c r="UAU52" s="687"/>
      <c r="UAV52" s="687"/>
      <c r="UAW52" s="687"/>
      <c r="UAX52" s="687"/>
      <c r="UAY52" s="687"/>
      <c r="UAZ52" s="687"/>
      <c r="UBA52" s="687"/>
      <c r="UBB52" s="687"/>
      <c r="UBC52" s="687"/>
      <c r="UBD52" s="687"/>
      <c r="UBE52" s="687"/>
      <c r="UBF52" s="687"/>
      <c r="UBG52" s="687"/>
      <c r="UBH52" s="687"/>
      <c r="UBI52" s="687"/>
      <c r="UBJ52" s="687"/>
      <c r="UBK52" s="687"/>
      <c r="UBL52" s="687"/>
      <c r="UBM52" s="687"/>
      <c r="UBN52" s="687"/>
      <c r="UBO52" s="687"/>
      <c r="UBP52" s="687"/>
      <c r="UBQ52" s="687"/>
      <c r="UBR52" s="687"/>
      <c r="UBS52" s="687"/>
      <c r="UBT52" s="687"/>
      <c r="UBU52" s="687"/>
      <c r="UBV52" s="687"/>
      <c r="UBW52" s="687"/>
      <c r="UBX52" s="687"/>
      <c r="UBY52" s="687"/>
      <c r="UBZ52" s="687"/>
      <c r="UCA52" s="687"/>
      <c r="UCB52" s="687"/>
      <c r="UCC52" s="687"/>
      <c r="UCD52" s="687"/>
      <c r="UCE52" s="687"/>
      <c r="UCF52" s="687"/>
      <c r="UCG52" s="687"/>
      <c r="UCH52" s="687"/>
      <c r="UCI52" s="687"/>
      <c r="UCJ52" s="687"/>
      <c r="UCK52" s="687"/>
      <c r="UCL52" s="687"/>
      <c r="UCM52" s="687"/>
      <c r="UCN52" s="687"/>
      <c r="UCO52" s="687"/>
      <c r="UCP52" s="687"/>
      <c r="UCQ52" s="687"/>
      <c r="UCR52" s="687"/>
      <c r="UCS52" s="687"/>
      <c r="UCT52" s="687"/>
      <c r="UCU52" s="687"/>
      <c r="UCV52" s="687"/>
      <c r="UCW52" s="687"/>
      <c r="UCX52" s="687"/>
      <c r="UCY52" s="687"/>
      <c r="UCZ52" s="687"/>
      <c r="UDA52" s="687"/>
      <c r="UDB52" s="687"/>
      <c r="UDC52" s="687"/>
      <c r="UDD52" s="687"/>
      <c r="UDE52" s="687"/>
      <c r="UDF52" s="687"/>
      <c r="UDG52" s="687"/>
      <c r="UDH52" s="687"/>
      <c r="UDI52" s="687"/>
      <c r="UDJ52" s="687"/>
      <c r="UDK52" s="687"/>
      <c r="UDL52" s="687"/>
      <c r="UDM52" s="687"/>
      <c r="UDN52" s="687"/>
      <c r="UDO52" s="687"/>
      <c r="UDP52" s="687"/>
      <c r="UDQ52" s="687"/>
      <c r="UDR52" s="687"/>
      <c r="UDS52" s="687"/>
      <c r="UDT52" s="687"/>
      <c r="UDU52" s="687"/>
      <c r="UDV52" s="687"/>
      <c r="UDW52" s="687"/>
      <c r="UDX52" s="687"/>
      <c r="UDY52" s="687"/>
      <c r="UDZ52" s="687"/>
      <c r="UEA52" s="687"/>
      <c r="UEB52" s="687"/>
      <c r="UEC52" s="687"/>
      <c r="UED52" s="687"/>
      <c r="UEE52" s="687"/>
      <c r="UEF52" s="687"/>
      <c r="UEG52" s="687"/>
      <c r="UEH52" s="687"/>
      <c r="UEI52" s="687"/>
      <c r="UEJ52" s="687"/>
      <c r="UEK52" s="687"/>
      <c r="UEL52" s="687"/>
      <c r="UEM52" s="687"/>
      <c r="UEN52" s="687"/>
      <c r="UEO52" s="687"/>
      <c r="UEP52" s="687"/>
      <c r="UEQ52" s="687"/>
      <c r="UER52" s="687"/>
      <c r="UES52" s="687"/>
      <c r="UET52" s="687"/>
      <c r="UEU52" s="687"/>
      <c r="UEV52" s="687"/>
      <c r="UEW52" s="687"/>
      <c r="UEX52" s="687"/>
      <c r="UEY52" s="687"/>
      <c r="UEZ52" s="687"/>
      <c r="UFA52" s="687"/>
      <c r="UFB52" s="687"/>
      <c r="UFC52" s="687"/>
      <c r="UFD52" s="687"/>
      <c r="UFE52" s="687"/>
      <c r="UFF52" s="687"/>
      <c r="UFG52" s="687"/>
      <c r="UFH52" s="687"/>
      <c r="UFI52" s="687"/>
      <c r="UFJ52" s="687"/>
      <c r="UFK52" s="687"/>
      <c r="UFL52" s="687"/>
      <c r="UFM52" s="687"/>
      <c r="UFN52" s="687"/>
      <c r="UFO52" s="687"/>
      <c r="UFP52" s="687"/>
      <c r="UFQ52" s="687"/>
      <c r="UFR52" s="687"/>
      <c r="UFS52" s="687"/>
      <c r="UFT52" s="687"/>
      <c r="UFU52" s="687"/>
      <c r="UFV52" s="687"/>
      <c r="UFW52" s="687"/>
      <c r="UFX52" s="687"/>
      <c r="UFY52" s="687"/>
      <c r="UFZ52" s="687"/>
      <c r="UGA52" s="687"/>
      <c r="UGB52" s="687"/>
      <c r="UGC52" s="687"/>
      <c r="UGD52" s="687"/>
      <c r="UGE52" s="687"/>
      <c r="UGF52" s="687"/>
      <c r="UGG52" s="687"/>
      <c r="UGH52" s="687"/>
      <c r="UGI52" s="687"/>
      <c r="UGJ52" s="687"/>
      <c r="UGK52" s="687"/>
      <c r="UGL52" s="687"/>
      <c r="UGM52" s="687"/>
      <c r="UGN52" s="687"/>
      <c r="UGO52" s="687"/>
      <c r="UGP52" s="687"/>
      <c r="UGQ52" s="687"/>
      <c r="UGR52" s="687"/>
      <c r="UGS52" s="687"/>
      <c r="UGT52" s="687"/>
      <c r="UGU52" s="687"/>
      <c r="UGV52" s="687"/>
      <c r="UGW52" s="687"/>
      <c r="UGX52" s="687"/>
      <c r="UGY52" s="687"/>
      <c r="UGZ52" s="687"/>
      <c r="UHA52" s="687"/>
      <c r="UHB52" s="687"/>
      <c r="UHC52" s="687"/>
      <c r="UHD52" s="687"/>
      <c r="UHE52" s="687"/>
      <c r="UHF52" s="687"/>
      <c r="UHG52" s="687"/>
      <c r="UHH52" s="687"/>
      <c r="UHI52" s="687"/>
      <c r="UHJ52" s="687"/>
      <c r="UHK52" s="687"/>
      <c r="UHL52" s="687"/>
      <c r="UHM52" s="687"/>
      <c r="UHN52" s="687"/>
      <c r="UHO52" s="687"/>
      <c r="UHP52" s="687"/>
      <c r="UHQ52" s="687"/>
      <c r="UHR52" s="687"/>
      <c r="UHS52" s="687"/>
      <c r="UHT52" s="687"/>
      <c r="UHU52" s="687"/>
      <c r="UHV52" s="687"/>
      <c r="UHW52" s="687"/>
      <c r="UHX52" s="687"/>
      <c r="UHY52" s="687"/>
      <c r="UHZ52" s="687"/>
      <c r="UIA52" s="687"/>
      <c r="UIB52" s="687"/>
      <c r="UIC52" s="687"/>
      <c r="UID52" s="687"/>
      <c r="UIE52" s="687"/>
      <c r="UIF52" s="687"/>
      <c r="UIG52" s="687"/>
      <c r="UIH52" s="687"/>
      <c r="UII52" s="687"/>
      <c r="UIJ52" s="687"/>
      <c r="UIK52" s="687"/>
      <c r="UIL52" s="687"/>
      <c r="UIM52" s="687"/>
      <c r="UIN52" s="687"/>
      <c r="UIO52" s="687"/>
      <c r="UIP52" s="687"/>
      <c r="UIQ52" s="687"/>
      <c r="UIR52" s="687"/>
      <c r="UIS52" s="687"/>
      <c r="UIT52" s="687"/>
      <c r="UIU52" s="687"/>
      <c r="UIV52" s="687"/>
      <c r="UIW52" s="687"/>
      <c r="UIX52" s="687"/>
      <c r="UIY52" s="687"/>
      <c r="UIZ52" s="687"/>
      <c r="UJA52" s="687"/>
      <c r="UJB52" s="687"/>
      <c r="UJC52" s="687"/>
      <c r="UJD52" s="687"/>
      <c r="UJE52" s="687"/>
      <c r="UJF52" s="687"/>
      <c r="UJG52" s="687"/>
      <c r="UJH52" s="687"/>
      <c r="UJI52" s="687"/>
      <c r="UJJ52" s="687"/>
      <c r="UJK52" s="687"/>
      <c r="UJL52" s="687"/>
      <c r="UJM52" s="687"/>
      <c r="UJN52" s="687"/>
      <c r="UJO52" s="687"/>
      <c r="UJP52" s="687"/>
      <c r="UJQ52" s="687"/>
      <c r="UJR52" s="687"/>
      <c r="UJS52" s="687"/>
      <c r="UJT52" s="687"/>
      <c r="UJU52" s="687"/>
      <c r="UJV52" s="687"/>
      <c r="UJW52" s="687"/>
      <c r="UJX52" s="687"/>
      <c r="UJY52" s="687"/>
      <c r="UJZ52" s="687"/>
      <c r="UKA52" s="687"/>
      <c r="UKB52" s="687"/>
      <c r="UKC52" s="687"/>
      <c r="UKD52" s="687"/>
      <c r="UKE52" s="687"/>
      <c r="UKF52" s="687"/>
      <c r="UKG52" s="687"/>
      <c r="UKH52" s="687"/>
      <c r="UKI52" s="687"/>
      <c r="UKJ52" s="687"/>
      <c r="UKK52" s="687"/>
      <c r="UKL52" s="687"/>
      <c r="UKM52" s="687"/>
      <c r="UKN52" s="687"/>
      <c r="UKO52" s="687"/>
      <c r="UKP52" s="687"/>
      <c r="UKQ52" s="687"/>
      <c r="UKR52" s="687"/>
      <c r="UKS52" s="687"/>
      <c r="UKT52" s="687"/>
      <c r="UKU52" s="687"/>
      <c r="UKV52" s="687"/>
      <c r="UKW52" s="687"/>
      <c r="UKX52" s="687"/>
      <c r="UKY52" s="687"/>
      <c r="UKZ52" s="687"/>
      <c r="ULA52" s="687"/>
      <c r="ULB52" s="687"/>
      <c r="ULC52" s="687"/>
      <c r="ULD52" s="687"/>
      <c r="ULE52" s="687"/>
      <c r="ULF52" s="687"/>
      <c r="ULG52" s="687"/>
      <c r="ULH52" s="687"/>
      <c r="ULI52" s="687"/>
      <c r="ULJ52" s="687"/>
      <c r="ULK52" s="687"/>
      <c r="ULL52" s="687"/>
      <c r="ULM52" s="687"/>
      <c r="ULN52" s="687"/>
      <c r="ULO52" s="687"/>
      <c r="ULP52" s="687"/>
      <c r="ULQ52" s="687"/>
      <c r="ULR52" s="687"/>
      <c r="ULS52" s="687"/>
      <c r="ULT52" s="687"/>
      <c r="ULU52" s="687"/>
      <c r="ULV52" s="687"/>
      <c r="ULW52" s="687"/>
      <c r="ULX52" s="687"/>
      <c r="ULY52" s="687"/>
      <c r="ULZ52" s="687"/>
      <c r="UMA52" s="687"/>
      <c r="UMB52" s="687"/>
      <c r="UMC52" s="687"/>
      <c r="UMD52" s="687"/>
      <c r="UME52" s="687"/>
      <c r="UMF52" s="687"/>
      <c r="UMG52" s="687"/>
      <c r="UMH52" s="687"/>
      <c r="UMI52" s="687"/>
      <c r="UMJ52" s="687"/>
      <c r="UMK52" s="687"/>
      <c r="UML52" s="687"/>
      <c r="UMM52" s="687"/>
      <c r="UMN52" s="687"/>
      <c r="UMO52" s="687"/>
      <c r="UMP52" s="687"/>
      <c r="UMQ52" s="687"/>
      <c r="UMR52" s="687"/>
      <c r="UMS52" s="687"/>
      <c r="UMT52" s="687"/>
      <c r="UMU52" s="687"/>
      <c r="UMV52" s="687"/>
      <c r="UMW52" s="687"/>
      <c r="UMX52" s="687"/>
      <c r="UMY52" s="687"/>
      <c r="UMZ52" s="687"/>
      <c r="UNA52" s="687"/>
      <c r="UNB52" s="687"/>
      <c r="UNC52" s="687"/>
      <c r="UND52" s="687"/>
      <c r="UNE52" s="687"/>
      <c r="UNF52" s="687"/>
      <c r="UNG52" s="687"/>
      <c r="UNH52" s="687"/>
      <c r="UNI52" s="687"/>
      <c r="UNJ52" s="687"/>
      <c r="UNK52" s="687"/>
      <c r="UNL52" s="687"/>
      <c r="UNM52" s="687"/>
      <c r="UNN52" s="687"/>
      <c r="UNO52" s="687"/>
      <c r="UNP52" s="687"/>
      <c r="UNQ52" s="687"/>
      <c r="UNR52" s="687"/>
      <c r="UNS52" s="687"/>
      <c r="UNT52" s="687"/>
      <c r="UNU52" s="687"/>
      <c r="UNV52" s="687"/>
      <c r="UNW52" s="687"/>
      <c r="UNX52" s="687"/>
      <c r="UNY52" s="687"/>
      <c r="UNZ52" s="687"/>
      <c r="UOA52" s="687"/>
      <c r="UOB52" s="687"/>
      <c r="UOC52" s="687"/>
      <c r="UOD52" s="687"/>
      <c r="UOE52" s="687"/>
      <c r="UOF52" s="687"/>
      <c r="UOG52" s="687"/>
      <c r="UOH52" s="687"/>
      <c r="UOI52" s="687"/>
      <c r="UOJ52" s="687"/>
      <c r="UOK52" s="687"/>
      <c r="UOL52" s="687"/>
      <c r="UOM52" s="687"/>
      <c r="UON52" s="687"/>
      <c r="UOO52" s="687"/>
      <c r="UOP52" s="687"/>
      <c r="UOQ52" s="687"/>
      <c r="UOR52" s="687"/>
      <c r="UOS52" s="687"/>
      <c r="UOT52" s="687"/>
      <c r="UOU52" s="687"/>
      <c r="UOV52" s="687"/>
      <c r="UOW52" s="687"/>
      <c r="UOX52" s="687"/>
      <c r="UOY52" s="687"/>
      <c r="UOZ52" s="687"/>
      <c r="UPA52" s="687"/>
      <c r="UPB52" s="687"/>
      <c r="UPC52" s="687"/>
      <c r="UPD52" s="687"/>
      <c r="UPE52" s="687"/>
      <c r="UPF52" s="687"/>
      <c r="UPG52" s="687"/>
      <c r="UPH52" s="687"/>
      <c r="UPI52" s="687"/>
      <c r="UPJ52" s="687"/>
      <c r="UPK52" s="687"/>
      <c r="UPL52" s="687"/>
      <c r="UPM52" s="687"/>
      <c r="UPN52" s="687"/>
      <c r="UPO52" s="687"/>
      <c r="UPP52" s="687"/>
      <c r="UPQ52" s="687"/>
      <c r="UPR52" s="687"/>
      <c r="UPS52" s="687"/>
      <c r="UPT52" s="687"/>
      <c r="UPU52" s="687"/>
      <c r="UPV52" s="687"/>
      <c r="UPW52" s="687"/>
      <c r="UPX52" s="687"/>
      <c r="UPY52" s="687"/>
      <c r="UPZ52" s="687"/>
      <c r="UQA52" s="687"/>
      <c r="UQB52" s="687"/>
      <c r="UQC52" s="687"/>
      <c r="UQD52" s="687"/>
      <c r="UQE52" s="687"/>
      <c r="UQF52" s="687"/>
      <c r="UQG52" s="687"/>
      <c r="UQH52" s="687"/>
      <c r="UQI52" s="687"/>
      <c r="UQJ52" s="687"/>
      <c r="UQK52" s="687"/>
      <c r="UQL52" s="687"/>
      <c r="UQM52" s="687"/>
      <c r="UQN52" s="687"/>
      <c r="UQO52" s="687"/>
      <c r="UQP52" s="687"/>
      <c r="UQQ52" s="687"/>
      <c r="UQR52" s="687"/>
      <c r="UQS52" s="687"/>
      <c r="UQT52" s="687"/>
      <c r="UQU52" s="687"/>
      <c r="UQV52" s="687"/>
      <c r="UQW52" s="687"/>
      <c r="UQX52" s="687"/>
      <c r="UQY52" s="687"/>
      <c r="UQZ52" s="687"/>
      <c r="URA52" s="687"/>
      <c r="URB52" s="687"/>
      <c r="URC52" s="687"/>
      <c r="URD52" s="687"/>
      <c r="URE52" s="687"/>
      <c r="URF52" s="687"/>
      <c r="URG52" s="687"/>
      <c r="URH52" s="687"/>
      <c r="URI52" s="687"/>
      <c r="URJ52" s="687"/>
      <c r="URK52" s="687"/>
      <c r="URL52" s="687"/>
      <c r="URM52" s="687"/>
      <c r="URN52" s="687"/>
      <c r="URO52" s="687"/>
      <c r="URP52" s="687"/>
      <c r="URQ52" s="687"/>
      <c r="URR52" s="687"/>
      <c r="URS52" s="687"/>
      <c r="URT52" s="687"/>
      <c r="URU52" s="687"/>
      <c r="URV52" s="687"/>
      <c r="URW52" s="687"/>
      <c r="URX52" s="687"/>
      <c r="URY52" s="687"/>
      <c r="URZ52" s="687"/>
      <c r="USA52" s="687"/>
      <c r="USB52" s="687"/>
      <c r="USC52" s="687"/>
      <c r="USD52" s="687"/>
      <c r="USE52" s="687"/>
      <c r="USF52" s="687"/>
      <c r="USG52" s="687"/>
      <c r="USH52" s="687"/>
      <c r="USI52" s="687"/>
      <c r="USJ52" s="687"/>
      <c r="USK52" s="687"/>
      <c r="USL52" s="687"/>
      <c r="USM52" s="687"/>
      <c r="USN52" s="687"/>
      <c r="USO52" s="687"/>
      <c r="USP52" s="687"/>
      <c r="USQ52" s="687"/>
      <c r="USR52" s="687"/>
      <c r="USS52" s="687"/>
      <c r="UST52" s="687"/>
      <c r="USU52" s="687"/>
      <c r="USV52" s="687"/>
      <c r="USW52" s="687"/>
      <c r="USX52" s="687"/>
      <c r="USY52" s="687"/>
      <c r="USZ52" s="687"/>
      <c r="UTA52" s="687"/>
      <c r="UTB52" s="687"/>
      <c r="UTC52" s="687"/>
      <c r="UTD52" s="687"/>
      <c r="UTE52" s="687"/>
      <c r="UTF52" s="687"/>
      <c r="UTG52" s="687"/>
      <c r="UTH52" s="687"/>
      <c r="UTI52" s="687"/>
      <c r="UTJ52" s="687"/>
      <c r="UTK52" s="687"/>
      <c r="UTL52" s="687"/>
      <c r="UTM52" s="687"/>
      <c r="UTN52" s="687"/>
      <c r="UTO52" s="687"/>
      <c r="UTP52" s="687"/>
      <c r="UTQ52" s="687"/>
      <c r="UTR52" s="687"/>
      <c r="UTS52" s="687"/>
      <c r="UTT52" s="687"/>
      <c r="UTU52" s="687"/>
      <c r="UTV52" s="687"/>
      <c r="UTW52" s="687"/>
      <c r="UTX52" s="687"/>
      <c r="UTY52" s="687"/>
      <c r="UTZ52" s="687"/>
      <c r="UUA52" s="687"/>
      <c r="UUB52" s="687"/>
      <c r="UUC52" s="687"/>
      <c r="UUD52" s="687"/>
      <c r="UUE52" s="687"/>
      <c r="UUF52" s="687"/>
      <c r="UUG52" s="687"/>
      <c r="UUH52" s="687"/>
      <c r="UUI52" s="687"/>
      <c r="UUJ52" s="687"/>
      <c r="UUK52" s="687"/>
      <c r="UUL52" s="687"/>
      <c r="UUM52" s="687"/>
      <c r="UUN52" s="687"/>
      <c r="UUO52" s="687"/>
      <c r="UUP52" s="687"/>
      <c r="UUQ52" s="687"/>
      <c r="UUR52" s="687"/>
      <c r="UUS52" s="687"/>
      <c r="UUT52" s="687"/>
      <c r="UUU52" s="687"/>
      <c r="UUV52" s="687"/>
      <c r="UUW52" s="687"/>
      <c r="UUX52" s="687"/>
      <c r="UUY52" s="687"/>
      <c r="UUZ52" s="687"/>
      <c r="UVA52" s="687"/>
      <c r="UVB52" s="687"/>
      <c r="UVC52" s="687"/>
      <c r="UVD52" s="687"/>
      <c r="UVE52" s="687"/>
      <c r="UVF52" s="687"/>
      <c r="UVG52" s="687"/>
      <c r="UVH52" s="687"/>
      <c r="UVI52" s="687"/>
      <c r="UVJ52" s="687"/>
      <c r="UVK52" s="687"/>
      <c r="UVL52" s="687"/>
      <c r="UVM52" s="687"/>
      <c r="UVN52" s="687"/>
      <c r="UVO52" s="687"/>
      <c r="UVP52" s="687"/>
      <c r="UVQ52" s="687"/>
      <c r="UVR52" s="687"/>
      <c r="UVS52" s="687"/>
      <c r="UVT52" s="687"/>
      <c r="UVU52" s="687"/>
      <c r="UVV52" s="687"/>
      <c r="UVW52" s="687"/>
      <c r="UVX52" s="687"/>
      <c r="UVY52" s="687"/>
      <c r="UVZ52" s="687"/>
      <c r="UWA52" s="687"/>
      <c r="UWB52" s="687"/>
      <c r="UWC52" s="687"/>
      <c r="UWD52" s="687"/>
      <c r="UWE52" s="687"/>
      <c r="UWF52" s="687"/>
      <c r="UWG52" s="687"/>
      <c r="UWH52" s="687"/>
      <c r="UWI52" s="687"/>
      <c r="UWJ52" s="687"/>
      <c r="UWK52" s="687"/>
      <c r="UWL52" s="687"/>
      <c r="UWM52" s="687"/>
      <c r="UWN52" s="687"/>
      <c r="UWO52" s="687"/>
      <c r="UWP52" s="687"/>
      <c r="UWQ52" s="687"/>
      <c r="UWR52" s="687"/>
      <c r="UWS52" s="687"/>
      <c r="UWT52" s="687"/>
      <c r="UWU52" s="687"/>
      <c r="UWV52" s="687"/>
      <c r="UWW52" s="687"/>
      <c r="UWX52" s="687"/>
      <c r="UWY52" s="687"/>
      <c r="UWZ52" s="687"/>
      <c r="UXA52" s="687"/>
      <c r="UXB52" s="687"/>
      <c r="UXC52" s="687"/>
      <c r="UXD52" s="687"/>
      <c r="UXE52" s="687"/>
      <c r="UXF52" s="687"/>
      <c r="UXG52" s="687"/>
      <c r="UXH52" s="687"/>
      <c r="UXI52" s="687"/>
      <c r="UXJ52" s="687"/>
      <c r="UXK52" s="687"/>
      <c r="UXL52" s="687"/>
      <c r="UXM52" s="687"/>
      <c r="UXN52" s="687"/>
      <c r="UXO52" s="687"/>
      <c r="UXP52" s="687"/>
      <c r="UXQ52" s="687"/>
      <c r="UXR52" s="687"/>
      <c r="UXS52" s="687"/>
      <c r="UXT52" s="687"/>
      <c r="UXU52" s="687"/>
      <c r="UXV52" s="687"/>
      <c r="UXW52" s="687"/>
      <c r="UXX52" s="687"/>
      <c r="UXY52" s="687"/>
      <c r="UXZ52" s="687"/>
      <c r="UYA52" s="687"/>
      <c r="UYB52" s="687"/>
      <c r="UYC52" s="687"/>
      <c r="UYD52" s="687"/>
      <c r="UYE52" s="687"/>
      <c r="UYF52" s="687"/>
      <c r="UYG52" s="687"/>
      <c r="UYH52" s="687"/>
      <c r="UYI52" s="687"/>
      <c r="UYJ52" s="687"/>
      <c r="UYK52" s="687"/>
      <c r="UYL52" s="687"/>
      <c r="UYM52" s="687"/>
      <c r="UYN52" s="687"/>
      <c r="UYO52" s="687"/>
      <c r="UYP52" s="687"/>
      <c r="UYQ52" s="687"/>
      <c r="UYR52" s="687"/>
      <c r="UYS52" s="687"/>
      <c r="UYT52" s="687"/>
      <c r="UYU52" s="687"/>
      <c r="UYV52" s="687"/>
      <c r="UYW52" s="687"/>
      <c r="UYX52" s="687"/>
      <c r="UYY52" s="687"/>
      <c r="UYZ52" s="687"/>
      <c r="UZA52" s="687"/>
      <c r="UZB52" s="687"/>
      <c r="UZC52" s="687"/>
      <c r="UZD52" s="687"/>
      <c r="UZE52" s="687"/>
      <c r="UZF52" s="687"/>
      <c r="UZG52" s="687"/>
      <c r="UZH52" s="687"/>
      <c r="UZI52" s="687"/>
      <c r="UZJ52" s="687"/>
      <c r="UZK52" s="687"/>
      <c r="UZL52" s="687"/>
      <c r="UZM52" s="687"/>
      <c r="UZN52" s="687"/>
      <c r="UZO52" s="687"/>
      <c r="UZP52" s="687"/>
      <c r="UZQ52" s="687"/>
      <c r="UZR52" s="687"/>
      <c r="UZS52" s="687"/>
      <c r="UZT52" s="687"/>
      <c r="UZU52" s="687"/>
      <c r="UZV52" s="687"/>
      <c r="UZW52" s="687"/>
      <c r="UZX52" s="687"/>
      <c r="UZY52" s="687"/>
      <c r="UZZ52" s="687"/>
      <c r="VAA52" s="687"/>
      <c r="VAB52" s="687"/>
      <c r="VAC52" s="687"/>
      <c r="VAD52" s="687"/>
      <c r="VAE52" s="687"/>
      <c r="VAF52" s="687"/>
      <c r="VAG52" s="687"/>
      <c r="VAH52" s="687"/>
      <c r="VAI52" s="687"/>
      <c r="VAJ52" s="687"/>
      <c r="VAK52" s="687"/>
      <c r="VAL52" s="687"/>
      <c r="VAM52" s="687"/>
      <c r="VAN52" s="687"/>
      <c r="VAO52" s="687"/>
      <c r="VAP52" s="687"/>
      <c r="VAQ52" s="687"/>
      <c r="VAR52" s="687"/>
      <c r="VAS52" s="687"/>
      <c r="VAT52" s="687"/>
      <c r="VAU52" s="687"/>
      <c r="VAV52" s="687"/>
      <c r="VAW52" s="687"/>
      <c r="VAX52" s="687"/>
      <c r="VAY52" s="687"/>
      <c r="VAZ52" s="687"/>
      <c r="VBA52" s="687"/>
      <c r="VBB52" s="687"/>
      <c r="VBC52" s="687"/>
      <c r="VBD52" s="687"/>
      <c r="VBE52" s="687"/>
      <c r="VBF52" s="687"/>
      <c r="VBG52" s="687"/>
      <c r="VBH52" s="687"/>
      <c r="VBI52" s="687"/>
      <c r="VBJ52" s="687"/>
      <c r="VBK52" s="687"/>
      <c r="VBL52" s="687"/>
      <c r="VBM52" s="687"/>
      <c r="VBN52" s="687"/>
      <c r="VBO52" s="687"/>
      <c r="VBP52" s="687"/>
      <c r="VBQ52" s="687"/>
      <c r="VBR52" s="687"/>
      <c r="VBS52" s="687"/>
      <c r="VBT52" s="687"/>
      <c r="VBU52" s="687"/>
      <c r="VBV52" s="687"/>
      <c r="VBW52" s="687"/>
      <c r="VBX52" s="687"/>
      <c r="VBY52" s="687"/>
      <c r="VBZ52" s="687"/>
      <c r="VCA52" s="687"/>
      <c r="VCB52" s="687"/>
      <c r="VCC52" s="687"/>
      <c r="VCD52" s="687"/>
      <c r="VCE52" s="687"/>
      <c r="VCF52" s="687"/>
      <c r="VCG52" s="687"/>
      <c r="VCH52" s="687"/>
      <c r="VCI52" s="687"/>
      <c r="VCJ52" s="687"/>
      <c r="VCK52" s="687"/>
      <c r="VCL52" s="687"/>
      <c r="VCM52" s="687"/>
      <c r="VCN52" s="687"/>
      <c r="VCO52" s="687"/>
      <c r="VCP52" s="687"/>
      <c r="VCQ52" s="687"/>
      <c r="VCR52" s="687"/>
      <c r="VCS52" s="687"/>
      <c r="VCT52" s="687"/>
      <c r="VCU52" s="687"/>
      <c r="VCV52" s="687"/>
      <c r="VCW52" s="687"/>
      <c r="VCX52" s="687"/>
      <c r="VCY52" s="687"/>
      <c r="VCZ52" s="687"/>
      <c r="VDA52" s="687"/>
      <c r="VDB52" s="687"/>
      <c r="VDC52" s="687"/>
      <c r="VDD52" s="687"/>
      <c r="VDE52" s="687"/>
      <c r="VDF52" s="687"/>
      <c r="VDG52" s="687"/>
      <c r="VDH52" s="687"/>
      <c r="VDI52" s="687"/>
      <c r="VDJ52" s="687"/>
      <c r="VDK52" s="687"/>
      <c r="VDL52" s="687"/>
      <c r="VDM52" s="687"/>
      <c r="VDN52" s="687"/>
      <c r="VDO52" s="687"/>
      <c r="VDP52" s="687"/>
      <c r="VDQ52" s="687"/>
      <c r="VDR52" s="687"/>
      <c r="VDS52" s="687"/>
      <c r="VDT52" s="687"/>
      <c r="VDU52" s="687"/>
      <c r="VDV52" s="687"/>
      <c r="VDW52" s="687"/>
      <c r="VDX52" s="687"/>
      <c r="VDY52" s="687"/>
      <c r="VDZ52" s="687"/>
      <c r="VEA52" s="687"/>
      <c r="VEB52" s="687"/>
      <c r="VEC52" s="687"/>
      <c r="VED52" s="687"/>
      <c r="VEE52" s="687"/>
      <c r="VEF52" s="687"/>
      <c r="VEG52" s="687"/>
      <c r="VEH52" s="687"/>
      <c r="VEI52" s="687"/>
      <c r="VEJ52" s="687"/>
      <c r="VEK52" s="687"/>
      <c r="VEL52" s="687"/>
      <c r="VEM52" s="687"/>
      <c r="VEN52" s="687"/>
      <c r="VEO52" s="687"/>
      <c r="VEP52" s="687"/>
      <c r="VEQ52" s="687"/>
      <c r="VER52" s="687"/>
      <c r="VES52" s="687"/>
      <c r="VET52" s="687"/>
      <c r="VEU52" s="687"/>
      <c r="VEV52" s="687"/>
      <c r="VEW52" s="687"/>
      <c r="VEX52" s="687"/>
      <c r="VEY52" s="687"/>
      <c r="VEZ52" s="687"/>
      <c r="VFA52" s="687"/>
      <c r="VFB52" s="687"/>
      <c r="VFC52" s="687"/>
      <c r="VFD52" s="687"/>
      <c r="VFE52" s="687"/>
      <c r="VFF52" s="687"/>
      <c r="VFG52" s="687"/>
      <c r="VFH52" s="687"/>
      <c r="VFI52" s="687"/>
      <c r="VFJ52" s="687"/>
      <c r="VFK52" s="687"/>
      <c r="VFL52" s="687"/>
      <c r="VFM52" s="687"/>
      <c r="VFN52" s="687"/>
      <c r="VFO52" s="687"/>
      <c r="VFP52" s="687"/>
      <c r="VFQ52" s="687"/>
      <c r="VFR52" s="687"/>
      <c r="VFS52" s="687"/>
      <c r="VFT52" s="687"/>
      <c r="VFU52" s="687"/>
      <c r="VFV52" s="687"/>
      <c r="VFW52" s="687"/>
      <c r="VFX52" s="687"/>
      <c r="VFY52" s="687"/>
      <c r="VFZ52" s="687"/>
      <c r="VGA52" s="687"/>
      <c r="VGB52" s="687"/>
      <c r="VGC52" s="687"/>
      <c r="VGD52" s="687"/>
      <c r="VGE52" s="687"/>
      <c r="VGF52" s="687"/>
      <c r="VGG52" s="687"/>
      <c r="VGH52" s="687"/>
      <c r="VGI52" s="687"/>
      <c r="VGJ52" s="687"/>
      <c r="VGK52" s="687"/>
      <c r="VGL52" s="687"/>
      <c r="VGM52" s="687"/>
      <c r="VGN52" s="687"/>
      <c r="VGO52" s="687"/>
      <c r="VGP52" s="687"/>
      <c r="VGQ52" s="687"/>
      <c r="VGR52" s="687"/>
      <c r="VGS52" s="687"/>
      <c r="VGT52" s="687"/>
      <c r="VGU52" s="687"/>
      <c r="VGV52" s="687"/>
      <c r="VGW52" s="687"/>
      <c r="VGX52" s="687"/>
      <c r="VGY52" s="687"/>
      <c r="VGZ52" s="687"/>
      <c r="VHA52" s="687"/>
      <c r="VHB52" s="687"/>
      <c r="VHC52" s="687"/>
      <c r="VHD52" s="687"/>
      <c r="VHE52" s="687"/>
      <c r="VHF52" s="687"/>
      <c r="VHG52" s="687"/>
      <c r="VHH52" s="687"/>
      <c r="VHI52" s="687"/>
      <c r="VHJ52" s="687"/>
      <c r="VHK52" s="687"/>
      <c r="VHL52" s="687"/>
      <c r="VHM52" s="687"/>
      <c r="VHN52" s="687"/>
      <c r="VHO52" s="687"/>
      <c r="VHP52" s="687"/>
      <c r="VHQ52" s="687"/>
      <c r="VHR52" s="687"/>
      <c r="VHS52" s="687"/>
      <c r="VHT52" s="687"/>
      <c r="VHU52" s="687"/>
      <c r="VHV52" s="687"/>
      <c r="VHW52" s="687"/>
      <c r="VHX52" s="687"/>
      <c r="VHY52" s="687"/>
      <c r="VHZ52" s="687"/>
      <c r="VIA52" s="687"/>
      <c r="VIB52" s="687"/>
      <c r="VIC52" s="687"/>
      <c r="VID52" s="687"/>
      <c r="VIE52" s="687"/>
      <c r="VIF52" s="687"/>
      <c r="VIG52" s="687"/>
      <c r="VIH52" s="687"/>
      <c r="VII52" s="687"/>
      <c r="VIJ52" s="687"/>
      <c r="VIK52" s="687"/>
      <c r="VIL52" s="687"/>
      <c r="VIM52" s="687"/>
      <c r="VIN52" s="687"/>
      <c r="VIO52" s="687"/>
      <c r="VIP52" s="687"/>
      <c r="VIQ52" s="687"/>
      <c r="VIR52" s="687"/>
      <c r="VIS52" s="687"/>
      <c r="VIT52" s="687"/>
      <c r="VIU52" s="687"/>
      <c r="VIV52" s="687"/>
      <c r="VIW52" s="687"/>
      <c r="VIX52" s="687"/>
      <c r="VIY52" s="687"/>
      <c r="VIZ52" s="687"/>
      <c r="VJA52" s="687"/>
      <c r="VJB52" s="687"/>
      <c r="VJC52" s="687"/>
      <c r="VJD52" s="687"/>
      <c r="VJE52" s="687"/>
      <c r="VJF52" s="687"/>
      <c r="VJG52" s="687"/>
      <c r="VJH52" s="687"/>
      <c r="VJI52" s="687"/>
      <c r="VJJ52" s="687"/>
      <c r="VJK52" s="687"/>
      <c r="VJL52" s="687"/>
      <c r="VJM52" s="687"/>
      <c r="VJN52" s="687"/>
      <c r="VJO52" s="687"/>
      <c r="VJP52" s="687"/>
      <c r="VJQ52" s="687"/>
      <c r="VJR52" s="687"/>
      <c r="VJS52" s="687"/>
      <c r="VJT52" s="687"/>
      <c r="VJU52" s="687"/>
      <c r="VJV52" s="687"/>
      <c r="VJW52" s="687"/>
      <c r="VJX52" s="687"/>
      <c r="VJY52" s="687"/>
      <c r="VJZ52" s="687"/>
      <c r="VKA52" s="687"/>
      <c r="VKB52" s="687"/>
      <c r="VKC52" s="687"/>
      <c r="VKD52" s="687"/>
      <c r="VKE52" s="687"/>
      <c r="VKF52" s="687"/>
      <c r="VKG52" s="687"/>
      <c r="VKH52" s="687"/>
      <c r="VKI52" s="687"/>
      <c r="VKJ52" s="687"/>
      <c r="VKK52" s="687"/>
      <c r="VKL52" s="687"/>
      <c r="VKM52" s="687"/>
      <c r="VKN52" s="687"/>
      <c r="VKO52" s="687"/>
      <c r="VKP52" s="687"/>
      <c r="VKQ52" s="687"/>
      <c r="VKR52" s="687"/>
      <c r="VKS52" s="687"/>
      <c r="VKT52" s="687"/>
      <c r="VKU52" s="687"/>
      <c r="VKV52" s="687"/>
      <c r="VKW52" s="687"/>
      <c r="VKX52" s="687"/>
      <c r="VKY52" s="687"/>
      <c r="VKZ52" s="687"/>
      <c r="VLA52" s="687"/>
      <c r="VLB52" s="687"/>
      <c r="VLC52" s="687"/>
      <c r="VLD52" s="687"/>
      <c r="VLE52" s="687"/>
      <c r="VLF52" s="687"/>
      <c r="VLG52" s="687"/>
      <c r="VLH52" s="687"/>
      <c r="VLI52" s="687"/>
      <c r="VLJ52" s="687"/>
      <c r="VLK52" s="687"/>
      <c r="VLL52" s="687"/>
      <c r="VLM52" s="687"/>
      <c r="VLN52" s="687"/>
      <c r="VLO52" s="687"/>
      <c r="VLP52" s="687"/>
      <c r="VLQ52" s="687"/>
      <c r="VLR52" s="687"/>
      <c r="VLS52" s="687"/>
      <c r="VLT52" s="687"/>
      <c r="VLU52" s="687"/>
      <c r="VLV52" s="687"/>
      <c r="VLW52" s="687"/>
      <c r="VLX52" s="687"/>
      <c r="VLY52" s="687"/>
      <c r="VLZ52" s="687"/>
      <c r="VMA52" s="687"/>
      <c r="VMB52" s="687"/>
      <c r="VMC52" s="687"/>
      <c r="VMD52" s="687"/>
      <c r="VME52" s="687"/>
      <c r="VMF52" s="687"/>
      <c r="VMG52" s="687"/>
      <c r="VMH52" s="687"/>
      <c r="VMI52" s="687"/>
      <c r="VMJ52" s="687"/>
      <c r="VMK52" s="687"/>
      <c r="VML52" s="687"/>
      <c r="VMM52" s="687"/>
      <c r="VMN52" s="687"/>
      <c r="VMO52" s="687"/>
      <c r="VMP52" s="687"/>
      <c r="VMQ52" s="687"/>
      <c r="VMR52" s="687"/>
      <c r="VMS52" s="687"/>
      <c r="VMT52" s="687"/>
      <c r="VMU52" s="687"/>
      <c r="VMV52" s="687"/>
      <c r="VMW52" s="687"/>
      <c r="VMX52" s="687"/>
      <c r="VMY52" s="687"/>
      <c r="VMZ52" s="687"/>
      <c r="VNA52" s="687"/>
      <c r="VNB52" s="687"/>
      <c r="VNC52" s="687"/>
      <c r="VND52" s="687"/>
      <c r="VNE52" s="687"/>
      <c r="VNF52" s="687"/>
      <c r="VNG52" s="687"/>
      <c r="VNH52" s="687"/>
      <c r="VNI52" s="687"/>
      <c r="VNJ52" s="687"/>
      <c r="VNK52" s="687"/>
      <c r="VNL52" s="687"/>
      <c r="VNM52" s="687"/>
      <c r="VNN52" s="687"/>
      <c r="VNO52" s="687"/>
      <c r="VNP52" s="687"/>
      <c r="VNQ52" s="687"/>
      <c r="VNR52" s="687"/>
      <c r="VNS52" s="687"/>
      <c r="VNT52" s="687"/>
      <c r="VNU52" s="687"/>
      <c r="VNV52" s="687"/>
      <c r="VNW52" s="687"/>
      <c r="VNX52" s="687"/>
      <c r="VNY52" s="687"/>
      <c r="VNZ52" s="687"/>
      <c r="VOA52" s="687"/>
      <c r="VOB52" s="687"/>
      <c r="VOC52" s="687"/>
      <c r="VOD52" s="687"/>
      <c r="VOE52" s="687"/>
      <c r="VOF52" s="687"/>
      <c r="VOG52" s="687"/>
      <c r="VOH52" s="687"/>
      <c r="VOI52" s="687"/>
      <c r="VOJ52" s="687"/>
      <c r="VOK52" s="687"/>
      <c r="VOL52" s="687"/>
      <c r="VOM52" s="687"/>
      <c r="VON52" s="687"/>
      <c r="VOO52" s="687"/>
      <c r="VOP52" s="687"/>
      <c r="VOQ52" s="687"/>
      <c r="VOR52" s="687"/>
      <c r="VOS52" s="687"/>
      <c r="VOT52" s="687"/>
      <c r="VOU52" s="687"/>
      <c r="VOV52" s="687"/>
      <c r="VOW52" s="687"/>
      <c r="VOX52" s="687"/>
      <c r="VOY52" s="687"/>
      <c r="VOZ52" s="687"/>
      <c r="VPA52" s="687"/>
      <c r="VPB52" s="687"/>
      <c r="VPC52" s="687"/>
      <c r="VPD52" s="687"/>
      <c r="VPE52" s="687"/>
      <c r="VPF52" s="687"/>
      <c r="VPG52" s="687"/>
      <c r="VPH52" s="687"/>
      <c r="VPI52" s="687"/>
      <c r="VPJ52" s="687"/>
      <c r="VPK52" s="687"/>
      <c r="VPL52" s="687"/>
      <c r="VPM52" s="687"/>
      <c r="VPN52" s="687"/>
      <c r="VPO52" s="687"/>
      <c r="VPP52" s="687"/>
      <c r="VPQ52" s="687"/>
      <c r="VPR52" s="687"/>
      <c r="VPS52" s="687"/>
      <c r="VPT52" s="687"/>
      <c r="VPU52" s="687"/>
      <c r="VPV52" s="687"/>
      <c r="VPW52" s="687"/>
      <c r="VPX52" s="687"/>
      <c r="VPY52" s="687"/>
      <c r="VPZ52" s="687"/>
      <c r="VQA52" s="687"/>
      <c r="VQB52" s="687"/>
      <c r="VQC52" s="687"/>
      <c r="VQD52" s="687"/>
      <c r="VQE52" s="687"/>
      <c r="VQF52" s="687"/>
      <c r="VQG52" s="687"/>
      <c r="VQH52" s="687"/>
      <c r="VQI52" s="687"/>
      <c r="VQJ52" s="687"/>
      <c r="VQK52" s="687"/>
      <c r="VQL52" s="687"/>
      <c r="VQM52" s="687"/>
      <c r="VQN52" s="687"/>
      <c r="VQO52" s="687"/>
      <c r="VQP52" s="687"/>
      <c r="VQQ52" s="687"/>
      <c r="VQR52" s="687"/>
      <c r="VQS52" s="687"/>
      <c r="VQT52" s="687"/>
      <c r="VQU52" s="687"/>
      <c r="VQV52" s="687"/>
      <c r="VQW52" s="687"/>
      <c r="VQX52" s="687"/>
      <c r="VQY52" s="687"/>
      <c r="VQZ52" s="687"/>
      <c r="VRA52" s="687"/>
      <c r="VRB52" s="687"/>
      <c r="VRC52" s="687"/>
      <c r="VRD52" s="687"/>
      <c r="VRE52" s="687"/>
      <c r="VRF52" s="687"/>
      <c r="VRG52" s="687"/>
      <c r="VRH52" s="687"/>
      <c r="VRI52" s="687"/>
      <c r="VRJ52" s="687"/>
      <c r="VRK52" s="687"/>
      <c r="VRL52" s="687"/>
      <c r="VRM52" s="687"/>
      <c r="VRN52" s="687"/>
      <c r="VRO52" s="687"/>
      <c r="VRP52" s="687"/>
      <c r="VRQ52" s="687"/>
      <c r="VRR52" s="687"/>
      <c r="VRS52" s="687"/>
      <c r="VRT52" s="687"/>
      <c r="VRU52" s="687"/>
      <c r="VRV52" s="687"/>
      <c r="VRW52" s="687"/>
      <c r="VRX52" s="687"/>
      <c r="VRY52" s="687"/>
      <c r="VRZ52" s="687"/>
      <c r="VSA52" s="687"/>
      <c r="VSB52" s="687"/>
      <c r="VSC52" s="687"/>
      <c r="VSD52" s="687"/>
      <c r="VSE52" s="687"/>
      <c r="VSF52" s="687"/>
      <c r="VSG52" s="687"/>
      <c r="VSH52" s="687"/>
      <c r="VSI52" s="687"/>
      <c r="VSJ52" s="687"/>
      <c r="VSK52" s="687"/>
      <c r="VSL52" s="687"/>
      <c r="VSM52" s="687"/>
      <c r="VSN52" s="687"/>
      <c r="VSO52" s="687"/>
      <c r="VSP52" s="687"/>
      <c r="VSQ52" s="687"/>
      <c r="VSR52" s="687"/>
      <c r="VSS52" s="687"/>
      <c r="VST52" s="687"/>
      <c r="VSU52" s="687"/>
      <c r="VSV52" s="687"/>
      <c r="VSW52" s="687"/>
      <c r="VSX52" s="687"/>
      <c r="VSY52" s="687"/>
      <c r="VSZ52" s="687"/>
      <c r="VTA52" s="687"/>
      <c r="VTB52" s="687"/>
      <c r="VTC52" s="687"/>
      <c r="VTD52" s="687"/>
      <c r="VTE52" s="687"/>
      <c r="VTF52" s="687"/>
      <c r="VTG52" s="687"/>
      <c r="VTH52" s="687"/>
      <c r="VTI52" s="687"/>
      <c r="VTJ52" s="687"/>
      <c r="VTK52" s="687"/>
      <c r="VTL52" s="687"/>
      <c r="VTM52" s="687"/>
      <c r="VTN52" s="687"/>
      <c r="VTO52" s="687"/>
      <c r="VTP52" s="687"/>
      <c r="VTQ52" s="687"/>
      <c r="VTR52" s="687"/>
      <c r="VTS52" s="687"/>
      <c r="VTT52" s="687"/>
      <c r="VTU52" s="687"/>
      <c r="VTV52" s="687"/>
      <c r="VTW52" s="687"/>
      <c r="VTX52" s="687"/>
      <c r="VTY52" s="687"/>
      <c r="VTZ52" s="687"/>
      <c r="VUA52" s="687"/>
      <c r="VUB52" s="687"/>
      <c r="VUC52" s="687"/>
      <c r="VUD52" s="687"/>
      <c r="VUE52" s="687"/>
      <c r="VUF52" s="687"/>
      <c r="VUG52" s="687"/>
      <c r="VUH52" s="687"/>
      <c r="VUI52" s="687"/>
      <c r="VUJ52" s="687"/>
      <c r="VUK52" s="687"/>
      <c r="VUL52" s="687"/>
      <c r="VUM52" s="687"/>
      <c r="VUN52" s="687"/>
      <c r="VUO52" s="687"/>
      <c r="VUP52" s="687"/>
      <c r="VUQ52" s="687"/>
      <c r="VUR52" s="687"/>
      <c r="VUS52" s="687"/>
      <c r="VUT52" s="687"/>
      <c r="VUU52" s="687"/>
      <c r="VUV52" s="687"/>
      <c r="VUW52" s="687"/>
      <c r="VUX52" s="687"/>
      <c r="VUY52" s="687"/>
      <c r="VUZ52" s="687"/>
      <c r="VVA52" s="687"/>
      <c r="VVB52" s="687"/>
      <c r="VVC52" s="687"/>
      <c r="VVD52" s="687"/>
      <c r="VVE52" s="687"/>
      <c r="VVF52" s="687"/>
      <c r="VVG52" s="687"/>
      <c r="VVH52" s="687"/>
      <c r="VVI52" s="687"/>
      <c r="VVJ52" s="687"/>
      <c r="VVK52" s="687"/>
      <c r="VVL52" s="687"/>
      <c r="VVM52" s="687"/>
      <c r="VVN52" s="687"/>
      <c r="VVO52" s="687"/>
      <c r="VVP52" s="687"/>
      <c r="VVQ52" s="687"/>
      <c r="VVR52" s="687"/>
      <c r="VVS52" s="687"/>
      <c r="VVT52" s="687"/>
      <c r="VVU52" s="687"/>
      <c r="VVV52" s="687"/>
      <c r="VVW52" s="687"/>
      <c r="VVX52" s="687"/>
      <c r="VVY52" s="687"/>
      <c r="VVZ52" s="687"/>
      <c r="VWA52" s="687"/>
      <c r="VWB52" s="687"/>
      <c r="VWC52" s="687"/>
      <c r="VWD52" s="687"/>
      <c r="VWE52" s="687"/>
      <c r="VWF52" s="687"/>
      <c r="VWG52" s="687"/>
      <c r="VWH52" s="687"/>
      <c r="VWI52" s="687"/>
      <c r="VWJ52" s="687"/>
      <c r="VWK52" s="687"/>
      <c r="VWL52" s="687"/>
      <c r="VWM52" s="687"/>
      <c r="VWN52" s="687"/>
      <c r="VWO52" s="687"/>
      <c r="VWP52" s="687"/>
      <c r="VWQ52" s="687"/>
      <c r="VWR52" s="687"/>
      <c r="VWS52" s="687"/>
      <c r="VWT52" s="687"/>
      <c r="VWU52" s="687"/>
      <c r="VWV52" s="687"/>
      <c r="VWW52" s="687"/>
      <c r="VWX52" s="687"/>
      <c r="VWY52" s="687"/>
      <c r="VWZ52" s="687"/>
      <c r="VXA52" s="687"/>
      <c r="VXB52" s="687"/>
      <c r="VXC52" s="687"/>
      <c r="VXD52" s="687"/>
      <c r="VXE52" s="687"/>
      <c r="VXF52" s="687"/>
      <c r="VXG52" s="687"/>
      <c r="VXH52" s="687"/>
      <c r="VXI52" s="687"/>
      <c r="VXJ52" s="687"/>
      <c r="VXK52" s="687"/>
      <c r="VXL52" s="687"/>
      <c r="VXM52" s="687"/>
      <c r="VXN52" s="687"/>
      <c r="VXO52" s="687"/>
      <c r="VXP52" s="687"/>
      <c r="VXQ52" s="687"/>
      <c r="VXR52" s="687"/>
      <c r="VXS52" s="687"/>
      <c r="VXT52" s="687"/>
      <c r="VXU52" s="687"/>
      <c r="VXV52" s="687"/>
      <c r="VXW52" s="687"/>
      <c r="VXX52" s="687"/>
      <c r="VXY52" s="687"/>
      <c r="VXZ52" s="687"/>
      <c r="VYA52" s="687"/>
      <c r="VYB52" s="687"/>
      <c r="VYC52" s="687"/>
      <c r="VYD52" s="687"/>
      <c r="VYE52" s="687"/>
      <c r="VYF52" s="687"/>
      <c r="VYG52" s="687"/>
      <c r="VYH52" s="687"/>
      <c r="VYI52" s="687"/>
      <c r="VYJ52" s="687"/>
      <c r="VYK52" s="687"/>
      <c r="VYL52" s="687"/>
      <c r="VYM52" s="687"/>
      <c r="VYN52" s="687"/>
      <c r="VYO52" s="687"/>
      <c r="VYP52" s="687"/>
      <c r="VYQ52" s="687"/>
      <c r="VYR52" s="687"/>
      <c r="VYS52" s="687"/>
      <c r="VYT52" s="687"/>
      <c r="VYU52" s="687"/>
      <c r="VYV52" s="687"/>
      <c r="VYW52" s="687"/>
      <c r="VYX52" s="687"/>
      <c r="VYY52" s="687"/>
      <c r="VYZ52" s="687"/>
      <c r="VZA52" s="687"/>
      <c r="VZB52" s="687"/>
      <c r="VZC52" s="687"/>
      <c r="VZD52" s="687"/>
      <c r="VZE52" s="687"/>
      <c r="VZF52" s="687"/>
      <c r="VZG52" s="687"/>
      <c r="VZH52" s="687"/>
      <c r="VZI52" s="687"/>
      <c r="VZJ52" s="687"/>
      <c r="VZK52" s="687"/>
      <c r="VZL52" s="687"/>
      <c r="VZM52" s="687"/>
      <c r="VZN52" s="687"/>
      <c r="VZO52" s="687"/>
      <c r="VZP52" s="687"/>
      <c r="VZQ52" s="687"/>
      <c r="VZR52" s="687"/>
      <c r="VZS52" s="687"/>
      <c r="VZT52" s="687"/>
      <c r="VZU52" s="687"/>
      <c r="VZV52" s="687"/>
      <c r="VZW52" s="687"/>
      <c r="VZX52" s="687"/>
      <c r="VZY52" s="687"/>
      <c r="VZZ52" s="687"/>
      <c r="WAA52" s="687"/>
      <c r="WAB52" s="687"/>
      <c r="WAC52" s="687"/>
      <c r="WAD52" s="687"/>
      <c r="WAE52" s="687"/>
      <c r="WAF52" s="687"/>
      <c r="WAG52" s="687"/>
      <c r="WAH52" s="687"/>
      <c r="WAI52" s="687"/>
      <c r="WAJ52" s="687"/>
      <c r="WAK52" s="687"/>
      <c r="WAL52" s="687"/>
      <c r="WAM52" s="687"/>
      <c r="WAN52" s="687"/>
      <c r="WAO52" s="687"/>
      <c r="WAP52" s="687"/>
      <c r="WAQ52" s="687"/>
      <c r="WAR52" s="687"/>
      <c r="WAS52" s="687"/>
      <c r="WAT52" s="687"/>
      <c r="WAU52" s="687"/>
      <c r="WAV52" s="687"/>
      <c r="WAW52" s="687"/>
      <c r="WAX52" s="687"/>
      <c r="WAY52" s="687"/>
      <c r="WAZ52" s="687"/>
      <c r="WBA52" s="687"/>
      <c r="WBB52" s="687"/>
      <c r="WBC52" s="687"/>
      <c r="WBD52" s="687"/>
      <c r="WBE52" s="687"/>
      <c r="WBF52" s="687"/>
      <c r="WBG52" s="687"/>
      <c r="WBH52" s="687"/>
      <c r="WBI52" s="687"/>
      <c r="WBJ52" s="687"/>
      <c r="WBK52" s="687"/>
      <c r="WBL52" s="687"/>
      <c r="WBM52" s="687"/>
      <c r="WBN52" s="687"/>
      <c r="WBO52" s="687"/>
      <c r="WBP52" s="687"/>
      <c r="WBQ52" s="687"/>
      <c r="WBR52" s="687"/>
      <c r="WBS52" s="687"/>
      <c r="WBT52" s="687"/>
      <c r="WBU52" s="687"/>
      <c r="WBV52" s="687"/>
      <c r="WBW52" s="687"/>
      <c r="WBX52" s="687"/>
      <c r="WBY52" s="687"/>
      <c r="WBZ52" s="687"/>
      <c r="WCA52" s="687"/>
      <c r="WCB52" s="687"/>
      <c r="WCC52" s="687"/>
      <c r="WCD52" s="687"/>
      <c r="WCE52" s="687"/>
      <c r="WCF52" s="687"/>
      <c r="WCG52" s="687"/>
      <c r="WCH52" s="687"/>
      <c r="WCI52" s="687"/>
      <c r="WCJ52" s="687"/>
      <c r="WCK52" s="687"/>
      <c r="WCL52" s="687"/>
      <c r="WCM52" s="687"/>
      <c r="WCN52" s="687"/>
      <c r="WCO52" s="687"/>
      <c r="WCP52" s="687"/>
      <c r="WCQ52" s="687"/>
      <c r="WCR52" s="687"/>
      <c r="WCS52" s="687"/>
      <c r="WCT52" s="687"/>
      <c r="WCU52" s="687"/>
      <c r="WCV52" s="687"/>
      <c r="WCW52" s="687"/>
      <c r="WCX52" s="687"/>
      <c r="WCY52" s="687"/>
      <c r="WCZ52" s="687"/>
      <c r="WDA52" s="687"/>
      <c r="WDB52" s="687"/>
      <c r="WDC52" s="687"/>
      <c r="WDD52" s="687"/>
      <c r="WDE52" s="687"/>
      <c r="WDF52" s="687"/>
      <c r="WDG52" s="687"/>
      <c r="WDH52" s="687"/>
      <c r="WDI52" s="687"/>
      <c r="WDJ52" s="687"/>
      <c r="WDK52" s="687"/>
      <c r="WDL52" s="687"/>
      <c r="WDM52" s="687"/>
      <c r="WDN52" s="687"/>
      <c r="WDO52" s="687"/>
      <c r="WDP52" s="687"/>
      <c r="WDQ52" s="687"/>
      <c r="WDR52" s="687"/>
      <c r="WDS52" s="687"/>
      <c r="WDT52" s="687"/>
      <c r="WDU52" s="687"/>
      <c r="WDV52" s="687"/>
      <c r="WDW52" s="687"/>
      <c r="WDX52" s="687"/>
      <c r="WDY52" s="687"/>
      <c r="WDZ52" s="687"/>
      <c r="WEA52" s="687"/>
      <c r="WEB52" s="687"/>
      <c r="WEC52" s="687"/>
      <c r="WED52" s="687"/>
      <c r="WEE52" s="687"/>
      <c r="WEF52" s="687"/>
      <c r="WEG52" s="687"/>
      <c r="WEH52" s="687"/>
      <c r="WEI52" s="687"/>
      <c r="WEJ52" s="687"/>
      <c r="WEK52" s="687"/>
      <c r="WEL52" s="687"/>
      <c r="WEM52" s="687"/>
      <c r="WEN52" s="687"/>
      <c r="WEO52" s="687"/>
      <c r="WEP52" s="687"/>
      <c r="WEQ52" s="687"/>
      <c r="WER52" s="687"/>
      <c r="WES52" s="687"/>
      <c r="WET52" s="687"/>
      <c r="WEU52" s="687"/>
      <c r="WEV52" s="687"/>
      <c r="WEW52" s="687"/>
      <c r="WEX52" s="687"/>
      <c r="WEY52" s="687"/>
      <c r="WEZ52" s="687"/>
      <c r="WFA52" s="687"/>
      <c r="WFB52" s="687"/>
      <c r="WFC52" s="687"/>
      <c r="WFD52" s="687"/>
      <c r="WFE52" s="687"/>
      <c r="WFF52" s="687"/>
      <c r="WFG52" s="687"/>
      <c r="WFH52" s="687"/>
      <c r="WFI52" s="687"/>
      <c r="WFJ52" s="687"/>
      <c r="WFK52" s="687"/>
      <c r="WFL52" s="687"/>
      <c r="WFM52" s="687"/>
      <c r="WFN52" s="687"/>
      <c r="WFO52" s="687"/>
      <c r="WFP52" s="687"/>
      <c r="WFQ52" s="687"/>
      <c r="WFR52" s="687"/>
      <c r="WFS52" s="687"/>
      <c r="WFT52" s="687"/>
      <c r="WFU52" s="687"/>
      <c r="WFV52" s="687"/>
      <c r="WFW52" s="687"/>
      <c r="WFX52" s="687"/>
      <c r="WFY52" s="687"/>
      <c r="WFZ52" s="687"/>
      <c r="WGA52" s="687"/>
      <c r="WGB52" s="687"/>
      <c r="WGC52" s="687"/>
      <c r="WGD52" s="687"/>
      <c r="WGE52" s="687"/>
      <c r="WGF52" s="687"/>
      <c r="WGG52" s="687"/>
      <c r="WGH52" s="687"/>
      <c r="WGI52" s="687"/>
      <c r="WGJ52" s="687"/>
      <c r="WGK52" s="687"/>
      <c r="WGL52" s="687"/>
      <c r="WGM52" s="687"/>
      <c r="WGN52" s="687"/>
      <c r="WGO52" s="687"/>
      <c r="WGP52" s="687"/>
      <c r="WGQ52" s="687"/>
      <c r="WGR52" s="687"/>
      <c r="WGS52" s="687"/>
      <c r="WGT52" s="687"/>
      <c r="WGU52" s="687"/>
      <c r="WGV52" s="687"/>
      <c r="WGW52" s="687"/>
      <c r="WGX52" s="687"/>
      <c r="WGY52" s="687"/>
      <c r="WGZ52" s="687"/>
      <c r="WHA52" s="687"/>
      <c r="WHB52" s="687"/>
      <c r="WHC52" s="687"/>
      <c r="WHD52" s="687"/>
      <c r="WHE52" s="687"/>
      <c r="WHF52" s="687"/>
      <c r="WHG52" s="687"/>
      <c r="WHH52" s="687"/>
      <c r="WHI52" s="687"/>
      <c r="WHJ52" s="687"/>
      <c r="WHK52" s="687"/>
      <c r="WHL52" s="687"/>
      <c r="WHM52" s="687"/>
      <c r="WHN52" s="687"/>
      <c r="WHO52" s="687"/>
      <c r="WHP52" s="687"/>
      <c r="WHQ52" s="687"/>
      <c r="WHR52" s="687"/>
      <c r="WHS52" s="687"/>
      <c r="WHT52" s="687"/>
      <c r="WHU52" s="687"/>
      <c r="WHV52" s="687"/>
      <c r="WHW52" s="687"/>
      <c r="WHX52" s="687"/>
      <c r="WHY52" s="687"/>
      <c r="WHZ52" s="687"/>
      <c r="WIA52" s="687"/>
      <c r="WIB52" s="687"/>
      <c r="WIC52" s="687"/>
      <c r="WID52" s="687"/>
      <c r="WIE52" s="687"/>
      <c r="WIF52" s="687"/>
      <c r="WIG52" s="687"/>
      <c r="WIH52" s="687"/>
      <c r="WII52" s="687"/>
      <c r="WIJ52" s="687"/>
      <c r="WIK52" s="687"/>
      <c r="WIL52" s="687"/>
      <c r="WIM52" s="687"/>
      <c r="WIN52" s="687"/>
      <c r="WIO52" s="687"/>
      <c r="WIP52" s="687"/>
      <c r="WIQ52" s="687"/>
      <c r="WIR52" s="687"/>
      <c r="WIS52" s="687"/>
      <c r="WIT52" s="687"/>
      <c r="WIU52" s="687"/>
      <c r="WIV52" s="687"/>
      <c r="WIW52" s="687"/>
      <c r="WIX52" s="687"/>
      <c r="WIY52" s="687"/>
      <c r="WIZ52" s="687"/>
      <c r="WJA52" s="687"/>
      <c r="WJB52" s="687"/>
      <c r="WJC52" s="687"/>
      <c r="WJD52" s="687"/>
      <c r="WJE52" s="687"/>
      <c r="WJF52" s="687"/>
      <c r="WJG52" s="687"/>
      <c r="WJH52" s="687"/>
      <c r="WJI52" s="687"/>
      <c r="WJJ52" s="687"/>
      <c r="WJK52" s="687"/>
      <c r="WJL52" s="687"/>
      <c r="WJM52" s="687"/>
      <c r="WJN52" s="687"/>
      <c r="WJO52" s="687"/>
      <c r="WJP52" s="687"/>
      <c r="WJQ52" s="687"/>
      <c r="WJR52" s="687"/>
      <c r="WJS52" s="687"/>
      <c r="WJT52" s="687"/>
      <c r="WJU52" s="687"/>
      <c r="WJV52" s="687"/>
      <c r="WJW52" s="687"/>
      <c r="WJX52" s="687"/>
      <c r="WJY52" s="687"/>
      <c r="WJZ52" s="687"/>
      <c r="WKA52" s="687"/>
      <c r="WKB52" s="687"/>
      <c r="WKC52" s="687"/>
      <c r="WKD52" s="687"/>
      <c r="WKE52" s="687"/>
      <c r="WKF52" s="687"/>
      <c r="WKG52" s="687"/>
      <c r="WKH52" s="687"/>
      <c r="WKI52" s="687"/>
      <c r="WKJ52" s="687"/>
      <c r="WKK52" s="687"/>
      <c r="WKL52" s="687"/>
      <c r="WKM52" s="687"/>
      <c r="WKN52" s="687"/>
      <c r="WKO52" s="687"/>
      <c r="WKP52" s="687"/>
      <c r="WKQ52" s="687"/>
      <c r="WKR52" s="687"/>
      <c r="WKS52" s="687"/>
      <c r="WKT52" s="687"/>
      <c r="WKU52" s="687"/>
      <c r="WKV52" s="687"/>
      <c r="WKW52" s="687"/>
      <c r="WKX52" s="687"/>
      <c r="WKY52" s="687"/>
      <c r="WKZ52" s="687"/>
      <c r="WLA52" s="687"/>
      <c r="WLB52" s="687"/>
      <c r="WLC52" s="687"/>
      <c r="WLD52" s="687"/>
      <c r="WLE52" s="687"/>
      <c r="WLF52" s="687"/>
      <c r="WLG52" s="687"/>
      <c r="WLH52" s="687"/>
      <c r="WLI52" s="687"/>
      <c r="WLJ52" s="687"/>
      <c r="WLK52" s="687"/>
      <c r="WLL52" s="687"/>
      <c r="WLM52" s="687"/>
      <c r="WLN52" s="687"/>
      <c r="WLO52" s="687"/>
      <c r="WLP52" s="687"/>
      <c r="WLQ52" s="687"/>
      <c r="WLR52" s="687"/>
      <c r="WLS52" s="687"/>
      <c r="WLT52" s="687"/>
      <c r="WLU52" s="687"/>
      <c r="WLV52" s="687"/>
      <c r="WLW52" s="687"/>
      <c r="WLX52" s="687"/>
      <c r="WLY52" s="687"/>
      <c r="WLZ52" s="687"/>
      <c r="WMA52" s="687"/>
      <c r="WMB52" s="687"/>
      <c r="WMC52" s="687"/>
      <c r="WMD52" s="687"/>
      <c r="WME52" s="687"/>
      <c r="WMF52" s="687"/>
      <c r="WMG52" s="687"/>
      <c r="WMH52" s="687"/>
      <c r="WMI52" s="687"/>
      <c r="WMJ52" s="687"/>
      <c r="WMK52" s="687"/>
      <c r="WML52" s="687"/>
      <c r="WMM52" s="687"/>
      <c r="WMN52" s="687"/>
      <c r="WMO52" s="687"/>
      <c r="WMP52" s="687"/>
      <c r="WMQ52" s="687"/>
      <c r="WMR52" s="687"/>
      <c r="WMS52" s="687"/>
      <c r="WMT52" s="687"/>
      <c r="WMU52" s="687"/>
      <c r="WMV52" s="687"/>
      <c r="WMW52" s="687"/>
      <c r="WMX52" s="687"/>
      <c r="WMY52" s="687"/>
      <c r="WMZ52" s="687"/>
      <c r="WNA52" s="687"/>
      <c r="WNB52" s="687"/>
      <c r="WNC52" s="687"/>
      <c r="WND52" s="687"/>
      <c r="WNE52" s="687"/>
      <c r="WNF52" s="687"/>
      <c r="WNG52" s="687"/>
      <c r="WNH52" s="687"/>
      <c r="WNI52" s="687"/>
      <c r="WNJ52" s="687"/>
      <c r="WNK52" s="687"/>
      <c r="WNL52" s="687"/>
      <c r="WNM52" s="687"/>
      <c r="WNN52" s="687"/>
      <c r="WNO52" s="687"/>
      <c r="WNP52" s="687"/>
      <c r="WNQ52" s="687"/>
      <c r="WNR52" s="687"/>
      <c r="WNS52" s="687"/>
      <c r="WNT52" s="687"/>
      <c r="WNU52" s="687"/>
      <c r="WNV52" s="687"/>
      <c r="WNW52" s="687"/>
      <c r="WNX52" s="687"/>
      <c r="WNY52" s="687"/>
      <c r="WNZ52" s="687"/>
      <c r="WOA52" s="687"/>
      <c r="WOB52" s="687"/>
      <c r="WOC52" s="687"/>
      <c r="WOD52" s="687"/>
      <c r="WOE52" s="687"/>
      <c r="WOF52" s="687"/>
      <c r="WOG52" s="687"/>
      <c r="WOH52" s="687"/>
      <c r="WOI52" s="687"/>
      <c r="WOJ52" s="687"/>
      <c r="WOK52" s="687"/>
      <c r="WOL52" s="687"/>
      <c r="WOM52" s="687"/>
      <c r="WON52" s="687"/>
      <c r="WOO52" s="687"/>
      <c r="WOP52" s="687"/>
      <c r="WOQ52" s="687"/>
      <c r="WOR52" s="687"/>
      <c r="WOS52" s="687"/>
      <c r="WOT52" s="687"/>
      <c r="WOU52" s="687"/>
      <c r="WOV52" s="687"/>
      <c r="WOW52" s="687"/>
      <c r="WOX52" s="687"/>
      <c r="WOY52" s="687"/>
      <c r="WOZ52" s="687"/>
      <c r="WPA52" s="687"/>
      <c r="WPB52" s="687"/>
      <c r="WPC52" s="687"/>
      <c r="WPD52" s="687"/>
      <c r="WPE52" s="687"/>
      <c r="WPF52" s="687"/>
      <c r="WPG52" s="687"/>
      <c r="WPH52" s="687"/>
      <c r="WPI52" s="687"/>
      <c r="WPJ52" s="687"/>
      <c r="WPK52" s="687"/>
      <c r="WPL52" s="687"/>
      <c r="WPM52" s="687"/>
      <c r="WPN52" s="687"/>
      <c r="WPO52" s="687"/>
      <c r="WPP52" s="687"/>
      <c r="WPQ52" s="687"/>
      <c r="WPR52" s="687"/>
      <c r="WPS52" s="687"/>
      <c r="WPT52" s="687"/>
      <c r="WPU52" s="687"/>
      <c r="WPV52" s="687"/>
      <c r="WPW52" s="687"/>
      <c r="WPX52" s="687"/>
      <c r="WPY52" s="687"/>
      <c r="WPZ52" s="687"/>
      <c r="WQA52" s="687"/>
      <c r="WQB52" s="687"/>
      <c r="WQC52" s="687"/>
      <c r="WQD52" s="687"/>
      <c r="WQE52" s="687"/>
      <c r="WQF52" s="687"/>
      <c r="WQG52" s="687"/>
      <c r="WQH52" s="687"/>
      <c r="WQI52" s="687"/>
      <c r="WQJ52" s="687"/>
      <c r="WQK52" s="687"/>
      <c r="WQL52" s="687"/>
      <c r="WQM52" s="687"/>
      <c r="WQN52" s="687"/>
      <c r="WQO52" s="687"/>
      <c r="WQP52" s="687"/>
      <c r="WQQ52" s="687"/>
      <c r="WQR52" s="687"/>
      <c r="WQS52" s="687"/>
      <c r="WQT52" s="687"/>
      <c r="WQU52" s="687"/>
      <c r="WQV52" s="687"/>
      <c r="WQW52" s="687"/>
      <c r="WQX52" s="687"/>
      <c r="WQY52" s="687"/>
      <c r="WQZ52" s="687"/>
      <c r="WRA52" s="687"/>
      <c r="WRB52" s="687"/>
      <c r="WRC52" s="687"/>
      <c r="WRD52" s="687"/>
      <c r="WRE52" s="687"/>
      <c r="WRF52" s="687"/>
      <c r="WRG52" s="687"/>
      <c r="WRH52" s="687"/>
      <c r="WRI52" s="687"/>
      <c r="WRJ52" s="687"/>
      <c r="WRK52" s="687"/>
      <c r="WRL52" s="687"/>
      <c r="WRM52" s="687"/>
      <c r="WRN52" s="687"/>
      <c r="WRO52" s="687"/>
      <c r="WRP52" s="687"/>
      <c r="WRQ52" s="687"/>
      <c r="WRR52" s="687"/>
      <c r="WRS52" s="687"/>
      <c r="WRT52" s="687"/>
      <c r="WRU52" s="687"/>
      <c r="WRV52" s="687"/>
      <c r="WRW52" s="687"/>
      <c r="WRX52" s="687"/>
      <c r="WRY52" s="687"/>
      <c r="WRZ52" s="687"/>
      <c r="WSA52" s="687"/>
      <c r="WSB52" s="687"/>
      <c r="WSC52" s="687"/>
      <c r="WSD52" s="687"/>
      <c r="WSE52" s="687"/>
      <c r="WSF52" s="687"/>
      <c r="WSG52" s="687"/>
      <c r="WSH52" s="687"/>
      <c r="WSI52" s="687"/>
      <c r="WSJ52" s="687"/>
      <c r="WSK52" s="687"/>
      <c r="WSL52" s="687"/>
      <c r="WSM52" s="687"/>
      <c r="WSN52" s="687"/>
      <c r="WSO52" s="687"/>
      <c r="WSP52" s="687"/>
      <c r="WSQ52" s="687"/>
      <c r="WSR52" s="687"/>
      <c r="WSS52" s="687"/>
      <c r="WST52" s="687"/>
      <c r="WSU52" s="687"/>
      <c r="WSV52" s="687"/>
      <c r="WSW52" s="687"/>
      <c r="WSX52" s="687"/>
      <c r="WSY52" s="687"/>
      <c r="WSZ52" s="687"/>
      <c r="WTA52" s="687"/>
      <c r="WTB52" s="687"/>
      <c r="WTC52" s="687"/>
      <c r="WTD52" s="687"/>
      <c r="WTE52" s="687"/>
      <c r="WTF52" s="687"/>
      <c r="WTG52" s="687"/>
      <c r="WTH52" s="687"/>
      <c r="WTI52" s="687"/>
      <c r="WTJ52" s="687"/>
      <c r="WTK52" s="687"/>
      <c r="WTL52" s="687"/>
      <c r="WTM52" s="687"/>
      <c r="WTN52" s="687"/>
      <c r="WTO52" s="687"/>
      <c r="WTP52" s="687"/>
      <c r="WTQ52" s="687"/>
      <c r="WTR52" s="687"/>
      <c r="WTS52" s="687"/>
      <c r="WTT52" s="687"/>
      <c r="WTU52" s="687"/>
      <c r="WTV52" s="687"/>
      <c r="WTW52" s="687"/>
      <c r="WTX52" s="687"/>
      <c r="WTY52" s="687"/>
      <c r="WTZ52" s="687"/>
      <c r="WUA52" s="687"/>
      <c r="WUB52" s="687"/>
      <c r="WUC52" s="687"/>
      <c r="WUD52" s="687"/>
      <c r="WUE52" s="687"/>
      <c r="WUF52" s="687"/>
      <c r="WUG52" s="687"/>
      <c r="WUH52" s="687"/>
      <c r="WUI52" s="687"/>
      <c r="WUJ52" s="687"/>
      <c r="WUK52" s="687"/>
      <c r="WUL52" s="687"/>
      <c r="WUM52" s="687"/>
      <c r="WUN52" s="687"/>
      <c r="WUO52" s="687"/>
      <c r="WUP52" s="687"/>
      <c r="WUQ52" s="687"/>
      <c r="WUR52" s="687"/>
      <c r="WUS52" s="687"/>
      <c r="WUT52" s="687"/>
      <c r="WUU52" s="687"/>
      <c r="WUV52" s="687"/>
      <c r="WUW52" s="687"/>
      <c r="WUX52" s="687"/>
      <c r="WUY52" s="687"/>
      <c r="WUZ52" s="687"/>
      <c r="WVA52" s="687"/>
      <c r="WVB52" s="687"/>
      <c r="WVC52" s="687"/>
      <c r="WVD52" s="687"/>
      <c r="WVE52" s="687"/>
      <c r="WVF52" s="687"/>
      <c r="WVG52" s="687"/>
      <c r="WVH52" s="687"/>
      <c r="WVI52" s="687"/>
      <c r="WVJ52" s="687"/>
      <c r="WVK52" s="687"/>
      <c r="WVL52" s="687"/>
      <c r="WVM52" s="687"/>
      <c r="WVN52" s="687"/>
      <c r="WVO52" s="687"/>
      <c r="WVP52" s="687"/>
      <c r="WVQ52" s="687"/>
      <c r="WVR52" s="687"/>
      <c r="WVS52" s="687"/>
      <c r="WVT52" s="687"/>
      <c r="WVU52" s="687"/>
      <c r="WVV52" s="687"/>
      <c r="WVW52" s="687"/>
      <c r="WVX52" s="687"/>
      <c r="WVY52" s="687"/>
      <c r="WVZ52" s="687"/>
      <c r="WWA52" s="687"/>
      <c r="WWB52" s="687"/>
      <c r="WWC52" s="687"/>
      <c r="WWD52" s="687"/>
      <c r="WWE52" s="687"/>
      <c r="WWF52" s="687"/>
      <c r="WWG52" s="687"/>
      <c r="WWH52" s="687"/>
      <c r="WWI52" s="687"/>
      <c r="WWJ52" s="687"/>
      <c r="WWK52" s="687"/>
      <c r="WWL52" s="687"/>
      <c r="WWM52" s="687"/>
      <c r="WWN52" s="687"/>
      <c r="WWO52" s="687"/>
      <c r="WWP52" s="687"/>
      <c r="WWQ52" s="687"/>
      <c r="WWR52" s="687"/>
      <c r="WWS52" s="687"/>
      <c r="WWT52" s="687"/>
      <c r="WWU52" s="687"/>
      <c r="WWV52" s="687"/>
      <c r="WWW52" s="687"/>
      <c r="WWX52" s="687"/>
      <c r="WWY52" s="687"/>
      <c r="WWZ52" s="687"/>
      <c r="WXA52" s="687"/>
      <c r="WXB52" s="687"/>
      <c r="WXC52" s="687"/>
      <c r="WXD52" s="687"/>
      <c r="WXE52" s="687"/>
      <c r="WXF52" s="687"/>
      <c r="WXG52" s="687"/>
      <c r="WXH52" s="687"/>
      <c r="WXI52" s="687"/>
      <c r="WXJ52" s="687"/>
      <c r="WXK52" s="687"/>
      <c r="WXL52" s="687"/>
      <c r="WXM52" s="687"/>
      <c r="WXN52" s="687"/>
      <c r="WXO52" s="687"/>
      <c r="WXP52" s="687"/>
      <c r="WXQ52" s="687"/>
      <c r="WXR52" s="687"/>
      <c r="WXS52" s="687"/>
      <c r="WXT52" s="687"/>
      <c r="WXU52" s="687"/>
      <c r="WXV52" s="687"/>
      <c r="WXW52" s="687"/>
      <c r="WXX52" s="687"/>
      <c r="WXY52" s="687"/>
      <c r="WXZ52" s="687"/>
      <c r="WYA52" s="687"/>
      <c r="WYB52" s="687"/>
      <c r="WYC52" s="687"/>
      <c r="WYD52" s="687"/>
      <c r="WYE52" s="687"/>
      <c r="WYF52" s="687"/>
      <c r="WYG52" s="687"/>
      <c r="WYH52" s="687"/>
      <c r="WYI52" s="687"/>
      <c r="WYJ52" s="687"/>
      <c r="WYK52" s="687"/>
      <c r="WYL52" s="687"/>
      <c r="WYM52" s="687"/>
      <c r="WYN52" s="687"/>
      <c r="WYO52" s="687"/>
      <c r="WYP52" s="687"/>
      <c r="WYQ52" s="687"/>
      <c r="WYR52" s="687"/>
      <c r="WYS52" s="687"/>
      <c r="WYT52" s="687"/>
      <c r="WYU52" s="687"/>
      <c r="WYV52" s="687"/>
      <c r="WYW52" s="687"/>
      <c r="WYX52" s="687"/>
      <c r="WYY52" s="687"/>
      <c r="WYZ52" s="687"/>
      <c r="WZA52" s="687"/>
      <c r="WZB52" s="687"/>
      <c r="WZC52" s="687"/>
      <c r="WZD52" s="687"/>
      <c r="WZE52" s="687"/>
      <c r="WZF52" s="687"/>
      <c r="WZG52" s="687"/>
      <c r="WZH52" s="687"/>
      <c r="WZI52" s="687"/>
      <c r="WZJ52" s="687"/>
      <c r="WZK52" s="687"/>
      <c r="WZL52" s="687"/>
      <c r="WZM52" s="687"/>
      <c r="WZN52" s="687"/>
      <c r="WZO52" s="687"/>
      <c r="WZP52" s="687"/>
      <c r="WZQ52" s="687"/>
      <c r="WZR52" s="687"/>
      <c r="WZS52" s="687"/>
      <c r="WZT52" s="687"/>
      <c r="WZU52" s="687"/>
      <c r="WZV52" s="687"/>
      <c r="WZW52" s="687"/>
      <c r="WZX52" s="687"/>
      <c r="WZY52" s="687"/>
      <c r="WZZ52" s="687"/>
      <c r="XAA52" s="687"/>
      <c r="XAB52" s="687"/>
      <c r="XAC52" s="687"/>
      <c r="XAD52" s="687"/>
      <c r="XAE52" s="687"/>
      <c r="XAF52" s="687"/>
      <c r="XAG52" s="687"/>
      <c r="XAH52" s="687"/>
      <c r="XAI52" s="687"/>
      <c r="XAJ52" s="687"/>
      <c r="XAK52" s="687"/>
      <c r="XAL52" s="687"/>
      <c r="XAM52" s="687"/>
      <c r="XAN52" s="687"/>
      <c r="XAO52" s="687"/>
      <c r="XAP52" s="687"/>
      <c r="XAQ52" s="687"/>
      <c r="XAR52" s="687"/>
      <c r="XAS52" s="687"/>
      <c r="XAT52" s="687"/>
      <c r="XAU52" s="687"/>
      <c r="XAV52" s="687"/>
      <c r="XAW52" s="687"/>
      <c r="XAX52" s="687"/>
      <c r="XAY52" s="687"/>
      <c r="XAZ52" s="687"/>
      <c r="XBA52" s="687"/>
      <c r="XBB52" s="687"/>
      <c r="XBC52" s="687"/>
      <c r="XBD52" s="687"/>
      <c r="XBE52" s="687"/>
      <c r="XBF52" s="687"/>
      <c r="XBG52" s="687"/>
      <c r="XBH52" s="687"/>
      <c r="XBI52" s="687"/>
      <c r="XBJ52" s="687"/>
      <c r="XBK52" s="687"/>
      <c r="XBL52" s="687"/>
      <c r="XBM52" s="687"/>
      <c r="XBN52" s="687"/>
      <c r="XBO52" s="687"/>
      <c r="XBP52" s="687"/>
      <c r="XBQ52" s="687"/>
      <c r="XBR52" s="687"/>
      <c r="XBS52" s="687"/>
      <c r="XBT52" s="687"/>
      <c r="XBU52" s="687"/>
      <c r="XBV52" s="687"/>
      <c r="XBW52" s="687"/>
      <c r="XBX52" s="687"/>
      <c r="XBY52" s="687"/>
      <c r="XBZ52" s="687"/>
      <c r="XCA52" s="687"/>
      <c r="XCB52" s="687"/>
      <c r="XCC52" s="687"/>
      <c r="XCD52" s="687"/>
      <c r="XCE52" s="687"/>
      <c r="XCF52" s="687"/>
      <c r="XCG52" s="687"/>
      <c r="XCH52" s="687"/>
      <c r="XCI52" s="687"/>
      <c r="XCJ52" s="687"/>
      <c r="XCK52" s="687"/>
      <c r="XCL52" s="687"/>
      <c r="XCM52" s="687"/>
      <c r="XCN52" s="687"/>
      <c r="XCO52" s="687"/>
      <c r="XCP52" s="687"/>
      <c r="XCQ52" s="687"/>
      <c r="XCR52" s="687"/>
      <c r="XCS52" s="687"/>
      <c r="XCT52" s="687"/>
      <c r="XCU52" s="687"/>
      <c r="XCV52" s="687"/>
      <c r="XCW52" s="687"/>
      <c r="XCX52" s="687"/>
      <c r="XCY52" s="687"/>
      <c r="XCZ52" s="687"/>
      <c r="XDA52" s="687"/>
      <c r="XDB52" s="687"/>
      <c r="XDC52" s="687"/>
      <c r="XDD52" s="687"/>
      <c r="XDE52" s="687"/>
      <c r="XDF52" s="687"/>
      <c r="XDG52" s="687"/>
      <c r="XDH52" s="687"/>
      <c r="XDI52" s="687"/>
      <c r="XDJ52" s="687"/>
      <c r="XDK52" s="687"/>
      <c r="XDL52" s="687"/>
      <c r="XDM52" s="687"/>
      <c r="XDN52" s="687"/>
      <c r="XDO52" s="687"/>
      <c r="XDP52" s="687"/>
      <c r="XDQ52" s="687"/>
      <c r="XDR52" s="687"/>
      <c r="XDS52" s="687"/>
      <c r="XDT52" s="687"/>
      <c r="XDU52" s="687"/>
      <c r="XDV52" s="687"/>
      <c r="XDW52" s="687"/>
      <c r="XDX52" s="687"/>
      <c r="XDY52" s="687"/>
      <c r="XDZ52" s="687"/>
      <c r="XEA52" s="687"/>
      <c r="XEB52" s="687"/>
      <c r="XEC52" s="687"/>
      <c r="XED52" s="687"/>
      <c r="XEE52" s="687"/>
      <c r="XEF52" s="687"/>
      <c r="XEG52" s="687"/>
      <c r="XEH52" s="687"/>
      <c r="XEI52" s="687"/>
      <c r="XEJ52" s="687"/>
      <c r="XEK52" s="687"/>
      <c r="XEL52" s="687"/>
      <c r="XEM52" s="687"/>
      <c r="XEN52" s="687"/>
      <c r="XEO52" s="687"/>
      <c r="XEP52" s="687"/>
      <c r="XEQ52" s="687"/>
      <c r="XER52" s="687"/>
      <c r="XES52" s="687"/>
      <c r="XET52" s="687"/>
      <c r="XEU52" s="687"/>
      <c r="XEV52" s="687"/>
      <c r="XEW52" s="687"/>
      <c r="XEX52" s="687"/>
      <c r="XEY52" s="687"/>
      <c r="XEZ52" s="687"/>
      <c r="XFA52" s="687"/>
      <c r="XFB52" s="687"/>
      <c r="XFC52" s="687"/>
      <c r="XFD52" s="687"/>
    </row>
  </sheetData>
  <dataValidations count="1">
    <dataValidation type="list" allowBlank="1" showInputMessage="1" showErrorMessage="1" errorTitle="Siiiiiiiiii!" error="JUSKOPOH, JOJO!" promptTitle="OOOOOPS!" prompt="You know the drill." sqref="D2:D36" xr:uid="{85AC1CED-7F5A-4261-9200-A3F26757B380}">
      <formula1>special_cases</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activeCell="B3" sqref="B3"/>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1" customWidth="1"/>
    <col min="10" max="10" width="19.28515625" style="18" customWidth="1"/>
    <col min="11" max="11" width="20" style="81" customWidth="1"/>
    <col min="12" max="14" width="20" style="18" customWidth="1"/>
    <col min="15" max="15" width="20.42578125" style="18" customWidth="1"/>
    <col min="16" max="16" width="19.85546875" style="18" customWidth="1"/>
    <col min="17" max="17" width="19.5703125" style="18" customWidth="1"/>
    <col min="18" max="18" width="20" style="81" customWidth="1"/>
    <col min="19" max="22" width="20" style="18" customWidth="1"/>
    <col min="23" max="29" width="20.42578125" style="18" customWidth="1"/>
    <col min="30" max="32" width="20.42578125" style="81" customWidth="1"/>
    <col min="33" max="33" width="20.42578125" style="16" customWidth="1"/>
    <col min="34" max="34" width="22.140625" style="81" customWidth="1"/>
    <col min="35" max="35" width="22.85546875" style="18" customWidth="1"/>
    <col min="36" max="36" width="19.42578125" style="18" customWidth="1"/>
    <col min="37" max="195" width="16.140625" style="18" customWidth="1"/>
    <col min="196" max="16384" width="9.140625" style="18"/>
  </cols>
  <sheetData>
    <row r="1" spans="1:196" x14ac:dyDescent="0.3">
      <c r="A1" s="13" t="str">
        <f ca="1">_xlfn.CONCAT("RPT Brgy Share for the month of ", TEXT(TODAY(), "mmmm yyyy"))</f>
        <v>RPT Brgy Share for the month of August 2025</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106</v>
      </c>
      <c r="B2" s="20">
        <v>1</v>
      </c>
      <c r="C2" s="20">
        <v>2</v>
      </c>
      <c r="D2" s="21">
        <v>3</v>
      </c>
      <c r="E2" s="21">
        <v>4</v>
      </c>
      <c r="F2" s="83">
        <v>5</v>
      </c>
      <c r="G2" s="84">
        <v>6</v>
      </c>
      <c r="H2" s="82">
        <v>7</v>
      </c>
      <c r="I2" s="21">
        <v>8</v>
      </c>
      <c r="J2" s="22">
        <v>9</v>
      </c>
      <c r="K2" s="22">
        <v>10</v>
      </c>
      <c r="L2" s="23">
        <v>11</v>
      </c>
      <c r="M2" s="23">
        <v>12</v>
      </c>
      <c r="N2" s="23">
        <v>13</v>
      </c>
      <c r="O2" s="23">
        <v>14</v>
      </c>
      <c r="P2" s="23">
        <v>15</v>
      </c>
      <c r="Q2" s="23">
        <v>16</v>
      </c>
      <c r="R2" s="23">
        <v>17</v>
      </c>
      <c r="S2" s="22">
        <v>18</v>
      </c>
      <c r="T2" s="85">
        <v>19</v>
      </c>
      <c r="U2" s="85">
        <v>20</v>
      </c>
      <c r="V2" s="22">
        <v>21</v>
      </c>
      <c r="W2" s="22">
        <v>22</v>
      </c>
      <c r="X2" s="22">
        <v>23</v>
      </c>
      <c r="Y2" s="22">
        <v>24</v>
      </c>
      <c r="Z2" s="24">
        <v>25</v>
      </c>
      <c r="AA2" s="86">
        <v>26</v>
      </c>
      <c r="AB2" s="86">
        <v>27</v>
      </c>
      <c r="AC2" s="24">
        <v>28</v>
      </c>
      <c r="AD2" s="25">
        <v>29</v>
      </c>
      <c r="AE2" s="25">
        <v>30</v>
      </c>
      <c r="AF2" s="25">
        <v>31</v>
      </c>
      <c r="AG2" s="26"/>
      <c r="AH2" s="27"/>
      <c r="AI2" s="201" t="s">
        <v>227</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107</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37">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108</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37">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109</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37">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110</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37">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111</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37">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112</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37">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113</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37">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114</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37">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115</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37">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116</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37">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117</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37">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118</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37">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119</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37">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120</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37">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121</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37">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122</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37">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123</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37">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124</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37">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125</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37">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126</v>
      </c>
      <c r="B22" s="87">
        <f>SUM(B3:B21)</f>
        <v>0</v>
      </c>
      <c r="C22" s="87">
        <f>SUM(C3:C21)</f>
        <v>0</v>
      </c>
      <c r="D22" s="87">
        <f t="shared" ref="D22:AF22" si="4">SUM(D3:D21)</f>
        <v>0</v>
      </c>
      <c r="E22" s="87">
        <f t="shared" si="4"/>
        <v>0</v>
      </c>
      <c r="F22" s="87">
        <f t="shared" si="4"/>
        <v>0</v>
      </c>
      <c r="G22" s="87">
        <f t="shared" si="4"/>
        <v>0</v>
      </c>
      <c r="H22" s="87">
        <f t="shared" si="4"/>
        <v>0</v>
      </c>
      <c r="I22" s="87">
        <f t="shared" si="4"/>
        <v>0</v>
      </c>
      <c r="J22" s="87">
        <f t="shared" si="4"/>
        <v>0</v>
      </c>
      <c r="K22" s="87">
        <f t="shared" si="4"/>
        <v>0</v>
      </c>
      <c r="L22" s="87">
        <f t="shared" si="4"/>
        <v>0</v>
      </c>
      <c r="M22" s="87">
        <f t="shared" si="4"/>
        <v>0</v>
      </c>
      <c r="N22" s="87">
        <f t="shared" si="4"/>
        <v>0</v>
      </c>
      <c r="O22" s="87">
        <f t="shared" si="4"/>
        <v>0</v>
      </c>
      <c r="P22" s="87">
        <f t="shared" si="4"/>
        <v>0</v>
      </c>
      <c r="Q22" s="87">
        <f t="shared" si="4"/>
        <v>0</v>
      </c>
      <c r="R22" s="87">
        <f t="shared" si="4"/>
        <v>0</v>
      </c>
      <c r="S22" s="87">
        <f t="shared" si="4"/>
        <v>0</v>
      </c>
      <c r="T22" s="87">
        <f t="shared" si="4"/>
        <v>0</v>
      </c>
      <c r="U22" s="87">
        <f t="shared" si="4"/>
        <v>0</v>
      </c>
      <c r="V22" s="87">
        <f t="shared" si="4"/>
        <v>0</v>
      </c>
      <c r="W22" s="87">
        <f t="shared" si="4"/>
        <v>0</v>
      </c>
      <c r="X22" s="87">
        <f t="shared" si="4"/>
        <v>0</v>
      </c>
      <c r="Y22" s="87">
        <f t="shared" si="4"/>
        <v>0</v>
      </c>
      <c r="Z22" s="87">
        <f t="shared" si="4"/>
        <v>0</v>
      </c>
      <c r="AA22" s="87">
        <f t="shared" si="4"/>
        <v>0</v>
      </c>
      <c r="AB22" s="87">
        <f t="shared" si="4"/>
        <v>0</v>
      </c>
      <c r="AC22" s="87">
        <f t="shared" si="4"/>
        <v>0</v>
      </c>
      <c r="AD22" s="87">
        <f t="shared" si="4"/>
        <v>0</v>
      </c>
      <c r="AE22" s="87">
        <f t="shared" si="4"/>
        <v>0</v>
      </c>
      <c r="AF22" s="87">
        <f t="shared" si="4"/>
        <v>0</v>
      </c>
      <c r="AG22" s="88"/>
      <c r="AH22" s="88">
        <f>ROUND(SUM(AH3:AH21), 2)</f>
        <v>0</v>
      </c>
      <c r="AI22" s="89"/>
      <c r="AJ22" s="89">
        <v>0</v>
      </c>
      <c r="AK22" s="90">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127</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3" t="s">
        <v>128</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ht="19.5" thickBot="1" x14ac:dyDescent="0.35">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13" t="str">
        <f ca="1">_xlfn.CONCAT("CTC Brgy Share for the month of ", TEXT(TODAY(), "mmmm yyyy"))</f>
        <v>CTC Brgy Share for the month of August 2025</v>
      </c>
      <c r="B27" s="14"/>
      <c r="C27" s="15"/>
      <c r="D27" s="62"/>
      <c r="E27" s="62"/>
      <c r="F27" s="62"/>
      <c r="G27" s="62"/>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106</v>
      </c>
      <c r="B28" s="91">
        <v>1</v>
      </c>
      <c r="C28" s="91">
        <v>2</v>
      </c>
      <c r="D28" s="92">
        <v>3</v>
      </c>
      <c r="E28" s="92">
        <v>4</v>
      </c>
      <c r="F28" s="92">
        <v>5</v>
      </c>
      <c r="G28" s="92">
        <v>6</v>
      </c>
      <c r="H28" s="93">
        <v>7</v>
      </c>
      <c r="I28" s="92">
        <v>8</v>
      </c>
      <c r="J28" s="94">
        <v>9</v>
      </c>
      <c r="K28" s="94">
        <v>10</v>
      </c>
      <c r="L28" s="95">
        <v>11</v>
      </c>
      <c r="M28" s="95">
        <v>12</v>
      </c>
      <c r="N28" s="95">
        <v>13</v>
      </c>
      <c r="O28" s="95">
        <v>14</v>
      </c>
      <c r="P28" s="95">
        <v>15</v>
      </c>
      <c r="Q28" s="95">
        <v>16</v>
      </c>
      <c r="R28" s="95">
        <v>17</v>
      </c>
      <c r="S28" s="94">
        <v>18</v>
      </c>
      <c r="T28" s="94">
        <v>19</v>
      </c>
      <c r="U28" s="94">
        <v>20</v>
      </c>
      <c r="V28" s="94">
        <v>21</v>
      </c>
      <c r="W28" s="94">
        <v>22</v>
      </c>
      <c r="X28" s="94">
        <v>23</v>
      </c>
      <c r="Y28" s="94">
        <v>24</v>
      </c>
      <c r="Z28" s="96">
        <v>25</v>
      </c>
      <c r="AA28" s="96">
        <v>26</v>
      </c>
      <c r="AB28" s="96">
        <v>27</v>
      </c>
      <c r="AC28" s="96">
        <v>28</v>
      </c>
      <c r="AD28" s="97">
        <v>29</v>
      </c>
      <c r="AE28" s="97">
        <v>30</v>
      </c>
      <c r="AF28" s="97">
        <v>31</v>
      </c>
      <c r="AG28" s="26"/>
      <c r="AH28" s="27"/>
      <c r="AI28" s="201" t="s">
        <v>227</v>
      </c>
      <c r="AJ28" s="202" t="s">
        <v>227</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107</v>
      </c>
      <c r="B29" s="67">
        <f>SUMIFS('d1'!$C$2:$C$307,'d1'!$B$2:$B$307,$A29,'d1'!$D$2:$D$307,'d1'!$AD$16)</f>
        <v>0</v>
      </c>
      <c r="C29" s="67">
        <f>SUMIFS('d2'!$C$2:$C$307,'d2'!$B$2:$B$307,$A29,'d2'!$D$2:$D$307,'d2'!$AD$16)</f>
        <v>0</v>
      </c>
      <c r="D29" s="67">
        <f>SUMIFS('d3'!$C$2:$C$307,'d3'!$B$2:$B$307,$A29,'d3'!$D$2:$D$307,'d3'!$AD$16)</f>
        <v>0</v>
      </c>
      <c r="E29" s="67">
        <f>SUMIFS('d4'!$C$2:$C$307,'d4'!$B$2:$B$307,$A29,'d4'!$D$2:$D$307,'d4'!$AD$16)</f>
        <v>0</v>
      </c>
      <c r="F29" s="67">
        <f>SUMIFS('d5'!$C$2:$C$307,'d5'!$B$2:$B$307,$A29,'d5'!$D$2:$D$307,'d5'!$AD$16)</f>
        <v>0</v>
      </c>
      <c r="G29" s="67">
        <f>SUMIFS('d6'!$C$2:$C$307,'d6'!$B$2:$B$307,$A29,'d6'!$D$2:$D$307,'d6'!$AD$16)</f>
        <v>0</v>
      </c>
      <c r="H29" s="67">
        <f>SUMIFS('d7'!$C$2:$C$307,'d7'!$B$2:$B$307,$A29,'d7'!$D$2:$D$307,'d7'!$AD$16)</f>
        <v>0</v>
      </c>
      <c r="I29" s="67">
        <f>SUMIFS('d8'!$C$2:$C$307,'d8'!$B$2:$B$307,$A29,'d8'!$D$2:$D$307,'d8'!$AD$16)</f>
        <v>0</v>
      </c>
      <c r="J29" s="67">
        <f>SUMIFS('d9'!$C$2:$C$307,'d9'!$B$2:$B$307,$A29,'d9'!$D$2:$D$307,'d9'!$AD$16)</f>
        <v>0</v>
      </c>
      <c r="K29" s="67">
        <f>SUMIFS('d10'!$C$2:$C$307,'d10'!$B$2:$B$307,$A29,'d10'!$D$2:$D$307,'d10'!$AD$16)</f>
        <v>0</v>
      </c>
      <c r="L29" s="67">
        <f>SUMIFS('d11'!$C$2:$C$307,'d11'!$B$2:$B$307,$A29,'d11'!$D$2:$D$307,'d11'!$AD$16)</f>
        <v>0</v>
      </c>
      <c r="M29" s="67">
        <f>SUMIFS('d12'!$C$2:$C$307,'d12'!$B$2:$B$307,$A29,'d12'!$D$2:$D$307,'d12'!$AD$16)</f>
        <v>0</v>
      </c>
      <c r="N29" s="67">
        <f>SUMIFS('d13'!$C$2:$C$307,'d13'!$B$2:$B$307,$A29,'d13'!$D$2:$D$307,'d13'!$AD$16)</f>
        <v>0</v>
      </c>
      <c r="O29" s="67">
        <f>SUMIFS('d14'!$C$2:$C$307,'d14'!$B$2:$B$307,$A29,'d14'!$D$2:$D$307,'d14'!$AD$16)</f>
        <v>0</v>
      </c>
      <c r="P29" s="67">
        <f>SUMIFS('d15'!$C$2:$C$307,'d15'!$B$2:$B$307,$A29,'d15'!$D$2:$D$307,'d15'!$AD$16)</f>
        <v>0</v>
      </c>
      <c r="Q29" s="67">
        <f>SUMIFS('d16'!$C$2:$C$307,'d16'!$B$2:$B$307,$A29,'d16'!$D$2:$D$307,'d16'!$AD$16)</f>
        <v>0</v>
      </c>
      <c r="R29" s="67">
        <f>SUMIFS('d17'!$C$2:$C$307,'d17'!$B$2:$B$307,$A29,'d17'!$D$2:$D$307,'d17'!$AD$16)</f>
        <v>0</v>
      </c>
      <c r="S29" s="67">
        <f>SUMIFS('d18'!$C$2:$C$307,'d18'!$B$2:$B$307,$A29,'d18'!$D$2:$D$307,'d18'!$AD$16)</f>
        <v>0</v>
      </c>
      <c r="T29" s="67">
        <f>SUMIFS('d19'!$C$2:$C$307,'d19'!$B$2:$B$307,$A29,'d19'!$D$2:$D$307,'d19'!$AD$16)</f>
        <v>0</v>
      </c>
      <c r="U29" s="67">
        <f>SUMIFS('d20'!$C$2:$C$307,'d20'!$B$2:$B$307,$A29,'d20'!$D$2:$D$307,'d20'!$AD$16)</f>
        <v>0</v>
      </c>
      <c r="V29" s="67">
        <f>SUMIFS('d21'!$C$2:$C$307,'d21'!$B$2:$B$307,$A29,'d21'!$D$2:$D$307,'d21'!$AD$16)</f>
        <v>0</v>
      </c>
      <c r="W29" s="67">
        <f>SUMIFS('d22'!$C$2:$C$307,'d22'!$B$2:$B$307,$A29,'d22'!$D$2:$D$307,'d22'!$AD$16)</f>
        <v>0</v>
      </c>
      <c r="X29" s="67">
        <f>SUMIFS('d23'!$C$2:$C$307,'d23'!$B$2:$B$307,$A29,'d23'!$D$2:$D$307,'d23'!$AD$16)</f>
        <v>0</v>
      </c>
      <c r="Y29" s="67">
        <f>SUMIFS('d24'!$C$2:$C$307,'d24'!$B$2:$B$307,$A29,'d24'!$D$2:$D$307,'d24'!$AD$16)</f>
        <v>0</v>
      </c>
      <c r="Z29" s="67">
        <f>SUMIFS('d25'!$C$2:$C$307,'d25'!$B$2:$B$307,$A29,'d25'!$D$2:$D$307,'d25'!$AD$16)</f>
        <v>0</v>
      </c>
      <c r="AA29" s="67">
        <f>SUMIFS('d26'!$C$2:$C$307,'d26'!$B$2:$B$307,$A29,'d26'!$D$2:$D$307,'d26'!$AD$16)</f>
        <v>0</v>
      </c>
      <c r="AB29" s="67">
        <f>SUMIFS('d27'!$C$2:$C$307,'d27'!$B$2:$B$307,$A29,'d27'!$D$2:$D$307,'d27'!$AD$16)</f>
        <v>0</v>
      </c>
      <c r="AC29" s="67">
        <f>SUMIFS('d28'!$C$2:$C$307,'d28'!$B$2:$B$307,$A29,'d28'!$D$2:$D$307,'d28'!$AD$16)</f>
        <v>0</v>
      </c>
      <c r="AD29" s="67">
        <f>SUMIFS('d29'!$C$2:$C$307,'d29'!$B$2:$B$307,$A29,'d29'!$D$2:$D$307,'d29'!$AD$16)</f>
        <v>0</v>
      </c>
      <c r="AE29" s="67">
        <f>SUMIFS('d30'!$C$2:$C$307,'d30'!$B$2:$B$307,$A29,'d30'!$D$2:$D$307,'d30'!$AD$16)</f>
        <v>0</v>
      </c>
      <c r="AF29" s="67">
        <f>SUMIFS('d31'!$C$2:$C$307,'d31'!$B$2:$B$307,$A29,'d31'!$D$2:$D$307,'d31'!$AD$16)</f>
        <v>0</v>
      </c>
      <c r="AG29" s="34"/>
      <c r="AH29" s="34">
        <f>ROUND(SUM(B29:AG29), 2)</f>
        <v>0</v>
      </c>
      <c r="AI29" s="69">
        <f>ROUND(AH29, 2)</f>
        <v>0</v>
      </c>
      <c r="AJ29" s="70">
        <f>ROUND(AI29/2, 2)</f>
        <v>0</v>
      </c>
      <c r="AK29" s="63">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108</v>
      </c>
      <c r="B30" s="67">
        <f>SUMIFS('d1'!$C$2:$C$307,'d1'!$B$2:$B$307,$A30,'d1'!$D$2:$D$307,'d1'!$AD$16)</f>
        <v>0</v>
      </c>
      <c r="C30" s="67">
        <f>SUMIFS('d2'!$C$2:$C$307,'d2'!$B$2:$B$307,$A30,'d2'!$D$2:$D$307,'d2'!$AD$16)</f>
        <v>0</v>
      </c>
      <c r="D30" s="67">
        <f>SUMIFS('d3'!$C$2:$C$307,'d3'!$B$2:$B$307,$A30,'d3'!$D$2:$D$307,'d3'!$AD$16)</f>
        <v>0</v>
      </c>
      <c r="E30" s="67">
        <f>SUMIFS('d4'!$C$2:$C$307,'d4'!$B$2:$B$307,$A30,'d4'!$D$2:$D$307,'d4'!$AD$16)</f>
        <v>0</v>
      </c>
      <c r="F30" s="67">
        <f>SUMIFS('d5'!$C$2:$C$307,'d5'!$B$2:$B$307,$A30,'d5'!$D$2:$D$307,'d5'!$AD$16)</f>
        <v>0</v>
      </c>
      <c r="G30" s="67">
        <f>SUMIFS('d6'!$C$2:$C$307,'d6'!$B$2:$B$307,$A30,'d6'!$D$2:$D$307,'d6'!$AD$16)</f>
        <v>0</v>
      </c>
      <c r="H30" s="67">
        <f>SUMIFS('d7'!$C$2:$C$307,'d7'!$B$2:$B$307,$A30,'d7'!$D$2:$D$307,'d7'!$AD$16)</f>
        <v>0</v>
      </c>
      <c r="I30" s="67">
        <f>SUMIFS('d8'!$C$2:$C$307,'d8'!$B$2:$B$307,$A30,'d8'!$D$2:$D$307,'d8'!$AD$16)</f>
        <v>0</v>
      </c>
      <c r="J30" s="67">
        <f>SUMIFS('d9'!$C$2:$C$307,'d9'!$B$2:$B$307,$A30,'d9'!$D$2:$D$307,'d9'!$AD$16)</f>
        <v>0</v>
      </c>
      <c r="K30" s="67">
        <f>SUMIFS('d10'!$C$2:$C$307,'d10'!$B$2:$B$307,$A30,'d10'!$D$2:$D$307,'d10'!$AD$16)</f>
        <v>0</v>
      </c>
      <c r="L30" s="67">
        <f>SUMIFS('d11'!$C$2:$C$307,'d11'!$B$2:$B$307,$A30,'d11'!$D$2:$D$307,'d11'!$AD$16)</f>
        <v>0</v>
      </c>
      <c r="M30" s="67">
        <f>SUMIFS('d12'!$C$2:$C$307,'d12'!$B$2:$B$307,$A30,'d12'!$D$2:$D$307,'d12'!$AD$16)</f>
        <v>0</v>
      </c>
      <c r="N30" s="67">
        <f>SUMIFS('d13'!$C$2:$C$307,'d13'!$B$2:$B$307,$A30,'d13'!$D$2:$D$307,'d13'!$AD$16)</f>
        <v>0</v>
      </c>
      <c r="O30" s="67">
        <f>SUMIFS('d14'!$C$2:$C$307,'d14'!$B$2:$B$307,$A30,'d14'!$D$2:$D$307,'d14'!$AD$16)</f>
        <v>0</v>
      </c>
      <c r="P30" s="67">
        <f>SUMIFS('d15'!$C$2:$C$307,'d15'!$B$2:$B$307,$A30,'d15'!$D$2:$D$307,'d15'!$AD$16)</f>
        <v>0</v>
      </c>
      <c r="Q30" s="67">
        <f>SUMIFS('d16'!$C$2:$C$307,'d16'!$B$2:$B$307,$A30,'d16'!$D$2:$D$307,'d16'!$AD$16)</f>
        <v>0</v>
      </c>
      <c r="R30" s="67">
        <f>SUMIFS('d17'!$C$2:$C$307,'d17'!$B$2:$B$307,$A30,'d17'!$D$2:$D$307,'d17'!$AD$16)</f>
        <v>0</v>
      </c>
      <c r="S30" s="67">
        <f>SUMIFS('d18'!$C$2:$C$307,'d18'!$B$2:$B$307,$A30,'d18'!$D$2:$D$307,'d18'!$AD$16)</f>
        <v>0</v>
      </c>
      <c r="T30" s="67">
        <f>SUMIFS('d19'!$C$2:$C$307,'d19'!$B$2:$B$307,$A30,'d19'!$D$2:$D$307,'d19'!$AD$16)</f>
        <v>0</v>
      </c>
      <c r="U30" s="67">
        <f>SUMIFS('d20'!$C$2:$C$307,'d20'!$B$2:$B$307,$A30,'d20'!$D$2:$D$307,'d20'!$AD$16)</f>
        <v>0</v>
      </c>
      <c r="V30" s="67">
        <f>SUMIFS('d21'!$C$2:$C$307,'d21'!$B$2:$B$307,$A30,'d21'!$D$2:$D$307,'d21'!$AD$16)</f>
        <v>0</v>
      </c>
      <c r="W30" s="67">
        <f>SUMIFS('d22'!$C$2:$C$307,'d22'!$B$2:$B$307,$A30,'d22'!$D$2:$D$307,'d22'!$AD$16)</f>
        <v>0</v>
      </c>
      <c r="X30" s="67">
        <f>SUMIFS('d23'!$C$2:$C$307,'d23'!$B$2:$B$307,$A30,'d23'!$D$2:$D$307,'d23'!$AD$16)</f>
        <v>0</v>
      </c>
      <c r="Y30" s="67">
        <f>SUMIFS('d24'!$C$2:$C$307,'d24'!$B$2:$B$307,$A30,'d24'!$D$2:$D$307,'d24'!$AD$16)</f>
        <v>0</v>
      </c>
      <c r="Z30" s="67">
        <f>SUMIFS('d25'!$C$2:$C$307,'d25'!$B$2:$B$307,$A30,'d25'!$D$2:$D$307,'d25'!$AD$16)</f>
        <v>0</v>
      </c>
      <c r="AA30" s="67">
        <f>SUMIFS('d26'!$C$2:$C$307,'d26'!$B$2:$B$307,$A30,'d26'!$D$2:$D$307,'d26'!$AD$16)</f>
        <v>0</v>
      </c>
      <c r="AB30" s="67">
        <f>SUMIFS('d27'!$C$2:$C$307,'d27'!$B$2:$B$307,$A30,'d27'!$D$2:$D$307,'d27'!$AD$16)</f>
        <v>0</v>
      </c>
      <c r="AC30" s="67">
        <f>SUMIFS('d28'!$C$2:$C$307,'d28'!$B$2:$B$307,$A30,'d28'!$D$2:$D$307,'d28'!$AD$16)</f>
        <v>0</v>
      </c>
      <c r="AD30" s="67">
        <f>SUMIFS('d29'!$C$2:$C$307,'d29'!$B$2:$B$307,$A30,'d29'!$D$2:$D$307,'d29'!$AD$16)</f>
        <v>0</v>
      </c>
      <c r="AE30" s="67">
        <f>SUMIFS('d30'!$C$2:$C$307,'d30'!$B$2:$B$307,$A30,'d30'!$D$2:$D$307,'d30'!$AD$16)</f>
        <v>0</v>
      </c>
      <c r="AF30" s="67">
        <f>SUMIFS('d31'!$C$2:$C$307,'d31'!$B$2:$B$307,$A30,'d31'!$D$2:$D$307,'d31'!$AD$16)</f>
        <v>0</v>
      </c>
      <c r="AG30" s="34"/>
      <c r="AH30" s="34">
        <f t="shared" ref="AH30:AH47" si="8">ROUND(SUM(B30:AG30), 2)</f>
        <v>0</v>
      </c>
      <c r="AI30" s="69">
        <f t="shared" ref="AI30:AI47" si="9">ROUND(AH30, 2)</f>
        <v>0</v>
      </c>
      <c r="AJ30" s="70">
        <f t="shared" ref="AJ30:AJ47" si="10">ROUND(AI30/2, 2)</f>
        <v>0</v>
      </c>
      <c r="AK30" s="63">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109</v>
      </c>
      <c r="B31" s="67">
        <f>SUMIFS('d1'!$C$2:$C$307,'d1'!$B$2:$B$307,$A31,'d1'!$D$2:$D$307,'d1'!$AD$16)</f>
        <v>0</v>
      </c>
      <c r="C31" s="67">
        <f>SUMIFS('d2'!$C$2:$C$307,'d2'!$B$2:$B$307,$A31,'d2'!$D$2:$D$307,'d2'!$AD$16)</f>
        <v>0</v>
      </c>
      <c r="D31" s="67">
        <f>SUMIFS('d3'!$C$2:$C$307,'d3'!$B$2:$B$307,$A31,'d3'!$D$2:$D$307,'d3'!$AD$16)</f>
        <v>0</v>
      </c>
      <c r="E31" s="67">
        <f>SUMIFS('d4'!$C$2:$C$307,'d4'!$B$2:$B$307,$A31,'d4'!$D$2:$D$307,'d4'!$AD$16)</f>
        <v>0</v>
      </c>
      <c r="F31" s="67">
        <f>SUMIFS('d5'!$C$2:$C$307,'d5'!$B$2:$B$307,$A31,'d5'!$D$2:$D$307,'d5'!$AD$16)</f>
        <v>0</v>
      </c>
      <c r="G31" s="67">
        <f>SUMIFS('d6'!$C$2:$C$307,'d6'!$B$2:$B$307,$A31,'d6'!$D$2:$D$307,'d6'!$AD$16)</f>
        <v>0</v>
      </c>
      <c r="H31" s="67">
        <f>SUMIFS('d7'!$C$2:$C$307,'d7'!$B$2:$B$307,$A31,'d7'!$D$2:$D$307,'d7'!$AD$16)</f>
        <v>0</v>
      </c>
      <c r="I31" s="67">
        <f>SUMIFS('d8'!$C$2:$C$307,'d8'!$B$2:$B$307,$A31,'d8'!$D$2:$D$307,'d8'!$AD$16)</f>
        <v>0</v>
      </c>
      <c r="J31" s="67">
        <f>SUMIFS('d9'!$C$2:$C$307,'d9'!$B$2:$B$307,$A31,'d9'!$D$2:$D$307,'d9'!$AD$16)</f>
        <v>0</v>
      </c>
      <c r="K31" s="67">
        <f>SUMIFS('d10'!$C$2:$C$307,'d10'!$B$2:$B$307,$A31,'d10'!$D$2:$D$307,'d10'!$AD$16)</f>
        <v>0</v>
      </c>
      <c r="L31" s="67">
        <f>SUMIFS('d11'!$C$2:$C$307,'d11'!$B$2:$B$307,$A31,'d11'!$D$2:$D$307,'d11'!$AD$16)</f>
        <v>0</v>
      </c>
      <c r="M31" s="67">
        <f>SUMIFS('d12'!$C$2:$C$307,'d12'!$B$2:$B$307,$A31,'d12'!$D$2:$D$307,'d12'!$AD$16)</f>
        <v>0</v>
      </c>
      <c r="N31" s="67">
        <f>SUMIFS('d13'!$C$2:$C$307,'d13'!$B$2:$B$307,$A31,'d13'!$D$2:$D$307,'d13'!$AD$16)</f>
        <v>0</v>
      </c>
      <c r="O31" s="67">
        <f>SUMIFS('d14'!$C$2:$C$307,'d14'!$B$2:$B$307,$A31,'d14'!$D$2:$D$307,'d14'!$AD$16)</f>
        <v>0</v>
      </c>
      <c r="P31" s="67">
        <f>SUMIFS('d15'!$C$2:$C$307,'d15'!$B$2:$B$307,$A31,'d15'!$D$2:$D$307,'d15'!$AD$16)</f>
        <v>0</v>
      </c>
      <c r="Q31" s="67">
        <f>SUMIFS('d16'!$C$2:$C$307,'d16'!$B$2:$B$307,$A31,'d16'!$D$2:$D$307,'d16'!$AD$16)</f>
        <v>0</v>
      </c>
      <c r="R31" s="67">
        <f>SUMIFS('d17'!$C$2:$C$307,'d17'!$B$2:$B$307,$A31,'d17'!$D$2:$D$307,'d17'!$AD$16)</f>
        <v>0</v>
      </c>
      <c r="S31" s="67">
        <f>SUMIFS('d18'!$C$2:$C$307,'d18'!$B$2:$B$307,$A31,'d18'!$D$2:$D$307,'d18'!$AD$16)</f>
        <v>0</v>
      </c>
      <c r="T31" s="67">
        <f>SUMIFS('d19'!$C$2:$C$307,'d19'!$B$2:$B$307,$A31,'d19'!$D$2:$D$307,'d19'!$AD$16)</f>
        <v>0</v>
      </c>
      <c r="U31" s="67">
        <f>SUMIFS('d20'!$C$2:$C$307,'d20'!$B$2:$B$307,$A31,'d20'!$D$2:$D$307,'d20'!$AD$16)</f>
        <v>0</v>
      </c>
      <c r="V31" s="67">
        <f>SUMIFS('d21'!$C$2:$C$307,'d21'!$B$2:$B$307,$A31,'d21'!$D$2:$D$307,'d21'!$AD$16)</f>
        <v>0</v>
      </c>
      <c r="W31" s="67">
        <f>SUMIFS('d22'!$C$2:$C$307,'d22'!$B$2:$B$307,$A31,'d22'!$D$2:$D$307,'d22'!$AD$16)</f>
        <v>0</v>
      </c>
      <c r="X31" s="67">
        <f>SUMIFS('d23'!$C$2:$C$307,'d23'!$B$2:$B$307,$A31,'d23'!$D$2:$D$307,'d23'!$AD$16)</f>
        <v>0</v>
      </c>
      <c r="Y31" s="67">
        <f>SUMIFS('d24'!$C$2:$C$307,'d24'!$B$2:$B$307,$A31,'d24'!$D$2:$D$307,'d24'!$AD$16)</f>
        <v>0</v>
      </c>
      <c r="Z31" s="67">
        <f>SUMIFS('d25'!$C$2:$C$307,'d25'!$B$2:$B$307,$A31,'d25'!$D$2:$D$307,'d25'!$AD$16)</f>
        <v>0</v>
      </c>
      <c r="AA31" s="67">
        <f>SUMIFS('d26'!$C$2:$C$307,'d26'!$B$2:$B$307,$A31,'d26'!$D$2:$D$307,'d26'!$AD$16)</f>
        <v>0</v>
      </c>
      <c r="AB31" s="67">
        <f>SUMIFS('d27'!$C$2:$C$307,'d27'!$B$2:$B$307,$A31,'d27'!$D$2:$D$307,'d27'!$AD$16)</f>
        <v>0</v>
      </c>
      <c r="AC31" s="67">
        <f>SUMIFS('d28'!$C$2:$C$307,'d28'!$B$2:$B$307,$A31,'d28'!$D$2:$D$307,'d28'!$AD$16)</f>
        <v>0</v>
      </c>
      <c r="AD31" s="67">
        <f>SUMIFS('d29'!$C$2:$C$307,'d29'!$B$2:$B$307,$A31,'d29'!$D$2:$D$307,'d29'!$AD$16)</f>
        <v>0</v>
      </c>
      <c r="AE31" s="67">
        <f>SUMIFS('d30'!$C$2:$C$307,'d30'!$B$2:$B$307,$A31,'d30'!$D$2:$D$307,'d30'!$AD$16)</f>
        <v>0</v>
      </c>
      <c r="AF31" s="67">
        <f>SUMIFS('d31'!$C$2:$C$307,'d31'!$B$2:$B$307,$A31,'d31'!$D$2:$D$307,'d31'!$AD$16)</f>
        <v>0</v>
      </c>
      <c r="AG31" s="34"/>
      <c r="AH31" s="34">
        <f t="shared" si="8"/>
        <v>0</v>
      </c>
      <c r="AI31" s="69">
        <f t="shared" si="9"/>
        <v>0</v>
      </c>
      <c r="AJ31" s="70">
        <f t="shared" si="10"/>
        <v>0</v>
      </c>
      <c r="AK31" s="63">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6" customFormat="1" x14ac:dyDescent="0.3">
      <c r="A32" s="39" t="s">
        <v>110</v>
      </c>
      <c r="B32" s="67">
        <f>SUMIFS('d1'!$C$2:$C$307,'d1'!$B$2:$B$307,$A32,'d1'!$D$2:$D$307,'d1'!$AD$16)</f>
        <v>0</v>
      </c>
      <c r="C32" s="67">
        <f>SUMIFS('d2'!$C$2:$C$307,'d2'!$B$2:$B$307,$A32,'d2'!$D$2:$D$307,'d2'!$AD$16)</f>
        <v>0</v>
      </c>
      <c r="D32" s="67">
        <f>SUMIFS('d3'!$C$2:$C$307,'d3'!$B$2:$B$307,$A32,'d3'!$D$2:$D$307,'d3'!$AD$16)</f>
        <v>0</v>
      </c>
      <c r="E32" s="67">
        <f>SUMIFS('d4'!$C$2:$C$307,'d4'!$B$2:$B$307,$A32,'d4'!$D$2:$D$307,'d4'!$AD$16)</f>
        <v>0</v>
      </c>
      <c r="F32" s="67">
        <f>SUMIFS('d5'!$C$2:$C$307,'d5'!$B$2:$B$307,$A32,'d5'!$D$2:$D$307,'d5'!$AD$16)</f>
        <v>0</v>
      </c>
      <c r="G32" s="67">
        <f>SUMIFS('d6'!$C$2:$C$307,'d6'!$B$2:$B$307,$A32,'d6'!$D$2:$D$307,'d6'!$AD$16)</f>
        <v>0</v>
      </c>
      <c r="H32" s="67">
        <f>SUMIFS('d7'!$C$2:$C$307,'d7'!$B$2:$B$307,$A32,'d7'!$D$2:$D$307,'d7'!$AD$16)</f>
        <v>0</v>
      </c>
      <c r="I32" s="67">
        <f>SUMIFS('d8'!$C$2:$C$307,'d8'!$B$2:$B$307,$A32,'d8'!$D$2:$D$307,'d8'!$AD$16)</f>
        <v>0</v>
      </c>
      <c r="J32" s="67">
        <f>SUMIFS('d9'!$C$2:$C$307,'d9'!$B$2:$B$307,$A32,'d9'!$D$2:$D$307,'d9'!$AD$16)</f>
        <v>0</v>
      </c>
      <c r="K32" s="67">
        <f>SUMIFS('d10'!$C$2:$C$307,'d10'!$B$2:$B$307,$A32,'d10'!$D$2:$D$307,'d10'!$AD$16)</f>
        <v>0</v>
      </c>
      <c r="L32" s="67">
        <f>SUMIFS('d11'!$C$2:$C$307,'d11'!$B$2:$B$307,$A32,'d11'!$D$2:$D$307,'d11'!$AD$16)</f>
        <v>0</v>
      </c>
      <c r="M32" s="67">
        <f>SUMIFS('d12'!$C$2:$C$307,'d12'!$B$2:$B$307,$A32,'d12'!$D$2:$D$307,'d12'!$AD$16)</f>
        <v>0</v>
      </c>
      <c r="N32" s="67">
        <f>SUMIFS('d13'!$C$2:$C$307,'d13'!$B$2:$B$307,$A32,'d13'!$D$2:$D$307,'d13'!$AD$16)</f>
        <v>0</v>
      </c>
      <c r="O32" s="67">
        <f>SUMIFS('d14'!$C$2:$C$307,'d14'!$B$2:$B$307,$A32,'d14'!$D$2:$D$307,'d14'!$AD$16)</f>
        <v>0</v>
      </c>
      <c r="P32" s="67">
        <f>SUMIFS('d15'!$C$2:$C$307,'d15'!$B$2:$B$307,$A32,'d15'!$D$2:$D$307,'d15'!$AD$16)</f>
        <v>0</v>
      </c>
      <c r="Q32" s="67">
        <f>SUMIFS('d16'!$C$2:$C$307,'d16'!$B$2:$B$307,$A32,'d16'!$D$2:$D$307,'d16'!$AD$16)</f>
        <v>0</v>
      </c>
      <c r="R32" s="67">
        <f>SUMIFS('d17'!$C$2:$C$307,'d17'!$B$2:$B$307,$A32,'d17'!$D$2:$D$307,'d17'!$AD$16)</f>
        <v>0</v>
      </c>
      <c r="S32" s="67">
        <f>SUMIFS('d18'!$C$2:$C$307,'d18'!$B$2:$B$307,$A32,'d18'!$D$2:$D$307,'d18'!$AD$16)</f>
        <v>0</v>
      </c>
      <c r="T32" s="67">
        <f>SUMIFS('d19'!$C$2:$C$307,'d19'!$B$2:$B$307,$A32,'d19'!$D$2:$D$307,'d19'!$AD$16)</f>
        <v>0</v>
      </c>
      <c r="U32" s="67">
        <f>SUMIFS('d20'!$C$2:$C$307,'d20'!$B$2:$B$307,$A32,'d20'!$D$2:$D$307,'d20'!$AD$16)</f>
        <v>0</v>
      </c>
      <c r="V32" s="67">
        <f>SUMIFS('d21'!$C$2:$C$307,'d21'!$B$2:$B$307,$A32,'d21'!$D$2:$D$307,'d21'!$AD$16)</f>
        <v>0</v>
      </c>
      <c r="W32" s="67">
        <f>SUMIFS('d22'!$C$2:$C$307,'d22'!$B$2:$B$307,$A32,'d22'!$D$2:$D$307,'d22'!$AD$16)</f>
        <v>0</v>
      </c>
      <c r="X32" s="67">
        <f>SUMIFS('d23'!$C$2:$C$307,'d23'!$B$2:$B$307,$A32,'d23'!$D$2:$D$307,'d23'!$AD$16)</f>
        <v>0</v>
      </c>
      <c r="Y32" s="67">
        <f>SUMIFS('d24'!$C$2:$C$307,'d24'!$B$2:$B$307,$A32,'d24'!$D$2:$D$307,'d24'!$AD$16)</f>
        <v>0</v>
      </c>
      <c r="Z32" s="67">
        <f>SUMIFS('d25'!$C$2:$C$307,'d25'!$B$2:$B$307,$A32,'d25'!$D$2:$D$307,'d25'!$AD$16)</f>
        <v>0</v>
      </c>
      <c r="AA32" s="67">
        <f>SUMIFS('d26'!$C$2:$C$307,'d26'!$B$2:$B$307,$A32,'d26'!$D$2:$D$307,'d26'!$AD$16)</f>
        <v>0</v>
      </c>
      <c r="AB32" s="67">
        <f>SUMIFS('d27'!$C$2:$C$307,'d27'!$B$2:$B$307,$A32,'d27'!$D$2:$D$307,'d27'!$AD$16)</f>
        <v>0</v>
      </c>
      <c r="AC32" s="67">
        <f>SUMIFS('d28'!$C$2:$C$307,'d28'!$B$2:$B$307,$A32,'d28'!$D$2:$D$307,'d28'!$AD$16)</f>
        <v>0</v>
      </c>
      <c r="AD32" s="67">
        <f>SUMIFS('d29'!$C$2:$C$307,'d29'!$B$2:$B$307,$A32,'d29'!$D$2:$D$307,'d29'!$AD$16)</f>
        <v>0</v>
      </c>
      <c r="AE32" s="67">
        <f>SUMIFS('d30'!$C$2:$C$307,'d30'!$B$2:$B$307,$A32,'d30'!$D$2:$D$307,'d30'!$AD$16)</f>
        <v>0</v>
      </c>
      <c r="AF32" s="67">
        <f>SUMIFS('d31'!$C$2:$C$307,'d31'!$B$2:$B$307,$A32,'d31'!$D$2:$D$307,'d31'!$AD$16)</f>
        <v>0</v>
      </c>
      <c r="AG32" s="34"/>
      <c r="AH32" s="34">
        <f t="shared" si="8"/>
        <v>0</v>
      </c>
      <c r="AI32" s="69">
        <f t="shared" si="9"/>
        <v>0</v>
      </c>
      <c r="AJ32" s="70">
        <f t="shared" si="10"/>
        <v>0</v>
      </c>
      <c r="AK32" s="64">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row>
    <row r="33" spans="1:196" s="66" customFormat="1" x14ac:dyDescent="0.3">
      <c r="A33" s="65" t="s">
        <v>111</v>
      </c>
      <c r="B33" s="67">
        <f>SUMIFS('d1'!$C$2:$C$307,'d1'!$B$2:$B$307,$A33,'d1'!$D$2:$D$307,'d1'!$AD$16)</f>
        <v>0</v>
      </c>
      <c r="C33" s="67">
        <f>SUMIFS('d2'!$C$2:$C$307,'d2'!$B$2:$B$307,$A33,'d2'!$D$2:$D$307,'d2'!$AD$16)</f>
        <v>0</v>
      </c>
      <c r="D33" s="67">
        <f>SUMIFS('d3'!$C$2:$C$307,'d3'!$B$2:$B$307,$A33,'d3'!$D$2:$D$307,'d3'!$AD$16)</f>
        <v>0</v>
      </c>
      <c r="E33" s="67">
        <f>SUMIFS('d4'!$C$2:$C$307,'d4'!$B$2:$B$307,$A33,'d4'!$D$2:$D$307,'d4'!$AD$16)</f>
        <v>0</v>
      </c>
      <c r="F33" s="67">
        <f>SUMIFS('d5'!$C$2:$C$307,'d5'!$B$2:$B$307,$A33,'d5'!$D$2:$D$307,'d5'!$AD$16)</f>
        <v>0</v>
      </c>
      <c r="G33" s="67">
        <f>SUMIFS('d6'!$C$2:$C$307,'d6'!$B$2:$B$307,$A33,'d6'!$D$2:$D$307,'d6'!$AD$16)</f>
        <v>0</v>
      </c>
      <c r="H33" s="67">
        <f>SUMIFS('d7'!$C$2:$C$307,'d7'!$B$2:$B$307,$A33,'d7'!$D$2:$D$307,'d7'!$AD$16)</f>
        <v>0</v>
      </c>
      <c r="I33" s="67">
        <f>SUMIFS('d8'!$C$2:$C$307,'d8'!$B$2:$B$307,$A33,'d8'!$D$2:$D$307,'d8'!$AD$16)</f>
        <v>0</v>
      </c>
      <c r="J33" s="67">
        <f>SUMIFS('d9'!$C$2:$C$307,'d9'!$B$2:$B$307,$A33,'d9'!$D$2:$D$307,'d9'!$AD$16)</f>
        <v>0</v>
      </c>
      <c r="K33" s="67">
        <f>SUMIFS('d10'!$C$2:$C$307,'d10'!$B$2:$B$307,$A33,'d10'!$D$2:$D$307,'d10'!$AD$16)</f>
        <v>0</v>
      </c>
      <c r="L33" s="67">
        <f>SUMIFS('d11'!$C$2:$C$307,'d11'!$B$2:$B$307,$A33,'d11'!$D$2:$D$307,'d11'!$AD$16)</f>
        <v>0</v>
      </c>
      <c r="M33" s="67">
        <f>SUMIFS('d12'!$C$2:$C$307,'d12'!$B$2:$B$307,$A33,'d12'!$D$2:$D$307,'d12'!$AD$16)</f>
        <v>0</v>
      </c>
      <c r="N33" s="67">
        <f>SUMIFS('d13'!$C$2:$C$307,'d13'!$B$2:$B$307,$A33,'d13'!$D$2:$D$307,'d13'!$AD$16)</f>
        <v>0</v>
      </c>
      <c r="O33" s="67">
        <f>SUMIFS('d14'!$C$2:$C$307,'d14'!$B$2:$B$307,$A33,'d14'!$D$2:$D$307,'d14'!$AD$16)</f>
        <v>0</v>
      </c>
      <c r="P33" s="67">
        <f>SUMIFS('d15'!$C$2:$C$307,'d15'!$B$2:$B$307,$A33,'d15'!$D$2:$D$307,'d15'!$AD$16)</f>
        <v>0</v>
      </c>
      <c r="Q33" s="67">
        <f>SUMIFS('d16'!$C$2:$C$307,'d16'!$B$2:$B$307,$A33,'d16'!$D$2:$D$307,'d16'!$AD$16)</f>
        <v>0</v>
      </c>
      <c r="R33" s="67">
        <f>SUMIFS('d17'!$C$2:$C$307,'d17'!$B$2:$B$307,$A33,'d17'!$D$2:$D$307,'d17'!$AD$16)</f>
        <v>0</v>
      </c>
      <c r="S33" s="67">
        <f>SUMIFS('d18'!$C$2:$C$307,'d18'!$B$2:$B$307,$A33,'d18'!$D$2:$D$307,'d18'!$AD$16)</f>
        <v>0</v>
      </c>
      <c r="T33" s="67">
        <f>SUMIFS('d19'!$C$2:$C$307,'d19'!$B$2:$B$307,$A33,'d19'!$D$2:$D$307,'d19'!$AD$16)</f>
        <v>0</v>
      </c>
      <c r="U33" s="67">
        <f>SUMIFS('d20'!$C$2:$C$307,'d20'!$B$2:$B$307,$A33,'d20'!$D$2:$D$307,'d20'!$AD$16)</f>
        <v>0</v>
      </c>
      <c r="V33" s="67">
        <f>SUMIFS('d21'!$C$2:$C$307,'d21'!$B$2:$B$307,$A33,'d21'!$D$2:$D$307,'d21'!$AD$16)</f>
        <v>0</v>
      </c>
      <c r="W33" s="67">
        <f>SUMIFS('d22'!$C$2:$C$307,'d22'!$B$2:$B$307,$A33,'d22'!$D$2:$D$307,'d22'!$AD$16)</f>
        <v>0</v>
      </c>
      <c r="X33" s="67">
        <f>SUMIFS('d23'!$C$2:$C$307,'d23'!$B$2:$B$307,$A33,'d23'!$D$2:$D$307,'d23'!$AD$16)</f>
        <v>0</v>
      </c>
      <c r="Y33" s="67">
        <f>SUMIFS('d24'!$C$2:$C$307,'d24'!$B$2:$B$307,$A33,'d24'!$D$2:$D$307,'d24'!$AD$16)</f>
        <v>0</v>
      </c>
      <c r="Z33" s="67">
        <f>SUMIFS('d25'!$C$2:$C$307,'d25'!$B$2:$B$307,$A33,'d25'!$D$2:$D$307,'d25'!$AD$16)</f>
        <v>0</v>
      </c>
      <c r="AA33" s="67">
        <f>SUMIFS('d26'!$C$2:$C$307,'d26'!$B$2:$B$307,$A33,'d26'!$D$2:$D$307,'d26'!$AD$16)</f>
        <v>0</v>
      </c>
      <c r="AB33" s="67">
        <f>SUMIFS('d27'!$C$2:$C$307,'d27'!$B$2:$B$307,$A33,'d27'!$D$2:$D$307,'d27'!$AD$16)</f>
        <v>0</v>
      </c>
      <c r="AC33" s="67">
        <f>SUMIFS('d28'!$C$2:$C$307,'d28'!$B$2:$B$307,$A33,'d28'!$D$2:$D$307,'d28'!$AD$16)</f>
        <v>0</v>
      </c>
      <c r="AD33" s="67">
        <f>SUMIFS('d29'!$C$2:$C$307,'d29'!$B$2:$B$307,$A33,'d29'!$D$2:$D$307,'d29'!$AD$16)</f>
        <v>0</v>
      </c>
      <c r="AE33" s="67">
        <f>SUMIFS('d30'!$C$2:$C$307,'d30'!$B$2:$B$307,$A33,'d30'!$D$2:$D$307,'d30'!$AD$16)</f>
        <v>0</v>
      </c>
      <c r="AF33" s="67">
        <f>SUMIFS('d31'!$C$2:$C$307,'d31'!$B$2:$B$307,$A33,'d31'!$D$2:$D$307,'d31'!$AD$16)</f>
        <v>0</v>
      </c>
      <c r="AG33" s="68"/>
      <c r="AH33" s="34">
        <f t="shared" si="8"/>
        <v>0</v>
      </c>
      <c r="AI33" s="69">
        <f t="shared" si="9"/>
        <v>0</v>
      </c>
      <c r="AJ33" s="70">
        <f t="shared" si="10"/>
        <v>0</v>
      </c>
      <c r="AK33" s="64">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row>
    <row r="34" spans="1:196" s="66" customFormat="1" x14ac:dyDescent="0.3">
      <c r="A34" s="65" t="s">
        <v>112</v>
      </c>
      <c r="B34" s="67">
        <f>SUMIFS('d1'!$C$2:$C$307,'d1'!$B$2:$B$307,$A34,'d1'!$D$2:$D$307,'d1'!$AD$16)</f>
        <v>0</v>
      </c>
      <c r="C34" s="67">
        <f>SUMIFS('d2'!$C$2:$C$307,'d2'!$B$2:$B$307,$A34,'d2'!$D$2:$D$307,'d2'!$AD$16)</f>
        <v>0</v>
      </c>
      <c r="D34" s="67">
        <f>SUMIFS('d3'!$C$2:$C$307,'d3'!$B$2:$B$307,$A34,'d3'!$D$2:$D$307,'d3'!$AD$16)</f>
        <v>0</v>
      </c>
      <c r="E34" s="67">
        <f>SUMIFS('d4'!$C$2:$C$307,'d4'!$B$2:$B$307,$A34,'d4'!$D$2:$D$307,'d4'!$AD$16)</f>
        <v>0</v>
      </c>
      <c r="F34" s="67">
        <f>SUMIFS('d5'!$C$2:$C$307,'d5'!$B$2:$B$307,$A34,'d5'!$D$2:$D$307,'d5'!$AD$16)</f>
        <v>0</v>
      </c>
      <c r="G34" s="67">
        <f>SUMIFS('d6'!$C$2:$C$307,'d6'!$B$2:$B$307,$A34,'d6'!$D$2:$D$307,'d6'!$AD$16)</f>
        <v>0</v>
      </c>
      <c r="H34" s="67">
        <f>SUMIFS('d7'!$C$2:$C$307,'d7'!$B$2:$B$307,$A34,'d7'!$D$2:$D$307,'d7'!$AD$16)</f>
        <v>0</v>
      </c>
      <c r="I34" s="67">
        <f>SUMIFS('d8'!$C$2:$C$307,'d8'!$B$2:$B$307,$A34,'d8'!$D$2:$D$307,'d8'!$AD$16)</f>
        <v>0</v>
      </c>
      <c r="J34" s="67">
        <f>SUMIFS('d9'!$C$2:$C$307,'d9'!$B$2:$B$307,$A34,'d9'!$D$2:$D$307,'d9'!$AD$16)</f>
        <v>0</v>
      </c>
      <c r="K34" s="67">
        <f>SUMIFS('d10'!$C$2:$C$307,'d10'!$B$2:$B$307,$A34,'d10'!$D$2:$D$307,'d10'!$AD$16)</f>
        <v>0</v>
      </c>
      <c r="L34" s="67">
        <f>SUMIFS('d11'!$C$2:$C$307,'d11'!$B$2:$B$307,$A34,'d11'!$D$2:$D$307,'d11'!$AD$16)</f>
        <v>0</v>
      </c>
      <c r="M34" s="67">
        <f>SUMIFS('d12'!$C$2:$C$307,'d12'!$B$2:$B$307,$A34,'d12'!$D$2:$D$307,'d12'!$AD$16)</f>
        <v>0</v>
      </c>
      <c r="N34" s="67">
        <f>SUMIFS('d13'!$C$2:$C$307,'d13'!$B$2:$B$307,$A34,'d13'!$D$2:$D$307,'d13'!$AD$16)</f>
        <v>0</v>
      </c>
      <c r="O34" s="67">
        <f>SUMIFS('d14'!$C$2:$C$307,'d14'!$B$2:$B$307,$A34,'d14'!$D$2:$D$307,'d14'!$AD$16)</f>
        <v>0</v>
      </c>
      <c r="P34" s="67">
        <f>SUMIFS('d15'!$C$2:$C$307,'d15'!$B$2:$B$307,$A34,'d15'!$D$2:$D$307,'d15'!$AD$16)</f>
        <v>0</v>
      </c>
      <c r="Q34" s="67">
        <f>SUMIFS('d16'!$C$2:$C$307,'d16'!$B$2:$B$307,$A34,'d16'!$D$2:$D$307,'d16'!$AD$16)</f>
        <v>0</v>
      </c>
      <c r="R34" s="67">
        <f>SUMIFS('d17'!$C$2:$C$307,'d17'!$B$2:$B$307,$A34,'d17'!$D$2:$D$307,'d17'!$AD$16)</f>
        <v>0</v>
      </c>
      <c r="S34" s="67">
        <f>SUMIFS('d18'!$C$2:$C$307,'d18'!$B$2:$B$307,$A34,'d18'!$D$2:$D$307,'d18'!$AD$16)</f>
        <v>0</v>
      </c>
      <c r="T34" s="67">
        <f>SUMIFS('d19'!$C$2:$C$307,'d19'!$B$2:$B$307,$A34,'d19'!$D$2:$D$307,'d19'!$AD$16)</f>
        <v>0</v>
      </c>
      <c r="U34" s="67">
        <f>SUMIFS('d20'!$C$2:$C$307,'d20'!$B$2:$B$307,$A34,'d20'!$D$2:$D$307,'d20'!$AD$16)</f>
        <v>0</v>
      </c>
      <c r="V34" s="67">
        <f>SUMIFS('d21'!$C$2:$C$307,'d21'!$B$2:$B$307,$A34,'d21'!$D$2:$D$307,'d21'!$AD$16)</f>
        <v>0</v>
      </c>
      <c r="W34" s="67">
        <f>SUMIFS('d22'!$C$2:$C$307,'d22'!$B$2:$B$307,$A34,'d22'!$D$2:$D$307,'d22'!$AD$16)</f>
        <v>0</v>
      </c>
      <c r="X34" s="67">
        <f>SUMIFS('d23'!$C$2:$C$307,'d23'!$B$2:$B$307,$A34,'d23'!$D$2:$D$307,'d23'!$AD$16)</f>
        <v>0</v>
      </c>
      <c r="Y34" s="67">
        <f>SUMIFS('d24'!$C$2:$C$307,'d24'!$B$2:$B$307,$A34,'d24'!$D$2:$D$307,'d24'!$AD$16)</f>
        <v>0</v>
      </c>
      <c r="Z34" s="67">
        <f>SUMIFS('d25'!$C$2:$C$307,'d25'!$B$2:$B$307,$A34,'d25'!$D$2:$D$307,'d25'!$AD$16)</f>
        <v>0</v>
      </c>
      <c r="AA34" s="67">
        <f>SUMIFS('d26'!$C$2:$C$307,'d26'!$B$2:$B$307,$A34,'d26'!$D$2:$D$307,'d26'!$AD$16)</f>
        <v>0</v>
      </c>
      <c r="AB34" s="67">
        <f>SUMIFS('d27'!$C$2:$C$307,'d27'!$B$2:$B$307,$A34,'d27'!$D$2:$D$307,'d27'!$AD$16)</f>
        <v>0</v>
      </c>
      <c r="AC34" s="67">
        <f>SUMIFS('d28'!$C$2:$C$307,'d28'!$B$2:$B$307,$A34,'d28'!$D$2:$D$307,'d28'!$AD$16)</f>
        <v>0</v>
      </c>
      <c r="AD34" s="67">
        <f>SUMIFS('d29'!$C$2:$C$307,'d29'!$B$2:$B$307,$A34,'d29'!$D$2:$D$307,'d29'!$AD$16)</f>
        <v>0</v>
      </c>
      <c r="AE34" s="67">
        <f>SUMIFS('d30'!$C$2:$C$307,'d30'!$B$2:$B$307,$A34,'d30'!$D$2:$D$307,'d30'!$AD$16)</f>
        <v>0</v>
      </c>
      <c r="AF34" s="67">
        <f>SUMIFS('d31'!$C$2:$C$307,'d31'!$B$2:$B$307,$A34,'d31'!$D$2:$D$307,'d31'!$AD$16)</f>
        <v>0</v>
      </c>
      <c r="AG34" s="68"/>
      <c r="AH34" s="34">
        <f t="shared" si="8"/>
        <v>0</v>
      </c>
      <c r="AI34" s="69">
        <f t="shared" si="9"/>
        <v>0</v>
      </c>
      <c r="AJ34" s="70">
        <f t="shared" si="10"/>
        <v>0</v>
      </c>
      <c r="AK34" s="64">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row>
    <row r="35" spans="1:196" s="66" customFormat="1" x14ac:dyDescent="0.3">
      <c r="A35" s="65" t="s">
        <v>113</v>
      </c>
      <c r="B35" s="67">
        <f>SUMIFS('d1'!$C$2:$C$307,'d1'!$B$2:$B$307,$A35,'d1'!$D$2:$D$307,'d1'!$AD$16)</f>
        <v>0</v>
      </c>
      <c r="C35" s="67">
        <f>SUMIFS('d2'!$C$2:$C$307,'d2'!$B$2:$B$307,$A35,'d2'!$D$2:$D$307,'d2'!$AD$16)</f>
        <v>0</v>
      </c>
      <c r="D35" s="67">
        <f>SUMIFS('d3'!$C$2:$C$307,'d3'!$B$2:$B$307,$A35,'d3'!$D$2:$D$307,'d3'!$AD$16)</f>
        <v>0</v>
      </c>
      <c r="E35" s="67">
        <f>SUMIFS('d4'!$C$2:$C$307,'d4'!$B$2:$B$307,$A35,'d4'!$D$2:$D$307,'d4'!$AD$16)</f>
        <v>0</v>
      </c>
      <c r="F35" s="67">
        <f>SUMIFS('d5'!$C$2:$C$307,'d5'!$B$2:$B$307,$A35,'d5'!$D$2:$D$307,'d5'!$AD$16)</f>
        <v>0</v>
      </c>
      <c r="G35" s="67">
        <f>SUMIFS('d6'!$C$2:$C$307,'d6'!$B$2:$B$307,$A35,'d6'!$D$2:$D$307,'d6'!$AD$16)</f>
        <v>0</v>
      </c>
      <c r="H35" s="67">
        <f>SUMIFS('d7'!$C$2:$C$307,'d7'!$B$2:$B$307,$A35,'d7'!$D$2:$D$307,'d7'!$AD$16)</f>
        <v>0</v>
      </c>
      <c r="I35" s="67">
        <f>SUMIFS('d8'!$C$2:$C$307,'d8'!$B$2:$B$307,$A35,'d8'!$D$2:$D$307,'d8'!$AD$16)</f>
        <v>0</v>
      </c>
      <c r="J35" s="67">
        <f>SUMIFS('d9'!$C$2:$C$307,'d9'!$B$2:$B$307,$A35,'d9'!$D$2:$D$307,'d9'!$AD$16)</f>
        <v>0</v>
      </c>
      <c r="K35" s="67">
        <f>SUMIFS('d10'!$C$2:$C$307,'d10'!$B$2:$B$307,$A35,'d10'!$D$2:$D$307,'d10'!$AD$16)</f>
        <v>0</v>
      </c>
      <c r="L35" s="67">
        <f>SUMIFS('d11'!$C$2:$C$307,'d11'!$B$2:$B$307,$A35,'d11'!$D$2:$D$307,'d11'!$AD$16)</f>
        <v>0</v>
      </c>
      <c r="M35" s="67">
        <f>SUMIFS('d12'!$C$2:$C$307,'d12'!$B$2:$B$307,$A35,'d12'!$D$2:$D$307,'d12'!$AD$16)</f>
        <v>0</v>
      </c>
      <c r="N35" s="67">
        <f>SUMIFS('d13'!$C$2:$C$307,'d13'!$B$2:$B$307,$A35,'d13'!$D$2:$D$307,'d13'!$AD$16)</f>
        <v>0</v>
      </c>
      <c r="O35" s="67">
        <f>SUMIFS('d14'!$C$2:$C$307,'d14'!$B$2:$B$307,$A35,'d14'!$D$2:$D$307,'d14'!$AD$16)</f>
        <v>0</v>
      </c>
      <c r="P35" s="67">
        <f>SUMIFS('d15'!$C$2:$C$307,'d15'!$B$2:$B$307,$A35,'d15'!$D$2:$D$307,'d15'!$AD$16)</f>
        <v>0</v>
      </c>
      <c r="Q35" s="67">
        <f>SUMIFS('d16'!$C$2:$C$307,'d16'!$B$2:$B$307,$A35,'d16'!$D$2:$D$307,'d16'!$AD$16)</f>
        <v>0</v>
      </c>
      <c r="R35" s="67">
        <f>SUMIFS('d17'!$C$2:$C$307,'d17'!$B$2:$B$307,$A35,'d17'!$D$2:$D$307,'d17'!$AD$16)</f>
        <v>0</v>
      </c>
      <c r="S35" s="67">
        <f>SUMIFS('d18'!$C$2:$C$307,'d18'!$B$2:$B$307,$A35,'d18'!$D$2:$D$307,'d18'!$AD$16)</f>
        <v>0</v>
      </c>
      <c r="T35" s="67">
        <f>SUMIFS('d19'!$C$2:$C$307,'d19'!$B$2:$B$307,$A35,'d19'!$D$2:$D$307,'d19'!$AD$16)</f>
        <v>0</v>
      </c>
      <c r="U35" s="67">
        <f>SUMIFS('d20'!$C$2:$C$307,'d20'!$B$2:$B$307,$A35,'d20'!$D$2:$D$307,'d20'!$AD$16)</f>
        <v>0</v>
      </c>
      <c r="V35" s="67">
        <f>SUMIFS('d21'!$C$2:$C$307,'d21'!$B$2:$B$307,$A35,'d21'!$D$2:$D$307,'d21'!$AD$16)</f>
        <v>0</v>
      </c>
      <c r="W35" s="67">
        <f>SUMIFS('d22'!$C$2:$C$307,'d22'!$B$2:$B$307,$A35,'d22'!$D$2:$D$307,'d22'!$AD$16)</f>
        <v>0</v>
      </c>
      <c r="X35" s="67">
        <f>SUMIFS('d23'!$C$2:$C$307,'d23'!$B$2:$B$307,$A35,'d23'!$D$2:$D$307,'d23'!$AD$16)</f>
        <v>0</v>
      </c>
      <c r="Y35" s="67">
        <f>SUMIFS('d24'!$C$2:$C$307,'d24'!$B$2:$B$307,$A35,'d24'!$D$2:$D$307,'d24'!$AD$16)</f>
        <v>0</v>
      </c>
      <c r="Z35" s="67">
        <f>SUMIFS('d25'!$C$2:$C$307,'d25'!$B$2:$B$307,$A35,'d25'!$D$2:$D$307,'d25'!$AD$16)</f>
        <v>0</v>
      </c>
      <c r="AA35" s="67">
        <f>SUMIFS('d26'!$C$2:$C$307,'d26'!$B$2:$B$307,$A35,'d26'!$D$2:$D$307,'d26'!$AD$16)</f>
        <v>0</v>
      </c>
      <c r="AB35" s="67">
        <f>SUMIFS('d27'!$C$2:$C$307,'d27'!$B$2:$B$307,$A35,'d27'!$D$2:$D$307,'d27'!$AD$16)</f>
        <v>0</v>
      </c>
      <c r="AC35" s="67">
        <f>SUMIFS('d28'!$C$2:$C$307,'d28'!$B$2:$B$307,$A35,'d28'!$D$2:$D$307,'d28'!$AD$16)</f>
        <v>0</v>
      </c>
      <c r="AD35" s="67">
        <f>SUMIFS('d29'!$C$2:$C$307,'d29'!$B$2:$B$307,$A35,'d29'!$D$2:$D$307,'d29'!$AD$16)</f>
        <v>0</v>
      </c>
      <c r="AE35" s="67">
        <f>SUMIFS('d30'!$C$2:$C$307,'d30'!$B$2:$B$307,$A35,'d30'!$D$2:$D$307,'d30'!$AD$16)</f>
        <v>0</v>
      </c>
      <c r="AF35" s="67">
        <f>SUMIFS('d31'!$C$2:$C$307,'d31'!$B$2:$B$307,$A35,'d31'!$D$2:$D$307,'d31'!$AD$16)</f>
        <v>0</v>
      </c>
      <c r="AG35" s="68"/>
      <c r="AH35" s="34">
        <f t="shared" si="8"/>
        <v>0</v>
      </c>
      <c r="AI35" s="69">
        <f t="shared" si="9"/>
        <v>0</v>
      </c>
      <c r="AJ35" s="70">
        <f t="shared" si="10"/>
        <v>0</v>
      </c>
      <c r="AK35" s="64">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row>
    <row r="36" spans="1:196" s="66" customFormat="1" x14ac:dyDescent="0.3">
      <c r="A36" s="65" t="s">
        <v>114</v>
      </c>
      <c r="B36" s="67">
        <f>SUMIFS('d1'!$C$2:$C$307,'d1'!$B$2:$B$307,$A36,'d1'!$D$2:$D$307,'d1'!$AD$16)</f>
        <v>0</v>
      </c>
      <c r="C36" s="67">
        <f>SUMIFS('d2'!$C$2:$C$307,'d2'!$B$2:$B$307,$A36,'d2'!$D$2:$D$307,'d2'!$AD$16)</f>
        <v>0</v>
      </c>
      <c r="D36" s="67">
        <f>SUMIFS('d3'!$C$2:$C$307,'d3'!$B$2:$B$307,$A36,'d3'!$D$2:$D$307,'d3'!$AD$16)</f>
        <v>0</v>
      </c>
      <c r="E36" s="67">
        <f>SUMIFS('d4'!$C$2:$C$307,'d4'!$B$2:$B$307,$A36,'d4'!$D$2:$D$307,'d4'!$AD$16)</f>
        <v>0</v>
      </c>
      <c r="F36" s="67">
        <f>SUMIFS('d5'!$C$2:$C$307,'d5'!$B$2:$B$307,$A36,'d5'!$D$2:$D$307,'d5'!$AD$16)</f>
        <v>0</v>
      </c>
      <c r="G36" s="67">
        <f>SUMIFS('d6'!$C$2:$C$307,'d6'!$B$2:$B$307,$A36,'d6'!$D$2:$D$307,'d6'!$AD$16)</f>
        <v>0</v>
      </c>
      <c r="H36" s="67">
        <f>SUMIFS('d7'!$C$2:$C$307,'d7'!$B$2:$B$307,$A36,'d7'!$D$2:$D$307,'d7'!$AD$16)</f>
        <v>0</v>
      </c>
      <c r="I36" s="67">
        <f>SUMIFS('d8'!$C$2:$C$307,'d8'!$B$2:$B$307,$A36,'d8'!$D$2:$D$307,'d8'!$AD$16)</f>
        <v>0</v>
      </c>
      <c r="J36" s="67">
        <f>SUMIFS('d9'!$C$2:$C$307,'d9'!$B$2:$B$307,$A36,'d9'!$D$2:$D$307,'d9'!$AD$16)</f>
        <v>0</v>
      </c>
      <c r="K36" s="67">
        <f>SUMIFS('d10'!$C$2:$C$307,'d10'!$B$2:$B$307,$A36,'d10'!$D$2:$D$307,'d10'!$AD$16)</f>
        <v>0</v>
      </c>
      <c r="L36" s="67">
        <f>SUMIFS('d11'!$C$2:$C$307,'d11'!$B$2:$B$307,$A36,'d11'!$D$2:$D$307,'d11'!$AD$16)</f>
        <v>0</v>
      </c>
      <c r="M36" s="67">
        <f>SUMIFS('d12'!$C$2:$C$307,'d12'!$B$2:$B$307,$A36,'d12'!$D$2:$D$307,'d12'!$AD$16)</f>
        <v>0</v>
      </c>
      <c r="N36" s="67">
        <f>SUMIFS('d13'!$C$2:$C$307,'d13'!$B$2:$B$307,$A36,'d13'!$D$2:$D$307,'d13'!$AD$16)</f>
        <v>0</v>
      </c>
      <c r="O36" s="67">
        <f>SUMIFS('d14'!$C$2:$C$307,'d14'!$B$2:$B$307,$A36,'d14'!$D$2:$D$307,'d14'!$AD$16)</f>
        <v>0</v>
      </c>
      <c r="P36" s="67">
        <f>SUMIFS('d15'!$C$2:$C$307,'d15'!$B$2:$B$307,$A36,'d15'!$D$2:$D$307,'d15'!$AD$16)</f>
        <v>0</v>
      </c>
      <c r="Q36" s="67">
        <f>SUMIFS('d16'!$C$2:$C$307,'d16'!$B$2:$B$307,$A36,'d16'!$D$2:$D$307,'d16'!$AD$16)</f>
        <v>0</v>
      </c>
      <c r="R36" s="67">
        <f>SUMIFS('d17'!$C$2:$C$307,'d17'!$B$2:$B$307,$A36,'d17'!$D$2:$D$307,'d17'!$AD$16)</f>
        <v>0</v>
      </c>
      <c r="S36" s="67">
        <f>SUMIFS('d18'!$C$2:$C$307,'d18'!$B$2:$B$307,$A36,'d18'!$D$2:$D$307,'d18'!$AD$16)</f>
        <v>0</v>
      </c>
      <c r="T36" s="67">
        <f>SUMIFS('d19'!$C$2:$C$307,'d19'!$B$2:$B$307,$A36,'d19'!$D$2:$D$307,'d19'!$AD$16)</f>
        <v>0</v>
      </c>
      <c r="U36" s="67">
        <f>SUMIFS('d20'!$C$2:$C$307,'d20'!$B$2:$B$307,$A36,'d20'!$D$2:$D$307,'d20'!$AD$16)</f>
        <v>0</v>
      </c>
      <c r="V36" s="67">
        <f>SUMIFS('d21'!$C$2:$C$307,'d21'!$B$2:$B$307,$A36,'d21'!$D$2:$D$307,'d21'!$AD$16)</f>
        <v>0</v>
      </c>
      <c r="W36" s="67">
        <f>SUMIFS('d22'!$C$2:$C$307,'d22'!$B$2:$B$307,$A36,'d22'!$D$2:$D$307,'d22'!$AD$16)</f>
        <v>0</v>
      </c>
      <c r="X36" s="67">
        <f>SUMIFS('d23'!$C$2:$C$307,'d23'!$B$2:$B$307,$A36,'d23'!$D$2:$D$307,'d23'!$AD$16)</f>
        <v>0</v>
      </c>
      <c r="Y36" s="67">
        <f>SUMIFS('d24'!$C$2:$C$307,'d24'!$B$2:$B$307,$A36,'d24'!$D$2:$D$307,'d24'!$AD$16)</f>
        <v>0</v>
      </c>
      <c r="Z36" s="67">
        <f>SUMIFS('d25'!$C$2:$C$307,'d25'!$B$2:$B$307,$A36,'d25'!$D$2:$D$307,'d25'!$AD$16)</f>
        <v>0</v>
      </c>
      <c r="AA36" s="67">
        <f>SUMIFS('d26'!$C$2:$C$307,'d26'!$B$2:$B$307,$A36,'d26'!$D$2:$D$307,'d26'!$AD$16)</f>
        <v>0</v>
      </c>
      <c r="AB36" s="67">
        <f>SUMIFS('d27'!$C$2:$C$307,'d27'!$B$2:$B$307,$A36,'d27'!$D$2:$D$307,'d27'!$AD$16)</f>
        <v>0</v>
      </c>
      <c r="AC36" s="67">
        <f>SUMIFS('d28'!$C$2:$C$307,'d28'!$B$2:$B$307,$A36,'d28'!$D$2:$D$307,'d28'!$AD$16)</f>
        <v>0</v>
      </c>
      <c r="AD36" s="67">
        <f>SUMIFS('d29'!$C$2:$C$307,'d29'!$B$2:$B$307,$A36,'d29'!$D$2:$D$307,'d29'!$AD$16)</f>
        <v>0</v>
      </c>
      <c r="AE36" s="67">
        <f>SUMIFS('d30'!$C$2:$C$307,'d30'!$B$2:$B$307,$A36,'d30'!$D$2:$D$307,'d30'!$AD$16)</f>
        <v>0</v>
      </c>
      <c r="AF36" s="67">
        <f>SUMIFS('d31'!$C$2:$C$307,'d31'!$B$2:$B$307,$A36,'d31'!$D$2:$D$307,'d31'!$AD$16)</f>
        <v>0</v>
      </c>
      <c r="AG36" s="71"/>
      <c r="AH36" s="34">
        <f t="shared" si="8"/>
        <v>0</v>
      </c>
      <c r="AI36" s="69">
        <f t="shared" si="9"/>
        <v>0</v>
      </c>
      <c r="AJ36" s="70">
        <f t="shared" si="10"/>
        <v>0</v>
      </c>
      <c r="AK36" s="64">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row>
    <row r="37" spans="1:196" s="66" customFormat="1" x14ac:dyDescent="0.3">
      <c r="A37" s="65" t="s">
        <v>115</v>
      </c>
      <c r="B37" s="67">
        <f>SUMIFS('d1'!$C$2:$C$307,'d1'!$B$2:$B$307,$A37,'d1'!$D$2:$D$307,'d1'!$AD$16)</f>
        <v>0</v>
      </c>
      <c r="C37" s="67">
        <f>SUMIFS('d2'!$C$2:$C$307,'d2'!$B$2:$B$307,$A37,'d2'!$D$2:$D$307,'d2'!$AD$16)</f>
        <v>0</v>
      </c>
      <c r="D37" s="67">
        <f>SUMIFS('d3'!$C$2:$C$307,'d3'!$B$2:$B$307,$A37,'d3'!$D$2:$D$307,'d3'!$AD$16)</f>
        <v>0</v>
      </c>
      <c r="E37" s="67">
        <f>SUMIFS('d4'!$C$2:$C$307,'d4'!$B$2:$B$307,$A37,'d4'!$D$2:$D$307,'d4'!$AD$16)</f>
        <v>0</v>
      </c>
      <c r="F37" s="67">
        <f>SUMIFS('d5'!$C$2:$C$307,'d5'!$B$2:$B$307,$A37,'d5'!$D$2:$D$307,'d5'!$AD$16)</f>
        <v>0</v>
      </c>
      <c r="G37" s="67">
        <f>SUMIFS('d6'!$C$2:$C$307,'d6'!$B$2:$B$307,$A37,'d6'!$D$2:$D$307,'d6'!$AD$16)</f>
        <v>0</v>
      </c>
      <c r="H37" s="67">
        <f>SUMIFS('d7'!$C$2:$C$307,'d7'!$B$2:$B$307,$A37,'d7'!$D$2:$D$307,'d7'!$AD$16)</f>
        <v>0</v>
      </c>
      <c r="I37" s="67">
        <f>SUMIFS('d8'!$C$2:$C$307,'d8'!$B$2:$B$307,$A37,'d8'!$D$2:$D$307,'d8'!$AD$16)</f>
        <v>0</v>
      </c>
      <c r="J37" s="67">
        <f>SUMIFS('d9'!$C$2:$C$307,'d9'!$B$2:$B$307,$A37,'d9'!$D$2:$D$307,'d9'!$AD$16)</f>
        <v>0</v>
      </c>
      <c r="K37" s="67">
        <f>SUMIFS('d10'!$C$2:$C$307,'d10'!$B$2:$B$307,$A37,'d10'!$D$2:$D$307,'d10'!$AD$16)</f>
        <v>0</v>
      </c>
      <c r="L37" s="67">
        <f>SUMIFS('d11'!$C$2:$C$307,'d11'!$B$2:$B$307,$A37,'d11'!$D$2:$D$307,'d11'!$AD$16)</f>
        <v>0</v>
      </c>
      <c r="M37" s="67">
        <f>SUMIFS('d12'!$C$2:$C$307,'d12'!$B$2:$B$307,$A37,'d12'!$D$2:$D$307,'d12'!$AD$16)</f>
        <v>0</v>
      </c>
      <c r="N37" s="67">
        <f>SUMIFS('d13'!$C$2:$C$307,'d13'!$B$2:$B$307,$A37,'d13'!$D$2:$D$307,'d13'!$AD$16)</f>
        <v>0</v>
      </c>
      <c r="O37" s="67">
        <f>SUMIFS('d14'!$C$2:$C$307,'d14'!$B$2:$B$307,$A37,'d14'!$D$2:$D$307,'d14'!$AD$16)</f>
        <v>0</v>
      </c>
      <c r="P37" s="67">
        <f>SUMIFS('d15'!$C$2:$C$307,'d15'!$B$2:$B$307,$A37,'d15'!$D$2:$D$307,'d15'!$AD$16)</f>
        <v>0</v>
      </c>
      <c r="Q37" s="67">
        <f>SUMIFS('d16'!$C$2:$C$307,'d16'!$B$2:$B$307,$A37,'d16'!$D$2:$D$307,'d16'!$AD$16)</f>
        <v>0</v>
      </c>
      <c r="R37" s="67">
        <f>SUMIFS('d17'!$C$2:$C$307,'d17'!$B$2:$B$307,$A37,'d17'!$D$2:$D$307,'d17'!$AD$16)</f>
        <v>0</v>
      </c>
      <c r="S37" s="67">
        <f>SUMIFS('d18'!$C$2:$C$307,'d18'!$B$2:$B$307,$A37,'d18'!$D$2:$D$307,'d18'!$AD$16)</f>
        <v>0</v>
      </c>
      <c r="T37" s="67">
        <f>SUMIFS('d19'!$C$2:$C$307,'d19'!$B$2:$B$307,$A37,'d19'!$D$2:$D$307,'d19'!$AD$16)</f>
        <v>0</v>
      </c>
      <c r="U37" s="67">
        <f>SUMIFS('d20'!$C$2:$C$307,'d20'!$B$2:$B$307,$A37,'d20'!$D$2:$D$307,'d20'!$AD$16)</f>
        <v>0</v>
      </c>
      <c r="V37" s="67">
        <f>SUMIFS('d21'!$C$2:$C$307,'d21'!$B$2:$B$307,$A37,'d21'!$D$2:$D$307,'d21'!$AD$16)</f>
        <v>0</v>
      </c>
      <c r="W37" s="67">
        <f>SUMIFS('d22'!$C$2:$C$307,'d22'!$B$2:$B$307,$A37,'d22'!$D$2:$D$307,'d22'!$AD$16)</f>
        <v>0</v>
      </c>
      <c r="X37" s="67">
        <f>SUMIFS('d23'!$C$2:$C$307,'d23'!$B$2:$B$307,$A37,'d23'!$D$2:$D$307,'d23'!$AD$16)</f>
        <v>0</v>
      </c>
      <c r="Y37" s="67">
        <f>SUMIFS('d24'!$C$2:$C$307,'d24'!$B$2:$B$307,$A37,'d24'!$D$2:$D$307,'d24'!$AD$16)</f>
        <v>0</v>
      </c>
      <c r="Z37" s="67">
        <f>SUMIFS('d25'!$C$2:$C$307,'d25'!$B$2:$B$307,$A37,'d25'!$D$2:$D$307,'d25'!$AD$16)</f>
        <v>0</v>
      </c>
      <c r="AA37" s="67">
        <f>SUMIFS('d26'!$C$2:$C$307,'d26'!$B$2:$B$307,$A37,'d26'!$D$2:$D$307,'d26'!$AD$16)</f>
        <v>0</v>
      </c>
      <c r="AB37" s="67">
        <f>SUMIFS('d27'!$C$2:$C$307,'d27'!$B$2:$B$307,$A37,'d27'!$D$2:$D$307,'d27'!$AD$16)</f>
        <v>0</v>
      </c>
      <c r="AC37" s="67">
        <f>SUMIFS('d28'!$C$2:$C$307,'d28'!$B$2:$B$307,$A37,'d28'!$D$2:$D$307,'d28'!$AD$16)</f>
        <v>0</v>
      </c>
      <c r="AD37" s="67">
        <f>SUMIFS('d29'!$C$2:$C$307,'d29'!$B$2:$B$307,$A37,'d29'!$D$2:$D$307,'d29'!$AD$16)</f>
        <v>0</v>
      </c>
      <c r="AE37" s="67">
        <f>SUMIFS('d30'!$C$2:$C$307,'d30'!$B$2:$B$307,$A37,'d30'!$D$2:$D$307,'d30'!$AD$16)</f>
        <v>0</v>
      </c>
      <c r="AF37" s="67">
        <f>SUMIFS('d31'!$C$2:$C$307,'d31'!$B$2:$B$307,$A37,'d31'!$D$2:$D$307,'d31'!$AD$16)</f>
        <v>0</v>
      </c>
      <c r="AG37" s="68"/>
      <c r="AH37" s="34">
        <f t="shared" si="8"/>
        <v>0</v>
      </c>
      <c r="AI37" s="69">
        <f t="shared" si="9"/>
        <v>0</v>
      </c>
      <c r="AJ37" s="70">
        <f t="shared" si="10"/>
        <v>0</v>
      </c>
      <c r="AK37" s="64">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row>
    <row r="38" spans="1:196" s="66" customFormat="1" x14ac:dyDescent="0.3">
      <c r="A38" s="65" t="s">
        <v>116</v>
      </c>
      <c r="B38" s="67">
        <f>SUMIFS('d1'!$C$2:$C$307,'d1'!$B$2:$B$307,$A38,'d1'!$D$2:$D$307,'d1'!$AD$16)</f>
        <v>0</v>
      </c>
      <c r="C38" s="67">
        <f>SUMIFS('d2'!$C$2:$C$307,'d2'!$B$2:$B$307,$A38,'d2'!$D$2:$D$307,'d2'!$AD$16)</f>
        <v>0</v>
      </c>
      <c r="D38" s="67">
        <f>SUMIFS('d3'!$C$2:$C$307,'d3'!$B$2:$B$307,$A38,'d3'!$D$2:$D$307,'d3'!$AD$16)</f>
        <v>0</v>
      </c>
      <c r="E38" s="67">
        <f>SUMIFS('d4'!$C$2:$C$307,'d4'!$B$2:$B$307,$A38,'d4'!$D$2:$D$307,'d4'!$AD$16)</f>
        <v>0</v>
      </c>
      <c r="F38" s="67">
        <f>SUMIFS('d5'!$C$2:$C$307,'d5'!$B$2:$B$307,$A38,'d5'!$D$2:$D$307,'d5'!$AD$16)</f>
        <v>0</v>
      </c>
      <c r="G38" s="67">
        <f>SUMIFS('d6'!$C$2:$C$307,'d6'!$B$2:$B$307,$A38,'d6'!$D$2:$D$307,'d6'!$AD$16)</f>
        <v>0</v>
      </c>
      <c r="H38" s="67">
        <f>SUMIFS('d7'!$C$2:$C$307,'d7'!$B$2:$B$307,$A38,'d7'!$D$2:$D$307,'d7'!$AD$16)</f>
        <v>0</v>
      </c>
      <c r="I38" s="67">
        <f>SUMIFS('d8'!$C$2:$C$307,'d8'!$B$2:$B$307,$A38,'d8'!$D$2:$D$307,'d8'!$AD$16)</f>
        <v>0</v>
      </c>
      <c r="J38" s="67">
        <f>SUMIFS('d9'!$C$2:$C$307,'d9'!$B$2:$B$307,$A38,'d9'!$D$2:$D$307,'d9'!$AD$16)</f>
        <v>0</v>
      </c>
      <c r="K38" s="67">
        <f>SUMIFS('d10'!$C$2:$C$307,'d10'!$B$2:$B$307,$A38,'d10'!$D$2:$D$307,'d10'!$AD$16)</f>
        <v>0</v>
      </c>
      <c r="L38" s="67">
        <f>SUMIFS('d11'!$C$2:$C$307,'d11'!$B$2:$B$307,$A38,'d11'!$D$2:$D$307,'d11'!$AD$16)</f>
        <v>0</v>
      </c>
      <c r="M38" s="67">
        <f>SUMIFS('d12'!$C$2:$C$307,'d12'!$B$2:$B$307,$A38,'d12'!$D$2:$D$307,'d12'!$AD$16)</f>
        <v>0</v>
      </c>
      <c r="N38" s="67">
        <f>SUMIFS('d13'!$C$2:$C$307,'d13'!$B$2:$B$307,$A38,'d13'!$D$2:$D$307,'d13'!$AD$16)</f>
        <v>0</v>
      </c>
      <c r="O38" s="67">
        <f>SUMIFS('d14'!$C$2:$C$307,'d14'!$B$2:$B$307,$A38,'d14'!$D$2:$D$307,'d14'!$AD$16)</f>
        <v>0</v>
      </c>
      <c r="P38" s="67">
        <f>SUMIFS('d15'!$C$2:$C$307,'d15'!$B$2:$B$307,$A38,'d15'!$D$2:$D$307,'d15'!$AD$16)</f>
        <v>0</v>
      </c>
      <c r="Q38" s="67">
        <f>SUMIFS('d16'!$C$2:$C$307,'d16'!$B$2:$B$307,$A38,'d16'!$D$2:$D$307,'d16'!$AD$16)</f>
        <v>0</v>
      </c>
      <c r="R38" s="67">
        <f>SUMIFS('d17'!$C$2:$C$307,'d17'!$B$2:$B$307,$A38,'d17'!$D$2:$D$307,'d17'!$AD$16)</f>
        <v>0</v>
      </c>
      <c r="S38" s="67">
        <f>SUMIFS('d18'!$C$2:$C$307,'d18'!$B$2:$B$307,$A38,'d18'!$D$2:$D$307,'d18'!$AD$16)</f>
        <v>0</v>
      </c>
      <c r="T38" s="67">
        <f>SUMIFS('d19'!$C$2:$C$307,'d19'!$B$2:$B$307,$A38,'d19'!$D$2:$D$307,'d19'!$AD$16)</f>
        <v>0</v>
      </c>
      <c r="U38" s="67">
        <f>SUMIFS('d20'!$C$2:$C$307,'d20'!$B$2:$B$307,$A38,'d20'!$D$2:$D$307,'d20'!$AD$16)</f>
        <v>0</v>
      </c>
      <c r="V38" s="67">
        <f>SUMIFS('d21'!$C$2:$C$307,'d21'!$B$2:$B$307,$A38,'d21'!$D$2:$D$307,'d21'!$AD$16)</f>
        <v>0</v>
      </c>
      <c r="W38" s="67">
        <f>SUMIFS('d22'!$C$2:$C$307,'d22'!$B$2:$B$307,$A38,'d22'!$D$2:$D$307,'d22'!$AD$16)</f>
        <v>0</v>
      </c>
      <c r="X38" s="67">
        <f>SUMIFS('d23'!$C$2:$C$307,'d23'!$B$2:$B$307,$A38,'d23'!$D$2:$D$307,'d23'!$AD$16)</f>
        <v>0</v>
      </c>
      <c r="Y38" s="67">
        <f>SUMIFS('d24'!$C$2:$C$307,'d24'!$B$2:$B$307,$A38,'d24'!$D$2:$D$307,'d24'!$AD$16)</f>
        <v>0</v>
      </c>
      <c r="Z38" s="67">
        <f>SUMIFS('d25'!$C$2:$C$307,'d25'!$B$2:$B$307,$A38,'d25'!$D$2:$D$307,'d25'!$AD$16)</f>
        <v>0</v>
      </c>
      <c r="AA38" s="67">
        <f>SUMIFS('d26'!$C$2:$C$307,'d26'!$B$2:$B$307,$A38,'d26'!$D$2:$D$307,'d26'!$AD$16)</f>
        <v>0</v>
      </c>
      <c r="AB38" s="67">
        <f>SUMIFS('d27'!$C$2:$C$307,'d27'!$B$2:$B$307,$A38,'d27'!$D$2:$D$307,'d27'!$AD$16)</f>
        <v>0</v>
      </c>
      <c r="AC38" s="67">
        <f>SUMIFS('d28'!$C$2:$C$307,'d28'!$B$2:$B$307,$A38,'d28'!$D$2:$D$307,'d28'!$AD$16)</f>
        <v>0</v>
      </c>
      <c r="AD38" s="67">
        <f>SUMIFS('d29'!$C$2:$C$307,'d29'!$B$2:$B$307,$A38,'d29'!$D$2:$D$307,'d29'!$AD$16)</f>
        <v>0</v>
      </c>
      <c r="AE38" s="67">
        <f>SUMIFS('d30'!$C$2:$C$307,'d30'!$B$2:$B$307,$A38,'d30'!$D$2:$D$307,'d30'!$AD$16)</f>
        <v>0</v>
      </c>
      <c r="AF38" s="67">
        <f>SUMIFS('d31'!$C$2:$C$307,'d31'!$B$2:$B$307,$A38,'d31'!$D$2:$D$307,'d31'!$AD$16)</f>
        <v>0</v>
      </c>
      <c r="AG38" s="68"/>
      <c r="AH38" s="34">
        <f t="shared" si="8"/>
        <v>0</v>
      </c>
      <c r="AI38" s="69">
        <f t="shared" si="9"/>
        <v>0</v>
      </c>
      <c r="AJ38" s="70">
        <f t="shared" si="10"/>
        <v>0</v>
      </c>
      <c r="AK38" s="64">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c r="GN38" s="65"/>
    </row>
    <row r="39" spans="1:196" s="66" customFormat="1" x14ac:dyDescent="0.3">
      <c r="A39" s="65" t="s">
        <v>117</v>
      </c>
      <c r="B39" s="67">
        <f>SUMIFS('d1'!$C$2:$C$307,'d1'!$B$2:$B$307,$A39,'d1'!$D$2:$D$307,'d1'!$AD$16)</f>
        <v>0</v>
      </c>
      <c r="C39" s="67">
        <f>SUMIFS('d2'!$C$2:$C$307,'d2'!$B$2:$B$307,$A39,'d2'!$D$2:$D$307,'d2'!$AD$16)</f>
        <v>0</v>
      </c>
      <c r="D39" s="67">
        <f>SUMIFS('d3'!$C$2:$C$307,'d3'!$B$2:$B$307,$A39,'d3'!$D$2:$D$307,'d3'!$AD$16)</f>
        <v>0</v>
      </c>
      <c r="E39" s="67">
        <f>SUMIFS('d4'!$C$2:$C$307,'d4'!$B$2:$B$307,$A39,'d4'!$D$2:$D$307,'d4'!$AD$16)</f>
        <v>0</v>
      </c>
      <c r="F39" s="67">
        <f>SUMIFS('d5'!$C$2:$C$307,'d5'!$B$2:$B$307,$A39,'d5'!$D$2:$D$307,'d5'!$AD$16)</f>
        <v>0</v>
      </c>
      <c r="G39" s="67">
        <f>SUMIFS('d6'!$C$2:$C$307,'d6'!$B$2:$B$307,$A39,'d6'!$D$2:$D$307,'d6'!$AD$16)</f>
        <v>0</v>
      </c>
      <c r="H39" s="67">
        <f>SUMIFS('d7'!$C$2:$C$307,'d7'!$B$2:$B$307,$A39,'d7'!$D$2:$D$307,'d7'!$AD$16)</f>
        <v>0</v>
      </c>
      <c r="I39" s="67">
        <f>SUMIFS('d8'!$C$2:$C$307,'d8'!$B$2:$B$307,$A39,'d8'!$D$2:$D$307,'d8'!$AD$16)</f>
        <v>0</v>
      </c>
      <c r="J39" s="67">
        <f>SUMIFS('d9'!$C$2:$C$307,'d9'!$B$2:$B$307,$A39,'d9'!$D$2:$D$307,'d9'!$AD$16)</f>
        <v>0</v>
      </c>
      <c r="K39" s="67">
        <f>SUMIFS('d10'!$C$2:$C$307,'d10'!$B$2:$B$307,$A39,'d10'!$D$2:$D$307,'d10'!$AD$16)</f>
        <v>0</v>
      </c>
      <c r="L39" s="67">
        <f>SUMIFS('d11'!$C$2:$C$307,'d11'!$B$2:$B$307,$A39,'d11'!$D$2:$D$307,'d11'!$AD$16)</f>
        <v>0</v>
      </c>
      <c r="M39" s="67">
        <f>SUMIFS('d12'!$C$2:$C$307,'d12'!$B$2:$B$307,$A39,'d12'!$D$2:$D$307,'d12'!$AD$16)</f>
        <v>0</v>
      </c>
      <c r="N39" s="67">
        <f>SUMIFS('d13'!$C$2:$C$307,'d13'!$B$2:$B$307,$A39,'d13'!$D$2:$D$307,'d13'!$AD$16)</f>
        <v>0</v>
      </c>
      <c r="O39" s="67">
        <f>SUMIFS('d14'!$C$2:$C$307,'d14'!$B$2:$B$307,$A39,'d14'!$D$2:$D$307,'d14'!$AD$16)</f>
        <v>0</v>
      </c>
      <c r="P39" s="67">
        <f>SUMIFS('d15'!$C$2:$C$307,'d15'!$B$2:$B$307,$A39,'d15'!$D$2:$D$307,'d15'!$AD$16)</f>
        <v>0</v>
      </c>
      <c r="Q39" s="67">
        <f>SUMIFS('d16'!$C$2:$C$307,'d16'!$B$2:$B$307,$A39,'d16'!$D$2:$D$307,'d16'!$AD$16)</f>
        <v>0</v>
      </c>
      <c r="R39" s="67">
        <f>SUMIFS('d17'!$C$2:$C$307,'d17'!$B$2:$B$307,$A39,'d17'!$D$2:$D$307,'d17'!$AD$16)</f>
        <v>0</v>
      </c>
      <c r="S39" s="67">
        <f>SUMIFS('d18'!$C$2:$C$307,'d18'!$B$2:$B$307,$A39,'d18'!$D$2:$D$307,'d18'!$AD$16)</f>
        <v>0</v>
      </c>
      <c r="T39" s="67">
        <f>SUMIFS('d19'!$C$2:$C$307,'d19'!$B$2:$B$307,$A39,'d19'!$D$2:$D$307,'d19'!$AD$16)</f>
        <v>0</v>
      </c>
      <c r="U39" s="67">
        <f>SUMIFS('d20'!$C$2:$C$307,'d20'!$B$2:$B$307,$A39,'d20'!$D$2:$D$307,'d20'!$AD$16)</f>
        <v>0</v>
      </c>
      <c r="V39" s="67">
        <f>SUMIFS('d21'!$C$2:$C$307,'d21'!$B$2:$B$307,$A39,'d21'!$D$2:$D$307,'d21'!$AD$16)</f>
        <v>0</v>
      </c>
      <c r="W39" s="67">
        <f>SUMIFS('d22'!$C$2:$C$307,'d22'!$B$2:$B$307,$A39,'d22'!$D$2:$D$307,'d22'!$AD$16)</f>
        <v>0</v>
      </c>
      <c r="X39" s="67">
        <f>SUMIFS('d23'!$C$2:$C$307,'d23'!$B$2:$B$307,$A39,'d23'!$D$2:$D$307,'d23'!$AD$16)</f>
        <v>0</v>
      </c>
      <c r="Y39" s="67">
        <f>SUMIFS('d24'!$C$2:$C$307,'d24'!$B$2:$B$307,$A39,'d24'!$D$2:$D$307,'d24'!$AD$16)</f>
        <v>0</v>
      </c>
      <c r="Z39" s="67">
        <f>SUMIFS('d25'!$C$2:$C$307,'d25'!$B$2:$B$307,$A39,'d25'!$D$2:$D$307,'d25'!$AD$16)</f>
        <v>0</v>
      </c>
      <c r="AA39" s="67">
        <f>SUMIFS('d26'!$C$2:$C$307,'d26'!$B$2:$B$307,$A39,'d26'!$D$2:$D$307,'d26'!$AD$16)</f>
        <v>0</v>
      </c>
      <c r="AB39" s="67">
        <f>SUMIFS('d27'!$C$2:$C$307,'d27'!$B$2:$B$307,$A39,'d27'!$D$2:$D$307,'d27'!$AD$16)</f>
        <v>0</v>
      </c>
      <c r="AC39" s="67">
        <f>SUMIFS('d28'!$C$2:$C$307,'d28'!$B$2:$B$307,$A39,'d28'!$D$2:$D$307,'d28'!$AD$16)</f>
        <v>0</v>
      </c>
      <c r="AD39" s="67">
        <f>SUMIFS('d29'!$C$2:$C$307,'d29'!$B$2:$B$307,$A39,'d29'!$D$2:$D$307,'d29'!$AD$16)</f>
        <v>0</v>
      </c>
      <c r="AE39" s="67">
        <f>SUMIFS('d30'!$C$2:$C$307,'d30'!$B$2:$B$307,$A39,'d30'!$D$2:$D$307,'d30'!$AD$16)</f>
        <v>0</v>
      </c>
      <c r="AF39" s="67">
        <f>SUMIFS('d31'!$C$2:$C$307,'d31'!$B$2:$B$307,$A39,'d31'!$D$2:$D$307,'d31'!$AD$16)</f>
        <v>0</v>
      </c>
      <c r="AG39" s="68"/>
      <c r="AH39" s="34">
        <f t="shared" si="8"/>
        <v>0</v>
      </c>
      <c r="AI39" s="69">
        <f t="shared" si="9"/>
        <v>0</v>
      </c>
      <c r="AJ39" s="70">
        <f t="shared" si="10"/>
        <v>0</v>
      </c>
      <c r="AK39" s="64">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c r="GN39" s="65"/>
    </row>
    <row r="40" spans="1:196" s="66" customFormat="1" x14ac:dyDescent="0.3">
      <c r="A40" s="65" t="s">
        <v>118</v>
      </c>
      <c r="B40" s="67">
        <f>SUMIFS('d1'!$C$2:$C$307,'d1'!$B$2:$B$307,$A40,'d1'!$D$2:$D$307,'d1'!$AD$16)</f>
        <v>0</v>
      </c>
      <c r="C40" s="67">
        <f>SUMIFS('d2'!$C$2:$C$307,'d2'!$B$2:$B$307,$A40,'d2'!$D$2:$D$307,'d2'!$AD$16)</f>
        <v>0</v>
      </c>
      <c r="D40" s="67">
        <f>SUMIFS('d3'!$C$2:$C$307,'d3'!$B$2:$B$307,$A40,'d3'!$D$2:$D$307,'d3'!$AD$16)</f>
        <v>0</v>
      </c>
      <c r="E40" s="67">
        <f>SUMIFS('d4'!$C$2:$C$307,'d4'!$B$2:$B$307,$A40,'d4'!$D$2:$D$307,'d4'!$AD$16)</f>
        <v>0</v>
      </c>
      <c r="F40" s="67">
        <f>SUMIFS('d5'!$C$2:$C$307,'d5'!$B$2:$B$307,$A40,'d5'!$D$2:$D$307,'d5'!$AD$16)</f>
        <v>0</v>
      </c>
      <c r="G40" s="67">
        <f>SUMIFS('d6'!$C$2:$C$307,'d6'!$B$2:$B$307,$A40,'d6'!$D$2:$D$307,'d6'!$AD$16)</f>
        <v>0</v>
      </c>
      <c r="H40" s="67">
        <f>SUMIFS('d7'!$C$2:$C$307,'d7'!$B$2:$B$307,$A40,'d7'!$D$2:$D$307,'d7'!$AD$16)</f>
        <v>0</v>
      </c>
      <c r="I40" s="67">
        <f>SUMIFS('d8'!$C$2:$C$307,'d8'!$B$2:$B$307,$A40,'d8'!$D$2:$D$307,'d8'!$AD$16)</f>
        <v>0</v>
      </c>
      <c r="J40" s="67">
        <f>SUMIFS('d9'!$C$2:$C$307,'d9'!$B$2:$B$307,$A40,'d9'!$D$2:$D$307,'d9'!$AD$16)</f>
        <v>0</v>
      </c>
      <c r="K40" s="67">
        <f>SUMIFS('d10'!$C$2:$C$307,'d10'!$B$2:$B$307,$A40,'d10'!$D$2:$D$307,'d10'!$AD$16)</f>
        <v>0</v>
      </c>
      <c r="L40" s="67">
        <f>SUMIFS('d11'!$C$2:$C$307,'d11'!$B$2:$B$307,$A40,'d11'!$D$2:$D$307,'d11'!$AD$16)</f>
        <v>0</v>
      </c>
      <c r="M40" s="67">
        <f>SUMIFS('d12'!$C$2:$C$307,'d12'!$B$2:$B$307,$A40,'d12'!$D$2:$D$307,'d12'!$AD$16)</f>
        <v>0</v>
      </c>
      <c r="N40" s="67">
        <f>SUMIFS('d13'!$C$2:$C$307,'d13'!$B$2:$B$307,$A40,'d13'!$D$2:$D$307,'d13'!$AD$16)</f>
        <v>0</v>
      </c>
      <c r="O40" s="67">
        <f>SUMIFS('d14'!$C$2:$C$307,'d14'!$B$2:$B$307,$A40,'d14'!$D$2:$D$307,'d14'!$AD$16)</f>
        <v>0</v>
      </c>
      <c r="P40" s="67">
        <f>SUMIFS('d15'!$C$2:$C$307,'d15'!$B$2:$B$307,$A40,'d15'!$D$2:$D$307,'d15'!$AD$16)</f>
        <v>0</v>
      </c>
      <c r="Q40" s="67">
        <f>SUMIFS('d16'!$C$2:$C$307,'d16'!$B$2:$B$307,$A40,'d16'!$D$2:$D$307,'d16'!$AD$16)</f>
        <v>0</v>
      </c>
      <c r="R40" s="67">
        <f>SUMIFS('d17'!$C$2:$C$307,'d17'!$B$2:$B$307,$A40,'d17'!$D$2:$D$307,'d17'!$AD$16)</f>
        <v>0</v>
      </c>
      <c r="S40" s="67">
        <f>SUMIFS('d18'!$C$2:$C$307,'d18'!$B$2:$B$307,$A40,'d18'!$D$2:$D$307,'d18'!$AD$16)</f>
        <v>0</v>
      </c>
      <c r="T40" s="67">
        <f>SUMIFS('d19'!$C$2:$C$307,'d19'!$B$2:$B$307,$A40,'d19'!$D$2:$D$307,'d19'!$AD$16)</f>
        <v>0</v>
      </c>
      <c r="U40" s="67">
        <f>SUMIFS('d20'!$C$2:$C$307,'d20'!$B$2:$B$307,$A40,'d20'!$D$2:$D$307,'d20'!$AD$16)</f>
        <v>0</v>
      </c>
      <c r="V40" s="67">
        <f>SUMIFS('d21'!$C$2:$C$307,'d21'!$B$2:$B$307,$A40,'d21'!$D$2:$D$307,'d21'!$AD$16)</f>
        <v>0</v>
      </c>
      <c r="W40" s="67">
        <f>SUMIFS('d22'!$C$2:$C$307,'d22'!$B$2:$B$307,$A40,'d22'!$D$2:$D$307,'d22'!$AD$16)</f>
        <v>0</v>
      </c>
      <c r="X40" s="67">
        <f>SUMIFS('d23'!$C$2:$C$307,'d23'!$B$2:$B$307,$A40,'d23'!$D$2:$D$307,'d23'!$AD$16)</f>
        <v>0</v>
      </c>
      <c r="Y40" s="67">
        <f>SUMIFS('d24'!$C$2:$C$307,'d24'!$B$2:$B$307,$A40,'d24'!$D$2:$D$307,'d24'!$AD$16)</f>
        <v>0</v>
      </c>
      <c r="Z40" s="67">
        <f>SUMIFS('d25'!$C$2:$C$307,'d25'!$B$2:$B$307,$A40,'d25'!$D$2:$D$307,'d25'!$AD$16)</f>
        <v>0</v>
      </c>
      <c r="AA40" s="67">
        <f>SUMIFS('d26'!$C$2:$C$307,'d26'!$B$2:$B$307,$A40,'d26'!$D$2:$D$307,'d26'!$AD$16)</f>
        <v>0</v>
      </c>
      <c r="AB40" s="67">
        <f>SUMIFS('d27'!$C$2:$C$307,'d27'!$B$2:$B$307,$A40,'d27'!$D$2:$D$307,'d27'!$AD$16)</f>
        <v>0</v>
      </c>
      <c r="AC40" s="67">
        <f>SUMIFS('d28'!$C$2:$C$307,'d28'!$B$2:$B$307,$A40,'d28'!$D$2:$D$307,'d28'!$AD$16)</f>
        <v>0</v>
      </c>
      <c r="AD40" s="67">
        <f>SUMIFS('d29'!$C$2:$C$307,'d29'!$B$2:$B$307,$A40,'d29'!$D$2:$D$307,'d29'!$AD$16)</f>
        <v>0</v>
      </c>
      <c r="AE40" s="67">
        <f>SUMIFS('d30'!$C$2:$C$307,'d30'!$B$2:$B$307,$A40,'d30'!$D$2:$D$307,'d30'!$AD$16)</f>
        <v>0</v>
      </c>
      <c r="AF40" s="67">
        <f>SUMIFS('d31'!$C$2:$C$307,'d31'!$B$2:$B$307,$A40,'d31'!$D$2:$D$307,'d31'!$AD$16)</f>
        <v>0</v>
      </c>
      <c r="AG40" s="68"/>
      <c r="AH40" s="34">
        <f t="shared" si="8"/>
        <v>0</v>
      </c>
      <c r="AI40" s="69">
        <f t="shared" si="9"/>
        <v>0</v>
      </c>
      <c r="AJ40" s="70">
        <f t="shared" si="10"/>
        <v>0</v>
      </c>
      <c r="AK40" s="64">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row>
    <row r="41" spans="1:196" s="66" customFormat="1" x14ac:dyDescent="0.3">
      <c r="A41" s="65" t="s">
        <v>119</v>
      </c>
      <c r="B41" s="67">
        <f>SUMIFS('d1'!$C$2:$C$307,'d1'!$B$2:$B$307,$A41,'d1'!$D$2:$D$307,'d1'!$AD$16)</f>
        <v>0</v>
      </c>
      <c r="C41" s="67">
        <f>SUMIFS('d2'!$C$2:$C$307,'d2'!$B$2:$B$307,$A41,'d2'!$D$2:$D$307,'d2'!$AD$16)</f>
        <v>0</v>
      </c>
      <c r="D41" s="67">
        <f>SUMIFS('d3'!$C$2:$C$307,'d3'!$B$2:$B$307,$A41,'d3'!$D$2:$D$307,'d3'!$AD$16)</f>
        <v>0</v>
      </c>
      <c r="E41" s="67">
        <f>SUMIFS('d4'!$C$2:$C$307,'d4'!$B$2:$B$307,$A41,'d4'!$D$2:$D$307,'d4'!$AD$16)</f>
        <v>0</v>
      </c>
      <c r="F41" s="67">
        <f>SUMIFS('d5'!$C$2:$C$307,'d5'!$B$2:$B$307,$A41,'d5'!$D$2:$D$307,'d5'!$AD$16)</f>
        <v>0</v>
      </c>
      <c r="G41" s="67">
        <f>SUMIFS('d6'!$C$2:$C$307,'d6'!$B$2:$B$307,$A41,'d6'!$D$2:$D$307,'d6'!$AD$16)</f>
        <v>0</v>
      </c>
      <c r="H41" s="67">
        <f>SUMIFS('d7'!$C$2:$C$307,'d7'!$B$2:$B$307,$A41,'d7'!$D$2:$D$307,'d7'!$AD$16)</f>
        <v>0</v>
      </c>
      <c r="I41" s="67">
        <f>SUMIFS('d8'!$C$2:$C$307,'d8'!$B$2:$B$307,$A41,'d8'!$D$2:$D$307,'d8'!$AD$16)</f>
        <v>0</v>
      </c>
      <c r="J41" s="67">
        <f>SUMIFS('d9'!$C$2:$C$307,'d9'!$B$2:$B$307,$A41,'d9'!$D$2:$D$307,'d9'!$AD$16)</f>
        <v>0</v>
      </c>
      <c r="K41" s="67">
        <f>SUMIFS('d10'!$C$2:$C$307,'d10'!$B$2:$B$307,$A41,'d10'!$D$2:$D$307,'d10'!$AD$16)</f>
        <v>0</v>
      </c>
      <c r="L41" s="67">
        <f>SUMIFS('d11'!$C$2:$C$307,'d11'!$B$2:$B$307,$A41,'d11'!$D$2:$D$307,'d11'!$AD$16)</f>
        <v>0</v>
      </c>
      <c r="M41" s="67">
        <f>SUMIFS('d12'!$C$2:$C$307,'d12'!$B$2:$B$307,$A41,'d12'!$D$2:$D$307,'d12'!$AD$16)</f>
        <v>0</v>
      </c>
      <c r="N41" s="67">
        <f>SUMIFS('d13'!$C$2:$C$307,'d13'!$B$2:$B$307,$A41,'d13'!$D$2:$D$307,'d13'!$AD$16)</f>
        <v>0</v>
      </c>
      <c r="O41" s="67">
        <f>SUMIFS('d14'!$C$2:$C$307,'d14'!$B$2:$B$307,$A41,'d14'!$D$2:$D$307,'d14'!$AD$16)</f>
        <v>0</v>
      </c>
      <c r="P41" s="67">
        <f>SUMIFS('d15'!$C$2:$C$307,'d15'!$B$2:$B$307,$A41,'d15'!$D$2:$D$307,'d15'!$AD$16)</f>
        <v>0</v>
      </c>
      <c r="Q41" s="67">
        <f>SUMIFS('d16'!$C$2:$C$307,'d16'!$B$2:$B$307,$A41,'d16'!$D$2:$D$307,'d16'!$AD$16)</f>
        <v>0</v>
      </c>
      <c r="R41" s="67">
        <f>SUMIFS('d17'!$C$2:$C$307,'d17'!$B$2:$B$307,$A41,'d17'!$D$2:$D$307,'d17'!$AD$16)</f>
        <v>0</v>
      </c>
      <c r="S41" s="67">
        <f>SUMIFS('d18'!$C$2:$C$307,'d18'!$B$2:$B$307,$A41,'d18'!$D$2:$D$307,'d18'!$AD$16)</f>
        <v>0</v>
      </c>
      <c r="T41" s="67">
        <f>SUMIFS('d19'!$C$2:$C$307,'d19'!$B$2:$B$307,$A41,'d19'!$D$2:$D$307,'d19'!$AD$16)</f>
        <v>0</v>
      </c>
      <c r="U41" s="67">
        <f>SUMIFS('d20'!$C$2:$C$307,'d20'!$B$2:$B$307,$A41,'d20'!$D$2:$D$307,'d20'!$AD$16)</f>
        <v>0</v>
      </c>
      <c r="V41" s="67">
        <f>SUMIFS('d21'!$C$2:$C$307,'d21'!$B$2:$B$307,$A41,'d21'!$D$2:$D$307,'d21'!$AD$16)</f>
        <v>0</v>
      </c>
      <c r="W41" s="67">
        <f>SUMIFS('d22'!$C$2:$C$307,'d22'!$B$2:$B$307,$A41,'d22'!$D$2:$D$307,'d22'!$AD$16)</f>
        <v>0</v>
      </c>
      <c r="X41" s="67">
        <f>SUMIFS('d23'!$C$2:$C$307,'d23'!$B$2:$B$307,$A41,'d23'!$D$2:$D$307,'d23'!$AD$16)</f>
        <v>0</v>
      </c>
      <c r="Y41" s="67">
        <f>SUMIFS('d24'!$C$2:$C$307,'d24'!$B$2:$B$307,$A41,'d24'!$D$2:$D$307,'d24'!$AD$16)</f>
        <v>0</v>
      </c>
      <c r="Z41" s="67">
        <f>SUMIFS('d25'!$C$2:$C$307,'d25'!$B$2:$B$307,$A41,'d25'!$D$2:$D$307,'d25'!$AD$16)</f>
        <v>0</v>
      </c>
      <c r="AA41" s="67">
        <f>SUMIFS('d26'!$C$2:$C$307,'d26'!$B$2:$B$307,$A41,'d26'!$D$2:$D$307,'d26'!$AD$16)</f>
        <v>0</v>
      </c>
      <c r="AB41" s="67">
        <f>SUMIFS('d27'!$C$2:$C$307,'d27'!$B$2:$B$307,$A41,'d27'!$D$2:$D$307,'d27'!$AD$16)</f>
        <v>0</v>
      </c>
      <c r="AC41" s="67">
        <f>SUMIFS('d28'!$C$2:$C$307,'d28'!$B$2:$B$307,$A41,'d28'!$D$2:$D$307,'d28'!$AD$16)</f>
        <v>0</v>
      </c>
      <c r="AD41" s="67">
        <f>SUMIFS('d29'!$C$2:$C$307,'d29'!$B$2:$B$307,$A41,'d29'!$D$2:$D$307,'d29'!$AD$16)</f>
        <v>0</v>
      </c>
      <c r="AE41" s="67">
        <f>SUMIFS('d30'!$C$2:$C$307,'d30'!$B$2:$B$307,$A41,'d30'!$D$2:$D$307,'d30'!$AD$16)</f>
        <v>0</v>
      </c>
      <c r="AF41" s="67">
        <f>SUMIFS('d31'!$C$2:$C$307,'d31'!$B$2:$B$307,$A41,'d31'!$D$2:$D$307,'d31'!$AD$16)</f>
        <v>0</v>
      </c>
      <c r="AG41" s="68"/>
      <c r="AH41" s="34">
        <f t="shared" si="8"/>
        <v>0</v>
      </c>
      <c r="AI41" s="69">
        <f t="shared" si="9"/>
        <v>0</v>
      </c>
      <c r="AJ41" s="70">
        <f t="shared" si="10"/>
        <v>0</v>
      </c>
      <c r="AK41" s="64">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row>
    <row r="42" spans="1:196" s="66" customFormat="1" x14ac:dyDescent="0.3">
      <c r="A42" s="65" t="s">
        <v>120</v>
      </c>
      <c r="B42" s="67">
        <f>SUMIFS('d1'!$C$2:$C$307,'d1'!$B$2:$B$307,$A42,'d1'!$D$2:$D$307,'d1'!$AD$16)</f>
        <v>0</v>
      </c>
      <c r="C42" s="67">
        <f>SUMIFS('d2'!$C$2:$C$307,'d2'!$B$2:$B$307,$A42,'d2'!$D$2:$D$307,'d2'!$AD$16)</f>
        <v>0</v>
      </c>
      <c r="D42" s="67">
        <f>SUMIFS('d3'!$C$2:$C$307,'d3'!$B$2:$B$307,$A42,'d3'!$D$2:$D$307,'d3'!$AD$16)</f>
        <v>0</v>
      </c>
      <c r="E42" s="67">
        <f>SUMIFS('d4'!$C$2:$C$307,'d4'!$B$2:$B$307,$A42,'d4'!$D$2:$D$307,'d4'!$AD$16)</f>
        <v>0</v>
      </c>
      <c r="F42" s="67">
        <f>SUMIFS('d5'!$C$2:$C$307,'d5'!$B$2:$B$307,$A42,'d5'!$D$2:$D$307,'d5'!$AD$16)</f>
        <v>0</v>
      </c>
      <c r="G42" s="67">
        <f>SUMIFS('d6'!$C$2:$C$307,'d6'!$B$2:$B$307,$A42,'d6'!$D$2:$D$307,'d6'!$AD$16)</f>
        <v>0</v>
      </c>
      <c r="H42" s="67">
        <f>SUMIFS('d7'!$C$2:$C$307,'d7'!$B$2:$B$307,$A42,'d7'!$D$2:$D$307,'d7'!$AD$16)</f>
        <v>0</v>
      </c>
      <c r="I42" s="67">
        <f>SUMIFS('d8'!$C$2:$C$307,'d8'!$B$2:$B$307,$A42,'d8'!$D$2:$D$307,'d8'!$AD$16)</f>
        <v>0</v>
      </c>
      <c r="J42" s="67">
        <f>SUMIFS('d9'!$C$2:$C$307,'d9'!$B$2:$B$307,$A42,'d9'!$D$2:$D$307,'d9'!$AD$16)</f>
        <v>0</v>
      </c>
      <c r="K42" s="67">
        <f>SUMIFS('d10'!$C$2:$C$307,'d10'!$B$2:$B$307,$A42,'d10'!$D$2:$D$307,'d10'!$AD$16)</f>
        <v>0</v>
      </c>
      <c r="L42" s="67">
        <f>SUMIFS('d11'!$C$2:$C$307,'d11'!$B$2:$B$307,$A42,'d11'!$D$2:$D$307,'d11'!$AD$16)</f>
        <v>0</v>
      </c>
      <c r="M42" s="67">
        <f>SUMIFS('d12'!$C$2:$C$307,'d12'!$B$2:$B$307,$A42,'d12'!$D$2:$D$307,'d12'!$AD$16)</f>
        <v>0</v>
      </c>
      <c r="N42" s="67">
        <f>SUMIFS('d13'!$C$2:$C$307,'d13'!$B$2:$B$307,$A42,'d13'!$D$2:$D$307,'d13'!$AD$16)</f>
        <v>0</v>
      </c>
      <c r="O42" s="67">
        <f>SUMIFS('d14'!$C$2:$C$307,'d14'!$B$2:$B$307,$A42,'d14'!$D$2:$D$307,'d14'!$AD$16)</f>
        <v>0</v>
      </c>
      <c r="P42" s="67">
        <f>SUMIFS('d15'!$C$2:$C$307,'d15'!$B$2:$B$307,$A42,'d15'!$D$2:$D$307,'d15'!$AD$16)</f>
        <v>0</v>
      </c>
      <c r="Q42" s="67">
        <f>SUMIFS('d16'!$C$2:$C$307,'d16'!$B$2:$B$307,$A42,'d16'!$D$2:$D$307,'d16'!$AD$16)</f>
        <v>0</v>
      </c>
      <c r="R42" s="67">
        <f>SUMIFS('d17'!$C$2:$C$307,'d17'!$B$2:$B$307,$A42,'d17'!$D$2:$D$307,'d17'!$AD$16)</f>
        <v>0</v>
      </c>
      <c r="S42" s="67">
        <f>SUMIFS('d18'!$C$2:$C$307,'d18'!$B$2:$B$307,$A42,'d18'!$D$2:$D$307,'d18'!$AD$16)</f>
        <v>0</v>
      </c>
      <c r="T42" s="67">
        <f>SUMIFS('d19'!$C$2:$C$307,'d19'!$B$2:$B$307,$A42,'d19'!$D$2:$D$307,'d19'!$AD$16)</f>
        <v>0</v>
      </c>
      <c r="U42" s="67">
        <f>SUMIFS('d20'!$C$2:$C$307,'d20'!$B$2:$B$307,$A42,'d20'!$D$2:$D$307,'d20'!$AD$16)</f>
        <v>0</v>
      </c>
      <c r="V42" s="67">
        <f>SUMIFS('d21'!$C$2:$C$307,'d21'!$B$2:$B$307,$A42,'d21'!$D$2:$D$307,'d21'!$AD$16)</f>
        <v>0</v>
      </c>
      <c r="W42" s="67">
        <f>SUMIFS('d22'!$C$2:$C$307,'d22'!$B$2:$B$307,$A42,'d22'!$D$2:$D$307,'d22'!$AD$16)</f>
        <v>0</v>
      </c>
      <c r="X42" s="67">
        <f>SUMIFS('d23'!$C$2:$C$307,'d23'!$B$2:$B$307,$A42,'d23'!$D$2:$D$307,'d23'!$AD$16)</f>
        <v>0</v>
      </c>
      <c r="Y42" s="67">
        <f>SUMIFS('d24'!$C$2:$C$307,'d24'!$B$2:$B$307,$A42,'d24'!$D$2:$D$307,'d24'!$AD$16)</f>
        <v>0</v>
      </c>
      <c r="Z42" s="67">
        <f>SUMIFS('d25'!$C$2:$C$307,'d25'!$B$2:$B$307,$A42,'d25'!$D$2:$D$307,'d25'!$AD$16)</f>
        <v>0</v>
      </c>
      <c r="AA42" s="67">
        <f>SUMIFS('d26'!$C$2:$C$307,'d26'!$B$2:$B$307,$A42,'d26'!$D$2:$D$307,'d26'!$AD$16)</f>
        <v>0</v>
      </c>
      <c r="AB42" s="67">
        <f>SUMIFS('d27'!$C$2:$C$307,'d27'!$B$2:$B$307,$A42,'d27'!$D$2:$D$307,'d27'!$AD$16)</f>
        <v>0</v>
      </c>
      <c r="AC42" s="67">
        <f>SUMIFS('d28'!$C$2:$C$307,'d28'!$B$2:$B$307,$A42,'d28'!$D$2:$D$307,'d28'!$AD$16)</f>
        <v>0</v>
      </c>
      <c r="AD42" s="67">
        <f>SUMIFS('d29'!$C$2:$C$307,'d29'!$B$2:$B$307,$A42,'d29'!$D$2:$D$307,'d29'!$AD$16)</f>
        <v>0</v>
      </c>
      <c r="AE42" s="67">
        <f>SUMIFS('d30'!$C$2:$C$307,'d30'!$B$2:$B$307,$A42,'d30'!$D$2:$D$307,'d30'!$AD$16)</f>
        <v>0</v>
      </c>
      <c r="AF42" s="67">
        <f>SUMIFS('d31'!$C$2:$C$307,'d31'!$B$2:$B$307,$A42,'d31'!$D$2:$D$307,'d31'!$AD$16)</f>
        <v>0</v>
      </c>
      <c r="AG42" s="68"/>
      <c r="AH42" s="34">
        <f t="shared" si="8"/>
        <v>0</v>
      </c>
      <c r="AI42" s="69">
        <f t="shared" si="9"/>
        <v>0</v>
      </c>
      <c r="AJ42" s="70">
        <f t="shared" si="10"/>
        <v>0</v>
      </c>
      <c r="AK42" s="64">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row>
    <row r="43" spans="1:196" s="66" customFormat="1" x14ac:dyDescent="0.3">
      <c r="A43" s="65" t="s">
        <v>121</v>
      </c>
      <c r="B43" s="67">
        <f>SUMIFS('d1'!$C$2:$C$307,'d1'!$B$2:$B$307,$A43,'d1'!$D$2:$D$307,'d1'!$AD$16)</f>
        <v>0</v>
      </c>
      <c r="C43" s="67">
        <f>SUMIFS('d2'!$C$2:$C$307,'d2'!$B$2:$B$307,$A43,'d2'!$D$2:$D$307,'d2'!$AD$16)</f>
        <v>0</v>
      </c>
      <c r="D43" s="67">
        <f>SUMIFS('d3'!$C$2:$C$307,'d3'!$B$2:$B$307,$A43,'d3'!$D$2:$D$307,'d3'!$AD$16)</f>
        <v>0</v>
      </c>
      <c r="E43" s="67">
        <f>SUMIFS('d4'!$C$2:$C$307,'d4'!$B$2:$B$307,$A43,'d4'!$D$2:$D$307,'d4'!$AD$16)</f>
        <v>0</v>
      </c>
      <c r="F43" s="67">
        <f>SUMIFS('d5'!$C$2:$C$307,'d5'!$B$2:$B$307,$A43,'d5'!$D$2:$D$307,'d5'!$AD$16)</f>
        <v>0</v>
      </c>
      <c r="G43" s="67">
        <f>SUMIFS('d6'!$C$2:$C$307,'d6'!$B$2:$B$307,$A43,'d6'!$D$2:$D$307,'d6'!$AD$16)</f>
        <v>0</v>
      </c>
      <c r="H43" s="67">
        <f>SUMIFS('d7'!$C$2:$C$307,'d7'!$B$2:$B$307,$A43,'d7'!$D$2:$D$307,'d7'!$AD$16)</f>
        <v>0</v>
      </c>
      <c r="I43" s="67">
        <f>SUMIFS('d8'!$C$2:$C$307,'d8'!$B$2:$B$307,$A43,'d8'!$D$2:$D$307,'d8'!$AD$16)</f>
        <v>0</v>
      </c>
      <c r="J43" s="67">
        <f>SUMIFS('d9'!$C$2:$C$307,'d9'!$B$2:$B$307,$A43,'d9'!$D$2:$D$307,'d9'!$AD$16)</f>
        <v>0</v>
      </c>
      <c r="K43" s="67">
        <f>SUMIFS('d10'!$C$2:$C$307,'d10'!$B$2:$B$307,$A43,'d10'!$D$2:$D$307,'d10'!$AD$16)</f>
        <v>0</v>
      </c>
      <c r="L43" s="67">
        <f>SUMIFS('d11'!$C$2:$C$307,'d11'!$B$2:$B$307,$A43,'d11'!$D$2:$D$307,'d11'!$AD$16)</f>
        <v>0</v>
      </c>
      <c r="M43" s="67">
        <f>SUMIFS('d12'!$C$2:$C$307,'d12'!$B$2:$B$307,$A43,'d12'!$D$2:$D$307,'d12'!$AD$16)</f>
        <v>0</v>
      </c>
      <c r="N43" s="67">
        <f>SUMIFS('d13'!$C$2:$C$307,'d13'!$B$2:$B$307,$A43,'d13'!$D$2:$D$307,'d13'!$AD$16)</f>
        <v>0</v>
      </c>
      <c r="O43" s="67">
        <f>SUMIFS('d14'!$C$2:$C$307,'d14'!$B$2:$B$307,$A43,'d14'!$D$2:$D$307,'d14'!$AD$16)</f>
        <v>0</v>
      </c>
      <c r="P43" s="67">
        <f>SUMIFS('d15'!$C$2:$C$307,'d15'!$B$2:$B$307,$A43,'d15'!$D$2:$D$307,'d15'!$AD$16)</f>
        <v>0</v>
      </c>
      <c r="Q43" s="67">
        <f>SUMIFS('d16'!$C$2:$C$307,'d16'!$B$2:$B$307,$A43,'d16'!$D$2:$D$307,'d16'!$AD$16)</f>
        <v>0</v>
      </c>
      <c r="R43" s="67">
        <f>SUMIFS('d17'!$C$2:$C$307,'d17'!$B$2:$B$307,$A43,'d17'!$D$2:$D$307,'d17'!$AD$16)</f>
        <v>0</v>
      </c>
      <c r="S43" s="67">
        <f>SUMIFS('d18'!$C$2:$C$307,'d18'!$B$2:$B$307,$A43,'d18'!$D$2:$D$307,'d18'!$AD$16)</f>
        <v>0</v>
      </c>
      <c r="T43" s="67">
        <f>SUMIFS('d19'!$C$2:$C$307,'d19'!$B$2:$B$307,$A43,'d19'!$D$2:$D$307,'d19'!$AD$16)</f>
        <v>0</v>
      </c>
      <c r="U43" s="67">
        <f>SUMIFS('d20'!$C$2:$C$307,'d20'!$B$2:$B$307,$A43,'d20'!$D$2:$D$307,'d20'!$AD$16)</f>
        <v>0</v>
      </c>
      <c r="V43" s="67">
        <f>SUMIFS('d21'!$C$2:$C$307,'d21'!$B$2:$B$307,$A43,'d21'!$D$2:$D$307,'d21'!$AD$16)</f>
        <v>0</v>
      </c>
      <c r="W43" s="67">
        <f>SUMIFS('d22'!$C$2:$C$307,'d22'!$B$2:$B$307,$A43,'d22'!$D$2:$D$307,'d22'!$AD$16)</f>
        <v>0</v>
      </c>
      <c r="X43" s="67">
        <f>SUMIFS('d23'!$C$2:$C$307,'d23'!$B$2:$B$307,$A43,'d23'!$D$2:$D$307,'d23'!$AD$16)</f>
        <v>0</v>
      </c>
      <c r="Y43" s="67">
        <f>SUMIFS('d24'!$C$2:$C$307,'d24'!$B$2:$B$307,$A43,'d24'!$D$2:$D$307,'d24'!$AD$16)</f>
        <v>0</v>
      </c>
      <c r="Z43" s="67">
        <f>SUMIFS('d25'!$C$2:$C$307,'d25'!$B$2:$B$307,$A43,'d25'!$D$2:$D$307,'d25'!$AD$16)</f>
        <v>0</v>
      </c>
      <c r="AA43" s="67">
        <f>SUMIFS('d26'!$C$2:$C$307,'d26'!$B$2:$B$307,$A43,'d26'!$D$2:$D$307,'d26'!$AD$16)</f>
        <v>0</v>
      </c>
      <c r="AB43" s="67">
        <f>SUMIFS('d27'!$C$2:$C$307,'d27'!$B$2:$B$307,$A43,'d27'!$D$2:$D$307,'d27'!$AD$16)</f>
        <v>0</v>
      </c>
      <c r="AC43" s="67">
        <f>SUMIFS('d28'!$C$2:$C$307,'d28'!$B$2:$B$307,$A43,'d28'!$D$2:$D$307,'d28'!$AD$16)</f>
        <v>0</v>
      </c>
      <c r="AD43" s="67">
        <f>SUMIFS('d29'!$C$2:$C$307,'d29'!$B$2:$B$307,$A43,'d29'!$D$2:$D$307,'d29'!$AD$16)</f>
        <v>0</v>
      </c>
      <c r="AE43" s="67">
        <f>SUMIFS('d30'!$C$2:$C$307,'d30'!$B$2:$B$307,$A43,'d30'!$D$2:$D$307,'d30'!$AD$16)</f>
        <v>0</v>
      </c>
      <c r="AF43" s="67">
        <f>SUMIFS('d31'!$C$2:$C$307,'d31'!$B$2:$B$307,$A43,'d31'!$D$2:$D$307,'d31'!$AD$16)</f>
        <v>0</v>
      </c>
      <c r="AG43" s="68"/>
      <c r="AH43" s="34">
        <f t="shared" si="8"/>
        <v>0</v>
      </c>
      <c r="AI43" s="69">
        <f t="shared" si="9"/>
        <v>0</v>
      </c>
      <c r="AJ43" s="70">
        <f t="shared" si="10"/>
        <v>0</v>
      </c>
      <c r="AK43" s="64">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row>
    <row r="44" spans="1:196" s="66" customFormat="1" x14ac:dyDescent="0.3">
      <c r="A44" s="65" t="s">
        <v>122</v>
      </c>
      <c r="B44" s="67">
        <f>SUMIFS('d1'!$C$2:$C$307,'d1'!$B$2:$B$307,$A44,'d1'!$D$2:$D$307,'d1'!$AD$16)</f>
        <v>0</v>
      </c>
      <c r="C44" s="67">
        <f>SUMIFS('d2'!$C$2:$C$307,'d2'!$B$2:$B$307,$A44,'d2'!$D$2:$D$307,'d2'!$AD$16)</f>
        <v>0</v>
      </c>
      <c r="D44" s="67">
        <f>SUMIFS('d3'!$C$2:$C$307,'d3'!$B$2:$B$307,$A44,'d3'!$D$2:$D$307,'d3'!$AD$16)</f>
        <v>0</v>
      </c>
      <c r="E44" s="67">
        <f>SUMIFS('d4'!$C$2:$C$307,'d4'!$B$2:$B$307,$A44,'d4'!$D$2:$D$307,'d4'!$AD$16)</f>
        <v>0</v>
      </c>
      <c r="F44" s="67">
        <f>SUMIFS('d5'!$C$2:$C$307,'d5'!$B$2:$B$307,$A44,'d5'!$D$2:$D$307,'d5'!$AD$16)</f>
        <v>0</v>
      </c>
      <c r="G44" s="67">
        <f>SUMIFS('d6'!$C$2:$C$307,'d6'!$B$2:$B$307,$A44,'d6'!$D$2:$D$307,'d6'!$AD$16)</f>
        <v>0</v>
      </c>
      <c r="H44" s="67">
        <f>SUMIFS('d7'!$C$2:$C$307,'d7'!$B$2:$B$307,$A44,'d7'!$D$2:$D$307,'d7'!$AD$16)</f>
        <v>0</v>
      </c>
      <c r="I44" s="67">
        <f>SUMIFS('d8'!$C$2:$C$307,'d8'!$B$2:$B$307,$A44,'d8'!$D$2:$D$307,'d8'!$AD$16)</f>
        <v>0</v>
      </c>
      <c r="J44" s="67">
        <f>SUMIFS('d9'!$C$2:$C$307,'d9'!$B$2:$B$307,$A44,'d9'!$D$2:$D$307,'d9'!$AD$16)</f>
        <v>0</v>
      </c>
      <c r="K44" s="67">
        <f>SUMIFS('d10'!$C$2:$C$307,'d10'!$B$2:$B$307,$A44,'d10'!$D$2:$D$307,'d10'!$AD$16)</f>
        <v>0</v>
      </c>
      <c r="L44" s="67">
        <f>SUMIFS('d11'!$C$2:$C$307,'d11'!$B$2:$B$307,$A44,'d11'!$D$2:$D$307,'d11'!$AD$16)</f>
        <v>0</v>
      </c>
      <c r="M44" s="67">
        <f>SUMIFS('d12'!$C$2:$C$307,'d12'!$B$2:$B$307,$A44,'d12'!$D$2:$D$307,'d12'!$AD$16)</f>
        <v>0</v>
      </c>
      <c r="N44" s="67">
        <f>SUMIFS('d13'!$C$2:$C$307,'d13'!$B$2:$B$307,$A44,'d13'!$D$2:$D$307,'d13'!$AD$16)</f>
        <v>0</v>
      </c>
      <c r="O44" s="67">
        <f>SUMIFS('d14'!$C$2:$C$307,'d14'!$B$2:$B$307,$A44,'d14'!$D$2:$D$307,'d14'!$AD$16)</f>
        <v>0</v>
      </c>
      <c r="P44" s="67">
        <f>SUMIFS('d15'!$C$2:$C$307,'d15'!$B$2:$B$307,$A44,'d15'!$D$2:$D$307,'d15'!$AD$16)</f>
        <v>0</v>
      </c>
      <c r="Q44" s="67">
        <f>SUMIFS('d16'!$C$2:$C$307,'d16'!$B$2:$B$307,$A44,'d16'!$D$2:$D$307,'d16'!$AD$16)</f>
        <v>0</v>
      </c>
      <c r="R44" s="67">
        <f>SUMIFS('d17'!$C$2:$C$307,'d17'!$B$2:$B$307,$A44,'d17'!$D$2:$D$307,'d17'!$AD$16)</f>
        <v>0</v>
      </c>
      <c r="S44" s="67">
        <f>SUMIFS('d18'!$C$2:$C$307,'d18'!$B$2:$B$307,$A44,'d18'!$D$2:$D$307,'d18'!$AD$16)</f>
        <v>0</v>
      </c>
      <c r="T44" s="67">
        <f>SUMIFS('d19'!$C$2:$C$307,'d19'!$B$2:$B$307,$A44,'d19'!$D$2:$D$307,'d19'!$AD$16)</f>
        <v>0</v>
      </c>
      <c r="U44" s="67">
        <f>SUMIFS('d20'!$C$2:$C$307,'d20'!$B$2:$B$307,$A44,'d20'!$D$2:$D$307,'d20'!$AD$16)</f>
        <v>0</v>
      </c>
      <c r="V44" s="67">
        <f>SUMIFS('d21'!$C$2:$C$307,'d21'!$B$2:$B$307,$A44,'d21'!$D$2:$D$307,'d21'!$AD$16)</f>
        <v>0</v>
      </c>
      <c r="W44" s="67">
        <f>SUMIFS('d22'!$C$2:$C$307,'d22'!$B$2:$B$307,$A44,'d22'!$D$2:$D$307,'d22'!$AD$16)</f>
        <v>0</v>
      </c>
      <c r="X44" s="67">
        <f>SUMIFS('d23'!$C$2:$C$307,'d23'!$B$2:$B$307,$A44,'d23'!$D$2:$D$307,'d23'!$AD$16)</f>
        <v>0</v>
      </c>
      <c r="Y44" s="67">
        <f>SUMIFS('d24'!$C$2:$C$307,'d24'!$B$2:$B$307,$A44,'d24'!$D$2:$D$307,'d24'!$AD$16)</f>
        <v>0</v>
      </c>
      <c r="Z44" s="67">
        <f>SUMIFS('d25'!$C$2:$C$307,'d25'!$B$2:$B$307,$A44,'d25'!$D$2:$D$307,'d25'!$AD$16)</f>
        <v>0</v>
      </c>
      <c r="AA44" s="67">
        <f>SUMIFS('d26'!$C$2:$C$307,'d26'!$B$2:$B$307,$A44,'d26'!$D$2:$D$307,'d26'!$AD$16)</f>
        <v>0</v>
      </c>
      <c r="AB44" s="67">
        <f>SUMIFS('d27'!$C$2:$C$307,'d27'!$B$2:$B$307,$A44,'d27'!$D$2:$D$307,'d27'!$AD$16)</f>
        <v>0</v>
      </c>
      <c r="AC44" s="67">
        <f>SUMIFS('d28'!$C$2:$C$307,'d28'!$B$2:$B$307,$A44,'d28'!$D$2:$D$307,'d28'!$AD$16)</f>
        <v>0</v>
      </c>
      <c r="AD44" s="67">
        <f>SUMIFS('d29'!$C$2:$C$307,'d29'!$B$2:$B$307,$A44,'d29'!$D$2:$D$307,'d29'!$AD$16)</f>
        <v>0</v>
      </c>
      <c r="AE44" s="67">
        <f>SUMIFS('d30'!$C$2:$C$307,'d30'!$B$2:$B$307,$A44,'d30'!$D$2:$D$307,'d30'!$AD$16)</f>
        <v>0</v>
      </c>
      <c r="AF44" s="67">
        <f>SUMIFS('d31'!$C$2:$C$307,'d31'!$B$2:$B$307,$A44,'d31'!$D$2:$D$307,'d31'!$AD$16)</f>
        <v>0</v>
      </c>
      <c r="AG44" s="68"/>
      <c r="AH44" s="34">
        <f t="shared" si="8"/>
        <v>0</v>
      </c>
      <c r="AI44" s="69">
        <f t="shared" si="9"/>
        <v>0</v>
      </c>
      <c r="AJ44" s="70">
        <f t="shared" si="10"/>
        <v>0</v>
      </c>
      <c r="AK44" s="64">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row>
    <row r="45" spans="1:196" s="66" customFormat="1" x14ac:dyDescent="0.3">
      <c r="A45" s="65" t="s">
        <v>123</v>
      </c>
      <c r="B45" s="67">
        <f>SUMIFS('d1'!$C$2:$C$307,'d1'!$B$2:$B$307,$A45,'d1'!$D$2:$D$307,'d1'!$AD$16)</f>
        <v>0</v>
      </c>
      <c r="C45" s="67">
        <f>SUMIFS('d2'!$C$2:$C$307,'d2'!$B$2:$B$307,$A45,'d2'!$D$2:$D$307,'d2'!$AD$16)</f>
        <v>0</v>
      </c>
      <c r="D45" s="67">
        <f>SUMIFS('d3'!$C$2:$C$307,'d3'!$B$2:$B$307,$A45,'d3'!$D$2:$D$307,'d3'!$AD$16)</f>
        <v>0</v>
      </c>
      <c r="E45" s="67">
        <f>SUMIFS('d4'!$C$2:$C$307,'d4'!$B$2:$B$307,$A45,'d4'!$D$2:$D$307,'d4'!$AD$16)</f>
        <v>0</v>
      </c>
      <c r="F45" s="67">
        <f>SUMIFS('d5'!$C$2:$C$307,'d5'!$B$2:$B$307,$A45,'d5'!$D$2:$D$307,'d5'!$AD$16)</f>
        <v>0</v>
      </c>
      <c r="G45" s="67">
        <f>SUMIFS('d6'!$C$2:$C$307,'d6'!$B$2:$B$307,$A45,'d6'!$D$2:$D$307,'d6'!$AD$16)</f>
        <v>0</v>
      </c>
      <c r="H45" s="67">
        <f>SUMIFS('d7'!$C$2:$C$307,'d7'!$B$2:$B$307,$A45,'d7'!$D$2:$D$307,'d7'!$AD$16)</f>
        <v>0</v>
      </c>
      <c r="I45" s="67">
        <f>SUMIFS('d8'!$C$2:$C$307,'d8'!$B$2:$B$307,$A45,'d8'!$D$2:$D$307,'d8'!$AD$16)</f>
        <v>0</v>
      </c>
      <c r="J45" s="67">
        <f>SUMIFS('d9'!$C$2:$C$307,'d9'!$B$2:$B$307,$A45,'d9'!$D$2:$D$307,'d9'!$AD$16)</f>
        <v>0</v>
      </c>
      <c r="K45" s="67">
        <f>SUMIFS('d10'!$C$2:$C$307,'d10'!$B$2:$B$307,$A45,'d10'!$D$2:$D$307,'d10'!$AD$16)</f>
        <v>0</v>
      </c>
      <c r="L45" s="67">
        <f>SUMIFS('d11'!$C$2:$C$307,'d11'!$B$2:$B$307,$A45,'d11'!$D$2:$D$307,'d11'!$AD$16)</f>
        <v>0</v>
      </c>
      <c r="M45" s="67">
        <f>SUMIFS('d12'!$C$2:$C$307,'d12'!$B$2:$B$307,$A45,'d12'!$D$2:$D$307,'d12'!$AD$16)</f>
        <v>0</v>
      </c>
      <c r="N45" s="67">
        <f>SUMIFS('d13'!$C$2:$C$307,'d13'!$B$2:$B$307,$A45,'d13'!$D$2:$D$307,'d13'!$AD$16)</f>
        <v>0</v>
      </c>
      <c r="O45" s="67">
        <f>SUMIFS('d14'!$C$2:$C$307,'d14'!$B$2:$B$307,$A45,'d14'!$D$2:$D$307,'d14'!$AD$16)</f>
        <v>0</v>
      </c>
      <c r="P45" s="67">
        <f>SUMIFS('d15'!$C$2:$C$307,'d15'!$B$2:$B$307,$A45,'d15'!$D$2:$D$307,'d15'!$AD$16)</f>
        <v>0</v>
      </c>
      <c r="Q45" s="67">
        <f>SUMIFS('d16'!$C$2:$C$307,'d16'!$B$2:$B$307,$A45,'d16'!$D$2:$D$307,'d16'!$AD$16)</f>
        <v>0</v>
      </c>
      <c r="R45" s="67">
        <f>SUMIFS('d17'!$C$2:$C$307,'d17'!$B$2:$B$307,$A45,'d17'!$D$2:$D$307,'d17'!$AD$16)</f>
        <v>0</v>
      </c>
      <c r="S45" s="67">
        <f>SUMIFS('d18'!$C$2:$C$307,'d18'!$B$2:$B$307,$A45,'d18'!$D$2:$D$307,'d18'!$AD$16)</f>
        <v>0</v>
      </c>
      <c r="T45" s="67">
        <f>SUMIFS('d19'!$C$2:$C$307,'d19'!$B$2:$B$307,$A45,'d19'!$D$2:$D$307,'d19'!$AD$16)</f>
        <v>0</v>
      </c>
      <c r="U45" s="67">
        <f>SUMIFS('d20'!$C$2:$C$307,'d20'!$B$2:$B$307,$A45,'d20'!$D$2:$D$307,'d20'!$AD$16)</f>
        <v>0</v>
      </c>
      <c r="V45" s="67">
        <f>SUMIFS('d21'!$C$2:$C$307,'d21'!$B$2:$B$307,$A45,'d21'!$D$2:$D$307,'d21'!$AD$16)</f>
        <v>0</v>
      </c>
      <c r="W45" s="67">
        <f>SUMIFS('d22'!$C$2:$C$307,'d22'!$B$2:$B$307,$A45,'d22'!$D$2:$D$307,'d22'!$AD$16)</f>
        <v>0</v>
      </c>
      <c r="X45" s="67">
        <f>SUMIFS('d23'!$C$2:$C$307,'d23'!$B$2:$B$307,$A45,'d23'!$D$2:$D$307,'d23'!$AD$16)</f>
        <v>0</v>
      </c>
      <c r="Y45" s="67">
        <f>SUMIFS('d24'!$C$2:$C$307,'d24'!$B$2:$B$307,$A45,'d24'!$D$2:$D$307,'d24'!$AD$16)</f>
        <v>0</v>
      </c>
      <c r="Z45" s="67">
        <f>SUMIFS('d25'!$C$2:$C$307,'d25'!$B$2:$B$307,$A45,'d25'!$D$2:$D$307,'d25'!$AD$16)</f>
        <v>0</v>
      </c>
      <c r="AA45" s="67">
        <f>SUMIFS('d26'!$C$2:$C$307,'d26'!$B$2:$B$307,$A45,'d26'!$D$2:$D$307,'d26'!$AD$16)</f>
        <v>0</v>
      </c>
      <c r="AB45" s="67">
        <f>SUMIFS('d27'!$C$2:$C$307,'d27'!$B$2:$B$307,$A45,'d27'!$D$2:$D$307,'d27'!$AD$16)</f>
        <v>0</v>
      </c>
      <c r="AC45" s="67">
        <f>SUMIFS('d28'!$C$2:$C$307,'d28'!$B$2:$B$307,$A45,'d28'!$D$2:$D$307,'d28'!$AD$16)</f>
        <v>0</v>
      </c>
      <c r="AD45" s="67">
        <f>SUMIFS('d29'!$C$2:$C$307,'d29'!$B$2:$B$307,$A45,'d29'!$D$2:$D$307,'d29'!$AD$16)</f>
        <v>0</v>
      </c>
      <c r="AE45" s="67">
        <f>SUMIFS('d30'!$C$2:$C$307,'d30'!$B$2:$B$307,$A45,'d30'!$D$2:$D$307,'d30'!$AD$16)</f>
        <v>0</v>
      </c>
      <c r="AF45" s="67">
        <f>SUMIFS('d31'!$C$2:$C$307,'d31'!$B$2:$B$307,$A45,'d31'!$D$2:$D$307,'d31'!$AD$16)</f>
        <v>0</v>
      </c>
      <c r="AG45" s="68"/>
      <c r="AH45" s="34">
        <f t="shared" si="8"/>
        <v>0</v>
      </c>
      <c r="AI45" s="69">
        <f t="shared" si="9"/>
        <v>0</v>
      </c>
      <c r="AJ45" s="70">
        <f t="shared" si="10"/>
        <v>0</v>
      </c>
      <c r="AK45" s="64">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row>
    <row r="46" spans="1:196" s="66" customFormat="1" x14ac:dyDescent="0.3">
      <c r="A46" s="65" t="s">
        <v>124</v>
      </c>
      <c r="B46" s="67">
        <f>SUMIFS('d1'!$C$2:$C$307,'d1'!$B$2:$B$307,$A46,'d1'!$D$2:$D$307,'d1'!$AD$16)</f>
        <v>0</v>
      </c>
      <c r="C46" s="67">
        <f>SUMIFS('d2'!$C$2:$C$307,'d2'!$B$2:$B$307,$A46,'d2'!$D$2:$D$307,'d2'!$AD$16)</f>
        <v>0</v>
      </c>
      <c r="D46" s="67">
        <f>SUMIFS('d3'!$C$2:$C$307,'d3'!$B$2:$B$307,$A46,'d3'!$D$2:$D$307,'d3'!$AD$16)</f>
        <v>0</v>
      </c>
      <c r="E46" s="67">
        <f>SUMIFS('d4'!$C$2:$C$307,'d4'!$B$2:$B$307,$A46,'d4'!$D$2:$D$307,'d4'!$AD$16)</f>
        <v>0</v>
      </c>
      <c r="F46" s="67">
        <f>SUMIFS('d5'!$C$2:$C$307,'d5'!$B$2:$B$307,$A46,'d5'!$D$2:$D$307,'d5'!$AD$16)</f>
        <v>0</v>
      </c>
      <c r="G46" s="67">
        <f>SUMIFS('d6'!$C$2:$C$307,'d6'!$B$2:$B$307,$A46,'d6'!$D$2:$D$307,'d6'!$AD$16)</f>
        <v>0</v>
      </c>
      <c r="H46" s="67">
        <f>SUMIFS('d7'!$C$2:$C$307,'d7'!$B$2:$B$307,$A46,'d7'!$D$2:$D$307,'d7'!$AD$16)</f>
        <v>0</v>
      </c>
      <c r="I46" s="67">
        <f>SUMIFS('d8'!$C$2:$C$307,'d8'!$B$2:$B$307,$A46,'d8'!$D$2:$D$307,'d8'!$AD$16)</f>
        <v>0</v>
      </c>
      <c r="J46" s="67">
        <f>SUMIFS('d9'!$C$2:$C$307,'d9'!$B$2:$B$307,$A46,'d9'!$D$2:$D$307,'d9'!$AD$16)</f>
        <v>0</v>
      </c>
      <c r="K46" s="67">
        <f>SUMIFS('d10'!$C$2:$C$307,'d10'!$B$2:$B$307,$A46,'d10'!$D$2:$D$307,'d10'!$AD$16)</f>
        <v>0</v>
      </c>
      <c r="L46" s="67">
        <f>SUMIFS('d11'!$C$2:$C$307,'d11'!$B$2:$B$307,$A46,'d11'!$D$2:$D$307,'d11'!$AD$16)</f>
        <v>0</v>
      </c>
      <c r="M46" s="67">
        <f>SUMIFS('d12'!$C$2:$C$307,'d12'!$B$2:$B$307,$A46,'d12'!$D$2:$D$307,'d12'!$AD$16)</f>
        <v>0</v>
      </c>
      <c r="N46" s="67">
        <f>SUMIFS('d13'!$C$2:$C$307,'d13'!$B$2:$B$307,$A46,'d13'!$D$2:$D$307,'d13'!$AD$16)</f>
        <v>0</v>
      </c>
      <c r="O46" s="67">
        <f>SUMIFS('d14'!$C$2:$C$307,'d14'!$B$2:$B$307,$A46,'d14'!$D$2:$D$307,'d14'!$AD$16)</f>
        <v>0</v>
      </c>
      <c r="P46" s="67">
        <f>SUMIFS('d15'!$C$2:$C$307,'d15'!$B$2:$B$307,$A46,'d15'!$D$2:$D$307,'d15'!$AD$16)</f>
        <v>0</v>
      </c>
      <c r="Q46" s="67">
        <f>SUMIFS('d16'!$C$2:$C$307,'d16'!$B$2:$B$307,$A46,'d16'!$D$2:$D$307,'d16'!$AD$16)</f>
        <v>0</v>
      </c>
      <c r="R46" s="67">
        <f>SUMIFS('d17'!$C$2:$C$307,'d17'!$B$2:$B$307,$A46,'d17'!$D$2:$D$307,'d17'!$AD$16)</f>
        <v>0</v>
      </c>
      <c r="S46" s="67">
        <f>SUMIFS('d18'!$C$2:$C$307,'d18'!$B$2:$B$307,$A46,'d18'!$D$2:$D$307,'d18'!$AD$16)</f>
        <v>0</v>
      </c>
      <c r="T46" s="67">
        <f>SUMIFS('d19'!$C$2:$C$307,'d19'!$B$2:$B$307,$A46,'d19'!$D$2:$D$307,'d19'!$AD$16)</f>
        <v>0</v>
      </c>
      <c r="U46" s="67">
        <f>SUMIFS('d20'!$C$2:$C$307,'d20'!$B$2:$B$307,$A46,'d20'!$D$2:$D$307,'d20'!$AD$16)</f>
        <v>0</v>
      </c>
      <c r="V46" s="67">
        <f>SUMIFS('d21'!$C$2:$C$307,'d21'!$B$2:$B$307,$A46,'d21'!$D$2:$D$307,'d21'!$AD$16)</f>
        <v>0</v>
      </c>
      <c r="W46" s="67">
        <f>SUMIFS('d22'!$C$2:$C$307,'d22'!$B$2:$B$307,$A46,'d22'!$D$2:$D$307,'d22'!$AD$16)</f>
        <v>0</v>
      </c>
      <c r="X46" s="67">
        <f>SUMIFS('d23'!$C$2:$C$307,'d23'!$B$2:$B$307,$A46,'d23'!$D$2:$D$307,'d23'!$AD$16)</f>
        <v>0</v>
      </c>
      <c r="Y46" s="67">
        <f>SUMIFS('d24'!$C$2:$C$307,'d24'!$B$2:$B$307,$A46,'d24'!$D$2:$D$307,'d24'!$AD$16)</f>
        <v>0</v>
      </c>
      <c r="Z46" s="67">
        <f>SUMIFS('d25'!$C$2:$C$307,'d25'!$B$2:$B$307,$A46,'d25'!$D$2:$D$307,'d25'!$AD$16)</f>
        <v>0</v>
      </c>
      <c r="AA46" s="67">
        <f>SUMIFS('d26'!$C$2:$C$307,'d26'!$B$2:$B$307,$A46,'d26'!$D$2:$D$307,'d26'!$AD$16)</f>
        <v>0</v>
      </c>
      <c r="AB46" s="67">
        <f>SUMIFS('d27'!$C$2:$C$307,'d27'!$B$2:$B$307,$A46,'d27'!$D$2:$D$307,'d27'!$AD$16)</f>
        <v>0</v>
      </c>
      <c r="AC46" s="67">
        <f>SUMIFS('d28'!$C$2:$C$307,'d28'!$B$2:$B$307,$A46,'d28'!$D$2:$D$307,'d28'!$AD$16)</f>
        <v>0</v>
      </c>
      <c r="AD46" s="67">
        <f>SUMIFS('d29'!$C$2:$C$307,'d29'!$B$2:$B$307,$A46,'d29'!$D$2:$D$307,'d29'!$AD$16)</f>
        <v>0</v>
      </c>
      <c r="AE46" s="67">
        <f>SUMIFS('d30'!$C$2:$C$307,'d30'!$B$2:$B$307,$A46,'d30'!$D$2:$D$307,'d30'!$AD$16)</f>
        <v>0</v>
      </c>
      <c r="AF46" s="67">
        <f>SUMIFS('d31'!$C$2:$C$307,'d31'!$B$2:$B$307,$A46,'d31'!$D$2:$D$307,'d31'!$AD$16)</f>
        <v>0</v>
      </c>
      <c r="AG46" s="68"/>
      <c r="AH46" s="34">
        <f t="shared" si="8"/>
        <v>0</v>
      </c>
      <c r="AI46" s="69">
        <f t="shared" si="9"/>
        <v>0</v>
      </c>
      <c r="AJ46" s="70">
        <f t="shared" si="10"/>
        <v>0</v>
      </c>
      <c r="AK46" s="64">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row>
    <row r="47" spans="1:196" s="73" customFormat="1" ht="19.5" thickBot="1" x14ac:dyDescent="0.35">
      <c r="A47" s="65" t="s">
        <v>125</v>
      </c>
      <c r="B47" s="67">
        <f>SUMIFS('d1'!$C$2:$C$307,'d1'!$B$2:$B$307,$A47,'d1'!$D$2:$D$307,'d1'!$AD$16)</f>
        <v>0</v>
      </c>
      <c r="C47" s="67">
        <f>SUMIFS('d2'!$C$2:$C$307,'d2'!$B$2:$B$307,$A47,'d2'!$D$2:$D$307,'d2'!$AD$16)</f>
        <v>0</v>
      </c>
      <c r="D47" s="67">
        <f>SUMIFS('d3'!$C$2:$C$307,'d3'!$B$2:$B$307,$A47,'d3'!$D$2:$D$307,'d3'!$AD$16)</f>
        <v>0</v>
      </c>
      <c r="E47" s="67">
        <f>SUMIFS('d4'!$C$2:$C$307,'d4'!$B$2:$B$307,$A47,'d4'!$D$2:$D$307,'d4'!$AD$16)</f>
        <v>0</v>
      </c>
      <c r="F47" s="67">
        <f>SUMIFS('d5'!$C$2:$C$307,'d5'!$B$2:$B$307,$A47,'d5'!$D$2:$D$307,'d5'!$AD$16)</f>
        <v>0</v>
      </c>
      <c r="G47" s="67">
        <f>SUMIFS('d6'!$C$2:$C$307,'d6'!$B$2:$B$307,$A47,'d6'!$D$2:$D$307,'d6'!$AD$16)</f>
        <v>0</v>
      </c>
      <c r="H47" s="67">
        <f>SUMIFS('d7'!$C$2:$C$307,'d7'!$B$2:$B$307,$A47,'d7'!$D$2:$D$307,'d7'!$AD$16)</f>
        <v>0</v>
      </c>
      <c r="I47" s="67">
        <f>SUMIFS('d8'!$C$2:$C$307,'d8'!$B$2:$B$307,$A47,'d8'!$D$2:$D$307,'d8'!$AD$16)</f>
        <v>0</v>
      </c>
      <c r="J47" s="67">
        <f>SUMIFS('d9'!$C$2:$C$307,'d9'!$B$2:$B$307,$A47,'d9'!$D$2:$D$307,'d9'!$AD$16)</f>
        <v>0</v>
      </c>
      <c r="K47" s="67">
        <f>SUMIFS('d10'!$C$2:$C$307,'d10'!$B$2:$B$307,$A47,'d10'!$D$2:$D$307,'d10'!$AD$16)</f>
        <v>0</v>
      </c>
      <c r="L47" s="67">
        <f>SUMIFS('d11'!$C$2:$C$307,'d11'!$B$2:$B$307,$A47,'d11'!$D$2:$D$307,'d11'!$AD$16)</f>
        <v>0</v>
      </c>
      <c r="M47" s="67">
        <f>SUMIFS('d12'!$C$2:$C$307,'d12'!$B$2:$B$307,$A47,'d12'!$D$2:$D$307,'d12'!$AD$16)</f>
        <v>0</v>
      </c>
      <c r="N47" s="67">
        <f>SUMIFS('d13'!$C$2:$C$307,'d13'!$B$2:$B$307,$A47,'d13'!$D$2:$D$307,'d13'!$AD$16)</f>
        <v>0</v>
      </c>
      <c r="O47" s="67">
        <f>SUMIFS('d14'!$C$2:$C$307,'d14'!$B$2:$B$307,$A47,'d14'!$D$2:$D$307,'d14'!$AD$16)</f>
        <v>0</v>
      </c>
      <c r="P47" s="67">
        <f>SUMIFS('d15'!$C$2:$C$307,'d15'!$B$2:$B$307,$A47,'d15'!$D$2:$D$307,'d15'!$AD$16)</f>
        <v>0</v>
      </c>
      <c r="Q47" s="67">
        <f>SUMIFS('d16'!$C$2:$C$307,'d16'!$B$2:$B$307,$A47,'d16'!$D$2:$D$307,'d16'!$AD$16)</f>
        <v>0</v>
      </c>
      <c r="R47" s="67">
        <f>SUMIFS('d17'!$C$2:$C$307,'d17'!$B$2:$B$307,$A47,'d17'!$D$2:$D$307,'d17'!$AD$16)</f>
        <v>0</v>
      </c>
      <c r="S47" s="67">
        <f>SUMIFS('d18'!$C$2:$C$307,'d18'!$B$2:$B$307,$A47,'d18'!$D$2:$D$307,'d18'!$AD$16)</f>
        <v>0</v>
      </c>
      <c r="T47" s="67">
        <f>SUMIFS('d19'!$C$2:$C$307,'d19'!$B$2:$B$307,$A47,'d19'!$D$2:$D$307,'d19'!$AD$16)</f>
        <v>0</v>
      </c>
      <c r="U47" s="67">
        <f>SUMIFS('d20'!$C$2:$C$307,'d20'!$B$2:$B$307,$A47,'d20'!$D$2:$D$307,'d20'!$AD$16)</f>
        <v>0</v>
      </c>
      <c r="V47" s="67">
        <f>SUMIFS('d21'!$C$2:$C$307,'d21'!$B$2:$B$307,$A47,'d21'!$D$2:$D$307,'d21'!$AD$16)</f>
        <v>0</v>
      </c>
      <c r="W47" s="67">
        <f>SUMIFS('d22'!$C$2:$C$307,'d22'!$B$2:$B$307,$A47,'d22'!$D$2:$D$307,'d22'!$AD$16)</f>
        <v>0</v>
      </c>
      <c r="X47" s="67">
        <f>SUMIFS('d23'!$C$2:$C$307,'d23'!$B$2:$B$307,$A47,'d23'!$D$2:$D$307,'d23'!$AD$16)</f>
        <v>0</v>
      </c>
      <c r="Y47" s="67">
        <f>SUMIFS('d24'!$C$2:$C$307,'d24'!$B$2:$B$307,$A47,'d24'!$D$2:$D$307,'d24'!$AD$16)</f>
        <v>0</v>
      </c>
      <c r="Z47" s="67">
        <f>SUMIFS('d25'!$C$2:$C$307,'d25'!$B$2:$B$307,$A47,'d25'!$D$2:$D$307,'d25'!$AD$16)</f>
        <v>0</v>
      </c>
      <c r="AA47" s="67">
        <f>SUMIFS('d26'!$C$2:$C$307,'d26'!$B$2:$B$307,$A47,'d26'!$D$2:$D$307,'d26'!$AD$16)</f>
        <v>0</v>
      </c>
      <c r="AB47" s="67">
        <f>SUMIFS('d27'!$C$2:$C$307,'d27'!$B$2:$B$307,$A47,'d27'!$D$2:$D$307,'d27'!$AD$16)</f>
        <v>0</v>
      </c>
      <c r="AC47" s="67">
        <f>SUMIFS('d28'!$C$2:$C$307,'d28'!$B$2:$B$307,$A47,'d28'!$D$2:$D$307,'d28'!$AD$16)</f>
        <v>0</v>
      </c>
      <c r="AD47" s="67">
        <f>SUMIFS('d29'!$C$2:$C$307,'d29'!$B$2:$B$307,$A47,'d29'!$D$2:$D$307,'d29'!$AD$16)</f>
        <v>0</v>
      </c>
      <c r="AE47" s="67">
        <f>SUMIFS('d30'!$C$2:$C$307,'d30'!$B$2:$B$307,$A47,'d30'!$D$2:$D$307,'d30'!$AD$16)</f>
        <v>0</v>
      </c>
      <c r="AF47" s="67">
        <f>SUMIFS('d31'!$C$2:$C$307,'d31'!$B$2:$B$307,$A47,'d31'!$D$2:$D$307,'d31'!$AD$16)</f>
        <v>0</v>
      </c>
      <c r="AG47" s="68"/>
      <c r="AH47" s="34">
        <f t="shared" si="8"/>
        <v>0</v>
      </c>
      <c r="AI47" s="69">
        <f t="shared" si="9"/>
        <v>0</v>
      </c>
      <c r="AJ47" s="70">
        <f t="shared" si="10"/>
        <v>0</v>
      </c>
      <c r="AK47" s="64">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c r="GH47" s="72"/>
      <c r="GI47" s="72"/>
      <c r="GJ47" s="72"/>
      <c r="GK47" s="72"/>
      <c r="GL47" s="72"/>
      <c r="GM47" s="72"/>
      <c r="GN47" s="72"/>
    </row>
    <row r="48" spans="1:196" s="78" customFormat="1" ht="19.5" thickBot="1" x14ac:dyDescent="0.35">
      <c r="A48" s="74" t="s">
        <v>126</v>
      </c>
      <c r="B48" s="75">
        <f>SUM(B29:B47)</f>
        <v>0</v>
      </c>
      <c r="C48" s="75">
        <f t="shared" ref="C48:AF48" si="12">SUM(C29:C47)</f>
        <v>0</v>
      </c>
      <c r="D48" s="75">
        <f t="shared" si="12"/>
        <v>0</v>
      </c>
      <c r="E48" s="75">
        <f t="shared" si="12"/>
        <v>0</v>
      </c>
      <c r="F48" s="75">
        <f t="shared" si="12"/>
        <v>0</v>
      </c>
      <c r="G48" s="75">
        <f t="shared" si="12"/>
        <v>0</v>
      </c>
      <c r="H48" s="75">
        <f t="shared" si="12"/>
        <v>0</v>
      </c>
      <c r="I48" s="75">
        <f t="shared" si="12"/>
        <v>0</v>
      </c>
      <c r="J48" s="75">
        <f t="shared" si="12"/>
        <v>0</v>
      </c>
      <c r="K48" s="75">
        <f t="shared" si="12"/>
        <v>0</v>
      </c>
      <c r="L48" s="75">
        <f t="shared" si="12"/>
        <v>0</v>
      </c>
      <c r="M48" s="75">
        <f t="shared" si="12"/>
        <v>0</v>
      </c>
      <c r="N48" s="75">
        <f t="shared" si="12"/>
        <v>0</v>
      </c>
      <c r="O48" s="75">
        <f t="shared" si="12"/>
        <v>0</v>
      </c>
      <c r="P48" s="75">
        <f t="shared" si="12"/>
        <v>0</v>
      </c>
      <c r="Q48" s="75">
        <f t="shared" si="12"/>
        <v>0</v>
      </c>
      <c r="R48" s="75">
        <f t="shared" si="12"/>
        <v>0</v>
      </c>
      <c r="S48" s="75">
        <f t="shared" si="12"/>
        <v>0</v>
      </c>
      <c r="T48" s="75">
        <f t="shared" si="12"/>
        <v>0</v>
      </c>
      <c r="U48" s="75">
        <f t="shared" si="12"/>
        <v>0</v>
      </c>
      <c r="V48" s="75">
        <f t="shared" si="12"/>
        <v>0</v>
      </c>
      <c r="W48" s="75">
        <f t="shared" si="12"/>
        <v>0</v>
      </c>
      <c r="X48" s="75">
        <f t="shared" si="12"/>
        <v>0</v>
      </c>
      <c r="Y48" s="75">
        <f t="shared" si="12"/>
        <v>0</v>
      </c>
      <c r="Z48" s="75">
        <f t="shared" si="12"/>
        <v>0</v>
      </c>
      <c r="AA48" s="75">
        <f t="shared" si="12"/>
        <v>0</v>
      </c>
      <c r="AB48" s="75">
        <f t="shared" si="12"/>
        <v>0</v>
      </c>
      <c r="AC48" s="75">
        <f t="shared" si="12"/>
        <v>0</v>
      </c>
      <c r="AD48" s="75">
        <f t="shared" si="12"/>
        <v>0</v>
      </c>
      <c r="AE48" s="75">
        <f t="shared" si="12"/>
        <v>0</v>
      </c>
      <c r="AF48" s="75">
        <f t="shared" si="12"/>
        <v>0</v>
      </c>
      <c r="AG48" s="74"/>
      <c r="AH48" s="74">
        <f>ROUND(SUM(AH29:AH47), 2)</f>
        <v>0</v>
      </c>
      <c r="AI48" s="74">
        <f>SUM(AI29:AI47)</f>
        <v>0</v>
      </c>
      <c r="AJ48" s="74">
        <f>SUM(AJ29:AJ47)</f>
        <v>0</v>
      </c>
      <c r="AK48" s="76"/>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7"/>
      <c r="CR48" s="77"/>
      <c r="CS48" s="77"/>
      <c r="CT48" s="77"/>
      <c r="CU48" s="77"/>
      <c r="CV48" s="77"/>
      <c r="CW48" s="77"/>
      <c r="CX48" s="77"/>
      <c r="CY48" s="77"/>
      <c r="CZ48" s="77"/>
      <c r="DA48" s="77"/>
      <c r="DB48" s="77"/>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77"/>
      <c r="EE48" s="77"/>
      <c r="EF48" s="77"/>
      <c r="EG48" s="77"/>
      <c r="EH48" s="77"/>
      <c r="EI48" s="77"/>
      <c r="EJ48" s="77"/>
      <c r="EK48" s="77"/>
      <c r="EL48" s="77"/>
      <c r="EM48" s="77"/>
      <c r="EN48" s="77"/>
      <c r="EO48" s="77"/>
      <c r="EP48" s="77"/>
      <c r="EQ48" s="77"/>
      <c r="ER48" s="77"/>
      <c r="ES48" s="77"/>
      <c r="ET48" s="77"/>
      <c r="EU48" s="77"/>
      <c r="EV48" s="77"/>
      <c r="EW48" s="77"/>
      <c r="EX48" s="77"/>
      <c r="EY48" s="77"/>
      <c r="EZ48" s="77"/>
      <c r="FA48" s="77"/>
      <c r="FB48" s="77"/>
      <c r="FC48" s="77"/>
      <c r="FD48" s="77"/>
      <c r="FE48" s="77"/>
      <c r="FF48" s="77"/>
      <c r="FG48" s="77"/>
      <c r="FH48" s="77"/>
      <c r="FI48" s="77"/>
      <c r="FJ48" s="77"/>
      <c r="FK48" s="77"/>
      <c r="FL48" s="77"/>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c r="GK48" s="77"/>
      <c r="GL48" s="77"/>
      <c r="GM48" s="77"/>
      <c r="GN48" s="77"/>
    </row>
    <row r="49" spans="1:216" x14ac:dyDescent="0.3">
      <c r="A49" s="54"/>
      <c r="B49" s="79">
        <f>SUMIF('d1'!$D$3:$D$307,'d1'!$AD$16,'d1'!$C$3:$C$307)</f>
        <v>0</v>
      </c>
      <c r="C49" s="79">
        <f>SUMIF('d2'!$D$3:$D$307,'d2'!$AD$16,'d2'!$C$3:$C$307)</f>
        <v>0</v>
      </c>
      <c r="D49" s="79">
        <f>SUMIF('d3'!$D$3:$D$307,'d3'!$AD$16,'d3'!$C$3:$C$307)</f>
        <v>0</v>
      </c>
      <c r="E49" s="79">
        <f>SUMIF('d4'!$D$3:$D$307,'d4'!$AD$16,'d4'!$C$3:$C$307)</f>
        <v>0</v>
      </c>
      <c r="F49" s="79">
        <f>SUMIF('d5'!$D$3:$D$307,'d5'!$AD$16,'d5'!$C$3:$C$307)</f>
        <v>0</v>
      </c>
      <c r="G49" s="79">
        <f>SUMIF('d6'!$D$3:$D$307,'d6'!$AD$16,'d6'!$C$3:$C$307)</f>
        <v>0</v>
      </c>
      <c r="H49" s="79">
        <f>SUMIF('d7'!$D$3:$D$307,'d7'!$AD$16,'d7'!$C$3:$C$307)</f>
        <v>0</v>
      </c>
      <c r="I49" s="79">
        <f>SUMIF('d8'!$D$3:$D$307,'d8'!$AD$16,'d8'!$C$3:$C$307)</f>
        <v>0</v>
      </c>
      <c r="J49" s="79">
        <f>SUMIF('d9'!$D$3:$D$307,'d9'!$AD$16,'d9'!$C$3:$C$307)</f>
        <v>0</v>
      </c>
      <c r="K49" s="79">
        <f>SUMIF('d10'!$D$3:$D$307,'d10'!$AD$16,'d10'!$C$3:$C$307)</f>
        <v>0</v>
      </c>
      <c r="L49" s="79">
        <f>SUMIF('d11'!$D$3:$D$307,'d11'!$AD$16,'d11'!$C$3:$C$307)</f>
        <v>0</v>
      </c>
      <c r="M49" s="79">
        <f>SUMIF('d12'!$D$3:$D$307,'d12'!$AD$16,'d12'!$C$3:$C$307)</f>
        <v>0</v>
      </c>
      <c r="N49" s="79">
        <f>SUMIF('d13'!$D$3:$D$307,'d13'!$AD$16,'d13'!$C$3:$C$307)</f>
        <v>0</v>
      </c>
      <c r="O49" s="79">
        <f>SUMIF('d14'!$D$3:$D$307,'d14'!$AD$16,'d14'!$C$3:$C$307)</f>
        <v>0</v>
      </c>
      <c r="P49" s="79">
        <f>SUMIF('d15'!$D$3:$D$307,'d15'!$AD$16,'d15'!$C$3:$C$307)</f>
        <v>0</v>
      </c>
      <c r="Q49" s="79">
        <f>SUMIF('d16'!$D$3:$D$307,'d16'!$AD$16,'d16'!$C$3:$C$307)</f>
        <v>0</v>
      </c>
      <c r="R49" s="79">
        <f>SUMIF('d17'!$D$3:$D$307,'d17'!$AD$16,'d17'!$C$3:$C$307)</f>
        <v>0</v>
      </c>
      <c r="S49" s="79">
        <f>SUMIF('d18'!$D$3:$D$307,'d18'!$AD$16,'d18'!$C$3:$C$307)</f>
        <v>0</v>
      </c>
      <c r="T49" s="79">
        <f>SUMIF('d19'!$D$3:$D$307,'d19'!$AD$16,'d19'!$C$3:$C$307)</f>
        <v>0</v>
      </c>
      <c r="U49" s="79">
        <f>SUMIF('d20'!$D$3:$D$307,'d20'!$AD$16,'d20'!$C$3:$C$307)</f>
        <v>0</v>
      </c>
      <c r="V49" s="79">
        <f>SUMIF('d21'!$D$3:$D$307,'d21'!$AD$16,'d21'!$C$3:$C$307)</f>
        <v>0</v>
      </c>
      <c r="W49" s="79">
        <f>SUMIF('d22'!$D$3:$D$307,'d22'!$AD$16,'d22'!$C$3:$C$307)</f>
        <v>0</v>
      </c>
      <c r="X49" s="79">
        <f>SUMIF('d23'!$D$3:$D$307,'d23'!$AD$16,'d23'!$C$3:$C$307)</f>
        <v>0</v>
      </c>
      <c r="Y49" s="79">
        <f>SUMIF('d24'!$D$3:$D$307,'d24'!$AD$16,'d24'!$C$3:$C$307)</f>
        <v>0</v>
      </c>
      <c r="Z49" s="79">
        <f>SUMIF('d25'!$D$3:$D$307,'d25'!$AD$16,'d25'!$C$3:$C$307)</f>
        <v>0</v>
      </c>
      <c r="AA49" s="79">
        <f>SUMIF('d26'!$D$3:$D$307,'d26'!$AD$16,'d26'!$C$3:$C$307)</f>
        <v>0</v>
      </c>
      <c r="AB49" s="79">
        <f>SUMIF('d27'!$D$3:$D$307,'d27'!$AD$16,'d27'!$C$3:$C$307)</f>
        <v>0</v>
      </c>
      <c r="AC49" s="79">
        <f>SUMIF('d28'!$D$3:$D$307,'d28'!$AD$16,'d28'!$C$3:$C$307)</f>
        <v>0</v>
      </c>
      <c r="AD49" s="79">
        <f>SUMIF('d29'!$D$3:$D$307,'d29'!$AD$16,'d29'!$C$3:$C$307)</f>
        <v>0</v>
      </c>
      <c r="AE49" s="79">
        <f>SUMIF('d30'!$D$3:$D$307,'d30'!$AD$16,'d30'!$C$3:$C$307)</f>
        <v>0</v>
      </c>
      <c r="AF49" s="79">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1" customFormat="1" x14ac:dyDescent="0.3">
      <c r="A50" s="102" t="s">
        <v>129</v>
      </c>
      <c r="B50" s="99">
        <f>B48-B49</f>
        <v>0</v>
      </c>
      <c r="C50" s="99">
        <f t="shared" ref="C50:V50" si="13">C48-C49</f>
        <v>0</v>
      </c>
      <c r="D50" s="99">
        <f t="shared" si="13"/>
        <v>0</v>
      </c>
      <c r="E50" s="99">
        <f t="shared" si="13"/>
        <v>0</v>
      </c>
      <c r="F50" s="99">
        <f t="shared" si="13"/>
        <v>0</v>
      </c>
      <c r="G50" s="99">
        <f t="shared" si="13"/>
        <v>0</v>
      </c>
      <c r="H50" s="99">
        <f t="shared" si="13"/>
        <v>0</v>
      </c>
      <c r="I50" s="99">
        <f t="shared" si="13"/>
        <v>0</v>
      </c>
      <c r="J50" s="99">
        <f t="shared" si="13"/>
        <v>0</v>
      </c>
      <c r="K50" s="99">
        <f t="shared" si="13"/>
        <v>0</v>
      </c>
      <c r="L50" s="99">
        <f t="shared" si="13"/>
        <v>0</v>
      </c>
      <c r="M50" s="99">
        <f t="shared" si="13"/>
        <v>0</v>
      </c>
      <c r="N50" s="99">
        <f t="shared" si="13"/>
        <v>0</v>
      </c>
      <c r="O50" s="99">
        <f t="shared" si="13"/>
        <v>0</v>
      </c>
      <c r="P50" s="99">
        <f t="shared" si="13"/>
        <v>0</v>
      </c>
      <c r="Q50" s="99">
        <f t="shared" si="13"/>
        <v>0</v>
      </c>
      <c r="R50" s="99">
        <f t="shared" si="13"/>
        <v>0</v>
      </c>
      <c r="S50" s="99">
        <f t="shared" si="13"/>
        <v>0</v>
      </c>
      <c r="T50" s="99">
        <f t="shared" si="13"/>
        <v>0</v>
      </c>
      <c r="U50" s="99">
        <f t="shared" si="13"/>
        <v>0</v>
      </c>
      <c r="V50" s="99">
        <f t="shared" si="13"/>
        <v>0</v>
      </c>
      <c r="W50" s="99">
        <f>+W48-W51</f>
        <v>0</v>
      </c>
      <c r="X50" s="99">
        <f t="shared" ref="X50:AF50" si="14">+X48-X51</f>
        <v>0</v>
      </c>
      <c r="Y50" s="99">
        <f t="shared" si="14"/>
        <v>0</v>
      </c>
      <c r="Z50" s="99">
        <f t="shared" si="14"/>
        <v>0</v>
      </c>
      <c r="AA50" s="99">
        <f t="shared" si="14"/>
        <v>0</v>
      </c>
      <c r="AB50" s="99">
        <f t="shared" si="14"/>
        <v>0</v>
      </c>
      <c r="AC50" s="99">
        <f t="shared" si="14"/>
        <v>0</v>
      </c>
      <c r="AD50" s="100">
        <f t="shared" si="14"/>
        <v>0</v>
      </c>
      <c r="AE50" s="100">
        <f t="shared" si="14"/>
        <v>0</v>
      </c>
      <c r="AF50" s="100">
        <f t="shared" si="14"/>
        <v>0</v>
      </c>
      <c r="AG50" s="100"/>
      <c r="AH50" s="100"/>
      <c r="AI50" s="100">
        <f>+AH48/2</f>
        <v>0</v>
      </c>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c r="EH50" s="98"/>
      <c r="EI50" s="98"/>
      <c r="EJ50" s="98"/>
      <c r="EK50" s="98"/>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P50" s="98"/>
      <c r="FQ50" s="98"/>
      <c r="FR50" s="98"/>
      <c r="FS50" s="98"/>
      <c r="FT50" s="98"/>
      <c r="FU50" s="98"/>
      <c r="FV50" s="98"/>
      <c r="FW50" s="98"/>
      <c r="FX50" s="98"/>
      <c r="FY50" s="98"/>
      <c r="FZ50" s="98"/>
      <c r="GA50" s="98"/>
      <c r="GB50" s="98"/>
      <c r="GC50" s="98"/>
      <c r="GD50" s="98"/>
      <c r="GE50" s="98"/>
      <c r="GF50" s="98"/>
      <c r="GG50" s="98"/>
      <c r="GH50" s="98"/>
      <c r="GI50" s="98"/>
      <c r="GJ50" s="98"/>
      <c r="GK50" s="98"/>
      <c r="GL50" s="98"/>
      <c r="GM50" s="98"/>
      <c r="GN50" s="98"/>
    </row>
    <row r="51" spans="1:216" x14ac:dyDescent="0.3">
      <c r="A51" s="8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0"/>
      <c r="AK51" s="80"/>
      <c r="AL51" s="80"/>
      <c r="AM51" s="80"/>
      <c r="AN51" s="80"/>
      <c r="AO51" s="80"/>
      <c r="AP51" s="80"/>
      <c r="AQ51" s="80"/>
      <c r="AR51" s="80"/>
      <c r="AS51" s="80"/>
      <c r="AT51" s="80"/>
      <c r="AU51" s="80"/>
      <c r="AV51" s="80"/>
      <c r="AW51" s="80"/>
      <c r="AX51" s="80"/>
      <c r="AY51" s="80"/>
      <c r="AZ51" s="80"/>
      <c r="BA51" s="80"/>
      <c r="BB51" s="80"/>
      <c r="BC51" s="80"/>
      <c r="BD51" s="80"/>
      <c r="BE51" s="80"/>
      <c r="BF51" s="80"/>
      <c r="BG51" s="80"/>
      <c r="BH51" s="80"/>
      <c r="BI51" s="80"/>
      <c r="BJ51" s="80"/>
      <c r="BK51" s="80"/>
      <c r="BL51" s="80"/>
      <c r="BM51" s="80"/>
      <c r="BN51" s="80"/>
      <c r="BO51" s="80"/>
      <c r="BP51" s="80"/>
      <c r="BQ51" s="80"/>
      <c r="BR51" s="80"/>
      <c r="BS51" s="80"/>
      <c r="BT51" s="80"/>
      <c r="BU51" s="80"/>
      <c r="BV51" s="80"/>
      <c r="BW51" s="80"/>
      <c r="BX51" s="80"/>
      <c r="BY51" s="80"/>
      <c r="BZ51" s="80"/>
      <c r="CA51" s="80"/>
      <c r="CB51" s="80"/>
      <c r="CC51" s="80"/>
      <c r="CD51" s="80"/>
      <c r="CE51" s="80"/>
      <c r="CF51" s="80"/>
      <c r="CG51" s="80"/>
      <c r="CH51" s="80"/>
      <c r="CI51" s="80"/>
      <c r="CJ51" s="80"/>
      <c r="CK51" s="80"/>
      <c r="CL51" s="80"/>
      <c r="CM51" s="80"/>
      <c r="CN51" s="80"/>
      <c r="CO51" s="80"/>
      <c r="CP51" s="80"/>
      <c r="CQ51" s="80"/>
      <c r="CR51" s="80"/>
      <c r="CS51" s="80"/>
      <c r="CT51" s="80"/>
      <c r="CU51" s="80"/>
      <c r="CV51" s="80"/>
      <c r="CW51" s="80"/>
      <c r="CX51" s="80"/>
      <c r="CY51" s="80"/>
      <c r="CZ51" s="80"/>
      <c r="DA51" s="80"/>
      <c r="DB51" s="80"/>
      <c r="DC51" s="80"/>
      <c r="DD51" s="80"/>
      <c r="DE51" s="80"/>
      <c r="DF51" s="80"/>
      <c r="DG51" s="80"/>
      <c r="DH51" s="80"/>
      <c r="DI51" s="80"/>
      <c r="DJ51" s="80"/>
      <c r="DK51" s="80"/>
      <c r="DL51" s="80"/>
      <c r="DM51" s="80"/>
      <c r="DN51" s="80"/>
      <c r="DO51" s="80"/>
      <c r="DP51" s="80"/>
      <c r="DQ51" s="80"/>
      <c r="DR51" s="80"/>
      <c r="DS51" s="80"/>
      <c r="DT51" s="80"/>
      <c r="DU51" s="80"/>
      <c r="DV51" s="80"/>
      <c r="DW51" s="80"/>
      <c r="DX51" s="80"/>
      <c r="DY51" s="80"/>
      <c r="DZ51" s="80"/>
      <c r="EA51" s="80"/>
      <c r="EB51" s="80"/>
      <c r="EC51" s="80"/>
      <c r="ED51" s="80"/>
      <c r="EE51" s="80"/>
      <c r="EF51" s="80"/>
      <c r="EG51" s="80"/>
      <c r="EH51" s="80"/>
      <c r="EI51" s="80"/>
      <c r="EJ51" s="80"/>
      <c r="EK51" s="80"/>
      <c r="EL51" s="80"/>
      <c r="EM51" s="80"/>
      <c r="EN51" s="80"/>
      <c r="EO51" s="80"/>
      <c r="EP51" s="80"/>
      <c r="EQ51" s="80"/>
      <c r="ER51" s="80"/>
      <c r="ES51" s="80"/>
      <c r="ET51" s="80"/>
      <c r="EU51" s="80"/>
      <c r="EV51" s="80"/>
      <c r="EW51" s="80"/>
      <c r="EX51" s="80"/>
      <c r="EY51" s="80"/>
      <c r="EZ51" s="80"/>
      <c r="FA51" s="80"/>
      <c r="FB51" s="80"/>
      <c r="FC51" s="80"/>
      <c r="FD51" s="80"/>
      <c r="FE51" s="80"/>
      <c r="FF51" s="80"/>
      <c r="FG51" s="80"/>
      <c r="FH51" s="80"/>
      <c r="FI51" s="80"/>
      <c r="FJ51" s="80"/>
      <c r="FK51" s="80"/>
      <c r="FL51" s="80"/>
      <c r="FM51" s="80"/>
      <c r="FN51" s="80"/>
      <c r="FO51" s="80"/>
      <c r="FP51" s="80"/>
      <c r="FQ51" s="80"/>
      <c r="FR51" s="80"/>
      <c r="FS51" s="80"/>
      <c r="FT51" s="80"/>
      <c r="FU51" s="80"/>
      <c r="FV51" s="80"/>
      <c r="FW51" s="80"/>
      <c r="FX51" s="80"/>
      <c r="FY51" s="80"/>
      <c r="FZ51" s="80"/>
      <c r="GA51" s="80"/>
      <c r="GB51" s="80"/>
      <c r="GC51" s="80"/>
      <c r="GD51" s="80"/>
      <c r="GE51" s="80"/>
      <c r="GF51" s="80"/>
      <c r="GG51" s="80"/>
      <c r="GH51" s="80"/>
      <c r="GI51" s="80"/>
      <c r="GJ51" s="80"/>
      <c r="GK51" s="80"/>
      <c r="GL51" s="80"/>
      <c r="GM51" s="80"/>
      <c r="GN51" s="80"/>
    </row>
    <row r="52" spans="1:216" ht="19.5" thickBot="1" x14ac:dyDescent="0.35">
      <c r="C52" s="81"/>
    </row>
    <row r="53" spans="1:216" x14ac:dyDescent="0.3">
      <c r="A53" s="13" t="str">
        <f ca="1">_xlfn.CONCAT("Brgy Business Clearance for the month of ", TEXT(TODAY(), "mmmm yyyy"))</f>
        <v>Brgy Business Clearance for the month of August 2025</v>
      </c>
      <c r="B53" s="14"/>
      <c r="C53" s="15"/>
      <c r="D53" s="62"/>
      <c r="E53" s="62"/>
      <c r="F53" s="62"/>
      <c r="G53" s="62"/>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106</v>
      </c>
      <c r="B54" s="91">
        <v>1</v>
      </c>
      <c r="C54" s="91">
        <v>2</v>
      </c>
      <c r="D54" s="92">
        <v>3</v>
      </c>
      <c r="E54" s="92">
        <v>4</v>
      </c>
      <c r="F54" s="92">
        <v>5</v>
      </c>
      <c r="G54" s="92">
        <v>6</v>
      </c>
      <c r="H54" s="93">
        <v>7</v>
      </c>
      <c r="I54" s="92">
        <v>8</v>
      </c>
      <c r="J54" s="94">
        <v>9</v>
      </c>
      <c r="K54" s="94">
        <v>10</v>
      </c>
      <c r="L54" s="95">
        <v>11</v>
      </c>
      <c r="M54" s="95">
        <v>12</v>
      </c>
      <c r="N54" s="95">
        <v>13</v>
      </c>
      <c r="O54" s="95">
        <v>14</v>
      </c>
      <c r="P54" s="95">
        <v>15</v>
      </c>
      <c r="Q54" s="95">
        <v>16</v>
      </c>
      <c r="R54" s="95">
        <v>17</v>
      </c>
      <c r="S54" s="94">
        <v>18</v>
      </c>
      <c r="T54" s="94">
        <v>19</v>
      </c>
      <c r="U54" s="94">
        <v>20</v>
      </c>
      <c r="V54" s="94">
        <v>21</v>
      </c>
      <c r="W54" s="94">
        <v>22</v>
      </c>
      <c r="X54" s="94">
        <v>23</v>
      </c>
      <c r="Y54" s="94">
        <v>24</v>
      </c>
      <c r="Z54" s="96">
        <v>25</v>
      </c>
      <c r="AA54" s="96">
        <v>26</v>
      </c>
      <c r="AB54" s="96">
        <v>27</v>
      </c>
      <c r="AC54" s="96">
        <v>28</v>
      </c>
      <c r="AD54" s="97">
        <v>29</v>
      </c>
      <c r="AE54" s="97">
        <v>30</v>
      </c>
      <c r="AF54" s="97">
        <v>31</v>
      </c>
      <c r="AG54" s="26"/>
      <c r="AH54" s="27"/>
      <c r="AI54" s="262" t="s">
        <v>227</v>
      </c>
      <c r="AJ54" s="261"/>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107</v>
      </c>
      <c r="B55" s="67">
        <f>SUMIFS('d1'!$C$2:$C$307,'d1'!$B$2:$B$307,$A55,'d1'!$D$2:$D$307,'d1'!$AD$88)</f>
        <v>0</v>
      </c>
      <c r="C55" s="67">
        <f>SUMIFS('d2'!$C$2:$C$307,'d2'!$B$2:$B$307,$A55,'d2'!$D$2:$D$307,'d2'!$AD$88)</f>
        <v>0</v>
      </c>
      <c r="D55" s="67">
        <f>SUMIFS('d3'!$C$2:$C$307,'d3'!$B$2:$B$307,$A55,'d3'!$D$2:$D$307,'d3'!$AD$88)</f>
        <v>0</v>
      </c>
      <c r="E55" s="67">
        <f>SUMIFS('d4'!$C$2:$C$307,'d4'!$B$2:$B$307,$A55,'d4'!$D$2:$D$307,'d4'!$AD$88)</f>
        <v>0</v>
      </c>
      <c r="F55" s="67">
        <f>SUMIFS('d5'!$C$2:$C$307,'d5'!$B$2:$B$307,$A55,'d5'!$D$2:$D$307,'d5'!$AD$88)</f>
        <v>0</v>
      </c>
      <c r="G55" s="67">
        <f>SUMIFS('d6'!$C$2:$C$307,'d6'!$B$2:$B$307,$A55,'d6'!$D$2:$D$307,'d6'!$AD$88)</f>
        <v>0</v>
      </c>
      <c r="H55" s="67">
        <f>SUMIFS('d7'!$C$2:$C$307,'d7'!$B$2:$B$307,$A55,'d7'!$D$2:$D$307,'d7'!$AD$88)</f>
        <v>0</v>
      </c>
      <c r="I55" s="67">
        <f>SUMIFS('d8'!$C$2:$C$307,'d8'!$B$2:$B$307,$A55,'d8'!$D$2:$D$307,'d8'!$AD$88)</f>
        <v>0</v>
      </c>
      <c r="J55" s="67">
        <f>SUMIFS('d9'!$C$2:$C$307,'d9'!$B$2:$B$307,$A55,'d9'!$D$2:$D$307,'d9'!$AD$88)</f>
        <v>0</v>
      </c>
      <c r="K55" s="67">
        <f>SUMIFS('d10'!$C$2:$C$307,'d10'!$B$2:$B$307,$A55,'d10'!$D$2:$D$307,'d10'!$AD$88)</f>
        <v>0</v>
      </c>
      <c r="L55" s="67">
        <f>SUMIFS('d11'!$C$2:$C$307,'d11'!$B$2:$B$307,$A55,'d11'!$D$2:$D$307,'d11'!$AD$88)</f>
        <v>0</v>
      </c>
      <c r="M55" s="67">
        <f>SUMIFS('d12'!$C$2:$C$307,'d12'!$B$2:$B$307,$A55,'d12'!$D$2:$D$307,'d12'!$AD$88)</f>
        <v>0</v>
      </c>
      <c r="N55" s="67">
        <f>SUMIFS('d13'!$C$2:$C$307,'d13'!$B$2:$B$307,$A55,'d13'!$D$2:$D$307,'d13'!$AD$88)</f>
        <v>0</v>
      </c>
      <c r="O55" s="67">
        <f>SUMIFS('d14'!$C$2:$C$307,'d14'!$B$2:$B$307,$A55,'d14'!$D$2:$D$307,'d14'!$AD$88)</f>
        <v>0</v>
      </c>
      <c r="P55" s="67">
        <f>SUMIFS('d15'!$C$2:$C$307,'d15'!$B$2:$B$307,$A55,'d15'!$D$2:$D$307,'d15'!$AD$88)</f>
        <v>0</v>
      </c>
      <c r="Q55" s="67">
        <f>SUMIFS('d16'!$C$2:$C$307,'d16'!$B$2:$B$307,$A55,'d16'!$D$2:$D$307,'d16'!$AD$88)</f>
        <v>0</v>
      </c>
      <c r="R55" s="67">
        <f>SUMIFS('d17'!$C$2:$C$307,'d17'!$B$2:$B$307,$A55,'d17'!$D$2:$D$307,'d17'!$AD$88)</f>
        <v>0</v>
      </c>
      <c r="S55" s="67">
        <f>SUMIFS('d18'!$C$2:$C$307,'d18'!$B$2:$B$307,$A55,'d18'!$D$2:$D$307,'d18'!$AD$88)</f>
        <v>0</v>
      </c>
      <c r="T55" s="67">
        <f>SUMIFS('d19'!$C$2:$C$307,'d19'!$B$2:$B$307,$A55,'d19'!$D$2:$D$307,'d19'!$AD$88)</f>
        <v>0</v>
      </c>
      <c r="U55" s="67">
        <f>SUMIFS('d20'!$C$2:$C$307,'d20'!$B$2:$B$307,$A55,'d20'!$D$2:$D$307,'d20'!$AD$88)</f>
        <v>0</v>
      </c>
      <c r="V55" s="67">
        <f>SUMIFS('d21'!$C$2:$C$307,'d21'!$B$2:$B$307,$A55,'d21'!$D$2:$D$307,'d21'!$AD$88)</f>
        <v>0</v>
      </c>
      <c r="W55" s="67">
        <f>SUMIFS('d22'!$C$2:$C$307,'d22'!$B$2:$B$307,$A55,'d22'!$D$2:$D$307,'d22'!$AD$88)</f>
        <v>0</v>
      </c>
      <c r="X55" s="67">
        <f>SUMIFS('d23'!$C$2:$C$307,'d23'!$B$2:$B$307,$A55,'d23'!$D$2:$D$307,'d23'!$AD$88)</f>
        <v>0</v>
      </c>
      <c r="Y55" s="67">
        <f>SUMIFS('d24'!$C$2:$C$307,'d24'!$B$2:$B$307,$A55,'d24'!$D$2:$D$307,'d24'!$AD$88)</f>
        <v>0</v>
      </c>
      <c r="Z55" s="67">
        <f>SUMIFS('d25'!$C$2:$C$307,'d25'!$B$2:$B$307,$A55,'d25'!$D$2:$D$307,'d25'!$AD$88)</f>
        <v>0</v>
      </c>
      <c r="AA55" s="67">
        <f>SUMIFS('d26'!$C$2:$C$307,'d26'!$B$2:$B$307,$A55,'d26'!$D$2:$D$307,'d26'!$AD$88)</f>
        <v>0</v>
      </c>
      <c r="AB55" s="67">
        <f>SUMIFS('d27'!$C$2:$C$307,'d27'!$B$2:$B$307,$A55,'d27'!$D$2:$D$307,'d27'!$AD$88)</f>
        <v>0</v>
      </c>
      <c r="AC55" s="67">
        <f>SUMIFS('d28'!$C$2:$C$307,'d28'!$B$2:$B$307,$A55,'d28'!$D$2:$D$307,'d28'!$AD$88)</f>
        <v>0</v>
      </c>
      <c r="AD55" s="67">
        <f>SUMIFS('d29'!$C$2:$C$307,'d29'!$B$2:$B$307,$A55,'d29'!$D$2:$D$307,'d29'!$AD$88)</f>
        <v>0</v>
      </c>
      <c r="AE55" s="67">
        <f>SUMIFS('d30'!$C$2:$C$307,'d30'!$B$2:$B$307,$A55,'d30'!$D$2:$D$307,'d30'!$AD$88)</f>
        <v>0</v>
      </c>
      <c r="AF55" s="67">
        <f>SUMIFS('d31'!$C$2:$C$307,'d31'!$B$2:$B$307,$A55,'d31'!$D$2:$D$307,'d31'!$AD$88)</f>
        <v>0</v>
      </c>
      <c r="AG55" s="34"/>
      <c r="AH55" s="34">
        <f>ROUND(SUM(B55:AG55), 2)</f>
        <v>0</v>
      </c>
      <c r="AI55" s="69">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108</v>
      </c>
      <c r="B56" s="67">
        <f>SUMIFS('d1'!$C$2:$C$307,'d1'!$B$2:$B$307,$A56,'d1'!$D$2:$D$307,'d1'!$AD$88)</f>
        <v>0</v>
      </c>
      <c r="C56" s="67">
        <f>SUMIFS('d2'!$C$2:$C$307,'d2'!$B$2:$B$307,$A56,'d2'!$D$2:$D$307,'d2'!$AD$88)</f>
        <v>0</v>
      </c>
      <c r="D56" s="67">
        <f>SUMIFS('d3'!$C$2:$C$307,'d3'!$B$2:$B$307,$A56,'d3'!$D$2:$D$307,'d3'!$AD$88)</f>
        <v>0</v>
      </c>
      <c r="E56" s="67">
        <f>SUMIFS('d4'!$C$2:$C$307,'d4'!$B$2:$B$307,$A56,'d4'!$D$2:$D$307,'d4'!$AD$88)</f>
        <v>0</v>
      </c>
      <c r="F56" s="67">
        <f>SUMIFS('d5'!$C$2:$C$307,'d5'!$B$2:$B$307,$A56,'d5'!$D$2:$D$307,'d5'!$AD$88)</f>
        <v>0</v>
      </c>
      <c r="G56" s="67">
        <f>SUMIFS('d6'!$C$2:$C$307,'d6'!$B$2:$B$307,$A56,'d6'!$D$2:$D$307,'d6'!$AD$88)</f>
        <v>0</v>
      </c>
      <c r="H56" s="67">
        <f>SUMIFS('d7'!$C$2:$C$307,'d7'!$B$2:$B$307,$A56,'d7'!$D$2:$D$307,'d7'!$AD$88)</f>
        <v>0</v>
      </c>
      <c r="I56" s="67">
        <f>SUMIFS('d8'!$C$2:$C$307,'d8'!$B$2:$B$307,$A56,'d8'!$D$2:$D$307,'d8'!$AD$88)</f>
        <v>0</v>
      </c>
      <c r="J56" s="67">
        <f>SUMIFS('d9'!$C$2:$C$307,'d9'!$B$2:$B$307,$A56,'d9'!$D$2:$D$307,'d9'!$AD$88)</f>
        <v>0</v>
      </c>
      <c r="K56" s="67">
        <f>SUMIFS('d10'!$C$2:$C$307,'d10'!$B$2:$B$307,$A56,'d10'!$D$2:$D$307,'d10'!$AD$88)</f>
        <v>0</v>
      </c>
      <c r="L56" s="67">
        <f>SUMIFS('d11'!$C$2:$C$307,'d11'!$B$2:$B$307,$A56,'d11'!$D$2:$D$307,'d11'!$AD$88)</f>
        <v>0</v>
      </c>
      <c r="M56" s="67">
        <f>SUMIFS('d12'!$C$2:$C$307,'d12'!$B$2:$B$307,$A56,'d12'!$D$2:$D$307,'d12'!$AD$88)</f>
        <v>0</v>
      </c>
      <c r="N56" s="67">
        <f>SUMIFS('d13'!$C$2:$C$307,'d13'!$B$2:$B$307,$A56,'d13'!$D$2:$D$307,'d13'!$AD$88)</f>
        <v>0</v>
      </c>
      <c r="O56" s="67">
        <f>SUMIFS('d14'!$C$2:$C$307,'d14'!$B$2:$B$307,$A56,'d14'!$D$2:$D$307,'d14'!$AD$88)</f>
        <v>0</v>
      </c>
      <c r="P56" s="67">
        <f>SUMIFS('d15'!$C$2:$C$307,'d15'!$B$2:$B$307,$A56,'d15'!$D$2:$D$307,'d15'!$AD$88)</f>
        <v>0</v>
      </c>
      <c r="Q56" s="67">
        <f>SUMIFS('d16'!$C$2:$C$307,'d16'!$B$2:$B$307,$A56,'d16'!$D$2:$D$307,'d16'!$AD$88)</f>
        <v>0</v>
      </c>
      <c r="R56" s="67">
        <f>SUMIFS('d17'!$C$2:$C$307,'d17'!$B$2:$B$307,$A56,'d17'!$D$2:$D$307,'d17'!$AD$88)</f>
        <v>0</v>
      </c>
      <c r="S56" s="67">
        <f>SUMIFS('d18'!$C$2:$C$307,'d18'!$B$2:$B$307,$A56,'d18'!$D$2:$D$307,'d18'!$AD$88)</f>
        <v>0</v>
      </c>
      <c r="T56" s="67">
        <f>SUMIFS('d19'!$C$2:$C$307,'d19'!$B$2:$B$307,$A56,'d19'!$D$2:$D$307,'d19'!$AD$88)</f>
        <v>0</v>
      </c>
      <c r="U56" s="67">
        <f>SUMIFS('d20'!$C$2:$C$307,'d20'!$B$2:$B$307,$A56,'d20'!$D$2:$D$307,'d20'!$AD$88)</f>
        <v>0</v>
      </c>
      <c r="V56" s="67">
        <f>SUMIFS('d21'!$C$2:$C$307,'d21'!$B$2:$B$307,$A56,'d21'!$D$2:$D$307,'d21'!$AD$88)</f>
        <v>0</v>
      </c>
      <c r="W56" s="67">
        <f>SUMIFS('d22'!$C$2:$C$307,'d22'!$B$2:$B$307,$A56,'d22'!$D$2:$D$307,'d22'!$AD$88)</f>
        <v>0</v>
      </c>
      <c r="X56" s="67">
        <f>SUMIFS('d23'!$C$2:$C$307,'d23'!$B$2:$B$307,$A56,'d23'!$D$2:$D$307,'d23'!$AD$88)</f>
        <v>0</v>
      </c>
      <c r="Y56" s="67">
        <f>SUMIFS('d24'!$C$2:$C$307,'d24'!$B$2:$B$307,$A56,'d24'!$D$2:$D$307,'d24'!$AD$88)</f>
        <v>0</v>
      </c>
      <c r="Z56" s="67">
        <f>SUMIFS('d25'!$C$2:$C$307,'d25'!$B$2:$B$307,$A56,'d25'!$D$2:$D$307,'d25'!$AD$88)</f>
        <v>0</v>
      </c>
      <c r="AA56" s="67">
        <f>SUMIFS('d26'!$C$2:$C$307,'d26'!$B$2:$B$307,$A56,'d26'!$D$2:$D$307,'d26'!$AD$88)</f>
        <v>0</v>
      </c>
      <c r="AB56" s="67">
        <f>SUMIFS('d27'!$C$2:$C$307,'d27'!$B$2:$B$307,$A56,'d27'!$D$2:$D$307,'d27'!$AD$88)</f>
        <v>0</v>
      </c>
      <c r="AC56" s="67">
        <f>SUMIFS('d28'!$C$2:$C$307,'d28'!$B$2:$B$307,$A56,'d28'!$D$2:$D$307,'d28'!$AD$88)</f>
        <v>0</v>
      </c>
      <c r="AD56" s="67">
        <f>SUMIFS('d29'!$C$2:$C$307,'d29'!$B$2:$B$307,$A56,'d29'!$D$2:$D$307,'d29'!$AD$88)</f>
        <v>0</v>
      </c>
      <c r="AE56" s="67">
        <f>SUMIFS('d30'!$C$2:$C$307,'d30'!$B$2:$B$307,$A56,'d30'!$D$2:$D$307,'d30'!$AD$88)</f>
        <v>0</v>
      </c>
      <c r="AF56" s="67">
        <f>SUMIFS('d31'!$C$2:$C$307,'d31'!$B$2:$B$307,$A56,'d31'!$D$2:$D$307,'d31'!$AD$88)</f>
        <v>0</v>
      </c>
      <c r="AG56" s="34"/>
      <c r="AH56" s="34">
        <f t="shared" ref="AH56:AH73" si="15">ROUND(SUM(B56:AG56), 2)</f>
        <v>0</v>
      </c>
      <c r="AI56" s="69">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109</v>
      </c>
      <c r="B57" s="67">
        <f>SUMIFS('d1'!$C$2:$C$307,'d1'!$B$2:$B$307,$A57,'d1'!$D$2:$D$307,'d1'!$AD$88)</f>
        <v>0</v>
      </c>
      <c r="C57" s="67">
        <f>SUMIFS('d2'!$C$2:$C$307,'d2'!$B$2:$B$307,$A57,'d2'!$D$2:$D$307,'d2'!$AD$88)</f>
        <v>0</v>
      </c>
      <c r="D57" s="67">
        <f>SUMIFS('d3'!$C$2:$C$307,'d3'!$B$2:$B$307,$A57,'d3'!$D$2:$D$307,'d3'!$AD$88)</f>
        <v>0</v>
      </c>
      <c r="E57" s="67">
        <f>SUMIFS('d4'!$C$2:$C$307,'d4'!$B$2:$B$307,$A57,'d4'!$D$2:$D$307,'d4'!$AD$88)</f>
        <v>0</v>
      </c>
      <c r="F57" s="67">
        <f>SUMIFS('d5'!$C$2:$C$307,'d5'!$B$2:$B$307,$A57,'d5'!$D$2:$D$307,'d5'!$AD$88)</f>
        <v>0</v>
      </c>
      <c r="G57" s="67">
        <f>SUMIFS('d6'!$C$2:$C$307,'d6'!$B$2:$B$307,$A57,'d6'!$D$2:$D$307,'d6'!$AD$88)</f>
        <v>0</v>
      </c>
      <c r="H57" s="67">
        <f>SUMIFS('d7'!$C$2:$C$307,'d7'!$B$2:$B$307,$A57,'d7'!$D$2:$D$307,'d7'!$AD$88)</f>
        <v>0</v>
      </c>
      <c r="I57" s="67">
        <f>SUMIFS('d8'!$C$2:$C$307,'d8'!$B$2:$B$307,$A57,'d8'!$D$2:$D$307,'d8'!$AD$88)</f>
        <v>0</v>
      </c>
      <c r="J57" s="67">
        <f>SUMIFS('d9'!$C$2:$C$307,'d9'!$B$2:$B$307,$A57,'d9'!$D$2:$D$307,'d9'!$AD$88)</f>
        <v>0</v>
      </c>
      <c r="K57" s="67">
        <f>SUMIFS('d10'!$C$2:$C$307,'d10'!$B$2:$B$307,$A57,'d10'!$D$2:$D$307,'d10'!$AD$88)</f>
        <v>0</v>
      </c>
      <c r="L57" s="67">
        <f>SUMIFS('d11'!$C$2:$C$307,'d11'!$B$2:$B$307,$A57,'d11'!$D$2:$D$307,'d11'!$AD$88)</f>
        <v>0</v>
      </c>
      <c r="M57" s="67">
        <f>SUMIFS('d12'!$C$2:$C$307,'d12'!$B$2:$B$307,$A57,'d12'!$D$2:$D$307,'d12'!$AD$88)</f>
        <v>0</v>
      </c>
      <c r="N57" s="67">
        <f>SUMIFS('d13'!$C$2:$C$307,'d13'!$B$2:$B$307,$A57,'d13'!$D$2:$D$307,'d13'!$AD$88)</f>
        <v>0</v>
      </c>
      <c r="O57" s="67">
        <f>SUMIFS('d14'!$C$2:$C$307,'d14'!$B$2:$B$307,$A57,'d14'!$D$2:$D$307,'d14'!$AD$88)</f>
        <v>0</v>
      </c>
      <c r="P57" s="67">
        <f>SUMIFS('d15'!$C$2:$C$307,'d15'!$B$2:$B$307,$A57,'d15'!$D$2:$D$307,'d15'!$AD$88)</f>
        <v>0</v>
      </c>
      <c r="Q57" s="67">
        <f>SUMIFS('d16'!$C$2:$C$307,'d16'!$B$2:$B$307,$A57,'d16'!$D$2:$D$307,'d16'!$AD$88)</f>
        <v>0</v>
      </c>
      <c r="R57" s="67">
        <f>SUMIFS('d17'!$C$2:$C$307,'d17'!$B$2:$B$307,$A57,'d17'!$D$2:$D$307,'d17'!$AD$88)</f>
        <v>0</v>
      </c>
      <c r="S57" s="67">
        <f>SUMIFS('d18'!$C$2:$C$307,'d18'!$B$2:$B$307,$A57,'d18'!$D$2:$D$307,'d18'!$AD$88)</f>
        <v>0</v>
      </c>
      <c r="T57" s="67">
        <f>SUMIFS('d19'!$C$2:$C$307,'d19'!$B$2:$B$307,$A57,'d19'!$D$2:$D$307,'d19'!$AD$88)</f>
        <v>0</v>
      </c>
      <c r="U57" s="67">
        <f>SUMIFS('d20'!$C$2:$C$307,'d20'!$B$2:$B$307,$A57,'d20'!$D$2:$D$307,'d20'!$AD$88)</f>
        <v>0</v>
      </c>
      <c r="V57" s="67">
        <f>SUMIFS('d21'!$C$2:$C$307,'d21'!$B$2:$B$307,$A57,'d21'!$D$2:$D$307,'d21'!$AD$88)</f>
        <v>0</v>
      </c>
      <c r="W57" s="67">
        <f>SUMIFS('d22'!$C$2:$C$307,'d22'!$B$2:$B$307,$A57,'d22'!$D$2:$D$307,'d22'!$AD$88)</f>
        <v>0</v>
      </c>
      <c r="X57" s="67">
        <f>SUMIFS('d23'!$C$2:$C$307,'d23'!$B$2:$B$307,$A57,'d23'!$D$2:$D$307,'d23'!$AD$88)</f>
        <v>0</v>
      </c>
      <c r="Y57" s="67">
        <f>SUMIFS('d24'!$C$2:$C$307,'d24'!$B$2:$B$307,$A57,'d24'!$D$2:$D$307,'d24'!$AD$88)</f>
        <v>0</v>
      </c>
      <c r="Z57" s="67">
        <f>SUMIFS('d25'!$C$2:$C$307,'d25'!$B$2:$B$307,$A57,'d25'!$D$2:$D$307,'d25'!$AD$88)</f>
        <v>0</v>
      </c>
      <c r="AA57" s="67">
        <f>SUMIFS('d26'!$C$2:$C$307,'d26'!$B$2:$B$307,$A57,'d26'!$D$2:$D$307,'d26'!$AD$88)</f>
        <v>0</v>
      </c>
      <c r="AB57" s="67">
        <f>SUMIFS('d27'!$C$2:$C$307,'d27'!$B$2:$B$307,$A57,'d27'!$D$2:$D$307,'d27'!$AD$88)</f>
        <v>0</v>
      </c>
      <c r="AC57" s="67">
        <f>SUMIFS('d28'!$C$2:$C$307,'d28'!$B$2:$B$307,$A57,'d28'!$D$2:$D$307,'d28'!$AD$88)</f>
        <v>0</v>
      </c>
      <c r="AD57" s="67">
        <f>SUMIFS('d29'!$C$2:$C$307,'d29'!$B$2:$B$307,$A57,'d29'!$D$2:$D$307,'d29'!$AD$88)</f>
        <v>0</v>
      </c>
      <c r="AE57" s="67">
        <f>SUMIFS('d30'!$C$2:$C$307,'d30'!$B$2:$B$307,$A57,'d30'!$D$2:$D$307,'d30'!$AD$88)</f>
        <v>0</v>
      </c>
      <c r="AF57" s="67">
        <f>SUMIFS('d31'!$C$2:$C$307,'d31'!$B$2:$B$307,$A57,'d31'!$D$2:$D$307,'d31'!$AD$88)</f>
        <v>0</v>
      </c>
      <c r="AG57" s="34"/>
      <c r="AH57" s="34">
        <f t="shared" si="15"/>
        <v>0</v>
      </c>
      <c r="AI57" s="69">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6" customFormat="1" x14ac:dyDescent="0.3">
      <c r="A58" s="39" t="s">
        <v>110</v>
      </c>
      <c r="B58" s="67">
        <f>SUMIFS('d1'!$C$2:$C$307,'d1'!$B$2:$B$307,$A58,'d1'!$D$2:$D$307,'d1'!$AD$88)</f>
        <v>0</v>
      </c>
      <c r="C58" s="67">
        <f>SUMIFS('d2'!$C$2:$C$307,'d2'!$B$2:$B$307,$A58,'d2'!$D$2:$D$307,'d2'!$AD$88)</f>
        <v>0</v>
      </c>
      <c r="D58" s="67">
        <f>SUMIFS('d3'!$C$2:$C$307,'d3'!$B$2:$B$307,$A58,'d3'!$D$2:$D$307,'d3'!$AD$88)</f>
        <v>0</v>
      </c>
      <c r="E58" s="67">
        <f>SUMIFS('d4'!$C$2:$C$307,'d4'!$B$2:$B$307,$A58,'d4'!$D$2:$D$307,'d4'!$AD$88)</f>
        <v>0</v>
      </c>
      <c r="F58" s="67">
        <f>SUMIFS('d5'!$C$2:$C$307,'d5'!$B$2:$B$307,$A58,'d5'!$D$2:$D$307,'d5'!$AD$88)</f>
        <v>0</v>
      </c>
      <c r="G58" s="67">
        <f>SUMIFS('d6'!$C$2:$C$307,'d6'!$B$2:$B$307,$A58,'d6'!$D$2:$D$307,'d6'!$AD$88)</f>
        <v>0</v>
      </c>
      <c r="H58" s="67">
        <f>SUMIFS('d7'!$C$2:$C$307,'d7'!$B$2:$B$307,$A58,'d7'!$D$2:$D$307,'d7'!$AD$88)</f>
        <v>0</v>
      </c>
      <c r="I58" s="67">
        <f>SUMIFS('d8'!$C$2:$C$307,'d8'!$B$2:$B$307,$A58,'d8'!$D$2:$D$307,'d8'!$AD$88)</f>
        <v>0</v>
      </c>
      <c r="J58" s="67">
        <f>SUMIFS('d9'!$C$2:$C$307,'d9'!$B$2:$B$307,$A58,'d9'!$D$2:$D$307,'d9'!$AD$88)</f>
        <v>0</v>
      </c>
      <c r="K58" s="67">
        <f>SUMIFS('d10'!$C$2:$C$307,'d10'!$B$2:$B$307,$A58,'d10'!$D$2:$D$307,'d10'!$AD$88)</f>
        <v>0</v>
      </c>
      <c r="L58" s="67">
        <f>SUMIFS('d11'!$C$2:$C$307,'d11'!$B$2:$B$307,$A58,'d11'!$D$2:$D$307,'d11'!$AD$88)</f>
        <v>0</v>
      </c>
      <c r="M58" s="67">
        <f>SUMIFS('d12'!$C$2:$C$307,'d12'!$B$2:$B$307,$A58,'d12'!$D$2:$D$307,'d12'!$AD$88)</f>
        <v>0</v>
      </c>
      <c r="N58" s="67">
        <f>SUMIFS('d13'!$C$2:$C$307,'d13'!$B$2:$B$307,$A58,'d13'!$D$2:$D$307,'d13'!$AD$88)</f>
        <v>0</v>
      </c>
      <c r="O58" s="67">
        <f>SUMIFS('d14'!$C$2:$C$307,'d14'!$B$2:$B$307,$A58,'d14'!$D$2:$D$307,'d14'!$AD$88)</f>
        <v>0</v>
      </c>
      <c r="P58" s="67">
        <f>SUMIFS('d15'!$C$2:$C$307,'d15'!$B$2:$B$307,$A58,'d15'!$D$2:$D$307,'d15'!$AD$88)</f>
        <v>0</v>
      </c>
      <c r="Q58" s="67">
        <f>SUMIFS('d16'!$C$2:$C$307,'d16'!$B$2:$B$307,$A58,'d16'!$D$2:$D$307,'d16'!$AD$88)</f>
        <v>0</v>
      </c>
      <c r="R58" s="67">
        <f>SUMIFS('d17'!$C$2:$C$307,'d17'!$B$2:$B$307,$A58,'d17'!$D$2:$D$307,'d17'!$AD$88)</f>
        <v>0</v>
      </c>
      <c r="S58" s="67">
        <f>SUMIFS('d18'!$C$2:$C$307,'d18'!$B$2:$B$307,$A58,'d18'!$D$2:$D$307,'d18'!$AD$88)</f>
        <v>0</v>
      </c>
      <c r="T58" s="67">
        <f>SUMIFS('d19'!$C$2:$C$307,'d19'!$B$2:$B$307,$A58,'d19'!$D$2:$D$307,'d19'!$AD$88)</f>
        <v>0</v>
      </c>
      <c r="U58" s="67">
        <f>SUMIFS('d20'!$C$2:$C$307,'d20'!$B$2:$B$307,$A58,'d20'!$D$2:$D$307,'d20'!$AD$88)</f>
        <v>0</v>
      </c>
      <c r="V58" s="67">
        <f>SUMIFS('d21'!$C$2:$C$307,'d21'!$B$2:$B$307,$A58,'d21'!$D$2:$D$307,'d21'!$AD$88)</f>
        <v>0</v>
      </c>
      <c r="W58" s="67">
        <f>SUMIFS('d22'!$C$2:$C$307,'d22'!$B$2:$B$307,$A58,'d22'!$D$2:$D$307,'d22'!$AD$88)</f>
        <v>0</v>
      </c>
      <c r="X58" s="67">
        <f>SUMIFS('d23'!$C$2:$C$307,'d23'!$B$2:$B$307,$A58,'d23'!$D$2:$D$307,'d23'!$AD$88)</f>
        <v>0</v>
      </c>
      <c r="Y58" s="67">
        <f>SUMIFS('d24'!$C$2:$C$307,'d24'!$B$2:$B$307,$A58,'d24'!$D$2:$D$307,'d24'!$AD$88)</f>
        <v>0</v>
      </c>
      <c r="Z58" s="67">
        <f>SUMIFS('d25'!$C$2:$C$307,'d25'!$B$2:$B$307,$A58,'d25'!$D$2:$D$307,'d25'!$AD$88)</f>
        <v>0</v>
      </c>
      <c r="AA58" s="67">
        <f>SUMIFS('d26'!$C$2:$C$307,'d26'!$B$2:$B$307,$A58,'d26'!$D$2:$D$307,'d26'!$AD$88)</f>
        <v>0</v>
      </c>
      <c r="AB58" s="67">
        <f>SUMIFS('d27'!$C$2:$C$307,'d27'!$B$2:$B$307,$A58,'d27'!$D$2:$D$307,'d27'!$AD$88)</f>
        <v>0</v>
      </c>
      <c r="AC58" s="67">
        <f>SUMIFS('d28'!$C$2:$C$307,'d28'!$B$2:$B$307,$A58,'d28'!$D$2:$D$307,'d28'!$AD$88)</f>
        <v>0</v>
      </c>
      <c r="AD58" s="67">
        <f>SUMIFS('d29'!$C$2:$C$307,'d29'!$B$2:$B$307,$A58,'d29'!$D$2:$D$307,'d29'!$AD$88)</f>
        <v>0</v>
      </c>
      <c r="AE58" s="67">
        <f>SUMIFS('d30'!$C$2:$C$307,'d30'!$B$2:$B$307,$A58,'d30'!$D$2:$D$307,'d30'!$AD$88)</f>
        <v>0</v>
      </c>
      <c r="AF58" s="67">
        <f>SUMIFS('d31'!$C$2:$C$307,'d31'!$B$2:$B$307,$A58,'d31'!$D$2:$D$307,'d31'!$AD$88)</f>
        <v>0</v>
      </c>
      <c r="AG58" s="34"/>
      <c r="AH58" s="34">
        <f t="shared" si="15"/>
        <v>0</v>
      </c>
      <c r="AI58" s="69">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5"/>
      <c r="CR58" s="65"/>
      <c r="CS58" s="65"/>
      <c r="CT58" s="65"/>
      <c r="CU58" s="65"/>
      <c r="CV58" s="65"/>
      <c r="CW58" s="65"/>
      <c r="CX58" s="65"/>
      <c r="CY58" s="65"/>
      <c r="CZ58" s="65"/>
      <c r="DA58" s="65"/>
      <c r="DB58" s="65"/>
      <c r="DC58" s="65"/>
      <c r="DD58" s="65"/>
      <c r="DE58" s="65"/>
      <c r="DF58" s="65"/>
      <c r="DG58" s="65"/>
      <c r="DH58" s="65"/>
      <c r="DI58" s="65"/>
      <c r="DJ58" s="65"/>
      <c r="DK58" s="65"/>
      <c r="DL58" s="65"/>
      <c r="DM58" s="65"/>
      <c r="DN58" s="65"/>
      <c r="DO58" s="65"/>
      <c r="DP58" s="65"/>
      <c r="DQ58" s="65"/>
      <c r="DR58" s="65"/>
      <c r="DS58" s="65"/>
      <c r="DT58" s="65"/>
      <c r="DU58" s="65"/>
      <c r="DV58" s="65"/>
      <c r="DW58" s="65"/>
      <c r="DX58" s="65"/>
      <c r="DY58" s="65"/>
      <c r="DZ58" s="65"/>
      <c r="EA58" s="65"/>
      <c r="EB58" s="65"/>
      <c r="EC58" s="65"/>
      <c r="ED58" s="65"/>
      <c r="EE58" s="65"/>
      <c r="EF58" s="65"/>
      <c r="EG58" s="65"/>
      <c r="EH58" s="65"/>
      <c r="EI58" s="65"/>
      <c r="EJ58" s="65"/>
      <c r="EK58" s="65"/>
      <c r="EL58" s="65"/>
      <c r="EM58" s="65"/>
      <c r="EN58" s="65"/>
      <c r="EO58" s="65"/>
      <c r="EP58" s="65"/>
      <c r="EQ58" s="65"/>
      <c r="ER58" s="65"/>
      <c r="ES58" s="65"/>
      <c r="ET58" s="65"/>
      <c r="EU58" s="65"/>
      <c r="EV58" s="65"/>
      <c r="EW58" s="65"/>
      <c r="EX58" s="65"/>
      <c r="EY58" s="65"/>
      <c r="EZ58" s="65"/>
      <c r="FA58" s="65"/>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row>
    <row r="59" spans="1:216" s="66" customFormat="1" x14ac:dyDescent="0.3">
      <c r="A59" s="65" t="s">
        <v>111</v>
      </c>
      <c r="B59" s="67">
        <f>SUMIFS('d1'!$C$2:$C$307,'d1'!$B$2:$B$307,$A59,'d1'!$D$2:$D$307,'d1'!$AD$88)</f>
        <v>0</v>
      </c>
      <c r="C59" s="67">
        <f>SUMIFS('d2'!$C$2:$C$307,'d2'!$B$2:$B$307,$A59,'d2'!$D$2:$D$307,'d2'!$AD$88)</f>
        <v>0</v>
      </c>
      <c r="D59" s="67">
        <f>SUMIFS('d3'!$C$2:$C$307,'d3'!$B$2:$B$307,$A59,'d3'!$D$2:$D$307,'d3'!$AD$88)</f>
        <v>0</v>
      </c>
      <c r="E59" s="67">
        <f>SUMIFS('d4'!$C$2:$C$307,'d4'!$B$2:$B$307,$A59,'d4'!$D$2:$D$307,'d4'!$AD$88)</f>
        <v>0</v>
      </c>
      <c r="F59" s="67">
        <f>SUMIFS('d5'!$C$2:$C$307,'d5'!$B$2:$B$307,$A59,'d5'!$D$2:$D$307,'d5'!$AD$88)</f>
        <v>0</v>
      </c>
      <c r="G59" s="67">
        <f>SUMIFS('d6'!$C$2:$C$307,'d6'!$B$2:$B$307,$A59,'d6'!$D$2:$D$307,'d6'!$AD$88)</f>
        <v>0</v>
      </c>
      <c r="H59" s="67">
        <f>SUMIFS('d7'!$C$2:$C$307,'d7'!$B$2:$B$307,$A59,'d7'!$D$2:$D$307,'d7'!$AD$88)</f>
        <v>0</v>
      </c>
      <c r="I59" s="67">
        <f>SUMIFS('d8'!$C$2:$C$307,'d8'!$B$2:$B$307,$A59,'d8'!$D$2:$D$307,'d8'!$AD$88)</f>
        <v>0</v>
      </c>
      <c r="J59" s="67">
        <f>SUMIFS('d9'!$C$2:$C$307,'d9'!$B$2:$B$307,$A59,'d9'!$D$2:$D$307,'d9'!$AD$88)</f>
        <v>0</v>
      </c>
      <c r="K59" s="67">
        <f>SUMIFS('d10'!$C$2:$C$307,'d10'!$B$2:$B$307,$A59,'d10'!$D$2:$D$307,'d10'!$AD$88)</f>
        <v>0</v>
      </c>
      <c r="L59" s="67">
        <f>SUMIFS('d11'!$C$2:$C$307,'d11'!$B$2:$B$307,$A59,'d11'!$D$2:$D$307,'d11'!$AD$88)</f>
        <v>0</v>
      </c>
      <c r="M59" s="67">
        <f>SUMIFS('d12'!$C$2:$C$307,'d12'!$B$2:$B$307,$A59,'d12'!$D$2:$D$307,'d12'!$AD$88)</f>
        <v>0</v>
      </c>
      <c r="N59" s="67">
        <f>SUMIFS('d13'!$C$2:$C$307,'d13'!$B$2:$B$307,$A59,'d13'!$D$2:$D$307,'d13'!$AD$88)</f>
        <v>0</v>
      </c>
      <c r="O59" s="67">
        <f>SUMIFS('d14'!$C$2:$C$307,'d14'!$B$2:$B$307,$A59,'d14'!$D$2:$D$307,'d14'!$AD$88)</f>
        <v>0</v>
      </c>
      <c r="P59" s="67">
        <f>SUMIFS('d15'!$C$2:$C$307,'d15'!$B$2:$B$307,$A59,'d15'!$D$2:$D$307,'d15'!$AD$88)</f>
        <v>0</v>
      </c>
      <c r="Q59" s="67">
        <f>SUMIFS('d16'!$C$2:$C$307,'d16'!$B$2:$B$307,$A59,'d16'!$D$2:$D$307,'d16'!$AD$88)</f>
        <v>0</v>
      </c>
      <c r="R59" s="67">
        <f>SUMIFS('d17'!$C$2:$C$307,'d17'!$B$2:$B$307,$A59,'d17'!$D$2:$D$307,'d17'!$AD$88)</f>
        <v>0</v>
      </c>
      <c r="S59" s="67">
        <f>SUMIFS('d18'!$C$2:$C$307,'d18'!$B$2:$B$307,$A59,'d18'!$D$2:$D$307,'d18'!$AD$88)</f>
        <v>0</v>
      </c>
      <c r="T59" s="67">
        <f>SUMIFS('d19'!$C$2:$C$307,'d19'!$B$2:$B$307,$A59,'d19'!$D$2:$D$307,'d19'!$AD$88)</f>
        <v>0</v>
      </c>
      <c r="U59" s="67">
        <f>SUMIFS('d20'!$C$2:$C$307,'d20'!$B$2:$B$307,$A59,'d20'!$D$2:$D$307,'d20'!$AD$88)</f>
        <v>0</v>
      </c>
      <c r="V59" s="67">
        <f>SUMIFS('d21'!$C$2:$C$307,'d21'!$B$2:$B$307,$A59,'d21'!$D$2:$D$307,'d21'!$AD$88)</f>
        <v>0</v>
      </c>
      <c r="W59" s="67">
        <f>SUMIFS('d22'!$C$2:$C$307,'d22'!$B$2:$B$307,$A59,'d22'!$D$2:$D$307,'d22'!$AD$88)</f>
        <v>0</v>
      </c>
      <c r="X59" s="67">
        <f>SUMIFS('d23'!$C$2:$C$307,'d23'!$B$2:$B$307,$A59,'d23'!$D$2:$D$307,'d23'!$AD$88)</f>
        <v>0</v>
      </c>
      <c r="Y59" s="67">
        <f>SUMIFS('d24'!$C$2:$C$307,'d24'!$B$2:$B$307,$A59,'d24'!$D$2:$D$307,'d24'!$AD$88)</f>
        <v>0</v>
      </c>
      <c r="Z59" s="67">
        <f>SUMIFS('d25'!$C$2:$C$307,'d25'!$B$2:$B$307,$A59,'d25'!$D$2:$D$307,'d25'!$AD$88)</f>
        <v>0</v>
      </c>
      <c r="AA59" s="67">
        <f>SUMIFS('d26'!$C$2:$C$307,'d26'!$B$2:$B$307,$A59,'d26'!$D$2:$D$307,'d26'!$AD$88)</f>
        <v>0</v>
      </c>
      <c r="AB59" s="67">
        <f>SUMIFS('d27'!$C$2:$C$307,'d27'!$B$2:$B$307,$A59,'d27'!$D$2:$D$307,'d27'!$AD$88)</f>
        <v>0</v>
      </c>
      <c r="AC59" s="67">
        <f>SUMIFS('d28'!$C$2:$C$307,'d28'!$B$2:$B$307,$A59,'d28'!$D$2:$D$307,'d28'!$AD$88)</f>
        <v>0</v>
      </c>
      <c r="AD59" s="67">
        <f>SUMIFS('d29'!$C$2:$C$307,'d29'!$B$2:$B$307,$A59,'d29'!$D$2:$D$307,'d29'!$AD$88)</f>
        <v>0</v>
      </c>
      <c r="AE59" s="67">
        <f>SUMIFS('d30'!$C$2:$C$307,'d30'!$B$2:$B$307,$A59,'d30'!$D$2:$D$307,'d30'!$AD$88)</f>
        <v>0</v>
      </c>
      <c r="AF59" s="67">
        <f>SUMIFS('d31'!$C$2:$C$307,'d31'!$B$2:$B$307,$A59,'d31'!$D$2:$D$307,'d31'!$AD$88)</f>
        <v>0</v>
      </c>
      <c r="AG59" s="68"/>
      <c r="AH59" s="34">
        <f t="shared" si="15"/>
        <v>0</v>
      </c>
      <c r="AI59" s="69">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row>
    <row r="60" spans="1:216" s="66" customFormat="1" x14ac:dyDescent="0.3">
      <c r="A60" s="65" t="s">
        <v>112</v>
      </c>
      <c r="B60" s="67">
        <f>SUMIFS('d1'!$C$2:$C$307,'d1'!$B$2:$B$307,$A60,'d1'!$D$2:$D$307,'d1'!$AD$88)</f>
        <v>0</v>
      </c>
      <c r="C60" s="67">
        <f>SUMIFS('d2'!$C$2:$C$307,'d2'!$B$2:$B$307,$A60,'d2'!$D$2:$D$307,'d2'!$AD$88)</f>
        <v>0</v>
      </c>
      <c r="D60" s="67">
        <f>SUMIFS('d3'!$C$2:$C$307,'d3'!$B$2:$B$307,$A60,'d3'!$D$2:$D$307,'d3'!$AD$88)</f>
        <v>0</v>
      </c>
      <c r="E60" s="67">
        <f>SUMIFS('d4'!$C$2:$C$307,'d4'!$B$2:$B$307,$A60,'d4'!$D$2:$D$307,'d4'!$AD$88)</f>
        <v>0</v>
      </c>
      <c r="F60" s="67">
        <f>SUMIFS('d5'!$C$2:$C$307,'d5'!$B$2:$B$307,$A60,'d5'!$D$2:$D$307,'d5'!$AD$88)</f>
        <v>0</v>
      </c>
      <c r="G60" s="67">
        <f>SUMIFS('d6'!$C$2:$C$307,'d6'!$B$2:$B$307,$A60,'d6'!$D$2:$D$307,'d6'!$AD$88)</f>
        <v>0</v>
      </c>
      <c r="H60" s="67">
        <f>SUMIFS('d7'!$C$2:$C$307,'d7'!$B$2:$B$307,$A60,'d7'!$D$2:$D$307,'d7'!$AD$88)</f>
        <v>0</v>
      </c>
      <c r="I60" s="67">
        <f>SUMIFS('d8'!$C$2:$C$307,'d8'!$B$2:$B$307,$A60,'d8'!$D$2:$D$307,'d8'!$AD$88)</f>
        <v>0</v>
      </c>
      <c r="J60" s="67">
        <f>SUMIFS('d9'!$C$2:$C$307,'d9'!$B$2:$B$307,$A60,'d9'!$D$2:$D$307,'d9'!$AD$88)</f>
        <v>0</v>
      </c>
      <c r="K60" s="67">
        <f>SUMIFS('d10'!$C$2:$C$307,'d10'!$B$2:$B$307,$A60,'d10'!$D$2:$D$307,'d10'!$AD$88)</f>
        <v>0</v>
      </c>
      <c r="L60" s="67">
        <f>SUMIFS('d11'!$C$2:$C$307,'d11'!$B$2:$B$307,$A60,'d11'!$D$2:$D$307,'d11'!$AD$88)</f>
        <v>0</v>
      </c>
      <c r="M60" s="67">
        <f>SUMIFS('d12'!$C$2:$C$307,'d12'!$B$2:$B$307,$A60,'d12'!$D$2:$D$307,'d12'!$AD$88)</f>
        <v>0</v>
      </c>
      <c r="N60" s="67">
        <f>SUMIFS('d13'!$C$2:$C$307,'d13'!$B$2:$B$307,$A60,'d13'!$D$2:$D$307,'d13'!$AD$88)</f>
        <v>0</v>
      </c>
      <c r="O60" s="67">
        <f>SUMIFS('d14'!$C$2:$C$307,'d14'!$B$2:$B$307,$A60,'d14'!$D$2:$D$307,'d14'!$AD$88)</f>
        <v>0</v>
      </c>
      <c r="P60" s="67">
        <f>SUMIFS('d15'!$C$2:$C$307,'d15'!$B$2:$B$307,$A60,'d15'!$D$2:$D$307,'d15'!$AD$88)</f>
        <v>0</v>
      </c>
      <c r="Q60" s="67">
        <f>SUMIFS('d16'!$C$2:$C$307,'d16'!$B$2:$B$307,$A60,'d16'!$D$2:$D$307,'d16'!$AD$88)</f>
        <v>0</v>
      </c>
      <c r="R60" s="67">
        <f>SUMIFS('d17'!$C$2:$C$307,'d17'!$B$2:$B$307,$A60,'d17'!$D$2:$D$307,'d17'!$AD$88)</f>
        <v>0</v>
      </c>
      <c r="S60" s="67">
        <f>SUMIFS('d18'!$C$2:$C$307,'d18'!$B$2:$B$307,$A60,'d18'!$D$2:$D$307,'d18'!$AD$88)</f>
        <v>0</v>
      </c>
      <c r="T60" s="67">
        <f>SUMIFS('d19'!$C$2:$C$307,'d19'!$B$2:$B$307,$A60,'d19'!$D$2:$D$307,'d19'!$AD$88)</f>
        <v>0</v>
      </c>
      <c r="U60" s="67">
        <f>SUMIFS('d20'!$C$2:$C$307,'d20'!$B$2:$B$307,$A60,'d20'!$D$2:$D$307,'d20'!$AD$88)</f>
        <v>0</v>
      </c>
      <c r="V60" s="67">
        <f>SUMIFS('d21'!$C$2:$C$307,'d21'!$B$2:$B$307,$A60,'d21'!$D$2:$D$307,'d21'!$AD$88)</f>
        <v>0</v>
      </c>
      <c r="W60" s="67">
        <f>SUMIFS('d22'!$C$2:$C$307,'d22'!$B$2:$B$307,$A60,'d22'!$D$2:$D$307,'d22'!$AD$88)</f>
        <v>0</v>
      </c>
      <c r="X60" s="67">
        <f>SUMIFS('d23'!$C$2:$C$307,'d23'!$B$2:$B$307,$A60,'d23'!$D$2:$D$307,'d23'!$AD$88)</f>
        <v>0</v>
      </c>
      <c r="Y60" s="67">
        <f>SUMIFS('d24'!$C$2:$C$307,'d24'!$B$2:$B$307,$A60,'d24'!$D$2:$D$307,'d24'!$AD$88)</f>
        <v>0</v>
      </c>
      <c r="Z60" s="67">
        <f>SUMIFS('d25'!$C$2:$C$307,'d25'!$B$2:$B$307,$A60,'d25'!$D$2:$D$307,'d25'!$AD$88)</f>
        <v>0</v>
      </c>
      <c r="AA60" s="67">
        <f>SUMIFS('d26'!$C$2:$C$307,'d26'!$B$2:$B$307,$A60,'d26'!$D$2:$D$307,'d26'!$AD$88)</f>
        <v>0</v>
      </c>
      <c r="AB60" s="67">
        <f>SUMIFS('d27'!$C$2:$C$307,'d27'!$B$2:$B$307,$A60,'d27'!$D$2:$D$307,'d27'!$AD$88)</f>
        <v>0</v>
      </c>
      <c r="AC60" s="67">
        <f>SUMIFS('d28'!$C$2:$C$307,'d28'!$B$2:$B$307,$A60,'d28'!$D$2:$D$307,'d28'!$AD$88)</f>
        <v>0</v>
      </c>
      <c r="AD60" s="67">
        <f>SUMIFS('d29'!$C$2:$C$307,'d29'!$B$2:$B$307,$A60,'d29'!$D$2:$D$307,'d29'!$AD$88)</f>
        <v>0</v>
      </c>
      <c r="AE60" s="67">
        <f>SUMIFS('d30'!$C$2:$C$307,'d30'!$B$2:$B$307,$A60,'d30'!$D$2:$D$307,'d30'!$AD$88)</f>
        <v>0</v>
      </c>
      <c r="AF60" s="67">
        <f>SUMIFS('d31'!$C$2:$C$307,'d31'!$B$2:$B$307,$A60,'d31'!$D$2:$D$307,'d31'!$AD$88)</f>
        <v>0</v>
      </c>
      <c r="AG60" s="68"/>
      <c r="AH60" s="34">
        <f t="shared" si="15"/>
        <v>0</v>
      </c>
      <c r="AI60" s="69">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row>
    <row r="61" spans="1:216" s="66" customFormat="1" x14ac:dyDescent="0.3">
      <c r="A61" s="65" t="s">
        <v>113</v>
      </c>
      <c r="B61" s="67">
        <f>SUMIFS('d1'!$C$2:$C$307,'d1'!$B$2:$B$307,$A61,'d1'!$D$2:$D$307,'d1'!$AD$88)</f>
        <v>0</v>
      </c>
      <c r="C61" s="67">
        <f>SUMIFS('d2'!$C$2:$C$307,'d2'!$B$2:$B$307,$A61,'d2'!$D$2:$D$307,'d2'!$AD$88)</f>
        <v>0</v>
      </c>
      <c r="D61" s="67">
        <f>SUMIFS('d3'!$C$2:$C$307,'d3'!$B$2:$B$307,$A61,'d3'!$D$2:$D$307,'d3'!$AD$88)</f>
        <v>0</v>
      </c>
      <c r="E61" s="67">
        <f>SUMIFS('d4'!$C$2:$C$307,'d4'!$B$2:$B$307,$A61,'d4'!$D$2:$D$307,'d4'!$AD$88)</f>
        <v>0</v>
      </c>
      <c r="F61" s="67">
        <f>SUMIFS('d5'!$C$2:$C$307,'d5'!$B$2:$B$307,$A61,'d5'!$D$2:$D$307,'d5'!$AD$88)</f>
        <v>0</v>
      </c>
      <c r="G61" s="67">
        <f>SUMIFS('d6'!$C$2:$C$307,'d6'!$B$2:$B$307,$A61,'d6'!$D$2:$D$307,'d6'!$AD$88)</f>
        <v>0</v>
      </c>
      <c r="H61" s="67">
        <f>SUMIFS('d7'!$C$2:$C$307,'d7'!$B$2:$B$307,$A61,'d7'!$D$2:$D$307,'d7'!$AD$88)</f>
        <v>0</v>
      </c>
      <c r="I61" s="67">
        <f>SUMIFS('d8'!$C$2:$C$307,'d8'!$B$2:$B$307,$A61,'d8'!$D$2:$D$307,'d8'!$AD$88)</f>
        <v>0</v>
      </c>
      <c r="J61" s="67">
        <f>SUMIFS('d9'!$C$2:$C$307,'d9'!$B$2:$B$307,$A61,'d9'!$D$2:$D$307,'d9'!$AD$88)</f>
        <v>0</v>
      </c>
      <c r="K61" s="67">
        <f>SUMIFS('d10'!$C$2:$C$307,'d10'!$B$2:$B$307,$A61,'d10'!$D$2:$D$307,'d10'!$AD$88)</f>
        <v>0</v>
      </c>
      <c r="L61" s="67">
        <f>SUMIFS('d11'!$C$2:$C$307,'d11'!$B$2:$B$307,$A61,'d11'!$D$2:$D$307,'d11'!$AD$88)</f>
        <v>0</v>
      </c>
      <c r="M61" s="67">
        <f>SUMIFS('d12'!$C$2:$C$307,'d12'!$B$2:$B$307,$A61,'d12'!$D$2:$D$307,'d12'!$AD$88)</f>
        <v>0</v>
      </c>
      <c r="N61" s="67">
        <f>SUMIFS('d13'!$C$2:$C$307,'d13'!$B$2:$B$307,$A61,'d13'!$D$2:$D$307,'d13'!$AD$88)</f>
        <v>0</v>
      </c>
      <c r="O61" s="67">
        <f>SUMIFS('d14'!$C$2:$C$307,'d14'!$B$2:$B$307,$A61,'d14'!$D$2:$D$307,'d14'!$AD$88)</f>
        <v>0</v>
      </c>
      <c r="P61" s="67">
        <f>SUMIFS('d15'!$C$2:$C$307,'d15'!$B$2:$B$307,$A61,'d15'!$D$2:$D$307,'d15'!$AD$88)</f>
        <v>0</v>
      </c>
      <c r="Q61" s="67">
        <f>SUMIFS('d16'!$C$2:$C$307,'d16'!$B$2:$B$307,$A61,'d16'!$D$2:$D$307,'d16'!$AD$88)</f>
        <v>0</v>
      </c>
      <c r="R61" s="67">
        <f>SUMIFS('d17'!$C$2:$C$307,'d17'!$B$2:$B$307,$A61,'d17'!$D$2:$D$307,'d17'!$AD$88)</f>
        <v>0</v>
      </c>
      <c r="S61" s="67">
        <f>SUMIFS('d18'!$C$2:$C$307,'d18'!$B$2:$B$307,$A61,'d18'!$D$2:$D$307,'d18'!$AD$88)</f>
        <v>0</v>
      </c>
      <c r="T61" s="67">
        <f>SUMIFS('d19'!$C$2:$C$307,'d19'!$B$2:$B$307,$A61,'d19'!$D$2:$D$307,'d19'!$AD$88)</f>
        <v>0</v>
      </c>
      <c r="U61" s="67">
        <f>SUMIFS('d20'!$C$2:$C$307,'d20'!$B$2:$B$307,$A61,'d20'!$D$2:$D$307,'d20'!$AD$88)</f>
        <v>0</v>
      </c>
      <c r="V61" s="67">
        <f>SUMIFS('d21'!$C$2:$C$307,'d21'!$B$2:$B$307,$A61,'d21'!$D$2:$D$307,'d21'!$AD$88)</f>
        <v>0</v>
      </c>
      <c r="W61" s="67">
        <f>SUMIFS('d22'!$C$2:$C$307,'d22'!$B$2:$B$307,$A61,'d22'!$D$2:$D$307,'d22'!$AD$88)</f>
        <v>0</v>
      </c>
      <c r="X61" s="67">
        <f>SUMIFS('d23'!$C$2:$C$307,'d23'!$B$2:$B$307,$A61,'d23'!$D$2:$D$307,'d23'!$AD$88)</f>
        <v>0</v>
      </c>
      <c r="Y61" s="67">
        <f>SUMIFS('d24'!$C$2:$C$307,'d24'!$B$2:$B$307,$A61,'d24'!$D$2:$D$307,'d24'!$AD$88)</f>
        <v>0</v>
      </c>
      <c r="Z61" s="67">
        <f>SUMIFS('d25'!$C$2:$C$307,'d25'!$B$2:$B$307,$A61,'d25'!$D$2:$D$307,'d25'!$AD$88)</f>
        <v>0</v>
      </c>
      <c r="AA61" s="67">
        <f>SUMIFS('d26'!$C$2:$C$307,'d26'!$B$2:$B$307,$A61,'d26'!$D$2:$D$307,'d26'!$AD$88)</f>
        <v>0</v>
      </c>
      <c r="AB61" s="67">
        <f>SUMIFS('d27'!$C$2:$C$307,'d27'!$B$2:$B$307,$A61,'d27'!$D$2:$D$307,'d27'!$AD$88)</f>
        <v>0</v>
      </c>
      <c r="AC61" s="67">
        <f>SUMIFS('d28'!$C$2:$C$307,'d28'!$B$2:$B$307,$A61,'d28'!$D$2:$D$307,'d28'!$AD$88)</f>
        <v>0</v>
      </c>
      <c r="AD61" s="67">
        <f>SUMIFS('d29'!$C$2:$C$307,'d29'!$B$2:$B$307,$A61,'d29'!$D$2:$D$307,'d29'!$AD$88)</f>
        <v>0</v>
      </c>
      <c r="AE61" s="67">
        <f>SUMIFS('d30'!$C$2:$C$307,'d30'!$B$2:$B$307,$A61,'d30'!$D$2:$D$307,'d30'!$AD$88)</f>
        <v>0</v>
      </c>
      <c r="AF61" s="67">
        <f>SUMIFS('d31'!$C$2:$C$307,'d31'!$B$2:$B$307,$A61,'d31'!$D$2:$D$307,'d31'!$AD$88)</f>
        <v>0</v>
      </c>
      <c r="AG61" s="68"/>
      <c r="AH61" s="34">
        <f t="shared" si="15"/>
        <v>0</v>
      </c>
      <c r="AI61" s="69">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row>
    <row r="62" spans="1:216" s="66" customFormat="1" x14ac:dyDescent="0.3">
      <c r="A62" s="65" t="s">
        <v>114</v>
      </c>
      <c r="B62" s="67">
        <f>SUMIFS('d1'!$C$2:$C$307,'d1'!$B$2:$B$307,$A62,'d1'!$D$2:$D$307,'d1'!$AD$88)</f>
        <v>0</v>
      </c>
      <c r="C62" s="67">
        <f>SUMIFS('d2'!$C$2:$C$307,'d2'!$B$2:$B$307,$A62,'d2'!$D$2:$D$307,'d2'!$AD$88)</f>
        <v>0</v>
      </c>
      <c r="D62" s="67">
        <f>SUMIFS('d3'!$C$2:$C$307,'d3'!$B$2:$B$307,$A62,'d3'!$D$2:$D$307,'d3'!$AD$88)</f>
        <v>0</v>
      </c>
      <c r="E62" s="67">
        <f>SUMIFS('d4'!$C$2:$C$307,'d4'!$B$2:$B$307,$A62,'d4'!$D$2:$D$307,'d4'!$AD$88)</f>
        <v>0</v>
      </c>
      <c r="F62" s="67">
        <f>SUMIFS('d5'!$C$2:$C$307,'d5'!$B$2:$B$307,$A62,'d5'!$D$2:$D$307,'d5'!$AD$88)</f>
        <v>0</v>
      </c>
      <c r="G62" s="67">
        <f>SUMIFS('d6'!$C$2:$C$307,'d6'!$B$2:$B$307,$A62,'d6'!$D$2:$D$307,'d6'!$AD$88)</f>
        <v>0</v>
      </c>
      <c r="H62" s="67">
        <f>SUMIFS('d7'!$C$2:$C$307,'d7'!$B$2:$B$307,$A62,'d7'!$D$2:$D$307,'d7'!$AD$88)</f>
        <v>0</v>
      </c>
      <c r="I62" s="67">
        <f>SUMIFS('d8'!$C$2:$C$307,'d8'!$B$2:$B$307,$A62,'d8'!$D$2:$D$307,'d8'!$AD$88)</f>
        <v>0</v>
      </c>
      <c r="J62" s="67">
        <f>SUMIFS('d9'!$C$2:$C$307,'d9'!$B$2:$B$307,$A62,'d9'!$D$2:$D$307,'d9'!$AD$88)</f>
        <v>0</v>
      </c>
      <c r="K62" s="67">
        <f>SUMIFS('d10'!$C$2:$C$307,'d10'!$B$2:$B$307,$A62,'d10'!$D$2:$D$307,'d10'!$AD$88)</f>
        <v>0</v>
      </c>
      <c r="L62" s="67">
        <f>SUMIFS('d11'!$C$2:$C$307,'d11'!$B$2:$B$307,$A62,'d11'!$D$2:$D$307,'d11'!$AD$88)</f>
        <v>0</v>
      </c>
      <c r="M62" s="67">
        <f>SUMIFS('d12'!$C$2:$C$307,'d12'!$B$2:$B$307,$A62,'d12'!$D$2:$D$307,'d12'!$AD$88)</f>
        <v>0</v>
      </c>
      <c r="N62" s="67">
        <f>SUMIFS('d13'!$C$2:$C$307,'d13'!$B$2:$B$307,$A62,'d13'!$D$2:$D$307,'d13'!$AD$88)</f>
        <v>0</v>
      </c>
      <c r="O62" s="67">
        <f>SUMIFS('d14'!$C$2:$C$307,'d14'!$B$2:$B$307,$A62,'d14'!$D$2:$D$307,'d14'!$AD$88)</f>
        <v>0</v>
      </c>
      <c r="P62" s="67">
        <f>SUMIFS('d15'!$C$2:$C$307,'d15'!$B$2:$B$307,$A62,'d15'!$D$2:$D$307,'d15'!$AD$88)</f>
        <v>0</v>
      </c>
      <c r="Q62" s="67">
        <f>SUMIFS('d16'!$C$2:$C$307,'d16'!$B$2:$B$307,$A62,'d16'!$D$2:$D$307,'d16'!$AD$88)</f>
        <v>0</v>
      </c>
      <c r="R62" s="67">
        <f>SUMIFS('d17'!$C$2:$C$307,'d17'!$B$2:$B$307,$A62,'d17'!$D$2:$D$307,'d17'!$AD$88)</f>
        <v>0</v>
      </c>
      <c r="S62" s="67">
        <f>SUMIFS('d18'!$C$2:$C$307,'d18'!$B$2:$B$307,$A62,'d18'!$D$2:$D$307,'d18'!$AD$88)</f>
        <v>0</v>
      </c>
      <c r="T62" s="67">
        <f>SUMIFS('d19'!$C$2:$C$307,'d19'!$B$2:$B$307,$A62,'d19'!$D$2:$D$307,'d19'!$AD$88)</f>
        <v>0</v>
      </c>
      <c r="U62" s="67">
        <f>SUMIFS('d20'!$C$2:$C$307,'d20'!$B$2:$B$307,$A62,'d20'!$D$2:$D$307,'d20'!$AD$88)</f>
        <v>0</v>
      </c>
      <c r="V62" s="67">
        <f>SUMIFS('d21'!$C$2:$C$307,'d21'!$B$2:$B$307,$A62,'d21'!$D$2:$D$307,'d21'!$AD$88)</f>
        <v>0</v>
      </c>
      <c r="W62" s="67">
        <f>SUMIFS('d22'!$C$2:$C$307,'d22'!$B$2:$B$307,$A62,'d22'!$D$2:$D$307,'d22'!$AD$88)</f>
        <v>0</v>
      </c>
      <c r="X62" s="67">
        <f>SUMIFS('d23'!$C$2:$C$307,'d23'!$B$2:$B$307,$A62,'d23'!$D$2:$D$307,'d23'!$AD$88)</f>
        <v>0</v>
      </c>
      <c r="Y62" s="67">
        <f>SUMIFS('d24'!$C$2:$C$307,'d24'!$B$2:$B$307,$A62,'d24'!$D$2:$D$307,'d24'!$AD$88)</f>
        <v>0</v>
      </c>
      <c r="Z62" s="67">
        <f>SUMIFS('d25'!$C$2:$C$307,'d25'!$B$2:$B$307,$A62,'d25'!$D$2:$D$307,'d25'!$AD$88)</f>
        <v>0</v>
      </c>
      <c r="AA62" s="67">
        <f>SUMIFS('d26'!$C$2:$C$307,'d26'!$B$2:$B$307,$A62,'d26'!$D$2:$D$307,'d26'!$AD$88)</f>
        <v>0</v>
      </c>
      <c r="AB62" s="67">
        <f>SUMIFS('d27'!$C$2:$C$307,'d27'!$B$2:$B$307,$A62,'d27'!$D$2:$D$307,'d27'!$AD$88)</f>
        <v>0</v>
      </c>
      <c r="AC62" s="67">
        <f>SUMIFS('d28'!$C$2:$C$307,'d28'!$B$2:$B$307,$A62,'d28'!$D$2:$D$307,'d28'!$AD$88)</f>
        <v>0</v>
      </c>
      <c r="AD62" s="67">
        <f>SUMIFS('d29'!$C$2:$C$307,'d29'!$B$2:$B$307,$A62,'d29'!$D$2:$D$307,'d29'!$AD$88)</f>
        <v>0</v>
      </c>
      <c r="AE62" s="67">
        <f>SUMIFS('d30'!$C$2:$C$307,'d30'!$B$2:$B$307,$A62,'d30'!$D$2:$D$307,'d30'!$AD$88)</f>
        <v>0</v>
      </c>
      <c r="AF62" s="67">
        <f>SUMIFS('d31'!$C$2:$C$307,'d31'!$B$2:$B$307,$A62,'d31'!$D$2:$D$307,'d31'!$AD$88)</f>
        <v>0</v>
      </c>
      <c r="AG62" s="71"/>
      <c r="AH62" s="34">
        <f t="shared" si="15"/>
        <v>0</v>
      </c>
      <c r="AI62" s="69">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5"/>
      <c r="CR62" s="65"/>
      <c r="CS62" s="65"/>
      <c r="CT62" s="65"/>
      <c r="CU62" s="65"/>
      <c r="CV62" s="65"/>
      <c r="CW62" s="65"/>
      <c r="CX62" s="65"/>
      <c r="CY62" s="65"/>
      <c r="CZ62" s="65"/>
      <c r="DA62" s="65"/>
      <c r="DB62" s="65"/>
      <c r="DC62" s="65"/>
      <c r="DD62" s="65"/>
      <c r="DE62" s="65"/>
      <c r="DF62" s="65"/>
      <c r="DG62" s="65"/>
      <c r="DH62" s="65"/>
      <c r="DI62" s="65"/>
      <c r="DJ62" s="65"/>
      <c r="DK62" s="65"/>
      <c r="DL62" s="65"/>
      <c r="DM62" s="65"/>
      <c r="DN62" s="65"/>
      <c r="DO62" s="65"/>
      <c r="DP62" s="65"/>
      <c r="DQ62" s="65"/>
      <c r="DR62" s="65"/>
      <c r="DS62" s="65"/>
      <c r="DT62" s="65"/>
      <c r="DU62" s="65"/>
      <c r="DV62" s="65"/>
      <c r="DW62" s="65"/>
      <c r="DX62" s="65"/>
      <c r="DY62" s="65"/>
      <c r="DZ62" s="65"/>
      <c r="EA62" s="65"/>
      <c r="EB62" s="65"/>
      <c r="EC62" s="65"/>
      <c r="ED62" s="65"/>
      <c r="EE62" s="65"/>
      <c r="EF62" s="65"/>
      <c r="EG62" s="65"/>
      <c r="EH62" s="65"/>
      <c r="EI62" s="65"/>
      <c r="EJ62" s="65"/>
      <c r="EK62" s="65"/>
      <c r="EL62" s="65"/>
      <c r="EM62" s="65"/>
      <c r="EN62" s="65"/>
      <c r="EO62" s="65"/>
      <c r="EP62" s="65"/>
      <c r="EQ62" s="65"/>
      <c r="ER62" s="65"/>
      <c r="ES62" s="65"/>
      <c r="ET62" s="65"/>
      <c r="EU62" s="65"/>
      <c r="EV62" s="65"/>
      <c r="EW62" s="65"/>
      <c r="EX62" s="65"/>
      <c r="EY62" s="65"/>
      <c r="EZ62" s="65"/>
      <c r="FA62" s="65"/>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row>
    <row r="63" spans="1:216" s="66" customFormat="1" x14ac:dyDescent="0.3">
      <c r="A63" s="65" t="s">
        <v>115</v>
      </c>
      <c r="B63" s="67">
        <f>SUMIFS('d1'!$C$2:$C$307,'d1'!$B$2:$B$307,$A63,'d1'!$D$2:$D$307,'d1'!$AD$88)</f>
        <v>0</v>
      </c>
      <c r="C63" s="67">
        <f>SUMIFS('d2'!$C$2:$C$307,'d2'!$B$2:$B$307,$A63,'d2'!$D$2:$D$307,'d2'!$AD$88)</f>
        <v>0</v>
      </c>
      <c r="D63" s="67">
        <f>SUMIFS('d3'!$C$2:$C$307,'d3'!$B$2:$B$307,$A63,'d3'!$D$2:$D$307,'d3'!$AD$88)</f>
        <v>0</v>
      </c>
      <c r="E63" s="67">
        <f>SUMIFS('d4'!$C$2:$C$307,'d4'!$B$2:$B$307,$A63,'d4'!$D$2:$D$307,'d4'!$AD$88)</f>
        <v>0</v>
      </c>
      <c r="F63" s="67">
        <f>SUMIFS('d5'!$C$2:$C$307,'d5'!$B$2:$B$307,$A63,'d5'!$D$2:$D$307,'d5'!$AD$88)</f>
        <v>0</v>
      </c>
      <c r="G63" s="67">
        <f>SUMIFS('d6'!$C$2:$C$307,'d6'!$B$2:$B$307,$A63,'d6'!$D$2:$D$307,'d6'!$AD$88)</f>
        <v>0</v>
      </c>
      <c r="H63" s="67">
        <f>SUMIFS('d7'!$C$2:$C$307,'d7'!$B$2:$B$307,$A63,'d7'!$D$2:$D$307,'d7'!$AD$88)</f>
        <v>0</v>
      </c>
      <c r="I63" s="67">
        <f>SUMIFS('d8'!$C$2:$C$307,'d8'!$B$2:$B$307,$A63,'d8'!$D$2:$D$307,'d8'!$AD$88)</f>
        <v>0</v>
      </c>
      <c r="J63" s="67">
        <f>SUMIFS('d9'!$C$2:$C$307,'d9'!$B$2:$B$307,$A63,'d9'!$D$2:$D$307,'d9'!$AD$88)</f>
        <v>0</v>
      </c>
      <c r="K63" s="67">
        <f>SUMIFS('d10'!$C$2:$C$307,'d10'!$B$2:$B$307,$A63,'d10'!$D$2:$D$307,'d10'!$AD$88)</f>
        <v>0</v>
      </c>
      <c r="L63" s="67">
        <f>SUMIFS('d11'!$C$2:$C$307,'d11'!$B$2:$B$307,$A63,'d11'!$D$2:$D$307,'d11'!$AD$88)</f>
        <v>0</v>
      </c>
      <c r="M63" s="67">
        <f>SUMIFS('d12'!$C$2:$C$307,'d12'!$B$2:$B$307,$A63,'d12'!$D$2:$D$307,'d12'!$AD$88)</f>
        <v>0</v>
      </c>
      <c r="N63" s="67">
        <f>SUMIFS('d13'!$C$2:$C$307,'d13'!$B$2:$B$307,$A63,'d13'!$D$2:$D$307,'d13'!$AD$88)</f>
        <v>0</v>
      </c>
      <c r="O63" s="67">
        <f>SUMIFS('d14'!$C$2:$C$307,'d14'!$B$2:$B$307,$A63,'d14'!$D$2:$D$307,'d14'!$AD$88)</f>
        <v>0</v>
      </c>
      <c r="P63" s="67">
        <f>SUMIFS('d15'!$C$2:$C$307,'d15'!$B$2:$B$307,$A63,'d15'!$D$2:$D$307,'d15'!$AD$88)</f>
        <v>0</v>
      </c>
      <c r="Q63" s="67">
        <f>SUMIFS('d16'!$C$2:$C$307,'d16'!$B$2:$B$307,$A63,'d16'!$D$2:$D$307,'d16'!$AD$88)</f>
        <v>0</v>
      </c>
      <c r="R63" s="67">
        <f>SUMIFS('d17'!$C$2:$C$307,'d17'!$B$2:$B$307,$A63,'d17'!$D$2:$D$307,'d17'!$AD$88)</f>
        <v>0</v>
      </c>
      <c r="S63" s="67">
        <f>SUMIFS('d18'!$C$2:$C$307,'d18'!$B$2:$B$307,$A63,'d18'!$D$2:$D$307,'d18'!$AD$88)</f>
        <v>0</v>
      </c>
      <c r="T63" s="67">
        <f>SUMIFS('d19'!$C$2:$C$307,'d19'!$B$2:$B$307,$A63,'d19'!$D$2:$D$307,'d19'!$AD$88)</f>
        <v>0</v>
      </c>
      <c r="U63" s="67">
        <f>SUMIFS('d20'!$C$2:$C$307,'d20'!$B$2:$B$307,$A63,'d20'!$D$2:$D$307,'d20'!$AD$88)</f>
        <v>0</v>
      </c>
      <c r="V63" s="67">
        <f>SUMIFS('d21'!$C$2:$C$307,'d21'!$B$2:$B$307,$A63,'d21'!$D$2:$D$307,'d21'!$AD$88)</f>
        <v>0</v>
      </c>
      <c r="W63" s="67">
        <f>SUMIFS('d22'!$C$2:$C$307,'d22'!$B$2:$B$307,$A63,'d22'!$D$2:$D$307,'d22'!$AD$88)</f>
        <v>0</v>
      </c>
      <c r="X63" s="67">
        <f>SUMIFS('d23'!$C$2:$C$307,'d23'!$B$2:$B$307,$A63,'d23'!$D$2:$D$307,'d23'!$AD$88)</f>
        <v>0</v>
      </c>
      <c r="Y63" s="67">
        <f>SUMIFS('d24'!$C$2:$C$307,'d24'!$B$2:$B$307,$A63,'d24'!$D$2:$D$307,'d24'!$AD$88)</f>
        <v>0</v>
      </c>
      <c r="Z63" s="67">
        <f>SUMIFS('d25'!$C$2:$C$307,'d25'!$B$2:$B$307,$A63,'d25'!$D$2:$D$307,'d25'!$AD$88)</f>
        <v>0</v>
      </c>
      <c r="AA63" s="67">
        <f>SUMIFS('d26'!$C$2:$C$307,'d26'!$B$2:$B$307,$A63,'d26'!$D$2:$D$307,'d26'!$AD$88)</f>
        <v>0</v>
      </c>
      <c r="AB63" s="67">
        <f>SUMIFS('d27'!$C$2:$C$307,'d27'!$B$2:$B$307,$A63,'d27'!$D$2:$D$307,'d27'!$AD$88)</f>
        <v>0</v>
      </c>
      <c r="AC63" s="67">
        <f>SUMIFS('d28'!$C$2:$C$307,'d28'!$B$2:$B$307,$A63,'d28'!$D$2:$D$307,'d28'!$AD$88)</f>
        <v>0</v>
      </c>
      <c r="AD63" s="67">
        <f>SUMIFS('d29'!$C$2:$C$307,'d29'!$B$2:$B$307,$A63,'d29'!$D$2:$D$307,'d29'!$AD$88)</f>
        <v>0</v>
      </c>
      <c r="AE63" s="67">
        <f>SUMIFS('d30'!$C$2:$C$307,'d30'!$B$2:$B$307,$A63,'d30'!$D$2:$D$307,'d30'!$AD$88)</f>
        <v>0</v>
      </c>
      <c r="AF63" s="67">
        <f>SUMIFS('d31'!$C$2:$C$307,'d31'!$B$2:$B$307,$A63,'d31'!$D$2:$D$307,'d31'!$AD$88)</f>
        <v>0</v>
      </c>
      <c r="AG63" s="68"/>
      <c r="AH63" s="34">
        <f t="shared" si="15"/>
        <v>0</v>
      </c>
      <c r="AI63" s="69">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row>
    <row r="64" spans="1:216" s="66" customFormat="1" x14ac:dyDescent="0.3">
      <c r="A64" s="65" t="s">
        <v>116</v>
      </c>
      <c r="B64" s="67">
        <f>SUMIFS('d1'!$C$2:$C$307,'d1'!$B$2:$B$307,$A64,'d1'!$D$2:$D$307,'d1'!$AD$88)</f>
        <v>0</v>
      </c>
      <c r="C64" s="67">
        <f>SUMIFS('d2'!$C$2:$C$307,'d2'!$B$2:$B$307,$A64,'d2'!$D$2:$D$307,'d2'!$AD$88)</f>
        <v>0</v>
      </c>
      <c r="D64" s="67">
        <f>SUMIFS('d3'!$C$2:$C$307,'d3'!$B$2:$B$307,$A64,'d3'!$D$2:$D$307,'d3'!$AD$88)</f>
        <v>0</v>
      </c>
      <c r="E64" s="67">
        <f>SUMIFS('d4'!$C$2:$C$307,'d4'!$B$2:$B$307,$A64,'d4'!$D$2:$D$307,'d4'!$AD$88)</f>
        <v>0</v>
      </c>
      <c r="F64" s="67">
        <f>SUMIFS('d5'!$C$2:$C$307,'d5'!$B$2:$B$307,$A64,'d5'!$D$2:$D$307,'d5'!$AD$88)</f>
        <v>0</v>
      </c>
      <c r="G64" s="67">
        <f>SUMIFS('d6'!$C$2:$C$307,'d6'!$B$2:$B$307,$A64,'d6'!$D$2:$D$307,'d6'!$AD$88)</f>
        <v>0</v>
      </c>
      <c r="H64" s="67">
        <f>SUMIFS('d7'!$C$2:$C$307,'d7'!$B$2:$B$307,$A64,'d7'!$D$2:$D$307,'d7'!$AD$88)</f>
        <v>0</v>
      </c>
      <c r="I64" s="67">
        <f>SUMIFS('d8'!$C$2:$C$307,'d8'!$B$2:$B$307,$A64,'d8'!$D$2:$D$307,'d8'!$AD$88)</f>
        <v>0</v>
      </c>
      <c r="J64" s="67">
        <f>SUMIFS('d9'!$C$2:$C$307,'d9'!$B$2:$B$307,$A64,'d9'!$D$2:$D$307,'d9'!$AD$88)</f>
        <v>0</v>
      </c>
      <c r="K64" s="67">
        <f>SUMIFS('d10'!$C$2:$C$307,'d10'!$B$2:$B$307,$A64,'d10'!$D$2:$D$307,'d10'!$AD$88)</f>
        <v>0</v>
      </c>
      <c r="L64" s="67">
        <f>SUMIFS('d11'!$C$2:$C$307,'d11'!$B$2:$B$307,$A64,'d11'!$D$2:$D$307,'d11'!$AD$88)</f>
        <v>0</v>
      </c>
      <c r="M64" s="67">
        <f>SUMIFS('d12'!$C$2:$C$307,'d12'!$B$2:$B$307,$A64,'d12'!$D$2:$D$307,'d12'!$AD$88)</f>
        <v>0</v>
      </c>
      <c r="N64" s="67">
        <f>SUMIFS('d13'!$C$2:$C$307,'d13'!$B$2:$B$307,$A64,'d13'!$D$2:$D$307,'d13'!$AD$88)</f>
        <v>0</v>
      </c>
      <c r="O64" s="67">
        <f>SUMIFS('d14'!$C$2:$C$307,'d14'!$B$2:$B$307,$A64,'d14'!$D$2:$D$307,'d14'!$AD$88)</f>
        <v>0</v>
      </c>
      <c r="P64" s="67">
        <f>SUMIFS('d15'!$C$2:$C$307,'d15'!$B$2:$B$307,$A64,'d15'!$D$2:$D$307,'d15'!$AD$88)</f>
        <v>0</v>
      </c>
      <c r="Q64" s="67">
        <f>SUMIFS('d16'!$C$2:$C$307,'d16'!$B$2:$B$307,$A64,'d16'!$D$2:$D$307,'d16'!$AD$88)</f>
        <v>0</v>
      </c>
      <c r="R64" s="67">
        <f>SUMIFS('d17'!$C$2:$C$307,'d17'!$B$2:$B$307,$A64,'d17'!$D$2:$D$307,'d17'!$AD$88)</f>
        <v>0</v>
      </c>
      <c r="S64" s="67">
        <f>SUMIFS('d18'!$C$2:$C$307,'d18'!$B$2:$B$307,$A64,'d18'!$D$2:$D$307,'d18'!$AD$88)</f>
        <v>0</v>
      </c>
      <c r="T64" s="67">
        <f>SUMIFS('d19'!$C$2:$C$307,'d19'!$B$2:$B$307,$A64,'d19'!$D$2:$D$307,'d19'!$AD$88)</f>
        <v>0</v>
      </c>
      <c r="U64" s="67">
        <f>SUMIFS('d20'!$C$2:$C$307,'d20'!$B$2:$B$307,$A64,'d20'!$D$2:$D$307,'d20'!$AD$88)</f>
        <v>0</v>
      </c>
      <c r="V64" s="67">
        <f>SUMIFS('d21'!$C$2:$C$307,'d21'!$B$2:$B$307,$A64,'d21'!$D$2:$D$307,'d21'!$AD$88)</f>
        <v>0</v>
      </c>
      <c r="W64" s="67">
        <f>SUMIFS('d22'!$C$2:$C$307,'d22'!$B$2:$B$307,$A64,'d22'!$D$2:$D$307,'d22'!$AD$88)</f>
        <v>0</v>
      </c>
      <c r="X64" s="67">
        <f>SUMIFS('d23'!$C$2:$C$307,'d23'!$B$2:$B$307,$A64,'d23'!$D$2:$D$307,'d23'!$AD$88)</f>
        <v>0</v>
      </c>
      <c r="Y64" s="67">
        <f>SUMIFS('d24'!$C$2:$C$307,'d24'!$B$2:$B$307,$A64,'d24'!$D$2:$D$307,'d24'!$AD$88)</f>
        <v>0</v>
      </c>
      <c r="Z64" s="67">
        <f>SUMIFS('d25'!$C$2:$C$307,'d25'!$B$2:$B$307,$A64,'d25'!$D$2:$D$307,'d25'!$AD$88)</f>
        <v>0</v>
      </c>
      <c r="AA64" s="67">
        <f>SUMIFS('d26'!$C$2:$C$307,'d26'!$B$2:$B$307,$A64,'d26'!$D$2:$D$307,'d26'!$AD$88)</f>
        <v>0</v>
      </c>
      <c r="AB64" s="67">
        <f>SUMIFS('d27'!$C$2:$C$307,'d27'!$B$2:$B$307,$A64,'d27'!$D$2:$D$307,'d27'!$AD$88)</f>
        <v>0</v>
      </c>
      <c r="AC64" s="67">
        <f>SUMIFS('d28'!$C$2:$C$307,'d28'!$B$2:$B$307,$A64,'d28'!$D$2:$D$307,'d28'!$AD$88)</f>
        <v>0</v>
      </c>
      <c r="AD64" s="67">
        <f>SUMIFS('d29'!$C$2:$C$307,'d29'!$B$2:$B$307,$A64,'d29'!$D$2:$D$307,'d29'!$AD$88)</f>
        <v>0</v>
      </c>
      <c r="AE64" s="67">
        <f>SUMIFS('d30'!$C$2:$C$307,'d30'!$B$2:$B$307,$A64,'d30'!$D$2:$D$307,'d30'!$AD$88)</f>
        <v>0</v>
      </c>
      <c r="AF64" s="67">
        <f>SUMIFS('d31'!$C$2:$C$307,'d31'!$B$2:$B$307,$A64,'d31'!$D$2:$D$307,'d31'!$AD$88)</f>
        <v>0</v>
      </c>
      <c r="AG64" s="68"/>
      <c r="AH64" s="34">
        <f t="shared" si="15"/>
        <v>0</v>
      </c>
      <c r="AI64" s="69">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5"/>
      <c r="CR64" s="65"/>
      <c r="CS64" s="65"/>
      <c r="CT64" s="65"/>
      <c r="CU64" s="65"/>
      <c r="CV64" s="65"/>
      <c r="CW64" s="65"/>
      <c r="CX64" s="65"/>
      <c r="CY64" s="65"/>
      <c r="CZ64" s="65"/>
      <c r="DA64" s="65"/>
      <c r="DB64" s="65"/>
      <c r="DC64" s="65"/>
      <c r="DD64" s="65"/>
      <c r="DE64" s="65"/>
      <c r="DF64" s="65"/>
      <c r="DG64" s="65"/>
      <c r="DH64" s="65"/>
      <c r="DI64" s="65"/>
      <c r="DJ64" s="65"/>
      <c r="DK64" s="65"/>
      <c r="DL64" s="65"/>
      <c r="DM64" s="65"/>
      <c r="DN64" s="65"/>
      <c r="DO64" s="65"/>
      <c r="DP64" s="65"/>
      <c r="DQ64" s="65"/>
      <c r="DR64" s="65"/>
      <c r="DS64" s="65"/>
      <c r="DT64" s="65"/>
      <c r="DU64" s="65"/>
      <c r="DV64" s="65"/>
      <c r="DW64" s="65"/>
      <c r="DX64" s="65"/>
      <c r="DY64" s="65"/>
      <c r="DZ64" s="65"/>
      <c r="EA64" s="65"/>
      <c r="EB64" s="65"/>
      <c r="EC64" s="65"/>
      <c r="ED64" s="65"/>
      <c r="EE64" s="65"/>
      <c r="EF64" s="65"/>
      <c r="EG64" s="65"/>
      <c r="EH64" s="65"/>
      <c r="EI64" s="65"/>
      <c r="EJ64" s="65"/>
      <c r="EK64" s="65"/>
      <c r="EL64" s="65"/>
      <c r="EM64" s="65"/>
      <c r="EN64" s="65"/>
      <c r="EO64" s="65"/>
      <c r="EP64" s="65"/>
      <c r="EQ64" s="65"/>
      <c r="ER64" s="65"/>
      <c r="ES64" s="65"/>
      <c r="ET64" s="65"/>
      <c r="EU64" s="65"/>
      <c r="EV64" s="65"/>
      <c r="EW64" s="65"/>
      <c r="EX64" s="65"/>
      <c r="EY64" s="65"/>
      <c r="EZ64" s="65"/>
      <c r="FA64" s="65"/>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row>
    <row r="65" spans="1:196" s="66" customFormat="1" x14ac:dyDescent="0.3">
      <c r="A65" s="65" t="s">
        <v>117</v>
      </c>
      <c r="B65" s="67">
        <f>SUMIFS('d1'!$C$2:$C$307,'d1'!$B$2:$B$307,$A65,'d1'!$D$2:$D$307,'d1'!$AD$88)</f>
        <v>0</v>
      </c>
      <c r="C65" s="67">
        <f>SUMIFS('d2'!$C$2:$C$307,'d2'!$B$2:$B$307,$A65,'d2'!$D$2:$D$307,'d2'!$AD$88)</f>
        <v>0</v>
      </c>
      <c r="D65" s="67">
        <f>SUMIFS('d3'!$C$2:$C$307,'d3'!$B$2:$B$307,$A65,'d3'!$D$2:$D$307,'d3'!$AD$88)</f>
        <v>0</v>
      </c>
      <c r="E65" s="67">
        <f>SUMIFS('d4'!$C$2:$C$307,'d4'!$B$2:$B$307,$A65,'d4'!$D$2:$D$307,'d4'!$AD$88)</f>
        <v>0</v>
      </c>
      <c r="F65" s="67">
        <f>SUMIFS('d5'!$C$2:$C$307,'d5'!$B$2:$B$307,$A65,'d5'!$D$2:$D$307,'d5'!$AD$88)</f>
        <v>0</v>
      </c>
      <c r="G65" s="67">
        <f>SUMIFS('d6'!$C$2:$C$307,'d6'!$B$2:$B$307,$A65,'d6'!$D$2:$D$307,'d6'!$AD$88)</f>
        <v>0</v>
      </c>
      <c r="H65" s="67">
        <f>SUMIFS('d7'!$C$2:$C$307,'d7'!$B$2:$B$307,$A65,'d7'!$D$2:$D$307,'d7'!$AD$88)</f>
        <v>0</v>
      </c>
      <c r="I65" s="67">
        <f>SUMIFS('d8'!$C$2:$C$307,'d8'!$B$2:$B$307,$A65,'d8'!$D$2:$D$307,'d8'!$AD$88)</f>
        <v>0</v>
      </c>
      <c r="J65" s="67">
        <f>SUMIFS('d9'!$C$2:$C$307,'d9'!$B$2:$B$307,$A65,'d9'!$D$2:$D$307,'d9'!$AD$88)</f>
        <v>0</v>
      </c>
      <c r="K65" s="67">
        <f>SUMIFS('d10'!$C$2:$C$307,'d10'!$B$2:$B$307,$A65,'d10'!$D$2:$D$307,'d10'!$AD$88)</f>
        <v>0</v>
      </c>
      <c r="L65" s="67">
        <f>SUMIFS('d11'!$C$2:$C$307,'d11'!$B$2:$B$307,$A65,'d11'!$D$2:$D$307,'d11'!$AD$88)</f>
        <v>0</v>
      </c>
      <c r="M65" s="67">
        <f>SUMIFS('d12'!$C$2:$C$307,'d12'!$B$2:$B$307,$A65,'d12'!$D$2:$D$307,'d12'!$AD$88)</f>
        <v>0</v>
      </c>
      <c r="N65" s="67">
        <f>SUMIFS('d13'!$C$2:$C$307,'d13'!$B$2:$B$307,$A65,'d13'!$D$2:$D$307,'d13'!$AD$88)</f>
        <v>0</v>
      </c>
      <c r="O65" s="67">
        <f>SUMIFS('d14'!$C$2:$C$307,'d14'!$B$2:$B$307,$A65,'d14'!$D$2:$D$307,'d14'!$AD$88)</f>
        <v>0</v>
      </c>
      <c r="P65" s="67">
        <f>SUMIFS('d15'!$C$2:$C$307,'d15'!$B$2:$B$307,$A65,'d15'!$D$2:$D$307,'d15'!$AD$88)</f>
        <v>0</v>
      </c>
      <c r="Q65" s="67">
        <f>SUMIFS('d16'!$C$2:$C$307,'d16'!$B$2:$B$307,$A65,'d16'!$D$2:$D$307,'d16'!$AD$88)</f>
        <v>0</v>
      </c>
      <c r="R65" s="67">
        <f>SUMIFS('d17'!$C$2:$C$307,'d17'!$B$2:$B$307,$A65,'d17'!$D$2:$D$307,'d17'!$AD$88)</f>
        <v>0</v>
      </c>
      <c r="S65" s="67">
        <f>SUMIFS('d18'!$C$2:$C$307,'d18'!$B$2:$B$307,$A65,'d18'!$D$2:$D$307,'d18'!$AD$88)</f>
        <v>0</v>
      </c>
      <c r="T65" s="67">
        <f>SUMIFS('d19'!$C$2:$C$307,'d19'!$B$2:$B$307,$A65,'d19'!$D$2:$D$307,'d19'!$AD$88)</f>
        <v>0</v>
      </c>
      <c r="U65" s="67">
        <f>SUMIFS('d20'!$C$2:$C$307,'d20'!$B$2:$B$307,$A65,'d20'!$D$2:$D$307,'d20'!$AD$88)</f>
        <v>0</v>
      </c>
      <c r="V65" s="67">
        <f>SUMIFS('d21'!$C$2:$C$307,'d21'!$B$2:$B$307,$A65,'d21'!$D$2:$D$307,'d21'!$AD$88)</f>
        <v>0</v>
      </c>
      <c r="W65" s="67">
        <f>SUMIFS('d22'!$C$2:$C$307,'d22'!$B$2:$B$307,$A65,'d22'!$D$2:$D$307,'d22'!$AD$88)</f>
        <v>0</v>
      </c>
      <c r="X65" s="67">
        <f>SUMIFS('d23'!$C$2:$C$307,'d23'!$B$2:$B$307,$A65,'d23'!$D$2:$D$307,'d23'!$AD$88)</f>
        <v>0</v>
      </c>
      <c r="Y65" s="67">
        <f>SUMIFS('d24'!$C$2:$C$307,'d24'!$B$2:$B$307,$A65,'d24'!$D$2:$D$307,'d24'!$AD$88)</f>
        <v>0</v>
      </c>
      <c r="Z65" s="67">
        <f>SUMIFS('d25'!$C$2:$C$307,'d25'!$B$2:$B$307,$A65,'d25'!$D$2:$D$307,'d25'!$AD$88)</f>
        <v>0</v>
      </c>
      <c r="AA65" s="67">
        <f>SUMIFS('d26'!$C$2:$C$307,'d26'!$B$2:$B$307,$A65,'d26'!$D$2:$D$307,'d26'!$AD$88)</f>
        <v>0</v>
      </c>
      <c r="AB65" s="67">
        <f>SUMIFS('d27'!$C$2:$C$307,'d27'!$B$2:$B$307,$A65,'d27'!$D$2:$D$307,'d27'!$AD$88)</f>
        <v>0</v>
      </c>
      <c r="AC65" s="67">
        <f>SUMIFS('d28'!$C$2:$C$307,'d28'!$B$2:$B$307,$A65,'d28'!$D$2:$D$307,'d28'!$AD$88)</f>
        <v>0</v>
      </c>
      <c r="AD65" s="67">
        <f>SUMIFS('d29'!$C$2:$C$307,'d29'!$B$2:$B$307,$A65,'d29'!$D$2:$D$307,'d29'!$AD$88)</f>
        <v>0</v>
      </c>
      <c r="AE65" s="67">
        <f>SUMIFS('d30'!$C$2:$C$307,'d30'!$B$2:$B$307,$A65,'d30'!$D$2:$D$307,'d30'!$AD$88)</f>
        <v>0</v>
      </c>
      <c r="AF65" s="67">
        <f>SUMIFS('d31'!$C$2:$C$307,'d31'!$B$2:$B$307,$A65,'d31'!$D$2:$D$307,'d31'!$AD$88)</f>
        <v>0</v>
      </c>
      <c r="AG65" s="68"/>
      <c r="AH65" s="34">
        <f t="shared" si="15"/>
        <v>0</v>
      </c>
      <c r="AI65" s="69">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5"/>
      <c r="CR65" s="65"/>
      <c r="CS65" s="65"/>
      <c r="CT65" s="65"/>
      <c r="CU65" s="65"/>
      <c r="CV65" s="65"/>
      <c r="CW65" s="65"/>
      <c r="CX65" s="65"/>
      <c r="CY65" s="65"/>
      <c r="CZ65" s="65"/>
      <c r="DA65" s="65"/>
      <c r="DB65" s="65"/>
      <c r="DC65" s="65"/>
      <c r="DD65" s="65"/>
      <c r="DE65" s="65"/>
      <c r="DF65" s="65"/>
      <c r="DG65" s="65"/>
      <c r="DH65" s="65"/>
      <c r="DI65" s="65"/>
      <c r="DJ65" s="65"/>
      <c r="DK65" s="65"/>
      <c r="DL65" s="65"/>
      <c r="DM65" s="65"/>
      <c r="DN65" s="65"/>
      <c r="DO65" s="65"/>
      <c r="DP65" s="65"/>
      <c r="DQ65" s="65"/>
      <c r="DR65" s="65"/>
      <c r="DS65" s="65"/>
      <c r="DT65" s="65"/>
      <c r="DU65" s="65"/>
      <c r="DV65" s="65"/>
      <c r="DW65" s="65"/>
      <c r="DX65" s="65"/>
      <c r="DY65" s="65"/>
      <c r="DZ65" s="65"/>
      <c r="EA65" s="65"/>
      <c r="EB65" s="65"/>
      <c r="EC65" s="65"/>
      <c r="ED65" s="65"/>
      <c r="EE65" s="65"/>
      <c r="EF65" s="65"/>
      <c r="EG65" s="65"/>
      <c r="EH65" s="65"/>
      <c r="EI65" s="65"/>
      <c r="EJ65" s="65"/>
      <c r="EK65" s="65"/>
      <c r="EL65" s="65"/>
      <c r="EM65" s="65"/>
      <c r="EN65" s="65"/>
      <c r="EO65" s="65"/>
      <c r="EP65" s="65"/>
      <c r="EQ65" s="65"/>
      <c r="ER65" s="65"/>
      <c r="ES65" s="65"/>
      <c r="ET65" s="65"/>
      <c r="EU65" s="65"/>
      <c r="EV65" s="65"/>
      <c r="EW65" s="65"/>
      <c r="EX65" s="65"/>
      <c r="EY65" s="65"/>
      <c r="EZ65" s="65"/>
      <c r="FA65" s="65"/>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row>
    <row r="66" spans="1:196" s="66" customFormat="1" x14ac:dyDescent="0.3">
      <c r="A66" s="65" t="s">
        <v>118</v>
      </c>
      <c r="B66" s="67">
        <f>SUMIFS('d1'!$C$2:$C$307,'d1'!$B$2:$B$307,$A66,'d1'!$D$2:$D$307,'d1'!$AD$88)</f>
        <v>0</v>
      </c>
      <c r="C66" s="67">
        <f>SUMIFS('d2'!$C$2:$C$307,'d2'!$B$2:$B$307,$A66,'d2'!$D$2:$D$307,'d2'!$AD$88)</f>
        <v>0</v>
      </c>
      <c r="D66" s="67">
        <f>SUMIFS('d3'!$C$2:$C$307,'d3'!$B$2:$B$307,$A66,'d3'!$D$2:$D$307,'d3'!$AD$88)</f>
        <v>0</v>
      </c>
      <c r="E66" s="67">
        <f>SUMIFS('d4'!$C$2:$C$307,'d4'!$B$2:$B$307,$A66,'d4'!$D$2:$D$307,'d4'!$AD$88)</f>
        <v>0</v>
      </c>
      <c r="F66" s="67">
        <f>SUMIFS('d5'!$C$2:$C$307,'d5'!$B$2:$B$307,$A66,'d5'!$D$2:$D$307,'d5'!$AD$88)</f>
        <v>0</v>
      </c>
      <c r="G66" s="67">
        <f>SUMIFS('d6'!$C$2:$C$307,'d6'!$B$2:$B$307,$A66,'d6'!$D$2:$D$307,'d6'!$AD$88)</f>
        <v>0</v>
      </c>
      <c r="H66" s="67">
        <f>SUMIFS('d7'!$C$2:$C$307,'d7'!$B$2:$B$307,$A66,'d7'!$D$2:$D$307,'d7'!$AD$88)</f>
        <v>0</v>
      </c>
      <c r="I66" s="67">
        <f>SUMIFS('d8'!$C$2:$C$307,'d8'!$B$2:$B$307,$A66,'d8'!$D$2:$D$307,'d8'!$AD$88)</f>
        <v>0</v>
      </c>
      <c r="J66" s="67">
        <f>SUMIFS('d9'!$C$2:$C$307,'d9'!$B$2:$B$307,$A66,'d9'!$D$2:$D$307,'d9'!$AD$88)</f>
        <v>0</v>
      </c>
      <c r="K66" s="67">
        <f>SUMIFS('d10'!$C$2:$C$307,'d10'!$B$2:$B$307,$A66,'d10'!$D$2:$D$307,'d10'!$AD$88)</f>
        <v>0</v>
      </c>
      <c r="L66" s="67">
        <f>SUMIFS('d11'!$C$2:$C$307,'d11'!$B$2:$B$307,$A66,'d11'!$D$2:$D$307,'d11'!$AD$88)</f>
        <v>0</v>
      </c>
      <c r="M66" s="67">
        <f>SUMIFS('d12'!$C$2:$C$307,'d12'!$B$2:$B$307,$A66,'d12'!$D$2:$D$307,'d12'!$AD$88)</f>
        <v>0</v>
      </c>
      <c r="N66" s="67">
        <f>SUMIFS('d13'!$C$2:$C$307,'d13'!$B$2:$B$307,$A66,'d13'!$D$2:$D$307,'d13'!$AD$88)</f>
        <v>0</v>
      </c>
      <c r="O66" s="67">
        <f>SUMIFS('d14'!$C$2:$C$307,'d14'!$B$2:$B$307,$A66,'d14'!$D$2:$D$307,'d14'!$AD$88)</f>
        <v>0</v>
      </c>
      <c r="P66" s="67">
        <f>SUMIFS('d15'!$C$2:$C$307,'d15'!$B$2:$B$307,$A66,'d15'!$D$2:$D$307,'d15'!$AD$88)</f>
        <v>0</v>
      </c>
      <c r="Q66" s="67">
        <f>SUMIFS('d16'!$C$2:$C$307,'d16'!$B$2:$B$307,$A66,'d16'!$D$2:$D$307,'d16'!$AD$88)</f>
        <v>0</v>
      </c>
      <c r="R66" s="67">
        <f>SUMIFS('d17'!$C$2:$C$307,'d17'!$B$2:$B$307,$A66,'d17'!$D$2:$D$307,'d17'!$AD$88)</f>
        <v>0</v>
      </c>
      <c r="S66" s="67">
        <f>SUMIFS('d18'!$C$2:$C$307,'d18'!$B$2:$B$307,$A66,'d18'!$D$2:$D$307,'d18'!$AD$88)</f>
        <v>0</v>
      </c>
      <c r="T66" s="67">
        <f>SUMIFS('d19'!$C$2:$C$307,'d19'!$B$2:$B$307,$A66,'d19'!$D$2:$D$307,'d19'!$AD$88)</f>
        <v>0</v>
      </c>
      <c r="U66" s="67">
        <f>SUMIFS('d20'!$C$2:$C$307,'d20'!$B$2:$B$307,$A66,'d20'!$D$2:$D$307,'d20'!$AD$88)</f>
        <v>0</v>
      </c>
      <c r="V66" s="67">
        <f>SUMIFS('d21'!$C$2:$C$307,'d21'!$B$2:$B$307,$A66,'d21'!$D$2:$D$307,'d21'!$AD$88)</f>
        <v>0</v>
      </c>
      <c r="W66" s="67">
        <f>SUMIFS('d22'!$C$2:$C$307,'d22'!$B$2:$B$307,$A66,'d22'!$D$2:$D$307,'d22'!$AD$88)</f>
        <v>0</v>
      </c>
      <c r="X66" s="67">
        <f>SUMIFS('d23'!$C$2:$C$307,'d23'!$B$2:$B$307,$A66,'d23'!$D$2:$D$307,'d23'!$AD$88)</f>
        <v>0</v>
      </c>
      <c r="Y66" s="67">
        <f>SUMIFS('d24'!$C$2:$C$307,'d24'!$B$2:$B$307,$A66,'d24'!$D$2:$D$307,'d24'!$AD$88)</f>
        <v>0</v>
      </c>
      <c r="Z66" s="67">
        <f>SUMIFS('d25'!$C$2:$C$307,'d25'!$B$2:$B$307,$A66,'d25'!$D$2:$D$307,'d25'!$AD$88)</f>
        <v>0</v>
      </c>
      <c r="AA66" s="67">
        <f>SUMIFS('d26'!$C$2:$C$307,'d26'!$B$2:$B$307,$A66,'d26'!$D$2:$D$307,'d26'!$AD$88)</f>
        <v>0</v>
      </c>
      <c r="AB66" s="67">
        <f>SUMIFS('d27'!$C$2:$C$307,'d27'!$B$2:$B$307,$A66,'d27'!$D$2:$D$307,'d27'!$AD$88)</f>
        <v>0</v>
      </c>
      <c r="AC66" s="67">
        <f>SUMIFS('d28'!$C$2:$C$307,'d28'!$B$2:$B$307,$A66,'d28'!$D$2:$D$307,'d28'!$AD$88)</f>
        <v>0</v>
      </c>
      <c r="AD66" s="67">
        <f>SUMIFS('d29'!$C$2:$C$307,'d29'!$B$2:$B$307,$A66,'d29'!$D$2:$D$307,'d29'!$AD$88)</f>
        <v>0</v>
      </c>
      <c r="AE66" s="67">
        <f>SUMIFS('d30'!$C$2:$C$307,'d30'!$B$2:$B$307,$A66,'d30'!$D$2:$D$307,'d30'!$AD$88)</f>
        <v>0</v>
      </c>
      <c r="AF66" s="67">
        <f>SUMIFS('d31'!$C$2:$C$307,'d31'!$B$2:$B$307,$A66,'d31'!$D$2:$D$307,'d31'!$AD$88)</f>
        <v>0</v>
      </c>
      <c r="AG66" s="68"/>
      <c r="AH66" s="34">
        <f t="shared" si="15"/>
        <v>0</v>
      </c>
      <c r="AI66" s="69">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row>
    <row r="67" spans="1:196" s="66" customFormat="1" x14ac:dyDescent="0.3">
      <c r="A67" s="65" t="s">
        <v>119</v>
      </c>
      <c r="B67" s="67">
        <f>SUMIFS('d1'!$C$2:$C$307,'d1'!$B$2:$B$307,$A67,'d1'!$D$2:$D$307,'d1'!$AD$88)</f>
        <v>0</v>
      </c>
      <c r="C67" s="67">
        <f>SUMIFS('d2'!$C$2:$C$307,'d2'!$B$2:$B$307,$A67,'d2'!$D$2:$D$307,'d2'!$AD$88)</f>
        <v>0</v>
      </c>
      <c r="D67" s="67">
        <f>SUMIFS('d3'!$C$2:$C$307,'d3'!$B$2:$B$307,$A67,'d3'!$D$2:$D$307,'d3'!$AD$88)</f>
        <v>0</v>
      </c>
      <c r="E67" s="67">
        <f>SUMIFS('d4'!$C$2:$C$307,'d4'!$B$2:$B$307,$A67,'d4'!$D$2:$D$307,'d4'!$AD$88)</f>
        <v>0</v>
      </c>
      <c r="F67" s="67">
        <f>SUMIFS('d5'!$C$2:$C$307,'d5'!$B$2:$B$307,$A67,'d5'!$D$2:$D$307,'d5'!$AD$88)</f>
        <v>0</v>
      </c>
      <c r="G67" s="67">
        <f>SUMIFS('d6'!$C$2:$C$307,'d6'!$B$2:$B$307,$A67,'d6'!$D$2:$D$307,'d6'!$AD$88)</f>
        <v>0</v>
      </c>
      <c r="H67" s="67">
        <f>SUMIFS('d7'!$C$2:$C$307,'d7'!$B$2:$B$307,$A67,'d7'!$D$2:$D$307,'d7'!$AD$88)</f>
        <v>0</v>
      </c>
      <c r="I67" s="67">
        <f>SUMIFS('d8'!$C$2:$C$307,'d8'!$B$2:$B$307,$A67,'d8'!$D$2:$D$307,'d8'!$AD$88)</f>
        <v>0</v>
      </c>
      <c r="J67" s="67">
        <f>SUMIFS('d9'!$C$2:$C$307,'d9'!$B$2:$B$307,$A67,'d9'!$D$2:$D$307,'d9'!$AD$88)</f>
        <v>0</v>
      </c>
      <c r="K67" s="67">
        <f>SUMIFS('d10'!$C$2:$C$307,'d10'!$B$2:$B$307,$A67,'d10'!$D$2:$D$307,'d10'!$AD$88)</f>
        <v>0</v>
      </c>
      <c r="L67" s="67">
        <f>SUMIFS('d11'!$C$2:$C$307,'d11'!$B$2:$B$307,$A67,'d11'!$D$2:$D$307,'d11'!$AD$88)</f>
        <v>0</v>
      </c>
      <c r="M67" s="67">
        <f>SUMIFS('d12'!$C$2:$C$307,'d12'!$B$2:$B$307,$A67,'d12'!$D$2:$D$307,'d12'!$AD$88)</f>
        <v>0</v>
      </c>
      <c r="N67" s="67">
        <f>SUMIFS('d13'!$C$2:$C$307,'d13'!$B$2:$B$307,$A67,'d13'!$D$2:$D$307,'d13'!$AD$88)</f>
        <v>0</v>
      </c>
      <c r="O67" s="67">
        <f>SUMIFS('d14'!$C$2:$C$307,'d14'!$B$2:$B$307,$A67,'d14'!$D$2:$D$307,'d14'!$AD$88)</f>
        <v>0</v>
      </c>
      <c r="P67" s="67">
        <f>SUMIFS('d15'!$C$2:$C$307,'d15'!$B$2:$B$307,$A67,'d15'!$D$2:$D$307,'d15'!$AD$88)</f>
        <v>0</v>
      </c>
      <c r="Q67" s="67">
        <f>SUMIFS('d16'!$C$2:$C$307,'d16'!$B$2:$B$307,$A67,'d16'!$D$2:$D$307,'d16'!$AD$88)</f>
        <v>0</v>
      </c>
      <c r="R67" s="67">
        <f>SUMIFS('d17'!$C$2:$C$307,'d17'!$B$2:$B$307,$A67,'d17'!$D$2:$D$307,'d17'!$AD$88)</f>
        <v>0</v>
      </c>
      <c r="S67" s="67">
        <f>SUMIFS('d18'!$C$2:$C$307,'d18'!$B$2:$B$307,$A67,'d18'!$D$2:$D$307,'d18'!$AD$88)</f>
        <v>0</v>
      </c>
      <c r="T67" s="67">
        <f>SUMIFS('d19'!$C$2:$C$307,'d19'!$B$2:$B$307,$A67,'d19'!$D$2:$D$307,'d19'!$AD$88)</f>
        <v>0</v>
      </c>
      <c r="U67" s="67">
        <f>SUMIFS('d20'!$C$2:$C$307,'d20'!$B$2:$B$307,$A67,'d20'!$D$2:$D$307,'d20'!$AD$88)</f>
        <v>0</v>
      </c>
      <c r="V67" s="67">
        <f>SUMIFS('d21'!$C$2:$C$307,'d21'!$B$2:$B$307,$A67,'d21'!$D$2:$D$307,'d21'!$AD$88)</f>
        <v>0</v>
      </c>
      <c r="W67" s="67">
        <f>SUMIFS('d22'!$C$2:$C$307,'d22'!$B$2:$B$307,$A67,'d22'!$D$2:$D$307,'d22'!$AD$88)</f>
        <v>0</v>
      </c>
      <c r="X67" s="67">
        <f>SUMIFS('d23'!$C$2:$C$307,'d23'!$B$2:$B$307,$A67,'d23'!$D$2:$D$307,'d23'!$AD$88)</f>
        <v>0</v>
      </c>
      <c r="Y67" s="67">
        <f>SUMIFS('d24'!$C$2:$C$307,'d24'!$B$2:$B$307,$A67,'d24'!$D$2:$D$307,'d24'!$AD$88)</f>
        <v>0</v>
      </c>
      <c r="Z67" s="67">
        <f>SUMIFS('d25'!$C$2:$C$307,'d25'!$B$2:$B$307,$A67,'d25'!$D$2:$D$307,'d25'!$AD$88)</f>
        <v>0</v>
      </c>
      <c r="AA67" s="67">
        <f>SUMIFS('d26'!$C$2:$C$307,'d26'!$B$2:$B$307,$A67,'d26'!$D$2:$D$307,'d26'!$AD$88)</f>
        <v>0</v>
      </c>
      <c r="AB67" s="67">
        <f>SUMIFS('d27'!$C$2:$C$307,'d27'!$B$2:$B$307,$A67,'d27'!$D$2:$D$307,'d27'!$AD$88)</f>
        <v>0</v>
      </c>
      <c r="AC67" s="67">
        <f>SUMIFS('d28'!$C$2:$C$307,'d28'!$B$2:$B$307,$A67,'d28'!$D$2:$D$307,'d28'!$AD$88)</f>
        <v>0</v>
      </c>
      <c r="AD67" s="67">
        <f>SUMIFS('d29'!$C$2:$C$307,'d29'!$B$2:$B$307,$A67,'d29'!$D$2:$D$307,'d29'!$AD$88)</f>
        <v>0</v>
      </c>
      <c r="AE67" s="67">
        <f>SUMIFS('d30'!$C$2:$C$307,'d30'!$B$2:$B$307,$A67,'d30'!$D$2:$D$307,'d30'!$AD$88)</f>
        <v>0</v>
      </c>
      <c r="AF67" s="67">
        <f>SUMIFS('d31'!$C$2:$C$307,'d31'!$B$2:$B$307,$A67,'d31'!$D$2:$D$307,'d31'!$AD$88)</f>
        <v>0</v>
      </c>
      <c r="AG67" s="68"/>
      <c r="AH67" s="34">
        <f t="shared" si="15"/>
        <v>0</v>
      </c>
      <c r="AI67" s="69">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row>
    <row r="68" spans="1:196" s="66" customFormat="1" x14ac:dyDescent="0.3">
      <c r="A68" s="65" t="s">
        <v>120</v>
      </c>
      <c r="B68" s="67">
        <f>SUMIFS('d1'!$C$2:$C$307,'d1'!$B$2:$B$307,$A68,'d1'!$D$2:$D$307,'d1'!$AD$88)</f>
        <v>0</v>
      </c>
      <c r="C68" s="67">
        <f>SUMIFS('d2'!$C$2:$C$307,'d2'!$B$2:$B$307,$A68,'d2'!$D$2:$D$307,'d2'!$AD$88)</f>
        <v>0</v>
      </c>
      <c r="D68" s="67">
        <f>SUMIFS('d3'!$C$2:$C$307,'d3'!$B$2:$B$307,$A68,'d3'!$D$2:$D$307,'d3'!$AD$88)</f>
        <v>0</v>
      </c>
      <c r="E68" s="67">
        <f>SUMIFS('d4'!$C$2:$C$307,'d4'!$B$2:$B$307,$A68,'d4'!$D$2:$D$307,'d4'!$AD$88)</f>
        <v>0</v>
      </c>
      <c r="F68" s="67">
        <f>SUMIFS('d5'!$C$2:$C$307,'d5'!$B$2:$B$307,$A68,'d5'!$D$2:$D$307,'d5'!$AD$88)</f>
        <v>0</v>
      </c>
      <c r="G68" s="67">
        <f>SUMIFS('d6'!$C$2:$C$307,'d6'!$B$2:$B$307,$A68,'d6'!$D$2:$D$307,'d6'!$AD$88)</f>
        <v>0</v>
      </c>
      <c r="H68" s="67">
        <f>SUMIFS('d7'!$C$2:$C$307,'d7'!$B$2:$B$307,$A68,'d7'!$D$2:$D$307,'d7'!$AD$88)</f>
        <v>0</v>
      </c>
      <c r="I68" s="67">
        <f>SUMIFS('d8'!$C$2:$C$307,'d8'!$B$2:$B$307,$A68,'d8'!$D$2:$D$307,'d8'!$AD$88)</f>
        <v>0</v>
      </c>
      <c r="J68" s="67">
        <f>SUMIFS('d9'!$C$2:$C$307,'d9'!$B$2:$B$307,$A68,'d9'!$D$2:$D$307,'d9'!$AD$88)</f>
        <v>0</v>
      </c>
      <c r="K68" s="67">
        <f>SUMIFS('d10'!$C$2:$C$307,'d10'!$B$2:$B$307,$A68,'d10'!$D$2:$D$307,'d10'!$AD$88)</f>
        <v>0</v>
      </c>
      <c r="L68" s="67">
        <f>SUMIFS('d11'!$C$2:$C$307,'d11'!$B$2:$B$307,$A68,'d11'!$D$2:$D$307,'d11'!$AD$88)</f>
        <v>0</v>
      </c>
      <c r="M68" s="67">
        <f>SUMIFS('d12'!$C$2:$C$307,'d12'!$B$2:$B$307,$A68,'d12'!$D$2:$D$307,'d12'!$AD$88)</f>
        <v>0</v>
      </c>
      <c r="N68" s="67">
        <f>SUMIFS('d13'!$C$2:$C$307,'d13'!$B$2:$B$307,$A68,'d13'!$D$2:$D$307,'d13'!$AD$88)</f>
        <v>0</v>
      </c>
      <c r="O68" s="67">
        <f>SUMIFS('d14'!$C$2:$C$307,'d14'!$B$2:$B$307,$A68,'d14'!$D$2:$D$307,'d14'!$AD$88)</f>
        <v>0</v>
      </c>
      <c r="P68" s="67">
        <f>SUMIFS('d15'!$C$2:$C$307,'d15'!$B$2:$B$307,$A68,'d15'!$D$2:$D$307,'d15'!$AD$88)</f>
        <v>0</v>
      </c>
      <c r="Q68" s="67">
        <f>SUMIFS('d16'!$C$2:$C$307,'d16'!$B$2:$B$307,$A68,'d16'!$D$2:$D$307,'d16'!$AD$88)</f>
        <v>0</v>
      </c>
      <c r="R68" s="67">
        <f>SUMIFS('d17'!$C$2:$C$307,'d17'!$B$2:$B$307,$A68,'d17'!$D$2:$D$307,'d17'!$AD$88)</f>
        <v>0</v>
      </c>
      <c r="S68" s="67">
        <f>SUMIFS('d18'!$C$2:$C$307,'d18'!$B$2:$B$307,$A68,'d18'!$D$2:$D$307,'d18'!$AD$88)</f>
        <v>0</v>
      </c>
      <c r="T68" s="67">
        <f>SUMIFS('d19'!$C$2:$C$307,'d19'!$B$2:$B$307,$A68,'d19'!$D$2:$D$307,'d19'!$AD$88)</f>
        <v>0</v>
      </c>
      <c r="U68" s="67">
        <f>SUMIFS('d20'!$C$2:$C$307,'d20'!$B$2:$B$307,$A68,'d20'!$D$2:$D$307,'d20'!$AD$88)</f>
        <v>0</v>
      </c>
      <c r="V68" s="67">
        <f>SUMIFS('d21'!$C$2:$C$307,'d21'!$B$2:$B$307,$A68,'d21'!$D$2:$D$307,'d21'!$AD$88)</f>
        <v>0</v>
      </c>
      <c r="W68" s="67">
        <f>SUMIFS('d22'!$C$2:$C$307,'d22'!$B$2:$B$307,$A68,'d22'!$D$2:$D$307,'d22'!$AD$88)</f>
        <v>0</v>
      </c>
      <c r="X68" s="67">
        <f>SUMIFS('d23'!$C$2:$C$307,'d23'!$B$2:$B$307,$A68,'d23'!$D$2:$D$307,'d23'!$AD$88)</f>
        <v>0</v>
      </c>
      <c r="Y68" s="67">
        <f>SUMIFS('d24'!$C$2:$C$307,'d24'!$B$2:$B$307,$A68,'d24'!$D$2:$D$307,'d24'!$AD$88)</f>
        <v>0</v>
      </c>
      <c r="Z68" s="67">
        <f>SUMIFS('d25'!$C$2:$C$307,'d25'!$B$2:$B$307,$A68,'d25'!$D$2:$D$307,'d25'!$AD$88)</f>
        <v>0</v>
      </c>
      <c r="AA68" s="67">
        <f>SUMIFS('d26'!$C$2:$C$307,'d26'!$B$2:$B$307,$A68,'d26'!$D$2:$D$307,'d26'!$AD$88)</f>
        <v>0</v>
      </c>
      <c r="AB68" s="67">
        <f>SUMIFS('d27'!$C$2:$C$307,'d27'!$B$2:$B$307,$A68,'d27'!$D$2:$D$307,'d27'!$AD$88)</f>
        <v>0</v>
      </c>
      <c r="AC68" s="67">
        <f>SUMIFS('d28'!$C$2:$C$307,'d28'!$B$2:$B$307,$A68,'d28'!$D$2:$D$307,'d28'!$AD$88)</f>
        <v>0</v>
      </c>
      <c r="AD68" s="67">
        <f>SUMIFS('d29'!$C$2:$C$307,'d29'!$B$2:$B$307,$A68,'d29'!$D$2:$D$307,'d29'!$AD$88)</f>
        <v>0</v>
      </c>
      <c r="AE68" s="67">
        <f>SUMIFS('d30'!$C$2:$C$307,'d30'!$B$2:$B$307,$A68,'d30'!$D$2:$D$307,'d30'!$AD$88)</f>
        <v>0</v>
      </c>
      <c r="AF68" s="67">
        <f>SUMIFS('d31'!$C$2:$C$307,'d31'!$B$2:$B$307,$A68,'d31'!$D$2:$D$307,'d31'!$AD$88)</f>
        <v>0</v>
      </c>
      <c r="AG68" s="68"/>
      <c r="AH68" s="34">
        <f t="shared" si="15"/>
        <v>0</v>
      </c>
      <c r="AI68" s="69">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row>
    <row r="69" spans="1:196" s="66" customFormat="1" x14ac:dyDescent="0.3">
      <c r="A69" s="65" t="s">
        <v>121</v>
      </c>
      <c r="B69" s="67">
        <f>SUMIFS('d1'!$C$2:$C$307,'d1'!$B$2:$B$307,$A69,'d1'!$D$2:$D$307,'d1'!$AD$88)</f>
        <v>0</v>
      </c>
      <c r="C69" s="67">
        <f>SUMIFS('d2'!$C$2:$C$307,'d2'!$B$2:$B$307,$A69,'d2'!$D$2:$D$307,'d2'!$AD$88)</f>
        <v>0</v>
      </c>
      <c r="D69" s="67">
        <f>SUMIFS('d3'!$C$2:$C$307,'d3'!$B$2:$B$307,$A69,'d3'!$D$2:$D$307,'d3'!$AD$88)</f>
        <v>0</v>
      </c>
      <c r="E69" s="67">
        <f>SUMIFS('d4'!$C$2:$C$307,'d4'!$B$2:$B$307,$A69,'d4'!$D$2:$D$307,'d4'!$AD$88)</f>
        <v>0</v>
      </c>
      <c r="F69" s="67">
        <f>SUMIFS('d5'!$C$2:$C$307,'d5'!$B$2:$B$307,$A69,'d5'!$D$2:$D$307,'d5'!$AD$88)</f>
        <v>0</v>
      </c>
      <c r="G69" s="67">
        <f>SUMIFS('d6'!$C$2:$C$307,'d6'!$B$2:$B$307,$A69,'d6'!$D$2:$D$307,'d6'!$AD$88)</f>
        <v>0</v>
      </c>
      <c r="H69" s="67">
        <f>SUMIFS('d7'!$C$2:$C$307,'d7'!$B$2:$B$307,$A69,'d7'!$D$2:$D$307,'d7'!$AD$88)</f>
        <v>0</v>
      </c>
      <c r="I69" s="67">
        <f>SUMIFS('d8'!$C$2:$C$307,'d8'!$B$2:$B$307,$A69,'d8'!$D$2:$D$307,'d8'!$AD$88)</f>
        <v>0</v>
      </c>
      <c r="J69" s="67">
        <f>SUMIFS('d9'!$C$2:$C$307,'d9'!$B$2:$B$307,$A69,'d9'!$D$2:$D$307,'d9'!$AD$88)</f>
        <v>0</v>
      </c>
      <c r="K69" s="67">
        <f>SUMIFS('d10'!$C$2:$C$307,'d10'!$B$2:$B$307,$A69,'d10'!$D$2:$D$307,'d10'!$AD$88)</f>
        <v>0</v>
      </c>
      <c r="L69" s="67">
        <f>SUMIFS('d11'!$C$2:$C$307,'d11'!$B$2:$B$307,$A69,'d11'!$D$2:$D$307,'d11'!$AD$88)</f>
        <v>0</v>
      </c>
      <c r="M69" s="67">
        <f>SUMIFS('d12'!$C$2:$C$307,'d12'!$B$2:$B$307,$A69,'d12'!$D$2:$D$307,'d12'!$AD$88)</f>
        <v>0</v>
      </c>
      <c r="N69" s="67">
        <f>SUMIFS('d13'!$C$2:$C$307,'d13'!$B$2:$B$307,$A69,'d13'!$D$2:$D$307,'d13'!$AD$88)</f>
        <v>0</v>
      </c>
      <c r="O69" s="67">
        <f>SUMIFS('d14'!$C$2:$C$307,'d14'!$B$2:$B$307,$A69,'d14'!$D$2:$D$307,'d14'!$AD$88)</f>
        <v>0</v>
      </c>
      <c r="P69" s="67">
        <f>SUMIFS('d15'!$C$2:$C$307,'d15'!$B$2:$B$307,$A69,'d15'!$D$2:$D$307,'d15'!$AD$88)</f>
        <v>0</v>
      </c>
      <c r="Q69" s="67">
        <f>SUMIFS('d16'!$C$2:$C$307,'d16'!$B$2:$B$307,$A69,'d16'!$D$2:$D$307,'d16'!$AD$88)</f>
        <v>0</v>
      </c>
      <c r="R69" s="67">
        <f>SUMIFS('d17'!$C$2:$C$307,'d17'!$B$2:$B$307,$A69,'d17'!$D$2:$D$307,'d17'!$AD$88)</f>
        <v>0</v>
      </c>
      <c r="S69" s="67">
        <f>SUMIFS('d18'!$C$2:$C$307,'d18'!$B$2:$B$307,$A69,'d18'!$D$2:$D$307,'d18'!$AD$88)</f>
        <v>0</v>
      </c>
      <c r="T69" s="67">
        <f>SUMIFS('d19'!$C$2:$C$307,'d19'!$B$2:$B$307,$A69,'d19'!$D$2:$D$307,'d19'!$AD$88)</f>
        <v>0</v>
      </c>
      <c r="U69" s="67">
        <f>SUMIFS('d20'!$C$2:$C$307,'d20'!$B$2:$B$307,$A69,'d20'!$D$2:$D$307,'d20'!$AD$88)</f>
        <v>0</v>
      </c>
      <c r="V69" s="67">
        <f>SUMIFS('d21'!$C$2:$C$307,'d21'!$B$2:$B$307,$A69,'d21'!$D$2:$D$307,'d21'!$AD$88)</f>
        <v>0</v>
      </c>
      <c r="W69" s="67">
        <f>SUMIFS('d22'!$C$2:$C$307,'d22'!$B$2:$B$307,$A69,'d22'!$D$2:$D$307,'d22'!$AD$88)</f>
        <v>0</v>
      </c>
      <c r="X69" s="67">
        <f>SUMIFS('d23'!$C$2:$C$307,'d23'!$B$2:$B$307,$A69,'d23'!$D$2:$D$307,'d23'!$AD$88)</f>
        <v>0</v>
      </c>
      <c r="Y69" s="67">
        <f>SUMIFS('d24'!$C$2:$C$307,'d24'!$B$2:$B$307,$A69,'d24'!$D$2:$D$307,'d24'!$AD$88)</f>
        <v>0</v>
      </c>
      <c r="Z69" s="67">
        <f>SUMIFS('d25'!$C$2:$C$307,'d25'!$B$2:$B$307,$A69,'d25'!$D$2:$D$307,'d25'!$AD$88)</f>
        <v>0</v>
      </c>
      <c r="AA69" s="67">
        <f>SUMIFS('d26'!$C$2:$C$307,'d26'!$B$2:$B$307,$A69,'d26'!$D$2:$D$307,'d26'!$AD$88)</f>
        <v>0</v>
      </c>
      <c r="AB69" s="67">
        <f>SUMIFS('d27'!$C$2:$C$307,'d27'!$B$2:$B$307,$A69,'d27'!$D$2:$D$307,'d27'!$AD$88)</f>
        <v>0</v>
      </c>
      <c r="AC69" s="67">
        <f>SUMIFS('d28'!$C$2:$C$307,'d28'!$B$2:$B$307,$A69,'d28'!$D$2:$D$307,'d28'!$AD$88)</f>
        <v>0</v>
      </c>
      <c r="AD69" s="67">
        <f>SUMIFS('d29'!$C$2:$C$307,'d29'!$B$2:$B$307,$A69,'d29'!$D$2:$D$307,'d29'!$AD$88)</f>
        <v>0</v>
      </c>
      <c r="AE69" s="67">
        <f>SUMIFS('d30'!$C$2:$C$307,'d30'!$B$2:$B$307,$A69,'d30'!$D$2:$D$307,'d30'!$AD$88)</f>
        <v>0</v>
      </c>
      <c r="AF69" s="67">
        <f>SUMIFS('d31'!$C$2:$C$307,'d31'!$B$2:$B$307,$A69,'d31'!$D$2:$D$307,'d31'!$AD$88)</f>
        <v>0</v>
      </c>
      <c r="AG69" s="68"/>
      <c r="AH69" s="34">
        <f t="shared" si="15"/>
        <v>0</v>
      </c>
      <c r="AI69" s="69">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5"/>
      <c r="CR69" s="65"/>
      <c r="CS69" s="65"/>
      <c r="CT69" s="65"/>
      <c r="CU69" s="65"/>
      <c r="CV69" s="65"/>
      <c r="CW69" s="65"/>
      <c r="CX69" s="65"/>
      <c r="CY69" s="65"/>
      <c r="CZ69" s="65"/>
      <c r="DA69" s="65"/>
      <c r="DB69" s="65"/>
      <c r="DC69" s="65"/>
      <c r="DD69" s="65"/>
      <c r="DE69" s="65"/>
      <c r="DF69" s="65"/>
      <c r="DG69" s="65"/>
      <c r="DH69" s="65"/>
      <c r="DI69" s="65"/>
      <c r="DJ69" s="65"/>
      <c r="DK69" s="65"/>
      <c r="DL69" s="65"/>
      <c r="DM69" s="65"/>
      <c r="DN69" s="65"/>
      <c r="DO69" s="65"/>
      <c r="DP69" s="65"/>
      <c r="DQ69" s="65"/>
      <c r="DR69" s="65"/>
      <c r="DS69" s="65"/>
      <c r="DT69" s="65"/>
      <c r="DU69" s="65"/>
      <c r="DV69" s="65"/>
      <c r="DW69" s="65"/>
      <c r="DX69" s="65"/>
      <c r="DY69" s="65"/>
      <c r="DZ69" s="65"/>
      <c r="EA69" s="65"/>
      <c r="EB69" s="65"/>
      <c r="EC69" s="65"/>
      <c r="ED69" s="65"/>
      <c r="EE69" s="65"/>
      <c r="EF69" s="65"/>
      <c r="EG69" s="65"/>
      <c r="EH69" s="65"/>
      <c r="EI69" s="65"/>
      <c r="EJ69" s="65"/>
      <c r="EK69" s="65"/>
      <c r="EL69" s="65"/>
      <c r="EM69" s="65"/>
      <c r="EN69" s="65"/>
      <c r="EO69" s="65"/>
      <c r="EP69" s="65"/>
      <c r="EQ69" s="65"/>
      <c r="ER69" s="65"/>
      <c r="ES69" s="65"/>
      <c r="ET69" s="65"/>
      <c r="EU69" s="65"/>
      <c r="EV69" s="65"/>
      <c r="EW69" s="65"/>
      <c r="EX69" s="65"/>
      <c r="EY69" s="65"/>
      <c r="EZ69" s="65"/>
      <c r="FA69" s="65"/>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row>
    <row r="70" spans="1:196" s="66" customFormat="1" x14ac:dyDescent="0.3">
      <c r="A70" s="65" t="s">
        <v>122</v>
      </c>
      <c r="B70" s="67">
        <f>SUMIFS('d1'!$C$2:$C$307,'d1'!$B$2:$B$307,$A70,'d1'!$D$2:$D$307,'d1'!$AD$88)</f>
        <v>0</v>
      </c>
      <c r="C70" s="67">
        <f>SUMIFS('d2'!$C$2:$C$307,'d2'!$B$2:$B$307,$A70,'d2'!$D$2:$D$307,'d2'!$AD$88)</f>
        <v>0</v>
      </c>
      <c r="D70" s="67">
        <f>SUMIFS('d3'!$C$2:$C$307,'d3'!$B$2:$B$307,$A70,'d3'!$D$2:$D$307,'d3'!$AD$88)</f>
        <v>0</v>
      </c>
      <c r="E70" s="67">
        <f>SUMIFS('d4'!$C$2:$C$307,'d4'!$B$2:$B$307,$A70,'d4'!$D$2:$D$307,'d4'!$AD$88)</f>
        <v>0</v>
      </c>
      <c r="F70" s="67">
        <f>SUMIFS('d5'!$C$2:$C$307,'d5'!$B$2:$B$307,$A70,'d5'!$D$2:$D$307,'d5'!$AD$88)</f>
        <v>0</v>
      </c>
      <c r="G70" s="67">
        <f>SUMIFS('d6'!$C$2:$C$307,'d6'!$B$2:$B$307,$A70,'d6'!$D$2:$D$307,'d6'!$AD$88)</f>
        <v>0</v>
      </c>
      <c r="H70" s="67">
        <f>SUMIFS('d7'!$C$2:$C$307,'d7'!$B$2:$B$307,$A70,'d7'!$D$2:$D$307,'d7'!$AD$88)</f>
        <v>0</v>
      </c>
      <c r="I70" s="67">
        <f>SUMIFS('d8'!$C$2:$C$307,'d8'!$B$2:$B$307,$A70,'d8'!$D$2:$D$307,'d8'!$AD$88)</f>
        <v>0</v>
      </c>
      <c r="J70" s="67">
        <f>SUMIFS('d9'!$C$2:$C$307,'d9'!$B$2:$B$307,$A70,'d9'!$D$2:$D$307,'d9'!$AD$88)</f>
        <v>0</v>
      </c>
      <c r="K70" s="67">
        <f>SUMIFS('d10'!$C$2:$C$307,'d10'!$B$2:$B$307,$A70,'d10'!$D$2:$D$307,'d10'!$AD$88)</f>
        <v>0</v>
      </c>
      <c r="L70" s="67">
        <f>SUMIFS('d11'!$C$2:$C$307,'d11'!$B$2:$B$307,$A70,'d11'!$D$2:$D$307,'d11'!$AD$88)</f>
        <v>0</v>
      </c>
      <c r="M70" s="67">
        <f>SUMIFS('d12'!$C$2:$C$307,'d12'!$B$2:$B$307,$A70,'d12'!$D$2:$D$307,'d12'!$AD$88)</f>
        <v>0</v>
      </c>
      <c r="N70" s="67">
        <f>SUMIFS('d13'!$C$2:$C$307,'d13'!$B$2:$B$307,$A70,'d13'!$D$2:$D$307,'d13'!$AD$88)</f>
        <v>0</v>
      </c>
      <c r="O70" s="67">
        <f>SUMIFS('d14'!$C$2:$C$307,'d14'!$B$2:$B$307,$A70,'d14'!$D$2:$D$307,'d14'!$AD$88)</f>
        <v>0</v>
      </c>
      <c r="P70" s="67">
        <f>SUMIFS('d15'!$C$2:$C$307,'d15'!$B$2:$B$307,$A70,'d15'!$D$2:$D$307,'d15'!$AD$88)</f>
        <v>0</v>
      </c>
      <c r="Q70" s="67">
        <f>SUMIFS('d16'!$C$2:$C$307,'d16'!$B$2:$B$307,$A70,'d16'!$D$2:$D$307,'d16'!$AD$88)</f>
        <v>0</v>
      </c>
      <c r="R70" s="67">
        <f>SUMIFS('d17'!$C$2:$C$307,'d17'!$B$2:$B$307,$A70,'d17'!$D$2:$D$307,'d17'!$AD$88)</f>
        <v>0</v>
      </c>
      <c r="S70" s="67">
        <f>SUMIFS('d18'!$C$2:$C$307,'d18'!$B$2:$B$307,$A70,'d18'!$D$2:$D$307,'d18'!$AD$88)</f>
        <v>0</v>
      </c>
      <c r="T70" s="67">
        <f>SUMIFS('d19'!$C$2:$C$307,'d19'!$B$2:$B$307,$A70,'d19'!$D$2:$D$307,'d19'!$AD$88)</f>
        <v>0</v>
      </c>
      <c r="U70" s="67">
        <f>SUMIFS('d20'!$C$2:$C$307,'d20'!$B$2:$B$307,$A70,'d20'!$D$2:$D$307,'d20'!$AD$88)</f>
        <v>0</v>
      </c>
      <c r="V70" s="67">
        <f>SUMIFS('d21'!$C$2:$C$307,'d21'!$B$2:$B$307,$A70,'d21'!$D$2:$D$307,'d21'!$AD$88)</f>
        <v>0</v>
      </c>
      <c r="W70" s="67">
        <f>SUMIFS('d22'!$C$2:$C$307,'d22'!$B$2:$B$307,$A70,'d22'!$D$2:$D$307,'d22'!$AD$88)</f>
        <v>0</v>
      </c>
      <c r="X70" s="67">
        <f>SUMIFS('d23'!$C$2:$C$307,'d23'!$B$2:$B$307,$A70,'d23'!$D$2:$D$307,'d23'!$AD$88)</f>
        <v>0</v>
      </c>
      <c r="Y70" s="67">
        <f>SUMIFS('d24'!$C$2:$C$307,'d24'!$B$2:$B$307,$A70,'d24'!$D$2:$D$307,'d24'!$AD$88)</f>
        <v>0</v>
      </c>
      <c r="Z70" s="67">
        <f>SUMIFS('d25'!$C$2:$C$307,'d25'!$B$2:$B$307,$A70,'d25'!$D$2:$D$307,'d25'!$AD$88)</f>
        <v>0</v>
      </c>
      <c r="AA70" s="67">
        <f>SUMIFS('d26'!$C$2:$C$307,'d26'!$B$2:$B$307,$A70,'d26'!$D$2:$D$307,'d26'!$AD$88)</f>
        <v>0</v>
      </c>
      <c r="AB70" s="67">
        <f>SUMIFS('d27'!$C$2:$C$307,'d27'!$B$2:$B$307,$A70,'d27'!$D$2:$D$307,'d27'!$AD$88)</f>
        <v>0</v>
      </c>
      <c r="AC70" s="67">
        <f>SUMIFS('d28'!$C$2:$C$307,'d28'!$B$2:$B$307,$A70,'d28'!$D$2:$D$307,'d28'!$AD$88)</f>
        <v>0</v>
      </c>
      <c r="AD70" s="67">
        <f>SUMIFS('d29'!$C$2:$C$307,'d29'!$B$2:$B$307,$A70,'d29'!$D$2:$D$307,'d29'!$AD$88)</f>
        <v>0</v>
      </c>
      <c r="AE70" s="67">
        <f>SUMIFS('d30'!$C$2:$C$307,'d30'!$B$2:$B$307,$A70,'d30'!$D$2:$D$307,'d30'!$AD$88)</f>
        <v>0</v>
      </c>
      <c r="AF70" s="67">
        <f>SUMIFS('d31'!$C$2:$C$307,'d31'!$B$2:$B$307,$A70,'d31'!$D$2:$D$307,'d31'!$AD$88)</f>
        <v>0</v>
      </c>
      <c r="AG70" s="68"/>
      <c r="AH70" s="34">
        <f t="shared" si="15"/>
        <v>0</v>
      </c>
      <c r="AI70" s="69">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5"/>
      <c r="CR70" s="65"/>
      <c r="CS70" s="65"/>
      <c r="CT70" s="65"/>
      <c r="CU70" s="65"/>
      <c r="CV70" s="65"/>
      <c r="CW70" s="65"/>
      <c r="CX70" s="65"/>
      <c r="CY70" s="65"/>
      <c r="CZ70" s="65"/>
      <c r="DA70" s="65"/>
      <c r="DB70" s="65"/>
      <c r="DC70" s="65"/>
      <c r="DD70" s="65"/>
      <c r="DE70" s="65"/>
      <c r="DF70" s="65"/>
      <c r="DG70" s="65"/>
      <c r="DH70" s="65"/>
      <c r="DI70" s="65"/>
      <c r="DJ70" s="65"/>
      <c r="DK70" s="65"/>
      <c r="DL70" s="65"/>
      <c r="DM70" s="65"/>
      <c r="DN70" s="65"/>
      <c r="DO70" s="65"/>
      <c r="DP70" s="65"/>
      <c r="DQ70" s="65"/>
      <c r="DR70" s="65"/>
      <c r="DS70" s="65"/>
      <c r="DT70" s="65"/>
      <c r="DU70" s="65"/>
      <c r="DV70" s="65"/>
      <c r="DW70" s="65"/>
      <c r="DX70" s="65"/>
      <c r="DY70" s="65"/>
      <c r="DZ70" s="65"/>
      <c r="EA70" s="65"/>
      <c r="EB70" s="65"/>
      <c r="EC70" s="65"/>
      <c r="ED70" s="65"/>
      <c r="EE70" s="65"/>
      <c r="EF70" s="65"/>
      <c r="EG70" s="65"/>
      <c r="EH70" s="65"/>
      <c r="EI70" s="65"/>
      <c r="EJ70" s="65"/>
      <c r="EK70" s="65"/>
      <c r="EL70" s="65"/>
      <c r="EM70" s="65"/>
      <c r="EN70" s="65"/>
      <c r="EO70" s="65"/>
      <c r="EP70" s="65"/>
      <c r="EQ70" s="65"/>
      <c r="ER70" s="65"/>
      <c r="ES70" s="65"/>
      <c r="ET70" s="65"/>
      <c r="EU70" s="65"/>
      <c r="EV70" s="65"/>
      <c r="EW70" s="65"/>
      <c r="EX70" s="65"/>
      <c r="EY70" s="65"/>
      <c r="EZ70" s="65"/>
      <c r="FA70" s="65"/>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row>
    <row r="71" spans="1:196" s="66" customFormat="1" x14ac:dyDescent="0.3">
      <c r="A71" s="65" t="s">
        <v>123</v>
      </c>
      <c r="B71" s="67">
        <f>SUMIFS('d1'!$C$2:$C$307,'d1'!$B$2:$B$307,$A71,'d1'!$D$2:$D$307,'d1'!$AD$88)</f>
        <v>0</v>
      </c>
      <c r="C71" s="67">
        <f>SUMIFS('d2'!$C$2:$C$307,'d2'!$B$2:$B$307,$A71,'d2'!$D$2:$D$307,'d2'!$AD$88)</f>
        <v>0</v>
      </c>
      <c r="D71" s="67">
        <f>SUMIFS('d3'!$C$2:$C$307,'d3'!$B$2:$B$307,$A71,'d3'!$D$2:$D$307,'d3'!$AD$88)</f>
        <v>0</v>
      </c>
      <c r="E71" s="67">
        <f>SUMIFS('d4'!$C$2:$C$307,'d4'!$B$2:$B$307,$A71,'d4'!$D$2:$D$307,'d4'!$AD$88)</f>
        <v>0</v>
      </c>
      <c r="F71" s="67">
        <f>SUMIFS('d5'!$C$2:$C$307,'d5'!$B$2:$B$307,$A71,'d5'!$D$2:$D$307,'d5'!$AD$88)</f>
        <v>0</v>
      </c>
      <c r="G71" s="67">
        <f>SUMIFS('d6'!$C$2:$C$307,'d6'!$B$2:$B$307,$A71,'d6'!$D$2:$D$307,'d6'!$AD$88)</f>
        <v>0</v>
      </c>
      <c r="H71" s="67">
        <f>SUMIFS('d7'!$C$2:$C$307,'d7'!$B$2:$B$307,$A71,'d7'!$D$2:$D$307,'d7'!$AD$88)</f>
        <v>0</v>
      </c>
      <c r="I71" s="67">
        <f>SUMIFS('d8'!$C$2:$C$307,'d8'!$B$2:$B$307,$A71,'d8'!$D$2:$D$307,'d8'!$AD$88)</f>
        <v>0</v>
      </c>
      <c r="J71" s="67">
        <f>SUMIFS('d9'!$C$2:$C$307,'d9'!$B$2:$B$307,$A71,'d9'!$D$2:$D$307,'d9'!$AD$88)</f>
        <v>0</v>
      </c>
      <c r="K71" s="67">
        <f>SUMIFS('d10'!$C$2:$C$307,'d10'!$B$2:$B$307,$A71,'d10'!$D$2:$D$307,'d10'!$AD$88)</f>
        <v>0</v>
      </c>
      <c r="L71" s="67">
        <f>SUMIFS('d11'!$C$2:$C$307,'d11'!$B$2:$B$307,$A71,'d11'!$D$2:$D$307,'d11'!$AD$88)</f>
        <v>0</v>
      </c>
      <c r="M71" s="67">
        <f>SUMIFS('d12'!$C$2:$C$307,'d12'!$B$2:$B$307,$A71,'d12'!$D$2:$D$307,'d12'!$AD$88)</f>
        <v>0</v>
      </c>
      <c r="N71" s="67">
        <f>SUMIFS('d13'!$C$2:$C$307,'d13'!$B$2:$B$307,$A71,'d13'!$D$2:$D$307,'d13'!$AD$88)</f>
        <v>0</v>
      </c>
      <c r="O71" s="67">
        <f>SUMIFS('d14'!$C$2:$C$307,'d14'!$B$2:$B$307,$A71,'d14'!$D$2:$D$307,'d14'!$AD$88)</f>
        <v>0</v>
      </c>
      <c r="P71" s="67">
        <f>SUMIFS('d15'!$C$2:$C$307,'d15'!$B$2:$B$307,$A71,'d15'!$D$2:$D$307,'d15'!$AD$88)</f>
        <v>0</v>
      </c>
      <c r="Q71" s="67">
        <f>SUMIFS('d16'!$C$2:$C$307,'d16'!$B$2:$B$307,$A71,'d16'!$D$2:$D$307,'d16'!$AD$88)</f>
        <v>0</v>
      </c>
      <c r="R71" s="67">
        <f>SUMIFS('d17'!$C$2:$C$307,'d17'!$B$2:$B$307,$A71,'d17'!$D$2:$D$307,'d17'!$AD$88)</f>
        <v>0</v>
      </c>
      <c r="S71" s="67">
        <f>SUMIFS('d18'!$C$2:$C$307,'d18'!$B$2:$B$307,$A71,'d18'!$D$2:$D$307,'d18'!$AD$88)</f>
        <v>0</v>
      </c>
      <c r="T71" s="67">
        <f>SUMIFS('d19'!$C$2:$C$307,'d19'!$B$2:$B$307,$A71,'d19'!$D$2:$D$307,'d19'!$AD$88)</f>
        <v>0</v>
      </c>
      <c r="U71" s="67">
        <f>SUMIFS('d20'!$C$2:$C$307,'d20'!$B$2:$B$307,$A71,'d20'!$D$2:$D$307,'d20'!$AD$88)</f>
        <v>0</v>
      </c>
      <c r="V71" s="67">
        <f>SUMIFS('d21'!$C$2:$C$307,'d21'!$B$2:$B$307,$A71,'d21'!$D$2:$D$307,'d21'!$AD$88)</f>
        <v>0</v>
      </c>
      <c r="W71" s="67">
        <f>SUMIFS('d22'!$C$2:$C$307,'d22'!$B$2:$B$307,$A71,'d22'!$D$2:$D$307,'d22'!$AD$88)</f>
        <v>0</v>
      </c>
      <c r="X71" s="67">
        <f>SUMIFS('d23'!$C$2:$C$307,'d23'!$B$2:$B$307,$A71,'d23'!$D$2:$D$307,'d23'!$AD$88)</f>
        <v>0</v>
      </c>
      <c r="Y71" s="67">
        <f>SUMIFS('d24'!$C$2:$C$307,'d24'!$B$2:$B$307,$A71,'d24'!$D$2:$D$307,'d24'!$AD$88)</f>
        <v>0</v>
      </c>
      <c r="Z71" s="67">
        <f>SUMIFS('d25'!$C$2:$C$307,'d25'!$B$2:$B$307,$A71,'d25'!$D$2:$D$307,'d25'!$AD$88)</f>
        <v>0</v>
      </c>
      <c r="AA71" s="67">
        <f>SUMIFS('d26'!$C$2:$C$307,'d26'!$B$2:$B$307,$A71,'d26'!$D$2:$D$307,'d26'!$AD$88)</f>
        <v>0</v>
      </c>
      <c r="AB71" s="67">
        <f>SUMIFS('d27'!$C$2:$C$307,'d27'!$B$2:$B$307,$A71,'d27'!$D$2:$D$307,'d27'!$AD$88)</f>
        <v>0</v>
      </c>
      <c r="AC71" s="67">
        <f>SUMIFS('d28'!$C$2:$C$307,'d28'!$B$2:$B$307,$A71,'d28'!$D$2:$D$307,'d28'!$AD$88)</f>
        <v>0</v>
      </c>
      <c r="AD71" s="67">
        <f>SUMIFS('d29'!$C$2:$C$307,'d29'!$B$2:$B$307,$A71,'d29'!$D$2:$D$307,'d29'!$AD$88)</f>
        <v>0</v>
      </c>
      <c r="AE71" s="67">
        <f>SUMIFS('d30'!$C$2:$C$307,'d30'!$B$2:$B$307,$A71,'d30'!$D$2:$D$307,'d30'!$AD$88)</f>
        <v>0</v>
      </c>
      <c r="AF71" s="67">
        <f>SUMIFS('d31'!$C$2:$C$307,'d31'!$B$2:$B$307,$A71,'d31'!$D$2:$D$307,'d31'!$AD$88)</f>
        <v>0</v>
      </c>
      <c r="AG71" s="68"/>
      <c r="AH71" s="34">
        <f t="shared" si="15"/>
        <v>0</v>
      </c>
      <c r="AI71" s="69">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row>
    <row r="72" spans="1:196" s="66" customFormat="1" x14ac:dyDescent="0.3">
      <c r="A72" s="65" t="s">
        <v>124</v>
      </c>
      <c r="B72" s="67">
        <f>SUMIFS('d1'!$C$2:$C$307,'d1'!$B$2:$B$307,$A72,'d1'!$D$2:$D$307,'d1'!$AD$88)</f>
        <v>0</v>
      </c>
      <c r="C72" s="67">
        <f>SUMIFS('d2'!$C$2:$C$307,'d2'!$B$2:$B$307,$A72,'d2'!$D$2:$D$307,'d2'!$AD$88)</f>
        <v>0</v>
      </c>
      <c r="D72" s="67">
        <f>SUMIFS('d3'!$C$2:$C$307,'d3'!$B$2:$B$307,$A72,'d3'!$D$2:$D$307,'d3'!$AD$88)</f>
        <v>0</v>
      </c>
      <c r="E72" s="67">
        <f>SUMIFS('d4'!$C$2:$C$307,'d4'!$B$2:$B$307,$A72,'d4'!$D$2:$D$307,'d4'!$AD$88)</f>
        <v>0</v>
      </c>
      <c r="F72" s="67">
        <f>SUMIFS('d5'!$C$2:$C$307,'d5'!$B$2:$B$307,$A72,'d5'!$D$2:$D$307,'d5'!$AD$88)</f>
        <v>0</v>
      </c>
      <c r="G72" s="67">
        <f>SUMIFS('d6'!$C$2:$C$307,'d6'!$B$2:$B$307,$A72,'d6'!$D$2:$D$307,'d6'!$AD$88)</f>
        <v>0</v>
      </c>
      <c r="H72" s="67">
        <f>SUMIFS('d7'!$C$2:$C$307,'d7'!$B$2:$B$307,$A72,'d7'!$D$2:$D$307,'d7'!$AD$88)</f>
        <v>0</v>
      </c>
      <c r="I72" s="67">
        <f>SUMIFS('d8'!$C$2:$C$307,'d8'!$B$2:$B$307,$A72,'d8'!$D$2:$D$307,'d8'!$AD$88)</f>
        <v>0</v>
      </c>
      <c r="J72" s="67">
        <f>SUMIFS('d9'!$C$2:$C$307,'d9'!$B$2:$B$307,$A72,'d9'!$D$2:$D$307,'d9'!$AD$88)</f>
        <v>0</v>
      </c>
      <c r="K72" s="67">
        <f>SUMIFS('d10'!$C$2:$C$307,'d10'!$B$2:$B$307,$A72,'d10'!$D$2:$D$307,'d10'!$AD$88)</f>
        <v>0</v>
      </c>
      <c r="L72" s="67">
        <f>SUMIFS('d11'!$C$2:$C$307,'d11'!$B$2:$B$307,$A72,'d11'!$D$2:$D$307,'d11'!$AD$88)</f>
        <v>0</v>
      </c>
      <c r="M72" s="67">
        <f>SUMIFS('d12'!$C$2:$C$307,'d12'!$B$2:$B$307,$A72,'d12'!$D$2:$D$307,'d12'!$AD$88)</f>
        <v>0</v>
      </c>
      <c r="N72" s="67">
        <f>SUMIFS('d13'!$C$2:$C$307,'d13'!$B$2:$B$307,$A72,'d13'!$D$2:$D$307,'d13'!$AD$88)</f>
        <v>0</v>
      </c>
      <c r="O72" s="67">
        <f>SUMIFS('d14'!$C$2:$C$307,'d14'!$B$2:$B$307,$A72,'d14'!$D$2:$D$307,'d14'!$AD$88)</f>
        <v>0</v>
      </c>
      <c r="P72" s="67">
        <f>SUMIFS('d15'!$C$2:$C$307,'d15'!$B$2:$B$307,$A72,'d15'!$D$2:$D$307,'d15'!$AD$88)</f>
        <v>0</v>
      </c>
      <c r="Q72" s="67">
        <f>SUMIFS('d16'!$C$2:$C$307,'d16'!$B$2:$B$307,$A72,'d16'!$D$2:$D$307,'d16'!$AD$88)</f>
        <v>0</v>
      </c>
      <c r="R72" s="67">
        <f>SUMIFS('d17'!$C$2:$C$307,'d17'!$B$2:$B$307,$A72,'d17'!$D$2:$D$307,'d17'!$AD$88)</f>
        <v>0</v>
      </c>
      <c r="S72" s="67">
        <f>SUMIFS('d18'!$C$2:$C$307,'d18'!$B$2:$B$307,$A72,'d18'!$D$2:$D$307,'d18'!$AD$88)</f>
        <v>0</v>
      </c>
      <c r="T72" s="67">
        <f>SUMIFS('d19'!$C$2:$C$307,'d19'!$B$2:$B$307,$A72,'d19'!$D$2:$D$307,'d19'!$AD$88)</f>
        <v>0</v>
      </c>
      <c r="U72" s="67">
        <f>SUMIFS('d20'!$C$2:$C$307,'d20'!$B$2:$B$307,$A72,'d20'!$D$2:$D$307,'d20'!$AD$88)</f>
        <v>0</v>
      </c>
      <c r="V72" s="67">
        <f>SUMIFS('d21'!$C$2:$C$307,'d21'!$B$2:$B$307,$A72,'d21'!$D$2:$D$307,'d21'!$AD$88)</f>
        <v>0</v>
      </c>
      <c r="W72" s="67">
        <f>SUMIFS('d22'!$C$2:$C$307,'d22'!$B$2:$B$307,$A72,'d22'!$D$2:$D$307,'d22'!$AD$88)</f>
        <v>0</v>
      </c>
      <c r="X72" s="67">
        <f>SUMIFS('d23'!$C$2:$C$307,'d23'!$B$2:$B$307,$A72,'d23'!$D$2:$D$307,'d23'!$AD$88)</f>
        <v>0</v>
      </c>
      <c r="Y72" s="67">
        <f>SUMIFS('d24'!$C$2:$C$307,'d24'!$B$2:$B$307,$A72,'d24'!$D$2:$D$307,'d24'!$AD$88)</f>
        <v>0</v>
      </c>
      <c r="Z72" s="67">
        <f>SUMIFS('d25'!$C$2:$C$307,'d25'!$B$2:$B$307,$A72,'d25'!$D$2:$D$307,'d25'!$AD$88)</f>
        <v>0</v>
      </c>
      <c r="AA72" s="67">
        <f>SUMIFS('d26'!$C$2:$C$307,'d26'!$B$2:$B$307,$A72,'d26'!$D$2:$D$307,'d26'!$AD$88)</f>
        <v>0</v>
      </c>
      <c r="AB72" s="67">
        <f>SUMIFS('d27'!$C$2:$C$307,'d27'!$B$2:$B$307,$A72,'d27'!$D$2:$D$307,'d27'!$AD$88)</f>
        <v>0</v>
      </c>
      <c r="AC72" s="67">
        <f>SUMIFS('d28'!$C$2:$C$307,'d28'!$B$2:$B$307,$A72,'d28'!$D$2:$D$307,'d28'!$AD$88)</f>
        <v>0</v>
      </c>
      <c r="AD72" s="67">
        <f>SUMIFS('d29'!$C$2:$C$307,'d29'!$B$2:$B$307,$A72,'d29'!$D$2:$D$307,'d29'!$AD$88)</f>
        <v>0</v>
      </c>
      <c r="AE72" s="67">
        <f>SUMIFS('d30'!$C$2:$C$307,'d30'!$B$2:$B$307,$A72,'d30'!$D$2:$D$307,'d30'!$AD$88)</f>
        <v>0</v>
      </c>
      <c r="AF72" s="67">
        <f>SUMIFS('d31'!$C$2:$C$307,'d31'!$B$2:$B$307,$A72,'d31'!$D$2:$D$307,'d31'!$AD$88)</f>
        <v>0</v>
      </c>
      <c r="AG72" s="68"/>
      <c r="AH72" s="34">
        <f t="shared" si="15"/>
        <v>0</v>
      </c>
      <c r="AI72" s="69">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row>
    <row r="73" spans="1:196" s="73" customFormat="1" ht="19.5" thickBot="1" x14ac:dyDescent="0.35">
      <c r="A73" s="65" t="s">
        <v>125</v>
      </c>
      <c r="B73" s="67">
        <f>SUMIFS('d1'!$C$2:$C$307,'d1'!$B$2:$B$307,$A73,'d1'!$D$2:$D$307,'d1'!$AD$88)</f>
        <v>0</v>
      </c>
      <c r="C73" s="67">
        <f>SUMIFS('d2'!$C$2:$C$307,'d2'!$B$2:$B$307,$A73,'d2'!$D$2:$D$307,'d2'!$AD$88)</f>
        <v>0</v>
      </c>
      <c r="D73" s="67">
        <f>SUMIFS('d3'!$C$2:$C$307,'d3'!$B$2:$B$307,$A73,'d3'!$D$2:$D$307,'d3'!$AD$88)</f>
        <v>0</v>
      </c>
      <c r="E73" s="67">
        <f>SUMIFS('d4'!$C$2:$C$307,'d4'!$B$2:$B$307,$A73,'d4'!$D$2:$D$307,'d4'!$AD$88)</f>
        <v>0</v>
      </c>
      <c r="F73" s="67">
        <f>SUMIFS('d5'!$C$2:$C$307,'d5'!$B$2:$B$307,$A73,'d5'!$D$2:$D$307,'d5'!$AD$88)</f>
        <v>0</v>
      </c>
      <c r="G73" s="67">
        <f>SUMIFS('d6'!$C$2:$C$307,'d6'!$B$2:$B$307,$A73,'d6'!$D$2:$D$307,'d6'!$AD$88)</f>
        <v>0</v>
      </c>
      <c r="H73" s="67">
        <f>SUMIFS('d7'!$C$2:$C$307,'d7'!$B$2:$B$307,$A73,'d7'!$D$2:$D$307,'d7'!$AD$88)</f>
        <v>0</v>
      </c>
      <c r="I73" s="67">
        <f>SUMIFS('d8'!$C$2:$C$307,'d8'!$B$2:$B$307,$A73,'d8'!$D$2:$D$307,'d8'!$AD$88)</f>
        <v>0</v>
      </c>
      <c r="J73" s="67">
        <f>SUMIFS('d9'!$C$2:$C$307,'d9'!$B$2:$B$307,$A73,'d9'!$D$2:$D$307,'d9'!$AD$88)</f>
        <v>0</v>
      </c>
      <c r="K73" s="67">
        <f>SUMIFS('d10'!$C$2:$C$307,'d10'!$B$2:$B$307,$A73,'d10'!$D$2:$D$307,'d10'!$AD$88)</f>
        <v>0</v>
      </c>
      <c r="L73" s="67">
        <f>SUMIFS('d11'!$C$2:$C$307,'d11'!$B$2:$B$307,$A73,'d11'!$D$2:$D$307,'d11'!$AD$88)</f>
        <v>0</v>
      </c>
      <c r="M73" s="67">
        <f>SUMIFS('d12'!$C$2:$C$307,'d12'!$B$2:$B$307,$A73,'d12'!$D$2:$D$307,'d12'!$AD$88)</f>
        <v>0</v>
      </c>
      <c r="N73" s="67">
        <f>SUMIFS('d13'!$C$2:$C$307,'d13'!$B$2:$B$307,$A73,'d13'!$D$2:$D$307,'d13'!$AD$88)</f>
        <v>0</v>
      </c>
      <c r="O73" s="67">
        <f>SUMIFS('d14'!$C$2:$C$307,'d14'!$B$2:$B$307,$A73,'d14'!$D$2:$D$307,'d14'!$AD$88)</f>
        <v>0</v>
      </c>
      <c r="P73" s="67">
        <f>SUMIFS('d15'!$C$2:$C$307,'d15'!$B$2:$B$307,$A73,'d15'!$D$2:$D$307,'d15'!$AD$88)</f>
        <v>0</v>
      </c>
      <c r="Q73" s="67">
        <f>SUMIFS('d16'!$C$2:$C$307,'d16'!$B$2:$B$307,$A73,'d16'!$D$2:$D$307,'d16'!$AD$88)</f>
        <v>0</v>
      </c>
      <c r="R73" s="67">
        <f>SUMIFS('d17'!$C$2:$C$307,'d17'!$B$2:$B$307,$A73,'d17'!$D$2:$D$307,'d17'!$AD$88)</f>
        <v>0</v>
      </c>
      <c r="S73" s="67">
        <f>SUMIFS('d18'!$C$2:$C$307,'d18'!$B$2:$B$307,$A73,'d18'!$D$2:$D$307,'d18'!$AD$88)</f>
        <v>0</v>
      </c>
      <c r="T73" s="67">
        <f>SUMIFS('d19'!$C$2:$C$307,'d19'!$B$2:$B$307,$A73,'d19'!$D$2:$D$307,'d19'!$AD$88)</f>
        <v>0</v>
      </c>
      <c r="U73" s="67">
        <f>SUMIFS('d20'!$C$2:$C$307,'d20'!$B$2:$B$307,$A73,'d20'!$D$2:$D$307,'d20'!$AD$88)</f>
        <v>0</v>
      </c>
      <c r="V73" s="67">
        <f>SUMIFS('d21'!$C$2:$C$307,'d21'!$B$2:$B$307,$A73,'d21'!$D$2:$D$307,'d21'!$AD$88)</f>
        <v>0</v>
      </c>
      <c r="W73" s="67">
        <f>SUMIFS('d22'!$C$2:$C$307,'d22'!$B$2:$B$307,$A73,'d22'!$D$2:$D$307,'d22'!$AD$88)</f>
        <v>0</v>
      </c>
      <c r="X73" s="67">
        <f>SUMIFS('d23'!$C$2:$C$307,'d23'!$B$2:$B$307,$A73,'d23'!$D$2:$D$307,'d23'!$AD$88)</f>
        <v>0</v>
      </c>
      <c r="Y73" s="67">
        <f>SUMIFS('d24'!$C$2:$C$307,'d24'!$B$2:$B$307,$A73,'d24'!$D$2:$D$307,'d24'!$AD$88)</f>
        <v>0</v>
      </c>
      <c r="Z73" s="67">
        <f>SUMIFS('d25'!$C$2:$C$307,'d25'!$B$2:$B$307,$A73,'d25'!$D$2:$D$307,'d25'!$AD$88)</f>
        <v>0</v>
      </c>
      <c r="AA73" s="67">
        <f>SUMIFS('d26'!$C$2:$C$307,'d26'!$B$2:$B$307,$A73,'d26'!$D$2:$D$307,'d26'!$AD$88)</f>
        <v>0</v>
      </c>
      <c r="AB73" s="67">
        <f>SUMIFS('d27'!$C$2:$C$307,'d27'!$B$2:$B$307,$A73,'d27'!$D$2:$D$307,'d27'!$AD$88)</f>
        <v>0</v>
      </c>
      <c r="AC73" s="67">
        <f>SUMIFS('d28'!$C$2:$C$307,'d28'!$B$2:$B$307,$A73,'d28'!$D$2:$D$307,'d28'!$AD$88)</f>
        <v>0</v>
      </c>
      <c r="AD73" s="67">
        <f>SUMIFS('d29'!$C$2:$C$307,'d29'!$B$2:$B$307,$A73,'d29'!$D$2:$D$307,'d29'!$AD$88)</f>
        <v>0</v>
      </c>
      <c r="AE73" s="67">
        <f>SUMIFS('d30'!$C$2:$C$307,'d30'!$B$2:$B$307,$A73,'d30'!$D$2:$D$307,'d30'!$AD$88)</f>
        <v>0</v>
      </c>
      <c r="AF73" s="67">
        <f>SUMIFS('d31'!$C$2:$C$307,'d31'!$B$2:$B$307,$A73,'d31'!$D$2:$D$307,'d31'!$AD$88)</f>
        <v>0</v>
      </c>
      <c r="AG73" s="68"/>
      <c r="AH73" s="34">
        <f t="shared" si="15"/>
        <v>0</v>
      </c>
      <c r="AI73" s="69">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c r="GH73" s="72"/>
      <c r="GI73" s="72"/>
      <c r="GJ73" s="72"/>
      <c r="GK73" s="72"/>
      <c r="GL73" s="72"/>
      <c r="GM73" s="72"/>
      <c r="GN73" s="72"/>
    </row>
    <row r="74" spans="1:196" s="78" customFormat="1" ht="19.5" thickBot="1" x14ac:dyDescent="0.35">
      <c r="A74" s="74" t="s">
        <v>126</v>
      </c>
      <c r="B74" s="75">
        <f>SUM(B55:B73)</f>
        <v>0</v>
      </c>
      <c r="C74" s="75">
        <f t="shared" ref="C74:AF74" si="17">SUM(C55:C73)</f>
        <v>0</v>
      </c>
      <c r="D74" s="75">
        <f t="shared" si="17"/>
        <v>0</v>
      </c>
      <c r="E74" s="75">
        <f t="shared" si="17"/>
        <v>0</v>
      </c>
      <c r="F74" s="75">
        <f t="shared" si="17"/>
        <v>0</v>
      </c>
      <c r="G74" s="75">
        <f t="shared" si="17"/>
        <v>0</v>
      </c>
      <c r="H74" s="75">
        <f t="shared" si="17"/>
        <v>0</v>
      </c>
      <c r="I74" s="75">
        <f t="shared" si="17"/>
        <v>0</v>
      </c>
      <c r="J74" s="75">
        <f t="shared" si="17"/>
        <v>0</v>
      </c>
      <c r="K74" s="75">
        <f t="shared" si="17"/>
        <v>0</v>
      </c>
      <c r="L74" s="75">
        <f t="shared" si="17"/>
        <v>0</v>
      </c>
      <c r="M74" s="75">
        <f t="shared" si="17"/>
        <v>0</v>
      </c>
      <c r="N74" s="75">
        <f t="shared" si="17"/>
        <v>0</v>
      </c>
      <c r="O74" s="75">
        <f t="shared" si="17"/>
        <v>0</v>
      </c>
      <c r="P74" s="75">
        <f t="shared" si="17"/>
        <v>0</v>
      </c>
      <c r="Q74" s="75">
        <f t="shared" si="17"/>
        <v>0</v>
      </c>
      <c r="R74" s="75">
        <f t="shared" si="17"/>
        <v>0</v>
      </c>
      <c r="S74" s="75">
        <f t="shared" si="17"/>
        <v>0</v>
      </c>
      <c r="T74" s="75">
        <f t="shared" si="17"/>
        <v>0</v>
      </c>
      <c r="U74" s="75">
        <f t="shared" si="17"/>
        <v>0</v>
      </c>
      <c r="V74" s="75">
        <f t="shared" si="17"/>
        <v>0</v>
      </c>
      <c r="W74" s="75">
        <f t="shared" si="17"/>
        <v>0</v>
      </c>
      <c r="X74" s="75">
        <f t="shared" si="17"/>
        <v>0</v>
      </c>
      <c r="Y74" s="75">
        <f t="shared" si="17"/>
        <v>0</v>
      </c>
      <c r="Z74" s="75">
        <f t="shared" si="17"/>
        <v>0</v>
      </c>
      <c r="AA74" s="75">
        <f t="shared" si="17"/>
        <v>0</v>
      </c>
      <c r="AB74" s="75">
        <f t="shared" si="17"/>
        <v>0</v>
      </c>
      <c r="AC74" s="75">
        <f t="shared" si="17"/>
        <v>0</v>
      </c>
      <c r="AD74" s="75">
        <f t="shared" si="17"/>
        <v>0</v>
      </c>
      <c r="AE74" s="75">
        <f t="shared" si="17"/>
        <v>0</v>
      </c>
      <c r="AF74" s="75">
        <f t="shared" si="17"/>
        <v>0</v>
      </c>
      <c r="AG74" s="74"/>
      <c r="AH74" s="74">
        <f>ROUND(SUM(AH55:AH73), 2)</f>
        <v>0</v>
      </c>
      <c r="AI74" s="74">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7"/>
      <c r="CR74" s="77"/>
      <c r="CS74" s="77"/>
      <c r="CT74" s="77"/>
      <c r="CU74" s="77"/>
      <c r="CV74" s="77"/>
      <c r="CW74" s="77"/>
      <c r="CX74" s="77"/>
      <c r="CY74" s="77"/>
      <c r="CZ74" s="77"/>
      <c r="DA74" s="77"/>
      <c r="DB74" s="77"/>
      <c r="DC74" s="77"/>
      <c r="DD74" s="77"/>
      <c r="DE74" s="77"/>
      <c r="DF74" s="77"/>
      <c r="DG74" s="77"/>
      <c r="DH74" s="77"/>
      <c r="DI74" s="77"/>
      <c r="DJ74" s="77"/>
      <c r="DK74" s="77"/>
      <c r="DL74" s="77"/>
      <c r="DM74" s="77"/>
      <c r="DN74" s="77"/>
      <c r="DO74" s="77"/>
      <c r="DP74" s="77"/>
      <c r="DQ74" s="77"/>
      <c r="DR74" s="77"/>
      <c r="DS74" s="77"/>
      <c r="DT74" s="77"/>
      <c r="DU74" s="77"/>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c r="EY74" s="77"/>
      <c r="EZ74" s="77"/>
      <c r="FA74" s="77"/>
      <c r="FB74" s="77"/>
      <c r="FC74" s="77"/>
      <c r="FD74" s="77"/>
      <c r="FE74" s="77"/>
      <c r="FF74" s="77"/>
      <c r="FG74" s="77"/>
      <c r="FH74" s="77"/>
      <c r="FI74" s="77"/>
      <c r="FJ74" s="77"/>
      <c r="FK74" s="77"/>
      <c r="FL74" s="77"/>
      <c r="FM74" s="77"/>
      <c r="FN74" s="77"/>
      <c r="FO74" s="77"/>
      <c r="FP74" s="77"/>
      <c r="FQ74" s="77"/>
      <c r="FR74" s="77"/>
      <c r="FS74" s="77"/>
      <c r="FT74" s="77"/>
      <c r="FU74" s="77"/>
      <c r="FV74" s="77"/>
      <c r="FW74" s="77"/>
      <c r="FX74" s="77"/>
      <c r="FY74" s="77"/>
      <c r="FZ74" s="77"/>
      <c r="GA74" s="77"/>
      <c r="GB74" s="77"/>
      <c r="GC74" s="77"/>
      <c r="GD74" s="77"/>
      <c r="GE74" s="77"/>
      <c r="GF74" s="77"/>
      <c r="GG74" s="77"/>
      <c r="GH74" s="77"/>
      <c r="GI74" s="77"/>
      <c r="GJ74" s="77"/>
      <c r="GK74" s="77"/>
      <c r="GL74" s="77"/>
      <c r="GM74" s="77"/>
      <c r="GN74" s="77"/>
    </row>
    <row r="75" spans="1:196" x14ac:dyDescent="0.3">
      <c r="A75" s="54"/>
      <c r="B75" s="79">
        <f>SUMIF('d1'!$D$3:$D$307,'d1'!$AD$88,'d1'!$C$3:$C$307)</f>
        <v>0</v>
      </c>
      <c r="C75" s="79">
        <f>SUMIF('d2'!$D$3:$D$307,'d2'!$AD$88,'d2'!$C$3:$C$307)</f>
        <v>0</v>
      </c>
      <c r="D75" s="79">
        <f>SUMIF('d3'!$D$3:$D$307,'d3'!$AD$88,'d3'!$C$3:$C$307)</f>
        <v>0</v>
      </c>
      <c r="E75" s="79">
        <f>SUMIF('d4'!$D$3:$D$307,'d4'!$AD$88,'d4'!$C$3:$C$307)</f>
        <v>0</v>
      </c>
      <c r="F75" s="79">
        <f>SUMIF('d5'!$D$3:$D$307,'d5'!$AD$88,'d5'!$C$3:$C$307)</f>
        <v>0</v>
      </c>
      <c r="G75" s="79">
        <f>SUMIF('d6'!$D$3:$D$307,'d6'!$AD$88,'d6'!$C$3:$C$307)</f>
        <v>0</v>
      </c>
      <c r="H75" s="79">
        <f>SUMIF('d7'!$D$3:$D$307,'d7'!$AD$88,'d7'!$C$3:$C$307)</f>
        <v>0</v>
      </c>
      <c r="I75" s="79">
        <f>SUMIF('d8'!$D$3:$D$307,'d8'!$AD$88,'d8'!$C$3:$C$307)</f>
        <v>0</v>
      </c>
      <c r="J75" s="79">
        <f>SUMIF('d9'!$D$3:$D$307,'d9'!$AD$88,'d9'!$C$3:$C$307)</f>
        <v>0</v>
      </c>
      <c r="K75" s="79">
        <f>SUMIF('d10'!$D$3:$D$307,'d10'!$AD$88,'d10'!$C$3:$C$307)</f>
        <v>0</v>
      </c>
      <c r="L75" s="79">
        <f>SUMIF('d11'!$D$3:$D$307,'d11'!$AD$88,'d11'!$C$3:$C$307)</f>
        <v>0</v>
      </c>
      <c r="M75" s="79">
        <f>SUMIF('d12'!$D$3:$D$307,'d12'!$AD$88,'d12'!$C$3:$C$307)</f>
        <v>0</v>
      </c>
      <c r="N75" s="79">
        <f>SUMIF('d13'!$D$3:$D$307,'d13'!$AD$88,'d13'!$C$3:$C$307)</f>
        <v>0</v>
      </c>
      <c r="O75" s="79">
        <f>SUMIF('d14'!$D$3:$D$307,'d14'!$AD$88,'d14'!$C$3:$C$307)</f>
        <v>0</v>
      </c>
      <c r="P75" s="79">
        <f>SUMIF('d15'!$D$3:$D$307,'d15'!$AD$88,'d15'!$C$3:$C$307)</f>
        <v>0</v>
      </c>
      <c r="Q75" s="79">
        <f>SUMIF('d16'!$D$3:$D$307,'d16'!$AD$88,'d16'!$C$3:$C$307)</f>
        <v>0</v>
      </c>
      <c r="R75" s="79">
        <f>SUMIF('d17'!$D$3:$D$307,'d17'!$AD$88,'d17'!$C$3:$C$307)</f>
        <v>0</v>
      </c>
      <c r="S75" s="79">
        <f>SUMIF('d18'!$D$3:$D$307,'d18'!$AD$88,'d18'!$C$3:$C$307)</f>
        <v>0</v>
      </c>
      <c r="T75" s="79">
        <f>SUMIF('d19'!$D$3:$D$307,'d19'!$AD$88,'d19'!$C$3:$C$307)</f>
        <v>0</v>
      </c>
      <c r="U75" s="79">
        <f>SUMIF('d20'!$D$3:$D$307,'d20'!$AD$88,'d20'!$C$3:$C$307)</f>
        <v>0</v>
      </c>
      <c r="V75" s="79">
        <f>SUMIF('d21'!$D$3:$D$307,'d21'!$AD$88,'d21'!$C$3:$C$307)</f>
        <v>0</v>
      </c>
      <c r="W75" s="79">
        <f>SUMIF('d22'!$D$3:$D$307,'d22'!$AD$88,'d22'!$C$3:$C$307)</f>
        <v>0</v>
      </c>
      <c r="X75" s="79">
        <f>SUMIF('d23'!$D$3:$D$307,'d23'!$AD$88,'d23'!$C$3:$C$307)</f>
        <v>0</v>
      </c>
      <c r="Y75" s="79">
        <f>SUMIF('d24'!$D$3:$D$307,'d24'!$AD$88,'d24'!$C$3:$C$307)</f>
        <v>0</v>
      </c>
      <c r="Z75" s="79">
        <f>SUMIF('d25'!$D$3:$D$307,'d25'!$AD$88,'d25'!$C$3:$C$307)</f>
        <v>0</v>
      </c>
      <c r="AA75" s="79">
        <f>SUMIF('d26'!$D$3:$D$307,'d26'!$AD$88,'d26'!$C$3:$C$307)</f>
        <v>0</v>
      </c>
      <c r="AB75" s="79">
        <f>SUMIF('d27'!$D$3:$D$307,'d27'!$AD$88,'d27'!$C$3:$C$307)</f>
        <v>0</v>
      </c>
      <c r="AC75" s="79">
        <f>SUMIF('d28'!$D$3:$D$307,'d28'!$AD$88,'d28'!$C$3:$C$307)</f>
        <v>0</v>
      </c>
      <c r="AD75" s="79">
        <f>SUMIF('d29'!$D$3:$D$307,'d29'!$AD$88,'d29'!$C$3:$C$307)</f>
        <v>0</v>
      </c>
      <c r="AE75" s="79">
        <f>SUMIF('d30'!$D$3:$D$307,'d30'!$AD$88,'d30'!$C$3:$C$307)</f>
        <v>0</v>
      </c>
      <c r="AF75" s="79">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1" customFormat="1" x14ac:dyDescent="0.3">
      <c r="A76" s="102" t="s">
        <v>129</v>
      </c>
      <c r="B76" s="99">
        <f>B74-B75</f>
        <v>0</v>
      </c>
      <c r="C76" s="99">
        <f t="shared" ref="C76:V76" si="18">C74-C75</f>
        <v>0</v>
      </c>
      <c r="D76" s="99">
        <f t="shared" si="18"/>
        <v>0</v>
      </c>
      <c r="E76" s="99">
        <f t="shared" si="18"/>
        <v>0</v>
      </c>
      <c r="F76" s="99">
        <f t="shared" si="18"/>
        <v>0</v>
      </c>
      <c r="G76" s="99">
        <f t="shared" si="18"/>
        <v>0</v>
      </c>
      <c r="H76" s="99">
        <f t="shared" si="18"/>
        <v>0</v>
      </c>
      <c r="I76" s="99">
        <f t="shared" si="18"/>
        <v>0</v>
      </c>
      <c r="J76" s="99">
        <f t="shared" si="18"/>
        <v>0</v>
      </c>
      <c r="K76" s="99">
        <f t="shared" si="18"/>
        <v>0</v>
      </c>
      <c r="L76" s="99">
        <f t="shared" si="18"/>
        <v>0</v>
      </c>
      <c r="M76" s="99">
        <f t="shared" si="18"/>
        <v>0</v>
      </c>
      <c r="N76" s="99">
        <f t="shared" si="18"/>
        <v>0</v>
      </c>
      <c r="O76" s="99">
        <f t="shared" si="18"/>
        <v>0</v>
      </c>
      <c r="P76" s="99">
        <f t="shared" si="18"/>
        <v>0</v>
      </c>
      <c r="Q76" s="99">
        <f t="shared" si="18"/>
        <v>0</v>
      </c>
      <c r="R76" s="99">
        <f t="shared" si="18"/>
        <v>0</v>
      </c>
      <c r="S76" s="99">
        <f t="shared" si="18"/>
        <v>0</v>
      </c>
      <c r="T76" s="99">
        <f t="shared" si="18"/>
        <v>0</v>
      </c>
      <c r="U76" s="99">
        <f t="shared" si="18"/>
        <v>0</v>
      </c>
      <c r="V76" s="99">
        <f t="shared" si="18"/>
        <v>0</v>
      </c>
      <c r="W76" s="99">
        <f>+W74-W77</f>
        <v>0</v>
      </c>
      <c r="X76" s="99">
        <f t="shared" ref="X76:AF76" si="19">+X74-X77</f>
        <v>0</v>
      </c>
      <c r="Y76" s="99">
        <f t="shared" si="19"/>
        <v>0</v>
      </c>
      <c r="Z76" s="99">
        <f t="shared" si="19"/>
        <v>0</v>
      </c>
      <c r="AA76" s="99">
        <f t="shared" si="19"/>
        <v>0</v>
      </c>
      <c r="AB76" s="99">
        <f t="shared" si="19"/>
        <v>0</v>
      </c>
      <c r="AC76" s="99">
        <f t="shared" si="19"/>
        <v>0</v>
      </c>
      <c r="AD76" s="100">
        <f t="shared" si="19"/>
        <v>0</v>
      </c>
      <c r="AE76" s="100">
        <f t="shared" si="19"/>
        <v>0</v>
      </c>
      <c r="AF76" s="100">
        <f t="shared" si="19"/>
        <v>0</v>
      </c>
      <c r="AG76" s="100"/>
      <c r="AH76" s="100"/>
      <c r="AI76" s="100">
        <f>+AH74/2</f>
        <v>0</v>
      </c>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98"/>
      <c r="BI76" s="98"/>
      <c r="BJ76" s="98"/>
      <c r="BK76" s="98"/>
      <c r="BL76" s="98"/>
      <c r="BM76" s="98"/>
      <c r="BN76" s="98"/>
      <c r="BO76" s="98"/>
      <c r="BP76" s="98"/>
      <c r="BQ76" s="98"/>
      <c r="BR76" s="98"/>
      <c r="BS76" s="98"/>
      <c r="BT76" s="98"/>
      <c r="BU76" s="98"/>
      <c r="BV76" s="98"/>
      <c r="BW76" s="98"/>
      <c r="BX76" s="98"/>
      <c r="BY76" s="98"/>
      <c r="BZ76" s="98"/>
      <c r="CA76" s="98"/>
      <c r="CB76" s="98"/>
      <c r="CC76" s="98"/>
      <c r="CD76" s="98"/>
      <c r="CE76" s="98"/>
      <c r="CF76" s="98"/>
      <c r="CG76" s="98"/>
      <c r="CH76" s="98"/>
      <c r="CI76" s="98"/>
      <c r="CJ76" s="98"/>
      <c r="CK76" s="98"/>
      <c r="CL76" s="98"/>
      <c r="CM76" s="98"/>
      <c r="CN76" s="98"/>
      <c r="CO76" s="98"/>
      <c r="CP76" s="98"/>
      <c r="CQ76" s="98"/>
      <c r="CR76" s="98"/>
      <c r="CS76" s="98"/>
      <c r="CT76" s="98"/>
      <c r="CU76" s="98"/>
      <c r="CV76" s="98"/>
      <c r="CW76" s="98"/>
      <c r="CX76" s="98"/>
      <c r="CY76" s="98"/>
      <c r="CZ76" s="98"/>
      <c r="DA76" s="98"/>
      <c r="DB76" s="98"/>
      <c r="DC76" s="98"/>
      <c r="DD76" s="98"/>
      <c r="DE76" s="98"/>
      <c r="DF76" s="98"/>
      <c r="DG76" s="98"/>
      <c r="DH76" s="98"/>
      <c r="DI76" s="98"/>
      <c r="DJ76" s="98"/>
      <c r="DK76" s="98"/>
      <c r="DL76" s="98"/>
      <c r="DM76" s="98"/>
      <c r="DN76" s="98"/>
      <c r="DO76" s="98"/>
      <c r="DP76" s="98"/>
      <c r="DQ76" s="98"/>
      <c r="DR76" s="98"/>
      <c r="DS76" s="98"/>
      <c r="DT76" s="98"/>
      <c r="DU76" s="98"/>
      <c r="DV76" s="98"/>
      <c r="DW76" s="98"/>
      <c r="DX76" s="98"/>
      <c r="DY76" s="98"/>
      <c r="DZ76" s="98"/>
      <c r="EA76" s="98"/>
      <c r="EB76" s="98"/>
      <c r="EC76" s="98"/>
      <c r="ED76" s="98"/>
      <c r="EE76" s="98"/>
      <c r="EF76" s="98"/>
      <c r="EG76" s="98"/>
      <c r="EH76" s="98"/>
      <c r="EI76" s="98"/>
      <c r="EJ76" s="98"/>
      <c r="EK76" s="98"/>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P76" s="98"/>
      <c r="FQ76" s="98"/>
      <c r="FR76" s="98"/>
      <c r="FS76" s="98"/>
      <c r="FT76" s="98"/>
      <c r="FU76" s="98"/>
      <c r="FV76" s="98"/>
      <c r="FW76" s="98"/>
      <c r="FX76" s="98"/>
      <c r="FY76" s="98"/>
      <c r="FZ76" s="98"/>
      <c r="GA76" s="98"/>
      <c r="GB76" s="98"/>
      <c r="GC76" s="98"/>
      <c r="GD76" s="98"/>
      <c r="GE76" s="98"/>
      <c r="GF76" s="98"/>
      <c r="GG76" s="98"/>
      <c r="GH76" s="98"/>
      <c r="GI76" s="98"/>
      <c r="GJ76" s="98"/>
      <c r="GK76" s="98"/>
      <c r="GL76" s="98"/>
      <c r="GM76" s="98"/>
      <c r="GN76" s="98"/>
    </row>
    <row r="2977" spans="25:40" x14ac:dyDescent="0.3">
      <c r="Y2977" s="18">
        <f>+P2977</f>
        <v>0</v>
      </c>
    </row>
    <row r="2978" spans="25:40" x14ac:dyDescent="0.3">
      <c r="AE2978" s="81">
        <f>+P2978</f>
        <v>0</v>
      </c>
    </row>
    <row r="2979" spans="25:40" x14ac:dyDescent="0.3">
      <c r="AE2979" s="81">
        <f>+P2979</f>
        <v>0</v>
      </c>
    </row>
    <row r="2980" spans="25:40" x14ac:dyDescent="0.3">
      <c r="AE2980" s="81">
        <f>+P2980</f>
        <v>0</v>
      </c>
    </row>
    <row r="2981" spans="25:40" x14ac:dyDescent="0.3">
      <c r="AF2981" s="81">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1">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1">
        <f>+P3004</f>
        <v>0</v>
      </c>
    </row>
    <row r="3005" spans="24:41" x14ac:dyDescent="0.3">
      <c r="AO3005" s="18">
        <f>+P3005</f>
        <v>0</v>
      </c>
    </row>
    <row r="3006" spans="24:41" x14ac:dyDescent="0.3">
      <c r="AO3006" s="18">
        <f>+P3006</f>
        <v>0</v>
      </c>
    </row>
    <row r="3007" spans="24:41" x14ac:dyDescent="0.3">
      <c r="AO3007" s="18">
        <f>+P3007</f>
        <v>0</v>
      </c>
    </row>
    <row r="3008" spans="24:41" x14ac:dyDescent="0.3">
      <c r="AE3008" s="81">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1">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1">
        <f>+P3026</f>
        <v>0</v>
      </c>
    </row>
    <row r="3027" spans="25:41" x14ac:dyDescent="0.3">
      <c r="AH3027" s="81">
        <f>+P3027</f>
        <v>0</v>
      </c>
    </row>
    <row r="3028" spans="25:41" x14ac:dyDescent="0.3">
      <c r="AH3028" s="81">
        <f>+P3028</f>
        <v>0</v>
      </c>
    </row>
    <row r="3029" spans="25:41" x14ac:dyDescent="0.3">
      <c r="AH3029" s="81">
        <f>+P3029</f>
        <v>0</v>
      </c>
    </row>
    <row r="3030" spans="25:41" x14ac:dyDescent="0.3">
      <c r="AE3030" s="81">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1">
        <f>+P3039</f>
        <v>0</v>
      </c>
    </row>
    <row r="3040" spans="25:41" x14ac:dyDescent="0.3">
      <c r="AH3040" s="81">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1">
        <f>+P3052</f>
        <v>0</v>
      </c>
    </row>
    <row r="3053" spans="31:42" x14ac:dyDescent="0.3">
      <c r="AH3053" s="81">
        <f>+P3053</f>
        <v>0</v>
      </c>
    </row>
    <row r="3054" spans="31:42" x14ac:dyDescent="0.3">
      <c r="AH3054" s="81">
        <f>+P3054</f>
        <v>0</v>
      </c>
    </row>
    <row r="3055" spans="31:42" x14ac:dyDescent="0.3">
      <c r="AJ3055" s="18">
        <f>+P3055</f>
        <v>0</v>
      </c>
    </row>
    <row r="3056" spans="31:42" x14ac:dyDescent="0.3">
      <c r="AF3056" s="81">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1">
        <f>+P3068</f>
        <v>0</v>
      </c>
    </row>
    <row r="3069" spans="24:41" x14ac:dyDescent="0.3">
      <c r="AD3069" s="81">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1">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1">
        <f t="shared" ref="AH3083:AH3088" si="24">+P3083</f>
        <v>0</v>
      </c>
    </row>
    <row r="3084" spans="24:41" x14ac:dyDescent="0.3">
      <c r="AH3084" s="81">
        <f t="shared" si="24"/>
        <v>0</v>
      </c>
    </row>
    <row r="3085" spans="24:41" x14ac:dyDescent="0.3">
      <c r="AH3085" s="81">
        <f t="shared" si="24"/>
        <v>0</v>
      </c>
    </row>
    <row r="3086" spans="24:41" x14ac:dyDescent="0.3">
      <c r="AH3086" s="81">
        <f t="shared" si="24"/>
        <v>0</v>
      </c>
    </row>
    <row r="3087" spans="24:41" x14ac:dyDescent="0.3">
      <c r="AH3087" s="81">
        <f t="shared" si="24"/>
        <v>0</v>
      </c>
    </row>
    <row r="3088" spans="24:41" x14ac:dyDescent="0.3">
      <c r="AH3088" s="81">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1">
        <f t="shared" ref="AH3095:AH3100" si="25">+P3095</f>
        <v>0</v>
      </c>
    </row>
    <row r="3096" spans="24:39" x14ac:dyDescent="0.3">
      <c r="AH3096" s="81">
        <f t="shared" si="25"/>
        <v>0</v>
      </c>
    </row>
    <row r="3097" spans="24:39" x14ac:dyDescent="0.3">
      <c r="AH3097" s="81">
        <f t="shared" si="25"/>
        <v>0</v>
      </c>
    </row>
    <row r="3098" spans="24:39" x14ac:dyDescent="0.3">
      <c r="AH3098" s="81">
        <f t="shared" si="25"/>
        <v>0</v>
      </c>
    </row>
    <row r="3099" spans="24:39" x14ac:dyDescent="0.3">
      <c r="AH3099" s="81">
        <f t="shared" si="25"/>
        <v>0</v>
      </c>
    </row>
    <row r="3100" spans="24:39" x14ac:dyDescent="0.3">
      <c r="AH3100" s="81">
        <f t="shared" si="25"/>
        <v>0</v>
      </c>
    </row>
    <row r="3101" spans="24:39" x14ac:dyDescent="0.3">
      <c r="Y3101" s="18">
        <f>+P3101</f>
        <v>0</v>
      </c>
    </row>
    <row r="3102" spans="24:39" x14ac:dyDescent="0.3">
      <c r="Y3102" s="18">
        <f>+P3102</f>
        <v>0</v>
      </c>
    </row>
    <row r="3103" spans="24:39" x14ac:dyDescent="0.3">
      <c r="AH3103" s="81">
        <f>+P3103</f>
        <v>0</v>
      </c>
    </row>
    <row r="3104" spans="24:39" x14ac:dyDescent="0.3">
      <c r="AH3104" s="81">
        <f>+P3104</f>
        <v>0</v>
      </c>
    </row>
    <row r="3105" spans="34:42" x14ac:dyDescent="0.3">
      <c r="AH3105" s="81">
        <f t="shared" ref="AH3105:AH3112" si="26">+P3105</f>
        <v>0</v>
      </c>
    </row>
    <row r="3106" spans="34:42" x14ac:dyDescent="0.3">
      <c r="AH3106" s="81">
        <f t="shared" si="26"/>
        <v>0</v>
      </c>
    </row>
    <row r="3107" spans="34:42" x14ac:dyDescent="0.3">
      <c r="AH3107" s="81">
        <f t="shared" si="26"/>
        <v>0</v>
      </c>
    </row>
    <row r="3108" spans="34:42" x14ac:dyDescent="0.3">
      <c r="AH3108" s="81">
        <f t="shared" si="26"/>
        <v>0</v>
      </c>
    </row>
    <row r="3109" spans="34:42" x14ac:dyDescent="0.3">
      <c r="AH3109" s="81">
        <f t="shared" si="26"/>
        <v>0</v>
      </c>
    </row>
    <row r="3110" spans="34:42" x14ac:dyDescent="0.3">
      <c r="AH3110" s="81">
        <f t="shared" si="26"/>
        <v>0</v>
      </c>
    </row>
    <row r="3111" spans="34:42" x14ac:dyDescent="0.3">
      <c r="AH3111" s="81">
        <f t="shared" si="26"/>
        <v>0</v>
      </c>
    </row>
    <row r="3112" spans="34:42" x14ac:dyDescent="0.3">
      <c r="AH3112" s="81">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1">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1">
        <v>385.93</v>
      </c>
      <c r="AE3151" s="81">
        <v>978.61</v>
      </c>
      <c r="AF3151" s="81">
        <v>281.89</v>
      </c>
      <c r="AH3151" s="81">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1">
        <f t="shared" ref="AH3308:AH3313" si="31">+P3308</f>
        <v>0</v>
      </c>
    </row>
    <row r="3309" spans="25:41" x14ac:dyDescent="0.3">
      <c r="AH3309" s="81">
        <f t="shared" si="31"/>
        <v>0</v>
      </c>
    </row>
    <row r="3310" spans="25:41" x14ac:dyDescent="0.3">
      <c r="AH3310" s="81">
        <f t="shared" si="31"/>
        <v>0</v>
      </c>
    </row>
    <row r="3311" spans="25:41" x14ac:dyDescent="0.3">
      <c r="AH3311" s="81">
        <f t="shared" si="31"/>
        <v>0</v>
      </c>
    </row>
    <row r="3312" spans="25:41" x14ac:dyDescent="0.3">
      <c r="AH3312" s="81">
        <f t="shared" si="31"/>
        <v>0</v>
      </c>
    </row>
    <row r="3313" spans="24:38" x14ac:dyDescent="0.3">
      <c r="AH3313" s="81">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1">
        <f>+P3398</f>
        <v>0</v>
      </c>
    </row>
    <row r="3399" spans="24:39" x14ac:dyDescent="0.3">
      <c r="AH3399" s="81">
        <f>+P3399</f>
        <v>0</v>
      </c>
    </row>
    <row r="3400" spans="24:39" x14ac:dyDescent="0.3">
      <c r="AC3400" s="18">
        <f>+P3400</f>
        <v>0</v>
      </c>
    </row>
    <row r="3401" spans="24:39" x14ac:dyDescent="0.3">
      <c r="AC3401" s="18">
        <f>+P3401</f>
        <v>0</v>
      </c>
    </row>
    <row r="3402" spans="24:39" x14ac:dyDescent="0.3">
      <c r="AM3402" s="18">
        <f>+P3402</f>
        <v>0</v>
      </c>
    </row>
    <row r="3403" spans="24:39" x14ac:dyDescent="0.3">
      <c r="AE3403" s="81">
        <f>+P3403</f>
        <v>0</v>
      </c>
    </row>
    <row r="3404" spans="24:39" x14ac:dyDescent="0.3">
      <c r="AE3404" s="81">
        <f>+P3404</f>
        <v>0</v>
      </c>
    </row>
    <row r="3405" spans="24:39" x14ac:dyDescent="0.3">
      <c r="X3405" s="18">
        <f>+P3405</f>
        <v>0</v>
      </c>
    </row>
    <row r="3406" spans="24:39" x14ac:dyDescent="0.3">
      <c r="AH3406" s="81">
        <f>+P3406</f>
        <v>0</v>
      </c>
    </row>
    <row r="3407" spans="24:39" x14ac:dyDescent="0.3">
      <c r="AH3407" s="81">
        <f>+P3407</f>
        <v>0</v>
      </c>
    </row>
    <row r="3408" spans="24:39" x14ac:dyDescent="0.3">
      <c r="AH3408" s="81">
        <f>+P3408</f>
        <v>0</v>
      </c>
    </row>
    <row r="3409" spans="19:41" x14ac:dyDescent="0.3">
      <c r="AO3409" s="18">
        <f>+P3409</f>
        <v>0</v>
      </c>
    </row>
    <row r="3410" spans="19:41" x14ac:dyDescent="0.3">
      <c r="AH3410" s="81">
        <f>+P3410</f>
        <v>0</v>
      </c>
    </row>
    <row r="3411" spans="19:41" x14ac:dyDescent="0.3">
      <c r="AH3411" s="81">
        <f>+P3411</f>
        <v>0</v>
      </c>
    </row>
    <row r="3412" spans="19:41" x14ac:dyDescent="0.3">
      <c r="AH3412" s="81">
        <f>+P3412</f>
        <v>0</v>
      </c>
    </row>
    <row r="3413" spans="19:41" x14ac:dyDescent="0.3">
      <c r="AH3413" s="81">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1">
        <f>+P3427</f>
        <v>0</v>
      </c>
    </row>
    <row r="3428" spans="19:40" x14ac:dyDescent="0.3">
      <c r="AH3428" s="81">
        <f>+P3428</f>
        <v>0</v>
      </c>
    </row>
    <row r="3429" spans="19:40" x14ac:dyDescent="0.3">
      <c r="AH3429" s="81">
        <f>+P3429</f>
        <v>0</v>
      </c>
    </row>
    <row r="3430" spans="19:40" x14ac:dyDescent="0.3">
      <c r="AH3430" s="81">
        <f>+P3430</f>
        <v>0</v>
      </c>
    </row>
    <row r="3431" spans="19:40" x14ac:dyDescent="0.3">
      <c r="AH3431" s="81">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1">
        <f>+P3453</f>
        <v>0</v>
      </c>
    </row>
    <row r="3454" spans="25:41" x14ac:dyDescent="0.3">
      <c r="AH3454" s="81">
        <f>+P3454</f>
        <v>0</v>
      </c>
    </row>
    <row r="3455" spans="25:41" x14ac:dyDescent="0.3">
      <c r="AJ3455" s="18">
        <f>+P3455</f>
        <v>0</v>
      </c>
    </row>
    <row r="3456" spans="25:41" x14ac:dyDescent="0.3">
      <c r="AF3456" s="81">
        <f>+P3456</f>
        <v>0</v>
      </c>
    </row>
    <row r="3457" spans="23:41" x14ac:dyDescent="0.3">
      <c r="AF3457" s="81">
        <f>+P3457</f>
        <v>0</v>
      </c>
    </row>
    <row r="3458" spans="23:41" x14ac:dyDescent="0.3">
      <c r="W3458" s="18">
        <f>+P3458</f>
        <v>0</v>
      </c>
    </row>
    <row r="3459" spans="23:41" x14ac:dyDescent="0.3">
      <c r="AG3459" s="16">
        <f>+P3459</f>
        <v>0</v>
      </c>
    </row>
    <row r="3460" spans="23:41" x14ac:dyDescent="0.3">
      <c r="AJ3460" s="18">
        <f>+P3460</f>
        <v>0</v>
      </c>
    </row>
    <row r="3461" spans="23:41" x14ac:dyDescent="0.3">
      <c r="AE3461" s="81">
        <f>+P3461</f>
        <v>0</v>
      </c>
    </row>
    <row r="3462" spans="23:41" x14ac:dyDescent="0.3">
      <c r="AH3462" s="81">
        <f>+P3462</f>
        <v>0</v>
      </c>
    </row>
    <row r="3463" spans="23:41" x14ac:dyDescent="0.3">
      <c r="AO3463" s="18">
        <f>+P3463</f>
        <v>0</v>
      </c>
    </row>
    <row r="3464" spans="23:41" x14ac:dyDescent="0.3">
      <c r="AJ3464" s="18">
        <f>+P3464</f>
        <v>0</v>
      </c>
    </row>
    <row r="3465" spans="23:41" x14ac:dyDescent="0.3">
      <c r="AJ3465" s="18">
        <f>+P3465</f>
        <v>0</v>
      </c>
    </row>
    <row r="3466" spans="23:41" x14ac:dyDescent="0.3">
      <c r="AH3466" s="81">
        <f>+P3466</f>
        <v>0</v>
      </c>
    </row>
    <row r="3467" spans="23:41" x14ac:dyDescent="0.3">
      <c r="AM3467" s="18">
        <f>+P3467</f>
        <v>0</v>
      </c>
    </row>
    <row r="3468" spans="23:41" x14ac:dyDescent="0.3">
      <c r="AH3468" s="81">
        <f>+P3468</f>
        <v>0</v>
      </c>
    </row>
    <row r="3469" spans="23:41" x14ac:dyDescent="0.3">
      <c r="AH3469" s="81">
        <f>+P3469</f>
        <v>0</v>
      </c>
    </row>
    <row r="3470" spans="23:41" x14ac:dyDescent="0.3">
      <c r="AH3470" s="81">
        <f>+P3470</f>
        <v>0</v>
      </c>
    </row>
    <row r="3471" spans="23:41" x14ac:dyDescent="0.3">
      <c r="AJ3471" s="18">
        <f>+P3471</f>
        <v>0</v>
      </c>
    </row>
    <row r="3474" spans="19:41" x14ac:dyDescent="0.3">
      <c r="S3474" s="18">
        <v>165.43</v>
      </c>
      <c r="W3474" s="18">
        <v>230.85</v>
      </c>
      <c r="X3474" s="18">
        <v>663.65</v>
      </c>
      <c r="Y3474" s="18">
        <v>6348.67</v>
      </c>
      <c r="Z3474" s="18">
        <v>498.14</v>
      </c>
      <c r="AC3474" s="18">
        <v>7579.79</v>
      </c>
      <c r="AE3474" s="81">
        <v>168.81</v>
      </c>
      <c r="AF3474" s="81">
        <v>192.58</v>
      </c>
      <c r="AG3474" s="16">
        <v>177.35</v>
      </c>
      <c r="AH3474" s="81">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1">
        <f>+P3482</f>
        <v>0</v>
      </c>
    </row>
    <row r="3483" spans="19:41" x14ac:dyDescent="0.3">
      <c r="AH3483" s="81">
        <f>+P3483</f>
        <v>0</v>
      </c>
    </row>
    <row r="3484" spans="19:41" x14ac:dyDescent="0.3">
      <c r="AH3484" s="81">
        <f t="shared" ref="AH3484:AH3490" si="34">+P3484</f>
        <v>0</v>
      </c>
    </row>
    <row r="3485" spans="19:41" x14ac:dyDescent="0.3">
      <c r="AH3485" s="81">
        <f t="shared" si="34"/>
        <v>0</v>
      </c>
    </row>
    <row r="3486" spans="19:41" x14ac:dyDescent="0.3">
      <c r="AH3486" s="81">
        <f t="shared" si="34"/>
        <v>0</v>
      </c>
    </row>
    <row r="3487" spans="19:41" x14ac:dyDescent="0.3">
      <c r="AH3487" s="81">
        <f t="shared" si="34"/>
        <v>0</v>
      </c>
    </row>
    <row r="3488" spans="19:41" x14ac:dyDescent="0.3">
      <c r="AH3488" s="81">
        <f t="shared" si="34"/>
        <v>0</v>
      </c>
    </row>
    <row r="3489" spans="24:38" x14ac:dyDescent="0.3">
      <c r="AH3489" s="81">
        <f t="shared" si="34"/>
        <v>0</v>
      </c>
    </row>
    <row r="3490" spans="24:38" x14ac:dyDescent="0.3">
      <c r="AH3490" s="81">
        <f t="shared" si="34"/>
        <v>0</v>
      </c>
    </row>
    <row r="3491" spans="24:38" x14ac:dyDescent="0.3">
      <c r="Y3491" s="18">
        <f>+P3491</f>
        <v>0</v>
      </c>
    </row>
    <row r="3492" spans="24:38" x14ac:dyDescent="0.3">
      <c r="AH3492" s="81">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1">
        <f>+P3504</f>
        <v>0</v>
      </c>
    </row>
    <row r="3505" spans="29:41" x14ac:dyDescent="0.3">
      <c r="AH3505" s="81">
        <f>+P3505</f>
        <v>0</v>
      </c>
    </row>
    <row r="3506" spans="29:41" x14ac:dyDescent="0.3">
      <c r="AJ3506" s="18">
        <f>+P3506</f>
        <v>0</v>
      </c>
    </row>
    <row r="3507" spans="29:41" x14ac:dyDescent="0.3">
      <c r="AH3507" s="81">
        <f>+P3507</f>
        <v>0</v>
      </c>
    </row>
    <row r="3508" spans="29:41" x14ac:dyDescent="0.3">
      <c r="AH3508" s="81">
        <f>+P3508</f>
        <v>0</v>
      </c>
    </row>
    <row r="3509" spans="29:41" x14ac:dyDescent="0.3">
      <c r="AH3509" s="81">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1">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1">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1">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1">
        <f>+P3583</f>
        <v>0</v>
      </c>
    </row>
    <row r="3584" spans="19:41" x14ac:dyDescent="0.3">
      <c r="AJ3584" s="18">
        <f>+P3584</f>
        <v>0</v>
      </c>
    </row>
    <row r="3585" spans="25:42" x14ac:dyDescent="0.3">
      <c r="AJ3585" s="18">
        <f>+P3585</f>
        <v>0</v>
      </c>
    </row>
    <row r="3586" spans="25:42" x14ac:dyDescent="0.3">
      <c r="AJ3586" s="18">
        <f>+P3586</f>
        <v>0</v>
      </c>
    </row>
    <row r="3587" spans="25:42" x14ac:dyDescent="0.3">
      <c r="AF3587" s="81">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1">
        <f>+P3615</f>
        <v>0</v>
      </c>
    </row>
    <row r="3616" spans="23:42" x14ac:dyDescent="0.3">
      <c r="AE3616" s="81">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1">
        <v>323.57</v>
      </c>
      <c r="AE3624" s="81">
        <v>27.99</v>
      </c>
      <c r="AF3624" s="81">
        <v>67.900000000000006</v>
      </c>
      <c r="AG3624" s="16">
        <v>889.46</v>
      </c>
      <c r="AH3624" s="81">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3"/>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3"/>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3"/>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3"/>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3"/>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3"/>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3"/>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3"/>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3"/>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3"/>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3"/>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3"/>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3"/>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3"/>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3"/>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3"/>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3"/>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3"/>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3"/>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3"/>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3"/>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3"/>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3"/>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3"/>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3"/>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3"/>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3"/>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3"/>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3"/>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3"/>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3"/>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4"/>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5"/>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5"/>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5"/>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5"/>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5"/>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5"/>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5"/>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5"/>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5"/>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5"/>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5"/>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6">SUM(C86:Z86)</f>
        <v>0</v>
      </c>
      <c r="AD86" s="5" t="s">
        <v>18</v>
      </c>
      <c r="AE86" s="108">
        <f t="shared" si="5"/>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6"/>
        <v>0</v>
      </c>
      <c r="AD87" s="5" t="s">
        <v>23</v>
      </c>
      <c r="AE87" s="108">
        <f t="shared" si="5"/>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6"/>
        <v>0</v>
      </c>
      <c r="AD88" s="5" t="s">
        <v>234</v>
      </c>
      <c r="AE88" s="108">
        <f t="shared" si="5"/>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6"/>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6"/>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6"/>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6"/>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6"/>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6"/>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6"/>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6"/>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6"/>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6"/>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6"/>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6"/>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6"/>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6"/>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6"/>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6"/>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6"/>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6"/>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6"/>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6"/>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6"/>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6"/>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6"/>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6"/>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6"/>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6"/>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6"/>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6"/>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6"/>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6"/>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6"/>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6"/>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6"/>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6"/>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6"/>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6"/>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6"/>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6"/>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6"/>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6"/>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6"/>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6"/>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6"/>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6"/>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6"/>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6"/>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6"/>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6"/>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6"/>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6"/>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6"/>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6"/>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6"/>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6"/>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6"/>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6"/>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6"/>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6"/>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6"/>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6"/>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6"/>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6"/>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6"/>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6"/>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6"/>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6"/>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6"/>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6"/>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6"/>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6"/>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6"/>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6"/>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6"/>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6"/>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6"/>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6"/>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6"/>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6"/>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6"/>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6"/>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6"/>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6"/>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6"/>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6"/>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6"/>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6"/>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6"/>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6"/>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6"/>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6"/>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6"/>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6"/>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6"/>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6"/>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6"/>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6"/>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6"/>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6"/>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6"/>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6"/>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6"/>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6"/>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6"/>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6"/>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6"/>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6"/>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6"/>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6"/>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6"/>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6"/>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6"/>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6"/>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6"/>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6"/>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6"/>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6"/>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6"/>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6"/>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6"/>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6"/>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1" si="7">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7"/>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7"/>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7"/>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7"/>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7"/>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7"/>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7"/>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7"/>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7"/>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7"/>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7"/>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7"/>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7"/>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7"/>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7"/>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7"/>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7"/>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7"/>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7"/>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7"/>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7"/>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7"/>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7"/>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7"/>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7"/>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7"/>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7"/>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7"/>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7"/>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7"/>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7"/>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7"/>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7"/>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7"/>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7"/>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7"/>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7"/>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7"/>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7"/>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7"/>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7"/>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7"/>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7"/>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7"/>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7"/>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7"/>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7"/>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7"/>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7"/>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7"/>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7"/>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7"/>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7"/>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7"/>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7"/>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7"/>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7"/>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7"/>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7"/>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7"/>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7"/>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7"/>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ref="AB272:AB306" si="8">SUM(C272:Z272)</f>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si="8"/>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8"/>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8"/>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ref="AB276" si="9">SUM(C276:Z276)</f>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8"/>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8"/>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8"/>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8"/>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8"/>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8"/>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8"/>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8"/>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8"/>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8"/>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8"/>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8"/>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8"/>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8"/>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8"/>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8"/>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8"/>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8"/>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8"/>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8"/>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8"/>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8"/>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8"/>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8"/>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8"/>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8"/>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8"/>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8"/>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8"/>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8"/>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10">E312/2</f>
        <v>0</v>
      </c>
      <c r="I312" s="105">
        <f t="shared" ref="I312:I516" si="11">H312/2</f>
        <v>0</v>
      </c>
      <c r="J312" s="105">
        <f t="shared" ref="J312:J516" si="12">D312-F312+I312</f>
        <v>0</v>
      </c>
      <c r="M312" s="105">
        <f t="shared" ref="M312:M516" si="13">L312/2</f>
        <v>0</v>
      </c>
      <c r="N312" s="105">
        <f t="shared" ref="N312:N516" si="14">J312+K312+M312</f>
        <v>0</v>
      </c>
      <c r="O312" s="105">
        <f t="shared" ref="O312:O516" si="15">N312*0.25</f>
        <v>0</v>
      </c>
      <c r="P312" s="106">
        <f t="shared" ref="P312:P516" si="16">N312*2</f>
        <v>0</v>
      </c>
    </row>
    <row r="313" spans="1:28" x14ac:dyDescent="0.25">
      <c r="A313" s="160" t="s">
        <v>829</v>
      </c>
      <c r="F313" s="105">
        <f t="shared" si="10"/>
        <v>0</v>
      </c>
      <c r="I313" s="105">
        <f t="shared" si="11"/>
        <v>0</v>
      </c>
      <c r="J313" s="105">
        <f t="shared" si="12"/>
        <v>0</v>
      </c>
      <c r="M313" s="105">
        <f t="shared" si="13"/>
        <v>0</v>
      </c>
      <c r="N313" s="105">
        <f t="shared" si="14"/>
        <v>0</v>
      </c>
      <c r="O313" s="105">
        <f t="shared" si="15"/>
        <v>0</v>
      </c>
      <c r="P313" s="106">
        <f t="shared" si="16"/>
        <v>0</v>
      </c>
    </row>
    <row r="314" spans="1:28" x14ac:dyDescent="0.25">
      <c r="A314" s="160" t="s">
        <v>829</v>
      </c>
      <c r="F314" s="105">
        <f t="shared" si="10"/>
        <v>0</v>
      </c>
      <c r="I314" s="105">
        <f t="shared" si="11"/>
        <v>0</v>
      </c>
      <c r="J314" s="105">
        <f t="shared" si="12"/>
        <v>0</v>
      </c>
      <c r="M314" s="105">
        <f t="shared" si="13"/>
        <v>0</v>
      </c>
      <c r="N314" s="105">
        <f t="shared" si="14"/>
        <v>0</v>
      </c>
      <c r="O314" s="105">
        <f t="shared" si="15"/>
        <v>0</v>
      </c>
      <c r="P314" s="106">
        <f t="shared" si="16"/>
        <v>0</v>
      </c>
    </row>
    <row r="315" spans="1:28" x14ac:dyDescent="0.25">
      <c r="A315" s="160" t="s">
        <v>829</v>
      </c>
      <c r="F315" s="105">
        <f t="shared" si="10"/>
        <v>0</v>
      </c>
      <c r="I315" s="105">
        <f t="shared" si="11"/>
        <v>0</v>
      </c>
      <c r="J315" s="105">
        <f t="shared" si="12"/>
        <v>0</v>
      </c>
      <c r="M315" s="105">
        <f t="shared" si="13"/>
        <v>0</v>
      </c>
      <c r="N315" s="105">
        <f t="shared" si="14"/>
        <v>0</v>
      </c>
      <c r="O315" s="105">
        <f t="shared" si="15"/>
        <v>0</v>
      </c>
      <c r="P315" s="106">
        <f t="shared" si="16"/>
        <v>0</v>
      </c>
    </row>
    <row r="316" spans="1:28" x14ac:dyDescent="0.25">
      <c r="A316" s="160" t="s">
        <v>829</v>
      </c>
      <c r="F316" s="105">
        <f t="shared" si="10"/>
        <v>0</v>
      </c>
      <c r="I316" s="105">
        <f t="shared" si="11"/>
        <v>0</v>
      </c>
      <c r="J316" s="105">
        <f t="shared" si="12"/>
        <v>0</v>
      </c>
      <c r="M316" s="105">
        <f t="shared" si="13"/>
        <v>0</v>
      </c>
      <c r="N316" s="105">
        <f t="shared" si="14"/>
        <v>0</v>
      </c>
      <c r="O316" s="105">
        <f t="shared" si="15"/>
        <v>0</v>
      </c>
      <c r="P316" s="106">
        <f t="shared" si="16"/>
        <v>0</v>
      </c>
    </row>
    <row r="317" spans="1:28" x14ac:dyDescent="0.25">
      <c r="A317" s="160" t="s">
        <v>829</v>
      </c>
      <c r="F317" s="105">
        <f t="shared" si="10"/>
        <v>0</v>
      </c>
      <c r="I317" s="105">
        <f t="shared" si="11"/>
        <v>0</v>
      </c>
      <c r="J317" s="105">
        <f t="shared" si="12"/>
        <v>0</v>
      </c>
      <c r="M317" s="105">
        <f t="shared" si="13"/>
        <v>0</v>
      </c>
      <c r="N317" s="105">
        <f t="shared" si="14"/>
        <v>0</v>
      </c>
      <c r="O317" s="105">
        <f t="shared" si="15"/>
        <v>0</v>
      </c>
      <c r="P317" s="106">
        <f t="shared" si="16"/>
        <v>0</v>
      </c>
    </row>
    <row r="318" spans="1:28" x14ac:dyDescent="0.25">
      <c r="A318" s="160" t="s">
        <v>829</v>
      </c>
      <c r="F318" s="105">
        <f t="shared" si="10"/>
        <v>0</v>
      </c>
      <c r="I318" s="105">
        <f t="shared" si="11"/>
        <v>0</v>
      </c>
      <c r="J318" s="105">
        <f t="shared" si="12"/>
        <v>0</v>
      </c>
      <c r="M318" s="105">
        <f t="shared" si="13"/>
        <v>0</v>
      </c>
      <c r="N318" s="105">
        <f t="shared" si="14"/>
        <v>0</v>
      </c>
      <c r="O318" s="105">
        <f t="shared" si="15"/>
        <v>0</v>
      </c>
      <c r="P318" s="106">
        <f t="shared" si="16"/>
        <v>0</v>
      </c>
    </row>
    <row r="319" spans="1:28" x14ac:dyDescent="0.25">
      <c r="A319" s="160" t="s">
        <v>829</v>
      </c>
      <c r="F319" s="105">
        <f t="shared" si="10"/>
        <v>0</v>
      </c>
      <c r="I319" s="105">
        <f t="shared" si="11"/>
        <v>0</v>
      </c>
      <c r="J319" s="105">
        <f t="shared" si="12"/>
        <v>0</v>
      </c>
      <c r="M319" s="105">
        <f t="shared" si="13"/>
        <v>0</v>
      </c>
      <c r="N319" s="105">
        <f t="shared" si="14"/>
        <v>0</v>
      </c>
      <c r="O319" s="105">
        <f t="shared" si="15"/>
        <v>0</v>
      </c>
      <c r="P319" s="106">
        <f t="shared" si="16"/>
        <v>0</v>
      </c>
    </row>
    <row r="320" spans="1:28" x14ac:dyDescent="0.25">
      <c r="A320" s="160" t="s">
        <v>829</v>
      </c>
      <c r="F320" s="105">
        <f t="shared" si="10"/>
        <v>0</v>
      </c>
      <c r="I320" s="105">
        <f t="shared" si="11"/>
        <v>0</v>
      </c>
      <c r="J320" s="105">
        <f t="shared" si="12"/>
        <v>0</v>
      </c>
      <c r="M320" s="105">
        <f t="shared" si="13"/>
        <v>0</v>
      </c>
      <c r="N320" s="105">
        <f t="shared" si="14"/>
        <v>0</v>
      </c>
      <c r="O320" s="105">
        <f t="shared" si="15"/>
        <v>0</v>
      </c>
      <c r="P320" s="106">
        <f t="shared" si="16"/>
        <v>0</v>
      </c>
    </row>
    <row r="321" spans="1:16" x14ac:dyDescent="0.25">
      <c r="A321" s="160" t="s">
        <v>829</v>
      </c>
      <c r="F321" s="105">
        <f t="shared" si="10"/>
        <v>0</v>
      </c>
      <c r="I321" s="105">
        <f t="shared" si="11"/>
        <v>0</v>
      </c>
      <c r="J321" s="105">
        <f t="shared" si="12"/>
        <v>0</v>
      </c>
      <c r="M321" s="105">
        <f t="shared" si="13"/>
        <v>0</v>
      </c>
      <c r="N321" s="105">
        <f t="shared" si="14"/>
        <v>0</v>
      </c>
      <c r="O321" s="105">
        <f t="shared" si="15"/>
        <v>0</v>
      </c>
      <c r="P321" s="106">
        <f t="shared" si="16"/>
        <v>0</v>
      </c>
    </row>
    <row r="322" spans="1:16" x14ac:dyDescent="0.25">
      <c r="A322" s="160" t="s">
        <v>829</v>
      </c>
      <c r="F322" s="105">
        <f t="shared" si="10"/>
        <v>0</v>
      </c>
      <c r="I322" s="105">
        <f t="shared" si="11"/>
        <v>0</v>
      </c>
      <c r="J322" s="105">
        <f t="shared" si="12"/>
        <v>0</v>
      </c>
      <c r="M322" s="105">
        <f t="shared" si="13"/>
        <v>0</v>
      </c>
      <c r="N322" s="105">
        <f t="shared" si="14"/>
        <v>0</v>
      </c>
      <c r="O322" s="105">
        <f t="shared" si="15"/>
        <v>0</v>
      </c>
      <c r="P322" s="106">
        <f t="shared" si="16"/>
        <v>0</v>
      </c>
    </row>
    <row r="323" spans="1:16" x14ac:dyDescent="0.25">
      <c r="A323" s="160" t="s">
        <v>829</v>
      </c>
      <c r="F323" s="105">
        <f t="shared" si="10"/>
        <v>0</v>
      </c>
      <c r="I323" s="105">
        <f t="shared" si="11"/>
        <v>0</v>
      </c>
      <c r="J323" s="105">
        <f t="shared" si="12"/>
        <v>0</v>
      </c>
      <c r="M323" s="105">
        <f t="shared" si="13"/>
        <v>0</v>
      </c>
      <c r="N323" s="105">
        <f t="shared" si="14"/>
        <v>0</v>
      </c>
      <c r="O323" s="105">
        <f t="shared" si="15"/>
        <v>0</v>
      </c>
      <c r="P323" s="106">
        <f t="shared" si="16"/>
        <v>0</v>
      </c>
    </row>
    <row r="324" spans="1:16" x14ac:dyDescent="0.25">
      <c r="A324" s="160" t="s">
        <v>829</v>
      </c>
      <c r="F324" s="105">
        <f t="shared" si="10"/>
        <v>0</v>
      </c>
      <c r="I324" s="105">
        <f t="shared" si="11"/>
        <v>0</v>
      </c>
      <c r="J324" s="105">
        <f t="shared" si="12"/>
        <v>0</v>
      </c>
      <c r="M324" s="105">
        <f t="shared" si="13"/>
        <v>0</v>
      </c>
      <c r="N324" s="105">
        <f t="shared" si="14"/>
        <v>0</v>
      </c>
      <c r="O324" s="105">
        <f t="shared" si="15"/>
        <v>0</v>
      </c>
      <c r="P324" s="106">
        <f t="shared" si="16"/>
        <v>0</v>
      </c>
    </row>
    <row r="325" spans="1:16" x14ac:dyDescent="0.25">
      <c r="A325" s="160" t="s">
        <v>829</v>
      </c>
      <c r="F325" s="105">
        <f t="shared" si="10"/>
        <v>0</v>
      </c>
      <c r="I325" s="105">
        <f t="shared" si="11"/>
        <v>0</v>
      </c>
      <c r="J325" s="105">
        <f t="shared" si="12"/>
        <v>0</v>
      </c>
      <c r="M325" s="105">
        <f t="shared" si="13"/>
        <v>0</v>
      </c>
      <c r="N325" s="105">
        <f t="shared" si="14"/>
        <v>0</v>
      </c>
      <c r="O325" s="105">
        <f t="shared" si="15"/>
        <v>0</v>
      </c>
      <c r="P325" s="106">
        <f t="shared" si="16"/>
        <v>0</v>
      </c>
    </row>
    <row r="326" spans="1:16" x14ac:dyDescent="0.25">
      <c r="A326" s="160" t="s">
        <v>829</v>
      </c>
      <c r="F326" s="105">
        <f t="shared" si="10"/>
        <v>0</v>
      </c>
      <c r="I326" s="105">
        <f t="shared" si="11"/>
        <v>0</v>
      </c>
      <c r="J326" s="105">
        <f t="shared" si="12"/>
        <v>0</v>
      </c>
      <c r="M326" s="105">
        <f t="shared" si="13"/>
        <v>0</v>
      </c>
      <c r="N326" s="105">
        <f t="shared" si="14"/>
        <v>0</v>
      </c>
      <c r="O326" s="105">
        <f t="shared" si="15"/>
        <v>0</v>
      </c>
      <c r="P326" s="106">
        <f t="shared" si="16"/>
        <v>0</v>
      </c>
    </row>
    <row r="327" spans="1:16" x14ac:dyDescent="0.25">
      <c r="A327" s="160" t="s">
        <v>829</v>
      </c>
      <c r="F327" s="105">
        <f t="shared" si="10"/>
        <v>0</v>
      </c>
      <c r="I327" s="105">
        <f t="shared" si="11"/>
        <v>0</v>
      </c>
      <c r="J327" s="105">
        <f t="shared" si="12"/>
        <v>0</v>
      </c>
      <c r="M327" s="105">
        <f t="shared" si="13"/>
        <v>0</v>
      </c>
      <c r="N327" s="105">
        <f t="shared" si="14"/>
        <v>0</v>
      </c>
      <c r="O327" s="105">
        <f t="shared" si="15"/>
        <v>0</v>
      </c>
      <c r="P327" s="106">
        <f t="shared" si="16"/>
        <v>0</v>
      </c>
    </row>
    <row r="328" spans="1:16" x14ac:dyDescent="0.25">
      <c r="A328" s="160" t="s">
        <v>829</v>
      </c>
      <c r="F328" s="105">
        <f t="shared" si="10"/>
        <v>0</v>
      </c>
      <c r="I328" s="105">
        <f t="shared" si="11"/>
        <v>0</v>
      </c>
      <c r="J328" s="105">
        <f t="shared" si="12"/>
        <v>0</v>
      </c>
      <c r="M328" s="105">
        <f t="shared" si="13"/>
        <v>0</v>
      </c>
      <c r="N328" s="105">
        <f t="shared" si="14"/>
        <v>0</v>
      </c>
      <c r="O328" s="105">
        <f t="shared" si="15"/>
        <v>0</v>
      </c>
      <c r="P328" s="106">
        <f t="shared" si="16"/>
        <v>0</v>
      </c>
    </row>
    <row r="329" spans="1:16" x14ac:dyDescent="0.25">
      <c r="A329" s="160" t="s">
        <v>829</v>
      </c>
      <c r="F329" s="105">
        <f t="shared" si="10"/>
        <v>0</v>
      </c>
      <c r="I329" s="105">
        <f t="shared" si="11"/>
        <v>0</v>
      </c>
      <c r="J329" s="105">
        <f t="shared" si="12"/>
        <v>0</v>
      </c>
      <c r="M329" s="105">
        <f t="shared" si="13"/>
        <v>0</v>
      </c>
      <c r="N329" s="105">
        <f t="shared" si="14"/>
        <v>0</v>
      </c>
      <c r="O329" s="105">
        <f t="shared" si="15"/>
        <v>0</v>
      </c>
      <c r="P329" s="106">
        <f t="shared" si="16"/>
        <v>0</v>
      </c>
    </row>
    <row r="330" spans="1:16" x14ac:dyDescent="0.25">
      <c r="A330" s="160" t="s">
        <v>829</v>
      </c>
      <c r="F330" s="105">
        <f t="shared" si="10"/>
        <v>0</v>
      </c>
      <c r="I330" s="105">
        <f t="shared" si="11"/>
        <v>0</v>
      </c>
      <c r="J330" s="105">
        <f t="shared" si="12"/>
        <v>0</v>
      </c>
      <c r="M330" s="105">
        <f t="shared" si="13"/>
        <v>0</v>
      </c>
      <c r="N330" s="105">
        <f t="shared" si="14"/>
        <v>0</v>
      </c>
      <c r="O330" s="105">
        <f t="shared" si="15"/>
        <v>0</v>
      </c>
      <c r="P330" s="106">
        <f t="shared" si="16"/>
        <v>0</v>
      </c>
    </row>
    <row r="331" spans="1:16" x14ac:dyDescent="0.25">
      <c r="A331" s="160" t="s">
        <v>829</v>
      </c>
      <c r="F331" s="105">
        <f t="shared" si="10"/>
        <v>0</v>
      </c>
      <c r="I331" s="105">
        <f t="shared" si="11"/>
        <v>0</v>
      </c>
      <c r="J331" s="105">
        <f t="shared" si="12"/>
        <v>0</v>
      </c>
      <c r="M331" s="105">
        <f t="shared" si="13"/>
        <v>0</v>
      </c>
      <c r="N331" s="105">
        <f t="shared" si="14"/>
        <v>0</v>
      </c>
      <c r="O331" s="105">
        <f t="shared" si="15"/>
        <v>0</v>
      </c>
      <c r="P331" s="106">
        <f t="shared" si="16"/>
        <v>0</v>
      </c>
    </row>
    <row r="332" spans="1:16" x14ac:dyDescent="0.25">
      <c r="A332" s="160" t="s">
        <v>829</v>
      </c>
      <c r="F332" s="105">
        <f t="shared" si="10"/>
        <v>0</v>
      </c>
      <c r="I332" s="105">
        <f t="shared" si="11"/>
        <v>0</v>
      </c>
      <c r="J332" s="105">
        <f t="shared" si="12"/>
        <v>0</v>
      </c>
      <c r="M332" s="105">
        <f t="shared" si="13"/>
        <v>0</v>
      </c>
      <c r="N332" s="105">
        <f t="shared" si="14"/>
        <v>0</v>
      </c>
      <c r="O332" s="105">
        <f t="shared" si="15"/>
        <v>0</v>
      </c>
      <c r="P332" s="106">
        <f t="shared" si="16"/>
        <v>0</v>
      </c>
    </row>
    <row r="333" spans="1:16" x14ac:dyDescent="0.25">
      <c r="A333" s="160" t="s">
        <v>829</v>
      </c>
      <c r="F333" s="105">
        <f t="shared" si="10"/>
        <v>0</v>
      </c>
      <c r="I333" s="105">
        <f t="shared" si="11"/>
        <v>0</v>
      </c>
      <c r="J333" s="105">
        <f t="shared" si="12"/>
        <v>0</v>
      </c>
      <c r="M333" s="105">
        <f t="shared" si="13"/>
        <v>0</v>
      </c>
      <c r="N333" s="105">
        <f t="shared" si="14"/>
        <v>0</v>
      </c>
      <c r="O333" s="105">
        <f t="shared" si="15"/>
        <v>0</v>
      </c>
      <c r="P333" s="106">
        <f t="shared" si="16"/>
        <v>0</v>
      </c>
    </row>
    <row r="334" spans="1:16" x14ac:dyDescent="0.25">
      <c r="A334" s="160" t="s">
        <v>829</v>
      </c>
      <c r="F334" s="105">
        <f t="shared" si="10"/>
        <v>0</v>
      </c>
      <c r="I334" s="105">
        <f t="shared" si="11"/>
        <v>0</v>
      </c>
      <c r="J334" s="105">
        <f t="shared" si="12"/>
        <v>0</v>
      </c>
      <c r="M334" s="105">
        <f t="shared" si="13"/>
        <v>0</v>
      </c>
      <c r="N334" s="105">
        <f t="shared" si="14"/>
        <v>0</v>
      </c>
      <c r="O334" s="105">
        <f t="shared" si="15"/>
        <v>0</v>
      </c>
      <c r="P334" s="106">
        <f t="shared" si="16"/>
        <v>0</v>
      </c>
    </row>
    <row r="335" spans="1:16" x14ac:dyDescent="0.25">
      <c r="A335" s="160" t="s">
        <v>829</v>
      </c>
      <c r="F335" s="105">
        <f t="shared" si="10"/>
        <v>0</v>
      </c>
      <c r="I335" s="105">
        <f t="shared" si="11"/>
        <v>0</v>
      </c>
      <c r="J335" s="105">
        <f t="shared" si="12"/>
        <v>0</v>
      </c>
      <c r="M335" s="105">
        <f t="shared" si="13"/>
        <v>0</v>
      </c>
      <c r="N335" s="105">
        <f t="shared" si="14"/>
        <v>0</v>
      </c>
      <c r="O335" s="105">
        <f t="shared" si="15"/>
        <v>0</v>
      </c>
      <c r="P335" s="106">
        <f t="shared" si="16"/>
        <v>0</v>
      </c>
    </row>
    <row r="336" spans="1:16" x14ac:dyDescent="0.25">
      <c r="A336" s="160" t="s">
        <v>829</v>
      </c>
      <c r="F336" s="105">
        <f t="shared" si="10"/>
        <v>0</v>
      </c>
      <c r="I336" s="105">
        <f t="shared" si="11"/>
        <v>0</v>
      </c>
      <c r="J336" s="105">
        <f t="shared" si="12"/>
        <v>0</v>
      </c>
      <c r="M336" s="105">
        <f t="shared" si="13"/>
        <v>0</v>
      </c>
      <c r="N336" s="105">
        <f t="shared" si="14"/>
        <v>0</v>
      </c>
      <c r="O336" s="105">
        <f t="shared" si="15"/>
        <v>0</v>
      </c>
      <c r="P336" s="106">
        <f t="shared" si="16"/>
        <v>0</v>
      </c>
    </row>
    <row r="337" spans="1:16" x14ac:dyDescent="0.25">
      <c r="A337" s="160" t="s">
        <v>829</v>
      </c>
      <c r="F337" s="105">
        <f t="shared" si="10"/>
        <v>0</v>
      </c>
      <c r="I337" s="105">
        <f t="shared" si="11"/>
        <v>0</v>
      </c>
      <c r="J337" s="105">
        <f t="shared" si="12"/>
        <v>0</v>
      </c>
      <c r="M337" s="105">
        <f t="shared" si="13"/>
        <v>0</v>
      </c>
      <c r="N337" s="105">
        <f t="shared" si="14"/>
        <v>0</v>
      </c>
      <c r="O337" s="105">
        <f t="shared" si="15"/>
        <v>0</v>
      </c>
      <c r="P337" s="106">
        <f t="shared" si="16"/>
        <v>0</v>
      </c>
    </row>
    <row r="338" spans="1:16" x14ac:dyDescent="0.25">
      <c r="A338" s="160" t="s">
        <v>829</v>
      </c>
      <c r="F338" s="105">
        <f t="shared" si="10"/>
        <v>0</v>
      </c>
      <c r="I338" s="105">
        <f t="shared" si="11"/>
        <v>0</v>
      </c>
      <c r="J338" s="105">
        <f t="shared" si="12"/>
        <v>0</v>
      </c>
      <c r="M338" s="105">
        <f t="shared" si="13"/>
        <v>0</v>
      </c>
      <c r="N338" s="105">
        <f t="shared" si="14"/>
        <v>0</v>
      </c>
      <c r="O338" s="105">
        <f t="shared" si="15"/>
        <v>0</v>
      </c>
      <c r="P338" s="106">
        <f t="shared" si="16"/>
        <v>0</v>
      </c>
    </row>
    <row r="339" spans="1:16" x14ac:dyDescent="0.25">
      <c r="A339" s="160" t="s">
        <v>829</v>
      </c>
      <c r="F339" s="105">
        <f t="shared" si="10"/>
        <v>0</v>
      </c>
      <c r="I339" s="105">
        <f t="shared" si="11"/>
        <v>0</v>
      </c>
      <c r="J339" s="105">
        <f t="shared" si="12"/>
        <v>0</v>
      </c>
      <c r="M339" s="105">
        <f t="shared" si="13"/>
        <v>0</v>
      </c>
      <c r="N339" s="105">
        <f t="shared" si="14"/>
        <v>0</v>
      </c>
      <c r="O339" s="105">
        <f t="shared" si="15"/>
        <v>0</v>
      </c>
      <c r="P339" s="106">
        <f t="shared" si="16"/>
        <v>0</v>
      </c>
    </row>
    <row r="340" spans="1:16" x14ac:dyDescent="0.25">
      <c r="A340" s="160" t="s">
        <v>829</v>
      </c>
      <c r="F340" s="105">
        <f t="shared" si="10"/>
        <v>0</v>
      </c>
      <c r="I340" s="105">
        <f t="shared" si="11"/>
        <v>0</v>
      </c>
      <c r="J340" s="105">
        <f t="shared" si="12"/>
        <v>0</v>
      </c>
      <c r="M340" s="105">
        <f t="shared" si="13"/>
        <v>0</v>
      </c>
      <c r="N340" s="105">
        <f t="shared" si="14"/>
        <v>0</v>
      </c>
      <c r="O340" s="105">
        <f t="shared" si="15"/>
        <v>0</v>
      </c>
      <c r="P340" s="106">
        <f t="shared" si="16"/>
        <v>0</v>
      </c>
    </row>
    <row r="341" spans="1:16" x14ac:dyDescent="0.25">
      <c r="A341" s="160" t="s">
        <v>829</v>
      </c>
      <c r="F341" s="105">
        <f t="shared" si="10"/>
        <v>0</v>
      </c>
      <c r="I341" s="105">
        <f t="shared" si="11"/>
        <v>0</v>
      </c>
      <c r="J341" s="105">
        <f t="shared" si="12"/>
        <v>0</v>
      </c>
      <c r="M341" s="105">
        <f t="shared" si="13"/>
        <v>0</v>
      </c>
      <c r="N341" s="105">
        <f t="shared" si="14"/>
        <v>0</v>
      </c>
      <c r="O341" s="105">
        <f t="shared" si="15"/>
        <v>0</v>
      </c>
      <c r="P341" s="106">
        <f t="shared" si="16"/>
        <v>0</v>
      </c>
    </row>
    <row r="342" spans="1:16" x14ac:dyDescent="0.25">
      <c r="A342" s="160" t="s">
        <v>829</v>
      </c>
      <c r="F342" s="105">
        <f t="shared" si="10"/>
        <v>0</v>
      </c>
      <c r="I342" s="105">
        <f t="shared" si="11"/>
        <v>0</v>
      </c>
      <c r="J342" s="105">
        <f t="shared" si="12"/>
        <v>0</v>
      </c>
      <c r="M342" s="105">
        <f t="shared" si="13"/>
        <v>0</v>
      </c>
      <c r="N342" s="105">
        <f t="shared" si="14"/>
        <v>0</v>
      </c>
      <c r="O342" s="105">
        <f t="shared" si="15"/>
        <v>0</v>
      </c>
      <c r="P342" s="106">
        <f t="shared" si="16"/>
        <v>0</v>
      </c>
    </row>
    <row r="343" spans="1:16" x14ac:dyDescent="0.25">
      <c r="A343" s="160" t="s">
        <v>829</v>
      </c>
      <c r="F343" s="105">
        <f t="shared" si="10"/>
        <v>0</v>
      </c>
      <c r="I343" s="105">
        <f t="shared" si="11"/>
        <v>0</v>
      </c>
      <c r="J343" s="105">
        <f t="shared" si="12"/>
        <v>0</v>
      </c>
      <c r="M343" s="105">
        <f t="shared" si="13"/>
        <v>0</v>
      </c>
      <c r="N343" s="105">
        <f t="shared" si="14"/>
        <v>0</v>
      </c>
      <c r="O343" s="105">
        <f t="shared" si="15"/>
        <v>0</v>
      </c>
      <c r="P343" s="106">
        <f t="shared" si="16"/>
        <v>0</v>
      </c>
    </row>
    <row r="344" spans="1:16" x14ac:dyDescent="0.25">
      <c r="A344" s="160" t="s">
        <v>829</v>
      </c>
      <c r="F344" s="105">
        <f t="shared" si="10"/>
        <v>0</v>
      </c>
      <c r="I344" s="105">
        <f t="shared" si="11"/>
        <v>0</v>
      </c>
      <c r="J344" s="105">
        <f t="shared" si="12"/>
        <v>0</v>
      </c>
      <c r="M344" s="105">
        <f t="shared" si="13"/>
        <v>0</v>
      </c>
      <c r="N344" s="105">
        <f t="shared" si="14"/>
        <v>0</v>
      </c>
      <c r="O344" s="105">
        <f t="shared" si="15"/>
        <v>0</v>
      </c>
      <c r="P344" s="106">
        <f t="shared" si="16"/>
        <v>0</v>
      </c>
    </row>
    <row r="345" spans="1:16" x14ac:dyDescent="0.25">
      <c r="A345" s="160" t="s">
        <v>829</v>
      </c>
      <c r="F345" s="105">
        <f t="shared" si="10"/>
        <v>0</v>
      </c>
      <c r="I345" s="105">
        <f t="shared" si="11"/>
        <v>0</v>
      </c>
      <c r="J345" s="105">
        <f t="shared" si="12"/>
        <v>0</v>
      </c>
      <c r="M345" s="105">
        <f t="shared" si="13"/>
        <v>0</v>
      </c>
      <c r="N345" s="105">
        <f t="shared" si="14"/>
        <v>0</v>
      </c>
      <c r="O345" s="105">
        <f t="shared" si="15"/>
        <v>0</v>
      </c>
      <c r="P345" s="106">
        <f t="shared" si="16"/>
        <v>0</v>
      </c>
    </row>
    <row r="346" spans="1:16" x14ac:dyDescent="0.25">
      <c r="A346" s="160" t="s">
        <v>829</v>
      </c>
      <c r="F346" s="105">
        <f t="shared" si="10"/>
        <v>0</v>
      </c>
      <c r="I346" s="105">
        <f t="shared" si="11"/>
        <v>0</v>
      </c>
      <c r="J346" s="105">
        <f t="shared" si="12"/>
        <v>0</v>
      </c>
      <c r="M346" s="105">
        <f t="shared" si="13"/>
        <v>0</v>
      </c>
      <c r="N346" s="105">
        <f t="shared" si="14"/>
        <v>0</v>
      </c>
      <c r="O346" s="105">
        <f t="shared" si="15"/>
        <v>0</v>
      </c>
      <c r="P346" s="106">
        <f t="shared" si="16"/>
        <v>0</v>
      </c>
    </row>
    <row r="347" spans="1:16" x14ac:dyDescent="0.25">
      <c r="A347" s="160" t="s">
        <v>829</v>
      </c>
      <c r="F347" s="105">
        <f t="shared" si="10"/>
        <v>0</v>
      </c>
      <c r="I347" s="105">
        <f t="shared" si="11"/>
        <v>0</v>
      </c>
      <c r="J347" s="105">
        <f t="shared" si="12"/>
        <v>0</v>
      </c>
      <c r="M347" s="105">
        <f t="shared" si="13"/>
        <v>0</v>
      </c>
      <c r="N347" s="105">
        <f t="shared" si="14"/>
        <v>0</v>
      </c>
      <c r="O347" s="105">
        <f t="shared" si="15"/>
        <v>0</v>
      </c>
      <c r="P347" s="106">
        <f t="shared" si="16"/>
        <v>0</v>
      </c>
    </row>
    <row r="348" spans="1:16" x14ac:dyDescent="0.25">
      <c r="A348" s="160" t="s">
        <v>829</v>
      </c>
      <c r="F348" s="105">
        <f t="shared" si="10"/>
        <v>0</v>
      </c>
      <c r="I348" s="105">
        <f t="shared" si="11"/>
        <v>0</v>
      </c>
      <c r="J348" s="105">
        <f t="shared" si="12"/>
        <v>0</v>
      </c>
      <c r="M348" s="105">
        <f t="shared" si="13"/>
        <v>0</v>
      </c>
      <c r="N348" s="105">
        <f t="shared" si="14"/>
        <v>0</v>
      </c>
      <c r="O348" s="105">
        <f t="shared" si="15"/>
        <v>0</v>
      </c>
      <c r="P348" s="106">
        <f t="shared" si="16"/>
        <v>0</v>
      </c>
    </row>
    <row r="349" spans="1:16" x14ac:dyDescent="0.25">
      <c r="A349" s="160" t="s">
        <v>829</v>
      </c>
      <c r="F349" s="105">
        <f t="shared" si="10"/>
        <v>0</v>
      </c>
      <c r="I349" s="105">
        <f t="shared" si="11"/>
        <v>0</v>
      </c>
      <c r="J349" s="105">
        <f t="shared" si="12"/>
        <v>0</v>
      </c>
      <c r="M349" s="105">
        <f t="shared" si="13"/>
        <v>0</v>
      </c>
      <c r="N349" s="105">
        <f t="shared" si="14"/>
        <v>0</v>
      </c>
      <c r="O349" s="105">
        <f t="shared" si="15"/>
        <v>0</v>
      </c>
      <c r="P349" s="106">
        <f t="shared" si="16"/>
        <v>0</v>
      </c>
    </row>
    <row r="350" spans="1:16" x14ac:dyDescent="0.25">
      <c r="A350" s="160" t="s">
        <v>829</v>
      </c>
      <c r="F350" s="105">
        <f t="shared" si="10"/>
        <v>0</v>
      </c>
      <c r="I350" s="105">
        <f t="shared" si="11"/>
        <v>0</v>
      </c>
      <c r="J350" s="105">
        <f t="shared" si="12"/>
        <v>0</v>
      </c>
      <c r="M350" s="105">
        <f t="shared" si="13"/>
        <v>0</v>
      </c>
      <c r="N350" s="105">
        <f t="shared" si="14"/>
        <v>0</v>
      </c>
      <c r="O350" s="105">
        <f t="shared" si="15"/>
        <v>0</v>
      </c>
      <c r="P350" s="106">
        <f t="shared" si="16"/>
        <v>0</v>
      </c>
    </row>
    <row r="351" spans="1:16" x14ac:dyDescent="0.25">
      <c r="A351" s="160" t="s">
        <v>829</v>
      </c>
      <c r="F351" s="105">
        <f t="shared" si="10"/>
        <v>0</v>
      </c>
      <c r="I351" s="105">
        <f t="shared" si="11"/>
        <v>0</v>
      </c>
      <c r="J351" s="105">
        <f t="shared" si="12"/>
        <v>0</v>
      </c>
      <c r="M351" s="105">
        <f t="shared" si="13"/>
        <v>0</v>
      </c>
      <c r="N351" s="105">
        <f t="shared" si="14"/>
        <v>0</v>
      </c>
      <c r="O351" s="105">
        <f t="shared" si="15"/>
        <v>0</v>
      </c>
      <c r="P351" s="106">
        <f t="shared" si="16"/>
        <v>0</v>
      </c>
    </row>
    <row r="352" spans="1:16" x14ac:dyDescent="0.25">
      <c r="A352" s="160" t="s">
        <v>829</v>
      </c>
      <c r="F352" s="105">
        <f t="shared" si="10"/>
        <v>0</v>
      </c>
      <c r="I352" s="105">
        <f t="shared" si="11"/>
        <v>0</v>
      </c>
      <c r="J352" s="105">
        <f t="shared" si="12"/>
        <v>0</v>
      </c>
      <c r="M352" s="105">
        <f t="shared" si="13"/>
        <v>0</v>
      </c>
      <c r="N352" s="105">
        <f t="shared" si="14"/>
        <v>0</v>
      </c>
      <c r="O352" s="105">
        <f t="shared" si="15"/>
        <v>0</v>
      </c>
      <c r="P352" s="106">
        <f t="shared" si="16"/>
        <v>0</v>
      </c>
    </row>
    <row r="353" spans="1:16" x14ac:dyDescent="0.25">
      <c r="A353" s="160" t="s">
        <v>829</v>
      </c>
      <c r="F353" s="105">
        <f t="shared" si="10"/>
        <v>0</v>
      </c>
      <c r="I353" s="105">
        <f t="shared" si="11"/>
        <v>0</v>
      </c>
      <c r="J353" s="105">
        <f t="shared" si="12"/>
        <v>0</v>
      </c>
      <c r="M353" s="105">
        <f t="shared" si="13"/>
        <v>0</v>
      </c>
      <c r="N353" s="105">
        <f t="shared" si="14"/>
        <v>0</v>
      </c>
      <c r="O353" s="105">
        <f t="shared" si="15"/>
        <v>0</v>
      </c>
      <c r="P353" s="106">
        <f t="shared" si="16"/>
        <v>0</v>
      </c>
    </row>
    <row r="354" spans="1:16" x14ac:dyDescent="0.25">
      <c r="A354" s="160" t="s">
        <v>829</v>
      </c>
      <c r="F354" s="105">
        <f t="shared" si="10"/>
        <v>0</v>
      </c>
      <c r="I354" s="105">
        <f t="shared" si="11"/>
        <v>0</v>
      </c>
      <c r="J354" s="105">
        <f t="shared" si="12"/>
        <v>0</v>
      </c>
      <c r="M354" s="105">
        <f t="shared" si="13"/>
        <v>0</v>
      </c>
      <c r="N354" s="105">
        <f t="shared" si="14"/>
        <v>0</v>
      </c>
      <c r="O354" s="105">
        <f t="shared" si="15"/>
        <v>0</v>
      </c>
      <c r="P354" s="106">
        <f t="shared" si="16"/>
        <v>0</v>
      </c>
    </row>
    <row r="355" spans="1:16" x14ac:dyDescent="0.25">
      <c r="A355" s="160" t="s">
        <v>829</v>
      </c>
      <c r="F355" s="105">
        <f t="shared" si="10"/>
        <v>0</v>
      </c>
      <c r="I355" s="105">
        <f t="shared" si="11"/>
        <v>0</v>
      </c>
      <c r="J355" s="105">
        <f t="shared" si="12"/>
        <v>0</v>
      </c>
      <c r="M355" s="105">
        <f t="shared" si="13"/>
        <v>0</v>
      </c>
      <c r="N355" s="105">
        <f t="shared" si="14"/>
        <v>0</v>
      </c>
      <c r="O355" s="105">
        <f t="shared" si="15"/>
        <v>0</v>
      </c>
      <c r="P355" s="106">
        <f t="shared" si="16"/>
        <v>0</v>
      </c>
    </row>
    <row r="356" spans="1:16" x14ac:dyDescent="0.25">
      <c r="A356" s="160" t="s">
        <v>829</v>
      </c>
      <c r="F356" s="105">
        <f t="shared" si="10"/>
        <v>0</v>
      </c>
      <c r="I356" s="105">
        <f t="shared" si="11"/>
        <v>0</v>
      </c>
      <c r="J356" s="105">
        <f t="shared" si="12"/>
        <v>0</v>
      </c>
      <c r="M356" s="105">
        <f t="shared" si="13"/>
        <v>0</v>
      </c>
      <c r="N356" s="105">
        <f t="shared" si="14"/>
        <v>0</v>
      </c>
      <c r="O356" s="105">
        <f t="shared" si="15"/>
        <v>0</v>
      </c>
      <c r="P356" s="106">
        <f t="shared" si="16"/>
        <v>0</v>
      </c>
    </row>
    <row r="357" spans="1:16" x14ac:dyDescent="0.25">
      <c r="A357" s="160" t="s">
        <v>829</v>
      </c>
      <c r="F357" s="105">
        <f t="shared" si="10"/>
        <v>0</v>
      </c>
      <c r="I357" s="105">
        <f t="shared" si="11"/>
        <v>0</v>
      </c>
      <c r="J357" s="105">
        <f t="shared" si="12"/>
        <v>0</v>
      </c>
      <c r="M357" s="105">
        <f t="shared" si="13"/>
        <v>0</v>
      </c>
      <c r="N357" s="105">
        <f t="shared" si="14"/>
        <v>0</v>
      </c>
      <c r="O357" s="105">
        <f t="shared" si="15"/>
        <v>0</v>
      </c>
      <c r="P357" s="106">
        <f t="shared" si="16"/>
        <v>0</v>
      </c>
    </row>
    <row r="358" spans="1:16" x14ac:dyDescent="0.25">
      <c r="A358" s="160" t="s">
        <v>829</v>
      </c>
      <c r="F358" s="105">
        <f t="shared" si="10"/>
        <v>0</v>
      </c>
      <c r="I358" s="105">
        <f t="shared" si="11"/>
        <v>0</v>
      </c>
      <c r="J358" s="105">
        <f t="shared" si="12"/>
        <v>0</v>
      </c>
      <c r="M358" s="105">
        <f t="shared" si="13"/>
        <v>0</v>
      </c>
      <c r="N358" s="105">
        <f t="shared" si="14"/>
        <v>0</v>
      </c>
      <c r="O358" s="105">
        <f t="shared" si="15"/>
        <v>0</v>
      </c>
      <c r="P358" s="106">
        <f t="shared" si="16"/>
        <v>0</v>
      </c>
    </row>
    <row r="359" spans="1:16" x14ac:dyDescent="0.25">
      <c r="A359" s="160" t="s">
        <v>829</v>
      </c>
      <c r="F359" s="105">
        <f t="shared" si="10"/>
        <v>0</v>
      </c>
      <c r="I359" s="105">
        <f t="shared" si="11"/>
        <v>0</v>
      </c>
      <c r="J359" s="105">
        <f t="shared" si="12"/>
        <v>0</v>
      </c>
      <c r="M359" s="105">
        <f t="shared" si="13"/>
        <v>0</v>
      </c>
      <c r="N359" s="105">
        <f t="shared" si="14"/>
        <v>0</v>
      </c>
      <c r="O359" s="105">
        <f t="shared" si="15"/>
        <v>0</v>
      </c>
      <c r="P359" s="106">
        <f t="shared" si="16"/>
        <v>0</v>
      </c>
    </row>
    <row r="360" spans="1:16" x14ac:dyDescent="0.25">
      <c r="A360" s="160" t="s">
        <v>829</v>
      </c>
      <c r="F360" s="105">
        <f t="shared" si="10"/>
        <v>0</v>
      </c>
      <c r="I360" s="105">
        <f t="shared" si="11"/>
        <v>0</v>
      </c>
      <c r="J360" s="105">
        <f t="shared" si="12"/>
        <v>0</v>
      </c>
      <c r="M360" s="105">
        <f t="shared" si="13"/>
        <v>0</v>
      </c>
      <c r="N360" s="105">
        <f t="shared" si="14"/>
        <v>0</v>
      </c>
      <c r="O360" s="105">
        <f t="shared" si="15"/>
        <v>0</v>
      </c>
      <c r="P360" s="106">
        <f t="shared" si="16"/>
        <v>0</v>
      </c>
    </row>
    <row r="361" spans="1:16" x14ac:dyDescent="0.25">
      <c r="A361" s="160" t="s">
        <v>829</v>
      </c>
      <c r="F361" s="105">
        <f t="shared" si="10"/>
        <v>0</v>
      </c>
      <c r="I361" s="105">
        <f t="shared" si="11"/>
        <v>0</v>
      </c>
      <c r="J361" s="105">
        <f t="shared" si="12"/>
        <v>0</v>
      </c>
      <c r="M361" s="105">
        <f t="shared" si="13"/>
        <v>0</v>
      </c>
      <c r="N361" s="105">
        <f t="shared" si="14"/>
        <v>0</v>
      </c>
      <c r="O361" s="105">
        <f t="shared" si="15"/>
        <v>0</v>
      </c>
      <c r="P361" s="106">
        <f t="shared" si="16"/>
        <v>0</v>
      </c>
    </row>
    <row r="362" spans="1:16" x14ac:dyDescent="0.25">
      <c r="A362" s="160" t="s">
        <v>829</v>
      </c>
      <c r="F362" s="105">
        <f t="shared" si="10"/>
        <v>0</v>
      </c>
      <c r="I362" s="105">
        <f t="shared" si="11"/>
        <v>0</v>
      </c>
      <c r="J362" s="105">
        <f t="shared" si="12"/>
        <v>0</v>
      </c>
      <c r="M362" s="105">
        <f t="shared" si="13"/>
        <v>0</v>
      </c>
      <c r="N362" s="105">
        <f t="shared" si="14"/>
        <v>0</v>
      </c>
      <c r="O362" s="105">
        <f t="shared" si="15"/>
        <v>0</v>
      </c>
      <c r="P362" s="106">
        <f t="shared" si="16"/>
        <v>0</v>
      </c>
    </row>
    <row r="363" spans="1:16" x14ac:dyDescent="0.25">
      <c r="A363" s="160" t="s">
        <v>829</v>
      </c>
      <c r="F363" s="105">
        <f t="shared" si="10"/>
        <v>0</v>
      </c>
      <c r="I363" s="105">
        <f t="shared" si="11"/>
        <v>0</v>
      </c>
      <c r="J363" s="105">
        <f t="shared" si="12"/>
        <v>0</v>
      </c>
      <c r="M363" s="105">
        <f t="shared" si="13"/>
        <v>0</v>
      </c>
      <c r="N363" s="105">
        <f t="shared" si="14"/>
        <v>0</v>
      </c>
      <c r="O363" s="105">
        <f t="shared" si="15"/>
        <v>0</v>
      </c>
      <c r="P363" s="106">
        <f t="shared" si="16"/>
        <v>0</v>
      </c>
    </row>
    <row r="364" spans="1:16" x14ac:dyDescent="0.25">
      <c r="A364" s="160" t="s">
        <v>829</v>
      </c>
      <c r="F364" s="105">
        <f t="shared" si="10"/>
        <v>0</v>
      </c>
      <c r="I364" s="105">
        <f t="shared" si="11"/>
        <v>0</v>
      </c>
      <c r="J364" s="105">
        <f t="shared" si="12"/>
        <v>0</v>
      </c>
      <c r="M364" s="105">
        <f t="shared" si="13"/>
        <v>0</v>
      </c>
      <c r="N364" s="105">
        <f t="shared" si="14"/>
        <v>0</v>
      </c>
      <c r="O364" s="105">
        <f t="shared" si="15"/>
        <v>0</v>
      </c>
      <c r="P364" s="106">
        <f t="shared" si="16"/>
        <v>0</v>
      </c>
    </row>
    <row r="365" spans="1:16" x14ac:dyDescent="0.25">
      <c r="A365" s="160" t="s">
        <v>829</v>
      </c>
      <c r="F365" s="105">
        <f t="shared" si="10"/>
        <v>0</v>
      </c>
      <c r="I365" s="105">
        <f t="shared" si="11"/>
        <v>0</v>
      </c>
      <c r="J365" s="105">
        <f t="shared" si="12"/>
        <v>0</v>
      </c>
      <c r="M365" s="105">
        <f t="shared" si="13"/>
        <v>0</v>
      </c>
      <c r="N365" s="105">
        <f t="shared" si="14"/>
        <v>0</v>
      </c>
      <c r="O365" s="105">
        <f t="shared" si="15"/>
        <v>0</v>
      </c>
      <c r="P365" s="106">
        <f t="shared" si="16"/>
        <v>0</v>
      </c>
    </row>
    <row r="366" spans="1:16" x14ac:dyDescent="0.25">
      <c r="A366" s="160" t="s">
        <v>829</v>
      </c>
      <c r="F366" s="105">
        <f t="shared" si="10"/>
        <v>0</v>
      </c>
      <c r="I366" s="105">
        <f t="shared" si="11"/>
        <v>0</v>
      </c>
      <c r="J366" s="105">
        <f t="shared" si="12"/>
        <v>0</v>
      </c>
      <c r="M366" s="105">
        <f t="shared" si="13"/>
        <v>0</v>
      </c>
      <c r="N366" s="105">
        <f t="shared" si="14"/>
        <v>0</v>
      </c>
      <c r="O366" s="105">
        <f t="shared" si="15"/>
        <v>0</v>
      </c>
      <c r="P366" s="106">
        <f t="shared" si="16"/>
        <v>0</v>
      </c>
    </row>
    <row r="367" spans="1:16" x14ac:dyDescent="0.25">
      <c r="A367" s="160" t="s">
        <v>829</v>
      </c>
      <c r="F367" s="105">
        <f t="shared" si="10"/>
        <v>0</v>
      </c>
      <c r="I367" s="105">
        <f t="shared" si="11"/>
        <v>0</v>
      </c>
      <c r="J367" s="105">
        <f t="shared" si="12"/>
        <v>0</v>
      </c>
      <c r="M367" s="105">
        <f t="shared" si="13"/>
        <v>0</v>
      </c>
      <c r="N367" s="105">
        <f t="shared" si="14"/>
        <v>0</v>
      </c>
      <c r="O367" s="105">
        <f t="shared" si="15"/>
        <v>0</v>
      </c>
      <c r="P367" s="106">
        <f t="shared" si="16"/>
        <v>0</v>
      </c>
    </row>
    <row r="368" spans="1:16" x14ac:dyDescent="0.25">
      <c r="A368" s="160" t="s">
        <v>829</v>
      </c>
      <c r="F368" s="105">
        <f t="shared" si="10"/>
        <v>0</v>
      </c>
      <c r="I368" s="105">
        <f t="shared" si="11"/>
        <v>0</v>
      </c>
      <c r="J368" s="105">
        <f t="shared" si="12"/>
        <v>0</v>
      </c>
      <c r="M368" s="105">
        <f t="shared" si="13"/>
        <v>0</v>
      </c>
      <c r="N368" s="105">
        <f t="shared" si="14"/>
        <v>0</v>
      </c>
      <c r="O368" s="105">
        <f t="shared" si="15"/>
        <v>0</v>
      </c>
      <c r="P368" s="106">
        <f t="shared" si="16"/>
        <v>0</v>
      </c>
    </row>
    <row r="369" spans="1:16" x14ac:dyDescent="0.25">
      <c r="A369" s="160" t="s">
        <v>829</v>
      </c>
      <c r="F369" s="105">
        <f t="shared" si="10"/>
        <v>0</v>
      </c>
      <c r="I369" s="105">
        <f t="shared" si="11"/>
        <v>0</v>
      </c>
      <c r="J369" s="105">
        <f t="shared" si="12"/>
        <v>0</v>
      </c>
      <c r="M369" s="105">
        <f t="shared" si="13"/>
        <v>0</v>
      </c>
      <c r="N369" s="105">
        <f t="shared" si="14"/>
        <v>0</v>
      </c>
      <c r="O369" s="105">
        <f t="shared" si="15"/>
        <v>0</v>
      </c>
      <c r="P369" s="106">
        <f t="shared" si="16"/>
        <v>0</v>
      </c>
    </row>
    <row r="370" spans="1:16" x14ac:dyDescent="0.25">
      <c r="A370" s="160" t="s">
        <v>829</v>
      </c>
      <c r="F370" s="105">
        <f t="shared" si="10"/>
        <v>0</v>
      </c>
      <c r="I370" s="105">
        <f t="shared" si="11"/>
        <v>0</v>
      </c>
      <c r="J370" s="105">
        <f t="shared" si="12"/>
        <v>0</v>
      </c>
      <c r="M370" s="105">
        <f t="shared" si="13"/>
        <v>0</v>
      </c>
      <c r="N370" s="105">
        <f t="shared" si="14"/>
        <v>0</v>
      </c>
      <c r="O370" s="105">
        <f t="shared" si="15"/>
        <v>0</v>
      </c>
      <c r="P370" s="106">
        <f t="shared" si="16"/>
        <v>0</v>
      </c>
    </row>
    <row r="371" spans="1:16" x14ac:dyDescent="0.25">
      <c r="A371" s="160" t="s">
        <v>829</v>
      </c>
      <c r="F371" s="105">
        <f t="shared" si="10"/>
        <v>0</v>
      </c>
      <c r="I371" s="105">
        <f t="shared" si="11"/>
        <v>0</v>
      </c>
      <c r="J371" s="105">
        <f t="shared" si="12"/>
        <v>0</v>
      </c>
      <c r="M371" s="105">
        <f t="shared" si="13"/>
        <v>0</v>
      </c>
      <c r="N371" s="105">
        <f t="shared" si="14"/>
        <v>0</v>
      </c>
      <c r="O371" s="105">
        <f t="shared" si="15"/>
        <v>0</v>
      </c>
      <c r="P371" s="106">
        <f t="shared" si="16"/>
        <v>0</v>
      </c>
    </row>
    <row r="372" spans="1:16" x14ac:dyDescent="0.25">
      <c r="A372" s="160" t="s">
        <v>829</v>
      </c>
      <c r="F372" s="105">
        <f t="shared" si="10"/>
        <v>0</v>
      </c>
      <c r="I372" s="105">
        <f t="shared" si="11"/>
        <v>0</v>
      </c>
      <c r="J372" s="105">
        <f t="shared" si="12"/>
        <v>0</v>
      </c>
      <c r="M372" s="105">
        <f t="shared" si="13"/>
        <v>0</v>
      </c>
      <c r="N372" s="105">
        <f t="shared" si="14"/>
        <v>0</v>
      </c>
      <c r="O372" s="105">
        <f t="shared" si="15"/>
        <v>0</v>
      </c>
      <c r="P372" s="106">
        <f t="shared" si="16"/>
        <v>0</v>
      </c>
    </row>
    <row r="373" spans="1:16" x14ac:dyDescent="0.25">
      <c r="A373" s="160" t="s">
        <v>829</v>
      </c>
      <c r="F373" s="105">
        <f t="shared" si="10"/>
        <v>0</v>
      </c>
      <c r="I373" s="105">
        <f t="shared" si="11"/>
        <v>0</v>
      </c>
      <c r="J373" s="105">
        <f t="shared" si="12"/>
        <v>0</v>
      </c>
      <c r="M373" s="105">
        <f t="shared" si="13"/>
        <v>0</v>
      </c>
      <c r="N373" s="105">
        <f t="shared" si="14"/>
        <v>0</v>
      </c>
      <c r="O373" s="105">
        <f t="shared" si="15"/>
        <v>0</v>
      </c>
      <c r="P373" s="106">
        <f t="shared" si="16"/>
        <v>0</v>
      </c>
    </row>
    <row r="374" spans="1:16" x14ac:dyDescent="0.25">
      <c r="A374" s="160" t="s">
        <v>829</v>
      </c>
      <c r="F374" s="105">
        <f t="shared" si="10"/>
        <v>0</v>
      </c>
      <c r="I374" s="105">
        <f t="shared" si="11"/>
        <v>0</v>
      </c>
      <c r="J374" s="105">
        <f t="shared" si="12"/>
        <v>0</v>
      </c>
      <c r="M374" s="105">
        <f t="shared" si="13"/>
        <v>0</v>
      </c>
      <c r="N374" s="105">
        <f t="shared" si="14"/>
        <v>0</v>
      </c>
      <c r="O374" s="105">
        <f t="shared" si="15"/>
        <v>0</v>
      </c>
      <c r="P374" s="106">
        <f t="shared" si="16"/>
        <v>0</v>
      </c>
    </row>
    <row r="375" spans="1:16" x14ac:dyDescent="0.25">
      <c r="A375" s="160" t="s">
        <v>829</v>
      </c>
      <c r="F375" s="105">
        <f t="shared" si="10"/>
        <v>0</v>
      </c>
      <c r="I375" s="105">
        <f t="shared" si="11"/>
        <v>0</v>
      </c>
      <c r="J375" s="105">
        <f t="shared" si="12"/>
        <v>0</v>
      </c>
      <c r="M375" s="105">
        <f t="shared" si="13"/>
        <v>0</v>
      </c>
      <c r="N375" s="105">
        <f t="shared" si="14"/>
        <v>0</v>
      </c>
      <c r="O375" s="105">
        <f t="shared" si="15"/>
        <v>0</v>
      </c>
      <c r="P375" s="106">
        <f t="shared" si="16"/>
        <v>0</v>
      </c>
    </row>
    <row r="376" spans="1:16" x14ac:dyDescent="0.25">
      <c r="A376" s="160" t="s">
        <v>829</v>
      </c>
      <c r="F376" s="105">
        <f t="shared" si="10"/>
        <v>0</v>
      </c>
      <c r="I376" s="105">
        <f t="shared" si="11"/>
        <v>0</v>
      </c>
      <c r="J376" s="105">
        <f t="shared" si="12"/>
        <v>0</v>
      </c>
      <c r="M376" s="105">
        <f t="shared" si="13"/>
        <v>0</v>
      </c>
      <c r="N376" s="105">
        <f t="shared" si="14"/>
        <v>0</v>
      </c>
      <c r="O376" s="105">
        <f t="shared" si="15"/>
        <v>0</v>
      </c>
      <c r="P376" s="106">
        <f t="shared" si="16"/>
        <v>0</v>
      </c>
    </row>
    <row r="377" spans="1:16" x14ac:dyDescent="0.25">
      <c r="A377" s="160" t="s">
        <v>829</v>
      </c>
      <c r="F377" s="105">
        <f t="shared" si="10"/>
        <v>0</v>
      </c>
      <c r="I377" s="105">
        <f t="shared" si="11"/>
        <v>0</v>
      </c>
      <c r="J377" s="105">
        <f t="shared" si="12"/>
        <v>0</v>
      </c>
      <c r="M377" s="105">
        <f t="shared" si="13"/>
        <v>0</v>
      </c>
      <c r="N377" s="105">
        <f t="shared" si="14"/>
        <v>0</v>
      </c>
      <c r="O377" s="105">
        <f t="shared" si="15"/>
        <v>0</v>
      </c>
      <c r="P377" s="106">
        <f t="shared" si="16"/>
        <v>0</v>
      </c>
    </row>
    <row r="378" spans="1:16" x14ac:dyDescent="0.25">
      <c r="A378" s="160" t="s">
        <v>829</v>
      </c>
      <c r="F378" s="105">
        <f t="shared" si="10"/>
        <v>0</v>
      </c>
      <c r="I378" s="105">
        <f t="shared" si="11"/>
        <v>0</v>
      </c>
      <c r="J378" s="105">
        <f t="shared" si="12"/>
        <v>0</v>
      </c>
      <c r="M378" s="105">
        <f t="shared" si="13"/>
        <v>0</v>
      </c>
      <c r="N378" s="105">
        <f t="shared" si="14"/>
        <v>0</v>
      </c>
      <c r="O378" s="105">
        <f t="shared" si="15"/>
        <v>0</v>
      </c>
      <c r="P378" s="106">
        <f t="shared" si="16"/>
        <v>0</v>
      </c>
    </row>
    <row r="379" spans="1:16" x14ac:dyDescent="0.25">
      <c r="A379" s="160" t="s">
        <v>829</v>
      </c>
      <c r="F379" s="105">
        <f t="shared" si="10"/>
        <v>0</v>
      </c>
      <c r="I379" s="105">
        <f t="shared" si="11"/>
        <v>0</v>
      </c>
      <c r="J379" s="105">
        <f t="shared" si="12"/>
        <v>0</v>
      </c>
      <c r="M379" s="105">
        <f t="shared" si="13"/>
        <v>0</v>
      </c>
      <c r="N379" s="105">
        <f t="shared" si="14"/>
        <v>0</v>
      </c>
      <c r="O379" s="105">
        <f t="shared" si="15"/>
        <v>0</v>
      </c>
      <c r="P379" s="106">
        <f t="shared" si="16"/>
        <v>0</v>
      </c>
    </row>
    <row r="380" spans="1:16" x14ac:dyDescent="0.25">
      <c r="A380" s="160" t="s">
        <v>829</v>
      </c>
      <c r="F380" s="105">
        <f t="shared" si="10"/>
        <v>0</v>
      </c>
      <c r="I380" s="105">
        <f t="shared" si="11"/>
        <v>0</v>
      </c>
      <c r="J380" s="105">
        <f t="shared" si="12"/>
        <v>0</v>
      </c>
      <c r="M380" s="105">
        <f t="shared" si="13"/>
        <v>0</v>
      </c>
      <c r="N380" s="105">
        <f t="shared" si="14"/>
        <v>0</v>
      </c>
      <c r="O380" s="105">
        <f t="shared" si="15"/>
        <v>0</v>
      </c>
      <c r="P380" s="106">
        <f t="shared" si="16"/>
        <v>0</v>
      </c>
    </row>
    <row r="381" spans="1:16" x14ac:dyDescent="0.25">
      <c r="A381" s="160" t="s">
        <v>829</v>
      </c>
      <c r="F381" s="105">
        <f t="shared" si="10"/>
        <v>0</v>
      </c>
      <c r="I381" s="105">
        <f t="shared" si="11"/>
        <v>0</v>
      </c>
      <c r="J381" s="105">
        <f t="shared" si="12"/>
        <v>0</v>
      </c>
      <c r="M381" s="105">
        <f t="shared" si="13"/>
        <v>0</v>
      </c>
      <c r="N381" s="105">
        <f t="shared" si="14"/>
        <v>0</v>
      </c>
      <c r="O381" s="105">
        <f t="shared" si="15"/>
        <v>0</v>
      </c>
      <c r="P381" s="106">
        <f t="shared" si="16"/>
        <v>0</v>
      </c>
    </row>
    <row r="382" spans="1:16" x14ac:dyDescent="0.25">
      <c r="A382" s="160" t="s">
        <v>829</v>
      </c>
      <c r="F382" s="105">
        <f t="shared" si="10"/>
        <v>0</v>
      </c>
      <c r="I382" s="105">
        <f t="shared" si="11"/>
        <v>0</v>
      </c>
      <c r="J382" s="105">
        <f t="shared" si="12"/>
        <v>0</v>
      </c>
      <c r="M382" s="105">
        <f t="shared" si="13"/>
        <v>0</v>
      </c>
      <c r="N382" s="105">
        <f t="shared" si="14"/>
        <v>0</v>
      </c>
      <c r="O382" s="105">
        <f t="shared" si="15"/>
        <v>0</v>
      </c>
      <c r="P382" s="106">
        <f t="shared" si="16"/>
        <v>0</v>
      </c>
    </row>
    <row r="383" spans="1:16" x14ac:dyDescent="0.25">
      <c r="A383" s="160" t="s">
        <v>829</v>
      </c>
      <c r="F383" s="105">
        <f t="shared" si="10"/>
        <v>0</v>
      </c>
      <c r="I383" s="105">
        <f t="shared" si="11"/>
        <v>0</v>
      </c>
      <c r="J383" s="105">
        <f t="shared" si="12"/>
        <v>0</v>
      </c>
      <c r="M383" s="105">
        <f t="shared" si="13"/>
        <v>0</v>
      </c>
      <c r="N383" s="105">
        <f t="shared" si="14"/>
        <v>0</v>
      </c>
      <c r="O383" s="105">
        <f t="shared" si="15"/>
        <v>0</v>
      </c>
      <c r="P383" s="106">
        <f t="shared" si="16"/>
        <v>0</v>
      </c>
    </row>
    <row r="384" spans="1:16" x14ac:dyDescent="0.25">
      <c r="A384" s="160" t="s">
        <v>829</v>
      </c>
      <c r="F384" s="105">
        <f t="shared" si="10"/>
        <v>0</v>
      </c>
      <c r="I384" s="105">
        <f t="shared" si="11"/>
        <v>0</v>
      </c>
      <c r="J384" s="105">
        <f t="shared" si="12"/>
        <v>0</v>
      </c>
      <c r="M384" s="105">
        <f t="shared" si="13"/>
        <v>0</v>
      </c>
      <c r="N384" s="105">
        <f t="shared" si="14"/>
        <v>0</v>
      </c>
      <c r="O384" s="105">
        <f t="shared" si="15"/>
        <v>0</v>
      </c>
      <c r="P384" s="106">
        <f t="shared" si="16"/>
        <v>0</v>
      </c>
    </row>
    <row r="385" spans="1:16" x14ac:dyDescent="0.25">
      <c r="A385" s="160" t="s">
        <v>829</v>
      </c>
      <c r="F385" s="105">
        <f t="shared" si="10"/>
        <v>0</v>
      </c>
      <c r="I385" s="105">
        <f t="shared" si="11"/>
        <v>0</v>
      </c>
      <c r="J385" s="105">
        <f t="shared" si="12"/>
        <v>0</v>
      </c>
      <c r="M385" s="105">
        <f t="shared" si="13"/>
        <v>0</v>
      </c>
      <c r="N385" s="105">
        <f t="shared" si="14"/>
        <v>0</v>
      </c>
      <c r="O385" s="105">
        <f t="shared" si="15"/>
        <v>0</v>
      </c>
      <c r="P385" s="106">
        <f t="shared" si="16"/>
        <v>0</v>
      </c>
    </row>
    <row r="386" spans="1:16" x14ac:dyDescent="0.25">
      <c r="A386" s="160" t="s">
        <v>829</v>
      </c>
      <c r="F386" s="105">
        <f t="shared" si="10"/>
        <v>0</v>
      </c>
      <c r="I386" s="105">
        <f t="shared" si="11"/>
        <v>0</v>
      </c>
      <c r="J386" s="105">
        <f t="shared" si="12"/>
        <v>0</v>
      </c>
      <c r="M386" s="105">
        <f t="shared" si="13"/>
        <v>0</v>
      </c>
      <c r="N386" s="105">
        <f t="shared" si="14"/>
        <v>0</v>
      </c>
      <c r="O386" s="105">
        <f t="shared" si="15"/>
        <v>0</v>
      </c>
      <c r="P386" s="106">
        <f t="shared" si="16"/>
        <v>0</v>
      </c>
    </row>
    <row r="387" spans="1:16" x14ac:dyDescent="0.25">
      <c r="A387" s="160" t="s">
        <v>829</v>
      </c>
      <c r="F387" s="105">
        <f t="shared" si="10"/>
        <v>0</v>
      </c>
      <c r="I387" s="105">
        <f t="shared" si="11"/>
        <v>0</v>
      </c>
      <c r="J387" s="105">
        <f t="shared" si="12"/>
        <v>0</v>
      </c>
      <c r="M387" s="105">
        <f t="shared" si="13"/>
        <v>0</v>
      </c>
      <c r="N387" s="105">
        <f t="shared" si="14"/>
        <v>0</v>
      </c>
      <c r="O387" s="105">
        <f t="shared" si="15"/>
        <v>0</v>
      </c>
      <c r="P387" s="106">
        <f t="shared" si="16"/>
        <v>0</v>
      </c>
    </row>
    <row r="388" spans="1:16" x14ac:dyDescent="0.25">
      <c r="A388" s="160" t="s">
        <v>829</v>
      </c>
      <c r="F388" s="105">
        <f t="shared" si="10"/>
        <v>0</v>
      </c>
      <c r="I388" s="105">
        <f t="shared" si="11"/>
        <v>0</v>
      </c>
      <c r="J388" s="105">
        <f t="shared" si="12"/>
        <v>0</v>
      </c>
      <c r="M388" s="105">
        <f t="shared" si="13"/>
        <v>0</v>
      </c>
      <c r="N388" s="105">
        <f t="shared" si="14"/>
        <v>0</v>
      </c>
      <c r="O388" s="105">
        <f t="shared" si="15"/>
        <v>0</v>
      </c>
      <c r="P388" s="106">
        <f t="shared" si="16"/>
        <v>0</v>
      </c>
    </row>
    <row r="389" spans="1:16" x14ac:dyDescent="0.25">
      <c r="A389" s="160" t="s">
        <v>829</v>
      </c>
      <c r="F389" s="105">
        <f t="shared" si="10"/>
        <v>0</v>
      </c>
      <c r="I389" s="105">
        <f t="shared" si="11"/>
        <v>0</v>
      </c>
      <c r="J389" s="105">
        <f t="shared" si="12"/>
        <v>0</v>
      </c>
      <c r="M389" s="105">
        <f t="shared" si="13"/>
        <v>0</v>
      </c>
      <c r="N389" s="105">
        <f t="shared" si="14"/>
        <v>0</v>
      </c>
      <c r="O389" s="105">
        <f t="shared" si="15"/>
        <v>0</v>
      </c>
      <c r="P389" s="106">
        <f t="shared" si="16"/>
        <v>0</v>
      </c>
    </row>
    <row r="390" spans="1:16" x14ac:dyDescent="0.25">
      <c r="A390" s="160" t="s">
        <v>829</v>
      </c>
      <c r="F390" s="105">
        <f t="shared" si="10"/>
        <v>0</v>
      </c>
      <c r="I390" s="105">
        <f t="shared" si="11"/>
        <v>0</v>
      </c>
      <c r="J390" s="105">
        <f t="shared" si="12"/>
        <v>0</v>
      </c>
      <c r="M390" s="105">
        <f t="shared" si="13"/>
        <v>0</v>
      </c>
      <c r="N390" s="105">
        <f t="shared" si="14"/>
        <v>0</v>
      </c>
      <c r="O390" s="105">
        <f t="shared" si="15"/>
        <v>0</v>
      </c>
      <c r="P390" s="106">
        <f t="shared" si="16"/>
        <v>0</v>
      </c>
    </row>
    <row r="391" spans="1:16" x14ac:dyDescent="0.25">
      <c r="A391" s="160" t="s">
        <v>829</v>
      </c>
      <c r="F391" s="105">
        <f t="shared" si="10"/>
        <v>0</v>
      </c>
      <c r="I391" s="105">
        <f t="shared" si="11"/>
        <v>0</v>
      </c>
      <c r="J391" s="105">
        <f t="shared" si="12"/>
        <v>0</v>
      </c>
      <c r="M391" s="105">
        <f t="shared" si="13"/>
        <v>0</v>
      </c>
      <c r="N391" s="105">
        <f t="shared" si="14"/>
        <v>0</v>
      </c>
      <c r="O391" s="105">
        <f t="shared" si="15"/>
        <v>0</v>
      </c>
      <c r="P391" s="106">
        <f t="shared" si="16"/>
        <v>0</v>
      </c>
    </row>
    <row r="392" spans="1:16" x14ac:dyDescent="0.25">
      <c r="A392" s="160" t="s">
        <v>829</v>
      </c>
      <c r="F392" s="105">
        <f t="shared" si="10"/>
        <v>0</v>
      </c>
      <c r="I392" s="105">
        <f t="shared" si="11"/>
        <v>0</v>
      </c>
      <c r="J392" s="105">
        <f t="shared" si="12"/>
        <v>0</v>
      </c>
      <c r="M392" s="105">
        <f t="shared" si="13"/>
        <v>0</v>
      </c>
      <c r="N392" s="105">
        <f t="shared" si="14"/>
        <v>0</v>
      </c>
      <c r="O392" s="105">
        <f t="shared" si="15"/>
        <v>0</v>
      </c>
      <c r="P392" s="106">
        <f t="shared" si="16"/>
        <v>0</v>
      </c>
    </row>
    <row r="393" spans="1:16" x14ac:dyDescent="0.25">
      <c r="A393" s="160" t="s">
        <v>829</v>
      </c>
      <c r="F393" s="105">
        <f t="shared" si="10"/>
        <v>0</v>
      </c>
      <c r="I393" s="105">
        <f t="shared" si="11"/>
        <v>0</v>
      </c>
      <c r="J393" s="105">
        <f t="shared" si="12"/>
        <v>0</v>
      </c>
      <c r="M393" s="105">
        <f t="shared" si="13"/>
        <v>0</v>
      </c>
      <c r="N393" s="105">
        <f t="shared" si="14"/>
        <v>0</v>
      </c>
      <c r="O393" s="105">
        <f t="shared" si="15"/>
        <v>0</v>
      </c>
      <c r="P393" s="106">
        <f t="shared" si="16"/>
        <v>0</v>
      </c>
    </row>
    <row r="394" spans="1:16" x14ac:dyDescent="0.25">
      <c r="A394" s="160" t="s">
        <v>829</v>
      </c>
      <c r="F394" s="105">
        <f t="shared" si="10"/>
        <v>0</v>
      </c>
      <c r="I394" s="105">
        <f t="shared" si="11"/>
        <v>0</v>
      </c>
      <c r="J394" s="105">
        <f t="shared" si="12"/>
        <v>0</v>
      </c>
      <c r="M394" s="105">
        <f t="shared" si="13"/>
        <v>0</v>
      </c>
      <c r="N394" s="105">
        <f t="shared" si="14"/>
        <v>0</v>
      </c>
      <c r="O394" s="105">
        <f t="shared" si="15"/>
        <v>0</v>
      </c>
      <c r="P394" s="106">
        <f t="shared" si="16"/>
        <v>0</v>
      </c>
    </row>
    <row r="395" spans="1:16" x14ac:dyDescent="0.25">
      <c r="A395" s="160" t="s">
        <v>829</v>
      </c>
      <c r="F395" s="105">
        <f t="shared" si="10"/>
        <v>0</v>
      </c>
      <c r="I395" s="105">
        <f t="shared" si="11"/>
        <v>0</v>
      </c>
      <c r="J395" s="105">
        <f t="shared" si="12"/>
        <v>0</v>
      </c>
      <c r="M395" s="105">
        <f t="shared" si="13"/>
        <v>0</v>
      </c>
      <c r="N395" s="105">
        <f t="shared" si="14"/>
        <v>0</v>
      </c>
      <c r="O395" s="105">
        <f t="shared" si="15"/>
        <v>0</v>
      </c>
      <c r="P395" s="106">
        <f t="shared" si="16"/>
        <v>0</v>
      </c>
    </row>
    <row r="396" spans="1:16" x14ac:dyDescent="0.25">
      <c r="A396" s="160" t="s">
        <v>829</v>
      </c>
      <c r="F396" s="105">
        <f t="shared" si="10"/>
        <v>0</v>
      </c>
      <c r="I396" s="105">
        <f t="shared" si="11"/>
        <v>0</v>
      </c>
      <c r="J396" s="105">
        <f t="shared" si="12"/>
        <v>0</v>
      </c>
      <c r="M396" s="105">
        <f t="shared" si="13"/>
        <v>0</v>
      </c>
      <c r="N396" s="105">
        <f t="shared" si="14"/>
        <v>0</v>
      </c>
      <c r="O396" s="105">
        <f t="shared" si="15"/>
        <v>0</v>
      </c>
      <c r="P396" s="106">
        <f t="shared" si="16"/>
        <v>0</v>
      </c>
    </row>
    <row r="397" spans="1:16" x14ac:dyDescent="0.25">
      <c r="A397" s="160" t="s">
        <v>829</v>
      </c>
      <c r="F397" s="105">
        <f t="shared" si="10"/>
        <v>0</v>
      </c>
      <c r="I397" s="105">
        <f t="shared" si="11"/>
        <v>0</v>
      </c>
      <c r="J397" s="105">
        <f t="shared" si="12"/>
        <v>0</v>
      </c>
      <c r="M397" s="105">
        <f t="shared" si="13"/>
        <v>0</v>
      </c>
      <c r="N397" s="105">
        <f t="shared" si="14"/>
        <v>0</v>
      </c>
      <c r="O397" s="105">
        <f t="shared" si="15"/>
        <v>0</v>
      </c>
      <c r="P397" s="106">
        <f t="shared" si="16"/>
        <v>0</v>
      </c>
    </row>
    <row r="398" spans="1:16" x14ac:dyDescent="0.25">
      <c r="A398" s="160" t="s">
        <v>829</v>
      </c>
      <c r="F398" s="105">
        <f t="shared" si="10"/>
        <v>0</v>
      </c>
      <c r="I398" s="105">
        <f t="shared" si="11"/>
        <v>0</v>
      </c>
      <c r="J398" s="105">
        <f t="shared" si="12"/>
        <v>0</v>
      </c>
      <c r="M398" s="105">
        <f t="shared" si="13"/>
        <v>0</v>
      </c>
      <c r="N398" s="105">
        <f t="shared" si="14"/>
        <v>0</v>
      </c>
      <c r="O398" s="105">
        <f t="shared" si="15"/>
        <v>0</v>
      </c>
      <c r="P398" s="106">
        <f t="shared" si="16"/>
        <v>0</v>
      </c>
    </row>
    <row r="399" spans="1:16" x14ac:dyDescent="0.25">
      <c r="A399" s="160" t="s">
        <v>829</v>
      </c>
      <c r="F399" s="105">
        <f t="shared" si="10"/>
        <v>0</v>
      </c>
      <c r="I399" s="105">
        <f t="shared" si="11"/>
        <v>0</v>
      </c>
      <c r="J399" s="105">
        <f t="shared" si="12"/>
        <v>0</v>
      </c>
      <c r="M399" s="105">
        <f t="shared" si="13"/>
        <v>0</v>
      </c>
      <c r="N399" s="105">
        <f t="shared" si="14"/>
        <v>0</v>
      </c>
      <c r="O399" s="105">
        <f t="shared" si="15"/>
        <v>0</v>
      </c>
      <c r="P399" s="106">
        <f t="shared" si="16"/>
        <v>0</v>
      </c>
    </row>
    <row r="400" spans="1:16" x14ac:dyDescent="0.25">
      <c r="A400" s="160" t="s">
        <v>829</v>
      </c>
      <c r="F400" s="105">
        <f t="shared" si="10"/>
        <v>0</v>
      </c>
      <c r="I400" s="105">
        <f t="shared" si="11"/>
        <v>0</v>
      </c>
      <c r="J400" s="105">
        <f t="shared" si="12"/>
        <v>0</v>
      </c>
      <c r="M400" s="105">
        <f t="shared" si="13"/>
        <v>0</v>
      </c>
      <c r="N400" s="105">
        <f t="shared" si="14"/>
        <v>0</v>
      </c>
      <c r="O400" s="105">
        <f t="shared" si="15"/>
        <v>0</v>
      </c>
      <c r="P400" s="106">
        <f t="shared" si="16"/>
        <v>0</v>
      </c>
    </row>
    <row r="401" spans="1:16" x14ac:dyDescent="0.25">
      <c r="A401" s="160" t="s">
        <v>829</v>
      </c>
      <c r="F401" s="105">
        <f t="shared" si="10"/>
        <v>0</v>
      </c>
      <c r="I401" s="105">
        <f t="shared" si="11"/>
        <v>0</v>
      </c>
      <c r="J401" s="105">
        <f t="shared" si="12"/>
        <v>0</v>
      </c>
      <c r="M401" s="105">
        <f t="shared" si="13"/>
        <v>0</v>
      </c>
      <c r="N401" s="105">
        <f t="shared" si="14"/>
        <v>0</v>
      </c>
      <c r="O401" s="105">
        <f t="shared" si="15"/>
        <v>0</v>
      </c>
      <c r="P401" s="106">
        <f t="shared" si="16"/>
        <v>0</v>
      </c>
    </row>
    <row r="402" spans="1:16" x14ac:dyDescent="0.25">
      <c r="A402" s="160" t="s">
        <v>829</v>
      </c>
      <c r="F402" s="105">
        <f t="shared" si="10"/>
        <v>0</v>
      </c>
      <c r="I402" s="105">
        <f t="shared" si="11"/>
        <v>0</v>
      </c>
      <c r="J402" s="105">
        <f t="shared" si="12"/>
        <v>0</v>
      </c>
      <c r="M402" s="105">
        <f t="shared" si="13"/>
        <v>0</v>
      </c>
      <c r="N402" s="105">
        <f t="shared" si="14"/>
        <v>0</v>
      </c>
      <c r="O402" s="105">
        <f t="shared" si="15"/>
        <v>0</v>
      </c>
      <c r="P402" s="106">
        <f t="shared" si="16"/>
        <v>0</v>
      </c>
    </row>
    <row r="403" spans="1:16" x14ac:dyDescent="0.25">
      <c r="A403" s="160" t="s">
        <v>829</v>
      </c>
      <c r="F403" s="105">
        <f t="shared" si="10"/>
        <v>0</v>
      </c>
      <c r="I403" s="105">
        <f t="shared" si="11"/>
        <v>0</v>
      </c>
      <c r="J403" s="105">
        <f t="shared" si="12"/>
        <v>0</v>
      </c>
      <c r="M403" s="105">
        <f t="shared" si="13"/>
        <v>0</v>
      </c>
      <c r="N403" s="105">
        <f t="shared" si="14"/>
        <v>0</v>
      </c>
      <c r="O403" s="105">
        <f t="shared" si="15"/>
        <v>0</v>
      </c>
      <c r="P403" s="106">
        <f t="shared" si="16"/>
        <v>0</v>
      </c>
    </row>
    <row r="404" spans="1:16" x14ac:dyDescent="0.25">
      <c r="A404" s="160" t="s">
        <v>829</v>
      </c>
      <c r="F404" s="105">
        <f t="shared" si="10"/>
        <v>0</v>
      </c>
      <c r="I404" s="105">
        <f t="shared" si="11"/>
        <v>0</v>
      </c>
      <c r="J404" s="105">
        <f t="shared" si="12"/>
        <v>0</v>
      </c>
      <c r="M404" s="105">
        <f t="shared" si="13"/>
        <v>0</v>
      </c>
      <c r="N404" s="105">
        <f t="shared" si="14"/>
        <v>0</v>
      </c>
      <c r="O404" s="105">
        <f t="shared" si="15"/>
        <v>0</v>
      </c>
      <c r="P404" s="106">
        <f t="shared" si="16"/>
        <v>0</v>
      </c>
    </row>
    <row r="405" spans="1:16" x14ac:dyDescent="0.25">
      <c r="A405" s="160" t="s">
        <v>829</v>
      </c>
      <c r="F405" s="105">
        <f t="shared" si="10"/>
        <v>0</v>
      </c>
      <c r="I405" s="105">
        <f t="shared" si="11"/>
        <v>0</v>
      </c>
      <c r="J405" s="105">
        <f t="shared" si="12"/>
        <v>0</v>
      </c>
      <c r="M405" s="105">
        <f t="shared" si="13"/>
        <v>0</v>
      </c>
      <c r="N405" s="105">
        <f t="shared" si="14"/>
        <v>0</v>
      </c>
      <c r="O405" s="105">
        <f t="shared" si="15"/>
        <v>0</v>
      </c>
      <c r="P405" s="106">
        <f t="shared" si="16"/>
        <v>0</v>
      </c>
    </row>
    <row r="406" spans="1:16" x14ac:dyDescent="0.25">
      <c r="A406" s="160" t="s">
        <v>829</v>
      </c>
      <c r="F406" s="105">
        <f t="shared" si="10"/>
        <v>0</v>
      </c>
      <c r="I406" s="105">
        <f t="shared" si="11"/>
        <v>0</v>
      </c>
      <c r="J406" s="105">
        <f t="shared" si="12"/>
        <v>0</v>
      </c>
      <c r="M406" s="105">
        <f t="shared" si="13"/>
        <v>0</v>
      </c>
      <c r="N406" s="105">
        <f t="shared" si="14"/>
        <v>0</v>
      </c>
      <c r="O406" s="105">
        <f t="shared" si="15"/>
        <v>0</v>
      </c>
      <c r="P406" s="106">
        <f t="shared" si="16"/>
        <v>0</v>
      </c>
    </row>
    <row r="407" spans="1:16" x14ac:dyDescent="0.25">
      <c r="A407" s="160" t="s">
        <v>829</v>
      </c>
      <c r="F407" s="105">
        <f t="shared" si="10"/>
        <v>0</v>
      </c>
      <c r="I407" s="105">
        <f t="shared" si="11"/>
        <v>0</v>
      </c>
      <c r="J407" s="105">
        <f t="shared" si="12"/>
        <v>0</v>
      </c>
      <c r="M407" s="105">
        <f t="shared" si="13"/>
        <v>0</v>
      </c>
      <c r="N407" s="105">
        <f t="shared" si="14"/>
        <v>0</v>
      </c>
      <c r="O407" s="105">
        <f t="shared" si="15"/>
        <v>0</v>
      </c>
      <c r="P407" s="106">
        <f t="shared" si="16"/>
        <v>0</v>
      </c>
    </row>
    <row r="408" spans="1:16" x14ac:dyDescent="0.25">
      <c r="A408" s="160" t="s">
        <v>829</v>
      </c>
      <c r="F408" s="105">
        <f t="shared" si="10"/>
        <v>0</v>
      </c>
      <c r="I408" s="105">
        <f t="shared" si="11"/>
        <v>0</v>
      </c>
      <c r="J408" s="105">
        <f t="shared" si="12"/>
        <v>0</v>
      </c>
      <c r="M408" s="105">
        <f t="shared" si="13"/>
        <v>0</v>
      </c>
      <c r="N408" s="105">
        <f t="shared" si="14"/>
        <v>0</v>
      </c>
      <c r="O408" s="105">
        <f t="shared" si="15"/>
        <v>0</v>
      </c>
      <c r="P408" s="106">
        <f t="shared" si="16"/>
        <v>0</v>
      </c>
    </row>
    <row r="409" spans="1:16" x14ac:dyDescent="0.25">
      <c r="A409" s="160" t="s">
        <v>829</v>
      </c>
      <c r="F409" s="105">
        <f t="shared" si="10"/>
        <v>0</v>
      </c>
      <c r="I409" s="105">
        <f t="shared" si="11"/>
        <v>0</v>
      </c>
      <c r="J409" s="105">
        <f t="shared" si="12"/>
        <v>0</v>
      </c>
      <c r="M409" s="105">
        <f t="shared" si="13"/>
        <v>0</v>
      </c>
      <c r="N409" s="105">
        <f t="shared" si="14"/>
        <v>0</v>
      </c>
      <c r="O409" s="105">
        <f t="shared" si="15"/>
        <v>0</v>
      </c>
      <c r="P409" s="106">
        <f t="shared" si="16"/>
        <v>0</v>
      </c>
    </row>
    <row r="410" spans="1:16" x14ac:dyDescent="0.25">
      <c r="A410" s="160" t="s">
        <v>829</v>
      </c>
      <c r="F410" s="105">
        <f t="shared" si="10"/>
        <v>0</v>
      </c>
      <c r="I410" s="105">
        <f t="shared" si="11"/>
        <v>0</v>
      </c>
      <c r="J410" s="105">
        <f t="shared" si="12"/>
        <v>0</v>
      </c>
      <c r="M410" s="105">
        <f t="shared" si="13"/>
        <v>0</v>
      </c>
      <c r="N410" s="105">
        <f t="shared" si="14"/>
        <v>0</v>
      </c>
      <c r="O410" s="105">
        <f t="shared" si="15"/>
        <v>0</v>
      </c>
      <c r="P410" s="106">
        <f t="shared" si="16"/>
        <v>0</v>
      </c>
    </row>
    <row r="411" spans="1:16" x14ac:dyDescent="0.25">
      <c r="A411" s="160" t="s">
        <v>829</v>
      </c>
      <c r="F411" s="105">
        <f t="shared" si="10"/>
        <v>0</v>
      </c>
      <c r="I411" s="105">
        <f t="shared" si="11"/>
        <v>0</v>
      </c>
      <c r="J411" s="105">
        <f t="shared" si="12"/>
        <v>0</v>
      </c>
      <c r="M411" s="105">
        <f t="shared" si="13"/>
        <v>0</v>
      </c>
      <c r="N411" s="105">
        <f t="shared" si="14"/>
        <v>0</v>
      </c>
      <c r="O411" s="105">
        <f t="shared" si="15"/>
        <v>0</v>
      </c>
      <c r="P411" s="106">
        <f t="shared" si="16"/>
        <v>0</v>
      </c>
    </row>
    <row r="412" spans="1:16" x14ac:dyDescent="0.25">
      <c r="A412" s="160" t="s">
        <v>829</v>
      </c>
      <c r="F412" s="105">
        <f t="shared" si="10"/>
        <v>0</v>
      </c>
      <c r="I412" s="105">
        <f t="shared" si="11"/>
        <v>0</v>
      </c>
      <c r="J412" s="105">
        <f t="shared" si="12"/>
        <v>0</v>
      </c>
      <c r="M412" s="105">
        <f t="shared" si="13"/>
        <v>0</v>
      </c>
      <c r="N412" s="105">
        <f t="shared" si="14"/>
        <v>0</v>
      </c>
      <c r="O412" s="105">
        <f t="shared" si="15"/>
        <v>0</v>
      </c>
      <c r="P412" s="106">
        <f t="shared" si="16"/>
        <v>0</v>
      </c>
    </row>
    <row r="413" spans="1:16" x14ac:dyDescent="0.25">
      <c r="A413" s="160" t="s">
        <v>829</v>
      </c>
      <c r="F413" s="105">
        <f t="shared" si="10"/>
        <v>0</v>
      </c>
      <c r="I413" s="105">
        <f t="shared" si="11"/>
        <v>0</v>
      </c>
      <c r="J413" s="105">
        <f t="shared" si="12"/>
        <v>0</v>
      </c>
      <c r="M413" s="105">
        <f t="shared" si="13"/>
        <v>0</v>
      </c>
      <c r="N413" s="105">
        <f t="shared" si="14"/>
        <v>0</v>
      </c>
      <c r="O413" s="105">
        <f t="shared" si="15"/>
        <v>0</v>
      </c>
      <c r="P413" s="106">
        <f t="shared" si="16"/>
        <v>0</v>
      </c>
    </row>
    <row r="414" spans="1:16" x14ac:dyDescent="0.25">
      <c r="A414" s="160" t="s">
        <v>829</v>
      </c>
      <c r="F414" s="105">
        <f t="shared" si="10"/>
        <v>0</v>
      </c>
      <c r="I414" s="105">
        <f t="shared" si="11"/>
        <v>0</v>
      </c>
      <c r="J414" s="105">
        <f t="shared" si="12"/>
        <v>0</v>
      </c>
      <c r="M414" s="105">
        <f t="shared" si="13"/>
        <v>0</v>
      </c>
      <c r="N414" s="105">
        <f t="shared" si="14"/>
        <v>0</v>
      </c>
      <c r="O414" s="105">
        <f t="shared" si="15"/>
        <v>0</v>
      </c>
      <c r="P414" s="106">
        <f t="shared" si="16"/>
        <v>0</v>
      </c>
    </row>
    <row r="415" spans="1:16" x14ac:dyDescent="0.25">
      <c r="A415" s="160" t="s">
        <v>829</v>
      </c>
      <c r="F415" s="105">
        <f t="shared" si="10"/>
        <v>0</v>
      </c>
      <c r="I415" s="105">
        <f t="shared" si="11"/>
        <v>0</v>
      </c>
      <c r="J415" s="105">
        <f t="shared" si="12"/>
        <v>0</v>
      </c>
      <c r="M415" s="105">
        <f t="shared" si="13"/>
        <v>0</v>
      </c>
      <c r="N415" s="105">
        <f t="shared" si="14"/>
        <v>0</v>
      </c>
      <c r="O415" s="105">
        <f t="shared" si="15"/>
        <v>0</v>
      </c>
      <c r="P415" s="106">
        <f t="shared" si="16"/>
        <v>0</v>
      </c>
    </row>
    <row r="416" spans="1:16" x14ac:dyDescent="0.25">
      <c r="A416" s="160" t="s">
        <v>829</v>
      </c>
      <c r="F416" s="105">
        <f t="shared" si="10"/>
        <v>0</v>
      </c>
      <c r="I416" s="105">
        <f t="shared" si="11"/>
        <v>0</v>
      </c>
      <c r="J416" s="105">
        <f t="shared" si="12"/>
        <v>0</v>
      </c>
      <c r="M416" s="105">
        <f t="shared" si="13"/>
        <v>0</v>
      </c>
      <c r="N416" s="105">
        <f t="shared" si="14"/>
        <v>0</v>
      </c>
      <c r="O416" s="105">
        <f t="shared" si="15"/>
        <v>0</v>
      </c>
      <c r="P416" s="106">
        <f t="shared" si="16"/>
        <v>0</v>
      </c>
    </row>
    <row r="417" spans="1:16" x14ac:dyDescent="0.25">
      <c r="A417" s="160" t="s">
        <v>829</v>
      </c>
      <c r="F417" s="105">
        <f t="shared" si="10"/>
        <v>0</v>
      </c>
      <c r="I417" s="105">
        <f t="shared" si="11"/>
        <v>0</v>
      </c>
      <c r="J417" s="105">
        <f t="shared" si="12"/>
        <v>0</v>
      </c>
      <c r="M417" s="105">
        <f t="shared" si="13"/>
        <v>0</v>
      </c>
      <c r="N417" s="105">
        <f t="shared" si="14"/>
        <v>0</v>
      </c>
      <c r="O417" s="105">
        <f t="shared" si="15"/>
        <v>0</v>
      </c>
      <c r="P417" s="106">
        <f t="shared" si="16"/>
        <v>0</v>
      </c>
    </row>
    <row r="418" spans="1:16" x14ac:dyDescent="0.25">
      <c r="A418" s="160" t="s">
        <v>829</v>
      </c>
      <c r="F418" s="105">
        <f t="shared" si="10"/>
        <v>0</v>
      </c>
      <c r="I418" s="105">
        <f t="shared" si="11"/>
        <v>0</v>
      </c>
      <c r="J418" s="105">
        <f t="shared" si="12"/>
        <v>0</v>
      </c>
      <c r="M418" s="105">
        <f t="shared" si="13"/>
        <v>0</v>
      </c>
      <c r="N418" s="105">
        <f t="shared" si="14"/>
        <v>0</v>
      </c>
      <c r="O418" s="105">
        <f t="shared" si="15"/>
        <v>0</v>
      </c>
      <c r="P418" s="106">
        <f t="shared" si="16"/>
        <v>0</v>
      </c>
    </row>
    <row r="419" spans="1:16" x14ac:dyDescent="0.25">
      <c r="A419" s="160" t="s">
        <v>829</v>
      </c>
      <c r="F419" s="105">
        <f t="shared" si="10"/>
        <v>0</v>
      </c>
      <c r="I419" s="105">
        <f t="shared" si="11"/>
        <v>0</v>
      </c>
      <c r="J419" s="105">
        <f t="shared" si="12"/>
        <v>0</v>
      </c>
      <c r="M419" s="105">
        <f t="shared" si="13"/>
        <v>0</v>
      </c>
      <c r="N419" s="105">
        <f t="shared" si="14"/>
        <v>0</v>
      </c>
      <c r="O419" s="105">
        <f t="shared" si="15"/>
        <v>0</v>
      </c>
      <c r="P419" s="106">
        <f t="shared" si="16"/>
        <v>0</v>
      </c>
    </row>
    <row r="420" spans="1:16" x14ac:dyDescent="0.25">
      <c r="A420" s="160" t="s">
        <v>829</v>
      </c>
      <c r="F420" s="105">
        <f t="shared" si="10"/>
        <v>0</v>
      </c>
      <c r="I420" s="105">
        <f t="shared" si="11"/>
        <v>0</v>
      </c>
      <c r="J420" s="105">
        <f t="shared" si="12"/>
        <v>0</v>
      </c>
      <c r="M420" s="105">
        <f t="shared" si="13"/>
        <v>0</v>
      </c>
      <c r="N420" s="105">
        <f t="shared" si="14"/>
        <v>0</v>
      </c>
      <c r="O420" s="105">
        <f t="shared" si="15"/>
        <v>0</v>
      </c>
      <c r="P420" s="106">
        <f t="shared" si="16"/>
        <v>0</v>
      </c>
    </row>
    <row r="421" spans="1:16" x14ac:dyDescent="0.25">
      <c r="A421" s="160" t="s">
        <v>829</v>
      </c>
      <c r="F421" s="105">
        <f t="shared" si="10"/>
        <v>0</v>
      </c>
      <c r="I421" s="105">
        <f t="shared" si="11"/>
        <v>0</v>
      </c>
      <c r="J421" s="105">
        <f t="shared" si="12"/>
        <v>0</v>
      </c>
      <c r="M421" s="105">
        <f t="shared" si="13"/>
        <v>0</v>
      </c>
      <c r="N421" s="105">
        <f t="shared" si="14"/>
        <v>0</v>
      </c>
      <c r="O421" s="105">
        <f t="shared" si="15"/>
        <v>0</v>
      </c>
      <c r="P421" s="106">
        <f t="shared" si="16"/>
        <v>0</v>
      </c>
    </row>
    <row r="422" spans="1:16" x14ac:dyDescent="0.25">
      <c r="A422" s="160" t="s">
        <v>829</v>
      </c>
      <c r="F422" s="105">
        <f t="shared" si="10"/>
        <v>0</v>
      </c>
      <c r="I422" s="105">
        <f t="shared" si="11"/>
        <v>0</v>
      </c>
      <c r="J422" s="105">
        <f t="shared" si="12"/>
        <v>0</v>
      </c>
      <c r="M422" s="105">
        <f t="shared" si="13"/>
        <v>0</v>
      </c>
      <c r="N422" s="105">
        <f t="shared" si="14"/>
        <v>0</v>
      </c>
      <c r="O422" s="105">
        <f t="shared" si="15"/>
        <v>0</v>
      </c>
      <c r="P422" s="106">
        <f t="shared" si="16"/>
        <v>0</v>
      </c>
    </row>
    <row r="423" spans="1:16" x14ac:dyDescent="0.25">
      <c r="A423" s="160" t="s">
        <v>829</v>
      </c>
      <c r="F423" s="105">
        <f t="shared" si="10"/>
        <v>0</v>
      </c>
      <c r="I423" s="105">
        <f t="shared" si="11"/>
        <v>0</v>
      </c>
      <c r="J423" s="105">
        <f t="shared" si="12"/>
        <v>0</v>
      </c>
      <c r="M423" s="105">
        <f t="shared" si="13"/>
        <v>0</v>
      </c>
      <c r="N423" s="105">
        <f t="shared" si="14"/>
        <v>0</v>
      </c>
      <c r="O423" s="105">
        <f t="shared" si="15"/>
        <v>0</v>
      </c>
      <c r="P423" s="106">
        <f t="shared" si="16"/>
        <v>0</v>
      </c>
    </row>
    <row r="424" spans="1:16" x14ac:dyDescent="0.25">
      <c r="A424" s="160" t="s">
        <v>829</v>
      </c>
      <c r="F424" s="105">
        <f t="shared" si="10"/>
        <v>0</v>
      </c>
      <c r="I424" s="105">
        <f t="shared" si="11"/>
        <v>0</v>
      </c>
      <c r="J424" s="105">
        <f t="shared" si="12"/>
        <v>0</v>
      </c>
      <c r="M424" s="105">
        <f t="shared" si="13"/>
        <v>0</v>
      </c>
      <c r="N424" s="105">
        <f t="shared" si="14"/>
        <v>0</v>
      </c>
      <c r="O424" s="105">
        <f t="shared" si="15"/>
        <v>0</v>
      </c>
      <c r="P424" s="106">
        <f t="shared" si="16"/>
        <v>0</v>
      </c>
    </row>
    <row r="425" spans="1:16" x14ac:dyDescent="0.25">
      <c r="A425" s="160" t="s">
        <v>829</v>
      </c>
      <c r="F425" s="105">
        <f t="shared" si="10"/>
        <v>0</v>
      </c>
      <c r="I425" s="105">
        <f t="shared" si="11"/>
        <v>0</v>
      </c>
      <c r="J425" s="105">
        <f t="shared" si="12"/>
        <v>0</v>
      </c>
      <c r="M425" s="105">
        <f t="shared" si="13"/>
        <v>0</v>
      </c>
      <c r="N425" s="105">
        <f t="shared" si="14"/>
        <v>0</v>
      </c>
      <c r="O425" s="105">
        <f t="shared" si="15"/>
        <v>0</v>
      </c>
      <c r="P425" s="106">
        <f t="shared" si="16"/>
        <v>0</v>
      </c>
    </row>
    <row r="426" spans="1:16" x14ac:dyDescent="0.25">
      <c r="A426" s="160" t="s">
        <v>829</v>
      </c>
      <c r="F426" s="105">
        <f t="shared" si="10"/>
        <v>0</v>
      </c>
      <c r="I426" s="105">
        <f t="shared" si="11"/>
        <v>0</v>
      </c>
      <c r="J426" s="105">
        <f t="shared" si="12"/>
        <v>0</v>
      </c>
      <c r="M426" s="105">
        <f t="shared" si="13"/>
        <v>0</v>
      </c>
      <c r="N426" s="105">
        <f t="shared" si="14"/>
        <v>0</v>
      </c>
      <c r="O426" s="105">
        <f t="shared" si="15"/>
        <v>0</v>
      </c>
      <c r="P426" s="106">
        <f t="shared" si="16"/>
        <v>0</v>
      </c>
    </row>
    <row r="427" spans="1:16" x14ac:dyDescent="0.25">
      <c r="A427" s="160" t="s">
        <v>829</v>
      </c>
      <c r="F427" s="105">
        <f t="shared" si="10"/>
        <v>0</v>
      </c>
      <c r="I427" s="105">
        <f t="shared" si="11"/>
        <v>0</v>
      </c>
      <c r="J427" s="105">
        <f t="shared" si="12"/>
        <v>0</v>
      </c>
      <c r="M427" s="105">
        <f t="shared" si="13"/>
        <v>0</v>
      </c>
      <c r="N427" s="105">
        <f t="shared" si="14"/>
        <v>0</v>
      </c>
      <c r="O427" s="105">
        <f t="shared" si="15"/>
        <v>0</v>
      </c>
      <c r="P427" s="106">
        <f t="shared" si="16"/>
        <v>0</v>
      </c>
    </row>
    <row r="428" spans="1:16" x14ac:dyDescent="0.25">
      <c r="A428" s="160" t="s">
        <v>829</v>
      </c>
      <c r="F428" s="105">
        <f t="shared" si="10"/>
        <v>0</v>
      </c>
      <c r="I428" s="105">
        <f t="shared" si="11"/>
        <v>0</v>
      </c>
      <c r="J428" s="105">
        <f t="shared" si="12"/>
        <v>0</v>
      </c>
      <c r="M428" s="105">
        <f t="shared" si="13"/>
        <v>0</v>
      </c>
      <c r="N428" s="105">
        <f t="shared" si="14"/>
        <v>0</v>
      </c>
      <c r="O428" s="105">
        <f t="shared" si="15"/>
        <v>0</v>
      </c>
      <c r="P428" s="106">
        <f t="shared" si="16"/>
        <v>0</v>
      </c>
    </row>
    <row r="429" spans="1:16" x14ac:dyDescent="0.25">
      <c r="A429" s="160" t="s">
        <v>829</v>
      </c>
      <c r="F429" s="105">
        <f t="shared" si="10"/>
        <v>0</v>
      </c>
      <c r="I429" s="105">
        <f t="shared" si="11"/>
        <v>0</v>
      </c>
      <c r="J429" s="105">
        <f t="shared" si="12"/>
        <v>0</v>
      </c>
      <c r="M429" s="105">
        <f t="shared" si="13"/>
        <v>0</v>
      </c>
      <c r="N429" s="105">
        <f t="shared" si="14"/>
        <v>0</v>
      </c>
      <c r="O429" s="105">
        <f t="shared" si="15"/>
        <v>0</v>
      </c>
      <c r="P429" s="106">
        <f t="shared" si="16"/>
        <v>0</v>
      </c>
    </row>
    <row r="430" spans="1:16" x14ac:dyDescent="0.25">
      <c r="A430" s="160" t="s">
        <v>829</v>
      </c>
      <c r="F430" s="105">
        <f t="shared" si="10"/>
        <v>0</v>
      </c>
      <c r="I430" s="105">
        <f t="shared" si="11"/>
        <v>0</v>
      </c>
      <c r="J430" s="105">
        <f t="shared" si="12"/>
        <v>0</v>
      </c>
      <c r="M430" s="105">
        <f t="shared" si="13"/>
        <v>0</v>
      </c>
      <c r="N430" s="105">
        <f t="shared" si="14"/>
        <v>0</v>
      </c>
      <c r="O430" s="105">
        <f t="shared" si="15"/>
        <v>0</v>
      </c>
      <c r="P430" s="106">
        <f t="shared" si="16"/>
        <v>0</v>
      </c>
    </row>
    <row r="431" spans="1:16" x14ac:dyDescent="0.25">
      <c r="A431" s="160" t="s">
        <v>829</v>
      </c>
      <c r="F431" s="105">
        <f t="shared" si="10"/>
        <v>0</v>
      </c>
      <c r="I431" s="105">
        <f t="shared" si="11"/>
        <v>0</v>
      </c>
      <c r="J431" s="105">
        <f t="shared" si="12"/>
        <v>0</v>
      </c>
      <c r="M431" s="105">
        <f t="shared" si="13"/>
        <v>0</v>
      </c>
      <c r="N431" s="105">
        <f t="shared" si="14"/>
        <v>0</v>
      </c>
      <c r="O431" s="105">
        <f t="shared" si="15"/>
        <v>0</v>
      </c>
      <c r="P431" s="106">
        <f t="shared" si="16"/>
        <v>0</v>
      </c>
    </row>
    <row r="432" spans="1:16" x14ac:dyDescent="0.25">
      <c r="A432" s="160" t="s">
        <v>829</v>
      </c>
      <c r="F432" s="105">
        <f t="shared" si="10"/>
        <v>0</v>
      </c>
      <c r="I432" s="105">
        <f t="shared" si="11"/>
        <v>0</v>
      </c>
      <c r="J432" s="105">
        <f t="shared" si="12"/>
        <v>0</v>
      </c>
      <c r="M432" s="105">
        <f t="shared" si="13"/>
        <v>0</v>
      </c>
      <c r="N432" s="105">
        <f t="shared" si="14"/>
        <v>0</v>
      </c>
      <c r="O432" s="105">
        <f t="shared" si="15"/>
        <v>0</v>
      </c>
      <c r="P432" s="106">
        <f t="shared" si="16"/>
        <v>0</v>
      </c>
    </row>
    <row r="433" spans="1:16" x14ac:dyDescent="0.25">
      <c r="A433" s="160" t="s">
        <v>829</v>
      </c>
      <c r="F433" s="105">
        <f t="shared" si="10"/>
        <v>0</v>
      </c>
      <c r="I433" s="105">
        <f t="shared" si="11"/>
        <v>0</v>
      </c>
      <c r="J433" s="105">
        <f t="shared" si="12"/>
        <v>0</v>
      </c>
      <c r="M433" s="105">
        <f t="shared" si="13"/>
        <v>0</v>
      </c>
      <c r="N433" s="105">
        <f t="shared" si="14"/>
        <v>0</v>
      </c>
      <c r="O433" s="105">
        <f t="shared" si="15"/>
        <v>0</v>
      </c>
      <c r="P433" s="106">
        <f t="shared" si="16"/>
        <v>0</v>
      </c>
    </row>
    <row r="434" spans="1:16" x14ac:dyDescent="0.25">
      <c r="A434" s="160" t="s">
        <v>829</v>
      </c>
      <c r="F434" s="105">
        <f t="shared" si="10"/>
        <v>0</v>
      </c>
      <c r="I434" s="105">
        <f t="shared" si="11"/>
        <v>0</v>
      </c>
      <c r="J434" s="105">
        <f t="shared" si="12"/>
        <v>0</v>
      </c>
      <c r="M434" s="105">
        <f t="shared" si="13"/>
        <v>0</v>
      </c>
      <c r="N434" s="105">
        <f t="shared" si="14"/>
        <v>0</v>
      </c>
      <c r="O434" s="105">
        <f t="shared" si="15"/>
        <v>0</v>
      </c>
      <c r="P434" s="106">
        <f t="shared" si="16"/>
        <v>0</v>
      </c>
    </row>
    <row r="435" spans="1:16" x14ac:dyDescent="0.25">
      <c r="A435" s="160" t="s">
        <v>829</v>
      </c>
      <c r="F435" s="105">
        <f t="shared" si="10"/>
        <v>0</v>
      </c>
      <c r="I435" s="105">
        <f t="shared" si="11"/>
        <v>0</v>
      </c>
      <c r="J435" s="105">
        <f t="shared" si="12"/>
        <v>0</v>
      </c>
      <c r="M435" s="105">
        <f t="shared" si="13"/>
        <v>0</v>
      </c>
      <c r="N435" s="105">
        <f t="shared" si="14"/>
        <v>0</v>
      </c>
      <c r="O435" s="105">
        <f t="shared" si="15"/>
        <v>0</v>
      </c>
      <c r="P435" s="106">
        <f t="shared" si="16"/>
        <v>0</v>
      </c>
    </row>
    <row r="436" spans="1:16" x14ac:dyDescent="0.25">
      <c r="A436" s="160" t="s">
        <v>829</v>
      </c>
      <c r="F436" s="105">
        <f t="shared" si="10"/>
        <v>0</v>
      </c>
      <c r="I436" s="105">
        <f t="shared" si="11"/>
        <v>0</v>
      </c>
      <c r="J436" s="105">
        <f t="shared" si="12"/>
        <v>0</v>
      </c>
      <c r="M436" s="105">
        <f t="shared" si="13"/>
        <v>0</v>
      </c>
      <c r="N436" s="105">
        <f t="shared" si="14"/>
        <v>0</v>
      </c>
      <c r="O436" s="105">
        <f t="shared" si="15"/>
        <v>0</v>
      </c>
      <c r="P436" s="106">
        <f t="shared" si="16"/>
        <v>0</v>
      </c>
    </row>
    <row r="437" spans="1:16" x14ac:dyDescent="0.25">
      <c r="A437" s="160" t="s">
        <v>829</v>
      </c>
      <c r="F437" s="105">
        <f t="shared" si="10"/>
        <v>0</v>
      </c>
      <c r="I437" s="105">
        <f t="shared" si="11"/>
        <v>0</v>
      </c>
      <c r="J437" s="105">
        <f t="shared" si="12"/>
        <v>0</v>
      </c>
      <c r="M437" s="105">
        <f t="shared" si="13"/>
        <v>0</v>
      </c>
      <c r="N437" s="105">
        <f t="shared" si="14"/>
        <v>0</v>
      </c>
      <c r="O437" s="105">
        <f t="shared" si="15"/>
        <v>0</v>
      </c>
      <c r="P437" s="106">
        <f t="shared" si="16"/>
        <v>0</v>
      </c>
    </row>
    <row r="438" spans="1:16" x14ac:dyDescent="0.25">
      <c r="A438" s="160" t="s">
        <v>829</v>
      </c>
      <c r="F438" s="105">
        <f t="shared" si="10"/>
        <v>0</v>
      </c>
      <c r="I438" s="105">
        <f t="shared" si="11"/>
        <v>0</v>
      </c>
      <c r="J438" s="105">
        <f t="shared" si="12"/>
        <v>0</v>
      </c>
      <c r="M438" s="105">
        <f t="shared" si="13"/>
        <v>0</v>
      </c>
      <c r="N438" s="105">
        <f t="shared" si="14"/>
        <v>0</v>
      </c>
      <c r="O438" s="105">
        <f t="shared" si="15"/>
        <v>0</v>
      </c>
      <c r="P438" s="106">
        <f t="shared" si="16"/>
        <v>0</v>
      </c>
    </row>
    <row r="439" spans="1:16" x14ac:dyDescent="0.25">
      <c r="A439" s="160" t="s">
        <v>829</v>
      </c>
      <c r="F439" s="105">
        <f t="shared" si="10"/>
        <v>0</v>
      </c>
      <c r="I439" s="105">
        <f t="shared" si="11"/>
        <v>0</v>
      </c>
      <c r="J439" s="105">
        <f t="shared" si="12"/>
        <v>0</v>
      </c>
      <c r="M439" s="105">
        <f t="shared" si="13"/>
        <v>0</v>
      </c>
      <c r="N439" s="105">
        <f t="shared" si="14"/>
        <v>0</v>
      </c>
      <c r="O439" s="105">
        <f t="shared" si="15"/>
        <v>0</v>
      </c>
      <c r="P439" s="106">
        <f t="shared" si="16"/>
        <v>0</v>
      </c>
    </row>
    <row r="440" spans="1:16" x14ac:dyDescent="0.25">
      <c r="A440" s="160" t="s">
        <v>829</v>
      </c>
      <c r="F440" s="105">
        <f t="shared" si="10"/>
        <v>0</v>
      </c>
      <c r="I440" s="105">
        <f t="shared" si="11"/>
        <v>0</v>
      </c>
      <c r="J440" s="105">
        <f t="shared" si="12"/>
        <v>0</v>
      </c>
      <c r="M440" s="105">
        <f t="shared" si="13"/>
        <v>0</v>
      </c>
      <c r="N440" s="105">
        <f t="shared" si="14"/>
        <v>0</v>
      </c>
      <c r="O440" s="105">
        <f t="shared" si="15"/>
        <v>0</v>
      </c>
      <c r="P440" s="106">
        <f t="shared" si="16"/>
        <v>0</v>
      </c>
    </row>
    <row r="441" spans="1:16" x14ac:dyDescent="0.25">
      <c r="A441" s="160" t="s">
        <v>829</v>
      </c>
      <c r="F441" s="105">
        <f t="shared" si="10"/>
        <v>0</v>
      </c>
      <c r="I441" s="105">
        <f t="shared" si="11"/>
        <v>0</v>
      </c>
      <c r="J441" s="105">
        <f t="shared" si="12"/>
        <v>0</v>
      </c>
      <c r="M441" s="105">
        <f t="shared" si="13"/>
        <v>0</v>
      </c>
      <c r="N441" s="105">
        <f t="shared" si="14"/>
        <v>0</v>
      </c>
      <c r="O441" s="105">
        <f t="shared" si="15"/>
        <v>0</v>
      </c>
      <c r="P441" s="106">
        <f t="shared" si="16"/>
        <v>0</v>
      </c>
    </row>
    <row r="442" spans="1:16" x14ac:dyDescent="0.25">
      <c r="A442" s="160" t="s">
        <v>829</v>
      </c>
      <c r="F442" s="105">
        <f t="shared" si="10"/>
        <v>0</v>
      </c>
      <c r="I442" s="105">
        <f t="shared" si="11"/>
        <v>0</v>
      </c>
      <c r="J442" s="105">
        <f t="shared" si="12"/>
        <v>0</v>
      </c>
      <c r="M442" s="105">
        <f t="shared" si="13"/>
        <v>0</v>
      </c>
      <c r="N442" s="105">
        <f t="shared" si="14"/>
        <v>0</v>
      </c>
      <c r="O442" s="105">
        <f t="shared" si="15"/>
        <v>0</v>
      </c>
      <c r="P442" s="106">
        <f t="shared" si="16"/>
        <v>0</v>
      </c>
    </row>
    <row r="443" spans="1:16" x14ac:dyDescent="0.25">
      <c r="A443" s="160" t="s">
        <v>829</v>
      </c>
      <c r="F443" s="105">
        <f t="shared" si="10"/>
        <v>0</v>
      </c>
      <c r="I443" s="105">
        <f t="shared" si="11"/>
        <v>0</v>
      </c>
      <c r="J443" s="105">
        <f t="shared" si="12"/>
        <v>0</v>
      </c>
      <c r="M443" s="105">
        <f t="shared" si="13"/>
        <v>0</v>
      </c>
      <c r="N443" s="105">
        <f t="shared" si="14"/>
        <v>0</v>
      </c>
      <c r="O443" s="105">
        <f t="shared" si="15"/>
        <v>0</v>
      </c>
      <c r="P443" s="106">
        <f t="shared" si="16"/>
        <v>0</v>
      </c>
    </row>
    <row r="444" spans="1:16" x14ac:dyDescent="0.25">
      <c r="A444" s="160" t="s">
        <v>829</v>
      </c>
      <c r="F444" s="105">
        <f t="shared" si="10"/>
        <v>0</v>
      </c>
      <c r="I444" s="105">
        <f t="shared" si="11"/>
        <v>0</v>
      </c>
      <c r="J444" s="105">
        <f t="shared" si="12"/>
        <v>0</v>
      </c>
      <c r="M444" s="105">
        <f t="shared" si="13"/>
        <v>0</v>
      </c>
      <c r="N444" s="105">
        <f t="shared" si="14"/>
        <v>0</v>
      </c>
      <c r="O444" s="105">
        <f t="shared" si="15"/>
        <v>0</v>
      </c>
      <c r="P444" s="106">
        <f t="shared" si="16"/>
        <v>0</v>
      </c>
    </row>
    <row r="445" spans="1:16" x14ac:dyDescent="0.25">
      <c r="A445" s="160" t="s">
        <v>829</v>
      </c>
      <c r="F445" s="105">
        <f t="shared" si="10"/>
        <v>0</v>
      </c>
      <c r="I445" s="105">
        <f t="shared" si="11"/>
        <v>0</v>
      </c>
      <c r="J445" s="105">
        <f t="shared" si="12"/>
        <v>0</v>
      </c>
      <c r="M445" s="105">
        <f t="shared" si="13"/>
        <v>0</v>
      </c>
      <c r="N445" s="105">
        <f t="shared" si="14"/>
        <v>0</v>
      </c>
      <c r="O445" s="105">
        <f t="shared" si="15"/>
        <v>0</v>
      </c>
      <c r="P445" s="106">
        <f t="shared" si="16"/>
        <v>0</v>
      </c>
    </row>
    <row r="446" spans="1:16" x14ac:dyDescent="0.25">
      <c r="A446" s="160" t="s">
        <v>829</v>
      </c>
      <c r="F446" s="105">
        <f t="shared" si="10"/>
        <v>0</v>
      </c>
      <c r="I446" s="105">
        <f t="shared" si="11"/>
        <v>0</v>
      </c>
      <c r="J446" s="105">
        <f t="shared" si="12"/>
        <v>0</v>
      </c>
      <c r="M446" s="105">
        <f t="shared" si="13"/>
        <v>0</v>
      </c>
      <c r="N446" s="105">
        <f t="shared" si="14"/>
        <v>0</v>
      </c>
      <c r="O446" s="105">
        <f t="shared" si="15"/>
        <v>0</v>
      </c>
      <c r="P446" s="106">
        <f t="shared" si="16"/>
        <v>0</v>
      </c>
    </row>
    <row r="447" spans="1:16" x14ac:dyDescent="0.25">
      <c r="A447" s="160" t="s">
        <v>829</v>
      </c>
      <c r="F447" s="105">
        <f t="shared" si="10"/>
        <v>0</v>
      </c>
      <c r="I447" s="105">
        <f t="shared" si="11"/>
        <v>0</v>
      </c>
      <c r="J447" s="105">
        <f t="shared" si="12"/>
        <v>0</v>
      </c>
      <c r="M447" s="105">
        <f t="shared" si="13"/>
        <v>0</v>
      </c>
      <c r="N447" s="105">
        <f t="shared" si="14"/>
        <v>0</v>
      </c>
      <c r="O447" s="105">
        <f t="shared" si="15"/>
        <v>0</v>
      </c>
      <c r="P447" s="106">
        <f t="shared" si="16"/>
        <v>0</v>
      </c>
    </row>
    <row r="448" spans="1:16" x14ac:dyDescent="0.25">
      <c r="A448" s="160" t="s">
        <v>829</v>
      </c>
      <c r="F448" s="105">
        <f t="shared" si="10"/>
        <v>0</v>
      </c>
      <c r="I448" s="105">
        <f t="shared" si="11"/>
        <v>0</v>
      </c>
      <c r="J448" s="105">
        <f t="shared" si="12"/>
        <v>0</v>
      </c>
      <c r="M448" s="105">
        <f t="shared" si="13"/>
        <v>0</v>
      </c>
      <c r="N448" s="105">
        <f t="shared" si="14"/>
        <v>0</v>
      </c>
      <c r="O448" s="105">
        <f t="shared" si="15"/>
        <v>0</v>
      </c>
      <c r="P448" s="106">
        <f t="shared" si="16"/>
        <v>0</v>
      </c>
    </row>
    <row r="449" spans="1:16" x14ac:dyDescent="0.25">
      <c r="A449" s="160" t="s">
        <v>829</v>
      </c>
      <c r="F449" s="105">
        <f t="shared" si="10"/>
        <v>0</v>
      </c>
      <c r="I449" s="105">
        <f t="shared" si="11"/>
        <v>0</v>
      </c>
      <c r="J449" s="105">
        <f t="shared" si="12"/>
        <v>0</v>
      </c>
      <c r="M449" s="105">
        <f t="shared" si="13"/>
        <v>0</v>
      </c>
      <c r="N449" s="105">
        <f t="shared" si="14"/>
        <v>0</v>
      </c>
      <c r="O449" s="105">
        <f t="shared" si="15"/>
        <v>0</v>
      </c>
      <c r="P449" s="106">
        <f t="shared" si="16"/>
        <v>0</v>
      </c>
    </row>
    <row r="450" spans="1:16" x14ac:dyDescent="0.25">
      <c r="A450" s="160" t="s">
        <v>829</v>
      </c>
      <c r="F450" s="105">
        <f t="shared" si="10"/>
        <v>0</v>
      </c>
      <c r="I450" s="105">
        <f t="shared" si="11"/>
        <v>0</v>
      </c>
      <c r="J450" s="105">
        <f t="shared" si="12"/>
        <v>0</v>
      </c>
      <c r="M450" s="105">
        <f t="shared" si="13"/>
        <v>0</v>
      </c>
      <c r="N450" s="105">
        <f t="shared" si="14"/>
        <v>0</v>
      </c>
      <c r="O450" s="105">
        <f t="shared" si="15"/>
        <v>0</v>
      </c>
      <c r="P450" s="106">
        <f t="shared" si="16"/>
        <v>0</v>
      </c>
    </row>
    <row r="451" spans="1:16" x14ac:dyDescent="0.25">
      <c r="A451" s="160" t="s">
        <v>829</v>
      </c>
      <c r="F451" s="105">
        <f t="shared" si="10"/>
        <v>0</v>
      </c>
      <c r="I451" s="105">
        <f t="shared" si="11"/>
        <v>0</v>
      </c>
      <c r="J451" s="105">
        <f t="shared" si="12"/>
        <v>0</v>
      </c>
      <c r="M451" s="105">
        <f t="shared" si="13"/>
        <v>0</v>
      </c>
      <c r="N451" s="105">
        <f t="shared" si="14"/>
        <v>0</v>
      </c>
      <c r="O451" s="105">
        <f t="shared" si="15"/>
        <v>0</v>
      </c>
      <c r="P451" s="106">
        <f t="shared" si="16"/>
        <v>0</v>
      </c>
    </row>
    <row r="452" spans="1:16" x14ac:dyDescent="0.25">
      <c r="A452" s="160" t="s">
        <v>829</v>
      </c>
      <c r="F452" s="105">
        <f t="shared" si="10"/>
        <v>0</v>
      </c>
      <c r="I452" s="105">
        <f t="shared" si="11"/>
        <v>0</v>
      </c>
      <c r="J452" s="105">
        <f t="shared" si="12"/>
        <v>0</v>
      </c>
      <c r="M452" s="105">
        <f t="shared" si="13"/>
        <v>0</v>
      </c>
      <c r="N452" s="105">
        <f t="shared" si="14"/>
        <v>0</v>
      </c>
      <c r="O452" s="105">
        <f t="shared" si="15"/>
        <v>0</v>
      </c>
      <c r="P452" s="106">
        <f t="shared" si="16"/>
        <v>0</v>
      </c>
    </row>
    <row r="453" spans="1:16" x14ac:dyDescent="0.25">
      <c r="A453" s="160" t="s">
        <v>829</v>
      </c>
      <c r="F453" s="105">
        <f t="shared" si="10"/>
        <v>0</v>
      </c>
      <c r="I453" s="105">
        <f t="shared" si="11"/>
        <v>0</v>
      </c>
      <c r="J453" s="105">
        <f t="shared" si="12"/>
        <v>0</v>
      </c>
      <c r="M453" s="105">
        <f t="shared" si="13"/>
        <v>0</v>
      </c>
      <c r="N453" s="105">
        <f t="shared" si="14"/>
        <v>0</v>
      </c>
      <c r="O453" s="105">
        <f t="shared" si="15"/>
        <v>0</v>
      </c>
      <c r="P453" s="106">
        <f t="shared" si="16"/>
        <v>0</v>
      </c>
    </row>
    <row r="454" spans="1:16" x14ac:dyDescent="0.25">
      <c r="A454" s="160" t="s">
        <v>829</v>
      </c>
      <c r="F454" s="105">
        <f t="shared" si="10"/>
        <v>0</v>
      </c>
      <c r="I454" s="105">
        <f t="shared" si="11"/>
        <v>0</v>
      </c>
      <c r="J454" s="105">
        <f t="shared" si="12"/>
        <v>0</v>
      </c>
      <c r="M454" s="105">
        <f t="shared" si="13"/>
        <v>0</v>
      </c>
      <c r="N454" s="105">
        <f t="shared" si="14"/>
        <v>0</v>
      </c>
      <c r="O454" s="105">
        <f t="shared" si="15"/>
        <v>0</v>
      </c>
      <c r="P454" s="106">
        <f t="shared" si="16"/>
        <v>0</v>
      </c>
    </row>
    <row r="455" spans="1:16" x14ac:dyDescent="0.25">
      <c r="A455" s="160" t="s">
        <v>829</v>
      </c>
      <c r="F455" s="105">
        <f t="shared" si="10"/>
        <v>0</v>
      </c>
      <c r="I455" s="105">
        <f t="shared" si="11"/>
        <v>0</v>
      </c>
      <c r="J455" s="105">
        <f t="shared" si="12"/>
        <v>0</v>
      </c>
      <c r="M455" s="105">
        <f t="shared" si="13"/>
        <v>0</v>
      </c>
      <c r="N455" s="105">
        <f t="shared" si="14"/>
        <v>0</v>
      </c>
      <c r="O455" s="105">
        <f t="shared" si="15"/>
        <v>0</v>
      </c>
      <c r="P455" s="106">
        <f t="shared" si="16"/>
        <v>0</v>
      </c>
    </row>
    <row r="456" spans="1:16" x14ac:dyDescent="0.25">
      <c r="A456" s="160" t="s">
        <v>829</v>
      </c>
      <c r="F456" s="105">
        <f t="shared" si="10"/>
        <v>0</v>
      </c>
      <c r="I456" s="105">
        <f t="shared" si="11"/>
        <v>0</v>
      </c>
      <c r="J456" s="105">
        <f t="shared" si="12"/>
        <v>0</v>
      </c>
      <c r="M456" s="105">
        <f t="shared" si="13"/>
        <v>0</v>
      </c>
      <c r="N456" s="105">
        <f t="shared" si="14"/>
        <v>0</v>
      </c>
      <c r="O456" s="105">
        <f t="shared" si="15"/>
        <v>0</v>
      </c>
      <c r="P456" s="106">
        <f t="shared" si="16"/>
        <v>0</v>
      </c>
    </row>
    <row r="457" spans="1:16" x14ac:dyDescent="0.25">
      <c r="A457" s="160" t="s">
        <v>829</v>
      </c>
      <c r="F457" s="105">
        <f t="shared" si="10"/>
        <v>0</v>
      </c>
      <c r="I457" s="105">
        <f t="shared" si="11"/>
        <v>0</v>
      </c>
      <c r="J457" s="105">
        <f t="shared" si="12"/>
        <v>0</v>
      </c>
      <c r="M457" s="105">
        <f t="shared" si="13"/>
        <v>0</v>
      </c>
      <c r="N457" s="105">
        <f t="shared" si="14"/>
        <v>0</v>
      </c>
      <c r="O457" s="105">
        <f t="shared" si="15"/>
        <v>0</v>
      </c>
      <c r="P457" s="106">
        <f t="shared" si="16"/>
        <v>0</v>
      </c>
    </row>
    <row r="458" spans="1:16" x14ac:dyDescent="0.25">
      <c r="A458" s="160" t="s">
        <v>829</v>
      </c>
      <c r="F458" s="105">
        <f t="shared" si="10"/>
        <v>0</v>
      </c>
      <c r="I458" s="105">
        <f t="shared" si="11"/>
        <v>0</v>
      </c>
      <c r="J458" s="105">
        <f t="shared" si="12"/>
        <v>0</v>
      </c>
      <c r="M458" s="105">
        <f t="shared" si="13"/>
        <v>0</v>
      </c>
      <c r="N458" s="105">
        <f t="shared" si="14"/>
        <v>0</v>
      </c>
      <c r="O458" s="105">
        <f t="shared" si="15"/>
        <v>0</v>
      </c>
      <c r="P458" s="106">
        <f t="shared" si="16"/>
        <v>0</v>
      </c>
    </row>
    <row r="459" spans="1:16" x14ac:dyDescent="0.25">
      <c r="A459" s="160" t="s">
        <v>829</v>
      </c>
      <c r="F459" s="105">
        <f t="shared" si="10"/>
        <v>0</v>
      </c>
      <c r="I459" s="105">
        <f t="shared" si="11"/>
        <v>0</v>
      </c>
      <c r="J459" s="105">
        <f t="shared" si="12"/>
        <v>0</v>
      </c>
      <c r="M459" s="105">
        <f t="shared" si="13"/>
        <v>0</v>
      </c>
      <c r="N459" s="105">
        <f t="shared" si="14"/>
        <v>0</v>
      </c>
      <c r="O459" s="105">
        <f t="shared" si="15"/>
        <v>0</v>
      </c>
      <c r="P459" s="106">
        <f t="shared" si="16"/>
        <v>0</v>
      </c>
    </row>
    <row r="460" spans="1:16" x14ac:dyDescent="0.25">
      <c r="A460" s="160" t="s">
        <v>829</v>
      </c>
      <c r="F460" s="105">
        <f t="shared" si="10"/>
        <v>0</v>
      </c>
      <c r="I460" s="105">
        <f t="shared" si="11"/>
        <v>0</v>
      </c>
      <c r="J460" s="105">
        <f t="shared" si="12"/>
        <v>0</v>
      </c>
      <c r="M460" s="105">
        <f t="shared" si="13"/>
        <v>0</v>
      </c>
      <c r="N460" s="105">
        <f t="shared" si="14"/>
        <v>0</v>
      </c>
      <c r="O460" s="105">
        <f t="shared" si="15"/>
        <v>0</v>
      </c>
      <c r="P460" s="106">
        <f t="shared" si="16"/>
        <v>0</v>
      </c>
    </row>
    <row r="461" spans="1:16" x14ac:dyDescent="0.25">
      <c r="A461" s="160" t="s">
        <v>829</v>
      </c>
      <c r="F461" s="105">
        <f t="shared" si="10"/>
        <v>0</v>
      </c>
      <c r="I461" s="105">
        <f t="shared" si="11"/>
        <v>0</v>
      </c>
      <c r="J461" s="105">
        <f t="shared" si="12"/>
        <v>0</v>
      </c>
      <c r="M461" s="105">
        <f t="shared" si="13"/>
        <v>0</v>
      </c>
      <c r="N461" s="105">
        <f t="shared" si="14"/>
        <v>0</v>
      </c>
      <c r="O461" s="105">
        <f t="shared" si="15"/>
        <v>0</v>
      </c>
      <c r="P461" s="106">
        <f t="shared" si="16"/>
        <v>0</v>
      </c>
    </row>
    <row r="462" spans="1:16" x14ac:dyDescent="0.25">
      <c r="A462" s="160" t="s">
        <v>829</v>
      </c>
      <c r="F462" s="105">
        <f t="shared" si="10"/>
        <v>0</v>
      </c>
      <c r="I462" s="105">
        <f t="shared" si="11"/>
        <v>0</v>
      </c>
      <c r="J462" s="105">
        <f t="shared" si="12"/>
        <v>0</v>
      </c>
      <c r="M462" s="105">
        <f t="shared" si="13"/>
        <v>0</v>
      </c>
      <c r="N462" s="105">
        <f t="shared" si="14"/>
        <v>0</v>
      </c>
      <c r="O462" s="105">
        <f t="shared" si="15"/>
        <v>0</v>
      </c>
      <c r="P462" s="106">
        <f t="shared" si="16"/>
        <v>0</v>
      </c>
    </row>
    <row r="463" spans="1:16" x14ac:dyDescent="0.25">
      <c r="A463" s="160" t="s">
        <v>829</v>
      </c>
      <c r="F463" s="105">
        <f t="shared" si="10"/>
        <v>0</v>
      </c>
      <c r="I463" s="105">
        <f t="shared" si="11"/>
        <v>0</v>
      </c>
      <c r="J463" s="105">
        <f t="shared" si="12"/>
        <v>0</v>
      </c>
      <c r="M463" s="105">
        <f t="shared" si="13"/>
        <v>0</v>
      </c>
      <c r="N463" s="105">
        <f t="shared" si="14"/>
        <v>0</v>
      </c>
      <c r="O463" s="105">
        <f t="shared" si="15"/>
        <v>0</v>
      </c>
      <c r="P463" s="106">
        <f t="shared" si="16"/>
        <v>0</v>
      </c>
    </row>
    <row r="464" spans="1:16" x14ac:dyDescent="0.25">
      <c r="A464" s="160" t="s">
        <v>829</v>
      </c>
      <c r="F464" s="105">
        <f t="shared" si="10"/>
        <v>0</v>
      </c>
      <c r="I464" s="105">
        <f t="shared" si="11"/>
        <v>0</v>
      </c>
      <c r="J464" s="105">
        <f t="shared" si="12"/>
        <v>0</v>
      </c>
      <c r="M464" s="105">
        <f t="shared" si="13"/>
        <v>0</v>
      </c>
      <c r="N464" s="105">
        <f t="shared" si="14"/>
        <v>0</v>
      </c>
      <c r="O464" s="105">
        <f t="shared" si="15"/>
        <v>0</v>
      </c>
      <c r="P464" s="106">
        <f t="shared" si="16"/>
        <v>0</v>
      </c>
    </row>
    <row r="465" spans="1:16" x14ac:dyDescent="0.25">
      <c r="A465" s="160" t="s">
        <v>829</v>
      </c>
      <c r="F465" s="105">
        <f t="shared" si="10"/>
        <v>0</v>
      </c>
      <c r="I465" s="105">
        <f t="shared" si="11"/>
        <v>0</v>
      </c>
      <c r="J465" s="105">
        <f t="shared" si="12"/>
        <v>0</v>
      </c>
      <c r="M465" s="105">
        <f t="shared" si="13"/>
        <v>0</v>
      </c>
      <c r="N465" s="105">
        <f t="shared" si="14"/>
        <v>0</v>
      </c>
      <c r="O465" s="105">
        <f t="shared" si="15"/>
        <v>0</v>
      </c>
      <c r="P465" s="106">
        <f t="shared" si="16"/>
        <v>0</v>
      </c>
    </row>
    <row r="466" spans="1:16" x14ac:dyDescent="0.25">
      <c r="A466" s="160" t="s">
        <v>829</v>
      </c>
      <c r="F466" s="105">
        <f t="shared" si="10"/>
        <v>0</v>
      </c>
      <c r="I466" s="105">
        <f t="shared" si="11"/>
        <v>0</v>
      </c>
      <c r="J466" s="105">
        <f t="shared" si="12"/>
        <v>0</v>
      </c>
      <c r="M466" s="105">
        <f t="shared" si="13"/>
        <v>0</v>
      </c>
      <c r="N466" s="105">
        <f t="shared" si="14"/>
        <v>0</v>
      </c>
      <c r="O466" s="105">
        <f t="shared" si="15"/>
        <v>0</v>
      </c>
      <c r="P466" s="106">
        <f t="shared" si="16"/>
        <v>0</v>
      </c>
    </row>
    <row r="467" spans="1:16" x14ac:dyDescent="0.25">
      <c r="A467" s="160" t="s">
        <v>829</v>
      </c>
      <c r="F467" s="105">
        <f t="shared" si="10"/>
        <v>0</v>
      </c>
      <c r="I467" s="105">
        <f t="shared" si="11"/>
        <v>0</v>
      </c>
      <c r="J467" s="105">
        <f t="shared" si="12"/>
        <v>0</v>
      </c>
      <c r="M467" s="105">
        <f t="shared" si="13"/>
        <v>0</v>
      </c>
      <c r="N467" s="105">
        <f t="shared" si="14"/>
        <v>0</v>
      </c>
      <c r="O467" s="105">
        <f t="shared" si="15"/>
        <v>0</v>
      </c>
      <c r="P467" s="106">
        <f t="shared" si="16"/>
        <v>0</v>
      </c>
    </row>
    <row r="468" spans="1:16" x14ac:dyDescent="0.25">
      <c r="A468" s="160" t="s">
        <v>829</v>
      </c>
      <c r="F468" s="105">
        <f t="shared" si="10"/>
        <v>0</v>
      </c>
      <c r="I468" s="105">
        <f t="shared" si="11"/>
        <v>0</v>
      </c>
      <c r="J468" s="105">
        <f t="shared" si="12"/>
        <v>0</v>
      </c>
      <c r="M468" s="105">
        <f t="shared" si="13"/>
        <v>0</v>
      </c>
      <c r="N468" s="105">
        <f t="shared" si="14"/>
        <v>0</v>
      </c>
      <c r="O468" s="105">
        <f t="shared" si="15"/>
        <v>0</v>
      </c>
      <c r="P468" s="106">
        <f t="shared" si="16"/>
        <v>0</v>
      </c>
    </row>
    <row r="469" spans="1:16" x14ac:dyDescent="0.25">
      <c r="A469" s="160" t="s">
        <v>829</v>
      </c>
      <c r="F469" s="105">
        <f t="shared" si="10"/>
        <v>0</v>
      </c>
      <c r="I469" s="105">
        <f t="shared" si="11"/>
        <v>0</v>
      </c>
      <c r="J469" s="105">
        <f t="shared" si="12"/>
        <v>0</v>
      </c>
      <c r="M469" s="105">
        <f t="shared" si="13"/>
        <v>0</v>
      </c>
      <c r="N469" s="105">
        <f t="shared" si="14"/>
        <v>0</v>
      </c>
      <c r="O469" s="105">
        <f t="shared" si="15"/>
        <v>0</v>
      </c>
      <c r="P469" s="106">
        <f t="shared" si="16"/>
        <v>0</v>
      </c>
    </row>
    <row r="470" spans="1:16" x14ac:dyDescent="0.25">
      <c r="A470" s="160" t="s">
        <v>829</v>
      </c>
      <c r="F470" s="105">
        <f t="shared" si="10"/>
        <v>0</v>
      </c>
      <c r="I470" s="105">
        <f t="shared" si="11"/>
        <v>0</v>
      </c>
      <c r="J470" s="105">
        <f t="shared" si="12"/>
        <v>0</v>
      </c>
      <c r="M470" s="105">
        <f t="shared" si="13"/>
        <v>0</v>
      </c>
      <c r="N470" s="105">
        <f t="shared" si="14"/>
        <v>0</v>
      </c>
      <c r="O470" s="105">
        <f t="shared" si="15"/>
        <v>0</v>
      </c>
      <c r="P470" s="106">
        <f t="shared" si="16"/>
        <v>0</v>
      </c>
    </row>
    <row r="471" spans="1:16" x14ac:dyDescent="0.25">
      <c r="A471" s="160" t="s">
        <v>829</v>
      </c>
      <c r="F471" s="105">
        <f t="shared" si="10"/>
        <v>0</v>
      </c>
      <c r="I471" s="105">
        <f t="shared" si="11"/>
        <v>0</v>
      </c>
      <c r="J471" s="105">
        <f t="shared" si="12"/>
        <v>0</v>
      </c>
      <c r="M471" s="105">
        <f t="shared" si="13"/>
        <v>0</v>
      </c>
      <c r="N471" s="105">
        <f t="shared" si="14"/>
        <v>0</v>
      </c>
      <c r="O471" s="105">
        <f t="shared" si="15"/>
        <v>0</v>
      </c>
      <c r="P471" s="106">
        <f t="shared" si="16"/>
        <v>0</v>
      </c>
    </row>
    <row r="472" spans="1:16" x14ac:dyDescent="0.25">
      <c r="A472" s="160" t="s">
        <v>829</v>
      </c>
      <c r="F472" s="105">
        <f t="shared" si="10"/>
        <v>0</v>
      </c>
      <c r="I472" s="105">
        <f t="shared" si="11"/>
        <v>0</v>
      </c>
      <c r="J472" s="105">
        <f t="shared" si="12"/>
        <v>0</v>
      </c>
      <c r="M472" s="105">
        <f t="shared" si="13"/>
        <v>0</v>
      </c>
      <c r="N472" s="105">
        <f t="shared" si="14"/>
        <v>0</v>
      </c>
      <c r="O472" s="105">
        <f t="shared" si="15"/>
        <v>0</v>
      </c>
      <c r="P472" s="106">
        <f t="shared" si="16"/>
        <v>0</v>
      </c>
    </row>
    <row r="473" spans="1:16" x14ac:dyDescent="0.25">
      <c r="A473" s="160" t="s">
        <v>829</v>
      </c>
      <c r="F473" s="105">
        <f t="shared" si="10"/>
        <v>0</v>
      </c>
      <c r="I473" s="105">
        <f t="shared" si="11"/>
        <v>0</v>
      </c>
      <c r="J473" s="105">
        <f t="shared" si="12"/>
        <v>0</v>
      </c>
      <c r="M473" s="105">
        <f t="shared" si="13"/>
        <v>0</v>
      </c>
      <c r="N473" s="105">
        <f t="shared" si="14"/>
        <v>0</v>
      </c>
      <c r="O473" s="105">
        <f t="shared" si="15"/>
        <v>0</v>
      </c>
      <c r="P473" s="106">
        <f t="shared" si="16"/>
        <v>0</v>
      </c>
    </row>
    <row r="474" spans="1:16" x14ac:dyDescent="0.25">
      <c r="A474" s="160" t="s">
        <v>829</v>
      </c>
      <c r="F474" s="105">
        <f t="shared" si="10"/>
        <v>0</v>
      </c>
      <c r="I474" s="105">
        <f t="shared" si="11"/>
        <v>0</v>
      </c>
      <c r="J474" s="105">
        <f t="shared" si="12"/>
        <v>0</v>
      </c>
      <c r="M474" s="105">
        <f t="shared" si="13"/>
        <v>0</v>
      </c>
      <c r="N474" s="105">
        <f t="shared" si="14"/>
        <v>0</v>
      </c>
      <c r="O474" s="105">
        <f t="shared" si="15"/>
        <v>0</v>
      </c>
      <c r="P474" s="106">
        <f t="shared" si="16"/>
        <v>0</v>
      </c>
    </row>
    <row r="475" spans="1:16" x14ac:dyDescent="0.25">
      <c r="A475" s="160" t="s">
        <v>829</v>
      </c>
      <c r="F475" s="105">
        <f t="shared" ref="F475:F497" si="17">E475/2</f>
        <v>0</v>
      </c>
      <c r="I475" s="105">
        <f t="shared" ref="I475:I507" si="18">H475/2</f>
        <v>0</v>
      </c>
      <c r="J475" s="105">
        <f t="shared" ref="J475:J492" si="19">D475-F475+I475</f>
        <v>0</v>
      </c>
      <c r="M475" s="105">
        <f t="shared" ref="M475:M492" si="20">L475/2</f>
        <v>0</v>
      </c>
      <c r="N475" s="105">
        <f t="shared" ref="N475:N492" si="21">J475+K475+M475</f>
        <v>0</v>
      </c>
      <c r="O475" s="105">
        <f t="shared" ref="O475:O492" si="22">N475*0.25</f>
        <v>0</v>
      </c>
      <c r="P475" s="106">
        <f t="shared" ref="P475:P492" si="23">N475*2</f>
        <v>0</v>
      </c>
    </row>
    <row r="476" spans="1:16" x14ac:dyDescent="0.25">
      <c r="A476" s="160" t="s">
        <v>829</v>
      </c>
      <c r="F476" s="105">
        <f t="shared" si="17"/>
        <v>0</v>
      </c>
      <c r="I476" s="105">
        <f t="shared" si="18"/>
        <v>0</v>
      </c>
      <c r="J476" s="105">
        <f t="shared" si="19"/>
        <v>0</v>
      </c>
      <c r="M476" s="105">
        <f t="shared" si="20"/>
        <v>0</v>
      </c>
      <c r="N476" s="105">
        <f t="shared" si="21"/>
        <v>0</v>
      </c>
      <c r="O476" s="105">
        <f t="shared" si="22"/>
        <v>0</v>
      </c>
      <c r="P476" s="106">
        <f t="shared" si="23"/>
        <v>0</v>
      </c>
    </row>
    <row r="477" spans="1:16" x14ac:dyDescent="0.25">
      <c r="A477" s="160" t="s">
        <v>829</v>
      </c>
      <c r="F477" s="105">
        <f t="shared" si="17"/>
        <v>0</v>
      </c>
      <c r="I477" s="105">
        <f t="shared" si="18"/>
        <v>0</v>
      </c>
      <c r="J477" s="105">
        <f t="shared" si="19"/>
        <v>0</v>
      </c>
      <c r="M477" s="105">
        <f t="shared" si="20"/>
        <v>0</v>
      </c>
      <c r="N477" s="105">
        <f t="shared" si="21"/>
        <v>0</v>
      </c>
      <c r="O477" s="105">
        <f t="shared" si="22"/>
        <v>0</v>
      </c>
      <c r="P477" s="106">
        <f t="shared" si="23"/>
        <v>0</v>
      </c>
    </row>
    <row r="478" spans="1:16" x14ac:dyDescent="0.25">
      <c r="A478" s="160" t="s">
        <v>829</v>
      </c>
      <c r="F478" s="105">
        <f t="shared" si="17"/>
        <v>0</v>
      </c>
      <c r="I478" s="105">
        <f t="shared" si="18"/>
        <v>0</v>
      </c>
      <c r="J478" s="105">
        <f t="shared" si="19"/>
        <v>0</v>
      </c>
      <c r="M478" s="105">
        <f t="shared" si="20"/>
        <v>0</v>
      </c>
      <c r="N478" s="105">
        <f t="shared" si="21"/>
        <v>0</v>
      </c>
      <c r="O478" s="105">
        <f t="shared" si="22"/>
        <v>0</v>
      </c>
      <c r="P478" s="106">
        <f t="shared" si="23"/>
        <v>0</v>
      </c>
    </row>
    <row r="479" spans="1:16" x14ac:dyDescent="0.25">
      <c r="A479" s="160" t="s">
        <v>829</v>
      </c>
      <c r="F479" s="105">
        <f t="shared" si="17"/>
        <v>0</v>
      </c>
      <c r="I479" s="105">
        <f t="shared" si="18"/>
        <v>0</v>
      </c>
      <c r="J479" s="105">
        <f t="shared" si="19"/>
        <v>0</v>
      </c>
      <c r="M479" s="105">
        <f t="shared" si="20"/>
        <v>0</v>
      </c>
      <c r="N479" s="105">
        <f t="shared" si="21"/>
        <v>0</v>
      </c>
      <c r="O479" s="105">
        <f t="shared" si="22"/>
        <v>0</v>
      </c>
      <c r="P479" s="106">
        <f t="shared" si="23"/>
        <v>0</v>
      </c>
    </row>
    <row r="480" spans="1:16" x14ac:dyDescent="0.25">
      <c r="A480" s="160" t="s">
        <v>829</v>
      </c>
      <c r="F480" s="105">
        <f t="shared" si="17"/>
        <v>0</v>
      </c>
      <c r="I480" s="105">
        <f t="shared" si="18"/>
        <v>0</v>
      </c>
      <c r="J480" s="105">
        <f t="shared" si="19"/>
        <v>0</v>
      </c>
      <c r="M480" s="105">
        <f t="shared" si="20"/>
        <v>0</v>
      </c>
      <c r="N480" s="105">
        <f t="shared" si="21"/>
        <v>0</v>
      </c>
      <c r="O480" s="105">
        <f t="shared" si="22"/>
        <v>0</v>
      </c>
      <c r="P480" s="106">
        <f t="shared" si="23"/>
        <v>0</v>
      </c>
    </row>
    <row r="481" spans="1:16" x14ac:dyDescent="0.25">
      <c r="A481" s="160" t="s">
        <v>829</v>
      </c>
      <c r="F481" s="105">
        <f t="shared" si="17"/>
        <v>0</v>
      </c>
      <c r="I481" s="105">
        <f t="shared" si="18"/>
        <v>0</v>
      </c>
      <c r="J481" s="105">
        <f t="shared" si="19"/>
        <v>0</v>
      </c>
      <c r="M481" s="105">
        <f t="shared" si="20"/>
        <v>0</v>
      </c>
      <c r="N481" s="105">
        <f t="shared" si="21"/>
        <v>0</v>
      </c>
      <c r="O481" s="105">
        <f t="shared" si="22"/>
        <v>0</v>
      </c>
      <c r="P481" s="106">
        <f t="shared" si="23"/>
        <v>0</v>
      </c>
    </row>
    <row r="482" spans="1:16" x14ac:dyDescent="0.25">
      <c r="A482" s="160" t="s">
        <v>829</v>
      </c>
      <c r="F482" s="105">
        <f t="shared" si="17"/>
        <v>0</v>
      </c>
      <c r="I482" s="105">
        <f t="shared" si="18"/>
        <v>0</v>
      </c>
      <c r="J482" s="105">
        <f t="shared" si="19"/>
        <v>0</v>
      </c>
      <c r="M482" s="105">
        <f t="shared" si="20"/>
        <v>0</v>
      </c>
      <c r="N482" s="105">
        <f t="shared" si="21"/>
        <v>0</v>
      </c>
      <c r="O482" s="105">
        <f t="shared" si="22"/>
        <v>0</v>
      </c>
      <c r="P482" s="106">
        <f t="shared" si="23"/>
        <v>0</v>
      </c>
    </row>
    <row r="483" spans="1:16" x14ac:dyDescent="0.25">
      <c r="A483" s="160" t="s">
        <v>829</v>
      </c>
      <c r="F483" s="105">
        <f t="shared" si="17"/>
        <v>0</v>
      </c>
      <c r="I483" s="105">
        <f t="shared" si="18"/>
        <v>0</v>
      </c>
      <c r="J483" s="105">
        <f t="shared" si="19"/>
        <v>0</v>
      </c>
      <c r="M483" s="105">
        <f t="shared" si="20"/>
        <v>0</v>
      </c>
      <c r="N483" s="105">
        <f t="shared" si="21"/>
        <v>0</v>
      </c>
      <c r="O483" s="105">
        <f t="shared" si="22"/>
        <v>0</v>
      </c>
      <c r="P483" s="106">
        <f t="shared" si="23"/>
        <v>0</v>
      </c>
    </row>
    <row r="484" spans="1:16" x14ac:dyDescent="0.25">
      <c r="A484" s="160" t="s">
        <v>829</v>
      </c>
      <c r="F484" s="105">
        <f t="shared" si="17"/>
        <v>0</v>
      </c>
      <c r="I484" s="105">
        <f t="shared" si="18"/>
        <v>0</v>
      </c>
      <c r="J484" s="105">
        <f t="shared" si="19"/>
        <v>0</v>
      </c>
      <c r="M484" s="105">
        <f t="shared" si="20"/>
        <v>0</v>
      </c>
      <c r="N484" s="105">
        <f t="shared" si="21"/>
        <v>0</v>
      </c>
      <c r="O484" s="105">
        <f t="shared" si="22"/>
        <v>0</v>
      </c>
      <c r="P484" s="106">
        <f t="shared" si="23"/>
        <v>0</v>
      </c>
    </row>
    <row r="485" spans="1:16" x14ac:dyDescent="0.25">
      <c r="A485" s="160" t="s">
        <v>829</v>
      </c>
      <c r="F485" s="105">
        <f t="shared" si="17"/>
        <v>0</v>
      </c>
      <c r="I485" s="105">
        <f t="shared" si="18"/>
        <v>0</v>
      </c>
      <c r="J485" s="105">
        <f t="shared" si="19"/>
        <v>0</v>
      </c>
      <c r="M485" s="105">
        <f t="shared" si="20"/>
        <v>0</v>
      </c>
      <c r="N485" s="105">
        <f t="shared" si="21"/>
        <v>0</v>
      </c>
      <c r="O485" s="105">
        <f t="shared" si="22"/>
        <v>0</v>
      </c>
      <c r="P485" s="106">
        <f t="shared" si="23"/>
        <v>0</v>
      </c>
    </row>
    <row r="486" spans="1:16" x14ac:dyDescent="0.25">
      <c r="A486" s="160" t="s">
        <v>829</v>
      </c>
      <c r="F486" s="105">
        <f t="shared" si="17"/>
        <v>0</v>
      </c>
      <c r="I486" s="105">
        <f t="shared" si="18"/>
        <v>0</v>
      </c>
      <c r="J486" s="105">
        <f t="shared" si="19"/>
        <v>0</v>
      </c>
      <c r="M486" s="105">
        <f t="shared" si="20"/>
        <v>0</v>
      </c>
      <c r="N486" s="105">
        <f t="shared" si="21"/>
        <v>0</v>
      </c>
      <c r="O486" s="105">
        <f t="shared" si="22"/>
        <v>0</v>
      </c>
      <c r="P486" s="106">
        <f t="shared" si="23"/>
        <v>0</v>
      </c>
    </row>
    <row r="487" spans="1:16" x14ac:dyDescent="0.25">
      <c r="A487" s="160" t="s">
        <v>829</v>
      </c>
      <c r="F487" s="105">
        <f t="shared" si="17"/>
        <v>0</v>
      </c>
      <c r="I487" s="105">
        <f t="shared" si="18"/>
        <v>0</v>
      </c>
      <c r="J487" s="105">
        <f t="shared" si="19"/>
        <v>0</v>
      </c>
      <c r="M487" s="105">
        <f t="shared" si="20"/>
        <v>0</v>
      </c>
      <c r="N487" s="105">
        <f t="shared" si="21"/>
        <v>0</v>
      </c>
      <c r="O487" s="105">
        <f t="shared" si="22"/>
        <v>0</v>
      </c>
      <c r="P487" s="106">
        <f t="shared" si="23"/>
        <v>0</v>
      </c>
    </row>
    <row r="488" spans="1:16" x14ac:dyDescent="0.25">
      <c r="A488" s="160" t="s">
        <v>829</v>
      </c>
      <c r="F488" s="105">
        <f t="shared" si="17"/>
        <v>0</v>
      </c>
      <c r="I488" s="105">
        <f t="shared" si="18"/>
        <v>0</v>
      </c>
      <c r="J488" s="105">
        <f t="shared" si="19"/>
        <v>0</v>
      </c>
      <c r="M488" s="105">
        <f t="shared" si="20"/>
        <v>0</v>
      </c>
      <c r="N488" s="105">
        <f t="shared" si="21"/>
        <v>0</v>
      </c>
      <c r="O488" s="105">
        <f t="shared" si="22"/>
        <v>0</v>
      </c>
      <c r="P488" s="106">
        <f t="shared" si="23"/>
        <v>0</v>
      </c>
    </row>
    <row r="489" spans="1:16" x14ac:dyDescent="0.25">
      <c r="A489" s="160" t="s">
        <v>829</v>
      </c>
      <c r="F489" s="105">
        <f t="shared" si="17"/>
        <v>0</v>
      </c>
      <c r="I489" s="105">
        <f t="shared" si="18"/>
        <v>0</v>
      </c>
      <c r="J489" s="105">
        <f t="shared" si="19"/>
        <v>0</v>
      </c>
      <c r="M489" s="105">
        <f t="shared" si="20"/>
        <v>0</v>
      </c>
      <c r="N489" s="105">
        <f t="shared" si="21"/>
        <v>0</v>
      </c>
      <c r="O489" s="105">
        <f t="shared" si="22"/>
        <v>0</v>
      </c>
      <c r="P489" s="106">
        <f t="shared" si="23"/>
        <v>0</v>
      </c>
    </row>
    <row r="490" spans="1:16" x14ac:dyDescent="0.25">
      <c r="A490" s="160" t="s">
        <v>829</v>
      </c>
      <c r="F490" s="105">
        <f t="shared" si="17"/>
        <v>0</v>
      </c>
      <c r="I490" s="105">
        <f t="shared" si="18"/>
        <v>0</v>
      </c>
      <c r="J490" s="105">
        <f t="shared" si="19"/>
        <v>0</v>
      </c>
      <c r="M490" s="105">
        <f t="shared" si="20"/>
        <v>0</v>
      </c>
      <c r="N490" s="105">
        <f t="shared" si="21"/>
        <v>0</v>
      </c>
      <c r="O490" s="105">
        <f t="shared" si="22"/>
        <v>0</v>
      </c>
      <c r="P490" s="106">
        <f t="shared" si="23"/>
        <v>0</v>
      </c>
    </row>
    <row r="491" spans="1:16" x14ac:dyDescent="0.25">
      <c r="A491" s="160" t="s">
        <v>829</v>
      </c>
      <c r="F491" s="105">
        <f t="shared" si="17"/>
        <v>0</v>
      </c>
      <c r="I491" s="105">
        <f t="shared" si="18"/>
        <v>0</v>
      </c>
      <c r="J491" s="105">
        <f t="shared" si="19"/>
        <v>0</v>
      </c>
      <c r="M491" s="105">
        <f t="shared" si="20"/>
        <v>0</v>
      </c>
      <c r="N491" s="105">
        <f t="shared" si="21"/>
        <v>0</v>
      </c>
      <c r="O491" s="105">
        <f t="shared" si="22"/>
        <v>0</v>
      </c>
      <c r="P491" s="106">
        <f t="shared" si="23"/>
        <v>0</v>
      </c>
    </row>
    <row r="492" spans="1:16" x14ac:dyDescent="0.25">
      <c r="A492" s="160" t="s">
        <v>829</v>
      </c>
      <c r="F492" s="105">
        <f t="shared" si="17"/>
        <v>0</v>
      </c>
      <c r="I492" s="105">
        <f t="shared" si="18"/>
        <v>0</v>
      </c>
      <c r="J492" s="105">
        <f t="shared" si="19"/>
        <v>0</v>
      </c>
      <c r="M492" s="105">
        <f t="shared" si="20"/>
        <v>0</v>
      </c>
      <c r="N492" s="105">
        <f t="shared" si="21"/>
        <v>0</v>
      </c>
      <c r="O492" s="105">
        <f t="shared" si="22"/>
        <v>0</v>
      </c>
      <c r="P492" s="106">
        <f t="shared" si="23"/>
        <v>0</v>
      </c>
    </row>
    <row r="493" spans="1:16" x14ac:dyDescent="0.25">
      <c r="A493" s="160" t="s">
        <v>829</v>
      </c>
      <c r="F493" s="105">
        <f t="shared" si="17"/>
        <v>0</v>
      </c>
      <c r="I493" s="105">
        <f t="shared" si="18"/>
        <v>0</v>
      </c>
      <c r="J493" s="105">
        <f t="shared" si="12"/>
        <v>0</v>
      </c>
      <c r="M493" s="105">
        <f t="shared" si="13"/>
        <v>0</v>
      </c>
      <c r="N493" s="105">
        <f t="shared" si="14"/>
        <v>0</v>
      </c>
      <c r="O493" s="105">
        <f t="shared" si="15"/>
        <v>0</v>
      </c>
      <c r="P493" s="106">
        <f t="shared" si="16"/>
        <v>0</v>
      </c>
    </row>
    <row r="494" spans="1:16" x14ac:dyDescent="0.25">
      <c r="A494" s="160" t="s">
        <v>829</v>
      </c>
      <c r="F494" s="105">
        <f t="shared" si="17"/>
        <v>0</v>
      </c>
      <c r="I494" s="105">
        <f t="shared" si="18"/>
        <v>0</v>
      </c>
      <c r="J494" s="105">
        <f t="shared" si="12"/>
        <v>0</v>
      </c>
      <c r="M494" s="105">
        <f t="shared" si="13"/>
        <v>0</v>
      </c>
      <c r="N494" s="105">
        <f t="shared" si="14"/>
        <v>0</v>
      </c>
      <c r="O494" s="105">
        <f t="shared" si="15"/>
        <v>0</v>
      </c>
      <c r="P494" s="106">
        <f t="shared" si="16"/>
        <v>0</v>
      </c>
    </row>
    <row r="495" spans="1:16" x14ac:dyDescent="0.25">
      <c r="A495" s="160" t="s">
        <v>829</v>
      </c>
      <c r="F495" s="105">
        <f t="shared" si="17"/>
        <v>0</v>
      </c>
      <c r="I495" s="105">
        <f t="shared" si="18"/>
        <v>0</v>
      </c>
      <c r="J495" s="105">
        <f t="shared" si="12"/>
        <v>0</v>
      </c>
      <c r="M495" s="105">
        <f t="shared" si="13"/>
        <v>0</v>
      </c>
      <c r="N495" s="105">
        <f t="shared" si="14"/>
        <v>0</v>
      </c>
      <c r="O495" s="105">
        <f t="shared" si="15"/>
        <v>0</v>
      </c>
      <c r="P495" s="106">
        <f t="shared" si="16"/>
        <v>0</v>
      </c>
    </row>
    <row r="496" spans="1:16" x14ac:dyDescent="0.25">
      <c r="A496" s="160" t="s">
        <v>829</v>
      </c>
      <c r="F496" s="105">
        <f t="shared" si="17"/>
        <v>0</v>
      </c>
      <c r="I496" s="105">
        <f t="shared" si="18"/>
        <v>0</v>
      </c>
      <c r="J496" s="105">
        <f t="shared" si="12"/>
        <v>0</v>
      </c>
      <c r="M496" s="105">
        <f t="shared" si="13"/>
        <v>0</v>
      </c>
      <c r="N496" s="105">
        <f t="shared" si="14"/>
        <v>0</v>
      </c>
      <c r="O496" s="105">
        <f t="shared" si="15"/>
        <v>0</v>
      </c>
      <c r="P496" s="106">
        <f t="shared" si="16"/>
        <v>0</v>
      </c>
    </row>
    <row r="497" spans="1:16" x14ac:dyDescent="0.25">
      <c r="A497" s="160" t="s">
        <v>829</v>
      </c>
      <c r="F497" s="105">
        <f t="shared" si="17"/>
        <v>0</v>
      </c>
      <c r="I497" s="105">
        <f t="shared" si="18"/>
        <v>0</v>
      </c>
      <c r="J497" s="105">
        <f t="shared" si="12"/>
        <v>0</v>
      </c>
      <c r="M497" s="105">
        <f t="shared" si="13"/>
        <v>0</v>
      </c>
      <c r="N497" s="105">
        <f t="shared" si="14"/>
        <v>0</v>
      </c>
      <c r="O497" s="105">
        <f t="shared" si="15"/>
        <v>0</v>
      </c>
      <c r="P497" s="106">
        <f t="shared" si="16"/>
        <v>0</v>
      </c>
    </row>
    <row r="498" spans="1:16" x14ac:dyDescent="0.25">
      <c r="A498" s="160" t="s">
        <v>829</v>
      </c>
      <c r="F498" s="105">
        <f t="shared" si="10"/>
        <v>0</v>
      </c>
      <c r="I498" s="105">
        <f t="shared" si="18"/>
        <v>0</v>
      </c>
      <c r="J498" s="105">
        <f t="shared" si="12"/>
        <v>0</v>
      </c>
      <c r="M498" s="105">
        <f t="shared" si="13"/>
        <v>0</v>
      </c>
      <c r="N498" s="105">
        <f t="shared" si="14"/>
        <v>0</v>
      </c>
      <c r="O498" s="105">
        <f t="shared" si="15"/>
        <v>0</v>
      </c>
      <c r="P498" s="106">
        <f t="shared" si="16"/>
        <v>0</v>
      </c>
    </row>
    <row r="499" spans="1:16" x14ac:dyDescent="0.25">
      <c r="A499" s="160" t="s">
        <v>829</v>
      </c>
      <c r="F499" s="105">
        <f t="shared" si="10"/>
        <v>0</v>
      </c>
      <c r="I499" s="105">
        <f t="shared" si="18"/>
        <v>0</v>
      </c>
      <c r="J499" s="105">
        <f t="shared" si="12"/>
        <v>0</v>
      </c>
      <c r="M499" s="105">
        <f t="shared" si="13"/>
        <v>0</v>
      </c>
      <c r="N499" s="105">
        <f t="shared" si="14"/>
        <v>0</v>
      </c>
      <c r="O499" s="105">
        <f t="shared" si="15"/>
        <v>0</v>
      </c>
      <c r="P499" s="106">
        <f t="shared" si="16"/>
        <v>0</v>
      </c>
    </row>
    <row r="500" spans="1:16" x14ac:dyDescent="0.25">
      <c r="A500" s="160" t="s">
        <v>829</v>
      </c>
      <c r="F500" s="105">
        <f t="shared" si="10"/>
        <v>0</v>
      </c>
      <c r="I500" s="105">
        <f t="shared" si="18"/>
        <v>0</v>
      </c>
      <c r="J500" s="105">
        <f t="shared" si="12"/>
        <v>0</v>
      </c>
      <c r="M500" s="105">
        <f t="shared" si="13"/>
        <v>0</v>
      </c>
      <c r="N500" s="105">
        <f t="shared" si="14"/>
        <v>0</v>
      </c>
      <c r="O500" s="105">
        <f t="shared" si="15"/>
        <v>0</v>
      </c>
      <c r="P500" s="106">
        <f t="shared" si="16"/>
        <v>0</v>
      </c>
    </row>
    <row r="501" spans="1:16" x14ac:dyDescent="0.25">
      <c r="A501" s="160" t="s">
        <v>829</v>
      </c>
      <c r="F501" s="105">
        <f t="shared" si="10"/>
        <v>0</v>
      </c>
      <c r="I501" s="105">
        <f t="shared" si="18"/>
        <v>0</v>
      </c>
      <c r="J501" s="105">
        <f t="shared" si="12"/>
        <v>0</v>
      </c>
      <c r="M501" s="105">
        <f t="shared" si="13"/>
        <v>0</v>
      </c>
      <c r="N501" s="105">
        <f t="shared" si="14"/>
        <v>0</v>
      </c>
      <c r="O501" s="105">
        <f t="shared" si="15"/>
        <v>0</v>
      </c>
      <c r="P501" s="106">
        <f t="shared" si="16"/>
        <v>0</v>
      </c>
    </row>
    <row r="502" spans="1:16" x14ac:dyDescent="0.25">
      <c r="A502" s="160" t="s">
        <v>829</v>
      </c>
      <c r="F502" s="105">
        <f t="shared" si="10"/>
        <v>0</v>
      </c>
      <c r="I502" s="105">
        <f t="shared" si="18"/>
        <v>0</v>
      </c>
      <c r="J502" s="105">
        <f t="shared" si="12"/>
        <v>0</v>
      </c>
      <c r="M502" s="105">
        <f t="shared" si="13"/>
        <v>0</v>
      </c>
      <c r="N502" s="105">
        <f t="shared" si="14"/>
        <v>0</v>
      </c>
      <c r="O502" s="105">
        <f t="shared" si="15"/>
        <v>0</v>
      </c>
      <c r="P502" s="106">
        <f t="shared" si="16"/>
        <v>0</v>
      </c>
    </row>
    <row r="503" spans="1:16" x14ac:dyDescent="0.25">
      <c r="A503" s="160" t="s">
        <v>829</v>
      </c>
      <c r="F503" s="105">
        <f t="shared" si="10"/>
        <v>0</v>
      </c>
      <c r="I503" s="105">
        <f t="shared" si="18"/>
        <v>0</v>
      </c>
      <c r="J503" s="105">
        <f t="shared" si="12"/>
        <v>0</v>
      </c>
      <c r="M503" s="105">
        <f t="shared" si="13"/>
        <v>0</v>
      </c>
      <c r="N503" s="105">
        <f t="shared" si="14"/>
        <v>0</v>
      </c>
      <c r="O503" s="105">
        <f t="shared" si="15"/>
        <v>0</v>
      </c>
      <c r="P503" s="106">
        <f t="shared" si="16"/>
        <v>0</v>
      </c>
    </row>
    <row r="504" spans="1:16" x14ac:dyDescent="0.25">
      <c r="A504" s="160" t="s">
        <v>829</v>
      </c>
      <c r="F504" s="105">
        <f t="shared" si="10"/>
        <v>0</v>
      </c>
      <c r="I504" s="105">
        <f t="shared" si="18"/>
        <v>0</v>
      </c>
      <c r="J504" s="105">
        <f t="shared" si="12"/>
        <v>0</v>
      </c>
      <c r="M504" s="105">
        <f t="shared" si="13"/>
        <v>0</v>
      </c>
      <c r="N504" s="105">
        <f t="shared" si="14"/>
        <v>0</v>
      </c>
      <c r="O504" s="105">
        <f t="shared" si="15"/>
        <v>0</v>
      </c>
      <c r="P504" s="106">
        <f t="shared" si="16"/>
        <v>0</v>
      </c>
    </row>
    <row r="505" spans="1:16" x14ac:dyDescent="0.25">
      <c r="A505" s="160" t="s">
        <v>829</v>
      </c>
      <c r="F505" s="105">
        <f t="shared" si="10"/>
        <v>0</v>
      </c>
      <c r="I505" s="105">
        <f t="shared" si="18"/>
        <v>0</v>
      </c>
      <c r="J505" s="105">
        <f t="shared" si="12"/>
        <v>0</v>
      </c>
      <c r="M505" s="105">
        <f t="shared" si="13"/>
        <v>0</v>
      </c>
      <c r="N505" s="105">
        <f t="shared" si="14"/>
        <v>0</v>
      </c>
      <c r="O505" s="105">
        <f t="shared" si="15"/>
        <v>0</v>
      </c>
      <c r="P505" s="106">
        <f t="shared" si="16"/>
        <v>0</v>
      </c>
    </row>
    <row r="506" spans="1:16" x14ac:dyDescent="0.25">
      <c r="A506" s="160" t="s">
        <v>829</v>
      </c>
      <c r="F506" s="105">
        <f t="shared" si="10"/>
        <v>0</v>
      </c>
      <c r="I506" s="105">
        <f t="shared" si="18"/>
        <v>0</v>
      </c>
      <c r="J506" s="105">
        <f t="shared" si="12"/>
        <v>0</v>
      </c>
      <c r="M506" s="105">
        <f t="shared" si="13"/>
        <v>0</v>
      </c>
      <c r="N506" s="105">
        <f t="shared" si="14"/>
        <v>0</v>
      </c>
      <c r="O506" s="105">
        <f t="shared" si="15"/>
        <v>0</v>
      </c>
      <c r="P506" s="106">
        <f t="shared" si="16"/>
        <v>0</v>
      </c>
    </row>
    <row r="507" spans="1:16" x14ac:dyDescent="0.25">
      <c r="A507" s="160" t="s">
        <v>829</v>
      </c>
      <c r="F507" s="105">
        <f t="shared" si="10"/>
        <v>0</v>
      </c>
      <c r="I507" s="105">
        <f t="shared" si="18"/>
        <v>0</v>
      </c>
      <c r="J507" s="105">
        <f t="shared" si="12"/>
        <v>0</v>
      </c>
      <c r="M507" s="105">
        <f t="shared" si="13"/>
        <v>0</v>
      </c>
      <c r="N507" s="105">
        <f t="shared" si="14"/>
        <v>0</v>
      </c>
      <c r="O507" s="105">
        <f t="shared" si="15"/>
        <v>0</v>
      </c>
      <c r="P507" s="106">
        <f t="shared" si="16"/>
        <v>0</v>
      </c>
    </row>
    <row r="508" spans="1:16" x14ac:dyDescent="0.25">
      <c r="A508" s="160" t="s">
        <v>829</v>
      </c>
      <c r="F508" s="105">
        <f t="shared" si="10"/>
        <v>0</v>
      </c>
      <c r="I508" s="105">
        <f t="shared" si="11"/>
        <v>0</v>
      </c>
      <c r="J508" s="105">
        <f t="shared" si="12"/>
        <v>0</v>
      </c>
      <c r="M508" s="105">
        <f t="shared" si="13"/>
        <v>0</v>
      </c>
      <c r="N508" s="105">
        <f t="shared" si="14"/>
        <v>0</v>
      </c>
      <c r="O508" s="105">
        <f t="shared" si="15"/>
        <v>0</v>
      </c>
      <c r="P508" s="106">
        <f t="shared" si="16"/>
        <v>0</v>
      </c>
    </row>
    <row r="509" spans="1:16" x14ac:dyDescent="0.25">
      <c r="A509" s="160" t="s">
        <v>829</v>
      </c>
      <c r="F509" s="105">
        <f t="shared" si="10"/>
        <v>0</v>
      </c>
      <c r="I509" s="105">
        <f t="shared" si="11"/>
        <v>0</v>
      </c>
      <c r="J509" s="105">
        <f t="shared" si="12"/>
        <v>0</v>
      </c>
      <c r="M509" s="105">
        <f t="shared" si="13"/>
        <v>0</v>
      </c>
      <c r="N509" s="105">
        <f t="shared" si="14"/>
        <v>0</v>
      </c>
      <c r="O509" s="105">
        <f t="shared" si="15"/>
        <v>0</v>
      </c>
      <c r="P509" s="106">
        <f t="shared" si="16"/>
        <v>0</v>
      </c>
    </row>
    <row r="510" spans="1:16" x14ac:dyDescent="0.25">
      <c r="A510" s="160" t="s">
        <v>829</v>
      </c>
      <c r="F510" s="105">
        <f t="shared" si="10"/>
        <v>0</v>
      </c>
      <c r="I510" s="105">
        <f t="shared" si="11"/>
        <v>0</v>
      </c>
      <c r="J510" s="105">
        <f t="shared" si="12"/>
        <v>0</v>
      </c>
      <c r="M510" s="105">
        <f t="shared" si="13"/>
        <v>0</v>
      </c>
      <c r="N510" s="105">
        <f t="shared" si="14"/>
        <v>0</v>
      </c>
      <c r="O510" s="105">
        <f t="shared" si="15"/>
        <v>0</v>
      </c>
      <c r="P510" s="106">
        <f t="shared" si="16"/>
        <v>0</v>
      </c>
    </row>
    <row r="511" spans="1:16" x14ac:dyDescent="0.25">
      <c r="A511" s="160" t="s">
        <v>829</v>
      </c>
      <c r="F511" s="105">
        <f t="shared" si="10"/>
        <v>0</v>
      </c>
      <c r="I511" s="105">
        <f t="shared" si="11"/>
        <v>0</v>
      </c>
      <c r="J511" s="105">
        <f t="shared" si="12"/>
        <v>0</v>
      </c>
      <c r="M511" s="105">
        <f t="shared" si="13"/>
        <v>0</v>
      </c>
      <c r="N511" s="105">
        <f t="shared" si="14"/>
        <v>0</v>
      </c>
      <c r="O511" s="105">
        <f t="shared" si="15"/>
        <v>0</v>
      </c>
      <c r="P511" s="106">
        <f t="shared" si="16"/>
        <v>0</v>
      </c>
    </row>
    <row r="512" spans="1:16" x14ac:dyDescent="0.25">
      <c r="A512" s="160" t="s">
        <v>829</v>
      </c>
      <c r="F512" s="105">
        <f t="shared" si="10"/>
        <v>0</v>
      </c>
      <c r="I512" s="105">
        <f t="shared" si="11"/>
        <v>0</v>
      </c>
      <c r="J512" s="105">
        <f t="shared" si="12"/>
        <v>0</v>
      </c>
      <c r="M512" s="105">
        <f t="shared" si="13"/>
        <v>0</v>
      </c>
      <c r="N512" s="105">
        <f t="shared" si="14"/>
        <v>0</v>
      </c>
      <c r="O512" s="105">
        <f t="shared" si="15"/>
        <v>0</v>
      </c>
      <c r="P512" s="106">
        <f t="shared" si="16"/>
        <v>0</v>
      </c>
    </row>
    <row r="513" spans="1:16" x14ac:dyDescent="0.25">
      <c r="A513" s="160" t="s">
        <v>829</v>
      </c>
      <c r="F513" s="105">
        <f t="shared" si="10"/>
        <v>0</v>
      </c>
      <c r="I513" s="105">
        <f t="shared" si="11"/>
        <v>0</v>
      </c>
      <c r="J513" s="105">
        <f t="shared" si="12"/>
        <v>0</v>
      </c>
      <c r="M513" s="105">
        <f t="shared" si="13"/>
        <v>0</v>
      </c>
      <c r="N513" s="105">
        <f t="shared" si="14"/>
        <v>0</v>
      </c>
      <c r="O513" s="105">
        <f t="shared" si="15"/>
        <v>0</v>
      </c>
      <c r="P513" s="106">
        <f t="shared" si="16"/>
        <v>0</v>
      </c>
    </row>
    <row r="514" spans="1:16" x14ac:dyDescent="0.25">
      <c r="A514" s="160" t="s">
        <v>829</v>
      </c>
      <c r="F514" s="105">
        <f t="shared" si="10"/>
        <v>0</v>
      </c>
      <c r="I514" s="105">
        <f t="shared" si="11"/>
        <v>0</v>
      </c>
      <c r="J514" s="105">
        <f t="shared" si="12"/>
        <v>0</v>
      </c>
      <c r="M514" s="105">
        <f t="shared" si="13"/>
        <v>0</v>
      </c>
      <c r="N514" s="105">
        <f t="shared" si="14"/>
        <v>0</v>
      </c>
      <c r="O514" s="105">
        <f t="shared" si="15"/>
        <v>0</v>
      </c>
      <c r="P514" s="106">
        <f t="shared" si="16"/>
        <v>0</v>
      </c>
    </row>
    <row r="515" spans="1:16" x14ac:dyDescent="0.25">
      <c r="A515" s="160" t="s">
        <v>829</v>
      </c>
      <c r="F515" s="105">
        <f t="shared" si="10"/>
        <v>0</v>
      </c>
      <c r="I515" s="105">
        <f t="shared" si="11"/>
        <v>0</v>
      </c>
      <c r="J515" s="105">
        <f t="shared" si="12"/>
        <v>0</v>
      </c>
      <c r="M515" s="105">
        <f t="shared" si="13"/>
        <v>0</v>
      </c>
      <c r="N515" s="105">
        <f t="shared" si="14"/>
        <v>0</v>
      </c>
      <c r="O515" s="105">
        <f t="shared" si="15"/>
        <v>0</v>
      </c>
      <c r="P515" s="106">
        <f t="shared" si="16"/>
        <v>0</v>
      </c>
    </row>
    <row r="516" spans="1:16" x14ac:dyDescent="0.25">
      <c r="F516" s="105">
        <f t="shared" si="10"/>
        <v>0</v>
      </c>
      <c r="I516" s="105">
        <f t="shared" si="11"/>
        <v>0</v>
      </c>
      <c r="J516" s="105">
        <f t="shared" si="12"/>
        <v>0</v>
      </c>
      <c r="M516" s="105">
        <f t="shared" si="13"/>
        <v>0</v>
      </c>
      <c r="N516" s="105">
        <f t="shared" si="14"/>
        <v>0</v>
      </c>
      <c r="O516" s="105">
        <f t="shared" si="15"/>
        <v>0</v>
      </c>
      <c r="P516" s="106">
        <f t="shared" si="16"/>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phoneticPr fontId="26" type="noConversion"/>
  <conditionalFormatting sqref="A1:T4 A5:C5 E5:E275 A306:C307 E277:E307 G277:G307 G5:G275 I5:I275 I277:I307 K277:K307 K5:K275 M5:M275 M277:M307 O277:O307 O5:O275 Q5:Q275 Q277:Q307 S277:S307 S5:S275 B277:C305 B6:C275 A6:A305 A308:T1048576">
    <cfRule type="expression" dxfId="435" priority="14">
      <formula>CELL("row")=ROW()</formula>
    </cfRule>
  </conditionalFormatting>
  <conditionalFormatting sqref="B276:C276 E276 G276 I276 K276 M276 O276 Q276 S276">
    <cfRule type="expression" dxfId="434" priority="13">
      <formula>CELL("row")=ROW()</formula>
    </cfRule>
  </conditionalFormatting>
  <conditionalFormatting sqref="D5:D307">
    <cfRule type="expression" dxfId="433" priority="12">
      <formula>CELL("row")=ROW()</formula>
    </cfRule>
  </conditionalFormatting>
  <conditionalFormatting sqref="F5:F307">
    <cfRule type="expression" dxfId="432" priority="11">
      <formula>CELL("row")=ROW()</formula>
    </cfRule>
  </conditionalFormatting>
  <conditionalFormatting sqref="H5:H307">
    <cfRule type="expression" dxfId="431" priority="10">
      <formula>CELL("row")=ROW()</formula>
    </cfRule>
  </conditionalFormatting>
  <conditionalFormatting sqref="J5:J307">
    <cfRule type="expression" dxfId="430" priority="9">
      <formula>CELL("row")=ROW()</formula>
    </cfRule>
  </conditionalFormatting>
  <conditionalFormatting sqref="L5:L307">
    <cfRule type="expression" dxfId="429" priority="8">
      <formula>CELL("row")=ROW()</formula>
    </cfRule>
  </conditionalFormatting>
  <conditionalFormatting sqref="N5:N307">
    <cfRule type="expression" dxfId="428" priority="7">
      <formula>CELL("row")=ROW()</formula>
    </cfRule>
  </conditionalFormatting>
  <conditionalFormatting sqref="P5:P307">
    <cfRule type="expression" dxfId="427" priority="6">
      <formula>CELL("row")=ROW()</formula>
    </cfRule>
  </conditionalFormatting>
  <conditionalFormatting sqref="R5:R307">
    <cfRule type="expression" dxfId="426" priority="5">
      <formula>CELL("row")=ROW()</formula>
    </cfRule>
  </conditionalFormatting>
  <conditionalFormatting sqref="T5:T307">
    <cfRule type="expression" dxfId="425" priority="4">
      <formula>CELL("row")=ROW()</formula>
    </cfRule>
  </conditionalFormatting>
  <conditionalFormatting sqref="V5:V307">
    <cfRule type="expression" dxfId="424" priority="3">
      <formula>CELL("row")=ROW()</formula>
    </cfRule>
  </conditionalFormatting>
  <conditionalFormatting sqref="X5:X307">
    <cfRule type="expression" dxfId="423" priority="2">
      <formula>CELL("row")=ROW()</formula>
    </cfRule>
  </conditionalFormatting>
  <conditionalFormatting sqref="Z5:Z307">
    <cfRule type="expression" dxfId="422" priority="1">
      <formula>CELL("row")=ROW()</formula>
    </cfRule>
  </conditionalFormatting>
  <dataValidations disablePrompts="1"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421" priority="14">
      <formula>CELL("row")=ROW()</formula>
    </cfRule>
  </conditionalFormatting>
  <conditionalFormatting sqref="B276:C276 E276 G276 I276 K276 M276 O276 Q276 S276">
    <cfRule type="expression" dxfId="420" priority="13">
      <formula>CELL("row")=ROW()</formula>
    </cfRule>
  </conditionalFormatting>
  <conditionalFormatting sqref="D5:D307">
    <cfRule type="expression" dxfId="419" priority="12">
      <formula>CELL("row")=ROW()</formula>
    </cfRule>
  </conditionalFormatting>
  <conditionalFormatting sqref="F5:F307">
    <cfRule type="expression" dxfId="418" priority="11">
      <formula>CELL("row")=ROW()</formula>
    </cfRule>
  </conditionalFormatting>
  <conditionalFormatting sqref="H5:H307">
    <cfRule type="expression" dxfId="417" priority="10">
      <formula>CELL("row")=ROW()</formula>
    </cfRule>
  </conditionalFormatting>
  <conditionalFormatting sqref="J5:J307">
    <cfRule type="expression" dxfId="416" priority="9">
      <formula>CELL("row")=ROW()</formula>
    </cfRule>
  </conditionalFormatting>
  <conditionalFormatting sqref="L5:L307">
    <cfRule type="expression" dxfId="415" priority="8">
      <formula>CELL("row")=ROW()</formula>
    </cfRule>
  </conditionalFormatting>
  <conditionalFormatting sqref="N5:N307">
    <cfRule type="expression" dxfId="414" priority="7">
      <formula>CELL("row")=ROW()</formula>
    </cfRule>
  </conditionalFormatting>
  <conditionalFormatting sqref="P5:P307">
    <cfRule type="expression" dxfId="413" priority="6">
      <formula>CELL("row")=ROW()</formula>
    </cfRule>
  </conditionalFormatting>
  <conditionalFormatting sqref="R5:R307">
    <cfRule type="expression" dxfId="412" priority="5">
      <formula>CELL("row")=ROW()</formula>
    </cfRule>
  </conditionalFormatting>
  <conditionalFormatting sqref="T5:T307">
    <cfRule type="expression" dxfId="411" priority="4">
      <formula>CELL("row")=ROW()</formula>
    </cfRule>
  </conditionalFormatting>
  <conditionalFormatting sqref="V5:V307">
    <cfRule type="expression" dxfId="410" priority="3">
      <formula>CELL("row")=ROW()</formula>
    </cfRule>
  </conditionalFormatting>
  <conditionalFormatting sqref="X5:X307">
    <cfRule type="expression" dxfId="409" priority="2">
      <formula>CELL("row")=ROW()</formula>
    </cfRule>
  </conditionalFormatting>
  <conditionalFormatting sqref="Z5:Z307">
    <cfRule type="expression" dxfId="408" priority="1">
      <formula>CELL("row")=ROW()</formula>
    </cfRule>
  </conditionalFormatting>
  <dataValidations count="4">
    <dataValidation type="list" allowBlank="1" showInputMessage="1" showErrorMessage="1" sqref="B3:B307 C311:C516" xr:uid="{4D596845-622B-427B-8899-5AAB4811300E}">
      <formula1>Notes_Taxpayer_List</formula1>
    </dataValidation>
    <dataValidation allowBlank="1" showInputMessage="1" showErrorMessage="1" promptTitle="Avoid Errors" prompt="Wag mo na 'to pakialaman. Auto-divide by 2 lang 'tong column na to. Pinaikli lang yung ita-type mo. XD" sqref="M311:M516 I311:I516 F311:F516" xr:uid="{FF455A95-E433-44AD-AA5B-F44F89833F6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1AEED0-A95A-4D7F-AFAF-460E2AA521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9811964-BB47-4F40-A266-407CA86E6C4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84DAB89-9F64-4E13-838C-6EC91FA7B4E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1C6CD59-F5DB-4F61-BCDF-EF84E5AD5AA8}">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407" priority="14">
      <formula>CELL("row")=ROW()</formula>
    </cfRule>
  </conditionalFormatting>
  <conditionalFormatting sqref="B276:C276 E276 G276 I276 K276 M276 O276 Q276 S276">
    <cfRule type="expression" dxfId="406" priority="13">
      <formula>CELL("row")=ROW()</formula>
    </cfRule>
  </conditionalFormatting>
  <conditionalFormatting sqref="D5:D307">
    <cfRule type="expression" dxfId="405" priority="12">
      <formula>CELL("row")=ROW()</formula>
    </cfRule>
  </conditionalFormatting>
  <conditionalFormatting sqref="F5:F307">
    <cfRule type="expression" dxfId="404" priority="11">
      <formula>CELL("row")=ROW()</formula>
    </cfRule>
  </conditionalFormatting>
  <conditionalFormatting sqref="H5:H307">
    <cfRule type="expression" dxfId="403" priority="10">
      <formula>CELL("row")=ROW()</formula>
    </cfRule>
  </conditionalFormatting>
  <conditionalFormatting sqref="J5:J307">
    <cfRule type="expression" dxfId="402" priority="9">
      <formula>CELL("row")=ROW()</formula>
    </cfRule>
  </conditionalFormatting>
  <conditionalFormatting sqref="L5:L307">
    <cfRule type="expression" dxfId="401" priority="8">
      <formula>CELL("row")=ROW()</formula>
    </cfRule>
  </conditionalFormatting>
  <conditionalFormatting sqref="N5:N307">
    <cfRule type="expression" dxfId="400" priority="7">
      <formula>CELL("row")=ROW()</formula>
    </cfRule>
  </conditionalFormatting>
  <conditionalFormatting sqref="P5:P307">
    <cfRule type="expression" dxfId="399" priority="6">
      <formula>CELL("row")=ROW()</formula>
    </cfRule>
  </conditionalFormatting>
  <conditionalFormatting sqref="R5:R307">
    <cfRule type="expression" dxfId="398" priority="5">
      <formula>CELL("row")=ROW()</formula>
    </cfRule>
  </conditionalFormatting>
  <conditionalFormatting sqref="T5:T307">
    <cfRule type="expression" dxfId="397" priority="4">
      <formula>CELL("row")=ROW()</formula>
    </cfRule>
  </conditionalFormatting>
  <conditionalFormatting sqref="V5:V307">
    <cfRule type="expression" dxfId="396" priority="3">
      <formula>CELL("row")=ROW()</formula>
    </cfRule>
  </conditionalFormatting>
  <conditionalFormatting sqref="X5:X307">
    <cfRule type="expression" dxfId="395" priority="2">
      <formula>CELL("row")=ROW()</formula>
    </cfRule>
  </conditionalFormatting>
  <conditionalFormatting sqref="Z5:Z307">
    <cfRule type="expression" dxfId="394" priority="1">
      <formula>CELL("row")=ROW()</formula>
    </cfRule>
  </conditionalFormatting>
  <dataValidations count="4">
    <dataValidation type="list" allowBlank="1" showInputMessage="1" showErrorMessage="1" sqref="B3:B307 C311:C516" xr:uid="{CBAB68B2-297B-462C-8629-2D585E7F37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7DFAFB-62A2-46E6-A63C-2AD58E2D7B4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3C05F24-BB38-467D-B9FA-C8DD218BF98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6B8EBCD-EDCD-4999-B9E6-FD85B37D9DB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F0C4107-8FFC-49CA-8E63-668C2DEE2D8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A9FCE-77C5-4437-B0B6-630D11BABEEC}">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93" priority="14">
      <formula>CELL("row")=ROW()</formula>
    </cfRule>
  </conditionalFormatting>
  <conditionalFormatting sqref="B276:C276 E276 G276 I276 K276 M276 O276 Q276 S276">
    <cfRule type="expression" dxfId="392" priority="13">
      <formula>CELL("row")=ROW()</formula>
    </cfRule>
  </conditionalFormatting>
  <conditionalFormatting sqref="D5:D307">
    <cfRule type="expression" dxfId="391" priority="12">
      <formula>CELL("row")=ROW()</formula>
    </cfRule>
  </conditionalFormatting>
  <conditionalFormatting sqref="F5:F307">
    <cfRule type="expression" dxfId="390" priority="11">
      <formula>CELL("row")=ROW()</formula>
    </cfRule>
  </conditionalFormatting>
  <conditionalFormatting sqref="H5:H307">
    <cfRule type="expression" dxfId="389" priority="10">
      <formula>CELL("row")=ROW()</formula>
    </cfRule>
  </conditionalFormatting>
  <conditionalFormatting sqref="J5:J307">
    <cfRule type="expression" dxfId="388" priority="9">
      <formula>CELL("row")=ROW()</formula>
    </cfRule>
  </conditionalFormatting>
  <conditionalFormatting sqref="L5:L307">
    <cfRule type="expression" dxfId="387" priority="8">
      <formula>CELL("row")=ROW()</formula>
    </cfRule>
  </conditionalFormatting>
  <conditionalFormatting sqref="N5:N307">
    <cfRule type="expression" dxfId="386" priority="7">
      <formula>CELL("row")=ROW()</formula>
    </cfRule>
  </conditionalFormatting>
  <conditionalFormatting sqref="P5:P307">
    <cfRule type="expression" dxfId="385" priority="6">
      <formula>CELL("row")=ROW()</formula>
    </cfRule>
  </conditionalFormatting>
  <conditionalFormatting sqref="R5:R307">
    <cfRule type="expression" dxfId="384" priority="5">
      <formula>CELL("row")=ROW()</formula>
    </cfRule>
  </conditionalFormatting>
  <conditionalFormatting sqref="T5:T307">
    <cfRule type="expression" dxfId="383" priority="4">
      <formula>CELL("row")=ROW()</formula>
    </cfRule>
  </conditionalFormatting>
  <conditionalFormatting sqref="V5:V307">
    <cfRule type="expression" dxfId="382" priority="3">
      <formula>CELL("row")=ROW()</formula>
    </cfRule>
  </conditionalFormatting>
  <conditionalFormatting sqref="X5:X307">
    <cfRule type="expression" dxfId="381" priority="2">
      <formula>CELL("row")=ROW()</formula>
    </cfRule>
  </conditionalFormatting>
  <conditionalFormatting sqref="Z5:Z307">
    <cfRule type="expression" dxfId="380" priority="1">
      <formula>CELL("row")=ROW()</formula>
    </cfRule>
  </conditionalFormatting>
  <dataValidations count="4">
    <dataValidation type="list" allowBlank="1" showInputMessage="1" showErrorMessage="1" sqref="B3:B307 C311:C516" xr:uid="{455E72B6-5CBD-404C-A4C3-F29A0CF933C1}">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8718AB-529E-4840-AE8E-01206A61964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CF55E68-5F22-442B-BFF5-539753E120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B364D6E-ACFB-49B8-A19D-6A91F2E55E4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578509B-9B09-4810-B09F-8DF80E5B43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F7190E8-9042-467E-9236-45350FFB15E1}">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79" priority="14">
      <formula>CELL("row")=ROW()</formula>
    </cfRule>
  </conditionalFormatting>
  <conditionalFormatting sqref="B276:C276 E276 G276 I276 K276 M276 O276 Q276 S276">
    <cfRule type="expression" dxfId="378" priority="13">
      <formula>CELL("row")=ROW()</formula>
    </cfRule>
  </conditionalFormatting>
  <conditionalFormatting sqref="D5:D307">
    <cfRule type="expression" dxfId="377" priority="12">
      <formula>CELL("row")=ROW()</formula>
    </cfRule>
  </conditionalFormatting>
  <conditionalFormatting sqref="F5:F307">
    <cfRule type="expression" dxfId="376" priority="11">
      <formula>CELL("row")=ROW()</formula>
    </cfRule>
  </conditionalFormatting>
  <conditionalFormatting sqref="H5:H307">
    <cfRule type="expression" dxfId="375" priority="10">
      <formula>CELL("row")=ROW()</formula>
    </cfRule>
  </conditionalFormatting>
  <conditionalFormatting sqref="J5:J307">
    <cfRule type="expression" dxfId="374" priority="9">
      <formula>CELL("row")=ROW()</formula>
    </cfRule>
  </conditionalFormatting>
  <conditionalFormatting sqref="L5:L307">
    <cfRule type="expression" dxfId="373" priority="8">
      <formula>CELL("row")=ROW()</formula>
    </cfRule>
  </conditionalFormatting>
  <conditionalFormatting sqref="N5:N307">
    <cfRule type="expression" dxfId="372" priority="7">
      <formula>CELL("row")=ROW()</formula>
    </cfRule>
  </conditionalFormatting>
  <conditionalFormatting sqref="P5:P307">
    <cfRule type="expression" dxfId="371" priority="6">
      <formula>CELL("row")=ROW()</formula>
    </cfRule>
  </conditionalFormatting>
  <conditionalFormatting sqref="R5:R307">
    <cfRule type="expression" dxfId="370" priority="5">
      <formula>CELL("row")=ROW()</formula>
    </cfRule>
  </conditionalFormatting>
  <conditionalFormatting sqref="T5:T307">
    <cfRule type="expression" dxfId="369" priority="4">
      <formula>CELL("row")=ROW()</formula>
    </cfRule>
  </conditionalFormatting>
  <conditionalFormatting sqref="V5:V307">
    <cfRule type="expression" dxfId="368" priority="3">
      <formula>CELL("row")=ROW()</formula>
    </cfRule>
  </conditionalFormatting>
  <conditionalFormatting sqref="X5:X307">
    <cfRule type="expression" dxfId="367" priority="2">
      <formula>CELL("row")=ROW()</formula>
    </cfRule>
  </conditionalFormatting>
  <conditionalFormatting sqref="Z5:Z307">
    <cfRule type="expression" dxfId="366" priority="1">
      <formula>CELL("row")=ROW()</formula>
    </cfRule>
  </conditionalFormatting>
  <dataValidations count="4">
    <dataValidation type="list" allowBlank="1" showInputMessage="1" showErrorMessage="1" sqref="B3:B307 C311:C516" xr:uid="{5AC8F0C2-239F-41FB-AA94-F20E450642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E5381C73-B319-4C7D-B62C-36C395AEDC3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3375291-7E1B-4470-9648-2A03FA0F492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F63CD18-80F4-4CD6-9091-E7FFE0988BD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8150BEC-D6CA-40C9-A295-3F36D23935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971892D-5275-4AB1-ACFF-0F3FC9756242}">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65" priority="14">
      <formula>CELL("row")=ROW()</formula>
    </cfRule>
  </conditionalFormatting>
  <conditionalFormatting sqref="B276:C276 E276 G276 I276 K276 M276 O276 Q276 S276">
    <cfRule type="expression" dxfId="364" priority="13">
      <formula>CELL("row")=ROW()</formula>
    </cfRule>
  </conditionalFormatting>
  <conditionalFormatting sqref="D5:D307">
    <cfRule type="expression" dxfId="363" priority="12">
      <formula>CELL("row")=ROW()</formula>
    </cfRule>
  </conditionalFormatting>
  <conditionalFormatting sqref="F5:F307">
    <cfRule type="expression" dxfId="362" priority="11">
      <formula>CELL("row")=ROW()</formula>
    </cfRule>
  </conditionalFormatting>
  <conditionalFormatting sqref="H5:H307">
    <cfRule type="expression" dxfId="361" priority="10">
      <formula>CELL("row")=ROW()</formula>
    </cfRule>
  </conditionalFormatting>
  <conditionalFormatting sqref="J5:J307">
    <cfRule type="expression" dxfId="360" priority="9">
      <formula>CELL("row")=ROW()</formula>
    </cfRule>
  </conditionalFormatting>
  <conditionalFormatting sqref="L5:L307">
    <cfRule type="expression" dxfId="359" priority="8">
      <formula>CELL("row")=ROW()</formula>
    </cfRule>
  </conditionalFormatting>
  <conditionalFormatting sqref="N5:N307">
    <cfRule type="expression" dxfId="358" priority="7">
      <formula>CELL("row")=ROW()</formula>
    </cfRule>
  </conditionalFormatting>
  <conditionalFormatting sqref="P5:P307">
    <cfRule type="expression" dxfId="357" priority="6">
      <formula>CELL("row")=ROW()</formula>
    </cfRule>
  </conditionalFormatting>
  <conditionalFormatting sqref="R5:R307">
    <cfRule type="expression" dxfId="356" priority="5">
      <formula>CELL("row")=ROW()</formula>
    </cfRule>
  </conditionalFormatting>
  <conditionalFormatting sqref="T5:T307">
    <cfRule type="expression" dxfId="355" priority="4">
      <formula>CELL("row")=ROW()</formula>
    </cfRule>
  </conditionalFormatting>
  <conditionalFormatting sqref="V5:V307">
    <cfRule type="expression" dxfId="354" priority="3">
      <formula>CELL("row")=ROW()</formula>
    </cfRule>
  </conditionalFormatting>
  <conditionalFormatting sqref="X5:X307">
    <cfRule type="expression" dxfId="353" priority="2">
      <formula>CELL("row")=ROW()</formula>
    </cfRule>
  </conditionalFormatting>
  <conditionalFormatting sqref="Z5:Z307">
    <cfRule type="expression" dxfId="352" priority="1">
      <formula>CELL("row")=ROW()</formula>
    </cfRule>
  </conditionalFormatting>
  <dataValidations count="4">
    <dataValidation type="list" allowBlank="1" showInputMessage="1" showErrorMessage="1" sqref="B3:B307 C311:C516" xr:uid="{2692A827-0BA7-4DFA-B556-A9574120996A}">
      <formula1>Notes_Taxpayer_List</formula1>
    </dataValidation>
    <dataValidation allowBlank="1" showInputMessage="1" showErrorMessage="1" promptTitle="Avoid Errors" prompt="Wag mo na 'to pakialaman. Auto-divide by 2 lang 'tong column na to. Pinaikli lang yung ita-type mo. XD" sqref="M311:M516 I311:I516 F311:F516" xr:uid="{7266E829-00B9-4553-8135-57A8D220380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8708AF1-68F2-4D81-A77D-926CF871C7B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91D6FD-2464-4C75-9945-3C5DA3B0D8E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6B1A995-90D2-46C0-9FA5-1A4ADF93D5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DB1F351-5365-45E7-85BC-65D53E434ACC}">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51" priority="14">
      <formula>CELL("row")=ROW()</formula>
    </cfRule>
  </conditionalFormatting>
  <conditionalFormatting sqref="B276:C276 E276 G276 I276 K276 M276 O276 Q276 S276">
    <cfRule type="expression" dxfId="350" priority="13">
      <formula>CELL("row")=ROW()</formula>
    </cfRule>
  </conditionalFormatting>
  <conditionalFormatting sqref="D5:D307">
    <cfRule type="expression" dxfId="349" priority="12">
      <formula>CELL("row")=ROW()</formula>
    </cfRule>
  </conditionalFormatting>
  <conditionalFormatting sqref="F5:F307">
    <cfRule type="expression" dxfId="348" priority="11">
      <formula>CELL("row")=ROW()</formula>
    </cfRule>
  </conditionalFormatting>
  <conditionalFormatting sqref="H5:H307">
    <cfRule type="expression" dxfId="347" priority="10">
      <formula>CELL("row")=ROW()</formula>
    </cfRule>
  </conditionalFormatting>
  <conditionalFormatting sqref="J5:J307">
    <cfRule type="expression" dxfId="346" priority="9">
      <formula>CELL("row")=ROW()</formula>
    </cfRule>
  </conditionalFormatting>
  <conditionalFormatting sqref="L5:L307">
    <cfRule type="expression" dxfId="345" priority="8">
      <formula>CELL("row")=ROW()</formula>
    </cfRule>
  </conditionalFormatting>
  <conditionalFormatting sqref="N5:N307">
    <cfRule type="expression" dxfId="344" priority="7">
      <formula>CELL("row")=ROW()</formula>
    </cfRule>
  </conditionalFormatting>
  <conditionalFormatting sqref="P5:P307">
    <cfRule type="expression" dxfId="343" priority="6">
      <formula>CELL("row")=ROW()</formula>
    </cfRule>
  </conditionalFormatting>
  <conditionalFormatting sqref="R5:R307">
    <cfRule type="expression" dxfId="342" priority="5">
      <formula>CELL("row")=ROW()</formula>
    </cfRule>
  </conditionalFormatting>
  <conditionalFormatting sqref="T5:T307">
    <cfRule type="expression" dxfId="341" priority="4">
      <formula>CELL("row")=ROW()</formula>
    </cfRule>
  </conditionalFormatting>
  <conditionalFormatting sqref="V5:V307">
    <cfRule type="expression" dxfId="340" priority="3">
      <formula>CELL("row")=ROW()</formula>
    </cfRule>
  </conditionalFormatting>
  <conditionalFormatting sqref="X5:X307">
    <cfRule type="expression" dxfId="339" priority="2">
      <formula>CELL("row")=ROW()</formula>
    </cfRule>
  </conditionalFormatting>
  <conditionalFormatting sqref="Z5:Z307">
    <cfRule type="expression" dxfId="338" priority="1">
      <formula>CELL("row")=ROW()</formula>
    </cfRule>
  </conditionalFormatting>
  <dataValidations count="4">
    <dataValidation type="list" allowBlank="1" showInputMessage="1" showErrorMessage="1" sqref="B3:B307 C311:C516" xr:uid="{79369B4D-1C5B-4061-A288-BCC3CFC2A4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8632026D-9823-40D6-894E-12D747B6AF6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E20F15D-ED63-4FDA-AC74-BE83413251C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24C18B8-CA5D-4C74-94FB-2F65B31CD05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D3BAFB5-CCED-4A7E-B480-7A9D3F8ADD0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725E392-5754-4810-A63B-1CA1D47D9D42}">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37" priority="14">
      <formula>CELL("row")=ROW()</formula>
    </cfRule>
  </conditionalFormatting>
  <conditionalFormatting sqref="B276:C276 E276 G276 I276 K276 M276 O276 Q276 S276">
    <cfRule type="expression" dxfId="336" priority="13">
      <formula>CELL("row")=ROW()</formula>
    </cfRule>
  </conditionalFormatting>
  <conditionalFormatting sqref="D5:D307">
    <cfRule type="expression" dxfId="335" priority="12">
      <formula>CELL("row")=ROW()</formula>
    </cfRule>
  </conditionalFormatting>
  <conditionalFormatting sqref="F5:F307">
    <cfRule type="expression" dxfId="334" priority="11">
      <formula>CELL("row")=ROW()</formula>
    </cfRule>
  </conditionalFormatting>
  <conditionalFormatting sqref="H5:H307">
    <cfRule type="expression" dxfId="333" priority="10">
      <formula>CELL("row")=ROW()</formula>
    </cfRule>
  </conditionalFormatting>
  <conditionalFormatting sqref="J5:J307">
    <cfRule type="expression" dxfId="332" priority="9">
      <formula>CELL("row")=ROW()</formula>
    </cfRule>
  </conditionalFormatting>
  <conditionalFormatting sqref="L5:L307">
    <cfRule type="expression" dxfId="331" priority="8">
      <formula>CELL("row")=ROW()</formula>
    </cfRule>
  </conditionalFormatting>
  <conditionalFormatting sqref="N5:N307">
    <cfRule type="expression" dxfId="330" priority="7">
      <formula>CELL("row")=ROW()</formula>
    </cfRule>
  </conditionalFormatting>
  <conditionalFormatting sqref="P5:P307">
    <cfRule type="expression" dxfId="329" priority="6">
      <formula>CELL("row")=ROW()</formula>
    </cfRule>
  </conditionalFormatting>
  <conditionalFormatting sqref="R5:R307">
    <cfRule type="expression" dxfId="328" priority="5">
      <formula>CELL("row")=ROW()</formula>
    </cfRule>
  </conditionalFormatting>
  <conditionalFormatting sqref="T5:T307">
    <cfRule type="expression" dxfId="327" priority="4">
      <formula>CELL("row")=ROW()</formula>
    </cfRule>
  </conditionalFormatting>
  <conditionalFormatting sqref="V5:V307">
    <cfRule type="expression" dxfId="326" priority="3">
      <formula>CELL("row")=ROW()</formula>
    </cfRule>
  </conditionalFormatting>
  <conditionalFormatting sqref="X5:X307">
    <cfRule type="expression" dxfId="325" priority="2">
      <formula>CELL("row")=ROW()</formula>
    </cfRule>
  </conditionalFormatting>
  <conditionalFormatting sqref="Z5:Z307">
    <cfRule type="expression" dxfId="324" priority="1">
      <formula>CELL("row")=ROW()</formula>
    </cfRule>
  </conditionalFormatting>
  <dataValidations count="4">
    <dataValidation type="list" allowBlank="1" showInputMessage="1" showErrorMessage="1" sqref="B3:B307 C311:C516" xr:uid="{E67FD415-FD1E-4FBD-9210-088A3E8F1838}">
      <formula1>Notes_Taxpayer_List</formula1>
    </dataValidation>
    <dataValidation allowBlank="1" showInputMessage="1" showErrorMessage="1" promptTitle="Avoid Errors" prompt="Wag mo na 'to pakialaman. Auto-divide by 2 lang 'tong column na to. Pinaikli lang yung ita-type mo. XD" sqref="M311:M516 I311:I516 F311:F516" xr:uid="{48EB5229-C288-4077-B22F-373691A800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B8D1BEA-D0FD-49D2-82C9-7FEC5EEE852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C9A60C2-3CF8-4CA1-AA29-152809CFA1E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BB089-EBD2-44A8-A59E-E68B88742BC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02C7261-9596-442C-9022-461D5CCDAA42}">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23" priority="14">
      <formula>CELL("row")=ROW()</formula>
    </cfRule>
  </conditionalFormatting>
  <conditionalFormatting sqref="B276:C276 E276 G276 I276 K276 M276 O276 Q276 S276">
    <cfRule type="expression" dxfId="322" priority="13">
      <formula>CELL("row")=ROW()</formula>
    </cfRule>
  </conditionalFormatting>
  <conditionalFormatting sqref="D5:D307">
    <cfRule type="expression" dxfId="321" priority="12">
      <formula>CELL("row")=ROW()</formula>
    </cfRule>
  </conditionalFormatting>
  <conditionalFormatting sqref="F5:F307">
    <cfRule type="expression" dxfId="320" priority="11">
      <formula>CELL("row")=ROW()</formula>
    </cfRule>
  </conditionalFormatting>
  <conditionalFormatting sqref="H5:H307">
    <cfRule type="expression" dxfId="319" priority="10">
      <formula>CELL("row")=ROW()</formula>
    </cfRule>
  </conditionalFormatting>
  <conditionalFormatting sqref="J5:J307">
    <cfRule type="expression" dxfId="318" priority="9">
      <formula>CELL("row")=ROW()</formula>
    </cfRule>
  </conditionalFormatting>
  <conditionalFormatting sqref="L5:L307">
    <cfRule type="expression" dxfId="317" priority="8">
      <formula>CELL("row")=ROW()</formula>
    </cfRule>
  </conditionalFormatting>
  <conditionalFormatting sqref="N5:N307">
    <cfRule type="expression" dxfId="316" priority="7">
      <formula>CELL("row")=ROW()</formula>
    </cfRule>
  </conditionalFormatting>
  <conditionalFormatting sqref="P5:P307">
    <cfRule type="expression" dxfId="315" priority="6">
      <formula>CELL("row")=ROW()</formula>
    </cfRule>
  </conditionalFormatting>
  <conditionalFormatting sqref="R5:R307">
    <cfRule type="expression" dxfId="314" priority="5">
      <formula>CELL("row")=ROW()</formula>
    </cfRule>
  </conditionalFormatting>
  <conditionalFormatting sqref="T5:T307">
    <cfRule type="expression" dxfId="313" priority="4">
      <formula>CELL("row")=ROW()</formula>
    </cfRule>
  </conditionalFormatting>
  <conditionalFormatting sqref="V5:V307">
    <cfRule type="expression" dxfId="312" priority="3">
      <formula>CELL("row")=ROW()</formula>
    </cfRule>
  </conditionalFormatting>
  <conditionalFormatting sqref="X5:X307">
    <cfRule type="expression" dxfId="311" priority="2">
      <formula>CELL("row")=ROW()</formula>
    </cfRule>
  </conditionalFormatting>
  <conditionalFormatting sqref="Z5:Z307">
    <cfRule type="expression" dxfId="310" priority="1">
      <formula>CELL("row")=ROW()</formula>
    </cfRule>
  </conditionalFormatting>
  <dataValidations count="4">
    <dataValidation type="list" allowBlank="1" showInputMessage="1" showErrorMessage="1" sqref="B3:B307 C311:C516" xr:uid="{7EDD2E0D-D0CE-4CAF-85C3-3B0C1181DB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0A7C5930-EB91-4E29-8CC7-91986A2C3D8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0C84016-5857-4CBD-9CC6-73F08DF4805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6E5D84E-3E40-4A30-A81B-48E45D64BB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2AF94F2-2FFB-4EFF-BF29-1EE93976F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59F2B7-5D6A-4B77-AD6B-6526B4CB07B9}">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309" priority="14">
      <formula>CELL("row")=ROW()</formula>
    </cfRule>
  </conditionalFormatting>
  <conditionalFormatting sqref="B276:C276 E276 G276 I276 K276 M276 O276 Q276 S276">
    <cfRule type="expression" dxfId="308" priority="13">
      <formula>CELL("row")=ROW()</formula>
    </cfRule>
  </conditionalFormatting>
  <conditionalFormatting sqref="D5:D307">
    <cfRule type="expression" dxfId="307" priority="12">
      <formula>CELL("row")=ROW()</formula>
    </cfRule>
  </conditionalFormatting>
  <conditionalFormatting sqref="F5:F307">
    <cfRule type="expression" dxfId="306" priority="11">
      <formula>CELL("row")=ROW()</formula>
    </cfRule>
  </conditionalFormatting>
  <conditionalFormatting sqref="H5:H307">
    <cfRule type="expression" dxfId="305" priority="10">
      <formula>CELL("row")=ROW()</formula>
    </cfRule>
  </conditionalFormatting>
  <conditionalFormatting sqref="J5:J307">
    <cfRule type="expression" dxfId="304" priority="9">
      <formula>CELL("row")=ROW()</formula>
    </cfRule>
  </conditionalFormatting>
  <conditionalFormatting sqref="L5:L307">
    <cfRule type="expression" dxfId="303" priority="8">
      <formula>CELL("row")=ROW()</formula>
    </cfRule>
  </conditionalFormatting>
  <conditionalFormatting sqref="N5:N307">
    <cfRule type="expression" dxfId="302" priority="7">
      <formula>CELL("row")=ROW()</formula>
    </cfRule>
  </conditionalFormatting>
  <conditionalFormatting sqref="P5:P307">
    <cfRule type="expression" dxfId="301" priority="6">
      <formula>CELL("row")=ROW()</formula>
    </cfRule>
  </conditionalFormatting>
  <conditionalFormatting sqref="R5:R307">
    <cfRule type="expression" dxfId="300" priority="5">
      <formula>CELL("row")=ROW()</formula>
    </cfRule>
  </conditionalFormatting>
  <conditionalFormatting sqref="T5:T307">
    <cfRule type="expression" dxfId="299" priority="4">
      <formula>CELL("row")=ROW()</formula>
    </cfRule>
  </conditionalFormatting>
  <conditionalFormatting sqref="V5:V307">
    <cfRule type="expression" dxfId="298" priority="3">
      <formula>CELL("row")=ROW()</formula>
    </cfRule>
  </conditionalFormatting>
  <conditionalFormatting sqref="X5:X307">
    <cfRule type="expression" dxfId="297" priority="2">
      <formula>CELL("row")=ROW()</formula>
    </cfRule>
  </conditionalFormatting>
  <conditionalFormatting sqref="Z5:Z307">
    <cfRule type="expression" dxfId="296" priority="1">
      <formula>CELL("row")=ROW()</formula>
    </cfRule>
  </conditionalFormatting>
  <dataValidations count="4">
    <dataValidation type="list" allowBlank="1" showInputMessage="1" showErrorMessage="1" sqref="B3:B307 C311:C516" xr:uid="{8FBF3797-10E6-42E4-A1E8-0193FF46B350}">
      <formula1>Notes_Taxpayer_List</formula1>
    </dataValidation>
    <dataValidation allowBlank="1" showInputMessage="1" showErrorMessage="1" promptTitle="Avoid Errors" prompt="Wag mo na 'to pakialaman. Auto-divide by 2 lang 'tong column na to. Pinaikli lang yung ita-type mo. XD" sqref="M311:M516 I311:I516 F311:F516" xr:uid="{3210060C-4566-438A-B710-F25F463BB17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3C071AF-C3E1-4E0A-BA6F-B048D45AADA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D45471A-2B5C-412B-9E55-661812E16BE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888C38-9F0C-4520-95DA-F54BF8B218C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358EB93-A563-471B-B69A-DEDDED23B1C6}">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95" priority="14">
      <formula>CELL("row")=ROW()</formula>
    </cfRule>
  </conditionalFormatting>
  <conditionalFormatting sqref="B276:C276 E276 G276 I276 K276 M276 O276 Q276 S276">
    <cfRule type="expression" dxfId="294" priority="13">
      <formula>CELL("row")=ROW()</formula>
    </cfRule>
  </conditionalFormatting>
  <conditionalFormatting sqref="D5:D307">
    <cfRule type="expression" dxfId="293" priority="12">
      <formula>CELL("row")=ROW()</formula>
    </cfRule>
  </conditionalFormatting>
  <conditionalFormatting sqref="F5:F307">
    <cfRule type="expression" dxfId="292" priority="11">
      <formula>CELL("row")=ROW()</formula>
    </cfRule>
  </conditionalFormatting>
  <conditionalFormatting sqref="H5:H307">
    <cfRule type="expression" dxfId="291" priority="10">
      <formula>CELL("row")=ROW()</formula>
    </cfRule>
  </conditionalFormatting>
  <conditionalFormatting sqref="J5:J307">
    <cfRule type="expression" dxfId="290" priority="9">
      <formula>CELL("row")=ROW()</formula>
    </cfRule>
  </conditionalFormatting>
  <conditionalFormatting sqref="L5:L307">
    <cfRule type="expression" dxfId="289" priority="8">
      <formula>CELL("row")=ROW()</formula>
    </cfRule>
  </conditionalFormatting>
  <conditionalFormatting sqref="N5:N307">
    <cfRule type="expression" dxfId="288" priority="7">
      <formula>CELL("row")=ROW()</formula>
    </cfRule>
  </conditionalFormatting>
  <conditionalFormatting sqref="P5:P307">
    <cfRule type="expression" dxfId="287" priority="6">
      <formula>CELL("row")=ROW()</formula>
    </cfRule>
  </conditionalFormatting>
  <conditionalFormatting sqref="R5:R307">
    <cfRule type="expression" dxfId="286" priority="5">
      <formula>CELL("row")=ROW()</formula>
    </cfRule>
  </conditionalFormatting>
  <conditionalFormatting sqref="T5:T307">
    <cfRule type="expression" dxfId="285" priority="4">
      <formula>CELL("row")=ROW()</formula>
    </cfRule>
  </conditionalFormatting>
  <conditionalFormatting sqref="V5:V307">
    <cfRule type="expression" dxfId="284" priority="3">
      <formula>CELL("row")=ROW()</formula>
    </cfRule>
  </conditionalFormatting>
  <conditionalFormatting sqref="X5:X307">
    <cfRule type="expression" dxfId="283" priority="2">
      <formula>CELL("row")=ROW()</formula>
    </cfRule>
  </conditionalFormatting>
  <conditionalFormatting sqref="Z5:Z307">
    <cfRule type="expression" dxfId="282" priority="1">
      <formula>CELL("row")=ROW()</formula>
    </cfRule>
  </conditionalFormatting>
  <dataValidations count="4">
    <dataValidation type="list" allowBlank="1" showInputMessage="1" showErrorMessage="1" sqref="B3:B307 C311:C516" xr:uid="{6055415B-DD49-49E3-8204-700184D55976}">
      <formula1>Notes_Taxpayer_List</formula1>
    </dataValidation>
    <dataValidation allowBlank="1" showInputMessage="1" showErrorMessage="1" promptTitle="Avoid Errors" prompt="Wag mo na 'to pakialaman. Auto-divide by 2 lang 'tong column na to. Pinaikli lang yung ita-type mo. XD" sqref="M311:M516 I311:I516 F311:F516" xr:uid="{426E44B5-F182-49CC-9D5A-7B717D99C3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1A5A82-45B4-4ABF-8095-FC44197A35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83203B9-E9B7-49F4-81B8-BC8D5F9E360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7BA935F-ED9B-49A3-BF15-8EE75C08CB4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23E1C3F-C497-4C4D-BB5B-EDC2E847DB34}">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81" priority="14">
      <formula>CELL("row")=ROW()</formula>
    </cfRule>
  </conditionalFormatting>
  <conditionalFormatting sqref="B276:C276 E276 G276 I276 K276 M276 O276 Q276 S276">
    <cfRule type="expression" dxfId="280" priority="13">
      <formula>CELL("row")=ROW()</formula>
    </cfRule>
  </conditionalFormatting>
  <conditionalFormatting sqref="D5:D307">
    <cfRule type="expression" dxfId="279" priority="12">
      <formula>CELL("row")=ROW()</formula>
    </cfRule>
  </conditionalFormatting>
  <conditionalFormatting sqref="F5:F307">
    <cfRule type="expression" dxfId="278" priority="11">
      <formula>CELL("row")=ROW()</formula>
    </cfRule>
  </conditionalFormatting>
  <conditionalFormatting sqref="H5:H307">
    <cfRule type="expression" dxfId="277" priority="10">
      <formula>CELL("row")=ROW()</formula>
    </cfRule>
  </conditionalFormatting>
  <conditionalFormatting sqref="J5:J307">
    <cfRule type="expression" dxfId="276" priority="9">
      <formula>CELL("row")=ROW()</formula>
    </cfRule>
  </conditionalFormatting>
  <conditionalFormatting sqref="L5:L307">
    <cfRule type="expression" dxfId="275" priority="8">
      <formula>CELL("row")=ROW()</formula>
    </cfRule>
  </conditionalFormatting>
  <conditionalFormatting sqref="N5:N307">
    <cfRule type="expression" dxfId="274" priority="7">
      <formula>CELL("row")=ROW()</formula>
    </cfRule>
  </conditionalFormatting>
  <conditionalFormatting sqref="P5:P307">
    <cfRule type="expression" dxfId="273" priority="6">
      <formula>CELL("row")=ROW()</formula>
    </cfRule>
  </conditionalFormatting>
  <conditionalFormatting sqref="R5:R307">
    <cfRule type="expression" dxfId="272" priority="5">
      <formula>CELL("row")=ROW()</formula>
    </cfRule>
  </conditionalFormatting>
  <conditionalFormatting sqref="T5:T307">
    <cfRule type="expression" dxfId="271" priority="4">
      <formula>CELL("row")=ROW()</formula>
    </cfRule>
  </conditionalFormatting>
  <conditionalFormatting sqref="V5:V307">
    <cfRule type="expression" dxfId="270" priority="3">
      <formula>CELL("row")=ROW()</formula>
    </cfRule>
  </conditionalFormatting>
  <conditionalFormatting sqref="X5:X307">
    <cfRule type="expression" dxfId="269" priority="2">
      <formula>CELL("row")=ROW()</formula>
    </cfRule>
  </conditionalFormatting>
  <conditionalFormatting sqref="Z5:Z307">
    <cfRule type="expression" dxfId="268" priority="1">
      <formula>CELL("row")=ROW()</formula>
    </cfRule>
  </conditionalFormatting>
  <dataValidations count="4">
    <dataValidation type="list" allowBlank="1" showInputMessage="1" showErrorMessage="1" sqref="B3:B307 C311:C516" xr:uid="{4B1899B5-5683-4B7B-AD54-44730DBCEF17}">
      <formula1>Notes_Taxpayer_List</formula1>
    </dataValidation>
    <dataValidation allowBlank="1" showInputMessage="1" showErrorMessage="1" promptTitle="Avoid Errors" prompt="Wag mo na 'to pakialaman. Auto-divide by 2 lang 'tong column na to. Pinaikli lang yung ita-type mo. XD" sqref="M311:M516 I311:I516 F311:F516" xr:uid="{B947D3AA-783E-45F6-A449-9F24D4E61E9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875B37A-A010-4928-B325-B17E3AEC6AC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22E2B20-6109-4A14-B334-511742097F6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8A42130-90EC-44A0-9C89-ABBC3F966A5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4C4E22-7D53-4722-A99E-1469C63CFFCB}">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67" priority="14">
      <formula>CELL("row")=ROW()</formula>
    </cfRule>
  </conditionalFormatting>
  <conditionalFormatting sqref="B276:C276 E276 G276 I276 K276 M276 O276 Q276 S276">
    <cfRule type="expression" dxfId="266" priority="13">
      <formula>CELL("row")=ROW()</formula>
    </cfRule>
  </conditionalFormatting>
  <conditionalFormatting sqref="D5:D307">
    <cfRule type="expression" dxfId="265" priority="12">
      <formula>CELL("row")=ROW()</formula>
    </cfRule>
  </conditionalFormatting>
  <conditionalFormatting sqref="F5:F307">
    <cfRule type="expression" dxfId="264" priority="11">
      <formula>CELL("row")=ROW()</formula>
    </cfRule>
  </conditionalFormatting>
  <conditionalFormatting sqref="H5:H307">
    <cfRule type="expression" dxfId="263" priority="10">
      <formula>CELL("row")=ROW()</formula>
    </cfRule>
  </conditionalFormatting>
  <conditionalFormatting sqref="J5:J307">
    <cfRule type="expression" dxfId="262" priority="9">
      <formula>CELL("row")=ROW()</formula>
    </cfRule>
  </conditionalFormatting>
  <conditionalFormatting sqref="L5:L307">
    <cfRule type="expression" dxfId="261" priority="8">
      <formula>CELL("row")=ROW()</formula>
    </cfRule>
  </conditionalFormatting>
  <conditionalFormatting sqref="N5:N307">
    <cfRule type="expression" dxfId="260" priority="7">
      <formula>CELL("row")=ROW()</formula>
    </cfRule>
  </conditionalFormatting>
  <conditionalFormatting sqref="P5:P307">
    <cfRule type="expression" dxfId="259" priority="6">
      <formula>CELL("row")=ROW()</formula>
    </cfRule>
  </conditionalFormatting>
  <conditionalFormatting sqref="R5:R307">
    <cfRule type="expression" dxfId="258" priority="5">
      <formula>CELL("row")=ROW()</formula>
    </cfRule>
  </conditionalFormatting>
  <conditionalFormatting sqref="T5:T307">
    <cfRule type="expression" dxfId="257" priority="4">
      <formula>CELL("row")=ROW()</formula>
    </cfRule>
  </conditionalFormatting>
  <conditionalFormatting sqref="V5:V307">
    <cfRule type="expression" dxfId="256" priority="3">
      <formula>CELL("row")=ROW()</formula>
    </cfRule>
  </conditionalFormatting>
  <conditionalFormatting sqref="X5:X307">
    <cfRule type="expression" dxfId="255" priority="2">
      <formula>CELL("row")=ROW()</formula>
    </cfRule>
  </conditionalFormatting>
  <conditionalFormatting sqref="Z5:Z307">
    <cfRule type="expression" dxfId="254" priority="1">
      <formula>CELL("row")=ROW()</formula>
    </cfRule>
  </conditionalFormatting>
  <dataValidations count="4">
    <dataValidation type="list" allowBlank="1" showInputMessage="1" showErrorMessage="1" sqref="B3:B307 C311:C516" xr:uid="{99D37746-34B2-4CE6-8EA5-D1B40339D3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9AE836-FFA8-47F9-891E-FDD0F43F4A7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6B6BBE1-E7C2-464F-9CE9-DDDB42AA73B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A61CD76-987A-4CB5-BEDF-C6337B66DB1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661DFDB-46EC-4497-9248-4EDF859423B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22BFCEA-4BB1-48A0-8A6C-B1F3348EFE94}">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53" priority="14">
      <formula>CELL("row")=ROW()</formula>
    </cfRule>
  </conditionalFormatting>
  <conditionalFormatting sqref="B276:C276 E276 G276 I276 K276 M276 O276 Q276 S276">
    <cfRule type="expression" dxfId="252" priority="13">
      <formula>CELL("row")=ROW()</formula>
    </cfRule>
  </conditionalFormatting>
  <conditionalFormatting sqref="D5:D307">
    <cfRule type="expression" dxfId="251" priority="12">
      <formula>CELL("row")=ROW()</formula>
    </cfRule>
  </conditionalFormatting>
  <conditionalFormatting sqref="F5:F307">
    <cfRule type="expression" dxfId="250" priority="11">
      <formula>CELL("row")=ROW()</formula>
    </cfRule>
  </conditionalFormatting>
  <conditionalFormatting sqref="H5:H307">
    <cfRule type="expression" dxfId="249" priority="10">
      <formula>CELL("row")=ROW()</formula>
    </cfRule>
  </conditionalFormatting>
  <conditionalFormatting sqref="J5:J307">
    <cfRule type="expression" dxfId="248" priority="9">
      <formula>CELL("row")=ROW()</formula>
    </cfRule>
  </conditionalFormatting>
  <conditionalFormatting sqref="L5:L307">
    <cfRule type="expression" dxfId="247" priority="8">
      <formula>CELL("row")=ROW()</formula>
    </cfRule>
  </conditionalFormatting>
  <conditionalFormatting sqref="N5:N307">
    <cfRule type="expression" dxfId="246" priority="7">
      <formula>CELL("row")=ROW()</formula>
    </cfRule>
  </conditionalFormatting>
  <conditionalFormatting sqref="P5:P307">
    <cfRule type="expression" dxfId="245" priority="6">
      <formula>CELL("row")=ROW()</formula>
    </cfRule>
  </conditionalFormatting>
  <conditionalFormatting sqref="R5:R307">
    <cfRule type="expression" dxfId="244" priority="5">
      <formula>CELL("row")=ROW()</formula>
    </cfRule>
  </conditionalFormatting>
  <conditionalFormatting sqref="T5:T307">
    <cfRule type="expression" dxfId="243" priority="4">
      <formula>CELL("row")=ROW()</formula>
    </cfRule>
  </conditionalFormatting>
  <conditionalFormatting sqref="V5:V307">
    <cfRule type="expression" dxfId="242" priority="3">
      <formula>CELL("row")=ROW()</formula>
    </cfRule>
  </conditionalFormatting>
  <conditionalFormatting sqref="X5:X307">
    <cfRule type="expression" dxfId="241" priority="2">
      <formula>CELL("row")=ROW()</formula>
    </cfRule>
  </conditionalFormatting>
  <conditionalFormatting sqref="Z5:Z307">
    <cfRule type="expression" dxfId="240" priority="1">
      <formula>CELL("row")=ROW()</formula>
    </cfRule>
  </conditionalFormatting>
  <dataValidations count="4">
    <dataValidation type="list" allowBlank="1" showInputMessage="1" showErrorMessage="1" sqref="B3:B307 C311:C516" xr:uid="{B8A74174-0FB1-4131-AE72-B963864A1FEC}">
      <formula1>Notes_Taxpayer_List</formula1>
    </dataValidation>
    <dataValidation allowBlank="1" showInputMessage="1" showErrorMessage="1" promptTitle="Avoid Errors" prompt="Wag mo na 'to pakialaman. Auto-divide by 2 lang 'tong column na to. Pinaikli lang yung ita-type mo. XD" sqref="M311:M516 I311:I516 F311:F516" xr:uid="{D1C355C2-2A09-4C14-8C79-7CC65A3AB1E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AE44876-6C0D-47E7-AB99-5EDABD14C27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4A9AF6B-1592-4571-956F-8B5B0B0F98F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E386CFE-852C-4E8D-BAA3-6B573959B49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2BE918F-DEC4-4C2F-A027-906902D86A91}">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39" priority="14">
      <formula>CELL("row")=ROW()</formula>
    </cfRule>
  </conditionalFormatting>
  <conditionalFormatting sqref="B276:C276 E276 G276 I276 K276 M276 O276 Q276 S276">
    <cfRule type="expression" dxfId="238" priority="13">
      <formula>CELL("row")=ROW()</formula>
    </cfRule>
  </conditionalFormatting>
  <conditionalFormatting sqref="D5:D307">
    <cfRule type="expression" dxfId="237" priority="12">
      <formula>CELL("row")=ROW()</formula>
    </cfRule>
  </conditionalFormatting>
  <conditionalFormatting sqref="F5:F307">
    <cfRule type="expression" dxfId="236" priority="11">
      <formula>CELL("row")=ROW()</formula>
    </cfRule>
  </conditionalFormatting>
  <conditionalFormatting sqref="H5:H307">
    <cfRule type="expression" dxfId="235" priority="10">
      <formula>CELL("row")=ROW()</formula>
    </cfRule>
  </conditionalFormatting>
  <conditionalFormatting sqref="J5:J307">
    <cfRule type="expression" dxfId="234" priority="9">
      <formula>CELL("row")=ROW()</formula>
    </cfRule>
  </conditionalFormatting>
  <conditionalFormatting sqref="L5:L307">
    <cfRule type="expression" dxfId="233" priority="8">
      <formula>CELL("row")=ROW()</formula>
    </cfRule>
  </conditionalFormatting>
  <conditionalFormatting sqref="N5:N307">
    <cfRule type="expression" dxfId="232" priority="7">
      <formula>CELL("row")=ROW()</formula>
    </cfRule>
  </conditionalFormatting>
  <conditionalFormatting sqref="P5:P307">
    <cfRule type="expression" dxfId="231" priority="6">
      <formula>CELL("row")=ROW()</formula>
    </cfRule>
  </conditionalFormatting>
  <conditionalFormatting sqref="R5:R307">
    <cfRule type="expression" dxfId="230" priority="5">
      <formula>CELL("row")=ROW()</formula>
    </cfRule>
  </conditionalFormatting>
  <conditionalFormatting sqref="T5:T307">
    <cfRule type="expression" dxfId="229" priority="4">
      <formula>CELL("row")=ROW()</formula>
    </cfRule>
  </conditionalFormatting>
  <conditionalFormatting sqref="V5:V307">
    <cfRule type="expression" dxfId="228" priority="3">
      <formula>CELL("row")=ROW()</formula>
    </cfRule>
  </conditionalFormatting>
  <conditionalFormatting sqref="X5:X307">
    <cfRule type="expression" dxfId="227" priority="2">
      <formula>CELL("row")=ROW()</formula>
    </cfRule>
  </conditionalFormatting>
  <conditionalFormatting sqref="Z5:Z307">
    <cfRule type="expression" dxfId="226" priority="1">
      <formula>CELL("row")=ROW()</formula>
    </cfRule>
  </conditionalFormatting>
  <dataValidations count="4">
    <dataValidation type="list" allowBlank="1" showInputMessage="1" showErrorMessage="1" sqref="B3:B307 C311:C516" xr:uid="{FB0409EE-F3FD-4626-83BD-2D0C0E0840F2}">
      <formula1>Notes_Taxpayer_List</formula1>
    </dataValidation>
    <dataValidation allowBlank="1" showInputMessage="1" showErrorMessage="1" promptTitle="Avoid Errors" prompt="Wag mo na 'to pakialaman. Auto-divide by 2 lang 'tong column na to. Pinaikli lang yung ita-type mo. XD" sqref="M311:M516 I311:I516 F311:F516" xr:uid="{D585FBA0-5285-4C98-BB4B-AAE0E7F83BB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DCF2009-63A5-4504-BD1A-944D346A5AD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9FB237-3470-4295-8459-CB6B76F562B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3C57FF-8E04-4E8C-AF85-99961ECF24D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5F733CE-D017-4B57-A908-A6C7DE19E912}">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25" priority="14">
      <formula>CELL("row")=ROW()</formula>
    </cfRule>
  </conditionalFormatting>
  <conditionalFormatting sqref="B276:C276 E276 G276 I276 K276 M276 O276 Q276 S276">
    <cfRule type="expression" dxfId="224" priority="13">
      <formula>CELL("row")=ROW()</formula>
    </cfRule>
  </conditionalFormatting>
  <conditionalFormatting sqref="D5:D307">
    <cfRule type="expression" dxfId="223" priority="12">
      <formula>CELL("row")=ROW()</formula>
    </cfRule>
  </conditionalFormatting>
  <conditionalFormatting sqref="F5:F307">
    <cfRule type="expression" dxfId="222" priority="11">
      <formula>CELL("row")=ROW()</formula>
    </cfRule>
  </conditionalFormatting>
  <conditionalFormatting sqref="H5:H307">
    <cfRule type="expression" dxfId="221" priority="10">
      <formula>CELL("row")=ROW()</formula>
    </cfRule>
  </conditionalFormatting>
  <conditionalFormatting sqref="J5:J307">
    <cfRule type="expression" dxfId="220" priority="9">
      <formula>CELL("row")=ROW()</formula>
    </cfRule>
  </conditionalFormatting>
  <conditionalFormatting sqref="L5:L307">
    <cfRule type="expression" dxfId="219" priority="8">
      <formula>CELL("row")=ROW()</formula>
    </cfRule>
  </conditionalFormatting>
  <conditionalFormatting sqref="N5:N307">
    <cfRule type="expression" dxfId="218" priority="7">
      <formula>CELL("row")=ROW()</formula>
    </cfRule>
  </conditionalFormatting>
  <conditionalFormatting sqref="P5:P307">
    <cfRule type="expression" dxfId="217" priority="6">
      <formula>CELL("row")=ROW()</formula>
    </cfRule>
  </conditionalFormatting>
  <conditionalFormatting sqref="R5:R307">
    <cfRule type="expression" dxfId="216" priority="5">
      <formula>CELL("row")=ROW()</formula>
    </cfRule>
  </conditionalFormatting>
  <conditionalFormatting sqref="T5:T307">
    <cfRule type="expression" dxfId="215" priority="4">
      <formula>CELL("row")=ROW()</formula>
    </cfRule>
  </conditionalFormatting>
  <conditionalFormatting sqref="V5:V307">
    <cfRule type="expression" dxfId="214" priority="3">
      <formula>CELL("row")=ROW()</formula>
    </cfRule>
  </conditionalFormatting>
  <conditionalFormatting sqref="X5:X307">
    <cfRule type="expression" dxfId="213" priority="2">
      <formula>CELL("row")=ROW()</formula>
    </cfRule>
  </conditionalFormatting>
  <conditionalFormatting sqref="Z5:Z307">
    <cfRule type="expression" dxfId="212" priority="1">
      <formula>CELL("row")=ROW()</formula>
    </cfRule>
  </conditionalFormatting>
  <dataValidations count="4">
    <dataValidation type="list" allowBlank="1" showInputMessage="1" showErrorMessage="1" sqref="B3:B307 C311:C516" xr:uid="{F9849EBC-F7E5-4F9A-9DA1-B9CDF77D5B74}">
      <formula1>Notes_Taxpayer_List</formula1>
    </dataValidation>
    <dataValidation allowBlank="1" showInputMessage="1" showErrorMessage="1" promptTitle="Avoid Errors" prompt="Wag mo na 'to pakialaman. Auto-divide by 2 lang 'tong column na to. Pinaikli lang yung ita-type mo. XD" sqref="M311:M516 I311:I516 F311:F516" xr:uid="{DDD0F7D3-6680-4A79-9646-AF7C640CCF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150699C-BAED-45DA-A66D-64EE5138E9F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573020C-1DCC-43BD-A504-2292375A2C0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28714B1-C53C-4360-AD68-CEBDF53EECE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81637F1-6DD8-4536-B457-93C3D695062D}">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11" priority="14">
      <formula>CELL("row")=ROW()</formula>
    </cfRule>
  </conditionalFormatting>
  <conditionalFormatting sqref="B276:C276 E276 G276 I276 K276 M276 O276 Q276 S276">
    <cfRule type="expression" dxfId="210" priority="13">
      <formula>CELL("row")=ROW()</formula>
    </cfRule>
  </conditionalFormatting>
  <conditionalFormatting sqref="D5:D307">
    <cfRule type="expression" dxfId="209" priority="12">
      <formula>CELL("row")=ROW()</formula>
    </cfRule>
  </conditionalFormatting>
  <conditionalFormatting sqref="F5:F307">
    <cfRule type="expression" dxfId="208" priority="11">
      <formula>CELL("row")=ROW()</formula>
    </cfRule>
  </conditionalFormatting>
  <conditionalFormatting sqref="H5:H307">
    <cfRule type="expression" dxfId="207" priority="10">
      <formula>CELL("row")=ROW()</formula>
    </cfRule>
  </conditionalFormatting>
  <conditionalFormatting sqref="J5:J307">
    <cfRule type="expression" dxfId="206" priority="9">
      <formula>CELL("row")=ROW()</formula>
    </cfRule>
  </conditionalFormatting>
  <conditionalFormatting sqref="L5:L307">
    <cfRule type="expression" dxfId="205" priority="8">
      <formula>CELL("row")=ROW()</formula>
    </cfRule>
  </conditionalFormatting>
  <conditionalFormatting sqref="N5:N307">
    <cfRule type="expression" dxfId="204" priority="7">
      <formula>CELL("row")=ROW()</formula>
    </cfRule>
  </conditionalFormatting>
  <conditionalFormatting sqref="P5:P307">
    <cfRule type="expression" dxfId="203" priority="6">
      <formula>CELL("row")=ROW()</formula>
    </cfRule>
  </conditionalFormatting>
  <conditionalFormatting sqref="R5:R307">
    <cfRule type="expression" dxfId="202" priority="5">
      <formula>CELL("row")=ROW()</formula>
    </cfRule>
  </conditionalFormatting>
  <conditionalFormatting sqref="T5:T307">
    <cfRule type="expression" dxfId="201" priority="4">
      <formula>CELL("row")=ROW()</formula>
    </cfRule>
  </conditionalFormatting>
  <conditionalFormatting sqref="V5:V307">
    <cfRule type="expression" dxfId="200" priority="3">
      <formula>CELL("row")=ROW()</formula>
    </cfRule>
  </conditionalFormatting>
  <conditionalFormatting sqref="X5:X307">
    <cfRule type="expression" dxfId="199" priority="2">
      <formula>CELL("row")=ROW()</formula>
    </cfRule>
  </conditionalFormatting>
  <conditionalFormatting sqref="Z5:Z307">
    <cfRule type="expression" dxfId="198" priority="1">
      <formula>CELL("row")=ROW()</formula>
    </cfRule>
  </conditionalFormatting>
  <dataValidations count="4">
    <dataValidation type="list" allowBlank="1" showInputMessage="1" showErrorMessage="1" sqref="B3:B307 C311:C516" xr:uid="{0ABD49BB-BCB9-4146-B838-8F503DBE2662}">
      <formula1>Notes_Taxpayer_List</formula1>
    </dataValidation>
    <dataValidation allowBlank="1" showInputMessage="1" showErrorMessage="1" promptTitle="Avoid Errors" prompt="Wag mo na 'to pakialaman. Auto-divide by 2 lang 'tong column na to. Pinaikli lang yung ita-type mo. XD" sqref="M311:M516 I311:I516 F311:F516" xr:uid="{C34427CC-8821-440D-882C-FB50F93839E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66177DB-3546-4AED-ACD0-2334828EBC97}"/>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2552511-E574-4A99-8499-2DAE94C1A1A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071D3F-CC3C-4662-82EB-8519603581B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F7D0D89-C013-4D90-BD04-4D4C4B4471D1}">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97" priority="14">
      <formula>CELL("row")=ROW()</formula>
    </cfRule>
  </conditionalFormatting>
  <conditionalFormatting sqref="B276:C276 E276 G276 I276 K276 M276 O276 Q276 S276">
    <cfRule type="expression" dxfId="196" priority="13">
      <formula>CELL("row")=ROW()</formula>
    </cfRule>
  </conditionalFormatting>
  <conditionalFormatting sqref="D5:D307">
    <cfRule type="expression" dxfId="195" priority="12">
      <formula>CELL("row")=ROW()</formula>
    </cfRule>
  </conditionalFormatting>
  <conditionalFormatting sqref="F5:F307">
    <cfRule type="expression" dxfId="194" priority="11">
      <formula>CELL("row")=ROW()</formula>
    </cfRule>
  </conditionalFormatting>
  <conditionalFormatting sqref="H5:H307">
    <cfRule type="expression" dxfId="193" priority="10">
      <formula>CELL("row")=ROW()</formula>
    </cfRule>
  </conditionalFormatting>
  <conditionalFormatting sqref="J5:J307">
    <cfRule type="expression" dxfId="192" priority="9">
      <formula>CELL("row")=ROW()</formula>
    </cfRule>
  </conditionalFormatting>
  <conditionalFormatting sqref="L5:L307">
    <cfRule type="expression" dxfId="191" priority="8">
      <formula>CELL("row")=ROW()</formula>
    </cfRule>
  </conditionalFormatting>
  <conditionalFormatting sqref="N5:N307">
    <cfRule type="expression" dxfId="190" priority="7">
      <formula>CELL("row")=ROW()</formula>
    </cfRule>
  </conditionalFormatting>
  <conditionalFormatting sqref="P5:P307">
    <cfRule type="expression" dxfId="189" priority="6">
      <formula>CELL("row")=ROW()</formula>
    </cfRule>
  </conditionalFormatting>
  <conditionalFormatting sqref="R5:R307">
    <cfRule type="expression" dxfId="188" priority="5">
      <formula>CELL("row")=ROW()</formula>
    </cfRule>
  </conditionalFormatting>
  <conditionalFormatting sqref="T5:T307">
    <cfRule type="expression" dxfId="187" priority="4">
      <formula>CELL("row")=ROW()</formula>
    </cfRule>
  </conditionalFormatting>
  <conditionalFormatting sqref="V5:V307">
    <cfRule type="expression" dxfId="186" priority="3">
      <formula>CELL("row")=ROW()</formula>
    </cfRule>
  </conditionalFormatting>
  <conditionalFormatting sqref="X5:X307">
    <cfRule type="expression" dxfId="185" priority="2">
      <formula>CELL("row")=ROW()</formula>
    </cfRule>
  </conditionalFormatting>
  <conditionalFormatting sqref="Z5:Z307">
    <cfRule type="expression" dxfId="184" priority="1">
      <formula>CELL("row")=ROW()</formula>
    </cfRule>
  </conditionalFormatting>
  <dataValidations count="4">
    <dataValidation type="list" allowBlank="1" showInputMessage="1" showErrorMessage="1" sqref="B3:B307 C311:C516" xr:uid="{99B2344A-E0C8-4925-B537-D21F422962D4}">
      <formula1>Notes_Taxpayer_List</formula1>
    </dataValidation>
    <dataValidation allowBlank="1" showInputMessage="1" showErrorMessage="1" promptTitle="Avoid Errors" prompt="Wag mo na 'to pakialaman. Auto-divide by 2 lang 'tong column na to. Pinaikli lang yung ita-type mo. XD" sqref="M311:M516 I311:I516 F311:F516" xr:uid="{67745A09-14FB-4AA2-A881-B30D59783C8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756FE2A-24FE-490A-97AE-7FA9D287245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54490D0-7951-4C33-9763-038E53B0677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0484660-4B27-4AD0-B20E-2D0E5200389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A688897-D5A4-446C-9CA7-141DD321835A}">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83" priority="14">
      <formula>CELL("row")=ROW()</formula>
    </cfRule>
  </conditionalFormatting>
  <conditionalFormatting sqref="B276:C276 E276 G276 I276 K276 M276 O276 Q276 S276">
    <cfRule type="expression" dxfId="182" priority="13">
      <formula>CELL("row")=ROW()</formula>
    </cfRule>
  </conditionalFormatting>
  <conditionalFormatting sqref="D5:D307">
    <cfRule type="expression" dxfId="181" priority="12">
      <formula>CELL("row")=ROW()</formula>
    </cfRule>
  </conditionalFormatting>
  <conditionalFormatting sqref="F5:F307">
    <cfRule type="expression" dxfId="180" priority="11">
      <formula>CELL("row")=ROW()</formula>
    </cfRule>
  </conditionalFormatting>
  <conditionalFormatting sqref="H5:H307">
    <cfRule type="expression" dxfId="179" priority="10">
      <formula>CELL("row")=ROW()</formula>
    </cfRule>
  </conditionalFormatting>
  <conditionalFormatting sqref="J5:J307">
    <cfRule type="expression" dxfId="178" priority="9">
      <formula>CELL("row")=ROW()</formula>
    </cfRule>
  </conditionalFormatting>
  <conditionalFormatting sqref="L5:L307">
    <cfRule type="expression" dxfId="177" priority="8">
      <formula>CELL("row")=ROW()</formula>
    </cfRule>
  </conditionalFormatting>
  <conditionalFormatting sqref="N5:N307">
    <cfRule type="expression" dxfId="176" priority="7">
      <formula>CELL("row")=ROW()</formula>
    </cfRule>
  </conditionalFormatting>
  <conditionalFormatting sqref="P5:P307">
    <cfRule type="expression" dxfId="175" priority="6">
      <formula>CELL("row")=ROW()</formula>
    </cfRule>
  </conditionalFormatting>
  <conditionalFormatting sqref="R5:R307">
    <cfRule type="expression" dxfId="174" priority="5">
      <formula>CELL("row")=ROW()</formula>
    </cfRule>
  </conditionalFormatting>
  <conditionalFormatting sqref="T5:T307">
    <cfRule type="expression" dxfId="173" priority="4">
      <formula>CELL("row")=ROW()</formula>
    </cfRule>
  </conditionalFormatting>
  <conditionalFormatting sqref="V5:V307">
    <cfRule type="expression" dxfId="172" priority="3">
      <formula>CELL("row")=ROW()</formula>
    </cfRule>
  </conditionalFormatting>
  <conditionalFormatting sqref="X5:X307">
    <cfRule type="expression" dxfId="171" priority="2">
      <formula>CELL("row")=ROW()</formula>
    </cfRule>
  </conditionalFormatting>
  <conditionalFormatting sqref="Z5:Z307">
    <cfRule type="expression" dxfId="170" priority="1">
      <formula>CELL("row")=ROW()</formula>
    </cfRule>
  </conditionalFormatting>
  <dataValidations count="4">
    <dataValidation type="list" allowBlank="1" showInputMessage="1" showErrorMessage="1" sqref="B3:B307 C311:C516" xr:uid="{C679F250-637D-4986-B6E3-9999D5C8D18D}">
      <formula1>Notes_Taxpayer_List</formula1>
    </dataValidation>
    <dataValidation allowBlank="1" showInputMessage="1" showErrorMessage="1" promptTitle="Avoid Errors" prompt="Wag mo na 'to pakialaman. Auto-divide by 2 lang 'tong column na to. Pinaikli lang yung ita-type mo. XD" sqref="M311:M516 I311:I516 F311:F516" xr:uid="{BE7BC97C-1689-4104-97B7-A83DFEE56C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AD46C9A-393F-4D3F-AF21-7DFCEDB0904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880A6-143C-42A7-9A20-0401B9F52CF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A1606B7-6AF0-454B-97D0-3EDB451F7E49}">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A3A8BEF-77A7-4376-BE5E-283F87AF278F}">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69" priority="14">
      <formula>CELL("row")=ROW()</formula>
    </cfRule>
  </conditionalFormatting>
  <conditionalFormatting sqref="B276:C276 E276 G276 I276 K276 M276 O276 Q276 S276">
    <cfRule type="expression" dxfId="168" priority="13">
      <formula>CELL("row")=ROW()</formula>
    </cfRule>
  </conditionalFormatting>
  <conditionalFormatting sqref="D5:D307">
    <cfRule type="expression" dxfId="167" priority="12">
      <formula>CELL("row")=ROW()</formula>
    </cfRule>
  </conditionalFormatting>
  <conditionalFormatting sqref="F5:F307">
    <cfRule type="expression" dxfId="166" priority="11">
      <formula>CELL("row")=ROW()</formula>
    </cfRule>
  </conditionalFormatting>
  <conditionalFormatting sqref="H5:H307">
    <cfRule type="expression" dxfId="165" priority="10">
      <formula>CELL("row")=ROW()</formula>
    </cfRule>
  </conditionalFormatting>
  <conditionalFormatting sqref="J5:J307">
    <cfRule type="expression" dxfId="164" priority="9">
      <formula>CELL("row")=ROW()</formula>
    </cfRule>
  </conditionalFormatting>
  <conditionalFormatting sqref="L5:L307">
    <cfRule type="expression" dxfId="163" priority="8">
      <formula>CELL("row")=ROW()</formula>
    </cfRule>
  </conditionalFormatting>
  <conditionalFormatting sqref="N5:N307">
    <cfRule type="expression" dxfId="162" priority="7">
      <formula>CELL("row")=ROW()</formula>
    </cfRule>
  </conditionalFormatting>
  <conditionalFormatting sqref="P5:P307">
    <cfRule type="expression" dxfId="161" priority="6">
      <formula>CELL("row")=ROW()</formula>
    </cfRule>
  </conditionalFormatting>
  <conditionalFormatting sqref="R5:R307">
    <cfRule type="expression" dxfId="160" priority="5">
      <formula>CELL("row")=ROW()</formula>
    </cfRule>
  </conditionalFormatting>
  <conditionalFormatting sqref="T5:T307">
    <cfRule type="expression" dxfId="159" priority="4">
      <formula>CELL("row")=ROW()</formula>
    </cfRule>
  </conditionalFormatting>
  <conditionalFormatting sqref="V5:V307">
    <cfRule type="expression" dxfId="158" priority="3">
      <formula>CELL("row")=ROW()</formula>
    </cfRule>
  </conditionalFormatting>
  <conditionalFormatting sqref="X5:X307">
    <cfRule type="expression" dxfId="157" priority="2">
      <formula>CELL("row")=ROW()</formula>
    </cfRule>
  </conditionalFormatting>
  <conditionalFormatting sqref="Z5:Z307">
    <cfRule type="expression" dxfId="156" priority="1">
      <formula>CELL("row")=ROW()</formula>
    </cfRule>
  </conditionalFormatting>
  <dataValidations count="4">
    <dataValidation type="list" allowBlank="1" showInputMessage="1" showErrorMessage="1" sqref="B3:B307 C311:C516" xr:uid="{1F7C9C6B-9560-4CAC-82AF-77CFE250CBA6}">
      <formula1>Notes_Taxpayer_List</formula1>
    </dataValidation>
    <dataValidation allowBlank="1" showInputMessage="1" showErrorMessage="1" promptTitle="Avoid Errors" prompt="Wag mo na 'to pakialaman. Auto-divide by 2 lang 'tong column na to. Pinaikli lang yung ita-type mo. XD" sqref="M311:M516 I311:I516 F311:F516" xr:uid="{24C957B5-1F03-47C8-879E-E7514B3839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21BC8FF-D967-46D7-9D7A-CEBB20F0BB3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2783F09-7CDA-40D6-9947-91B468594A9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AD5CFD-94B2-4BB4-A97F-ED811733B76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20A2D7B-BC5F-44FA-8E04-EB978F76BDF9}">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55" priority="14">
      <formula>CELL("row")=ROW()</formula>
    </cfRule>
  </conditionalFormatting>
  <conditionalFormatting sqref="B276:C276 E276 G276 I276 K276 M276 O276 Q276 S276">
    <cfRule type="expression" dxfId="154" priority="13">
      <formula>CELL("row")=ROW()</formula>
    </cfRule>
  </conditionalFormatting>
  <conditionalFormatting sqref="D5:D307">
    <cfRule type="expression" dxfId="153" priority="12">
      <formula>CELL("row")=ROW()</formula>
    </cfRule>
  </conditionalFormatting>
  <conditionalFormatting sqref="F5:F307">
    <cfRule type="expression" dxfId="152" priority="11">
      <formula>CELL("row")=ROW()</formula>
    </cfRule>
  </conditionalFormatting>
  <conditionalFormatting sqref="H5:H307">
    <cfRule type="expression" dxfId="151" priority="10">
      <formula>CELL("row")=ROW()</formula>
    </cfRule>
  </conditionalFormatting>
  <conditionalFormatting sqref="J5:J307">
    <cfRule type="expression" dxfId="150" priority="9">
      <formula>CELL("row")=ROW()</formula>
    </cfRule>
  </conditionalFormatting>
  <conditionalFormatting sqref="L5:L307">
    <cfRule type="expression" dxfId="149" priority="8">
      <formula>CELL("row")=ROW()</formula>
    </cfRule>
  </conditionalFormatting>
  <conditionalFormatting sqref="N5:N307">
    <cfRule type="expression" dxfId="148" priority="7">
      <formula>CELL("row")=ROW()</formula>
    </cfRule>
  </conditionalFormatting>
  <conditionalFormatting sqref="P5:P307">
    <cfRule type="expression" dxfId="147" priority="6">
      <formula>CELL("row")=ROW()</formula>
    </cfRule>
  </conditionalFormatting>
  <conditionalFormatting sqref="R5:R307">
    <cfRule type="expression" dxfId="146" priority="5">
      <formula>CELL("row")=ROW()</formula>
    </cfRule>
  </conditionalFormatting>
  <conditionalFormatting sqref="T5:T307">
    <cfRule type="expression" dxfId="145" priority="4">
      <formula>CELL("row")=ROW()</formula>
    </cfRule>
  </conditionalFormatting>
  <conditionalFormatting sqref="V5:V307">
    <cfRule type="expression" dxfId="144" priority="3">
      <formula>CELL("row")=ROW()</formula>
    </cfRule>
  </conditionalFormatting>
  <conditionalFormatting sqref="X5:X307">
    <cfRule type="expression" dxfId="143" priority="2">
      <formula>CELL("row")=ROW()</formula>
    </cfRule>
  </conditionalFormatting>
  <conditionalFormatting sqref="Z5:Z307">
    <cfRule type="expression" dxfId="142" priority="1">
      <formula>CELL("row")=ROW()</formula>
    </cfRule>
  </conditionalFormatting>
  <dataValidations count="4">
    <dataValidation type="list" allowBlank="1" showInputMessage="1" showErrorMessage="1" sqref="B3:B307 C311:C516" xr:uid="{4F36411B-5DD0-45AB-9E38-29CB5ADE9CCD}">
      <formula1>Notes_Taxpayer_List</formula1>
    </dataValidation>
    <dataValidation allowBlank="1" showInputMessage="1" showErrorMessage="1" promptTitle="Avoid Errors" prompt="Wag mo na 'to pakialaman. Auto-divide by 2 lang 'tong column na to. Pinaikli lang yung ita-type mo. XD" sqref="M311:M516 I311:I516 F311:F516" xr:uid="{AE2BC560-3C3C-4A7D-B51F-200D047A996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C398F24-4915-419C-9275-E77BB3761EC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285A13-5D78-4C9B-981D-86FB94252DE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FFA3A56-B2B5-4F06-828D-13CCA9F4363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12375F-CC55-4191-BF0D-0B2B5462B000}">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41" priority="14">
      <formula>CELL("row")=ROW()</formula>
    </cfRule>
  </conditionalFormatting>
  <conditionalFormatting sqref="B276:C276 E276 G276 I276 K276 M276 O276 Q276 S276">
    <cfRule type="expression" dxfId="140" priority="13">
      <formula>CELL("row")=ROW()</formula>
    </cfRule>
  </conditionalFormatting>
  <conditionalFormatting sqref="D5:D307">
    <cfRule type="expression" dxfId="139" priority="12">
      <formula>CELL("row")=ROW()</formula>
    </cfRule>
  </conditionalFormatting>
  <conditionalFormatting sqref="F5:F307">
    <cfRule type="expression" dxfId="138" priority="11">
      <formula>CELL("row")=ROW()</formula>
    </cfRule>
  </conditionalFormatting>
  <conditionalFormatting sqref="H5:H307">
    <cfRule type="expression" dxfId="137" priority="10">
      <formula>CELL("row")=ROW()</formula>
    </cfRule>
  </conditionalFormatting>
  <conditionalFormatting sqref="J5:J307">
    <cfRule type="expression" dxfId="136" priority="9">
      <formula>CELL("row")=ROW()</formula>
    </cfRule>
  </conditionalFormatting>
  <conditionalFormatting sqref="L5:L307">
    <cfRule type="expression" dxfId="135" priority="8">
      <formula>CELL("row")=ROW()</formula>
    </cfRule>
  </conditionalFormatting>
  <conditionalFormatting sqref="N5:N307">
    <cfRule type="expression" dxfId="134" priority="7">
      <formula>CELL("row")=ROW()</formula>
    </cfRule>
  </conditionalFormatting>
  <conditionalFormatting sqref="P5:P307">
    <cfRule type="expression" dxfId="133" priority="6">
      <formula>CELL("row")=ROW()</formula>
    </cfRule>
  </conditionalFormatting>
  <conditionalFormatting sqref="R5:R307">
    <cfRule type="expression" dxfId="132" priority="5">
      <formula>CELL("row")=ROW()</formula>
    </cfRule>
  </conditionalFormatting>
  <conditionalFormatting sqref="T5:T307">
    <cfRule type="expression" dxfId="131" priority="4">
      <formula>CELL("row")=ROW()</formula>
    </cfRule>
  </conditionalFormatting>
  <conditionalFormatting sqref="V5:V307">
    <cfRule type="expression" dxfId="130" priority="3">
      <formula>CELL("row")=ROW()</formula>
    </cfRule>
  </conditionalFormatting>
  <conditionalFormatting sqref="X5:X307">
    <cfRule type="expression" dxfId="129" priority="2">
      <formula>CELL("row")=ROW()</formula>
    </cfRule>
  </conditionalFormatting>
  <conditionalFormatting sqref="Z5:Z307">
    <cfRule type="expression" dxfId="128" priority="1">
      <formula>CELL("row")=ROW()</formula>
    </cfRule>
  </conditionalFormatting>
  <dataValidations count="4">
    <dataValidation type="list" allowBlank="1" showInputMessage="1" showErrorMessage="1" sqref="B3:B307 C311:C516" xr:uid="{2108025F-204A-4AA6-A23C-DA705DF2C3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0FF268CE-561A-41B6-9361-C55A2371A85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7C9D785-6233-43B4-B0D1-A6BDE7BF46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92A7743-DFED-4453-ACE7-16C308640D3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D1ADAB-8692-4C5F-9791-5D80B57F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53E7887-959C-41B7-82A6-3436B4F9307F}">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27" priority="14">
      <formula>CELL("row")=ROW()</formula>
    </cfRule>
  </conditionalFormatting>
  <conditionalFormatting sqref="B276:C276 E276 G276 I276 K276 M276 O276 Q276 S276">
    <cfRule type="expression" dxfId="126" priority="13">
      <formula>CELL("row")=ROW()</formula>
    </cfRule>
  </conditionalFormatting>
  <conditionalFormatting sqref="D5:D307">
    <cfRule type="expression" dxfId="125" priority="12">
      <formula>CELL("row")=ROW()</formula>
    </cfRule>
  </conditionalFormatting>
  <conditionalFormatting sqref="F5:F307">
    <cfRule type="expression" dxfId="124" priority="11">
      <formula>CELL("row")=ROW()</formula>
    </cfRule>
  </conditionalFormatting>
  <conditionalFormatting sqref="H5:H307">
    <cfRule type="expression" dxfId="123" priority="10">
      <formula>CELL("row")=ROW()</formula>
    </cfRule>
  </conditionalFormatting>
  <conditionalFormatting sqref="J5:J307">
    <cfRule type="expression" dxfId="122" priority="9">
      <formula>CELL("row")=ROW()</formula>
    </cfRule>
  </conditionalFormatting>
  <conditionalFormatting sqref="L5:L307">
    <cfRule type="expression" dxfId="121" priority="8">
      <formula>CELL("row")=ROW()</formula>
    </cfRule>
  </conditionalFormatting>
  <conditionalFormatting sqref="N5:N307">
    <cfRule type="expression" dxfId="120" priority="7">
      <formula>CELL("row")=ROW()</formula>
    </cfRule>
  </conditionalFormatting>
  <conditionalFormatting sqref="P5:P307">
    <cfRule type="expression" dxfId="119" priority="6">
      <formula>CELL("row")=ROW()</formula>
    </cfRule>
  </conditionalFormatting>
  <conditionalFormatting sqref="R5:R307">
    <cfRule type="expression" dxfId="118" priority="5">
      <formula>CELL("row")=ROW()</formula>
    </cfRule>
  </conditionalFormatting>
  <conditionalFormatting sqref="T5:T307">
    <cfRule type="expression" dxfId="117" priority="4">
      <formula>CELL("row")=ROW()</formula>
    </cfRule>
  </conditionalFormatting>
  <conditionalFormatting sqref="V5:V307">
    <cfRule type="expression" dxfId="116" priority="3">
      <formula>CELL("row")=ROW()</formula>
    </cfRule>
  </conditionalFormatting>
  <conditionalFormatting sqref="X5:X307">
    <cfRule type="expression" dxfId="115" priority="2">
      <formula>CELL("row")=ROW()</formula>
    </cfRule>
  </conditionalFormatting>
  <conditionalFormatting sqref="Z5:Z307">
    <cfRule type="expression" dxfId="114" priority="1">
      <formula>CELL("row")=ROW()</formula>
    </cfRule>
  </conditionalFormatting>
  <dataValidations count="4">
    <dataValidation type="list" allowBlank="1" showInputMessage="1" showErrorMessage="1" sqref="B3:B307 C311:C516" xr:uid="{5B4989AF-5145-4F8B-AAA1-2D514A9F352F}">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DEA6EC-1DD1-42AE-A174-71C85CBA038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A705CCE-1467-4E57-A69A-450277131C2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411E339-789F-4933-9A9B-FC6B191B91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C8A8C00-0BF2-469B-9993-4EA69246C05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2D8B94E-CA7E-4F22-995C-C48469027968}">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13" priority="14">
      <formula>CELL("row")=ROW()</formula>
    </cfRule>
  </conditionalFormatting>
  <conditionalFormatting sqref="B276:C276 E276 G276 I276 K276 M276 O276 Q276 S276">
    <cfRule type="expression" dxfId="112" priority="13">
      <formula>CELL("row")=ROW()</formula>
    </cfRule>
  </conditionalFormatting>
  <conditionalFormatting sqref="D5:D307">
    <cfRule type="expression" dxfId="111" priority="12">
      <formula>CELL("row")=ROW()</formula>
    </cfRule>
  </conditionalFormatting>
  <conditionalFormatting sqref="F5:F307">
    <cfRule type="expression" dxfId="110" priority="11">
      <formula>CELL("row")=ROW()</formula>
    </cfRule>
  </conditionalFormatting>
  <conditionalFormatting sqref="H5:H307">
    <cfRule type="expression" dxfId="109" priority="10">
      <formula>CELL("row")=ROW()</formula>
    </cfRule>
  </conditionalFormatting>
  <conditionalFormatting sqref="J5:J307">
    <cfRule type="expression" dxfId="108" priority="9">
      <formula>CELL("row")=ROW()</formula>
    </cfRule>
  </conditionalFormatting>
  <conditionalFormatting sqref="L5:L307">
    <cfRule type="expression" dxfId="107" priority="8">
      <formula>CELL("row")=ROW()</formula>
    </cfRule>
  </conditionalFormatting>
  <conditionalFormatting sqref="N5:N307">
    <cfRule type="expression" dxfId="106" priority="7">
      <formula>CELL("row")=ROW()</formula>
    </cfRule>
  </conditionalFormatting>
  <conditionalFormatting sqref="P5:P307">
    <cfRule type="expression" dxfId="105" priority="6">
      <formula>CELL("row")=ROW()</formula>
    </cfRule>
  </conditionalFormatting>
  <conditionalFormatting sqref="R5:R307">
    <cfRule type="expression" dxfId="104" priority="5">
      <formula>CELL("row")=ROW()</formula>
    </cfRule>
  </conditionalFormatting>
  <conditionalFormatting sqref="T5:T307">
    <cfRule type="expression" dxfId="103" priority="4">
      <formula>CELL("row")=ROW()</formula>
    </cfRule>
  </conditionalFormatting>
  <conditionalFormatting sqref="V5:V307">
    <cfRule type="expression" dxfId="102" priority="3">
      <formula>CELL("row")=ROW()</formula>
    </cfRule>
  </conditionalFormatting>
  <conditionalFormatting sqref="X5:X307">
    <cfRule type="expression" dxfId="101" priority="2">
      <formula>CELL("row")=ROW()</formula>
    </cfRule>
  </conditionalFormatting>
  <conditionalFormatting sqref="Z5:Z307">
    <cfRule type="expression" dxfId="100" priority="1">
      <formula>CELL("row")=ROW()</formula>
    </cfRule>
  </conditionalFormatting>
  <dataValidations count="4">
    <dataValidation type="list" allowBlank="1" showInputMessage="1" showErrorMessage="1" sqref="B3:B307 C311:C516" xr:uid="{52961583-4E09-49C1-9ACF-6457F5DA06D0}">
      <formula1>Notes_Taxpayer_List</formula1>
    </dataValidation>
    <dataValidation allowBlank="1" showInputMessage="1" showErrorMessage="1" promptTitle="Avoid Errors" prompt="Wag mo na 'to pakialaman. Auto-divide by 2 lang 'tong column na to. Pinaikli lang yung ita-type mo. XD" sqref="M311:M516 I311:I516 F311:F516" xr:uid="{D264EEAC-7CB3-41D8-B64F-DCC9CFD8FA8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AC61466-16BE-4DD8-96AA-C5EF328453F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B22138F-F0CB-48D5-BCA5-6D692F71185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E1CF15-52DD-41CC-8D4C-5ADCC71DF5F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B118FEC-CD61-4505-A785-0C5E26D722BF}">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99" priority="14">
      <formula>CELL("row")=ROW()</formula>
    </cfRule>
  </conditionalFormatting>
  <conditionalFormatting sqref="B276:C276 E276 G276 I276 K276 M276 O276 Q276 S276">
    <cfRule type="expression" dxfId="98" priority="13">
      <formula>CELL("row")=ROW()</formula>
    </cfRule>
  </conditionalFormatting>
  <conditionalFormatting sqref="D5:D307">
    <cfRule type="expression" dxfId="97" priority="12">
      <formula>CELL("row")=ROW()</formula>
    </cfRule>
  </conditionalFormatting>
  <conditionalFormatting sqref="F5:F307">
    <cfRule type="expression" dxfId="96" priority="11">
      <formula>CELL("row")=ROW()</formula>
    </cfRule>
  </conditionalFormatting>
  <conditionalFormatting sqref="H5:H307">
    <cfRule type="expression" dxfId="95" priority="10">
      <formula>CELL("row")=ROW()</formula>
    </cfRule>
  </conditionalFormatting>
  <conditionalFormatting sqref="J5:J307">
    <cfRule type="expression" dxfId="94" priority="9">
      <formula>CELL("row")=ROW()</formula>
    </cfRule>
  </conditionalFormatting>
  <conditionalFormatting sqref="L5:L307">
    <cfRule type="expression" dxfId="93" priority="8">
      <formula>CELL("row")=ROW()</formula>
    </cfRule>
  </conditionalFormatting>
  <conditionalFormatting sqref="N5:N307">
    <cfRule type="expression" dxfId="92" priority="7">
      <formula>CELL("row")=ROW()</formula>
    </cfRule>
  </conditionalFormatting>
  <conditionalFormatting sqref="P5:P307">
    <cfRule type="expression" dxfId="91" priority="6">
      <formula>CELL("row")=ROW()</formula>
    </cfRule>
  </conditionalFormatting>
  <conditionalFormatting sqref="R5:R307">
    <cfRule type="expression" dxfId="90" priority="5">
      <formula>CELL("row")=ROW()</formula>
    </cfRule>
  </conditionalFormatting>
  <conditionalFormatting sqref="T5:T307">
    <cfRule type="expression" dxfId="89" priority="4">
      <formula>CELL("row")=ROW()</formula>
    </cfRule>
  </conditionalFormatting>
  <conditionalFormatting sqref="V5:V307">
    <cfRule type="expression" dxfId="88" priority="3">
      <formula>CELL("row")=ROW()</formula>
    </cfRule>
  </conditionalFormatting>
  <conditionalFormatting sqref="X5:X307">
    <cfRule type="expression" dxfId="87" priority="2">
      <formula>CELL("row")=ROW()</formula>
    </cfRule>
  </conditionalFormatting>
  <conditionalFormatting sqref="Z5:Z307">
    <cfRule type="expression" dxfId="86" priority="1">
      <formula>CELL("row")=ROW()</formula>
    </cfRule>
  </conditionalFormatting>
  <dataValidations count="4">
    <dataValidation type="list" allowBlank="1" showInputMessage="1" showErrorMessage="1" sqref="B3:B307 C311:C516" xr:uid="{6C16D013-394D-4A2C-86E6-FE4C85CB9AE2}">
      <formula1>Notes_Taxpayer_List</formula1>
    </dataValidation>
    <dataValidation allowBlank="1" showInputMessage="1" showErrorMessage="1" promptTitle="Avoid Errors" prompt="Wag mo na 'to pakialaman. Auto-divide by 2 lang 'tong column na to. Pinaikli lang yung ita-type mo. XD" sqref="M311:M516 I311:I516 F311:F516" xr:uid="{1C0605F6-A587-4590-8411-1EBA4D4AD88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F89C4AA-A5CF-42B0-BBF4-BE1AFE845D9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2B3BA0-492E-469C-80EE-75B8AF6A3D7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F2D5A6-0AFF-46F0-9FD0-3F4097B3B2D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E63BB80-83B0-41D6-AA3E-E10669E328E8}">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85" priority="14">
      <formula>CELL("row")=ROW()</formula>
    </cfRule>
  </conditionalFormatting>
  <conditionalFormatting sqref="B276:C276 E276 G276 I276 K276 M276 O276 Q276 S276">
    <cfRule type="expression" dxfId="84" priority="13">
      <formula>CELL("row")=ROW()</formula>
    </cfRule>
  </conditionalFormatting>
  <conditionalFormatting sqref="D5:D307">
    <cfRule type="expression" dxfId="83" priority="12">
      <formula>CELL("row")=ROW()</formula>
    </cfRule>
  </conditionalFormatting>
  <conditionalFormatting sqref="F5:F307">
    <cfRule type="expression" dxfId="82" priority="11">
      <formula>CELL("row")=ROW()</formula>
    </cfRule>
  </conditionalFormatting>
  <conditionalFormatting sqref="H5:H307">
    <cfRule type="expression" dxfId="81" priority="10">
      <formula>CELL("row")=ROW()</formula>
    </cfRule>
  </conditionalFormatting>
  <conditionalFormatting sqref="J5:J307">
    <cfRule type="expression" dxfId="80" priority="9">
      <formula>CELL("row")=ROW()</formula>
    </cfRule>
  </conditionalFormatting>
  <conditionalFormatting sqref="L5:L307">
    <cfRule type="expression" dxfId="79" priority="8">
      <formula>CELL("row")=ROW()</formula>
    </cfRule>
  </conditionalFormatting>
  <conditionalFormatting sqref="N5:N307">
    <cfRule type="expression" dxfId="78" priority="7">
      <formula>CELL("row")=ROW()</formula>
    </cfRule>
  </conditionalFormatting>
  <conditionalFormatting sqref="P5:P307">
    <cfRule type="expression" dxfId="77" priority="6">
      <formula>CELL("row")=ROW()</formula>
    </cfRule>
  </conditionalFormatting>
  <conditionalFormatting sqref="R5:R307">
    <cfRule type="expression" dxfId="76" priority="5">
      <formula>CELL("row")=ROW()</formula>
    </cfRule>
  </conditionalFormatting>
  <conditionalFormatting sqref="T5:T307">
    <cfRule type="expression" dxfId="75" priority="4">
      <formula>CELL("row")=ROW()</formula>
    </cfRule>
  </conditionalFormatting>
  <conditionalFormatting sqref="V5:V307">
    <cfRule type="expression" dxfId="74" priority="3">
      <formula>CELL("row")=ROW()</formula>
    </cfRule>
  </conditionalFormatting>
  <conditionalFormatting sqref="X5:X307">
    <cfRule type="expression" dxfId="73" priority="2">
      <formula>CELL("row")=ROW()</formula>
    </cfRule>
  </conditionalFormatting>
  <conditionalFormatting sqref="Z5:Z307">
    <cfRule type="expression" dxfId="72" priority="1">
      <formula>CELL("row")=ROW()</formula>
    </cfRule>
  </conditionalFormatting>
  <dataValidations count="4">
    <dataValidation type="list" allowBlank="1" showInputMessage="1" showErrorMessage="1" sqref="B3:B307 C311:C516" xr:uid="{566DB53D-0280-43BB-9F03-DAD37BC4B15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3216E50-DE77-440D-8A18-CDB6D939341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EFD2944-9143-4CB5-9FEE-0E22A1D001D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2229EA-1146-40DA-AE96-D1F30D5F5EF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9C1FE9-7296-442A-9ADF-FD3BFE0CA0C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AE50BB5-6284-4B0E-9D6F-C72F7C0D1E2F}">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71" priority="14">
      <formula>CELL("row")=ROW()</formula>
    </cfRule>
  </conditionalFormatting>
  <conditionalFormatting sqref="B276:C276 E276 G276 I276 K276 M276 O276 Q276 S276">
    <cfRule type="expression" dxfId="70" priority="13">
      <formula>CELL("row")=ROW()</formula>
    </cfRule>
  </conditionalFormatting>
  <conditionalFormatting sqref="D5:D307">
    <cfRule type="expression" dxfId="69" priority="12">
      <formula>CELL("row")=ROW()</formula>
    </cfRule>
  </conditionalFormatting>
  <conditionalFormatting sqref="F5:F307">
    <cfRule type="expression" dxfId="68" priority="11">
      <formula>CELL("row")=ROW()</formula>
    </cfRule>
  </conditionalFormatting>
  <conditionalFormatting sqref="H5:H307">
    <cfRule type="expression" dxfId="67" priority="10">
      <formula>CELL("row")=ROW()</formula>
    </cfRule>
  </conditionalFormatting>
  <conditionalFormatting sqref="J5:J307">
    <cfRule type="expression" dxfId="66" priority="9">
      <formula>CELL("row")=ROW()</formula>
    </cfRule>
  </conditionalFormatting>
  <conditionalFormatting sqref="L5:L307">
    <cfRule type="expression" dxfId="65" priority="8">
      <formula>CELL("row")=ROW()</formula>
    </cfRule>
  </conditionalFormatting>
  <conditionalFormatting sqref="N5:N307">
    <cfRule type="expression" dxfId="64" priority="7">
      <formula>CELL("row")=ROW()</formula>
    </cfRule>
  </conditionalFormatting>
  <conditionalFormatting sqref="P5:P307">
    <cfRule type="expression" dxfId="63" priority="6">
      <formula>CELL("row")=ROW()</formula>
    </cfRule>
  </conditionalFormatting>
  <conditionalFormatting sqref="R5:R307">
    <cfRule type="expression" dxfId="62" priority="5">
      <formula>CELL("row")=ROW()</formula>
    </cfRule>
  </conditionalFormatting>
  <conditionalFormatting sqref="T5:T307">
    <cfRule type="expression" dxfId="61" priority="4">
      <formula>CELL("row")=ROW()</formula>
    </cfRule>
  </conditionalFormatting>
  <conditionalFormatting sqref="V5:V307">
    <cfRule type="expression" dxfId="60" priority="3">
      <formula>CELL("row")=ROW()</formula>
    </cfRule>
  </conditionalFormatting>
  <conditionalFormatting sqref="X5:X307">
    <cfRule type="expression" dxfId="59" priority="2">
      <formula>CELL("row")=ROW()</formula>
    </cfRule>
  </conditionalFormatting>
  <conditionalFormatting sqref="Z5:Z307">
    <cfRule type="expression" dxfId="58" priority="1">
      <formula>CELL("row")=ROW()</formula>
    </cfRule>
  </conditionalFormatting>
  <dataValidations count="4">
    <dataValidation type="list" allowBlank="1" showInputMessage="1" showErrorMessage="1" sqref="B3:B307 C311:C516" xr:uid="{E4BCE1CE-9CF0-4DFB-B480-65F17D6F8E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CFBFBE02-F208-434F-8115-3CE55C029B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38A5FC4-9844-4A43-9716-0F8D047408B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1720DBF-3E50-4362-AB6C-06C32744C9D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9FAC5E-C594-4B95-9CD0-DD6C4785E54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B137E39-8F2D-41B5-ADA6-F23D3A2FA6FA}">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57" priority="14">
      <formula>CELL("row")=ROW()</formula>
    </cfRule>
  </conditionalFormatting>
  <conditionalFormatting sqref="B276:C276 E276 G276 I276 K276 M276 O276 Q276 S276">
    <cfRule type="expression" dxfId="56" priority="13">
      <formula>CELL("row")=ROW()</formula>
    </cfRule>
  </conditionalFormatting>
  <conditionalFormatting sqref="D5:D307">
    <cfRule type="expression" dxfId="55" priority="12">
      <formula>CELL("row")=ROW()</formula>
    </cfRule>
  </conditionalFormatting>
  <conditionalFormatting sqref="F5:F307">
    <cfRule type="expression" dxfId="54" priority="11">
      <formula>CELL("row")=ROW()</formula>
    </cfRule>
  </conditionalFormatting>
  <conditionalFormatting sqref="H5:H307">
    <cfRule type="expression" dxfId="53" priority="10">
      <formula>CELL("row")=ROW()</formula>
    </cfRule>
  </conditionalFormatting>
  <conditionalFormatting sqref="J5:J307">
    <cfRule type="expression" dxfId="52" priority="9">
      <formula>CELL("row")=ROW()</formula>
    </cfRule>
  </conditionalFormatting>
  <conditionalFormatting sqref="L5:L307">
    <cfRule type="expression" dxfId="51" priority="8">
      <formula>CELL("row")=ROW()</formula>
    </cfRule>
  </conditionalFormatting>
  <conditionalFormatting sqref="N5:N307">
    <cfRule type="expression" dxfId="50" priority="7">
      <formula>CELL("row")=ROW()</formula>
    </cfRule>
  </conditionalFormatting>
  <conditionalFormatting sqref="P5:P307">
    <cfRule type="expression" dxfId="49" priority="6">
      <formula>CELL("row")=ROW()</formula>
    </cfRule>
  </conditionalFormatting>
  <conditionalFormatting sqref="R5:R307">
    <cfRule type="expression" dxfId="48" priority="5">
      <formula>CELL("row")=ROW()</formula>
    </cfRule>
  </conditionalFormatting>
  <conditionalFormatting sqref="T5:T307">
    <cfRule type="expression" dxfId="47" priority="4">
      <formula>CELL("row")=ROW()</formula>
    </cfRule>
  </conditionalFormatting>
  <conditionalFormatting sqref="V5:V307">
    <cfRule type="expression" dxfId="46" priority="3">
      <formula>CELL("row")=ROW()</formula>
    </cfRule>
  </conditionalFormatting>
  <conditionalFormatting sqref="X5:X307">
    <cfRule type="expression" dxfId="45" priority="2">
      <formula>CELL("row")=ROW()</formula>
    </cfRule>
  </conditionalFormatting>
  <conditionalFormatting sqref="Z5:Z307">
    <cfRule type="expression" dxfId="44" priority="1">
      <formula>CELL("row")=ROW()</formula>
    </cfRule>
  </conditionalFormatting>
  <dataValidations count="4">
    <dataValidation type="list" allowBlank="1" showInputMessage="1" showErrorMessage="1" sqref="B3:B307 C311:C516" xr:uid="{AFF0777E-B081-411C-8D76-1334AC981D7C}">
      <formula1>Notes_Taxpayer_List</formula1>
    </dataValidation>
    <dataValidation allowBlank="1" showInputMessage="1" showErrorMessage="1" promptTitle="Avoid Errors" prompt="Wag mo na 'to pakialaman. Auto-divide by 2 lang 'tong column na to. Pinaikli lang yung ita-type mo. XD" sqref="M311:M516 I311:I516 F311:F516" xr:uid="{20F9136C-3CA6-4C04-86F7-A80902E503C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AF8C17D-8DBA-48F5-B1BA-B2F642F0880A}"/>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C8AED3-2BF9-4E7E-8599-1AF46CB863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A9A2094-8297-40DA-85B6-17A5DB3FD67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AB9F7C4-897F-49F6-904D-CE8BFBC44C44}">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43" priority="14">
      <formula>CELL("row")=ROW()</formula>
    </cfRule>
  </conditionalFormatting>
  <conditionalFormatting sqref="B276:C276 E276 G276 I276 K276 M276 O276 Q276 S276">
    <cfRule type="expression" dxfId="42" priority="13">
      <formula>CELL("row")=ROW()</formula>
    </cfRule>
  </conditionalFormatting>
  <conditionalFormatting sqref="D5:D307">
    <cfRule type="expression" dxfId="41" priority="12">
      <formula>CELL("row")=ROW()</formula>
    </cfRule>
  </conditionalFormatting>
  <conditionalFormatting sqref="F5:F307">
    <cfRule type="expression" dxfId="40" priority="11">
      <formula>CELL("row")=ROW()</formula>
    </cfRule>
  </conditionalFormatting>
  <conditionalFormatting sqref="H5:H307">
    <cfRule type="expression" dxfId="39" priority="10">
      <formula>CELL("row")=ROW()</formula>
    </cfRule>
  </conditionalFormatting>
  <conditionalFormatting sqref="J5:J307">
    <cfRule type="expression" dxfId="38" priority="9">
      <formula>CELL("row")=ROW()</formula>
    </cfRule>
  </conditionalFormatting>
  <conditionalFormatting sqref="L5:L307">
    <cfRule type="expression" dxfId="37" priority="8">
      <formula>CELL("row")=ROW()</formula>
    </cfRule>
  </conditionalFormatting>
  <conditionalFormatting sqref="N5:N307">
    <cfRule type="expression" dxfId="36" priority="7">
      <formula>CELL("row")=ROW()</formula>
    </cfRule>
  </conditionalFormatting>
  <conditionalFormatting sqref="P5:P307">
    <cfRule type="expression" dxfId="35" priority="6">
      <formula>CELL("row")=ROW()</formula>
    </cfRule>
  </conditionalFormatting>
  <conditionalFormatting sqref="R5:R307">
    <cfRule type="expression" dxfId="34" priority="5">
      <formula>CELL("row")=ROW()</formula>
    </cfRule>
  </conditionalFormatting>
  <conditionalFormatting sqref="T5:T307">
    <cfRule type="expression" dxfId="33" priority="4">
      <formula>CELL("row")=ROW()</formula>
    </cfRule>
  </conditionalFormatting>
  <conditionalFormatting sqref="V5:V307">
    <cfRule type="expression" dxfId="32" priority="3">
      <formula>CELL("row")=ROW()</formula>
    </cfRule>
  </conditionalFormatting>
  <conditionalFormatting sqref="X5:X307">
    <cfRule type="expression" dxfId="31" priority="2">
      <formula>CELL("row")=ROW()</formula>
    </cfRule>
  </conditionalFormatting>
  <conditionalFormatting sqref="Z5:Z307">
    <cfRule type="expression" dxfId="30" priority="1">
      <formula>CELL("row")=ROW()</formula>
    </cfRule>
  </conditionalFormatting>
  <dataValidations count="4">
    <dataValidation type="list" allowBlank="1" showInputMessage="1" showErrorMessage="1" sqref="B3:B307 C311:C516" xr:uid="{98B5BFCA-74AC-4892-974D-FF4A5008098B}">
      <formula1>Notes_Taxpayer_List</formula1>
    </dataValidation>
    <dataValidation allowBlank="1" showInputMessage="1" showErrorMessage="1" promptTitle="Avoid Errors" prompt="Wag mo na 'to pakialaman. Auto-divide by 2 lang 'tong column na to. Pinaikli lang yung ita-type mo. XD" sqref="M311:M516 I311:I516 F311:F516" xr:uid="{70D5863E-8B55-4E55-BE82-16AE65A2DC0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0E0308B-D19D-4DCC-BD07-C1388684C97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6195F6E-B445-4629-868B-1CDFCD06F7A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1B34CA9-C7A6-4A80-BB30-A23656E2F8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92443F7-D486-4A4C-99ED-D9EC786EB499}">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29" priority="14">
      <formula>CELL("row")=ROW()</formula>
    </cfRule>
  </conditionalFormatting>
  <conditionalFormatting sqref="B276:C276 E276 G276 I276 K276 M276 O276 Q276 S276">
    <cfRule type="expression" dxfId="28" priority="13">
      <formula>CELL("row")=ROW()</formula>
    </cfRule>
  </conditionalFormatting>
  <conditionalFormatting sqref="D5:D307">
    <cfRule type="expression" dxfId="27" priority="12">
      <formula>CELL("row")=ROW()</formula>
    </cfRule>
  </conditionalFormatting>
  <conditionalFormatting sqref="F5:F307">
    <cfRule type="expression" dxfId="26" priority="11">
      <formula>CELL("row")=ROW()</formula>
    </cfRule>
  </conditionalFormatting>
  <conditionalFormatting sqref="H5:H307">
    <cfRule type="expression" dxfId="25" priority="10">
      <formula>CELL("row")=ROW()</formula>
    </cfRule>
  </conditionalFormatting>
  <conditionalFormatting sqref="J5:J307">
    <cfRule type="expression" dxfId="24" priority="9">
      <formula>CELL("row")=ROW()</formula>
    </cfRule>
  </conditionalFormatting>
  <conditionalFormatting sqref="L5:L307">
    <cfRule type="expression" dxfId="23" priority="8">
      <formula>CELL("row")=ROW()</formula>
    </cfRule>
  </conditionalFormatting>
  <conditionalFormatting sqref="N5:N307">
    <cfRule type="expression" dxfId="22" priority="7">
      <formula>CELL("row")=ROW()</formula>
    </cfRule>
  </conditionalFormatting>
  <conditionalFormatting sqref="P5:P307">
    <cfRule type="expression" dxfId="21" priority="6">
      <formula>CELL("row")=ROW()</formula>
    </cfRule>
  </conditionalFormatting>
  <conditionalFormatting sqref="R5:R307">
    <cfRule type="expression" dxfId="20" priority="5">
      <formula>CELL("row")=ROW()</formula>
    </cfRule>
  </conditionalFormatting>
  <conditionalFormatting sqref="T5:T307">
    <cfRule type="expression" dxfId="19" priority="4">
      <formula>CELL("row")=ROW()</formula>
    </cfRule>
  </conditionalFormatting>
  <conditionalFormatting sqref="V5:V307">
    <cfRule type="expression" dxfId="18" priority="3">
      <formula>CELL("row")=ROW()</formula>
    </cfRule>
  </conditionalFormatting>
  <conditionalFormatting sqref="X5:X307">
    <cfRule type="expression" dxfId="17" priority="2">
      <formula>CELL("row")=ROW()</formula>
    </cfRule>
  </conditionalFormatting>
  <conditionalFormatting sqref="Z5:Z307">
    <cfRule type="expression" dxfId="16" priority="1">
      <formula>CELL("row")=ROW()</formula>
    </cfRule>
  </conditionalFormatting>
  <dataValidations count="4">
    <dataValidation type="list" allowBlank="1" showInputMessage="1" showErrorMessage="1" sqref="B3:B307 C311:C516" xr:uid="{9E894BE4-DE32-438F-9A2B-063FD1D0EB3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2FCF608-60AE-42F1-B8B3-BBC56DE0BCF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088D7E-F8CB-4E40-B40F-BC777DBFB48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7DFAE89-B774-4327-B1CC-7BA0898D16F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88CEB56-8490-4BAD-A32A-04EEBF6D023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92303B7-92C5-419E-98BA-32960BDF96DA}">
          <x14:formula1>
            <xm:f>Tag_List!$A$2:$A$87</xm:f>
          </x14:formula1>
          <xm:sqref>D5:D307 F5:F307 H5:H307 J5:J307 L5:L307 N5:N307 P5:P307 R5:R307 T5:T307 V5:V307 X5:X307 Z5:Z307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workbookViewId="0"/>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829</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829</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829</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829</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829</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829</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829</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829</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829</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829</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829</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829</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829</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829</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829</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829</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829</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829</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829</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829</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829</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829</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829</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829</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829</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829</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829</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829</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829</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829</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829</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829</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829</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833</v>
      </c>
      <c r="AE37" s="108">
        <f t="shared" si="1"/>
        <v>0</v>
      </c>
    </row>
    <row r="38" spans="1:31" x14ac:dyDescent="0.25">
      <c r="A38" s="114" t="s">
        <v>829</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829</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829</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829</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829</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829</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829</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829</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829</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829</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829</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829</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829</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829</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829</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829</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829</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829</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829</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829</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829</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829</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829</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829</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829</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829</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829</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829</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829</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829</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829</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829</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829</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829</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829</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829</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829</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829</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829</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829</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829</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829</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829</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829</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829</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829</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829</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829</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829</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829</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829</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829</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829</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829</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829</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829</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829</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829</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829</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829</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829</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829</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829</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829</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829</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829</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829</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829</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829</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829</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829</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829</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829</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829</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829</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829</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829</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829</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829</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829</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829</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829</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829</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829</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829</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829</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829</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829</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829</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829</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829</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829</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829</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829</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829</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829</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829</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829</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829</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829</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829</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829</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829</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829</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829</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829</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829</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829</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829</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829</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829</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829</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829</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829</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829</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829</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829</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829</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829</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829</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829</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829</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829</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829</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829</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829</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829</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829</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829</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829</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829</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829</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829</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829</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829</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829</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829</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829</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829</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829</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829</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829</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829</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829</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829</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829</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829</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829</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829</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829</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829</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829</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829</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829</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829</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829</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829</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829</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829</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829</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829</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829</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829</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829</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829</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829</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829</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829</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829</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829</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829</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829</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829</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829</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829</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829</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829</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829</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829</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829</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829</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829</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829</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829</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829</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829</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829</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829</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829</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829</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829</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829</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829</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829</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829</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829</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829</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829</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829</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829</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829</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829</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829</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829</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829</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829</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829</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829</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829</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829</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829</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829</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829</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829</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829</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829</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829</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829</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829</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829</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829</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829</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829</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829</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829</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829</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829</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829</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829</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829</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829</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829</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829</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829</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829</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829</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829</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829</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829</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829</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829</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829</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829</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829</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829</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829</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829</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829</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829</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829</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829</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829</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829</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829</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829</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829</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829</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829</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829</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829</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829</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829</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829</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829</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829</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829</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829</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829</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829</v>
      </c>
      <c r="F311" s="105">
        <f>E311/2</f>
        <v>0</v>
      </c>
      <c r="I311" s="105">
        <f>H311/2</f>
        <v>0</v>
      </c>
      <c r="J311" s="105">
        <f>D311-F311+I311</f>
        <v>0</v>
      </c>
      <c r="M311" s="105">
        <f>L311/2</f>
        <v>0</v>
      </c>
      <c r="N311" s="105">
        <f>J311+K311+M311</f>
        <v>0</v>
      </c>
      <c r="O311" s="105">
        <f>N311*0.25</f>
        <v>0</v>
      </c>
      <c r="P311" s="106">
        <f>N311*2</f>
        <v>0</v>
      </c>
    </row>
    <row r="312" spans="1:28" x14ac:dyDescent="0.25">
      <c r="A312" s="160" t="s">
        <v>829</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829</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829</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829</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829</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829</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829</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829</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829</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829</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829</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829</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829</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829</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829</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829</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829</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829</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829</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829</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829</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829</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829</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829</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829</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829</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829</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829</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829</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829</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829</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829</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829</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829</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829</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829</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829</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829</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829</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829</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829</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829</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829</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829</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829</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829</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829</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829</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829</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829</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829</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829</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829</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829</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829</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829</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829</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829</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829</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829</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829</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829</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829</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829</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829</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829</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829</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829</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829</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829</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829</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829</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829</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829</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829</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829</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829</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829</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829</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829</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829</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829</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829</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829</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829</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829</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829</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829</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829</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829</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829</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829</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829</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829</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829</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829</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829</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829</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829</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829</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829</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829</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829</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829</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829</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829</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829</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829</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829</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829</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829</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829</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829</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829</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829</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829</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829</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829</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829</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829</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829</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829</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829</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829</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829</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829</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829</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829</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829</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829</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829</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829</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829</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829</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829</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829</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829</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829</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829</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829</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829</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829</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829</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829</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829</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829</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829</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829</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829</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829</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829</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829</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829</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829</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829</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829</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829</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829</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829</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829</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829</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829</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829</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829</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829</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829</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829</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829</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829</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829</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829</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829</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829</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829</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829</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829</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829</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829</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829</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829</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829</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829</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829</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829</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829</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829</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829</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829</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829</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829</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829</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829</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829</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829</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829</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829</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829</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829</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829</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829</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829</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829</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829</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829</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A1:T4 A5:C5 E5:E275 A306:C307 E277:E307 G277:G307 G5:G275 I5:I275 I277:I307 K277:K307 K5:K275 M5:M275 M277:M307 O277:O307 O5:O275 Q5:Q275 Q277:Q307 S277:S307 S5:S275 B277:C305 B6:C275 A6:A305 A308:T1048576">
    <cfRule type="expression" dxfId="15" priority="14">
      <formula>CELL("row")=ROW()</formula>
    </cfRule>
  </conditionalFormatting>
  <conditionalFormatting sqref="B276:C276 E276 G276 I276 K276 M276 O276 Q276 S276">
    <cfRule type="expression" dxfId="14" priority="13">
      <formula>CELL("row")=ROW()</formula>
    </cfRule>
  </conditionalFormatting>
  <conditionalFormatting sqref="D5:D307">
    <cfRule type="expression" dxfId="13" priority="12">
      <formula>CELL("row")=ROW()</formula>
    </cfRule>
  </conditionalFormatting>
  <conditionalFormatting sqref="F5:F307">
    <cfRule type="expression" dxfId="12" priority="11">
      <formula>CELL("row")=ROW()</formula>
    </cfRule>
  </conditionalFormatting>
  <conditionalFormatting sqref="H5:H307">
    <cfRule type="expression" dxfId="11" priority="10">
      <formula>CELL("row")=ROW()</formula>
    </cfRule>
  </conditionalFormatting>
  <conditionalFormatting sqref="J5:J307">
    <cfRule type="expression" dxfId="10" priority="9">
      <formula>CELL("row")=ROW()</formula>
    </cfRule>
  </conditionalFormatting>
  <conditionalFormatting sqref="L5:L307">
    <cfRule type="expression" dxfId="9" priority="8">
      <formula>CELL("row")=ROW()</formula>
    </cfRule>
  </conditionalFormatting>
  <conditionalFormatting sqref="N5:N307">
    <cfRule type="expression" dxfId="8" priority="7">
      <formula>CELL("row")=ROW()</formula>
    </cfRule>
  </conditionalFormatting>
  <conditionalFormatting sqref="P5:P307">
    <cfRule type="expression" dxfId="7" priority="6">
      <formula>CELL("row")=ROW()</formula>
    </cfRule>
  </conditionalFormatting>
  <conditionalFormatting sqref="R5:R307">
    <cfRule type="expression" dxfId="6" priority="5">
      <formula>CELL("row")=ROW()</formula>
    </cfRule>
  </conditionalFormatting>
  <conditionalFormatting sqref="T5:T307">
    <cfRule type="expression" dxfId="5" priority="4">
      <formula>CELL("row")=ROW()</formula>
    </cfRule>
  </conditionalFormatting>
  <conditionalFormatting sqref="V5:V307">
    <cfRule type="expression" dxfId="4" priority="3">
      <formula>CELL("row")=ROW()</formula>
    </cfRule>
  </conditionalFormatting>
  <conditionalFormatting sqref="X5:X307">
    <cfRule type="expression" dxfId="3" priority="2">
      <formula>CELL("row")=ROW()</formula>
    </cfRule>
  </conditionalFormatting>
  <conditionalFormatting sqref="Z5:Z307">
    <cfRule type="expression" dxfId="2" priority="1">
      <formula>CELL("row")=ROW()</formula>
    </cfRule>
  </conditionalFormatting>
  <dataValidations count="4">
    <dataValidation type="list" allowBlank="1" showInputMessage="1" showErrorMessage="1" sqref="B3:B307 C311:C516" xr:uid="{93F1BBC5-4502-4469-9258-18302C434E66}">
      <formula1>Notes_Taxpayer_List</formula1>
    </dataValidation>
    <dataValidation allowBlank="1" showInputMessage="1" showErrorMessage="1" promptTitle="Avoid Errors" prompt="Wag mo na 'to pakialaman. Auto-divide by 2 lang 'tong column na to. Pinaikli lang yung ita-type mo. XD" sqref="M311:M516 I311:I516 F311:F516" xr:uid="{B72C9E61-FED9-4EEA-B346-4527D2957AA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0EDC83C-BE07-4FE8-B8FD-D34AFD2041A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EE745A0-F304-418A-9BB2-AACF34AC330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E0FC070-77A3-425B-B7A6-4BD04CB1DB3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1FACDB3-3302-47BA-830D-D50A558409F1}">
          <x14:formula1>
            <xm:f>Tag_List!$A$2:$A$87</xm:f>
          </x14:formula1>
          <xm:sqref>D5:D307 F5:F307 H5:H307 J5:J307 L5:L307 N5:N307 P5:P307 R5:R307 T5:T307 V5:V307 X5:X307 Z5:Z307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AFDC1-1C3D-47BE-8750-57AA8F129BA1}">
  <dimension ref="A1:E39"/>
  <sheetViews>
    <sheetView workbookViewId="0"/>
  </sheetViews>
  <sheetFormatPr defaultRowHeight="15" x14ac:dyDescent="0.25"/>
  <cols>
    <col min="1" max="1" width="12.7109375" style="425" customWidth="1"/>
    <col min="2" max="2" width="14.5703125" style="425" customWidth="1"/>
    <col min="3" max="3" width="20" style="425" customWidth="1"/>
    <col min="4" max="4" width="21.28515625" style="425" customWidth="1"/>
    <col min="5" max="5" width="14.5703125" style="425" customWidth="1"/>
  </cols>
  <sheetData>
    <row r="1" spans="1:5" ht="18.75" thickBot="1" x14ac:dyDescent="0.3">
      <c r="A1" s="409"/>
      <c r="B1" s="410"/>
      <c r="C1" s="410"/>
      <c r="D1" s="410"/>
      <c r="E1" s="411"/>
    </row>
    <row r="2" spans="1:5" x14ac:dyDescent="0.25">
      <c r="A2" s="412"/>
      <c r="B2" s="413"/>
      <c r="C2" s="413"/>
      <c r="D2" s="413"/>
      <c r="E2" s="414"/>
    </row>
    <row r="3" spans="1:5" ht="18" x14ac:dyDescent="0.25">
      <c r="A3" s="810" t="s">
        <v>838</v>
      </c>
      <c r="B3" s="811"/>
      <c r="C3" s="811"/>
      <c r="D3" s="811"/>
      <c r="E3" s="812"/>
    </row>
    <row r="4" spans="1:5" ht="18" x14ac:dyDescent="0.25">
      <c r="A4" s="813" t="s">
        <v>840</v>
      </c>
      <c r="B4" s="814"/>
      <c r="C4" s="814"/>
      <c r="D4" s="814"/>
      <c r="E4" s="815"/>
    </row>
    <row r="5" spans="1:5" ht="18" x14ac:dyDescent="0.25">
      <c r="A5" s="813" t="s">
        <v>243</v>
      </c>
      <c r="B5" s="814"/>
      <c r="C5" s="814"/>
      <c r="D5" s="814"/>
      <c r="E5" s="815"/>
    </row>
    <row r="6" spans="1:5" ht="18" x14ac:dyDescent="0.25">
      <c r="A6" s="415"/>
      <c r="B6" s="410"/>
      <c r="C6" s="410"/>
      <c r="D6" s="416"/>
      <c r="E6" s="417"/>
    </row>
    <row r="7" spans="1:5" ht="18" x14ac:dyDescent="0.25">
      <c r="A7" s="810" t="s">
        <v>843</v>
      </c>
      <c r="B7" s="811"/>
      <c r="C7" s="811"/>
      <c r="D7" s="811"/>
      <c r="E7" s="812"/>
    </row>
    <row r="8" spans="1:5" ht="18.75" thickBot="1" x14ac:dyDescent="0.3">
      <c r="A8" s="418"/>
      <c r="B8" s="419"/>
      <c r="C8" s="419"/>
      <c r="D8" s="419"/>
      <c r="E8" s="420"/>
    </row>
    <row r="9" spans="1:5" ht="18" x14ac:dyDescent="0.25">
      <c r="A9" s="421"/>
      <c r="B9" s="422"/>
      <c r="C9" s="422"/>
      <c r="D9" s="422"/>
      <c r="E9" s="423"/>
    </row>
    <row r="10" spans="1:5" ht="27" customHeight="1" x14ac:dyDescent="0.25">
      <c r="A10" s="816" t="s">
        <v>856</v>
      </c>
      <c r="B10" s="817"/>
      <c r="C10" s="817"/>
      <c r="D10" s="817"/>
      <c r="E10" s="818"/>
    </row>
    <row r="11" spans="1:5" ht="43.5" customHeight="1" x14ac:dyDescent="0.25">
      <c r="A11" s="816"/>
      <c r="B11" s="817"/>
      <c r="C11" s="817"/>
      <c r="D11" s="817"/>
      <c r="E11" s="818"/>
    </row>
    <row r="12" spans="1:5" ht="18" x14ac:dyDescent="0.25">
      <c r="A12" s="424"/>
      <c r="C12" s="808" t="s">
        <v>857</v>
      </c>
      <c r="D12" s="426"/>
      <c r="E12" s="427" t="s">
        <v>858</v>
      </c>
    </row>
    <row r="13" spans="1:5" ht="18.75" thickBot="1" x14ac:dyDescent="0.3">
      <c r="A13" s="418"/>
      <c r="B13" s="419"/>
      <c r="C13" s="809"/>
      <c r="D13" s="419"/>
      <c r="E13" s="420"/>
    </row>
    <row r="14" spans="1:5" ht="15.75" thickBot="1" x14ac:dyDescent="0.3"/>
    <row r="15" spans="1:5" x14ac:dyDescent="0.25">
      <c r="A15" s="412"/>
      <c r="B15" s="413"/>
      <c r="C15" s="413"/>
      <c r="D15" s="413"/>
      <c r="E15" s="428"/>
    </row>
    <row r="16" spans="1:5" ht="18" x14ac:dyDescent="0.25">
      <c r="A16" s="810" t="s">
        <v>838</v>
      </c>
      <c r="B16" s="811"/>
      <c r="C16" s="811"/>
      <c r="D16" s="811"/>
      <c r="E16" s="812"/>
    </row>
    <row r="17" spans="1:5" ht="18" x14ac:dyDescent="0.25">
      <c r="A17" s="813" t="s">
        <v>840</v>
      </c>
      <c r="B17" s="814"/>
      <c r="C17" s="814"/>
      <c r="D17" s="814"/>
      <c r="E17" s="815"/>
    </row>
    <row r="18" spans="1:5" ht="18" x14ac:dyDescent="0.25">
      <c r="A18" s="813" t="s">
        <v>243</v>
      </c>
      <c r="B18" s="814"/>
      <c r="C18" s="814"/>
      <c r="D18" s="814"/>
      <c r="E18" s="815"/>
    </row>
    <row r="19" spans="1:5" ht="18" x14ac:dyDescent="0.25">
      <c r="A19" s="415"/>
      <c r="B19" s="410"/>
      <c r="C19" s="410"/>
      <c r="D19" s="416"/>
      <c r="E19" s="417"/>
    </row>
    <row r="20" spans="1:5" ht="18" x14ac:dyDescent="0.25">
      <c r="A20" s="810" t="s">
        <v>843</v>
      </c>
      <c r="B20" s="811"/>
      <c r="C20" s="811"/>
      <c r="D20" s="811"/>
      <c r="E20" s="812"/>
    </row>
    <row r="21" spans="1:5" ht="18.75" thickBot="1" x14ac:dyDescent="0.3">
      <c r="A21" s="418"/>
      <c r="B21" s="419"/>
      <c r="C21" s="419"/>
      <c r="D21" s="419"/>
      <c r="E21" s="420"/>
    </row>
    <row r="22" spans="1:5" ht="18" x14ac:dyDescent="0.25">
      <c r="A22" s="421"/>
      <c r="B22" s="422"/>
      <c r="C22" s="422"/>
      <c r="D22" s="422"/>
      <c r="E22" s="423"/>
    </row>
    <row r="23" spans="1:5" ht="27" customHeight="1" x14ac:dyDescent="0.25">
      <c r="A23" s="816" t="s">
        <v>856</v>
      </c>
      <c r="B23" s="817"/>
      <c r="C23" s="817"/>
      <c r="D23" s="817"/>
      <c r="E23" s="818"/>
    </row>
    <row r="24" spans="1:5" ht="43.5" customHeight="1" x14ac:dyDescent="0.25">
      <c r="A24" s="816"/>
      <c r="B24" s="817"/>
      <c r="C24" s="817"/>
      <c r="D24" s="817"/>
      <c r="E24" s="818"/>
    </row>
    <row r="25" spans="1:5" ht="18" x14ac:dyDescent="0.25">
      <c r="A25" s="424"/>
      <c r="C25" s="808" t="s">
        <v>859</v>
      </c>
      <c r="D25" s="426"/>
      <c r="E25" s="427" t="s">
        <v>858</v>
      </c>
    </row>
    <row r="26" spans="1:5" ht="18.75" thickBot="1" x14ac:dyDescent="0.3">
      <c r="A26" s="418"/>
      <c r="B26" s="419"/>
      <c r="C26" s="809"/>
      <c r="D26" s="419"/>
      <c r="E26" s="420"/>
    </row>
    <row r="27" spans="1:5" ht="15.75" thickBot="1" x14ac:dyDescent="0.3"/>
    <row r="28" spans="1:5" x14ac:dyDescent="0.25">
      <c r="A28" s="412"/>
      <c r="B28" s="413"/>
      <c r="C28" s="413"/>
      <c r="D28" s="413"/>
      <c r="E28" s="428"/>
    </row>
    <row r="29" spans="1:5" ht="18" x14ac:dyDescent="0.25">
      <c r="A29" s="810" t="s">
        <v>838</v>
      </c>
      <c r="B29" s="811"/>
      <c r="C29" s="811"/>
      <c r="D29" s="811"/>
      <c r="E29" s="812"/>
    </row>
    <row r="30" spans="1:5" ht="18" x14ac:dyDescent="0.25">
      <c r="A30" s="813" t="s">
        <v>840</v>
      </c>
      <c r="B30" s="814"/>
      <c r="C30" s="814"/>
      <c r="D30" s="814"/>
      <c r="E30" s="815"/>
    </row>
    <row r="31" spans="1:5" ht="18" x14ac:dyDescent="0.25">
      <c r="A31" s="813" t="s">
        <v>243</v>
      </c>
      <c r="B31" s="814"/>
      <c r="C31" s="814"/>
      <c r="D31" s="814"/>
      <c r="E31" s="815"/>
    </row>
    <row r="32" spans="1:5" ht="18" x14ac:dyDescent="0.25">
      <c r="A32" s="415"/>
      <c r="B32" s="410"/>
      <c r="C32" s="410"/>
      <c r="D32" s="416"/>
      <c r="E32" s="417"/>
    </row>
    <row r="33" spans="1:5" ht="18" x14ac:dyDescent="0.25">
      <c r="A33" s="810" t="s">
        <v>843</v>
      </c>
      <c r="B33" s="811"/>
      <c r="C33" s="811"/>
      <c r="D33" s="811"/>
      <c r="E33" s="812"/>
    </row>
    <row r="34" spans="1:5" ht="18.75" thickBot="1" x14ac:dyDescent="0.3">
      <c r="A34" s="418"/>
      <c r="B34" s="419"/>
      <c r="C34" s="419"/>
      <c r="D34" s="419"/>
      <c r="E34" s="420"/>
    </row>
    <row r="35" spans="1:5" ht="18" x14ac:dyDescent="0.25">
      <c r="A35" s="421"/>
      <c r="B35" s="422"/>
      <c r="C35" s="422"/>
      <c r="D35" s="422"/>
      <c r="E35" s="423"/>
    </row>
    <row r="36" spans="1:5" ht="27" customHeight="1" x14ac:dyDescent="0.25">
      <c r="A36" s="816" t="s">
        <v>856</v>
      </c>
      <c r="B36" s="817"/>
      <c r="C36" s="817"/>
      <c r="D36" s="817"/>
      <c r="E36" s="818"/>
    </row>
    <row r="37" spans="1:5" ht="43.5" customHeight="1" x14ac:dyDescent="0.25">
      <c r="A37" s="816"/>
      <c r="B37" s="817"/>
      <c r="C37" s="817"/>
      <c r="D37" s="817"/>
      <c r="E37" s="818"/>
    </row>
    <row r="38" spans="1:5" ht="18" x14ac:dyDescent="0.25">
      <c r="A38" s="424"/>
      <c r="C38" s="808" t="s">
        <v>860</v>
      </c>
      <c r="D38" s="426"/>
      <c r="E38" s="427" t="s">
        <v>858</v>
      </c>
    </row>
    <row r="39" spans="1:5" ht="18.75" thickBot="1" x14ac:dyDescent="0.3">
      <c r="A39" s="418"/>
      <c r="B39" s="419"/>
      <c r="C39" s="809"/>
      <c r="D39" s="419"/>
      <c r="E39" s="420"/>
    </row>
  </sheetData>
  <mergeCells count="18">
    <mergeCell ref="C38:C39"/>
    <mergeCell ref="A16:E16"/>
    <mergeCell ref="A17:E17"/>
    <mergeCell ref="A18:E18"/>
    <mergeCell ref="A20:E20"/>
    <mergeCell ref="A23:E24"/>
    <mergeCell ref="C25:C26"/>
    <mergeCell ref="A29:E29"/>
    <mergeCell ref="A30:E30"/>
    <mergeCell ref="A31:E31"/>
    <mergeCell ref="A33:E33"/>
    <mergeCell ref="A36:E37"/>
    <mergeCell ref="C12:C13"/>
    <mergeCell ref="A3:E3"/>
    <mergeCell ref="A4:E4"/>
    <mergeCell ref="A5:E5"/>
    <mergeCell ref="A7:E7"/>
    <mergeCell ref="A10:E11"/>
  </mergeCells>
  <pageMargins left="0.7" right="0.7" top="0.75" bottom="0.75" header="0.3" footer="0.3"/>
  <pageSetup paperSize="9" scale="94"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41E1-0B65-4D39-A97B-E324BB6804C7}">
  <dimension ref="A1:F57"/>
  <sheetViews>
    <sheetView workbookViewId="0"/>
  </sheetViews>
  <sheetFormatPr defaultRowHeight="15" x14ac:dyDescent="0.25"/>
  <cols>
    <col min="1" max="1" width="15.7109375" style="371" customWidth="1"/>
    <col min="2" max="2" width="11" customWidth="1"/>
    <col min="3" max="3" width="15.42578125" customWidth="1"/>
    <col min="4" max="4" width="67.140625" customWidth="1"/>
    <col min="5" max="5" width="25.85546875" style="408" customWidth="1"/>
  </cols>
  <sheetData>
    <row r="1" spans="1:6" x14ac:dyDescent="0.25">
      <c r="E1" s="372"/>
    </row>
    <row r="3" spans="1:6" ht="27" x14ac:dyDescent="0.5">
      <c r="A3" s="819" t="s">
        <v>836</v>
      </c>
      <c r="B3" s="819"/>
      <c r="C3" s="373"/>
      <c r="D3" s="373"/>
      <c r="E3" s="374"/>
      <c r="F3" s="375" t="s">
        <v>837</v>
      </c>
    </row>
    <row r="4" spans="1:6" ht="18.75" x14ac:dyDescent="0.3">
      <c r="A4" s="820" t="s">
        <v>838</v>
      </c>
      <c r="B4" s="820"/>
      <c r="C4" s="820"/>
      <c r="D4" s="820"/>
      <c r="E4" s="820"/>
      <c r="F4" s="375" t="s">
        <v>839</v>
      </c>
    </row>
    <row r="5" spans="1:6" ht="18.75" x14ac:dyDescent="0.3">
      <c r="A5" s="820" t="s">
        <v>840</v>
      </c>
      <c r="B5" s="820"/>
      <c r="C5" s="820"/>
      <c r="D5" s="820"/>
      <c r="E5" s="820"/>
      <c r="F5" t="s">
        <v>841</v>
      </c>
    </row>
    <row r="6" spans="1:6" ht="18.75" x14ac:dyDescent="0.3">
      <c r="A6" s="820" t="s">
        <v>243</v>
      </c>
      <c r="B6" s="820"/>
      <c r="C6" s="820"/>
      <c r="D6" s="820"/>
      <c r="E6" s="820"/>
    </row>
    <row r="7" spans="1:6" ht="18.75" x14ac:dyDescent="0.3">
      <c r="A7" s="376"/>
      <c r="B7" s="377"/>
      <c r="C7" s="377"/>
      <c r="D7" s="378"/>
      <c r="E7" s="379"/>
    </row>
    <row r="8" spans="1:6" ht="18.75" x14ac:dyDescent="0.3">
      <c r="A8" s="376"/>
      <c r="B8" s="377" t="s">
        <v>842</v>
      </c>
      <c r="C8" s="377"/>
      <c r="D8" s="378"/>
      <c r="E8" s="379"/>
    </row>
    <row r="9" spans="1:6" ht="18.75" x14ac:dyDescent="0.3">
      <c r="A9" s="820" t="s">
        <v>843</v>
      </c>
      <c r="B9" s="820"/>
      <c r="C9" s="820"/>
      <c r="D9" s="820"/>
      <c r="E9" s="820"/>
    </row>
    <row r="10" spans="1:6" ht="19.5" thickBot="1" x14ac:dyDescent="0.35">
      <c r="A10" s="380"/>
      <c r="B10" s="381"/>
      <c r="C10" s="381"/>
      <c r="D10" s="381"/>
      <c r="E10" s="382"/>
    </row>
    <row r="11" spans="1:6" ht="19.5" thickTop="1" x14ac:dyDescent="0.3">
      <c r="A11" s="376"/>
      <c r="B11" s="377"/>
      <c r="C11" s="377"/>
      <c r="D11" s="377"/>
      <c r="E11" s="379"/>
    </row>
    <row r="12" spans="1:6" ht="27" x14ac:dyDescent="0.5">
      <c r="A12" s="383" t="s">
        <v>844</v>
      </c>
      <c r="B12" s="377"/>
      <c r="C12" s="377"/>
      <c r="D12" s="384"/>
      <c r="E12" s="374" t="s">
        <v>845</v>
      </c>
    </row>
    <row r="13" spans="1:6" ht="18.75" x14ac:dyDescent="0.3">
      <c r="A13" s="376" t="s">
        <v>846</v>
      </c>
      <c r="B13" s="377"/>
      <c r="C13" s="377"/>
      <c r="D13" s="385"/>
      <c r="E13" s="379"/>
    </row>
    <row r="14" spans="1:6" ht="18.75" x14ac:dyDescent="0.3">
      <c r="A14" s="376" t="s">
        <v>251</v>
      </c>
      <c r="B14" s="377"/>
      <c r="C14" s="377"/>
      <c r="D14" s="385"/>
      <c r="E14" s="379"/>
    </row>
    <row r="15" spans="1:6" ht="18.75" x14ac:dyDescent="0.3">
      <c r="A15" s="376"/>
      <c r="B15" s="377"/>
      <c r="C15" s="377"/>
      <c r="D15" s="385"/>
      <c r="E15" s="379"/>
    </row>
    <row r="16" spans="1:6" ht="18.75" x14ac:dyDescent="0.3">
      <c r="E16" s="379"/>
    </row>
    <row r="17" spans="1:5" ht="18.75" x14ac:dyDescent="0.3">
      <c r="A17" s="383" t="s">
        <v>847</v>
      </c>
      <c r="B17" s="377"/>
      <c r="C17" s="377"/>
      <c r="D17" s="385"/>
      <c r="E17" s="379"/>
    </row>
    <row r="18" spans="1:5" ht="18.75" x14ac:dyDescent="0.3">
      <c r="A18" s="376"/>
      <c r="B18" s="377" t="s">
        <v>848</v>
      </c>
      <c r="C18" s="377"/>
      <c r="D18" s="385"/>
      <c r="E18" s="379"/>
    </row>
    <row r="19" spans="1:5" ht="18.75" x14ac:dyDescent="0.3">
      <c r="A19" s="376"/>
      <c r="B19" s="377"/>
      <c r="C19" s="377"/>
      <c r="D19" s="385"/>
      <c r="E19" s="386"/>
    </row>
    <row r="20" spans="1:5" ht="18.75" x14ac:dyDescent="0.3">
      <c r="A20" s="387"/>
      <c r="B20" s="388"/>
      <c r="C20" s="377"/>
      <c r="D20" s="389"/>
      <c r="E20" s="390"/>
    </row>
    <row r="21" spans="1:5" ht="18.75" x14ac:dyDescent="0.3">
      <c r="A21" s="391" t="s">
        <v>849</v>
      </c>
      <c r="B21" s="392" t="s">
        <v>850</v>
      </c>
      <c r="C21" s="392"/>
      <c r="D21" s="393" t="s">
        <v>851</v>
      </c>
      <c r="E21" s="394"/>
    </row>
    <row r="22" spans="1:5" ht="18.75" x14ac:dyDescent="0.3">
      <c r="A22" s="391"/>
      <c r="B22" s="392"/>
      <c r="C22" s="392"/>
      <c r="D22" s="393"/>
      <c r="E22" s="394"/>
    </row>
    <row r="23" spans="1:5" ht="18.75" x14ac:dyDescent="0.25">
      <c r="A23" s="395"/>
      <c r="B23" s="396"/>
      <c r="C23" s="396"/>
      <c r="D23" s="397"/>
      <c r="E23" s="398"/>
    </row>
    <row r="24" spans="1:5" ht="18.75" x14ac:dyDescent="0.25">
      <c r="A24" s="395"/>
      <c r="B24" s="396"/>
      <c r="C24" s="396"/>
      <c r="D24" s="397"/>
      <c r="E24" s="398"/>
    </row>
    <row r="25" spans="1:5" ht="18.75" x14ac:dyDescent="0.25">
      <c r="A25" s="395"/>
      <c r="B25" s="399"/>
      <c r="C25" s="399"/>
      <c r="D25" s="397"/>
      <c r="E25" s="398"/>
    </row>
    <row r="26" spans="1:5" ht="18.75" x14ac:dyDescent="0.25">
      <c r="A26" s="395"/>
      <c r="B26" s="399"/>
      <c r="C26" s="399"/>
      <c r="D26" s="397"/>
      <c r="E26" s="398"/>
    </row>
    <row r="27" spans="1:5" ht="18.75" x14ac:dyDescent="0.25">
      <c r="A27" s="395"/>
      <c r="B27" s="399"/>
      <c r="C27" s="399"/>
      <c r="D27" s="397"/>
      <c r="E27" s="398"/>
    </row>
    <row r="28" spans="1:5" ht="18.75" x14ac:dyDescent="0.25">
      <c r="A28" s="395"/>
      <c r="B28" s="399"/>
      <c r="C28" s="399"/>
      <c r="D28" s="397"/>
      <c r="E28" s="398"/>
    </row>
    <row r="29" spans="1:5" ht="18.75" x14ac:dyDescent="0.25">
      <c r="A29" s="395"/>
      <c r="B29" s="399"/>
      <c r="C29" s="399"/>
      <c r="D29" s="397"/>
      <c r="E29" s="398"/>
    </row>
    <row r="30" spans="1:5" ht="18.75" x14ac:dyDescent="0.25">
      <c r="A30" s="395"/>
      <c r="B30" s="399"/>
      <c r="C30" s="399"/>
      <c r="D30" s="397"/>
      <c r="E30" s="398"/>
    </row>
    <row r="31" spans="1:5" ht="18.75" x14ac:dyDescent="0.25">
      <c r="A31" s="395"/>
      <c r="B31" s="399"/>
      <c r="C31" s="399"/>
      <c r="D31" s="397"/>
      <c r="E31" s="398"/>
    </row>
    <row r="32" spans="1:5" ht="18.75" x14ac:dyDescent="0.25">
      <c r="A32" s="395"/>
      <c r="B32" s="399"/>
      <c r="C32" s="399"/>
      <c r="D32" s="397"/>
      <c r="E32" s="398"/>
    </row>
    <row r="33" spans="1:5" ht="18.75" x14ac:dyDescent="0.25">
      <c r="A33" s="395"/>
      <c r="B33" s="399"/>
      <c r="C33" s="399"/>
      <c r="D33" s="397"/>
      <c r="E33" s="398"/>
    </row>
    <row r="34" spans="1:5" ht="18.75" x14ac:dyDescent="0.25">
      <c r="A34" s="395"/>
      <c r="B34" s="399"/>
      <c r="C34" s="399"/>
      <c r="D34" s="397"/>
      <c r="E34" s="398"/>
    </row>
    <row r="35" spans="1:5" ht="18.75" x14ac:dyDescent="0.25">
      <c r="A35" s="395"/>
      <c r="B35" s="399"/>
      <c r="C35" s="399"/>
      <c r="D35" s="397"/>
      <c r="E35" s="398"/>
    </row>
    <row r="36" spans="1:5" ht="18.75" x14ac:dyDescent="0.25">
      <c r="A36" s="395"/>
      <c r="B36" s="399"/>
      <c r="C36" s="399"/>
      <c r="D36" s="397"/>
      <c r="E36" s="398"/>
    </row>
    <row r="37" spans="1:5" ht="18.75" x14ac:dyDescent="0.25">
      <c r="A37" s="395"/>
      <c r="B37" s="399"/>
      <c r="C37" s="399"/>
      <c r="D37" s="397"/>
      <c r="E37" s="398"/>
    </row>
    <row r="38" spans="1:5" ht="18.75" x14ac:dyDescent="0.25">
      <c r="A38" s="395"/>
      <c r="B38" s="399"/>
      <c r="C38" s="399"/>
      <c r="D38" s="397"/>
      <c r="E38" s="398"/>
    </row>
    <row r="39" spans="1:5" ht="18.75" x14ac:dyDescent="0.25">
      <c r="A39" s="395"/>
      <c r="B39" s="399"/>
      <c r="C39" s="399"/>
      <c r="D39" s="397"/>
      <c r="E39" s="398"/>
    </row>
    <row r="40" spans="1:5" ht="18.75" x14ac:dyDescent="0.25">
      <c r="A40" s="395"/>
      <c r="B40" s="399"/>
      <c r="C40" s="399"/>
      <c r="D40" s="397"/>
      <c r="E40" s="398"/>
    </row>
    <row r="41" spans="1:5" ht="18.75" x14ac:dyDescent="0.25">
      <c r="A41" s="395"/>
      <c r="B41" s="399"/>
      <c r="C41" s="399"/>
      <c r="D41" s="397"/>
      <c r="E41" s="398"/>
    </row>
    <row r="42" spans="1:5" ht="18.75" x14ac:dyDescent="0.25">
      <c r="A42" s="395"/>
      <c r="B42" s="399"/>
      <c r="C42" s="399"/>
      <c r="D42" s="397"/>
      <c r="E42" s="398"/>
    </row>
    <row r="43" spans="1:5" ht="18.75" x14ac:dyDescent="0.25">
      <c r="A43" s="400" t="s">
        <v>818</v>
      </c>
      <c r="B43" s="399"/>
      <c r="C43" s="399"/>
      <c r="D43" s="397"/>
      <c r="E43" s="398"/>
    </row>
    <row r="44" spans="1:5" ht="18.75" x14ac:dyDescent="0.25">
      <c r="B44" s="399"/>
      <c r="C44" s="399"/>
      <c r="D44" s="397"/>
      <c r="E44" s="398"/>
    </row>
    <row r="45" spans="1:5" ht="18.75" x14ac:dyDescent="0.25">
      <c r="B45" s="399"/>
      <c r="C45" s="399"/>
      <c r="D45" s="397"/>
      <c r="E45" s="398"/>
    </row>
    <row r="46" spans="1:5" ht="18.75" x14ac:dyDescent="0.3">
      <c r="A46" s="401" t="s">
        <v>852</v>
      </c>
      <c r="B46" s="399"/>
      <c r="C46" s="399"/>
      <c r="D46" s="397"/>
      <c r="E46" s="398"/>
    </row>
    <row r="47" spans="1:5" x14ac:dyDescent="0.25">
      <c r="A47" s="371" t="s">
        <v>231</v>
      </c>
      <c r="E47" s="402"/>
    </row>
    <row r="48" spans="1:5" ht="18.75" x14ac:dyDescent="0.3">
      <c r="B48" s="399"/>
      <c r="C48" s="399"/>
      <c r="D48" s="403"/>
      <c r="E48" s="404"/>
    </row>
    <row r="49" spans="1:6" ht="18.75" x14ac:dyDescent="0.3">
      <c r="B49" s="399"/>
      <c r="C49" s="399"/>
      <c r="D49" s="403"/>
      <c r="E49" s="405"/>
    </row>
    <row r="50" spans="1:6" x14ac:dyDescent="0.25">
      <c r="E50" s="402"/>
    </row>
    <row r="51" spans="1:6" x14ac:dyDescent="0.25">
      <c r="A51" s="406" t="s">
        <v>853</v>
      </c>
      <c r="E51" s="390"/>
    </row>
    <row r="52" spans="1:6" ht="18.75" x14ac:dyDescent="0.25">
      <c r="B52" s="399"/>
      <c r="C52" s="399"/>
      <c r="D52" s="397" t="s">
        <v>298</v>
      </c>
      <c r="E52" s="398"/>
    </row>
    <row r="53" spans="1:6" ht="18.75" x14ac:dyDescent="0.25">
      <c r="B53" s="399"/>
      <c r="C53" s="399"/>
      <c r="D53" s="397"/>
      <c r="E53" s="398"/>
    </row>
    <row r="54" spans="1:6" ht="18.75" x14ac:dyDescent="0.3">
      <c r="A54" s="401" t="s">
        <v>154</v>
      </c>
      <c r="E54" s="390"/>
    </row>
    <row r="55" spans="1:6" x14ac:dyDescent="0.25">
      <c r="A55" s="407" t="s">
        <v>301</v>
      </c>
      <c r="E55" s="390"/>
    </row>
    <row r="56" spans="1:6" x14ac:dyDescent="0.25">
      <c r="E56"/>
    </row>
    <row r="57" spans="1:6" x14ac:dyDescent="0.25">
      <c r="E57" s="372" t="s">
        <v>854</v>
      </c>
      <c r="F57" t="s">
        <v>855</v>
      </c>
    </row>
  </sheetData>
  <mergeCells count="5">
    <mergeCell ref="A3:B3"/>
    <mergeCell ref="A4:E4"/>
    <mergeCell ref="A5:E5"/>
    <mergeCell ref="A6:E6"/>
    <mergeCell ref="A9:E9"/>
  </mergeCells>
  <conditionalFormatting sqref="C22">
    <cfRule type="duplicateValues" dxfId="1" priority="2"/>
  </conditionalFormatting>
  <conditionalFormatting sqref="C21">
    <cfRule type="duplicateValues" dxfId="0" priority="1"/>
  </conditionalFormatting>
  <pageMargins left="0.7" right="0.7" top="0.75" bottom="0.75" header="0.3" footer="0.3"/>
  <pageSetup paperSize="9" scale="65"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12</vt:i4>
      </vt:variant>
    </vt:vector>
  </HeadingPairs>
  <TitlesOfParts>
    <vt:vector size="52" baseType="lpstr">
      <vt:lpstr>Tag_List</vt:lpstr>
      <vt:lpstr>Month_Summary</vt:lpstr>
      <vt:lpstr>Summary Report</vt:lpstr>
      <vt:lpstr>VOUCHER</vt:lpstr>
      <vt:lpstr>Form60</vt:lpstr>
      <vt:lpstr>OR_Summary</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Transmittal</vt:lpstr>
      <vt:lpstr>MS_acct_codes</vt:lpstr>
      <vt:lpstr>MS_totals</vt:lpstr>
      <vt:lpstr>Notes_Taxpayer_List</vt:lpstr>
      <vt:lpstr>BoxLabel!Print_Area</vt:lpstr>
      <vt:lpstr>Form60!Print_Area</vt:lpstr>
      <vt:lpstr>'Summary Report'!Print_Area</vt:lpstr>
      <vt:lpstr>Transmittal!Print_Area</vt:lpstr>
      <vt:lpstr>VOUCHER!Print_Area</vt:lpstr>
      <vt:lpstr>special_cases</vt:lpstr>
      <vt:lpstr>special_cases_totals</vt:lpstr>
      <vt:lpstr>t_f60_codes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2025-08-13T08:26:48Z</cp:lastPrinted>
  <dcterms:created xsi:type="dcterms:W3CDTF">2023-08-14T08:29:54Z</dcterms:created>
  <dcterms:modified xsi:type="dcterms:W3CDTF">2025-08-14T05:22:20Z</dcterms:modified>
</cp:coreProperties>
</file>