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ml_dataset\"/>
    </mc:Choice>
  </mc:AlternateContent>
  <xr:revisionPtr revIDLastSave="0" documentId="13_ncr:1_{8970BB5A-E9C8-45D0-BD8F-15352FF876B4}" xr6:coauthVersionLast="47" xr6:coauthVersionMax="47" xr10:uidLastSave="{00000000-0000-0000-0000-000000000000}"/>
  <bookViews>
    <workbookView xWindow="12710" yWindow="0" windowWidth="12980" windowHeight="13770" xr2:uid="{00000000-000D-0000-FFFF-FFFF00000000}"/>
  </bookViews>
  <sheets>
    <sheet name="รวม" sheetId="1" r:id="rId1"/>
    <sheet name="1" sheetId="17" r:id="rId2"/>
    <sheet name="2_1" sheetId="16" r:id="rId3"/>
    <sheet name="2_2" sheetId="14" r:id="rId4"/>
    <sheet name="2_3" sheetId="15" r:id="rId5"/>
    <sheet name="3_1" sheetId="2" r:id="rId6"/>
    <sheet name="3_2" sheetId="3" r:id="rId7"/>
    <sheet name="3_3" sheetId="4" r:id="rId8"/>
    <sheet name="3_4" sheetId="5" r:id="rId9"/>
    <sheet name="4_1" sheetId="6" r:id="rId10"/>
    <sheet name="4_2" sheetId="7" r:id="rId11"/>
    <sheet name="4_3" sheetId="8" r:id="rId12"/>
    <sheet name="4_4" sheetId="9" r:id="rId13"/>
    <sheet name="5_1" sheetId="10" r:id="rId14"/>
    <sheet name="5_2" sheetId="11" r:id="rId15"/>
    <sheet name="5_3" sheetId="12" r:id="rId16"/>
    <sheet name="5_4" sheetId="13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7" l="1"/>
  <c r="I4" i="17"/>
  <c r="I3" i="17"/>
  <c r="E3" i="17"/>
  <c r="C4" i="17"/>
  <c r="C4" i="16"/>
  <c r="C3" i="17"/>
  <c r="A2" i="17"/>
  <c r="I5" i="14"/>
  <c r="I5" i="16"/>
  <c r="I4" i="16"/>
  <c r="I3" i="16"/>
  <c r="E3" i="16"/>
  <c r="C3" i="16"/>
  <c r="A2" i="16"/>
  <c r="E9" i="1"/>
  <c r="H4" i="1"/>
  <c r="I6" i="17" s="1"/>
  <c r="H5" i="1"/>
  <c r="I6" i="16" s="1"/>
  <c r="I5" i="15"/>
  <c r="E3" i="15"/>
  <c r="C4" i="15"/>
  <c r="C3" i="15"/>
  <c r="A2" i="15"/>
  <c r="E3" i="14"/>
  <c r="C4" i="14"/>
  <c r="C3" i="14"/>
  <c r="A2" i="14"/>
  <c r="I3" i="14"/>
  <c r="F3" i="16" l="1"/>
  <c r="F3" i="17"/>
  <c r="F3" i="14"/>
  <c r="I4" i="15"/>
  <c r="I6" i="15" l="1"/>
  <c r="F3" i="15"/>
  <c r="I3" i="15"/>
  <c r="E3" i="13"/>
  <c r="E3" i="12"/>
  <c r="E3" i="11"/>
  <c r="E3" i="10"/>
  <c r="E3" i="9"/>
  <c r="E3" i="8"/>
  <c r="E3" i="7"/>
  <c r="E3" i="6"/>
  <c r="E3" i="5"/>
  <c r="E3" i="4"/>
  <c r="E3" i="3"/>
  <c r="E3" i="2"/>
  <c r="C3" i="13" l="1"/>
  <c r="C3" i="12"/>
  <c r="C3" i="11"/>
  <c r="C3" i="10"/>
  <c r="C3" i="9"/>
  <c r="C3" i="8"/>
  <c r="C3" i="7"/>
  <c r="C3" i="6"/>
  <c r="C3" i="5"/>
  <c r="C3" i="4"/>
  <c r="C3" i="3"/>
  <c r="C3" i="2"/>
  <c r="F3" i="6"/>
  <c r="I5" i="13" l="1"/>
  <c r="I3" i="13"/>
  <c r="F3" i="13"/>
  <c r="C4" i="13"/>
  <c r="I5" i="12"/>
  <c r="I3" i="12"/>
  <c r="F3" i="12"/>
  <c r="C4" i="12"/>
  <c r="I5" i="11"/>
  <c r="I3" i="11"/>
  <c r="F3" i="11"/>
  <c r="C4" i="11"/>
  <c r="I5" i="10"/>
  <c r="I3" i="10"/>
  <c r="F3" i="10"/>
  <c r="C4" i="10"/>
  <c r="I5" i="9"/>
  <c r="I3" i="9"/>
  <c r="F3" i="9"/>
  <c r="C4" i="9"/>
  <c r="I5" i="8"/>
  <c r="I3" i="8"/>
  <c r="F3" i="8"/>
  <c r="C4" i="8"/>
  <c r="I5" i="7"/>
  <c r="I3" i="7"/>
  <c r="F3" i="7"/>
  <c r="C4" i="7"/>
  <c r="I5" i="6"/>
  <c r="I3" i="6"/>
  <c r="C4" i="6"/>
  <c r="I5" i="5"/>
  <c r="I3" i="5"/>
  <c r="F3" i="5"/>
  <c r="C4" i="5"/>
  <c r="I5" i="4"/>
  <c r="I3" i="4"/>
  <c r="F3" i="4"/>
  <c r="C4" i="4"/>
  <c r="A2" i="13"/>
  <c r="A2" i="12"/>
  <c r="A2" i="11"/>
  <c r="A2" i="10"/>
  <c r="A2" i="9"/>
  <c r="A2" i="8"/>
  <c r="A2" i="7"/>
  <c r="A2" i="6"/>
  <c r="A2" i="5"/>
  <c r="A2" i="4"/>
  <c r="I5" i="3"/>
  <c r="I3" i="3"/>
  <c r="F3" i="3"/>
  <c r="C4" i="3"/>
  <c r="A2" i="2"/>
  <c r="A2" i="3"/>
  <c r="I5" i="2"/>
  <c r="F18" i="1"/>
  <c r="G18" i="1"/>
  <c r="C4" i="2"/>
  <c r="E6" i="1"/>
  <c r="I4" i="2" s="1"/>
  <c r="E7" i="1"/>
  <c r="I4" i="3" s="1"/>
  <c r="E8" i="1"/>
  <c r="I4" i="4" s="1"/>
  <c r="I4" i="5"/>
  <c r="E10" i="1"/>
  <c r="I4" i="6" s="1"/>
  <c r="E11" i="1"/>
  <c r="I4" i="7" s="1"/>
  <c r="E12" i="1"/>
  <c r="I4" i="8" s="1"/>
  <c r="E13" i="1"/>
  <c r="H13" i="1" s="1"/>
  <c r="I6" i="9" s="1"/>
  <c r="E14" i="1"/>
  <c r="H14" i="1" s="1"/>
  <c r="I6" i="10" s="1"/>
  <c r="E15" i="1"/>
  <c r="I4" i="11" s="1"/>
  <c r="E16" i="1"/>
  <c r="H16" i="1" s="1"/>
  <c r="I6" i="12" s="1"/>
  <c r="E17" i="1"/>
  <c r="H17" i="1" s="1"/>
  <c r="I6" i="13" s="1"/>
  <c r="I3" i="2"/>
  <c r="H15" i="1" l="1"/>
  <c r="I6" i="11" s="1"/>
  <c r="I6" i="14"/>
  <c r="I4" i="14"/>
  <c r="H8" i="1"/>
  <c r="I6" i="4" s="1"/>
  <c r="H9" i="1"/>
  <c r="I6" i="5" s="1"/>
  <c r="I4" i="12"/>
  <c r="I4" i="13"/>
  <c r="I4" i="9"/>
  <c r="I4" i="10"/>
  <c r="H12" i="1"/>
  <c r="I6" i="8" s="1"/>
  <c r="H11" i="1"/>
  <c r="I6" i="7" s="1"/>
  <c r="H10" i="1"/>
  <c r="I6" i="6" s="1"/>
  <c r="H7" i="1"/>
  <c r="H6" i="1"/>
  <c r="I6" i="2" s="1"/>
  <c r="D18" i="1"/>
  <c r="E18" i="1"/>
  <c r="F3" i="2"/>
  <c r="I6" i="3" l="1"/>
  <c r="H18" i="1"/>
</calcChain>
</file>

<file path=xl/sharedStrings.xml><?xml version="1.0" encoding="utf-8"?>
<sst xmlns="http://schemas.openxmlformats.org/spreadsheetml/2006/main" count="318" uniqueCount="41">
  <si>
    <t>ลำดับ</t>
  </si>
  <si>
    <t>ค่าไฟฟ้า</t>
  </si>
  <si>
    <t>ค่าน้ำ</t>
  </si>
  <si>
    <t>(บาท)</t>
  </si>
  <si>
    <t>รวม</t>
  </si>
  <si>
    <t>ค่าไฟฟ้า (เดือน)</t>
  </si>
  <si>
    <t>ก่อน (หน่วย)</t>
  </si>
  <si>
    <t>หลัง (หน่วย)</t>
  </si>
  <si>
    <t>จำนวน</t>
  </si>
  <si>
    <t>(คน)</t>
  </si>
  <si>
    <t>(ห้อง)</t>
  </si>
  <si>
    <t>(100บาท/คน)</t>
  </si>
  <si>
    <t>ห้อง 3/1</t>
  </si>
  <si>
    <t>ก่อน</t>
  </si>
  <si>
    <t>หลัง</t>
  </si>
  <si>
    <t>บาท</t>
  </si>
  <si>
    <t>100บาท/คน</t>
  </si>
  <si>
    <t>ค่าเช่า</t>
  </si>
  <si>
    <t>ค่าห้อง</t>
  </si>
  <si>
    <t>ห้อง 3/2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</si>
  <si>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</si>
  <si>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คน</t>
  </si>
  <si>
    <t>ห้อง 4/2</t>
  </si>
  <si>
    <t>ห้อง 3/3</t>
  </si>
  <si>
    <t>ห้อง 3/4</t>
  </si>
  <si>
    <t>ห้อง 4/1</t>
  </si>
  <si>
    <t>ห้อง 4/3</t>
  </si>
  <si>
    <t>ห้อง 4/4</t>
  </si>
  <si>
    <t>ห้อง 5/1</t>
  </si>
  <si>
    <t>ห้อง 5/2</t>
  </si>
  <si>
    <t>ห้อง 5/3</t>
  </si>
  <si>
    <t>ห้อง 5/4</t>
  </si>
  <si>
    <t>(7บาท/หน่วย)</t>
  </si>
  <si>
    <t>7บาท/หน่วย</t>
  </si>
  <si>
    <t>ห้อง 2/2</t>
  </si>
  <si>
    <t>ห้อง 2/3</t>
  </si>
  <si>
    <t>ห้อง 2/1</t>
  </si>
  <si>
    <t>ห้อง 1</t>
  </si>
  <si>
    <t>*</t>
  </si>
  <si>
    <t>2</t>
  </si>
  <si>
    <t>อุณหภูมิ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</si>
</sst>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107041E]d\ mmmm\ yyyy;@"/>
    <numFmt numFmtId="165" formatCode="d/m"/>
    <numFmt numFmtId="166" formatCode="[$-107041E]d\ mmm\ yy;@"/>
    <numFmt numFmtId="167" formatCode="_-* #,##0.000_-;\-* #,##0.000_-;_-* &quot;-&quot;??_-;_-@_-"/>
  </numFmts>
  <fonts count="5"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sz val="11"/>
      <color theme="1"/>
      <name val="Calibri"/>
      <family val="2"/>
      <charset val="222"/>
      <scheme val="minor"/>
    </font>
    <font>
      <b/>
      <sz val="16"/>
      <color theme="1"/>
      <name val="Angsana New"/>
      <family val="1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3" fontId="1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3" fontId="3" fillId="2" borderId="1" xfId="1" applyFont="1" applyFill="1" applyBorder="1" applyAlignment="1">
      <alignment horizontal="center" vertical="center"/>
    </xf>
    <xf numFmtId="167" fontId="3" fillId="2" borderId="1" xfId="1" applyNumberFormat="1" applyFont="1" applyFill="1" applyBorder="1" applyAlignment="1">
      <alignment horizontal="center" vertical="center"/>
    </xf>
    <xf numFmtId="43" fontId="1" fillId="3" borderId="1" xfId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16" fontId="3" fillId="0" borderId="3" xfId="0" applyNumberFormat="1" applyFont="1" applyBorder="1" applyAlignment="1">
      <alignment horizontal="center" vertical="center"/>
    </xf>
    <xf numFmtId="16" fontId="3" fillId="0" borderId="4" xfId="0" applyNumberFormat="1" applyFont="1" applyBorder="1" applyAlignment="1">
      <alignment horizontal="center" vertical="center"/>
    </xf>
    <xf numFmtId="166" fontId="3" fillId="3" borderId="2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4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Normal="100" workbookViewId="0">
      <selection activeCell="C19" sqref="C19"/>
    </sheetView>
  </sheetViews>
  <sheetFormatPr defaultColWidth="12.08984375" defaultRowHeight="23"/>
  <cols>
    <col min="1" max="8" width="12.6328125" style="1" customWidth="1"/>
    <col min="9" max="16384" width="12.08984375" style="1"/>
  </cols>
  <sheetData>
    <row r="1" spans="1:8">
      <c r="A1" s="19">
        <v>45291</v>
      </c>
      <c r="B1" s="19"/>
      <c r="C1" s="19"/>
      <c r="D1" s="19"/>
      <c r="E1" s="19"/>
      <c r="F1" s="19"/>
      <c r="G1" s="19"/>
      <c r="H1" s="19"/>
    </row>
    <row r="2" spans="1:8">
      <c r="A2" s="2" t="s">
        <v>0</v>
      </c>
      <c r="B2" s="18" t="s">
        <v>5</v>
      </c>
      <c r="C2" s="18"/>
      <c r="D2" s="2" t="s">
        <v>1</v>
      </c>
      <c r="E2" s="2" t="s">
        <v>2</v>
      </c>
      <c r="F2" s="2" t="s">
        <v>18</v>
      </c>
      <c r="G2" s="2" t="s">
        <v>8</v>
      </c>
      <c r="H2" s="2" t="s">
        <v>4</v>
      </c>
    </row>
    <row r="3" spans="1:8">
      <c r="A3" s="2" t="s">
        <v>10</v>
      </c>
      <c r="B3" s="2" t="s">
        <v>6</v>
      </c>
      <c r="C3" s="2" t="s">
        <v>7</v>
      </c>
      <c r="D3" s="2" t="s">
        <v>32</v>
      </c>
      <c r="E3" s="2" t="s">
        <v>11</v>
      </c>
      <c r="F3" s="2" t="s">
        <v>3</v>
      </c>
      <c r="G3" s="2" t="s">
        <v>9</v>
      </c>
      <c r="H3" s="2" t="s">
        <v>3</v>
      </c>
    </row>
    <row r="4" spans="1:8">
      <c r="A4" s="2">
        <v>1</v>
      </c>
      <c r="B4" s="2">
        <v>8791</v>
      </c>
      <c r="C4" s="2">
        <v>9116</v>
      </c>
      <c r="D4" s="2">
        <v>2275</v>
      </c>
      <c r="E4" s="2">
        <v>0</v>
      </c>
      <c r="F4" s="2">
        <v>0</v>
      </c>
      <c r="G4" s="2">
        <v>0</v>
      </c>
      <c r="H4" s="2">
        <f>D4</f>
        <v>2275</v>
      </c>
    </row>
    <row r="5" spans="1:8">
      <c r="A5" s="5" t="s">
        <v>39</v>
      </c>
      <c r="B5" s="2">
        <v>9431</v>
      </c>
      <c r="C5" s="2">
        <v>9583</v>
      </c>
      <c r="D5" s="2">
        <v>1064</v>
      </c>
      <c r="E5" s="2">
        <v>0</v>
      </c>
      <c r="F5" s="2">
        <v>0</v>
      </c>
      <c r="G5" s="2">
        <v>0</v>
      </c>
      <c r="H5" s="2">
        <f>D5</f>
        <v>1064</v>
      </c>
    </row>
    <row r="6" spans="1:8">
      <c r="A6" s="4">
        <v>44564</v>
      </c>
      <c r="B6" s="2">
        <v>4878</v>
      </c>
      <c r="C6" s="2">
        <v>4956</v>
      </c>
      <c r="D6" s="2">
        <v>546</v>
      </c>
      <c r="E6" s="2">
        <f t="shared" ref="E6:E17" si="0">G6*100</f>
        <v>100</v>
      </c>
      <c r="F6" s="2">
        <v>2500</v>
      </c>
      <c r="G6" s="3">
        <v>1</v>
      </c>
      <c r="H6" s="2">
        <f t="shared" ref="H6:H17" si="1">D6+E6+F6</f>
        <v>3146</v>
      </c>
    </row>
    <row r="7" spans="1:8">
      <c r="A7" s="4">
        <v>44595</v>
      </c>
      <c r="B7" s="2">
        <v>6003</v>
      </c>
      <c r="C7" s="2">
        <v>6042</v>
      </c>
      <c r="D7" s="2">
        <v>273</v>
      </c>
      <c r="E7" s="2">
        <f t="shared" si="0"/>
        <v>100</v>
      </c>
      <c r="F7" s="2">
        <v>2500</v>
      </c>
      <c r="G7" s="3">
        <v>1</v>
      </c>
      <c r="H7" s="2">
        <f t="shared" si="1"/>
        <v>2873</v>
      </c>
    </row>
    <row r="8" spans="1:8">
      <c r="A8" s="4">
        <v>44623</v>
      </c>
      <c r="B8" s="2">
        <v>8897</v>
      </c>
      <c r="C8" s="2">
        <v>9015</v>
      </c>
      <c r="D8" s="2">
        <v>826</v>
      </c>
      <c r="E8" s="2">
        <f t="shared" si="0"/>
        <v>200</v>
      </c>
      <c r="F8" s="2">
        <v>2500</v>
      </c>
      <c r="G8" s="3">
        <v>2</v>
      </c>
      <c r="H8" s="2">
        <f t="shared" si="1"/>
        <v>3526</v>
      </c>
    </row>
    <row r="9" spans="1:8">
      <c r="A9" s="4">
        <v>44654</v>
      </c>
      <c r="B9" s="2">
        <v>5102</v>
      </c>
      <c r="C9" s="2">
        <v>5224</v>
      </c>
      <c r="D9" s="2">
        <v>854</v>
      </c>
      <c r="E9" s="2">
        <f>100*G9</f>
        <v>200</v>
      </c>
      <c r="F9" s="2">
        <v>2500</v>
      </c>
      <c r="G9" s="3">
        <v>2</v>
      </c>
      <c r="H9" s="2">
        <f t="shared" si="1"/>
        <v>3554</v>
      </c>
    </row>
    <row r="10" spans="1:8">
      <c r="A10" s="4">
        <v>4</v>
      </c>
      <c r="B10" s="2">
        <v>4791</v>
      </c>
      <c r="C10" s="2">
        <v>4843</v>
      </c>
      <c r="D10" s="2">
        <v>364</v>
      </c>
      <c r="E10" s="2">
        <f t="shared" si="0"/>
        <v>100</v>
      </c>
      <c r="F10" s="2">
        <v>2500</v>
      </c>
      <c r="G10" s="3">
        <v>1</v>
      </c>
      <c r="H10" s="2">
        <f t="shared" si="1"/>
        <v>2964</v>
      </c>
    </row>
    <row r="11" spans="1:8">
      <c r="A11" s="4">
        <v>44596</v>
      </c>
      <c r="B11" s="2">
        <v>5219</v>
      </c>
      <c r="C11" s="2">
        <v>5378</v>
      </c>
      <c r="D11" s="2">
        <v>1113</v>
      </c>
      <c r="E11" s="2">
        <f t="shared" si="0"/>
        <v>200</v>
      </c>
      <c r="F11" s="2">
        <v>2500</v>
      </c>
      <c r="G11" s="3">
        <v>2</v>
      </c>
      <c r="H11" s="2">
        <f t="shared" si="1"/>
        <v>3813</v>
      </c>
    </row>
    <row r="12" spans="1:8">
      <c r="A12" s="4">
        <v>44624</v>
      </c>
      <c r="B12" s="2">
        <v>956</v>
      </c>
      <c r="C12" s="2">
        <v>1080</v>
      </c>
      <c r="D12" s="2">
        <v>868</v>
      </c>
      <c r="E12" s="2">
        <f t="shared" si="0"/>
        <v>100</v>
      </c>
      <c r="F12" s="2">
        <v>2500</v>
      </c>
      <c r="G12" s="3">
        <v>1</v>
      </c>
      <c r="H12" s="2">
        <f t="shared" si="1"/>
        <v>3468</v>
      </c>
    </row>
    <row r="13" spans="1:8">
      <c r="A13" s="4">
        <v>44655</v>
      </c>
      <c r="B13" s="2">
        <v>6101</v>
      </c>
      <c r="C13" s="2">
        <v>6176</v>
      </c>
      <c r="D13" s="2">
        <v>525</v>
      </c>
      <c r="E13" s="2">
        <f t="shared" si="0"/>
        <v>200</v>
      </c>
      <c r="F13" s="2">
        <v>2500</v>
      </c>
      <c r="G13" s="3">
        <v>2</v>
      </c>
      <c r="H13" s="2">
        <f t="shared" si="1"/>
        <v>3225</v>
      </c>
    </row>
    <row r="14" spans="1:8">
      <c r="A14" s="4">
        <v>44566</v>
      </c>
      <c r="B14" s="2">
        <v>962</v>
      </c>
      <c r="C14" s="2">
        <v>1069</v>
      </c>
      <c r="D14" s="2">
        <v>749</v>
      </c>
      <c r="E14" s="2">
        <f t="shared" si="0"/>
        <v>100</v>
      </c>
      <c r="F14" s="2">
        <v>2500</v>
      </c>
      <c r="G14" s="3">
        <v>1</v>
      </c>
      <c r="H14" s="2">
        <f t="shared" si="1"/>
        <v>3349</v>
      </c>
    </row>
    <row r="15" spans="1:8">
      <c r="A15" s="4">
        <v>44597</v>
      </c>
      <c r="B15" s="2">
        <v>1900</v>
      </c>
      <c r="C15" s="2">
        <v>2042</v>
      </c>
      <c r="D15" s="2">
        <v>994</v>
      </c>
      <c r="E15" s="2">
        <f t="shared" si="0"/>
        <v>100</v>
      </c>
      <c r="F15" s="2">
        <v>2500</v>
      </c>
      <c r="G15" s="3">
        <v>1</v>
      </c>
      <c r="H15" s="2">
        <f t="shared" si="1"/>
        <v>3594</v>
      </c>
    </row>
    <row r="16" spans="1:8">
      <c r="A16" s="4">
        <v>44625</v>
      </c>
      <c r="B16" s="2">
        <v>7692</v>
      </c>
      <c r="C16" s="2">
        <v>7827</v>
      </c>
      <c r="D16" s="2">
        <v>945</v>
      </c>
      <c r="E16" s="2">
        <f t="shared" si="0"/>
        <v>200</v>
      </c>
      <c r="F16" s="2">
        <v>2500</v>
      </c>
      <c r="G16" s="3">
        <v>2</v>
      </c>
      <c r="H16" s="2">
        <f t="shared" si="1"/>
        <v>3645</v>
      </c>
    </row>
    <row r="17" spans="1:8">
      <c r="A17" s="4">
        <v>44656</v>
      </c>
      <c r="B17" s="2">
        <v>1973</v>
      </c>
      <c r="C17" s="2">
        <v>2132</v>
      </c>
      <c r="D17" s="2">
        <v>1113</v>
      </c>
      <c r="E17" s="2">
        <f t="shared" si="0"/>
        <v>100</v>
      </c>
      <c r="F17" s="2">
        <v>2500</v>
      </c>
      <c r="G17" s="3">
        <v>1</v>
      </c>
      <c r="H17" s="2">
        <f t="shared" si="1"/>
        <v>3713</v>
      </c>
    </row>
    <row r="18" spans="1:8">
      <c r="A18" s="18" t="s">
        <v>4</v>
      </c>
      <c r="B18" s="18"/>
      <c r="C18" s="18"/>
      <c r="D18" s="2">
        <f>SUM(D6:D17)</f>
        <v>9170</v>
      </c>
      <c r="E18" s="2">
        <f>SUM(E6:E17)</f>
        <v>1700</v>
      </c>
      <c r="F18" s="2">
        <f>SUM(F6:F17)</f>
        <v>30000</v>
      </c>
      <c r="G18" s="2">
        <f>SUM(G6:G17)</f>
        <v>17</v>
      </c>
      <c r="H18" s="2">
        <f>SUM(H6:H17)</f>
        <v>40870</v>
      </c>
    </row>
    <row r="19" spans="1:8" ht="23.5" thickBot="1"/>
    <row r="20" spans="1:8" ht="23.5" thickBot="1">
      <c r="A20" s="16" t="s">
        <v>40</v>
      </c>
    </row>
    <row r="21" spans="1:8" ht="23.5" thickBot="1">
      <c r="A21" s="17">
        <v>28</v>
      </c>
    </row>
  </sheetData>
  <mergeCells count="3">
    <mergeCell ref="B2:C2"/>
    <mergeCell ref="A1:H1"/>
    <mergeCell ref="A18:C18"/>
  </mergeCells>
  <pageMargins left="0.25" right="0.25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1796875" style="1" customWidth="1"/>
    <col min="2" max="6" width="9" style="1"/>
    <col min="7" max="7" width="10.6328125" style="1" customWidth="1"/>
    <col min="8" max="8" width="4.453125" style="1" customWidth="1"/>
    <col min="9" max="9" width="10.6328125" style="1" customWidth="1"/>
    <col min="10" max="16384" width="9" style="1"/>
  </cols>
  <sheetData>
    <row r="1" spans="1:10" ht="23.4" customHeight="1">
      <c r="A1" s="20" t="s">
        <v>25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45291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รวม!B10</f>
        <v>4791</v>
      </c>
      <c r="D3" s="3" t="s">
        <v>14</v>
      </c>
      <c r="E3" s="3">
        <f>รวม!C10</f>
        <v>4843</v>
      </c>
      <c r="F3" s="3">
        <f>รวม!D10</f>
        <v>364</v>
      </c>
      <c r="G3" s="3" t="s">
        <v>33</v>
      </c>
      <c r="H3" s="10" t="s">
        <v>38</v>
      </c>
      <c r="I3" s="15">
        <f>รวม!D10</f>
        <v>364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รวม!G10</f>
        <v>1</v>
      </c>
      <c r="D4" s="30"/>
      <c r="E4" s="30"/>
      <c r="F4" s="31"/>
      <c r="G4" s="3" t="s">
        <v>16</v>
      </c>
      <c r="H4" s="10" t="s">
        <v>38</v>
      </c>
      <c r="I4" s="15">
        <f>รวม!E10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รวม!F10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รวม!H10</f>
        <v>2964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54296875" style="1" customWidth="1"/>
    <col min="2" max="6" width="9" style="1"/>
    <col min="7" max="7" width="10.90625" style="1" customWidth="1"/>
    <col min="8" max="8" width="4.54296875" style="1" customWidth="1"/>
    <col min="9" max="9" width="10.90625" style="1" customWidth="1"/>
    <col min="10" max="16384" width="9" style="1"/>
  </cols>
  <sheetData>
    <row r="1" spans="1:10" ht="23.4" customHeight="1">
      <c r="A1" s="20" t="s">
        <v>22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45291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รวม!B11</f>
        <v>5219</v>
      </c>
      <c r="D3" s="3" t="s">
        <v>14</v>
      </c>
      <c r="E3" s="3">
        <f>รวม!C11</f>
        <v>5378</v>
      </c>
      <c r="F3" s="3">
        <f>รวม!D11</f>
        <v>1113</v>
      </c>
      <c r="G3" s="3" t="s">
        <v>33</v>
      </c>
      <c r="H3" s="10" t="s">
        <v>38</v>
      </c>
      <c r="I3" s="15">
        <f>รวม!D11</f>
        <v>1113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รวม!G11</f>
        <v>2</v>
      </c>
      <c r="D4" s="30"/>
      <c r="E4" s="30"/>
      <c r="F4" s="31"/>
      <c r="G4" s="3" t="s">
        <v>16</v>
      </c>
      <c r="H4" s="10" t="s">
        <v>38</v>
      </c>
      <c r="I4" s="15">
        <f>รวม!E11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รวม!F11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รวม!H11</f>
        <v>3813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90625" style="1" customWidth="1"/>
    <col min="2" max="6" width="9" style="1"/>
    <col min="7" max="7" width="11.36328125" style="1" customWidth="1"/>
    <col min="8" max="8" width="4.1796875" style="1" customWidth="1"/>
    <col min="9" max="9" width="10.453125" style="1" customWidth="1"/>
    <col min="10" max="16384" width="9" style="1"/>
  </cols>
  <sheetData>
    <row r="1" spans="1:10" ht="23.4" customHeight="1">
      <c r="A1" s="20" t="s">
        <v>26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45291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รวม!B12</f>
        <v>956</v>
      </c>
      <c r="D3" s="3" t="s">
        <v>14</v>
      </c>
      <c r="E3" s="3">
        <f>รวม!C12</f>
        <v>1080</v>
      </c>
      <c r="F3" s="3">
        <f>รวม!D12</f>
        <v>868</v>
      </c>
      <c r="G3" s="3" t="s">
        <v>33</v>
      </c>
      <c r="H3" s="10" t="s">
        <v>38</v>
      </c>
      <c r="I3" s="15">
        <f>รวม!D12</f>
        <v>868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รวม!G12</f>
        <v>1</v>
      </c>
      <c r="D4" s="30"/>
      <c r="E4" s="30"/>
      <c r="F4" s="31"/>
      <c r="G4" s="3" t="s">
        <v>16</v>
      </c>
      <c r="H4" s="10" t="s">
        <v>38</v>
      </c>
      <c r="I4" s="15">
        <f>รวม!E12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รวม!F12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รวม!H12</f>
        <v>3468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6"/>
  <sheetViews>
    <sheetView workbookViewId="0">
      <selection activeCell="I3" sqref="I3:I5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54296875" style="1" customWidth="1"/>
    <col min="8" max="8" width="3.90625" style="1" customWidth="1"/>
    <col min="9" max="9" width="10.36328125" style="1" customWidth="1"/>
    <col min="10" max="16384" width="9.1796875" style="1"/>
  </cols>
  <sheetData>
    <row r="1" spans="1:10" ht="23.4" customHeight="1">
      <c r="A1" s="20" t="s">
        <v>27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45291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รวม!B13</f>
        <v>6101</v>
      </c>
      <c r="D3" s="3" t="s">
        <v>14</v>
      </c>
      <c r="E3" s="3">
        <f>รวม!C13</f>
        <v>6176</v>
      </c>
      <c r="F3" s="3">
        <f>รวม!D13</f>
        <v>525</v>
      </c>
      <c r="G3" s="3" t="s">
        <v>33</v>
      </c>
      <c r="H3" s="10" t="s">
        <v>38</v>
      </c>
      <c r="I3" s="15">
        <f>รวม!D13</f>
        <v>525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รวม!G13</f>
        <v>2</v>
      </c>
      <c r="D4" s="30"/>
      <c r="E4" s="30"/>
      <c r="F4" s="31"/>
      <c r="G4" s="3" t="s">
        <v>16</v>
      </c>
      <c r="H4" s="10" t="s">
        <v>38</v>
      </c>
      <c r="I4" s="15">
        <f>รวม!E13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รวม!F13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รวม!H13</f>
        <v>3225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6"/>
  <sheetViews>
    <sheetView workbookViewId="0">
      <selection activeCell="I3" sqref="I3:I5"/>
    </sheetView>
  </sheetViews>
  <sheetFormatPr defaultColWidth="9.36328125" defaultRowHeight="23.4" customHeight="1"/>
  <cols>
    <col min="1" max="1" width="8.81640625" style="1" customWidth="1"/>
    <col min="2" max="6" width="9.36328125" style="1"/>
    <col min="7" max="7" width="11" style="1" customWidth="1"/>
    <col min="8" max="8" width="4.36328125" style="1" customWidth="1"/>
    <col min="9" max="9" width="10" style="1" customWidth="1"/>
    <col min="10" max="16384" width="9.36328125" style="1"/>
  </cols>
  <sheetData>
    <row r="1" spans="1:10" ht="23.4" customHeight="1">
      <c r="A1" s="20" t="s">
        <v>28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45291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รวม!B14</f>
        <v>962</v>
      </c>
      <c r="D3" s="3" t="s">
        <v>14</v>
      </c>
      <c r="E3" s="3">
        <f>รวม!C14</f>
        <v>1069</v>
      </c>
      <c r="F3" s="3">
        <f>รวม!D14</f>
        <v>749</v>
      </c>
      <c r="G3" s="3" t="s">
        <v>33</v>
      </c>
      <c r="H3" s="10" t="s">
        <v>38</v>
      </c>
      <c r="I3" s="15">
        <f>รวม!D14</f>
        <v>749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รวม!G14</f>
        <v>1</v>
      </c>
      <c r="D4" s="30"/>
      <c r="E4" s="30"/>
      <c r="F4" s="31"/>
      <c r="G4" s="3" t="s">
        <v>16</v>
      </c>
      <c r="H4" s="10" t="s">
        <v>38</v>
      </c>
      <c r="I4" s="15">
        <f>รวม!E14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รวม!F14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รวม!H14</f>
        <v>3349</v>
      </c>
      <c r="J6" s="2" t="s">
        <v>15</v>
      </c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6"/>
  <sheetViews>
    <sheetView workbookViewId="0">
      <selection activeCell="F12" sqref="F12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1796875" style="1" customWidth="1"/>
    <col min="8" max="8" width="4.1796875" style="1" customWidth="1"/>
    <col min="9" max="9" width="10.36328125" style="1" customWidth="1"/>
    <col min="10" max="16384" width="9.1796875" style="1"/>
  </cols>
  <sheetData>
    <row r="1" spans="1:10" ht="23.4" customHeight="1">
      <c r="A1" s="35" t="s">
        <v>29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23.4" customHeight="1">
      <c r="A2" s="23">
        <f>รวม!A1</f>
        <v>45291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รวม!B15</f>
        <v>1900</v>
      </c>
      <c r="D3" s="3" t="s">
        <v>14</v>
      </c>
      <c r="E3" s="3">
        <f>รวม!C15</f>
        <v>2042</v>
      </c>
      <c r="F3" s="3">
        <f>รวม!D15</f>
        <v>994</v>
      </c>
      <c r="G3" s="3" t="s">
        <v>33</v>
      </c>
      <c r="H3" s="10" t="s">
        <v>38</v>
      </c>
      <c r="I3" s="15">
        <f>รวม!D15</f>
        <v>994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รวม!G15</f>
        <v>1</v>
      </c>
      <c r="D4" s="30"/>
      <c r="E4" s="30"/>
      <c r="F4" s="31"/>
      <c r="G4" s="3" t="s">
        <v>16</v>
      </c>
      <c r="H4" s="10" t="s">
        <v>38</v>
      </c>
      <c r="I4" s="15">
        <f>รวม!E15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รวม!F15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รวม!H15</f>
        <v>3594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6"/>
  <sheetViews>
    <sheetView workbookViewId="0">
      <selection activeCell="I12" sqref="I12"/>
    </sheetView>
  </sheetViews>
  <sheetFormatPr defaultColWidth="10" defaultRowHeight="23.4" customHeight="1"/>
  <cols>
    <col min="1" max="1" width="7.81640625" style="1" bestFit="1" customWidth="1"/>
    <col min="2" max="6" width="10" style="1"/>
    <col min="7" max="7" width="10.453125" style="1" customWidth="1"/>
    <col min="8" max="8" width="3.6328125" style="1" customWidth="1"/>
    <col min="9" max="9" width="10" style="1" customWidth="1"/>
    <col min="10" max="10" width="8.1796875" style="1" customWidth="1"/>
    <col min="11" max="16384" width="10" style="1"/>
  </cols>
  <sheetData>
    <row r="1" spans="1:10" ht="23.4" customHeight="1">
      <c r="A1" s="20" t="s">
        <v>30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45291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รวม!B16</f>
        <v>7692</v>
      </c>
      <c r="D3" s="3" t="s">
        <v>14</v>
      </c>
      <c r="E3" s="3">
        <f>รวม!C16</f>
        <v>7827</v>
      </c>
      <c r="F3" s="3">
        <f>รวม!D16</f>
        <v>945</v>
      </c>
      <c r="G3" s="3" t="s">
        <v>33</v>
      </c>
      <c r="H3" s="10" t="s">
        <v>38</v>
      </c>
      <c r="I3" s="15">
        <f>รวม!D16</f>
        <v>945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รวม!G16</f>
        <v>2</v>
      </c>
      <c r="D4" s="30"/>
      <c r="E4" s="30"/>
      <c r="F4" s="31"/>
      <c r="G4" s="3" t="s">
        <v>16</v>
      </c>
      <c r="H4" s="10" t="s">
        <v>38</v>
      </c>
      <c r="I4" s="15">
        <f>รวม!E16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รวม!F16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รวม!H16</f>
        <v>3645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6"/>
  <sheetViews>
    <sheetView workbookViewId="0">
      <selection activeCell="C13" sqref="C13"/>
    </sheetView>
  </sheetViews>
  <sheetFormatPr defaultColWidth="9.36328125" defaultRowHeight="23.4" customHeight="1"/>
  <cols>
    <col min="1" max="1" width="8.1796875" style="1" customWidth="1"/>
    <col min="2" max="6" width="9.36328125" style="1"/>
    <col min="7" max="7" width="11.54296875" style="1" customWidth="1"/>
    <col min="8" max="8" width="4" style="1" customWidth="1"/>
    <col min="9" max="9" width="10.36328125" style="1" customWidth="1"/>
    <col min="10" max="16384" width="9.36328125" style="1"/>
  </cols>
  <sheetData>
    <row r="1" spans="1:10" ht="23.4" customHeight="1">
      <c r="A1" s="20" t="s">
        <v>31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45291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รวม!B17</f>
        <v>1973</v>
      </c>
      <c r="D3" s="3" t="s">
        <v>14</v>
      </c>
      <c r="E3" s="3">
        <f>รวม!C17</f>
        <v>2132</v>
      </c>
      <c r="F3" s="3">
        <f>รวม!D17</f>
        <v>1113</v>
      </c>
      <c r="G3" s="3" t="s">
        <v>33</v>
      </c>
      <c r="H3" s="10" t="s">
        <v>38</v>
      </c>
      <c r="I3" s="15">
        <f>รวม!D17</f>
        <v>1113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รวม!G17</f>
        <v>1</v>
      </c>
      <c r="D4" s="30"/>
      <c r="E4" s="30"/>
      <c r="F4" s="31"/>
      <c r="G4" s="3" t="s">
        <v>16</v>
      </c>
      <c r="H4" s="10" t="s">
        <v>38</v>
      </c>
      <c r="I4" s="15">
        <f>รวม!E17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รวม!H17</f>
        <v>3713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7"/>
    <col min="7" max="7" width="10.54296875" style="7" customWidth="1"/>
    <col min="8" max="8" width="7.36328125" style="7" customWidth="1"/>
    <col min="9" max="16384" width="9" style="7"/>
  </cols>
  <sheetData>
    <row r="1" spans="1:10">
      <c r="A1" s="20" t="s">
        <v>37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45291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8" t="s">
        <v>13</v>
      </c>
      <c r="C3" s="3">
        <f>รวม!B4</f>
        <v>8791</v>
      </c>
      <c r="D3" s="3" t="s">
        <v>14</v>
      </c>
      <c r="E3" s="3">
        <f>รวม!C4</f>
        <v>9116</v>
      </c>
      <c r="F3" s="3">
        <f>รวม!D4</f>
        <v>2275</v>
      </c>
      <c r="G3" s="2" t="s">
        <v>33</v>
      </c>
      <c r="H3" s="10" t="s">
        <v>38</v>
      </c>
      <c r="I3" s="15">
        <f>รวม!D62</f>
        <v>0</v>
      </c>
      <c r="J3" s="2" t="s">
        <v>15</v>
      </c>
    </row>
    <row r="4" spans="1:10">
      <c r="A4" s="9" t="s">
        <v>2</v>
      </c>
      <c r="B4" s="8" t="s">
        <v>8</v>
      </c>
      <c r="C4" s="29">
        <f>รวม!G4</f>
        <v>0</v>
      </c>
      <c r="D4" s="30"/>
      <c r="E4" s="30"/>
      <c r="F4" s="31"/>
      <c r="G4" s="2" t="s">
        <v>16</v>
      </c>
      <c r="H4" s="10" t="s">
        <v>38</v>
      </c>
      <c r="I4" s="15">
        <f>รวม!E4</f>
        <v>0</v>
      </c>
      <c r="J4" s="2" t="s">
        <v>15</v>
      </c>
    </row>
    <row r="5" spans="1:10">
      <c r="A5" s="9" t="s">
        <v>17</v>
      </c>
      <c r="B5" s="26"/>
      <c r="C5" s="27"/>
      <c r="D5" s="27"/>
      <c r="E5" s="27"/>
      <c r="F5" s="27"/>
      <c r="G5" s="28"/>
      <c r="H5" s="10" t="s">
        <v>38</v>
      </c>
      <c r="I5" s="15">
        <f>รวม!F4</f>
        <v>0</v>
      </c>
      <c r="J5" s="2" t="s">
        <v>15</v>
      </c>
    </row>
    <row r="6" spans="1:10">
      <c r="A6" s="9" t="s">
        <v>4</v>
      </c>
      <c r="B6" s="26"/>
      <c r="C6" s="27"/>
      <c r="D6" s="27"/>
      <c r="E6" s="27"/>
      <c r="F6" s="27"/>
      <c r="G6" s="28"/>
      <c r="H6" s="10" t="s">
        <v>38</v>
      </c>
      <c r="I6" s="13">
        <f>รวม!H4</f>
        <v>2275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>
      <selection activeCell="G11" sqref="G11"/>
    </sheetView>
  </sheetViews>
  <sheetFormatPr defaultColWidth="9.08984375" defaultRowHeight="23"/>
  <cols>
    <col min="1" max="6" width="9.08984375" style="1"/>
    <col min="7" max="7" width="11" style="1" bestFit="1" customWidth="1"/>
    <col min="8" max="8" width="5.08984375" style="1" customWidth="1"/>
    <col min="9" max="9" width="10.08984375" style="1" customWidth="1"/>
    <col min="10" max="16384" width="9.08984375" style="1"/>
  </cols>
  <sheetData>
    <row r="1" spans="1:10">
      <c r="A1" s="20" t="s">
        <v>36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45291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>
        <f>รวม!B5</f>
        <v>9431</v>
      </c>
      <c r="D3" s="3" t="s">
        <v>14</v>
      </c>
      <c r="E3" s="3">
        <f>รวม!C5</f>
        <v>9583</v>
      </c>
      <c r="F3" s="3">
        <f>รวม!D5</f>
        <v>1064</v>
      </c>
      <c r="G3" s="2" t="s">
        <v>33</v>
      </c>
      <c r="H3" s="10" t="s">
        <v>38</v>
      </c>
      <c r="I3" s="15">
        <f>รวม!D63</f>
        <v>0</v>
      </c>
      <c r="J3" s="2" t="s">
        <v>15</v>
      </c>
    </row>
    <row r="4" spans="1:10">
      <c r="A4" s="9" t="s">
        <v>2</v>
      </c>
      <c r="B4" s="2" t="s">
        <v>8</v>
      </c>
      <c r="C4" s="29">
        <f>รวม!G5</f>
        <v>0</v>
      </c>
      <c r="D4" s="30"/>
      <c r="E4" s="30"/>
      <c r="F4" s="31"/>
      <c r="G4" s="2" t="s">
        <v>16</v>
      </c>
      <c r="H4" s="10" t="s">
        <v>38</v>
      </c>
      <c r="I4" s="15">
        <f>รวม!E5</f>
        <v>0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>
        <f>รวม!F5</f>
        <v>0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รวม!H5</f>
        <v>1064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1"/>
    <col min="7" max="7" width="11.36328125" style="1" customWidth="1"/>
    <col min="8" max="8" width="6.54296875" style="1" customWidth="1"/>
    <col min="9" max="9" width="9.1796875" style="1" bestFit="1" customWidth="1"/>
    <col min="10" max="16384" width="9" style="1"/>
  </cols>
  <sheetData>
    <row r="1" spans="1:10">
      <c r="A1" s="20" t="s">
        <v>34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45291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2"/>
      <c r="C5" s="29"/>
      <c r="D5" s="30"/>
      <c r="E5" s="30"/>
      <c r="F5" s="30"/>
      <c r="G5" s="31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2"/>
      <c r="C6" s="29"/>
      <c r="D6" s="30"/>
      <c r="E6" s="30"/>
      <c r="F6" s="30"/>
      <c r="G6" s="31"/>
      <c r="H6" s="10" t="s">
        <v>38</v>
      </c>
      <c r="I6" s="13" t="e">
        <f>รวม!#REF!</f>
        <v>#REF!</v>
      </c>
      <c r="J6" s="2" t="s">
        <v>15</v>
      </c>
    </row>
  </sheetData>
  <mergeCells count="5">
    <mergeCell ref="A1:J1"/>
    <mergeCell ref="A2:J2"/>
    <mergeCell ref="C4:F4"/>
    <mergeCell ref="C5:G5"/>
    <mergeCell ref="C6:G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>
      <selection activeCell="D9" sqref="D9"/>
    </sheetView>
  </sheetViews>
  <sheetFormatPr defaultColWidth="8.90625" defaultRowHeight="23"/>
  <cols>
    <col min="1" max="6" width="8.90625" style="1"/>
    <col min="7" max="7" width="12.08984375" style="1" customWidth="1"/>
    <col min="8" max="8" width="5.54296875" style="1" customWidth="1"/>
    <col min="9" max="9" width="10.1796875" style="1" bestFit="1" customWidth="1"/>
    <col min="10" max="16384" width="8.90625" style="1"/>
  </cols>
  <sheetData>
    <row r="1" spans="1:10">
      <c r="A1" s="20" t="s">
        <v>35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45291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4" t="e">
        <f>รวม!#REF!</f>
        <v>#REF!</v>
      </c>
      <c r="J6" s="2" t="s">
        <v>15</v>
      </c>
    </row>
    <row r="8" spans="1:10">
      <c r="D8" s="11"/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"/>
  <sheetViews>
    <sheetView workbookViewId="0">
      <selection activeCell="E13" sqref="E13"/>
    </sheetView>
  </sheetViews>
  <sheetFormatPr defaultColWidth="9" defaultRowHeight="23.4" customHeight="1"/>
  <cols>
    <col min="1" max="6" width="9" style="1"/>
    <col min="7" max="7" width="11.36328125" style="1" customWidth="1"/>
    <col min="8" max="8" width="5.6328125" style="1" customWidth="1"/>
    <col min="9" max="9" width="10.08984375" style="1" customWidth="1"/>
    <col min="10" max="16384" width="9" style="1"/>
  </cols>
  <sheetData>
    <row r="1" spans="1:10" ht="23.4" customHeight="1">
      <c r="A1" s="20" t="s">
        <v>12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45291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รวม!B6</f>
        <v>4878</v>
      </c>
      <c r="D3" s="3" t="s">
        <v>14</v>
      </c>
      <c r="E3" s="3">
        <f>รวม!C6</f>
        <v>4956</v>
      </c>
      <c r="F3" s="3">
        <f>รวม!D6</f>
        <v>546</v>
      </c>
      <c r="G3" s="2" t="s">
        <v>33</v>
      </c>
      <c r="H3" s="10" t="s">
        <v>38</v>
      </c>
      <c r="I3" s="15">
        <f>รวม!D6</f>
        <v>546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รวม!G6</f>
        <v>1</v>
      </c>
      <c r="D4" s="30"/>
      <c r="E4" s="30"/>
      <c r="F4" s="31"/>
      <c r="G4" s="2" t="s">
        <v>16</v>
      </c>
      <c r="H4" s="10" t="s">
        <v>38</v>
      </c>
      <c r="I4" s="15">
        <f>รวม!E6</f>
        <v>100</v>
      </c>
      <c r="J4" s="2" t="s">
        <v>15</v>
      </c>
    </row>
    <row r="5" spans="1:10" ht="23.4" customHeight="1">
      <c r="A5" s="9" t="s">
        <v>17</v>
      </c>
      <c r="B5" s="29"/>
      <c r="C5" s="30"/>
      <c r="D5" s="30"/>
      <c r="E5" s="30"/>
      <c r="F5" s="30"/>
      <c r="G5" s="31"/>
      <c r="H5" s="10" t="s">
        <v>38</v>
      </c>
      <c r="I5" s="15">
        <f>รวม!F6</f>
        <v>2500</v>
      </c>
      <c r="J5" s="2" t="s">
        <v>15</v>
      </c>
    </row>
    <row r="6" spans="1:10" ht="23.4" customHeight="1">
      <c r="A6" s="9" t="s">
        <v>4</v>
      </c>
      <c r="B6" s="29"/>
      <c r="C6" s="30"/>
      <c r="D6" s="30"/>
      <c r="E6" s="30"/>
      <c r="F6" s="30"/>
      <c r="G6" s="31"/>
      <c r="H6" s="10" t="s">
        <v>38</v>
      </c>
      <c r="I6" s="13">
        <f>รวม!H6</f>
        <v>3146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"/>
  <sheetViews>
    <sheetView workbookViewId="0">
      <selection activeCell="E11" sqref="E11"/>
    </sheetView>
  </sheetViews>
  <sheetFormatPr defaultColWidth="8.90625" defaultRowHeight="23.4" customHeight="1"/>
  <cols>
    <col min="1" max="1" width="8.90625" style="1" customWidth="1"/>
    <col min="2" max="6" width="8.90625" style="1"/>
    <col min="7" max="7" width="11.54296875" style="1" customWidth="1"/>
    <col min="8" max="8" width="5.1796875" style="1" customWidth="1"/>
    <col min="9" max="9" width="11" style="1" customWidth="1"/>
    <col min="10" max="16384" width="8.90625" style="1"/>
  </cols>
  <sheetData>
    <row r="1" spans="1:10" ht="23.4" customHeight="1">
      <c r="A1" s="20" t="s">
        <v>19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45291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รวม!B7</f>
        <v>6003</v>
      </c>
      <c r="D3" s="3" t="s">
        <v>14</v>
      </c>
      <c r="E3" s="3">
        <f>รวม!C7</f>
        <v>6042</v>
      </c>
      <c r="F3" s="3">
        <f>รวม!D7</f>
        <v>273</v>
      </c>
      <c r="G3" s="3" t="s">
        <v>33</v>
      </c>
      <c r="H3" s="10" t="s">
        <v>38</v>
      </c>
      <c r="I3" s="15">
        <f>รวม!D7</f>
        <v>273</v>
      </c>
      <c r="J3" s="2" t="s">
        <v>15</v>
      </c>
    </row>
    <row r="4" spans="1:10" ht="23.4" customHeight="1">
      <c r="A4" s="9" t="s">
        <v>2</v>
      </c>
      <c r="B4" s="2" t="s">
        <v>8</v>
      </c>
      <c r="C4" s="3">
        <f>รวม!G7</f>
        <v>1</v>
      </c>
      <c r="D4" s="3" t="s">
        <v>21</v>
      </c>
      <c r="E4" s="3"/>
      <c r="F4" s="3"/>
      <c r="G4" s="3" t="s">
        <v>16</v>
      </c>
      <c r="H4" s="10" t="s">
        <v>38</v>
      </c>
      <c r="I4" s="15">
        <f>รวม!E7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รวม!H7</f>
        <v>2873</v>
      </c>
      <c r="J6" s="2" t="s">
        <v>15</v>
      </c>
    </row>
  </sheetData>
  <mergeCells count="4">
    <mergeCell ref="A1:J1"/>
    <mergeCell ref="A2:J2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54296875" style="1" customWidth="1"/>
    <col min="2" max="6" width="9" style="1"/>
    <col min="7" max="7" width="10.54296875" style="1" customWidth="1"/>
    <col min="8" max="8" width="4.08984375" style="1" customWidth="1"/>
    <col min="9" max="9" width="10.54296875" style="1" customWidth="1"/>
    <col min="10" max="16384" width="9" style="1"/>
  </cols>
  <sheetData>
    <row r="1" spans="1:10" ht="23.4" customHeight="1">
      <c r="A1" s="20" t="s">
        <v>23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45291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รวม!B8</f>
        <v>8897</v>
      </c>
      <c r="D3" s="3" t="s">
        <v>14</v>
      </c>
      <c r="E3" s="3">
        <f>รวม!C8</f>
        <v>9015</v>
      </c>
      <c r="F3" s="3">
        <f>รวม!D8</f>
        <v>826</v>
      </c>
      <c r="G3" s="3" t="s">
        <v>33</v>
      </c>
      <c r="H3" s="10" t="s">
        <v>38</v>
      </c>
      <c r="I3" s="15">
        <f>รวม!D8</f>
        <v>826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รวม!G8</f>
        <v>2</v>
      </c>
      <c r="D4" s="30"/>
      <c r="E4" s="30"/>
      <c r="F4" s="31"/>
      <c r="G4" s="3" t="s">
        <v>16</v>
      </c>
      <c r="H4" s="10" t="s">
        <v>38</v>
      </c>
      <c r="I4" s="15">
        <f>รวม!E8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รวม!F8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รวม!H8</f>
        <v>3526</v>
      </c>
      <c r="J6" s="2" t="s">
        <v>15</v>
      </c>
    </row>
  </sheetData>
  <mergeCells count="5">
    <mergeCell ref="A1:J1"/>
    <mergeCell ref="A2:J2"/>
    <mergeCell ref="B6:G6"/>
    <mergeCell ref="C4:F4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"/>
  <sheetViews>
    <sheetView workbookViewId="0">
      <selection activeCell="F16" sqref="F16"/>
    </sheetView>
  </sheetViews>
  <sheetFormatPr defaultColWidth="8.90625" defaultRowHeight="23.4" customHeight="1"/>
  <cols>
    <col min="1" max="1" width="10.90625" style="1" customWidth="1"/>
    <col min="2" max="6" width="8.90625" style="1"/>
    <col min="7" max="7" width="10.90625" style="1" customWidth="1"/>
    <col min="8" max="8" width="4" style="1" customWidth="1"/>
    <col min="9" max="9" width="10.90625" style="1" customWidth="1"/>
    <col min="10" max="16384" width="8.90625" style="1"/>
  </cols>
  <sheetData>
    <row r="1" spans="1:10" ht="23.4" customHeight="1">
      <c r="A1" s="20" t="s">
        <v>24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45291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รวม!B9</f>
        <v>5102</v>
      </c>
      <c r="D3" s="3" t="s">
        <v>14</v>
      </c>
      <c r="E3" s="3">
        <f>รวม!C9</f>
        <v>5224</v>
      </c>
      <c r="F3" s="3">
        <f>รวม!D9</f>
        <v>854</v>
      </c>
      <c r="G3" s="3" t="s">
        <v>33</v>
      </c>
      <c r="H3" s="10" t="s">
        <v>38</v>
      </c>
      <c r="I3" s="15">
        <f>รวม!D9</f>
        <v>854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รวม!G9</f>
        <v>2</v>
      </c>
      <c r="D4" s="30"/>
      <c r="E4" s="30"/>
      <c r="F4" s="31"/>
      <c r="G4" s="3" t="s">
        <v>16</v>
      </c>
      <c r="H4" s="10" t="s">
        <v>38</v>
      </c>
      <c r="I4" s="15">
        <f>รวม!E9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รวม!F9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รวม!H9</f>
        <v>3554</v>
      </c>
      <c r="J6" s="2" t="s">
        <v>15</v>
      </c>
    </row>
    <row r="11" spans="1:10" ht="23.4" customHeight="1">
      <c r="I11" s="6"/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รวม</vt:lpstr>
      <vt:lpstr>1</vt:lpstr>
      <vt:lpstr>2_1</vt:lpstr>
      <vt:lpstr>2_2</vt:lpstr>
      <vt:lpstr>2_3</vt:lpstr>
      <vt:lpstr>3_1</vt:lpstr>
      <vt:lpstr>3_2</vt:lpstr>
      <vt:lpstr>3_3</vt:lpstr>
      <vt:lpstr>3_4</vt:lpstr>
      <vt:lpstr>4_1</vt:lpstr>
      <vt:lpstr>4_2</vt:lpstr>
      <vt:lpstr>4_3</vt:lpstr>
      <vt:lpstr>4_4</vt:lpstr>
      <vt:lpstr>5_1</vt:lpstr>
      <vt:lpstr>5_2</vt:lpstr>
      <vt:lpstr>5_3</vt:lpstr>
      <vt:lpstr>5_4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Nanon Buaphet</cp:lastModifiedBy>
  <cp:lastPrinted>2023-10-30T13:27:54Z</cp:lastPrinted>
  <dcterms:created xsi:type="dcterms:W3CDTF">2022-11-28T04:19:57Z</dcterms:created>
  <dcterms:modified xsi:type="dcterms:W3CDTF">2024-03-12T21:00:01Z</dcterms:modified>
</cp:coreProperties>
</file>