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209611\Downloads\"/>
    </mc:Choice>
  </mc:AlternateContent>
  <xr:revisionPtr revIDLastSave="0" documentId="13_ncr:1_{372C7102-EF5D-47BF-A53F-646B69BCC3FC}" xr6:coauthVersionLast="47" xr6:coauthVersionMax="47" xr10:uidLastSave="{00000000-0000-0000-0000-000000000000}"/>
  <bookViews>
    <workbookView xWindow="-110" yWindow="-110" windowWidth="19420" windowHeight="10300" tabRatio="851" xr2:uid="{00000000-000D-0000-FFFF-FFFF00000000}"/>
  </bookViews>
  <sheets>
    <sheet name="Combined Table" sheetId="31" r:id="rId1"/>
    <sheet name="Summary" sheetId="28" r:id="rId2"/>
    <sheet name="Primary A" sheetId="23" r:id="rId3"/>
    <sheet name="Primary B" sheetId="24" r:id="rId4"/>
    <sheet name="Shift A" sheetId="22" r:id="rId5"/>
    <sheet name="Shift B" sheetId="4" r:id="rId6"/>
    <sheet name="WW" sheetId="14" state="hidden" r:id="rId7"/>
    <sheet name="Sanitation" sheetId="18" r:id="rId8"/>
    <sheet name="Shift A Summary" sheetId="33" r:id="rId9"/>
    <sheet name="Shift B Summary" sheetId="35" r:id="rId10"/>
    <sheet name="Sanitation Summary " sheetId="36" r:id="rId11"/>
    <sheet name="SHIFT B LEAVERS LIST" sheetId="29" r:id="rId12"/>
    <sheet name="Calculation" sheetId="32" r:id="rId13"/>
  </sheets>
  <definedNames>
    <definedName name="_xlnm._FilterDatabase" localSheetId="10" hidden="1">'Sanitation Summary '!#REF!</definedName>
    <definedName name="_xlnm._FilterDatabase" localSheetId="8" hidden="1">'Shift A Summary'!$B$244:$P$244</definedName>
    <definedName name="_xlnm._FilterDatabase" localSheetId="11" hidden="1">'SHIFT B LEAVERS LIST'!$A$1:$E$66</definedName>
    <definedName name="_xlnm._FilterDatabase" localSheetId="9" hidden="1">'Shift B Summary'!#REF!</definedName>
    <definedName name="ExternalData_1" localSheetId="0" hidden="1">'Combined Table'!$A$1:$K$1135</definedName>
    <definedName name="_xlnm.Print_Area" localSheetId="1">Summary!$A$1:$V$57</definedName>
    <definedName name="Slicer_WW">#N/A</definedName>
  </definedNames>
  <calcPr calcId="191028"/>
  <pivotCaches>
    <pivotCache cacheId="124"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4" l="1"/>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2" i="24"/>
  <c r="C3" i="24"/>
  <c r="C4" i="24"/>
  <c r="C5" i="24"/>
  <c r="C6" i="24"/>
  <c r="C7" i="24"/>
  <c r="C8" i="24"/>
  <c r="C9" i="24"/>
  <c r="C10" i="24"/>
  <c r="C11" i="24"/>
  <c r="L11" i="24"/>
  <c r="L10" i="24"/>
  <c r="P9" i="24"/>
  <c r="L9" i="24"/>
  <c r="P8" i="24"/>
  <c r="L8" i="24"/>
  <c r="P7" i="24"/>
  <c r="L7" i="24"/>
  <c r="P539" i="18"/>
  <c r="P537" i="18"/>
  <c r="Q549" i="18"/>
  <c r="M549" i="18"/>
  <c r="C549" i="18"/>
  <c r="Q548" i="18"/>
  <c r="M548" i="18"/>
  <c r="C548" i="18"/>
  <c r="Q547" i="18"/>
  <c r="M547" i="18"/>
  <c r="C547" i="18"/>
  <c r="M546" i="18"/>
  <c r="C546" i="18"/>
  <c r="Q545" i="18"/>
  <c r="M545" i="18"/>
  <c r="C545" i="18"/>
  <c r="Q544" i="18"/>
  <c r="M544" i="18"/>
  <c r="C544" i="18"/>
  <c r="Q543" i="18"/>
  <c r="M543" i="18"/>
  <c r="C543" i="18"/>
  <c r="Q542" i="18"/>
  <c r="M542" i="18"/>
  <c r="C542" i="18"/>
  <c r="Q541" i="18"/>
  <c r="M541" i="18"/>
  <c r="C541" i="18"/>
  <c r="Q540" i="18"/>
  <c r="K540" i="18"/>
  <c r="M540" i="18" s="1"/>
  <c r="C540" i="18"/>
  <c r="Q539" i="18"/>
  <c r="K539" i="18"/>
  <c r="M539" i="18" s="1"/>
  <c r="C539" i="18"/>
  <c r="Q538" i="18"/>
  <c r="K538" i="18"/>
  <c r="M538" i="18" s="1"/>
  <c r="C538" i="18"/>
  <c r="Q537" i="18"/>
  <c r="K537" i="18"/>
  <c r="M537" i="18" s="1"/>
  <c r="C537" i="18"/>
  <c r="H422" i="33"/>
  <c r="G422" i="33"/>
  <c r="E422" i="33"/>
  <c r="D422" i="33"/>
  <c r="I421" i="33"/>
  <c r="F421" i="33"/>
  <c r="I420" i="33"/>
  <c r="F420" i="33"/>
  <c r="I419" i="33"/>
  <c r="F419" i="33"/>
  <c r="I418" i="33"/>
  <c r="F418" i="33"/>
  <c r="I417" i="33"/>
  <c r="F417" i="33"/>
  <c r="I416" i="33"/>
  <c r="F416" i="33"/>
  <c r="I415" i="33"/>
  <c r="F415" i="33"/>
  <c r="I414" i="33"/>
  <c r="F414" i="33"/>
  <c r="I413" i="33"/>
  <c r="F413" i="33"/>
  <c r="I412" i="33"/>
  <c r="I422" i="33" s="1"/>
  <c r="F412" i="33"/>
  <c r="E411" i="33"/>
  <c r="H396" i="33"/>
  <c r="G396" i="33"/>
  <c r="E396" i="33"/>
  <c r="D396" i="33"/>
  <c r="I395" i="33"/>
  <c r="F395" i="33"/>
  <c r="I394" i="33"/>
  <c r="F394" i="33"/>
  <c r="I393" i="33"/>
  <c r="F393" i="33"/>
  <c r="I392" i="33"/>
  <c r="F392" i="33"/>
  <c r="I391" i="33"/>
  <c r="F391" i="33"/>
  <c r="I390" i="33"/>
  <c r="F390" i="33"/>
  <c r="I389" i="33"/>
  <c r="F389" i="33"/>
  <c r="I388" i="33"/>
  <c r="F388" i="33"/>
  <c r="I387" i="33"/>
  <c r="F387" i="33"/>
  <c r="F396" i="33" s="1"/>
  <c r="I386" i="33"/>
  <c r="I396" i="33" s="1"/>
  <c r="F386" i="33"/>
  <c r="E385" i="33"/>
  <c r="P337" i="22"/>
  <c r="L337" i="22"/>
  <c r="C337" i="22"/>
  <c r="P336" i="22"/>
  <c r="L336" i="22"/>
  <c r="C336" i="22"/>
  <c r="P335" i="22"/>
  <c r="L335" i="22"/>
  <c r="C335" i="22"/>
  <c r="P334" i="22"/>
  <c r="L334" i="22"/>
  <c r="C334" i="22"/>
  <c r="P333" i="22"/>
  <c r="L333" i="22"/>
  <c r="C333" i="22"/>
  <c r="P332" i="22"/>
  <c r="L332" i="22"/>
  <c r="C332" i="22"/>
  <c r="P331" i="22"/>
  <c r="L331" i="22"/>
  <c r="C331" i="22"/>
  <c r="P330" i="22"/>
  <c r="L330" i="22"/>
  <c r="C330" i="22"/>
  <c r="P329" i="22"/>
  <c r="L329" i="22"/>
  <c r="C329" i="22"/>
  <c r="P328" i="22"/>
  <c r="L328" i="22"/>
  <c r="C328" i="22"/>
  <c r="P327" i="22"/>
  <c r="L327" i="22"/>
  <c r="C327" i="22"/>
  <c r="P326" i="22"/>
  <c r="L326" i="22"/>
  <c r="C326" i="22"/>
  <c r="P325" i="22"/>
  <c r="L325" i="22"/>
  <c r="C325" i="22"/>
  <c r="P324" i="22"/>
  <c r="L324" i="22"/>
  <c r="C324" i="22"/>
  <c r="P323" i="22"/>
  <c r="L323" i="22"/>
  <c r="C323" i="22"/>
  <c r="P322" i="22"/>
  <c r="L322" i="22"/>
  <c r="C322" i="22"/>
  <c r="P321" i="22"/>
  <c r="L321" i="22"/>
  <c r="C321" i="22"/>
  <c r="P320" i="22"/>
  <c r="L320" i="22"/>
  <c r="C320" i="22"/>
  <c r="P319" i="22"/>
  <c r="L319" i="22"/>
  <c r="C319" i="22"/>
  <c r="P318" i="22"/>
  <c r="L318" i="22"/>
  <c r="C318" i="22"/>
  <c r="P317" i="22"/>
  <c r="L317" i="22"/>
  <c r="C317" i="22"/>
  <c r="P316" i="22"/>
  <c r="L316" i="22"/>
  <c r="C316" i="22"/>
  <c r="P315" i="22"/>
  <c r="L315" i="22"/>
  <c r="C315" i="22"/>
  <c r="P314" i="22"/>
  <c r="L314" i="22"/>
  <c r="C314" i="22"/>
  <c r="P313" i="22"/>
  <c r="L313" i="22"/>
  <c r="C313" i="22"/>
  <c r="P312" i="22"/>
  <c r="L312" i="22"/>
  <c r="C312" i="22"/>
  <c r="P311" i="22"/>
  <c r="L311" i="22"/>
  <c r="C311" i="22"/>
  <c r="P310" i="22"/>
  <c r="L310" i="22"/>
  <c r="C310" i="22"/>
  <c r="P309" i="22"/>
  <c r="L309" i="22"/>
  <c r="C309" i="22"/>
  <c r="P308" i="22"/>
  <c r="L308" i="22"/>
  <c r="C308" i="22"/>
  <c r="P307" i="22"/>
  <c r="L307" i="22"/>
  <c r="C307" i="22"/>
  <c r="P306" i="22"/>
  <c r="L306" i="22"/>
  <c r="C306" i="22"/>
  <c r="P305" i="22"/>
  <c r="L305" i="22"/>
  <c r="C305" i="22"/>
  <c r="P304" i="22"/>
  <c r="L304" i="22"/>
  <c r="C304" i="22"/>
  <c r="P303" i="22"/>
  <c r="L303" i="22"/>
  <c r="C303" i="22"/>
  <c r="P302" i="22"/>
  <c r="L302" i="22"/>
  <c r="C302" i="22"/>
  <c r="P301" i="22"/>
  <c r="L301" i="22"/>
  <c r="C301" i="22"/>
  <c r="P300" i="22"/>
  <c r="L300" i="22"/>
  <c r="C300" i="22"/>
  <c r="P299" i="22"/>
  <c r="L299" i="22"/>
  <c r="C299" i="22"/>
  <c r="P298" i="22"/>
  <c r="L298" i="22"/>
  <c r="C298" i="22"/>
  <c r="P297" i="22"/>
  <c r="L297" i="22"/>
  <c r="C297" i="22"/>
  <c r="P296" i="22"/>
  <c r="L296" i="22"/>
  <c r="C296" i="22"/>
  <c r="P295" i="22"/>
  <c r="L295" i="22"/>
  <c r="C295" i="22"/>
  <c r="P294" i="22"/>
  <c r="L294" i="22"/>
  <c r="C294" i="22"/>
  <c r="P293" i="22"/>
  <c r="L293" i="22"/>
  <c r="C293" i="22"/>
  <c r="P292" i="22"/>
  <c r="L292" i="22"/>
  <c r="C292" i="22"/>
  <c r="P291" i="22"/>
  <c r="L291" i="22"/>
  <c r="C291" i="22"/>
  <c r="P290" i="22"/>
  <c r="L290" i="22"/>
  <c r="C290" i="22"/>
  <c r="P289" i="22"/>
  <c r="L289" i="22"/>
  <c r="C289" i="22"/>
  <c r="P288" i="22"/>
  <c r="L288" i="22"/>
  <c r="C288" i="22"/>
  <c r="P287" i="22"/>
  <c r="L287" i="22"/>
  <c r="C287" i="22"/>
  <c r="P286" i="22"/>
  <c r="L286" i="22"/>
  <c r="C286" i="22"/>
  <c r="P285" i="22"/>
  <c r="L285" i="22"/>
  <c r="C285" i="22"/>
  <c r="P284" i="22"/>
  <c r="L284" i="22"/>
  <c r="C284" i="22"/>
  <c r="P283" i="22"/>
  <c r="L283" i="22"/>
  <c r="C283" i="22"/>
  <c r="P282" i="22"/>
  <c r="L282" i="22"/>
  <c r="C282" i="22"/>
  <c r="P281" i="22"/>
  <c r="L281" i="22"/>
  <c r="C281" i="22"/>
  <c r="P280" i="22"/>
  <c r="L280" i="22"/>
  <c r="C280" i="22"/>
  <c r="P279" i="22"/>
  <c r="L279" i="22"/>
  <c r="C279" i="22"/>
  <c r="P278" i="22"/>
  <c r="L278" i="22"/>
  <c r="C278" i="22"/>
  <c r="P277" i="22"/>
  <c r="L277" i="22"/>
  <c r="C277" i="22"/>
  <c r="P276" i="22"/>
  <c r="L276" i="22"/>
  <c r="C276" i="22"/>
  <c r="P275" i="22"/>
  <c r="L275" i="22"/>
  <c r="C275" i="22"/>
  <c r="P274" i="22"/>
  <c r="L274" i="22"/>
  <c r="C274" i="22"/>
  <c r="P273" i="22"/>
  <c r="L273" i="22"/>
  <c r="C273" i="22"/>
  <c r="P272" i="22"/>
  <c r="L272" i="22"/>
  <c r="C272" i="22"/>
  <c r="P271" i="22"/>
  <c r="L271" i="22"/>
  <c r="C271" i="22"/>
  <c r="P270" i="22"/>
  <c r="L270" i="22"/>
  <c r="C270" i="22"/>
  <c r="P269" i="22"/>
  <c r="L269" i="22"/>
  <c r="C269" i="22"/>
  <c r="P268" i="22"/>
  <c r="L268" i="22"/>
  <c r="C268" i="22"/>
  <c r="P267" i="22"/>
  <c r="L267" i="22"/>
  <c r="C267" i="22"/>
  <c r="P266" i="22"/>
  <c r="L266" i="22"/>
  <c r="C266" i="22"/>
  <c r="P265" i="22"/>
  <c r="L265" i="22"/>
  <c r="C265" i="22"/>
  <c r="P264" i="22"/>
  <c r="L264" i="22"/>
  <c r="C264" i="22"/>
  <c r="P263" i="22"/>
  <c r="L263" i="22"/>
  <c r="C263" i="22"/>
  <c r="P262" i="22"/>
  <c r="L262" i="22"/>
  <c r="C262" i="22"/>
  <c r="P261" i="22"/>
  <c r="L261" i="22"/>
  <c r="C261" i="22"/>
  <c r="P260" i="22"/>
  <c r="L260" i="22"/>
  <c r="C260" i="22"/>
  <c r="P259" i="22"/>
  <c r="L259" i="22"/>
  <c r="C259" i="22"/>
  <c r="P258" i="22"/>
  <c r="L258" i="22"/>
  <c r="C258" i="22"/>
  <c r="P257" i="22"/>
  <c r="L257" i="22"/>
  <c r="C257" i="22"/>
  <c r="P256" i="22"/>
  <c r="L256" i="22"/>
  <c r="C256" i="22"/>
  <c r="P255" i="22"/>
  <c r="L255" i="22"/>
  <c r="C255" i="22"/>
  <c r="P254" i="22"/>
  <c r="L254" i="22"/>
  <c r="C254" i="22"/>
  <c r="P253" i="22"/>
  <c r="L253" i="22"/>
  <c r="C253" i="22"/>
  <c r="P252" i="22"/>
  <c r="L252" i="22"/>
  <c r="C252" i="22"/>
  <c r="P251" i="22"/>
  <c r="L251" i="22"/>
  <c r="C251" i="22"/>
  <c r="P250" i="22"/>
  <c r="L250" i="22"/>
  <c r="C250" i="22"/>
  <c r="P249" i="22"/>
  <c r="L249" i="22"/>
  <c r="C249" i="22"/>
  <c r="P248" i="22"/>
  <c r="L248" i="22"/>
  <c r="C248" i="22"/>
  <c r="P247" i="22"/>
  <c r="L247" i="22"/>
  <c r="C247" i="22"/>
  <c r="P246" i="22"/>
  <c r="L246" i="22"/>
  <c r="C246" i="22"/>
  <c r="P245" i="22"/>
  <c r="L245" i="22"/>
  <c r="C245" i="22"/>
  <c r="P244" i="22"/>
  <c r="L244" i="22"/>
  <c r="C244" i="22"/>
  <c r="P243" i="22"/>
  <c r="L243" i="22"/>
  <c r="C243" i="22"/>
  <c r="P242" i="22"/>
  <c r="L242" i="22"/>
  <c r="C242" i="22"/>
  <c r="P241" i="22"/>
  <c r="L241" i="22"/>
  <c r="C241" i="22"/>
  <c r="P240" i="22"/>
  <c r="L240" i="22"/>
  <c r="C240" i="22"/>
  <c r="P239" i="22"/>
  <c r="L239" i="22"/>
  <c r="C239" i="22"/>
  <c r="P238" i="22"/>
  <c r="L238" i="22"/>
  <c r="C238" i="22"/>
  <c r="P237" i="22"/>
  <c r="L237" i="22"/>
  <c r="C237" i="22"/>
  <c r="P236" i="22"/>
  <c r="L236" i="22"/>
  <c r="C236" i="22"/>
  <c r="P235" i="22"/>
  <c r="L235" i="22"/>
  <c r="C235" i="22"/>
  <c r="P234" i="22"/>
  <c r="L234" i="22"/>
  <c r="C234" i="22"/>
  <c r="P233" i="22"/>
  <c r="L233" i="22"/>
  <c r="C233" i="22"/>
  <c r="P232" i="22"/>
  <c r="L232" i="22"/>
  <c r="C232" i="22"/>
  <c r="P231" i="22"/>
  <c r="L231" i="22"/>
  <c r="C231" i="22"/>
  <c r="P230" i="22"/>
  <c r="L230" i="22"/>
  <c r="C230" i="22"/>
  <c r="P229" i="22"/>
  <c r="L229" i="22"/>
  <c r="C229" i="22"/>
  <c r="P228" i="22"/>
  <c r="L228" i="22"/>
  <c r="C228" i="22"/>
  <c r="P227" i="22"/>
  <c r="L227" i="22"/>
  <c r="C227" i="22"/>
  <c r="P226" i="22"/>
  <c r="L226" i="22"/>
  <c r="C226" i="22"/>
  <c r="P225" i="22"/>
  <c r="L225" i="22"/>
  <c r="C225" i="22"/>
  <c r="P224" i="22"/>
  <c r="L224" i="22"/>
  <c r="C224" i="22"/>
  <c r="P223" i="22"/>
  <c r="L223" i="22"/>
  <c r="C223" i="22"/>
  <c r="P222" i="22"/>
  <c r="L222" i="22"/>
  <c r="C222" i="22"/>
  <c r="P221" i="22"/>
  <c r="L221" i="22"/>
  <c r="C221" i="22"/>
  <c r="P220" i="22"/>
  <c r="L220" i="22"/>
  <c r="C220" i="22"/>
  <c r="P219" i="22"/>
  <c r="L219" i="22"/>
  <c r="C219" i="22"/>
  <c r="P218" i="22"/>
  <c r="L218" i="22"/>
  <c r="C218" i="22"/>
  <c r="P217" i="22"/>
  <c r="L217" i="22"/>
  <c r="C217" i="22"/>
  <c r="P216" i="22"/>
  <c r="L216" i="22"/>
  <c r="C216" i="22"/>
  <c r="P215" i="22"/>
  <c r="L215" i="22"/>
  <c r="C215" i="22"/>
  <c r="P214" i="22"/>
  <c r="L214" i="22"/>
  <c r="C214" i="22"/>
  <c r="P213" i="22"/>
  <c r="L213" i="22"/>
  <c r="C213" i="22"/>
  <c r="P212" i="22"/>
  <c r="L212" i="22"/>
  <c r="C212" i="22"/>
  <c r="P211" i="22"/>
  <c r="L211" i="22"/>
  <c r="C211" i="22"/>
  <c r="P210" i="22"/>
  <c r="L210" i="22"/>
  <c r="C210" i="22"/>
  <c r="P209" i="22"/>
  <c r="L209" i="22"/>
  <c r="C209" i="22"/>
  <c r="P208" i="22"/>
  <c r="L208" i="22"/>
  <c r="C208" i="22"/>
  <c r="P207" i="22"/>
  <c r="L207" i="22"/>
  <c r="C207" i="22"/>
  <c r="P206" i="22"/>
  <c r="L206" i="22"/>
  <c r="C206" i="22"/>
  <c r="P205" i="22"/>
  <c r="L205" i="22"/>
  <c r="C205" i="22"/>
  <c r="P204" i="22"/>
  <c r="L204" i="22"/>
  <c r="C204" i="22"/>
  <c r="P203" i="22"/>
  <c r="L203" i="22"/>
  <c r="C203" i="22"/>
  <c r="P202" i="22"/>
  <c r="L202" i="22"/>
  <c r="C202" i="22"/>
  <c r="P201" i="22"/>
  <c r="L201" i="22"/>
  <c r="C201" i="22"/>
  <c r="P200" i="22"/>
  <c r="L200" i="22"/>
  <c r="C200" i="22"/>
  <c r="P199" i="22"/>
  <c r="L199" i="22"/>
  <c r="C199" i="22"/>
  <c r="P198" i="22"/>
  <c r="L198" i="22"/>
  <c r="C198" i="22"/>
  <c r="P197" i="22"/>
  <c r="L197" i="22"/>
  <c r="C197" i="22"/>
  <c r="P196" i="22"/>
  <c r="L196" i="22"/>
  <c r="C196" i="22"/>
  <c r="P195" i="22"/>
  <c r="L195" i="22"/>
  <c r="C195" i="22"/>
  <c r="P194" i="22"/>
  <c r="L194" i="22"/>
  <c r="C194" i="22"/>
  <c r="P193" i="22"/>
  <c r="L193" i="22"/>
  <c r="C193" i="22"/>
  <c r="P192" i="22"/>
  <c r="L192" i="22"/>
  <c r="C192" i="22"/>
  <c r="P191" i="22"/>
  <c r="L191" i="22"/>
  <c r="C191" i="22"/>
  <c r="P190" i="22"/>
  <c r="L190" i="22"/>
  <c r="C190" i="22"/>
  <c r="P189" i="22"/>
  <c r="L189" i="22"/>
  <c r="C189" i="22"/>
  <c r="P188" i="22"/>
  <c r="L188" i="22"/>
  <c r="C188" i="22"/>
  <c r="P187" i="22"/>
  <c r="L187" i="22"/>
  <c r="C187" i="22"/>
  <c r="P186" i="22"/>
  <c r="L186" i="22"/>
  <c r="C186" i="22"/>
  <c r="P185" i="22"/>
  <c r="L185" i="22"/>
  <c r="C185" i="22"/>
  <c r="P184" i="22"/>
  <c r="L184" i="22"/>
  <c r="C184" i="22"/>
  <c r="P183" i="22"/>
  <c r="L183" i="22"/>
  <c r="C183" i="22"/>
  <c r="P182" i="22"/>
  <c r="L182" i="22"/>
  <c r="C182" i="22"/>
  <c r="P181" i="22"/>
  <c r="L181" i="22"/>
  <c r="C181" i="22"/>
  <c r="P180" i="22"/>
  <c r="L180" i="22"/>
  <c r="C180" i="22"/>
  <c r="P179" i="22"/>
  <c r="L179" i="22"/>
  <c r="C179" i="22"/>
  <c r="P178" i="22"/>
  <c r="L178" i="22"/>
  <c r="C178" i="22"/>
  <c r="P177" i="22"/>
  <c r="L177" i="22"/>
  <c r="C177" i="22"/>
  <c r="P176" i="22"/>
  <c r="L176" i="22"/>
  <c r="C176" i="22"/>
  <c r="P175" i="22"/>
  <c r="L175" i="22"/>
  <c r="C175" i="22"/>
  <c r="P174" i="22"/>
  <c r="L174" i="22"/>
  <c r="C174" i="22"/>
  <c r="P173" i="22"/>
  <c r="L173" i="22"/>
  <c r="C173" i="22"/>
  <c r="P172" i="22"/>
  <c r="L172" i="22"/>
  <c r="C172" i="22"/>
  <c r="P171" i="22"/>
  <c r="L171" i="22"/>
  <c r="C171" i="22"/>
  <c r="P170" i="22"/>
  <c r="L170" i="22"/>
  <c r="C170" i="22"/>
  <c r="P169" i="22"/>
  <c r="L169" i="22"/>
  <c r="C169" i="22"/>
  <c r="P168" i="22"/>
  <c r="L168" i="22"/>
  <c r="C168" i="22"/>
  <c r="P167" i="22"/>
  <c r="L167" i="22"/>
  <c r="C167" i="22"/>
  <c r="P166" i="22"/>
  <c r="L166" i="22"/>
  <c r="C166" i="22"/>
  <c r="P165" i="22"/>
  <c r="L165" i="22"/>
  <c r="C165" i="22"/>
  <c r="P164" i="22"/>
  <c r="L164" i="22"/>
  <c r="C164" i="22"/>
  <c r="P163" i="22"/>
  <c r="L163" i="22"/>
  <c r="C163" i="22"/>
  <c r="P162" i="22"/>
  <c r="L162" i="22"/>
  <c r="C162" i="22"/>
  <c r="P161" i="22"/>
  <c r="L161" i="22"/>
  <c r="C161" i="22"/>
  <c r="P160" i="22"/>
  <c r="L160" i="22"/>
  <c r="C160" i="22"/>
  <c r="P159" i="22"/>
  <c r="L159" i="22"/>
  <c r="C159" i="22"/>
  <c r="P158" i="22"/>
  <c r="L158" i="22"/>
  <c r="C158" i="22"/>
  <c r="P157" i="22"/>
  <c r="L157" i="22"/>
  <c r="C157" i="22"/>
  <c r="P156" i="22"/>
  <c r="L156" i="22"/>
  <c r="C156" i="22"/>
  <c r="P155" i="22"/>
  <c r="L155" i="22"/>
  <c r="C155" i="22"/>
  <c r="P154" i="22"/>
  <c r="L154" i="22"/>
  <c r="C154" i="22"/>
  <c r="P153" i="22"/>
  <c r="L153" i="22"/>
  <c r="C153" i="22"/>
  <c r="P152" i="22"/>
  <c r="L152" i="22"/>
  <c r="C152" i="22"/>
  <c r="P151" i="22"/>
  <c r="L151" i="22"/>
  <c r="C151" i="22"/>
  <c r="P150" i="22"/>
  <c r="L150" i="22"/>
  <c r="C150" i="22"/>
  <c r="P149" i="22"/>
  <c r="L149" i="22"/>
  <c r="C149" i="22"/>
  <c r="P148" i="22"/>
  <c r="L148" i="22"/>
  <c r="C148" i="22"/>
  <c r="P147" i="22"/>
  <c r="L147" i="22"/>
  <c r="C147" i="22"/>
  <c r="P146" i="22"/>
  <c r="L146" i="22"/>
  <c r="C146" i="22"/>
  <c r="P145" i="22"/>
  <c r="L145" i="22"/>
  <c r="C145" i="22"/>
  <c r="P144" i="22"/>
  <c r="L144" i="22"/>
  <c r="C144" i="22"/>
  <c r="P143" i="22"/>
  <c r="L143" i="22"/>
  <c r="C143" i="22"/>
  <c r="P142" i="22"/>
  <c r="L142" i="22"/>
  <c r="C142" i="22"/>
  <c r="P141" i="22"/>
  <c r="L141" i="22"/>
  <c r="C141" i="22"/>
  <c r="P140" i="22"/>
  <c r="L140" i="22"/>
  <c r="C140" i="22"/>
  <c r="P139" i="22"/>
  <c r="L139" i="22"/>
  <c r="C139" i="22"/>
  <c r="P138" i="22"/>
  <c r="L138" i="22"/>
  <c r="C138" i="22"/>
  <c r="P137" i="22"/>
  <c r="L137" i="22"/>
  <c r="C137" i="22"/>
  <c r="P136" i="22"/>
  <c r="L136" i="22"/>
  <c r="C136" i="22"/>
  <c r="P135" i="22"/>
  <c r="L135" i="22"/>
  <c r="C135" i="22"/>
  <c r="P134" i="22"/>
  <c r="L134" i="22"/>
  <c r="C134" i="22"/>
  <c r="P133" i="22"/>
  <c r="L133" i="22"/>
  <c r="C133" i="22"/>
  <c r="P132" i="22"/>
  <c r="L132" i="22"/>
  <c r="C132" i="22"/>
  <c r="P131" i="22"/>
  <c r="L131" i="22"/>
  <c r="C131" i="22"/>
  <c r="P130" i="22"/>
  <c r="L130" i="22"/>
  <c r="C130" i="22"/>
  <c r="P129" i="22"/>
  <c r="L129" i="22"/>
  <c r="C129" i="22"/>
  <c r="P128" i="22"/>
  <c r="L128" i="22"/>
  <c r="C128" i="22"/>
  <c r="P127" i="22"/>
  <c r="L127" i="22"/>
  <c r="C127" i="22"/>
  <c r="P126" i="22"/>
  <c r="L126" i="22"/>
  <c r="C126" i="22"/>
  <c r="P125" i="22"/>
  <c r="L125" i="22"/>
  <c r="C125" i="22"/>
  <c r="P124" i="22"/>
  <c r="L124" i="22"/>
  <c r="C124" i="22"/>
  <c r="P123" i="22"/>
  <c r="L123" i="22"/>
  <c r="C123" i="22"/>
  <c r="P122" i="22"/>
  <c r="L122" i="22"/>
  <c r="C122" i="22"/>
  <c r="P121" i="22"/>
  <c r="L121" i="22"/>
  <c r="C121" i="22"/>
  <c r="P120" i="22"/>
  <c r="L120" i="22"/>
  <c r="C120" i="22"/>
  <c r="P119" i="22"/>
  <c r="L119" i="22"/>
  <c r="C119" i="22"/>
  <c r="P118" i="22"/>
  <c r="L118" i="22"/>
  <c r="C118" i="22"/>
  <c r="P117" i="22"/>
  <c r="L117" i="22"/>
  <c r="C117" i="22"/>
  <c r="P116" i="22"/>
  <c r="L116" i="22"/>
  <c r="C116" i="22"/>
  <c r="P115" i="22"/>
  <c r="L115" i="22"/>
  <c r="C115" i="22"/>
  <c r="P114" i="22"/>
  <c r="L114" i="22"/>
  <c r="C114" i="22"/>
  <c r="F422" i="33" l="1"/>
  <c r="P4" i="24" l="1"/>
  <c r="P3" i="24"/>
  <c r="P2" i="24"/>
  <c r="L6" i="24"/>
  <c r="L5" i="24"/>
  <c r="L4" i="24"/>
  <c r="L3" i="24"/>
  <c r="L2" i="24"/>
  <c r="C2" i="4"/>
  <c r="P2" i="4"/>
  <c r="L2" i="4"/>
  <c r="H13" i="36"/>
  <c r="H12" i="36"/>
  <c r="H11" i="36"/>
  <c r="H10" i="36"/>
  <c r="H14" i="36"/>
  <c r="H9" i="36"/>
  <c r="D13" i="36"/>
  <c r="D7" i="36"/>
  <c r="H8" i="36"/>
  <c r="H7" i="36"/>
  <c r="H6" i="36"/>
  <c r="H5" i="36"/>
  <c r="E13" i="36"/>
  <c r="E12" i="36"/>
  <c r="E11" i="36"/>
  <c r="E10" i="36"/>
  <c r="F13" i="36"/>
  <c r="E14" i="36"/>
  <c r="E9" i="36"/>
  <c r="E8" i="36"/>
  <c r="E7" i="36"/>
  <c r="F7" i="36" s="1"/>
  <c r="E6" i="36"/>
  <c r="E5" i="36"/>
  <c r="G14" i="36"/>
  <c r="I14" i="36" s="1"/>
  <c r="G13" i="36"/>
  <c r="I13" i="36" s="1"/>
  <c r="G12" i="36"/>
  <c r="I12" i="36" s="1"/>
  <c r="G11" i="36"/>
  <c r="I11" i="36" s="1"/>
  <c r="G10" i="36"/>
  <c r="I10" i="36" s="1"/>
  <c r="G9" i="36"/>
  <c r="I9" i="36" s="1"/>
  <c r="G8" i="36"/>
  <c r="I8" i="36" s="1"/>
  <c r="G7" i="36"/>
  <c r="I7" i="36" s="1"/>
  <c r="G6" i="36"/>
  <c r="I6" i="36" s="1"/>
  <c r="G6" i="18"/>
  <c r="G5" i="36"/>
  <c r="I5" i="36" s="1"/>
  <c r="I15" i="36" s="1"/>
  <c r="D12" i="36"/>
  <c r="F12" i="36" s="1"/>
  <c r="D11" i="36"/>
  <c r="F11" i="36" s="1"/>
  <c r="D10" i="36"/>
  <c r="F10" i="36" s="1"/>
  <c r="D14" i="36"/>
  <c r="F14" i="36" s="1"/>
  <c r="D9" i="36"/>
  <c r="F9" i="36" s="1"/>
  <c r="D8" i="36"/>
  <c r="F8" i="36" s="1"/>
  <c r="D6" i="36"/>
  <c r="F6" i="36" s="1"/>
  <c r="D5" i="36"/>
  <c r="F5" i="36" s="1"/>
  <c r="P526" i="18"/>
  <c r="P524" i="18"/>
  <c r="H15" i="36"/>
  <c r="G15" i="36"/>
  <c r="E15" i="36"/>
  <c r="D15" i="36"/>
  <c r="F15" i="36"/>
  <c r="D3" i="36"/>
  <c r="Q536" i="18"/>
  <c r="M536" i="18"/>
  <c r="C536" i="18"/>
  <c r="Q535" i="18"/>
  <c r="M535" i="18"/>
  <c r="C535" i="18"/>
  <c r="Q534" i="18"/>
  <c r="M534" i="18"/>
  <c r="C534" i="18"/>
  <c r="M533" i="18"/>
  <c r="C533" i="18"/>
  <c r="Q532" i="18"/>
  <c r="M532" i="18"/>
  <c r="C532" i="18"/>
  <c r="Q531" i="18"/>
  <c r="M531" i="18"/>
  <c r="C531" i="18"/>
  <c r="Q530" i="18"/>
  <c r="M530" i="18"/>
  <c r="C530" i="18"/>
  <c r="Q529" i="18"/>
  <c r="M529" i="18"/>
  <c r="C529" i="18"/>
  <c r="Q528" i="18"/>
  <c r="M528" i="18"/>
  <c r="C528" i="18"/>
  <c r="Q527" i="18"/>
  <c r="K527" i="18"/>
  <c r="M527" i="18" s="1"/>
  <c r="C527" i="18"/>
  <c r="Q526" i="18"/>
  <c r="K526" i="18"/>
  <c r="M526" i="18" s="1"/>
  <c r="C526" i="18"/>
  <c r="Q525" i="18"/>
  <c r="K525" i="18"/>
  <c r="M525" i="18" s="1"/>
  <c r="C525" i="18"/>
  <c r="Q524" i="18"/>
  <c r="K524" i="18"/>
  <c r="M524" i="18" s="1"/>
  <c r="C524" i="18"/>
  <c r="Q523" i="18"/>
  <c r="M523" i="18"/>
  <c r="C523" i="18"/>
  <c r="Q522" i="18"/>
  <c r="M522" i="18"/>
  <c r="C522" i="18"/>
  <c r="Q521" i="18"/>
  <c r="M521" i="18"/>
  <c r="C521" i="18"/>
  <c r="M520" i="18"/>
  <c r="C520" i="18"/>
  <c r="Q519" i="18"/>
  <c r="M519" i="18"/>
  <c r="C519" i="18"/>
  <c r="Q518" i="18"/>
  <c r="M518" i="18"/>
  <c r="C518" i="18"/>
  <c r="Q517" i="18"/>
  <c r="M517" i="18"/>
  <c r="C517" i="18"/>
  <c r="Q516" i="18"/>
  <c r="M516" i="18"/>
  <c r="C516" i="18"/>
  <c r="Q515" i="18"/>
  <c r="M515" i="18"/>
  <c r="C515" i="18"/>
  <c r="Q514" i="18"/>
  <c r="K514" i="18"/>
  <c r="M514" i="18" s="1"/>
  <c r="C514" i="18"/>
  <c r="Q513" i="18"/>
  <c r="K513" i="18"/>
  <c r="M513" i="18" s="1"/>
  <c r="C513" i="18"/>
  <c r="Q512" i="18"/>
  <c r="K512" i="18"/>
  <c r="M512" i="18" s="1"/>
  <c r="C512" i="18"/>
  <c r="Q511" i="18"/>
  <c r="K511" i="18"/>
  <c r="M511" i="18" s="1"/>
  <c r="C511" i="18"/>
  <c r="I361" i="33"/>
  <c r="I362" i="33"/>
  <c r="I363" i="33"/>
  <c r="I364" i="33"/>
  <c r="I365" i="33"/>
  <c r="I366" i="33"/>
  <c r="I367" i="33"/>
  <c r="I368" i="33"/>
  <c r="I369" i="33"/>
  <c r="I370" i="33"/>
  <c r="I371" i="33"/>
  <c r="H371" i="33"/>
  <c r="G371" i="33"/>
  <c r="F361" i="33"/>
  <c r="F362" i="33"/>
  <c r="F363" i="33"/>
  <c r="F364" i="33"/>
  <c r="F365" i="33"/>
  <c r="F366" i="33"/>
  <c r="F367" i="33"/>
  <c r="F368" i="33"/>
  <c r="F369" i="33"/>
  <c r="F370" i="33"/>
  <c r="F371" i="33"/>
  <c r="E371" i="33"/>
  <c r="D371" i="33"/>
  <c r="E360" i="33"/>
  <c r="P3" i="22"/>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4" i="22"/>
  <c r="P35" i="22"/>
  <c r="P36" i="22"/>
  <c r="P37" i="22"/>
  <c r="P38" i="22"/>
  <c r="P39" i="22"/>
  <c r="P40" i="22"/>
  <c r="P41" i="22"/>
  <c r="P42" i="22"/>
  <c r="P43" i="22"/>
  <c r="P44" i="22"/>
  <c r="P45" i="22"/>
  <c r="P46" i="22"/>
  <c r="P47" i="22"/>
  <c r="P48" i="22"/>
  <c r="P49" i="22"/>
  <c r="P50" i="22"/>
  <c r="P51" i="22"/>
  <c r="P52" i="22"/>
  <c r="P53" i="22"/>
  <c r="P54" i="22"/>
  <c r="P55" i="22"/>
  <c r="P56" i="22"/>
  <c r="P57" i="22"/>
  <c r="P58" i="22"/>
  <c r="P59" i="22"/>
  <c r="P60" i="22"/>
  <c r="P61" i="22"/>
  <c r="P62" i="22"/>
  <c r="P63" i="22"/>
  <c r="P64" i="22"/>
  <c r="P65" i="22"/>
  <c r="P66" i="22"/>
  <c r="P67" i="22"/>
  <c r="P68" i="22"/>
  <c r="P69" i="22"/>
  <c r="P70" i="22"/>
  <c r="P71" i="22"/>
  <c r="P72" i="22"/>
  <c r="P73" i="22"/>
  <c r="P74" i="22"/>
  <c r="P75" i="22"/>
  <c r="P76" i="22"/>
  <c r="P77" i="22"/>
  <c r="P78" i="22"/>
  <c r="P79" i="22"/>
  <c r="P80" i="22"/>
  <c r="P81" i="22"/>
  <c r="P82" i="22"/>
  <c r="P83" i="22"/>
  <c r="P84" i="22"/>
  <c r="P85" i="22"/>
  <c r="P86" i="22"/>
  <c r="P87" i="22"/>
  <c r="P88" i="22"/>
  <c r="P89" i="22"/>
  <c r="P90" i="22"/>
  <c r="P91" i="22"/>
  <c r="P92" i="22"/>
  <c r="P93" i="22"/>
  <c r="P94" i="22"/>
  <c r="P95" i="22"/>
  <c r="P96" i="22"/>
  <c r="P97" i="22"/>
  <c r="P98" i="22"/>
  <c r="P99" i="22"/>
  <c r="P100" i="22"/>
  <c r="P101" i="22"/>
  <c r="P102" i="22"/>
  <c r="P103" i="22"/>
  <c r="P104" i="22"/>
  <c r="P105" i="22"/>
  <c r="P106" i="22"/>
  <c r="P107" i="22"/>
  <c r="P108" i="22"/>
  <c r="P109" i="22"/>
  <c r="P110" i="22"/>
  <c r="P111" i="22"/>
  <c r="P112" i="22"/>
  <c r="P113" i="22"/>
  <c r="P338" i="22"/>
  <c r="P339" i="22"/>
  <c r="P340" i="22"/>
  <c r="P341" i="22"/>
  <c r="P342" i="22"/>
  <c r="P343" i="22"/>
  <c r="P344" i="22"/>
  <c r="P345" i="22"/>
  <c r="P346" i="22"/>
  <c r="P347" i="22"/>
  <c r="P348" i="22"/>
  <c r="P349" i="22"/>
  <c r="P350" i="22"/>
  <c r="P351" i="22"/>
  <c r="P352" i="22"/>
  <c r="P353" i="22"/>
  <c r="P354" i="22"/>
  <c r="P355" i="22"/>
  <c r="P356" i="22"/>
  <c r="P357" i="22"/>
  <c r="P358" i="22"/>
  <c r="P359" i="22"/>
  <c r="P360" i="22"/>
  <c r="P361" i="22"/>
  <c r="P362" i="22"/>
  <c r="P363" i="22"/>
  <c r="P364" i="22"/>
  <c r="P365" i="22"/>
  <c r="P366" i="22"/>
  <c r="P367" i="22"/>
  <c r="P368" i="22"/>
  <c r="P369" i="22"/>
  <c r="P370" i="22"/>
  <c r="P371" i="22"/>
  <c r="P372" i="22"/>
  <c r="P373" i="22"/>
  <c r="P374" i="22"/>
  <c r="P375" i="22"/>
  <c r="P376" i="22"/>
  <c r="P377" i="22"/>
  <c r="P378" i="22"/>
  <c r="P379" i="22"/>
  <c r="P380" i="22"/>
  <c r="P381" i="22"/>
  <c r="P382" i="22"/>
  <c r="P383" i="22"/>
  <c r="P384" i="22"/>
  <c r="P385" i="22"/>
  <c r="P386" i="22"/>
  <c r="P387" i="22"/>
  <c r="P388" i="22"/>
  <c r="P389" i="22"/>
  <c r="P390" i="22"/>
  <c r="P391" i="22"/>
  <c r="P392" i="22"/>
  <c r="P393" i="22"/>
  <c r="P394" i="22"/>
  <c r="P395" i="22"/>
  <c r="P396" i="22"/>
  <c r="P397" i="22"/>
  <c r="P398" i="22"/>
  <c r="P399" i="22"/>
  <c r="P400" i="22"/>
  <c r="P401" i="22"/>
  <c r="P402" i="22"/>
  <c r="P403" i="22"/>
  <c r="P404" i="22"/>
  <c r="P405" i="22"/>
  <c r="P406" i="22"/>
  <c r="P407" i="22"/>
  <c r="P408" i="22"/>
  <c r="P409" i="22"/>
  <c r="P410" i="22"/>
  <c r="P411" i="22"/>
  <c r="P412" i="22"/>
  <c r="P413" i="22"/>
  <c r="P414" i="22"/>
  <c r="P415" i="22"/>
  <c r="P416" i="22"/>
  <c r="P417" i="22"/>
  <c r="P418" i="22"/>
  <c r="P419" i="22"/>
  <c r="P420" i="22"/>
  <c r="P421" i="22"/>
  <c r="P422" i="22"/>
  <c r="P423" i="22"/>
  <c r="P424" i="22"/>
  <c r="P425" i="22"/>
  <c r="P426" i="22"/>
  <c r="P427" i="22"/>
  <c r="P428" i="22"/>
  <c r="P429" i="22"/>
  <c r="P430" i="22"/>
  <c r="P431" i="22"/>
  <c r="P432" i="22"/>
  <c r="P433" i="22"/>
  <c r="P434" i="22"/>
  <c r="P435" i="22"/>
  <c r="P436" i="22"/>
  <c r="P437" i="22"/>
  <c r="P438" i="22"/>
  <c r="P439" i="22"/>
  <c r="P440" i="22"/>
  <c r="P441" i="22"/>
  <c r="P442" i="22"/>
  <c r="P443" i="22"/>
  <c r="P444" i="22"/>
  <c r="P445" i="22"/>
  <c r="P446" i="22"/>
  <c r="P447" i="22"/>
  <c r="P448" i="22"/>
  <c r="P449" i="22"/>
  <c r="P450" i="22"/>
  <c r="P451" i="22"/>
  <c r="P452" i="22"/>
  <c r="P453" i="22"/>
  <c r="P454" i="22"/>
  <c r="P455" i="22"/>
  <c r="P456" i="22"/>
  <c r="P457" i="22"/>
  <c r="P458" i="22"/>
  <c r="P459" i="22"/>
  <c r="P460" i="22"/>
  <c r="P461" i="22"/>
  <c r="P462" i="22"/>
  <c r="P463" i="22"/>
  <c r="P464" i="22"/>
  <c r="P465" i="22"/>
  <c r="P466" i="22"/>
  <c r="P467" i="22"/>
  <c r="P468" i="22"/>
  <c r="P469" i="22"/>
  <c r="P470" i="22"/>
  <c r="P471" i="22"/>
  <c r="P472" i="22"/>
  <c r="P473" i="22"/>
  <c r="P474" i="22"/>
  <c r="P475" i="22"/>
  <c r="P476" i="22"/>
  <c r="P477" i="22"/>
  <c r="P478" i="22"/>
  <c r="P479" i="22"/>
  <c r="P480" i="22"/>
  <c r="P481" i="22"/>
  <c r="P482" i="22"/>
  <c r="P483" i="22"/>
  <c r="P484" i="22"/>
  <c r="P485" i="22"/>
  <c r="P486" i="22"/>
  <c r="P487" i="22"/>
  <c r="P488" i="22"/>
  <c r="P489" i="22"/>
  <c r="P490" i="22"/>
  <c r="P491" i="22"/>
  <c r="L3" i="22"/>
  <c r="L4" i="22"/>
  <c r="L5" i="22"/>
  <c r="L6" i="22"/>
  <c r="L7" i="22"/>
  <c r="L8" i="22"/>
  <c r="L9" i="22"/>
  <c r="L10" i="22"/>
  <c r="L11" i="22"/>
  <c r="L12" i="22"/>
  <c r="L13" i="22"/>
  <c r="L14" i="22"/>
  <c r="L15" i="22"/>
  <c r="L16" i="22"/>
  <c r="L17" i="22"/>
  <c r="L18" i="22"/>
  <c r="L19" i="22"/>
  <c r="L20" i="22"/>
  <c r="L21" i="22"/>
  <c r="L22" i="22"/>
  <c r="L23" i="22"/>
  <c r="L24" i="22"/>
  <c r="L25" i="22"/>
  <c r="L26" i="22"/>
  <c r="L27" i="22"/>
  <c r="L28" i="22"/>
  <c r="L29" i="22"/>
  <c r="L30" i="22"/>
  <c r="L31" i="22"/>
  <c r="L32" i="22"/>
  <c r="L33" i="22"/>
  <c r="L34" i="22"/>
  <c r="L35" i="22"/>
  <c r="L36" i="22"/>
  <c r="L37" i="22"/>
  <c r="L38" i="22"/>
  <c r="L39" i="22"/>
  <c r="L40" i="22"/>
  <c r="L41" i="22"/>
  <c r="L42" i="22"/>
  <c r="L43" i="22"/>
  <c r="L44" i="22"/>
  <c r="L45" i="22"/>
  <c r="L46" i="22"/>
  <c r="L47" i="22"/>
  <c r="L48" i="22"/>
  <c r="L49" i="22"/>
  <c r="L50" i="22"/>
  <c r="L51" i="22"/>
  <c r="L52" i="22"/>
  <c r="L53" i="22"/>
  <c r="L54" i="22"/>
  <c r="L55" i="22"/>
  <c r="L56" i="22"/>
  <c r="L57" i="22"/>
  <c r="L58" i="22"/>
  <c r="L59" i="22"/>
  <c r="L60" i="22"/>
  <c r="L61" i="22"/>
  <c r="L62" i="22"/>
  <c r="L63" i="22"/>
  <c r="L64" i="22"/>
  <c r="L65" i="22"/>
  <c r="L66" i="22"/>
  <c r="L67" i="22"/>
  <c r="L68" i="22"/>
  <c r="L69" i="22"/>
  <c r="L70" i="22"/>
  <c r="L71" i="22"/>
  <c r="L72" i="22"/>
  <c r="L73" i="22"/>
  <c r="L74" i="22"/>
  <c r="L75" i="22"/>
  <c r="L76" i="22"/>
  <c r="L77" i="22"/>
  <c r="L78" i="22"/>
  <c r="L79" i="22"/>
  <c r="L80" i="22"/>
  <c r="L81" i="22"/>
  <c r="L82" i="22"/>
  <c r="L83" i="22"/>
  <c r="L84" i="22"/>
  <c r="L85" i="22"/>
  <c r="L86" i="22"/>
  <c r="L87" i="22"/>
  <c r="L88" i="22"/>
  <c r="L89" i="22"/>
  <c r="L90" i="22"/>
  <c r="L91" i="22"/>
  <c r="L92" i="22"/>
  <c r="L93" i="22"/>
  <c r="L94" i="22"/>
  <c r="L95" i="22"/>
  <c r="L96" i="22"/>
  <c r="L97" i="22"/>
  <c r="L98" i="22"/>
  <c r="L99" i="22"/>
  <c r="L100" i="22"/>
  <c r="L101" i="22"/>
  <c r="L102" i="22"/>
  <c r="L103" i="22"/>
  <c r="L104" i="22"/>
  <c r="L105" i="22"/>
  <c r="L106" i="22"/>
  <c r="L107" i="22"/>
  <c r="L108" i="22"/>
  <c r="L109" i="22"/>
  <c r="L110" i="22"/>
  <c r="L111" i="22"/>
  <c r="L112" i="22"/>
  <c r="L113" i="22"/>
  <c r="L338" i="22"/>
  <c r="L339" i="22"/>
  <c r="L340" i="22"/>
  <c r="L341" i="22"/>
  <c r="L342" i="22"/>
  <c r="L343" i="22"/>
  <c r="L344" i="22"/>
  <c r="L345" i="22"/>
  <c r="L346" i="22"/>
  <c r="L347" i="22"/>
  <c r="L348" i="22"/>
  <c r="L349" i="22"/>
  <c r="L350" i="22"/>
  <c r="L351" i="22"/>
  <c r="L352" i="22"/>
  <c r="L353" i="22"/>
  <c r="L354" i="22"/>
  <c r="L355" i="22"/>
  <c r="L356" i="22"/>
  <c r="L357" i="22"/>
  <c r="L358" i="22"/>
  <c r="L359" i="22"/>
  <c r="L360" i="22"/>
  <c r="L361" i="22"/>
  <c r="L362" i="22"/>
  <c r="L363" i="22"/>
  <c r="L364" i="22"/>
  <c r="L365" i="22"/>
  <c r="L366" i="22"/>
  <c r="L367" i="22"/>
  <c r="L368" i="22"/>
  <c r="L369" i="22"/>
  <c r="L370" i="22"/>
  <c r="L371" i="22"/>
  <c r="L372" i="22"/>
  <c r="L373" i="22"/>
  <c r="L374" i="22"/>
  <c r="L375" i="22"/>
  <c r="L376" i="22"/>
  <c r="L377" i="22"/>
  <c r="L378" i="22"/>
  <c r="L379" i="22"/>
  <c r="L380" i="22"/>
  <c r="L381" i="22"/>
  <c r="L382" i="22"/>
  <c r="L383" i="22"/>
  <c r="L384" i="22"/>
  <c r="L385" i="22"/>
  <c r="L386" i="22"/>
  <c r="L387" i="22"/>
  <c r="L388" i="22"/>
  <c r="L389" i="22"/>
  <c r="L390" i="22"/>
  <c r="L391" i="22"/>
  <c r="L392" i="22"/>
  <c r="L393" i="22"/>
  <c r="L394" i="22"/>
  <c r="L395" i="22"/>
  <c r="L396" i="22"/>
  <c r="L397" i="22"/>
  <c r="L398" i="22"/>
  <c r="L399" i="22"/>
  <c r="L400" i="22"/>
  <c r="L401" i="22"/>
  <c r="L402" i="22"/>
  <c r="L403" i="22"/>
  <c r="L404" i="22"/>
  <c r="L405" i="22"/>
  <c r="L406" i="22"/>
  <c r="L407" i="22"/>
  <c r="L408" i="22"/>
  <c r="L409" i="22"/>
  <c r="L410" i="22"/>
  <c r="L411" i="22"/>
  <c r="L412" i="22"/>
  <c r="L413" i="22"/>
  <c r="L414" i="22"/>
  <c r="L415" i="22"/>
  <c r="L416" i="22"/>
  <c r="L417" i="22"/>
  <c r="L418" i="22"/>
  <c r="L419" i="22"/>
  <c r="L420" i="22"/>
  <c r="L421" i="22"/>
  <c r="L422" i="22"/>
  <c r="L423" i="22"/>
  <c r="L424" i="22"/>
  <c r="L425" i="22"/>
  <c r="L426" i="22"/>
  <c r="L427" i="22"/>
  <c r="L428" i="22"/>
  <c r="L429" i="22"/>
  <c r="L430" i="22"/>
  <c r="L431" i="22"/>
  <c r="L432" i="22"/>
  <c r="L433" i="22"/>
  <c r="L434" i="22"/>
  <c r="L435" i="22"/>
  <c r="L436" i="22"/>
  <c r="L437" i="22"/>
  <c r="L438" i="22"/>
  <c r="L439" i="22"/>
  <c r="L440" i="22"/>
  <c r="L441" i="22"/>
  <c r="L442" i="22"/>
  <c r="L443" i="22"/>
  <c r="L444" i="22"/>
  <c r="L445" i="22"/>
  <c r="L446" i="22"/>
  <c r="L447" i="22"/>
  <c r="L448" i="22"/>
  <c r="L449" i="22"/>
  <c r="L450" i="22"/>
  <c r="L451" i="22"/>
  <c r="L452" i="22"/>
  <c r="L453" i="22"/>
  <c r="L454" i="22"/>
  <c r="L455" i="22"/>
  <c r="L456" i="22"/>
  <c r="L457" i="22"/>
  <c r="L458" i="22"/>
  <c r="L459" i="22"/>
  <c r="L460" i="22"/>
  <c r="L461" i="22"/>
  <c r="L462" i="22"/>
  <c r="L463" i="22"/>
  <c r="L464" i="22"/>
  <c r="L465" i="22"/>
  <c r="L466" i="22"/>
  <c r="L467" i="22"/>
  <c r="L468" i="22"/>
  <c r="L469" i="22"/>
  <c r="L470" i="22"/>
  <c r="L471" i="22"/>
  <c r="L472" i="22"/>
  <c r="L473" i="22"/>
  <c r="L474" i="22"/>
  <c r="L475" i="22"/>
  <c r="L476" i="22"/>
  <c r="L477" i="22"/>
  <c r="L478" i="22"/>
  <c r="L479" i="22"/>
  <c r="L480" i="22"/>
  <c r="L481" i="22"/>
  <c r="L482" i="22"/>
  <c r="L483" i="22"/>
  <c r="L484" i="22"/>
  <c r="L485" i="22"/>
  <c r="L486" i="22"/>
  <c r="L487" i="22"/>
  <c r="L488" i="22"/>
  <c r="L489" i="22"/>
  <c r="L490" i="22"/>
  <c r="L491" i="22"/>
  <c r="C491" i="22"/>
  <c r="C490" i="22"/>
  <c r="C489" i="22"/>
  <c r="C488" i="22"/>
  <c r="C487" i="22"/>
  <c r="C486" i="22"/>
  <c r="C485" i="22"/>
  <c r="C484" i="22"/>
  <c r="C483" i="22"/>
  <c r="C482" i="22"/>
  <c r="C481" i="22"/>
  <c r="C480" i="22"/>
  <c r="C479" i="22"/>
  <c r="C478" i="22"/>
  <c r="C477" i="22"/>
  <c r="C476" i="22"/>
  <c r="C475" i="22"/>
  <c r="C474" i="22"/>
  <c r="C473" i="22"/>
  <c r="C472" i="22"/>
  <c r="C471" i="22"/>
  <c r="C470" i="22"/>
  <c r="C469" i="22"/>
  <c r="C468" i="22"/>
  <c r="C467" i="22"/>
  <c r="C466" i="22"/>
  <c r="C465" i="22"/>
  <c r="C464" i="22"/>
  <c r="C463" i="22"/>
  <c r="C462" i="22"/>
  <c r="C461" i="22"/>
  <c r="C460" i="22"/>
  <c r="C459" i="22"/>
  <c r="C458" i="22"/>
  <c r="C457" i="22"/>
  <c r="C456" i="22"/>
  <c r="C455" i="22"/>
  <c r="C454" i="22"/>
  <c r="C453" i="22"/>
  <c r="C452" i="22"/>
  <c r="C451" i="22"/>
  <c r="C450" i="22"/>
  <c r="C449" i="22"/>
  <c r="C448" i="22"/>
  <c r="C447" i="22"/>
  <c r="C446" i="22"/>
  <c r="C445" i="22"/>
  <c r="C444" i="22"/>
  <c r="C443" i="22"/>
  <c r="C442" i="22"/>
  <c r="C441" i="22"/>
  <c r="C440" i="22"/>
  <c r="C439" i="22"/>
  <c r="C438" i="22"/>
  <c r="C437" i="22"/>
  <c r="C436" i="22"/>
  <c r="C435" i="22"/>
  <c r="C434" i="22"/>
  <c r="C433" i="22"/>
  <c r="C432" i="22"/>
  <c r="C431" i="22"/>
  <c r="C430" i="22"/>
  <c r="C429" i="22"/>
  <c r="C428" i="22"/>
  <c r="C427" i="22"/>
  <c r="C426" i="22"/>
  <c r="C425" i="22"/>
  <c r="C424" i="22"/>
  <c r="C423" i="22"/>
  <c r="C422" i="22"/>
  <c r="C421" i="22"/>
  <c r="C420" i="22"/>
  <c r="C419" i="22"/>
  <c r="C418" i="22"/>
  <c r="C417" i="22"/>
  <c r="C416" i="22"/>
  <c r="C415" i="22"/>
  <c r="C414" i="22"/>
  <c r="C413" i="22"/>
  <c r="C412" i="22"/>
  <c r="C411" i="22"/>
  <c r="C410" i="22"/>
  <c r="C409" i="22"/>
  <c r="C408" i="22"/>
  <c r="C407" i="22"/>
  <c r="C406" i="22"/>
  <c r="C405" i="22"/>
  <c r="C404" i="22"/>
  <c r="C403" i="22"/>
  <c r="C402" i="22"/>
  <c r="C401" i="22"/>
  <c r="C400" i="22"/>
  <c r="C399" i="22"/>
  <c r="C398" i="22"/>
  <c r="C397" i="22"/>
  <c r="C396" i="22"/>
  <c r="C395" i="22"/>
  <c r="C394" i="22"/>
  <c r="C393" i="22"/>
  <c r="C392" i="22"/>
  <c r="C391" i="22"/>
  <c r="C390" i="22"/>
  <c r="C389" i="22"/>
  <c r="C388" i="22"/>
  <c r="C387" i="22"/>
  <c r="C386" i="22"/>
  <c r="C385" i="22"/>
  <c r="C384" i="22"/>
  <c r="C383" i="22"/>
  <c r="C382" i="22"/>
  <c r="C381" i="22"/>
  <c r="C380" i="22"/>
  <c r="C379" i="22"/>
  <c r="C378" i="22"/>
  <c r="C377" i="22"/>
  <c r="C376" i="22"/>
  <c r="C375" i="22"/>
  <c r="C374" i="22"/>
  <c r="C373" i="22"/>
  <c r="C372" i="22"/>
  <c r="C371" i="22"/>
  <c r="C370" i="22"/>
  <c r="C369" i="22"/>
  <c r="C368" i="22"/>
  <c r="C367" i="22"/>
  <c r="C366" i="22"/>
  <c r="C365" i="22"/>
  <c r="C364" i="22"/>
  <c r="C363" i="22"/>
  <c r="C362" i="22"/>
  <c r="C361" i="22"/>
  <c r="C360" i="22"/>
  <c r="C359" i="22"/>
  <c r="C358" i="22"/>
  <c r="C357" i="22"/>
  <c r="C356" i="22"/>
  <c r="C355" i="22"/>
  <c r="C354" i="22"/>
  <c r="C353" i="22"/>
  <c r="C352" i="22"/>
  <c r="C351" i="22"/>
  <c r="C350" i="22"/>
  <c r="C349" i="22"/>
  <c r="C348" i="22"/>
  <c r="C347" i="22"/>
  <c r="C346" i="22"/>
  <c r="C345" i="22"/>
  <c r="C344" i="22"/>
  <c r="C343" i="22"/>
  <c r="C342" i="22"/>
  <c r="C341" i="22"/>
  <c r="C340" i="22"/>
  <c r="C339" i="22"/>
  <c r="C338" i="22"/>
  <c r="C113" i="22"/>
  <c r="C112" i="22"/>
  <c r="C111" i="22"/>
  <c r="C110" i="22"/>
  <c r="C109" i="22"/>
  <c r="C108" i="22"/>
  <c r="C107" i="22"/>
  <c r="C106" i="22"/>
  <c r="C105" i="22"/>
  <c r="C104" i="22"/>
  <c r="C103" i="22"/>
  <c r="C102" i="22"/>
  <c r="C101" i="22"/>
  <c r="C100" i="22"/>
  <c r="C99" i="22"/>
  <c r="C98" i="22"/>
  <c r="C97" i="22"/>
  <c r="C96" i="22"/>
  <c r="C95" i="22"/>
  <c r="C94" i="22"/>
  <c r="C93" i="22"/>
  <c r="C92" i="22"/>
  <c r="C91" i="22"/>
  <c r="C90" i="22"/>
  <c r="C89" i="22"/>
  <c r="C88" i="22"/>
  <c r="C87" i="22"/>
  <c r="C86" i="22"/>
  <c r="C85" i="22"/>
  <c r="C84" i="22"/>
  <c r="C83" i="22"/>
  <c r="C82" i="22"/>
  <c r="C81" i="22"/>
  <c r="C80" i="22"/>
  <c r="C79" i="22"/>
  <c r="C78" i="22"/>
  <c r="C77" i="22"/>
  <c r="C76" i="22"/>
  <c r="C75" i="22"/>
  <c r="C74" i="22"/>
  <c r="C73" i="22"/>
  <c r="C72" i="22"/>
  <c r="C71" i="22"/>
  <c r="C70" i="22"/>
  <c r="C69" i="22"/>
  <c r="C68" i="22"/>
  <c r="C67" i="22"/>
  <c r="C66" i="22"/>
  <c r="C65" i="22"/>
  <c r="C64" i="22"/>
  <c r="C63" i="22"/>
  <c r="C62" i="22"/>
  <c r="C61" i="22"/>
  <c r="C60" i="22"/>
  <c r="C59" i="22"/>
  <c r="C58" i="22"/>
  <c r="C57" i="22"/>
  <c r="C56" i="22"/>
  <c r="C55" i="22"/>
  <c r="C54" i="22"/>
  <c r="C53" i="22"/>
  <c r="C52" i="22"/>
  <c r="C51" i="22"/>
  <c r="C50" i="22"/>
  <c r="C49" i="22"/>
  <c r="C48" i="22"/>
  <c r="C47" i="22"/>
  <c r="C46" i="22"/>
  <c r="C45" i="22"/>
  <c r="C44" i="22"/>
  <c r="C43" i="22"/>
  <c r="C42" i="22"/>
  <c r="C41" i="22"/>
  <c r="C40" i="22"/>
  <c r="C39" i="22"/>
  <c r="C38" i="22"/>
  <c r="C37" i="22"/>
  <c r="C36" i="22"/>
  <c r="C35" i="22"/>
  <c r="C34" i="22"/>
  <c r="C33" i="22"/>
  <c r="C32" i="22"/>
  <c r="C31" i="22"/>
  <c r="C30" i="22"/>
  <c r="C29" i="22"/>
  <c r="C28" i="22"/>
  <c r="C27" i="22"/>
  <c r="C26" i="22"/>
  <c r="C25" i="22"/>
  <c r="C24" i="22"/>
  <c r="C23" i="22"/>
  <c r="C22" i="22"/>
  <c r="C21" i="22"/>
  <c r="C20" i="22"/>
  <c r="C19" i="22"/>
  <c r="C18" i="22"/>
  <c r="C3" i="22"/>
  <c r="C4" i="22"/>
  <c r="C5" i="22"/>
  <c r="C6" i="22"/>
  <c r="C7" i="22"/>
  <c r="C8" i="22"/>
  <c r="C9" i="22"/>
  <c r="C10" i="22"/>
  <c r="C11" i="22"/>
  <c r="C12" i="22"/>
  <c r="C13" i="22"/>
  <c r="C14" i="22"/>
  <c r="C15" i="22"/>
  <c r="C16" i="22"/>
  <c r="C17" i="22"/>
  <c r="L2" i="22"/>
  <c r="C2" i="22"/>
  <c r="H2" i="29"/>
  <c r="P10" i="23"/>
  <c r="L10" i="23"/>
  <c r="C10" i="23"/>
  <c r="P9" i="23"/>
  <c r="L9" i="23"/>
  <c r="C9" i="23"/>
  <c r="P8" i="23"/>
  <c r="L8" i="23"/>
  <c r="C8" i="23"/>
  <c r="P7" i="23"/>
  <c r="L7" i="23"/>
  <c r="C7" i="23"/>
  <c r="P6" i="23"/>
  <c r="L6" i="23"/>
  <c r="C6" i="23"/>
  <c r="P5" i="23"/>
  <c r="L5" i="23"/>
  <c r="C5" i="23"/>
  <c r="P4" i="23"/>
  <c r="L4" i="23"/>
  <c r="C4" i="23"/>
  <c r="P3" i="23"/>
  <c r="L3" i="23"/>
  <c r="C3" i="23"/>
  <c r="P2" i="23"/>
  <c r="L2" i="23"/>
  <c r="C2" i="23"/>
  <c r="P498" i="18"/>
  <c r="Q510" i="18"/>
  <c r="M510" i="18"/>
  <c r="C510" i="18"/>
  <c r="Q509" i="18"/>
  <c r="M509" i="18"/>
  <c r="C509" i="18"/>
  <c r="Q508" i="18"/>
  <c r="M508" i="18"/>
  <c r="C508" i="18"/>
  <c r="M507" i="18"/>
  <c r="C507" i="18"/>
  <c r="Q506" i="18"/>
  <c r="M506" i="18"/>
  <c r="C506" i="18"/>
  <c r="Q505" i="18"/>
  <c r="M505" i="18"/>
  <c r="C505" i="18"/>
  <c r="Q504" i="18"/>
  <c r="M504" i="18"/>
  <c r="C504" i="18"/>
  <c r="Q503" i="18"/>
  <c r="M503" i="18"/>
  <c r="C503" i="18"/>
  <c r="Q502" i="18"/>
  <c r="M502" i="18"/>
  <c r="C502" i="18"/>
  <c r="Q501" i="18"/>
  <c r="K501" i="18"/>
  <c r="M501" i="18"/>
  <c r="C501" i="18"/>
  <c r="Q500" i="18"/>
  <c r="K500" i="18"/>
  <c r="M500" i="18"/>
  <c r="C500" i="18"/>
  <c r="Q499" i="18"/>
  <c r="K499" i="18"/>
  <c r="M499" i="18"/>
  <c r="C499" i="18"/>
  <c r="Q498" i="18"/>
  <c r="K498" i="18"/>
  <c r="M498" i="18"/>
  <c r="C498" i="18"/>
  <c r="H347" i="33"/>
  <c r="G347" i="33"/>
  <c r="E347" i="33"/>
  <c r="D347" i="33"/>
  <c r="I346" i="33"/>
  <c r="F346" i="33"/>
  <c r="I345" i="33"/>
  <c r="F345" i="33"/>
  <c r="I344" i="33"/>
  <c r="F344" i="33"/>
  <c r="I343" i="33"/>
  <c r="F343" i="33"/>
  <c r="I342" i="33"/>
  <c r="F342" i="33"/>
  <c r="I341" i="33"/>
  <c r="F341" i="33"/>
  <c r="I340" i="33"/>
  <c r="F340" i="33"/>
  <c r="I339" i="33"/>
  <c r="F339" i="33"/>
  <c r="I338" i="33"/>
  <c r="F338" i="33"/>
  <c r="I337" i="33"/>
  <c r="I347" i="33"/>
  <c r="F337" i="33"/>
  <c r="E336" i="33"/>
  <c r="H325" i="33"/>
  <c r="G325" i="33"/>
  <c r="E325" i="33"/>
  <c r="D325" i="33"/>
  <c r="I324" i="33"/>
  <c r="F324" i="33"/>
  <c r="I323" i="33"/>
  <c r="F323" i="33"/>
  <c r="I322" i="33"/>
  <c r="F322" i="33"/>
  <c r="I321" i="33"/>
  <c r="F321" i="33"/>
  <c r="I320" i="33"/>
  <c r="F320" i="33"/>
  <c r="I319" i="33"/>
  <c r="F319" i="33"/>
  <c r="I318" i="33"/>
  <c r="F318" i="33"/>
  <c r="I317" i="33"/>
  <c r="F317" i="33"/>
  <c r="I316" i="33"/>
  <c r="F316" i="33"/>
  <c r="I315" i="33"/>
  <c r="I325" i="33"/>
  <c r="F315" i="33"/>
  <c r="F325" i="33"/>
  <c r="E314" i="33"/>
  <c r="P485" i="18"/>
  <c r="Q497" i="18"/>
  <c r="M497" i="18"/>
  <c r="C497" i="18"/>
  <c r="Q496" i="18"/>
  <c r="M496" i="18"/>
  <c r="C496" i="18"/>
  <c r="Q495" i="18"/>
  <c r="M495" i="18"/>
  <c r="C495" i="18"/>
  <c r="M494" i="18"/>
  <c r="C494" i="18"/>
  <c r="Q493" i="18"/>
  <c r="M493" i="18"/>
  <c r="C493" i="18"/>
  <c r="Q492" i="18"/>
  <c r="M492" i="18"/>
  <c r="C492" i="18"/>
  <c r="Q491" i="18"/>
  <c r="M491" i="18"/>
  <c r="C491" i="18"/>
  <c r="Q490" i="18"/>
  <c r="M490" i="18"/>
  <c r="C490" i="18"/>
  <c r="Q489" i="18"/>
  <c r="M489" i="18"/>
  <c r="C489" i="18"/>
  <c r="Q488" i="18"/>
  <c r="K488" i="18"/>
  <c r="M488" i="18"/>
  <c r="C488" i="18"/>
  <c r="Q487" i="18"/>
  <c r="K487" i="18"/>
  <c r="M487" i="18"/>
  <c r="C487" i="18"/>
  <c r="Q486" i="18"/>
  <c r="K486" i="18"/>
  <c r="M486" i="18"/>
  <c r="C486" i="18"/>
  <c r="Q485" i="18"/>
  <c r="K485" i="18"/>
  <c r="M485" i="18"/>
  <c r="C485" i="18"/>
  <c r="O22" i="35"/>
  <c r="N22" i="35"/>
  <c r="L22" i="35"/>
  <c r="K22" i="35"/>
  <c r="H22" i="35"/>
  <c r="G22" i="35"/>
  <c r="E22" i="35"/>
  <c r="D22" i="35"/>
  <c r="P10" i="35"/>
  <c r="O10" i="35"/>
  <c r="N10" i="35"/>
  <c r="L10" i="35"/>
  <c r="K10" i="35"/>
  <c r="I10" i="35"/>
  <c r="H10" i="35"/>
  <c r="G10" i="35"/>
  <c r="E10" i="35"/>
  <c r="D10" i="35"/>
  <c r="P20" i="35"/>
  <c r="M20" i="35"/>
  <c r="I20" i="35"/>
  <c r="F20" i="35"/>
  <c r="M24" i="35"/>
  <c r="F24" i="35"/>
  <c r="P19" i="35"/>
  <c r="M19" i="35"/>
  <c r="P12" i="35"/>
  <c r="M12" i="35"/>
  <c r="P18" i="35"/>
  <c r="M18" i="35"/>
  <c r="P21" i="35"/>
  <c r="M21" i="35"/>
  <c r="P17" i="35"/>
  <c r="P22" i="35"/>
  <c r="M17" i="35"/>
  <c r="M22" i="35"/>
  <c r="P16" i="35"/>
  <c r="M16" i="35"/>
  <c r="P15" i="35"/>
  <c r="M15" i="35"/>
  <c r="P14" i="35"/>
  <c r="M14" i="35"/>
  <c r="P13" i="35"/>
  <c r="M13" i="35"/>
  <c r="P11" i="35"/>
  <c r="M11" i="35"/>
  <c r="M9" i="35"/>
  <c r="M8" i="35"/>
  <c r="M7" i="35"/>
  <c r="M6" i="35"/>
  <c r="M5" i="35"/>
  <c r="M10" i="35"/>
  <c r="F13" i="35"/>
  <c r="F14" i="35"/>
  <c r="F15" i="35"/>
  <c r="F16" i="35"/>
  <c r="F17" i="35"/>
  <c r="F9" i="35"/>
  <c r="F8" i="35"/>
  <c r="F7" i="35"/>
  <c r="F6" i="35"/>
  <c r="F5" i="35"/>
  <c r="F10" i="35"/>
  <c r="I17" i="35"/>
  <c r="I19" i="35"/>
  <c r="F19" i="35"/>
  <c r="I12" i="35"/>
  <c r="F12" i="35"/>
  <c r="I18" i="35"/>
  <c r="F18" i="35"/>
  <c r="I21" i="35"/>
  <c r="F21" i="35"/>
  <c r="I16" i="35"/>
  <c r="I22" i="35"/>
  <c r="I15" i="35"/>
  <c r="I14" i="35"/>
  <c r="I13" i="35"/>
  <c r="I11" i="35"/>
  <c r="F11" i="35"/>
  <c r="F22" i="35"/>
  <c r="P2" i="22"/>
  <c r="H301" i="33"/>
  <c r="G301" i="33"/>
  <c r="E301" i="33"/>
  <c r="D301" i="33"/>
  <c r="I300" i="33"/>
  <c r="F300" i="33"/>
  <c r="I299" i="33"/>
  <c r="F299" i="33"/>
  <c r="I298" i="33"/>
  <c r="F298" i="33"/>
  <c r="I297" i="33"/>
  <c r="F297" i="33"/>
  <c r="I296" i="33"/>
  <c r="F296" i="33"/>
  <c r="I295" i="33"/>
  <c r="F295" i="33"/>
  <c r="I294" i="33"/>
  <c r="F294" i="33"/>
  <c r="I293" i="33"/>
  <c r="F293" i="33"/>
  <c r="I292" i="33"/>
  <c r="F292" i="33"/>
  <c r="I291" i="33"/>
  <c r="I301" i="33"/>
  <c r="F291" i="33"/>
  <c r="E290" i="33"/>
  <c r="P472" i="18"/>
  <c r="Q484" i="18"/>
  <c r="M484" i="18"/>
  <c r="C484" i="18"/>
  <c r="Q483" i="18"/>
  <c r="M483" i="18"/>
  <c r="C483" i="18"/>
  <c r="Q482" i="18"/>
  <c r="M482" i="18"/>
  <c r="C482" i="18"/>
  <c r="M481" i="18"/>
  <c r="C481" i="18"/>
  <c r="Q480" i="18"/>
  <c r="M480" i="18"/>
  <c r="C480" i="18"/>
  <c r="Q479" i="18"/>
  <c r="M479" i="18"/>
  <c r="C479" i="18"/>
  <c r="Q478" i="18"/>
  <c r="M478" i="18"/>
  <c r="C478" i="18"/>
  <c r="Q477" i="18"/>
  <c r="M477" i="18"/>
  <c r="C477" i="18"/>
  <c r="Q476" i="18"/>
  <c r="M476" i="18"/>
  <c r="C476" i="18"/>
  <c r="Q475" i="18"/>
  <c r="K475" i="18"/>
  <c r="M475" i="18"/>
  <c r="C475" i="18"/>
  <c r="Q474" i="18"/>
  <c r="K474" i="18"/>
  <c r="M474" i="18"/>
  <c r="C474" i="18"/>
  <c r="Q473" i="18"/>
  <c r="K473" i="18"/>
  <c r="M473" i="18"/>
  <c r="C473" i="18"/>
  <c r="Q472" i="18"/>
  <c r="K472" i="18"/>
  <c r="M472" i="18"/>
  <c r="C472" i="18"/>
  <c r="C459" i="18"/>
  <c r="K459" i="18"/>
  <c r="M459" i="18"/>
  <c r="Q459" i="18"/>
  <c r="C460" i="18"/>
  <c r="K460" i="18"/>
  <c r="M460" i="18"/>
  <c r="Q460" i="18"/>
  <c r="C461" i="18"/>
  <c r="K461" i="18"/>
  <c r="M461" i="18"/>
  <c r="Q461" i="18"/>
  <c r="C462" i="18"/>
  <c r="K462" i="18"/>
  <c r="M462" i="18"/>
  <c r="Q462" i="18"/>
  <c r="C463" i="18"/>
  <c r="M463" i="18"/>
  <c r="Q463" i="18"/>
  <c r="C464" i="18"/>
  <c r="M464" i="18"/>
  <c r="Q464" i="18"/>
  <c r="C465" i="18"/>
  <c r="M465" i="18"/>
  <c r="Q465" i="18"/>
  <c r="C466" i="18"/>
  <c r="M466" i="18"/>
  <c r="Q466" i="18"/>
  <c r="C467" i="18"/>
  <c r="M467" i="18"/>
  <c r="Q467" i="18"/>
  <c r="C468" i="18"/>
  <c r="M468" i="18"/>
  <c r="C469" i="18"/>
  <c r="M469" i="18"/>
  <c r="Q469" i="18"/>
  <c r="C470" i="18"/>
  <c r="M470" i="18"/>
  <c r="Q470" i="18"/>
  <c r="C471" i="18"/>
  <c r="M471" i="18"/>
  <c r="Q471" i="18"/>
  <c r="E267" i="33"/>
  <c r="H278" i="33"/>
  <c r="G278" i="33"/>
  <c r="E278" i="33"/>
  <c r="D278" i="33"/>
  <c r="I277" i="33"/>
  <c r="F277" i="33"/>
  <c r="I276" i="33"/>
  <c r="F276" i="33"/>
  <c r="I275" i="33"/>
  <c r="F275" i="33"/>
  <c r="I274" i="33"/>
  <c r="F274" i="33"/>
  <c r="I273" i="33"/>
  <c r="F273" i="33"/>
  <c r="I272" i="33"/>
  <c r="F272" i="33"/>
  <c r="I271" i="33"/>
  <c r="F271" i="33"/>
  <c r="I270" i="33"/>
  <c r="F270" i="33"/>
  <c r="I269" i="33"/>
  <c r="F269" i="33"/>
  <c r="I268" i="33"/>
  <c r="I278" i="33"/>
  <c r="F268" i="33"/>
  <c r="Q458" i="18"/>
  <c r="M458" i="18"/>
  <c r="C458" i="18"/>
  <c r="Q457" i="18"/>
  <c r="M457" i="18"/>
  <c r="C457" i="18"/>
  <c r="Q456" i="18"/>
  <c r="M456" i="18"/>
  <c r="C456" i="18"/>
  <c r="M455" i="18"/>
  <c r="C455" i="18"/>
  <c r="Q454" i="18"/>
  <c r="M454" i="18"/>
  <c r="C454" i="18"/>
  <c r="Q453" i="18"/>
  <c r="M453" i="18"/>
  <c r="C453" i="18"/>
  <c r="Q452" i="18"/>
  <c r="M452" i="18"/>
  <c r="C452" i="18"/>
  <c r="Q451" i="18"/>
  <c r="M451" i="18"/>
  <c r="C451" i="18"/>
  <c r="Q450" i="18"/>
  <c r="M450" i="18"/>
  <c r="C450" i="18"/>
  <c r="Q449" i="18"/>
  <c r="K449" i="18"/>
  <c r="M449" i="18"/>
  <c r="C449" i="18"/>
  <c r="Q448" i="18"/>
  <c r="K448" i="18"/>
  <c r="M448" i="18"/>
  <c r="C448" i="18"/>
  <c r="Q447" i="18"/>
  <c r="K447" i="18"/>
  <c r="M447" i="18"/>
  <c r="C447" i="18"/>
  <c r="Q446" i="18"/>
  <c r="K446" i="18"/>
  <c r="M446" i="18"/>
  <c r="C446" i="18"/>
  <c r="H255" i="33"/>
  <c r="F278" i="33"/>
  <c r="G255" i="33"/>
  <c r="E255" i="33"/>
  <c r="D255" i="33"/>
  <c r="I254" i="33"/>
  <c r="F254" i="33"/>
  <c r="I253" i="33"/>
  <c r="F253" i="33"/>
  <c r="I252" i="33"/>
  <c r="F252" i="33"/>
  <c r="I251" i="33"/>
  <c r="F251" i="33"/>
  <c r="I250" i="33"/>
  <c r="F250" i="33"/>
  <c r="I249" i="33"/>
  <c r="F249" i="33"/>
  <c r="I248" i="33"/>
  <c r="F248" i="33"/>
  <c r="I247" i="33"/>
  <c r="F247" i="33"/>
  <c r="I246" i="33"/>
  <c r="F246" i="33"/>
  <c r="I245" i="33"/>
  <c r="F245" i="33"/>
  <c r="Q445" i="18"/>
  <c r="M445" i="18"/>
  <c r="C445" i="18"/>
  <c r="Q444" i="18"/>
  <c r="M444" i="18"/>
  <c r="C444" i="18"/>
  <c r="Q443" i="18"/>
  <c r="M443" i="18"/>
  <c r="C443" i="18"/>
  <c r="M442" i="18"/>
  <c r="C442" i="18"/>
  <c r="Q441" i="18"/>
  <c r="M441" i="18"/>
  <c r="C441" i="18"/>
  <c r="Q440" i="18"/>
  <c r="M440" i="18"/>
  <c r="C440" i="18"/>
  <c r="Q439" i="18"/>
  <c r="M439" i="18"/>
  <c r="C439" i="18"/>
  <c r="Q438" i="18"/>
  <c r="M438" i="18"/>
  <c r="C438" i="18"/>
  <c r="Q437" i="18"/>
  <c r="M437" i="18"/>
  <c r="C437" i="18"/>
  <c r="Q436" i="18"/>
  <c r="K436" i="18"/>
  <c r="M436" i="18"/>
  <c r="C436" i="18"/>
  <c r="Q435" i="18"/>
  <c r="K435" i="18"/>
  <c r="M435" i="18"/>
  <c r="C435" i="18"/>
  <c r="Q434" i="18"/>
  <c r="K434" i="18"/>
  <c r="M434" i="18"/>
  <c r="C434" i="18"/>
  <c r="Q433" i="18"/>
  <c r="K433" i="18"/>
  <c r="M433" i="18"/>
  <c r="C433" i="18"/>
  <c r="H231" i="33"/>
  <c r="G231" i="33"/>
  <c r="E231" i="33"/>
  <c r="D231" i="33"/>
  <c r="I230" i="33"/>
  <c r="F230" i="33"/>
  <c r="I229" i="33"/>
  <c r="F229" i="33"/>
  <c r="I228" i="33"/>
  <c r="F228" i="33"/>
  <c r="I227" i="33"/>
  <c r="F227" i="33"/>
  <c r="I226" i="33"/>
  <c r="F226" i="33"/>
  <c r="I225" i="33"/>
  <c r="F225" i="33"/>
  <c r="I224" i="33"/>
  <c r="F224" i="33"/>
  <c r="I223" i="33"/>
  <c r="F223" i="33"/>
  <c r="I222" i="33"/>
  <c r="F222" i="33"/>
  <c r="F231" i="33"/>
  <c r="I221" i="33"/>
  <c r="I231" i="33"/>
  <c r="F221" i="33"/>
  <c r="H207" i="33"/>
  <c r="G207" i="33"/>
  <c r="E207" i="33"/>
  <c r="D207" i="33"/>
  <c r="I206" i="33"/>
  <c r="F206" i="33"/>
  <c r="I205" i="33"/>
  <c r="F205" i="33"/>
  <c r="I204" i="33"/>
  <c r="F204" i="33"/>
  <c r="I203" i="33"/>
  <c r="F203" i="33"/>
  <c r="I202" i="33"/>
  <c r="F202" i="33"/>
  <c r="I201" i="33"/>
  <c r="F201" i="33"/>
  <c r="I200" i="33"/>
  <c r="F200" i="33"/>
  <c r="I199" i="33"/>
  <c r="F199" i="33"/>
  <c r="I198" i="33"/>
  <c r="F198" i="33"/>
  <c r="I197" i="33"/>
  <c r="I207" i="33"/>
  <c r="F197" i="33"/>
  <c r="F207" i="33"/>
  <c r="Q432" i="18"/>
  <c r="M432" i="18"/>
  <c r="C432" i="18"/>
  <c r="Q431" i="18"/>
  <c r="M431" i="18"/>
  <c r="C431" i="18"/>
  <c r="Q430" i="18"/>
  <c r="M430" i="18"/>
  <c r="C430" i="18"/>
  <c r="M429" i="18"/>
  <c r="C429" i="18"/>
  <c r="Q428" i="18"/>
  <c r="M428" i="18"/>
  <c r="C428" i="18"/>
  <c r="Q427" i="18"/>
  <c r="M427" i="18"/>
  <c r="C427" i="18"/>
  <c r="Q426" i="18"/>
  <c r="M426" i="18"/>
  <c r="C426" i="18"/>
  <c r="Q425" i="18"/>
  <c r="M425" i="18"/>
  <c r="C425" i="18"/>
  <c r="Q424" i="18"/>
  <c r="M424" i="18"/>
  <c r="C424" i="18"/>
  <c r="Q423" i="18"/>
  <c r="K423" i="18"/>
  <c r="M423" i="18"/>
  <c r="C423" i="18"/>
  <c r="Q422" i="18"/>
  <c r="K422" i="18"/>
  <c r="M422" i="18"/>
  <c r="C422" i="18"/>
  <c r="Q421" i="18"/>
  <c r="K421" i="18"/>
  <c r="M421" i="18"/>
  <c r="C421" i="18"/>
  <c r="Q420" i="18"/>
  <c r="K420" i="18"/>
  <c r="M420" i="18"/>
  <c r="C420" i="18"/>
  <c r="H182" i="33"/>
  <c r="G182" i="33"/>
  <c r="E182" i="33"/>
  <c r="D182" i="33"/>
  <c r="I181" i="33"/>
  <c r="F181" i="33"/>
  <c r="I180" i="33"/>
  <c r="F180" i="33"/>
  <c r="I179" i="33"/>
  <c r="F179" i="33"/>
  <c r="I178" i="33"/>
  <c r="F178" i="33"/>
  <c r="I177" i="33"/>
  <c r="F177" i="33"/>
  <c r="I176" i="33"/>
  <c r="F176" i="33"/>
  <c r="I175" i="33"/>
  <c r="F175" i="33"/>
  <c r="I174" i="33"/>
  <c r="F174" i="33"/>
  <c r="I173" i="33"/>
  <c r="F173" i="33"/>
  <c r="I172" i="33"/>
  <c r="F172" i="33"/>
  <c r="Q419" i="18"/>
  <c r="M419" i="18"/>
  <c r="C419" i="18"/>
  <c r="Q418" i="18"/>
  <c r="M418" i="18"/>
  <c r="C418" i="18"/>
  <c r="Q417" i="18"/>
  <c r="M417" i="18"/>
  <c r="C417" i="18"/>
  <c r="M416" i="18"/>
  <c r="C416" i="18"/>
  <c r="Q415" i="18"/>
  <c r="M415" i="18"/>
  <c r="C415" i="18"/>
  <c r="Q414" i="18"/>
  <c r="M414" i="18"/>
  <c r="C414" i="18"/>
  <c r="Q413" i="18"/>
  <c r="M413" i="18"/>
  <c r="C413" i="18"/>
  <c r="Q412" i="18"/>
  <c r="M412" i="18"/>
  <c r="C412" i="18"/>
  <c r="Q411" i="18"/>
  <c r="M411" i="18"/>
  <c r="C411" i="18"/>
  <c r="Q410" i="18"/>
  <c r="K410" i="18"/>
  <c r="M410" i="18"/>
  <c r="C410" i="18"/>
  <c r="Q409" i="18"/>
  <c r="K409" i="18"/>
  <c r="M409" i="18"/>
  <c r="C409" i="18"/>
  <c r="Q408" i="18"/>
  <c r="K408" i="18"/>
  <c r="M408" i="18"/>
  <c r="C408" i="18"/>
  <c r="Q407" i="18"/>
  <c r="K407" i="18"/>
  <c r="M407" i="18"/>
  <c r="C407" i="18"/>
  <c r="Q406" i="18"/>
  <c r="M406" i="18"/>
  <c r="C406" i="18"/>
  <c r="Q405" i="18"/>
  <c r="M405" i="18"/>
  <c r="C405" i="18"/>
  <c r="Q404" i="18"/>
  <c r="M404" i="18"/>
  <c r="C404" i="18"/>
  <c r="Q403" i="18"/>
  <c r="M403" i="18"/>
  <c r="C403" i="18"/>
  <c r="Q402" i="18"/>
  <c r="M402" i="18"/>
  <c r="C402" i="18"/>
  <c r="Q401" i="18"/>
  <c r="M401" i="18"/>
  <c r="C401" i="18"/>
  <c r="Q400" i="18"/>
  <c r="M400" i="18"/>
  <c r="C400" i="18"/>
  <c r="Q399" i="18"/>
  <c r="M399" i="18"/>
  <c r="C399" i="18"/>
  <c r="Q398" i="18"/>
  <c r="M398" i="18"/>
  <c r="C398" i="18"/>
  <c r="Q397" i="18"/>
  <c r="K397" i="18"/>
  <c r="M397" i="18"/>
  <c r="C397" i="18"/>
  <c r="Q396" i="18"/>
  <c r="K396" i="18"/>
  <c r="M396" i="18"/>
  <c r="C396" i="18"/>
  <c r="Q395" i="18"/>
  <c r="K395" i="18"/>
  <c r="M395" i="18"/>
  <c r="C395" i="18"/>
  <c r="Q394" i="18"/>
  <c r="K394" i="18"/>
  <c r="M394" i="18"/>
  <c r="C394" i="18"/>
  <c r="H158" i="33"/>
  <c r="G158" i="33"/>
  <c r="E158" i="33"/>
  <c r="D158" i="33"/>
  <c r="I157" i="33"/>
  <c r="F157" i="33"/>
  <c r="I156" i="33"/>
  <c r="F156" i="33"/>
  <c r="I155" i="33"/>
  <c r="F155" i="33"/>
  <c r="I154" i="33"/>
  <c r="F154" i="33"/>
  <c r="I153" i="33"/>
  <c r="F153" i="33"/>
  <c r="I152" i="33"/>
  <c r="F152" i="33"/>
  <c r="I151" i="33"/>
  <c r="F151" i="33"/>
  <c r="I150" i="33"/>
  <c r="F150" i="33"/>
  <c r="I149" i="33"/>
  <c r="F149" i="33"/>
  <c r="I148" i="33"/>
  <c r="F148" i="33"/>
  <c r="H133" i="33"/>
  <c r="G133" i="33"/>
  <c r="E133" i="33"/>
  <c r="D133" i="33"/>
  <c r="I132" i="33"/>
  <c r="F132" i="33"/>
  <c r="I131" i="33"/>
  <c r="F131" i="33"/>
  <c r="I130" i="33"/>
  <c r="F130" i="33"/>
  <c r="I129" i="33"/>
  <c r="F129" i="33"/>
  <c r="I128" i="33"/>
  <c r="F128" i="33"/>
  <c r="I127" i="33"/>
  <c r="F127" i="33"/>
  <c r="I126" i="33"/>
  <c r="F126" i="33"/>
  <c r="I125" i="33"/>
  <c r="F125" i="33"/>
  <c r="I124" i="33"/>
  <c r="F124" i="33"/>
  <c r="I123" i="33"/>
  <c r="F123" i="33"/>
  <c r="Q393" i="18"/>
  <c r="M393" i="18"/>
  <c r="C393" i="18"/>
  <c r="Q392" i="18"/>
  <c r="M392" i="18"/>
  <c r="C392" i="18"/>
  <c r="Q391" i="18"/>
  <c r="M391" i="18"/>
  <c r="C391" i="18"/>
  <c r="M390" i="18"/>
  <c r="C390" i="18"/>
  <c r="Q389" i="18"/>
  <c r="M389" i="18"/>
  <c r="C389" i="18"/>
  <c r="Q388" i="18"/>
  <c r="M388" i="18"/>
  <c r="C388" i="18"/>
  <c r="Q387" i="18"/>
  <c r="M387" i="18"/>
  <c r="C387" i="18"/>
  <c r="Q386" i="18"/>
  <c r="M386" i="18"/>
  <c r="C386" i="18"/>
  <c r="Q385" i="18"/>
  <c r="M385" i="18"/>
  <c r="C385" i="18"/>
  <c r="Q384" i="18"/>
  <c r="K384" i="18"/>
  <c r="M384" i="18"/>
  <c r="C384" i="18"/>
  <c r="Q383" i="18"/>
  <c r="K383" i="18"/>
  <c r="M383" i="18"/>
  <c r="C383" i="18"/>
  <c r="Q382" i="18"/>
  <c r="K382" i="18"/>
  <c r="M382" i="18"/>
  <c r="C382" i="18"/>
  <c r="Q381" i="18"/>
  <c r="K381" i="18"/>
  <c r="M381" i="18"/>
  <c r="C381" i="18"/>
  <c r="H108" i="33"/>
  <c r="G108" i="33"/>
  <c r="E108" i="33"/>
  <c r="D108" i="33"/>
  <c r="I107" i="33"/>
  <c r="F107" i="33"/>
  <c r="I106" i="33"/>
  <c r="F106" i="33"/>
  <c r="I105" i="33"/>
  <c r="F105" i="33"/>
  <c r="I104" i="33"/>
  <c r="F104" i="33"/>
  <c r="I103" i="33"/>
  <c r="F103" i="33"/>
  <c r="I102" i="33"/>
  <c r="F102" i="33"/>
  <c r="I101" i="33"/>
  <c r="F101" i="33"/>
  <c r="I100" i="33"/>
  <c r="F100" i="33"/>
  <c r="I99" i="33"/>
  <c r="F99" i="33"/>
  <c r="I98" i="33"/>
  <c r="I108" i="33"/>
  <c r="F98" i="33"/>
  <c r="F108" i="33"/>
  <c r="Q380" i="18"/>
  <c r="M380" i="18"/>
  <c r="C380" i="18"/>
  <c r="Q379" i="18"/>
  <c r="M379" i="18"/>
  <c r="C379" i="18"/>
  <c r="Q378" i="18"/>
  <c r="M378" i="18"/>
  <c r="C378" i="18"/>
  <c r="M377" i="18"/>
  <c r="C377" i="18"/>
  <c r="Q376" i="18"/>
  <c r="M376" i="18"/>
  <c r="C376" i="18"/>
  <c r="Q375" i="18"/>
  <c r="M375" i="18"/>
  <c r="C375" i="18"/>
  <c r="Q374" i="18"/>
  <c r="M374" i="18"/>
  <c r="C374" i="18"/>
  <c r="Q373" i="18"/>
  <c r="M373" i="18"/>
  <c r="C373" i="18"/>
  <c r="Q372" i="18"/>
  <c r="M372" i="18"/>
  <c r="C372" i="18"/>
  <c r="Q371" i="18"/>
  <c r="K371" i="18"/>
  <c r="M371" i="18"/>
  <c r="C371" i="18"/>
  <c r="Q370" i="18"/>
  <c r="K370" i="18"/>
  <c r="M370" i="18"/>
  <c r="C370" i="18"/>
  <c r="Q369" i="18"/>
  <c r="K369" i="18"/>
  <c r="M369" i="18"/>
  <c r="C369" i="18"/>
  <c r="Q368" i="18"/>
  <c r="K368" i="18"/>
  <c r="M368" i="18"/>
  <c r="C368" i="18"/>
  <c r="H84" i="33"/>
  <c r="G84" i="33"/>
  <c r="E84" i="33"/>
  <c r="D84" i="33"/>
  <c r="I83" i="33"/>
  <c r="F83" i="33"/>
  <c r="I82" i="33"/>
  <c r="F82" i="33"/>
  <c r="I81" i="33"/>
  <c r="F81" i="33"/>
  <c r="I80" i="33"/>
  <c r="F80" i="33"/>
  <c r="I79" i="33"/>
  <c r="F79" i="33"/>
  <c r="I78" i="33"/>
  <c r="F78" i="33"/>
  <c r="I77" i="33"/>
  <c r="F77" i="33"/>
  <c r="I76" i="33"/>
  <c r="F76" i="33"/>
  <c r="I75" i="33"/>
  <c r="F75" i="33"/>
  <c r="I74" i="33"/>
  <c r="I84" i="33"/>
  <c r="F74" i="33"/>
  <c r="F84" i="33"/>
  <c r="C355" i="18"/>
  <c r="K355" i="18"/>
  <c r="M355" i="18"/>
  <c r="Q355" i="18"/>
  <c r="C356" i="18"/>
  <c r="K356" i="18"/>
  <c r="M356" i="18"/>
  <c r="Q356" i="18"/>
  <c r="C357" i="18"/>
  <c r="K357" i="18"/>
  <c r="M357" i="18"/>
  <c r="Q357" i="18"/>
  <c r="C358" i="18"/>
  <c r="K358" i="18"/>
  <c r="M358" i="18"/>
  <c r="Q358" i="18"/>
  <c r="C359" i="18"/>
  <c r="M359" i="18"/>
  <c r="Q359" i="18"/>
  <c r="C360" i="18"/>
  <c r="M360" i="18"/>
  <c r="Q360" i="18"/>
  <c r="C361" i="18"/>
  <c r="M361" i="18"/>
  <c r="Q361" i="18"/>
  <c r="C362" i="18"/>
  <c r="M362" i="18"/>
  <c r="Q362" i="18"/>
  <c r="C363" i="18"/>
  <c r="M363" i="18"/>
  <c r="Q363" i="18"/>
  <c r="C364" i="18"/>
  <c r="M364" i="18"/>
  <c r="Q364" i="18"/>
  <c r="C365" i="18"/>
  <c r="M365" i="18"/>
  <c r="Q365" i="18"/>
  <c r="C366" i="18"/>
  <c r="M366" i="18"/>
  <c r="Q366" i="18"/>
  <c r="C367" i="18"/>
  <c r="M367" i="18"/>
  <c r="Q367" i="18"/>
  <c r="H59" i="33"/>
  <c r="G59" i="33"/>
  <c r="E59" i="33"/>
  <c r="D59" i="33"/>
  <c r="I58" i="33"/>
  <c r="F58" i="33"/>
  <c r="I57" i="33"/>
  <c r="F57" i="33"/>
  <c r="I56" i="33"/>
  <c r="F56" i="33"/>
  <c r="I55" i="33"/>
  <c r="F55" i="33"/>
  <c r="I54" i="33"/>
  <c r="F54" i="33"/>
  <c r="I53" i="33"/>
  <c r="F53" i="33"/>
  <c r="I52" i="33"/>
  <c r="F52" i="33"/>
  <c r="I51" i="33"/>
  <c r="F51" i="33"/>
  <c r="I50" i="33"/>
  <c r="F50" i="33"/>
  <c r="I49" i="33"/>
  <c r="F49" i="33"/>
  <c r="Q354" i="18"/>
  <c r="M354" i="18"/>
  <c r="C354" i="18"/>
  <c r="Q353" i="18"/>
  <c r="M353" i="18"/>
  <c r="C353" i="18"/>
  <c r="Q352" i="18"/>
  <c r="M352" i="18"/>
  <c r="C352" i="18"/>
  <c r="M351" i="18"/>
  <c r="C351" i="18"/>
  <c r="Q350" i="18"/>
  <c r="M350" i="18"/>
  <c r="C350" i="18"/>
  <c r="Q349" i="18"/>
  <c r="M349" i="18"/>
  <c r="C349" i="18"/>
  <c r="Q348" i="18"/>
  <c r="M348" i="18"/>
  <c r="C348" i="18"/>
  <c r="Q347" i="18"/>
  <c r="M347" i="18"/>
  <c r="C347" i="18"/>
  <c r="Q346" i="18"/>
  <c r="M346" i="18"/>
  <c r="C346" i="18"/>
  <c r="Q345" i="18"/>
  <c r="K345" i="18"/>
  <c r="M345" i="18"/>
  <c r="C345" i="18"/>
  <c r="Q344" i="18"/>
  <c r="K344" i="18"/>
  <c r="M344" i="18"/>
  <c r="C344" i="18"/>
  <c r="Q343" i="18"/>
  <c r="K343" i="18"/>
  <c r="M343" i="18"/>
  <c r="C343" i="18"/>
  <c r="Q342" i="18"/>
  <c r="K342" i="18"/>
  <c r="M342" i="18"/>
  <c r="C342" i="18"/>
  <c r="Q338" i="18"/>
  <c r="Q339" i="18"/>
  <c r="Q340" i="18"/>
  <c r="Q341" i="18"/>
  <c r="M341" i="18"/>
  <c r="C341" i="18"/>
  <c r="M340" i="18"/>
  <c r="C340" i="18"/>
  <c r="M339" i="18"/>
  <c r="C339" i="18"/>
  <c r="M338" i="18"/>
  <c r="C338" i="18"/>
  <c r="M337" i="18"/>
  <c r="C337" i="18"/>
  <c r="M336" i="18"/>
  <c r="C336" i="18"/>
  <c r="M335" i="18"/>
  <c r="C335" i="18"/>
  <c r="M334" i="18"/>
  <c r="C334" i="18"/>
  <c r="M333" i="18"/>
  <c r="C333" i="18"/>
  <c r="K332" i="18"/>
  <c r="M332" i="18"/>
  <c r="C332" i="18"/>
  <c r="K331" i="18"/>
  <c r="M331" i="18"/>
  <c r="C331" i="18"/>
  <c r="K330" i="18"/>
  <c r="M330" i="18"/>
  <c r="C330" i="18"/>
  <c r="K329" i="18"/>
  <c r="M329" i="18"/>
  <c r="C329" i="18"/>
  <c r="H37" i="33"/>
  <c r="G37" i="33"/>
  <c r="E37" i="33"/>
  <c r="D37" i="33"/>
  <c r="I36" i="33"/>
  <c r="F36" i="33"/>
  <c r="I35" i="33"/>
  <c r="F35" i="33"/>
  <c r="I34" i="33"/>
  <c r="F34" i="33"/>
  <c r="I33" i="33"/>
  <c r="F33" i="33"/>
  <c r="I32" i="33"/>
  <c r="F32" i="33"/>
  <c r="I31" i="33"/>
  <c r="F31" i="33"/>
  <c r="I30" i="33"/>
  <c r="F30" i="33"/>
  <c r="I29" i="33"/>
  <c r="F29" i="33"/>
  <c r="I28" i="33"/>
  <c r="F28" i="33"/>
  <c r="I27" i="33"/>
  <c r="F27" i="33"/>
  <c r="Q328" i="18"/>
  <c r="M328" i="18"/>
  <c r="C328" i="18"/>
  <c r="Q327" i="18"/>
  <c r="M327" i="18"/>
  <c r="C327" i="18"/>
  <c r="Q326" i="18"/>
  <c r="M326" i="18"/>
  <c r="C326" i="18"/>
  <c r="M325" i="18"/>
  <c r="C325" i="18"/>
  <c r="Q324" i="18"/>
  <c r="M324" i="18"/>
  <c r="C324" i="18"/>
  <c r="Q323" i="18"/>
  <c r="M323" i="18"/>
  <c r="C323" i="18"/>
  <c r="Q322" i="18"/>
  <c r="M322" i="18"/>
  <c r="C322" i="18"/>
  <c r="Q321" i="18"/>
  <c r="M321" i="18"/>
  <c r="C321" i="18"/>
  <c r="Q320" i="18"/>
  <c r="M320" i="18"/>
  <c r="C320" i="18"/>
  <c r="Q319" i="18"/>
  <c r="K319" i="18"/>
  <c r="M319" i="18"/>
  <c r="C319" i="18"/>
  <c r="Q318" i="18"/>
  <c r="K318" i="18"/>
  <c r="M318" i="18"/>
  <c r="C318" i="18"/>
  <c r="Q317" i="18"/>
  <c r="K317" i="18"/>
  <c r="M317" i="18"/>
  <c r="C317" i="18"/>
  <c r="R316" i="18"/>
  <c r="Q316" i="18"/>
  <c r="K316" i="18"/>
  <c r="M316" i="18"/>
  <c r="C316" i="18"/>
  <c r="C303" i="18"/>
  <c r="K303" i="18"/>
  <c r="M303" i="18"/>
  <c r="Q303" i="18"/>
  <c r="C304" i="18"/>
  <c r="K304" i="18"/>
  <c r="M304" i="18"/>
  <c r="Q304" i="18"/>
  <c r="C305" i="18"/>
  <c r="K305" i="18"/>
  <c r="M305" i="18"/>
  <c r="Q305" i="18"/>
  <c r="C306" i="18"/>
  <c r="K306" i="18"/>
  <c r="M306" i="18"/>
  <c r="Q306" i="18"/>
  <c r="C307" i="18"/>
  <c r="M307" i="18"/>
  <c r="Q307" i="18"/>
  <c r="C308" i="18"/>
  <c r="M308" i="18"/>
  <c r="Q308" i="18"/>
  <c r="C309" i="18"/>
  <c r="M309" i="18"/>
  <c r="Q309" i="18"/>
  <c r="C310" i="18"/>
  <c r="M310" i="18"/>
  <c r="Q310" i="18"/>
  <c r="C311" i="18"/>
  <c r="M311" i="18"/>
  <c r="Q311" i="18"/>
  <c r="C312" i="18"/>
  <c r="M312" i="18"/>
  <c r="Q312" i="18"/>
  <c r="C313" i="18"/>
  <c r="M313" i="18"/>
  <c r="Q313" i="18"/>
  <c r="C314" i="18"/>
  <c r="M314" i="18"/>
  <c r="Q314" i="18"/>
  <c r="C315" i="18"/>
  <c r="M315" i="18"/>
  <c r="Q315" i="18"/>
  <c r="H16" i="33"/>
  <c r="G16" i="33"/>
  <c r="D16" i="33"/>
  <c r="I15" i="33"/>
  <c r="I14" i="33"/>
  <c r="I13" i="33"/>
  <c r="I12" i="33"/>
  <c r="I11" i="33"/>
  <c r="I10" i="33"/>
  <c r="I9" i="33"/>
  <c r="I8" i="33"/>
  <c r="I7" i="33"/>
  <c r="I6" i="33"/>
  <c r="F14" i="33"/>
  <c r="F13" i="33"/>
  <c r="F12" i="33"/>
  <c r="F11" i="33"/>
  <c r="F10" i="33"/>
  <c r="F9" i="33"/>
  <c r="F8" i="33"/>
  <c r="F7" i="33"/>
  <c r="F6" i="33"/>
  <c r="Q329" i="18"/>
  <c r="Q330" i="18"/>
  <c r="Q331" i="18"/>
  <c r="Q332" i="18"/>
  <c r="Q333" i="18"/>
  <c r="Q334" i="18"/>
  <c r="Q335" i="18"/>
  <c r="Q336" i="18"/>
  <c r="Q337" i="18"/>
  <c r="R290" i="18"/>
  <c r="Q302" i="18"/>
  <c r="M302" i="18"/>
  <c r="C302" i="18"/>
  <c r="Q301" i="18"/>
  <c r="M301" i="18"/>
  <c r="C301" i="18"/>
  <c r="Q300" i="18"/>
  <c r="M300" i="18"/>
  <c r="C300" i="18"/>
  <c r="M299" i="18"/>
  <c r="C299" i="18"/>
  <c r="Q298" i="18"/>
  <c r="M298" i="18"/>
  <c r="C298" i="18"/>
  <c r="Q297" i="18"/>
  <c r="M297" i="18"/>
  <c r="C297" i="18"/>
  <c r="Q296" i="18"/>
  <c r="M296" i="18"/>
  <c r="C296" i="18"/>
  <c r="Q295" i="18"/>
  <c r="M295" i="18"/>
  <c r="C295" i="18"/>
  <c r="Q294" i="18"/>
  <c r="M294" i="18"/>
  <c r="C294" i="18"/>
  <c r="Q293" i="18"/>
  <c r="K293" i="18"/>
  <c r="M293" i="18"/>
  <c r="C293" i="18"/>
  <c r="Q292" i="18"/>
  <c r="K292" i="18"/>
  <c r="M292" i="18"/>
  <c r="C292" i="18"/>
  <c r="Q291" i="18"/>
  <c r="K291" i="18"/>
  <c r="M291" i="18"/>
  <c r="C291" i="18"/>
  <c r="Q290" i="18"/>
  <c r="K290" i="18"/>
  <c r="M290" i="18"/>
  <c r="C290" i="18"/>
  <c r="Q289" i="18"/>
  <c r="M289" i="18"/>
  <c r="C289" i="18"/>
  <c r="Q288" i="18"/>
  <c r="M288" i="18"/>
  <c r="C288" i="18"/>
  <c r="Q287" i="18"/>
  <c r="M287" i="18"/>
  <c r="C287" i="18"/>
  <c r="Q286" i="18"/>
  <c r="M286" i="18"/>
  <c r="C286" i="18"/>
  <c r="Q285" i="18"/>
  <c r="M285" i="18"/>
  <c r="C285" i="18"/>
  <c r="Q284" i="18"/>
  <c r="M284" i="18"/>
  <c r="C284" i="18"/>
  <c r="Q283" i="18"/>
  <c r="M283" i="18"/>
  <c r="C283" i="18"/>
  <c r="Q282" i="18"/>
  <c r="M282" i="18"/>
  <c r="C282" i="18"/>
  <c r="Q281" i="18"/>
  <c r="M281" i="18"/>
  <c r="C281" i="18"/>
  <c r="Q280" i="18"/>
  <c r="K280" i="18"/>
  <c r="M280" i="18"/>
  <c r="C280" i="18"/>
  <c r="Q279" i="18"/>
  <c r="K279" i="18"/>
  <c r="M279" i="18"/>
  <c r="C279" i="18"/>
  <c r="Q278" i="18"/>
  <c r="K278" i="18"/>
  <c r="M278" i="18"/>
  <c r="C278" i="18"/>
  <c r="Q277" i="18"/>
  <c r="K277" i="18"/>
  <c r="M277" i="18"/>
  <c r="C277" i="18"/>
  <c r="M15" i="32"/>
  <c r="Q276" i="18"/>
  <c r="M276" i="18"/>
  <c r="C276" i="18"/>
  <c r="Q275" i="18"/>
  <c r="M275" i="18"/>
  <c r="C275" i="18"/>
  <c r="Q274" i="18"/>
  <c r="M274" i="18"/>
  <c r="C274" i="18"/>
  <c r="Q273" i="18"/>
  <c r="M273" i="18"/>
  <c r="C273" i="18"/>
  <c r="Q272" i="18"/>
  <c r="M272" i="18"/>
  <c r="C272" i="18"/>
  <c r="Q271" i="18"/>
  <c r="M271" i="18"/>
  <c r="C271" i="18"/>
  <c r="Q270" i="18"/>
  <c r="M270" i="18"/>
  <c r="C270" i="18"/>
  <c r="Q269" i="18"/>
  <c r="M269" i="18"/>
  <c r="C269" i="18"/>
  <c r="Q268" i="18"/>
  <c r="M268" i="18"/>
  <c r="C268" i="18"/>
  <c r="Q267" i="18"/>
  <c r="K267" i="18"/>
  <c r="M267" i="18"/>
  <c r="C267" i="18"/>
  <c r="Q266" i="18"/>
  <c r="K266" i="18"/>
  <c r="M266" i="18"/>
  <c r="C266" i="18"/>
  <c r="Q265" i="18"/>
  <c r="K265" i="18"/>
  <c r="M265" i="18"/>
  <c r="C265" i="18"/>
  <c r="Q264" i="18"/>
  <c r="K264" i="18"/>
  <c r="M264" i="18"/>
  <c r="C264" i="18"/>
  <c r="M14" i="32"/>
  <c r="M13" i="32"/>
  <c r="M11" i="32"/>
  <c r="M9" i="32"/>
  <c r="M8" i="32"/>
  <c r="L9" i="32"/>
  <c r="L11" i="32"/>
  <c r="L13" i="32"/>
  <c r="L14" i="32"/>
  <c r="L8" i="32"/>
  <c r="K9" i="32"/>
  <c r="K10" i="32"/>
  <c r="L10" i="32"/>
  <c r="M10" i="32"/>
  <c r="K11" i="32"/>
  <c r="K12" i="32"/>
  <c r="L12" i="32"/>
  <c r="M12" i="32"/>
  <c r="K13" i="32"/>
  <c r="K14" i="32"/>
  <c r="K8" i="32"/>
  <c r="H9" i="32"/>
  <c r="H3" i="32"/>
  <c r="H14" i="32"/>
  <c r="H10" i="32"/>
  <c r="H4" i="32"/>
  <c r="H11" i="32"/>
  <c r="H12" i="32"/>
  <c r="H13" i="32"/>
  <c r="H8" i="32"/>
  <c r="F59" i="33"/>
  <c r="I59" i="33"/>
  <c r="I37" i="33"/>
  <c r="F37" i="33"/>
  <c r="I16" i="33"/>
  <c r="H2" i="32"/>
  <c r="Q263" i="18"/>
  <c r="M263" i="18"/>
  <c r="C263" i="18"/>
  <c r="Q262" i="18"/>
  <c r="M262" i="18"/>
  <c r="C262" i="18"/>
  <c r="Q261" i="18"/>
  <c r="M261" i="18"/>
  <c r="C261" i="18"/>
  <c r="Q260" i="18"/>
  <c r="M260" i="18"/>
  <c r="C260" i="18"/>
  <c r="Q259" i="18"/>
  <c r="M259" i="18"/>
  <c r="C259" i="18"/>
  <c r="Q258" i="18"/>
  <c r="M258" i="18"/>
  <c r="C258" i="18"/>
  <c r="Q257" i="18"/>
  <c r="M257" i="18"/>
  <c r="C257" i="18"/>
  <c r="Q256" i="18"/>
  <c r="M256" i="18"/>
  <c r="C256" i="18"/>
  <c r="Q255" i="18"/>
  <c r="M255" i="18"/>
  <c r="C255" i="18"/>
  <c r="Q254" i="18"/>
  <c r="K254" i="18"/>
  <c r="M254" i="18"/>
  <c r="C254" i="18"/>
  <c r="Q253" i="18"/>
  <c r="K253" i="18"/>
  <c r="M253" i="18"/>
  <c r="C253" i="18"/>
  <c r="Q252" i="18"/>
  <c r="K252" i="18"/>
  <c r="M252" i="18"/>
  <c r="C252" i="18"/>
  <c r="Q251" i="18"/>
  <c r="K251" i="18"/>
  <c r="M251" i="18"/>
  <c r="C251" i="18"/>
  <c r="Q250" i="18"/>
  <c r="M250" i="18"/>
  <c r="C250" i="18"/>
  <c r="Q249" i="18"/>
  <c r="M249" i="18"/>
  <c r="C249" i="18"/>
  <c r="Q248" i="18"/>
  <c r="M248" i="18"/>
  <c r="C248" i="18"/>
  <c r="Q247" i="18"/>
  <c r="M247" i="18"/>
  <c r="C247" i="18"/>
  <c r="Q246" i="18"/>
  <c r="M246" i="18"/>
  <c r="C246" i="18"/>
  <c r="Q245" i="18"/>
  <c r="M245" i="18"/>
  <c r="C245" i="18"/>
  <c r="Q244" i="18"/>
  <c r="M244" i="18"/>
  <c r="C244" i="18"/>
  <c r="Q243" i="18"/>
  <c r="M243" i="18"/>
  <c r="C243" i="18"/>
  <c r="Q242" i="18"/>
  <c r="M242" i="18"/>
  <c r="C242" i="18"/>
  <c r="Q241" i="18"/>
  <c r="K241" i="18"/>
  <c r="M241" i="18"/>
  <c r="C241" i="18"/>
  <c r="Q240" i="18"/>
  <c r="K240" i="18"/>
  <c r="M240" i="18"/>
  <c r="C240" i="18"/>
  <c r="Q239" i="18"/>
  <c r="K239" i="18"/>
  <c r="M239" i="18"/>
  <c r="C239" i="18"/>
  <c r="Q238" i="18"/>
  <c r="K238" i="18"/>
  <c r="M238" i="18"/>
  <c r="C238" i="18"/>
  <c r="Q237" i="18"/>
  <c r="M237" i="18"/>
  <c r="C237" i="18"/>
  <c r="Q236" i="18"/>
  <c r="M236" i="18"/>
  <c r="C236" i="18"/>
  <c r="Q235" i="18"/>
  <c r="M235" i="18"/>
  <c r="C235" i="18"/>
  <c r="Q234" i="18"/>
  <c r="M234" i="18"/>
  <c r="C234" i="18"/>
  <c r="Q233" i="18"/>
  <c r="M233" i="18"/>
  <c r="C233" i="18"/>
  <c r="Q232" i="18"/>
  <c r="M232" i="18"/>
  <c r="C232" i="18"/>
  <c r="Q231" i="18"/>
  <c r="M231" i="18"/>
  <c r="C231" i="18"/>
  <c r="Q230" i="18"/>
  <c r="M230" i="18"/>
  <c r="C230" i="18"/>
  <c r="Q229" i="18"/>
  <c r="M229" i="18"/>
  <c r="C229" i="18"/>
  <c r="Q228" i="18"/>
  <c r="K228" i="18"/>
  <c r="M228" i="18"/>
  <c r="C228" i="18"/>
  <c r="Q227" i="18"/>
  <c r="K227" i="18"/>
  <c r="M227" i="18"/>
  <c r="C227" i="18"/>
  <c r="Q226" i="18"/>
  <c r="K226" i="18"/>
  <c r="M226" i="18"/>
  <c r="C226" i="18"/>
  <c r="Q225" i="18"/>
  <c r="K225" i="18"/>
  <c r="M225" i="18"/>
  <c r="C225" i="18"/>
  <c r="Q224" i="18"/>
  <c r="M224" i="18"/>
  <c r="C224" i="18"/>
  <c r="Q223" i="18"/>
  <c r="M223" i="18"/>
  <c r="C223" i="18"/>
  <c r="Q222" i="18"/>
  <c r="M222" i="18"/>
  <c r="C222" i="18"/>
  <c r="Q221" i="18"/>
  <c r="M221" i="18"/>
  <c r="C221" i="18"/>
  <c r="Q220" i="18"/>
  <c r="M220" i="18"/>
  <c r="C220" i="18"/>
  <c r="Q219" i="18"/>
  <c r="M219" i="18"/>
  <c r="C219" i="18"/>
  <c r="Q218" i="18"/>
  <c r="M218" i="18"/>
  <c r="C218" i="18"/>
  <c r="Q217" i="18"/>
  <c r="M217" i="18"/>
  <c r="C217" i="18"/>
  <c r="Q216" i="18"/>
  <c r="M216" i="18"/>
  <c r="C216" i="18"/>
  <c r="Q215" i="18"/>
  <c r="K215" i="18"/>
  <c r="M215" i="18"/>
  <c r="C215" i="18"/>
  <c r="Q214" i="18"/>
  <c r="K214" i="18"/>
  <c r="M214" i="18"/>
  <c r="C214" i="18"/>
  <c r="Q213" i="18"/>
  <c r="K213" i="18"/>
  <c r="M213" i="18"/>
  <c r="C213" i="18"/>
  <c r="Q212" i="18"/>
  <c r="K212" i="18"/>
  <c r="M212" i="18"/>
  <c r="C212" i="18"/>
  <c r="Q211" i="18"/>
  <c r="M211" i="18"/>
  <c r="C211" i="18"/>
  <c r="Q210" i="18"/>
  <c r="M210" i="18"/>
  <c r="C210" i="18"/>
  <c r="Q209" i="18"/>
  <c r="M209" i="18"/>
  <c r="C209" i="18"/>
  <c r="Q208" i="18"/>
  <c r="M208" i="18"/>
  <c r="C208" i="18"/>
  <c r="Q207" i="18"/>
  <c r="M207" i="18"/>
  <c r="C207" i="18"/>
  <c r="Q206" i="18"/>
  <c r="M206" i="18"/>
  <c r="C206" i="18"/>
  <c r="Q205" i="18"/>
  <c r="M205" i="18"/>
  <c r="C205" i="18"/>
  <c r="Q204" i="18"/>
  <c r="M204" i="18"/>
  <c r="C204" i="18"/>
  <c r="Q203" i="18"/>
  <c r="M203" i="18"/>
  <c r="C203" i="18"/>
  <c r="Q202" i="18"/>
  <c r="K202" i="18"/>
  <c r="M202" i="18"/>
  <c r="C202" i="18"/>
  <c r="Q201" i="18"/>
  <c r="K201" i="18"/>
  <c r="M201" i="18"/>
  <c r="C201" i="18"/>
  <c r="Q200" i="18"/>
  <c r="K200" i="18"/>
  <c r="M200" i="18"/>
  <c r="C200" i="18"/>
  <c r="Q199" i="18"/>
  <c r="K199" i="18"/>
  <c r="M199" i="18"/>
  <c r="C199" i="18"/>
  <c r="M179" i="18"/>
  <c r="M180" i="18"/>
  <c r="M181" i="18"/>
  <c r="M182" i="18"/>
  <c r="M183" i="18"/>
  <c r="M184" i="18"/>
  <c r="M185" i="18"/>
  <c r="M190" i="18"/>
  <c r="M191" i="18"/>
  <c r="M192" i="18"/>
  <c r="M193" i="18"/>
  <c r="M194" i="18"/>
  <c r="M195" i="18"/>
  <c r="M196" i="18"/>
  <c r="M197" i="18"/>
  <c r="M198" i="18"/>
  <c r="Q198" i="18"/>
  <c r="C198" i="18"/>
  <c r="Q197" i="18"/>
  <c r="C197" i="18"/>
  <c r="Q196" i="18"/>
  <c r="C196" i="18"/>
  <c r="Q195" i="18"/>
  <c r="C195" i="18"/>
  <c r="Q194" i="18"/>
  <c r="C194" i="18"/>
  <c r="Q193" i="18"/>
  <c r="C193" i="18"/>
  <c r="Q192" i="18"/>
  <c r="C192" i="18"/>
  <c r="Q191" i="18"/>
  <c r="C191" i="18"/>
  <c r="Q190" i="18"/>
  <c r="C190" i="18"/>
  <c r="Q189" i="18"/>
  <c r="K189" i="18"/>
  <c r="M189" i="18"/>
  <c r="C189" i="18"/>
  <c r="Q188" i="18"/>
  <c r="K188" i="18"/>
  <c r="M188" i="18"/>
  <c r="C188" i="18"/>
  <c r="Q187" i="18"/>
  <c r="K187" i="18"/>
  <c r="M187" i="18"/>
  <c r="C187" i="18"/>
  <c r="Q186" i="18"/>
  <c r="K186" i="18"/>
  <c r="M186" i="18"/>
  <c r="C186" i="18"/>
  <c r="Q185" i="18"/>
  <c r="C185" i="18"/>
  <c r="Q184" i="18"/>
  <c r="C184" i="18"/>
  <c r="Q183" i="18"/>
  <c r="C183" i="18"/>
  <c r="Q182" i="18"/>
  <c r="C182" i="18"/>
  <c r="Q181" i="18"/>
  <c r="C181" i="18"/>
  <c r="Q180" i="18"/>
  <c r="C180" i="18"/>
  <c r="Q179" i="18"/>
  <c r="C179" i="18"/>
  <c r="Q178" i="18"/>
  <c r="M178" i="18"/>
  <c r="C178" i="18"/>
  <c r="Q177" i="18"/>
  <c r="M177" i="18"/>
  <c r="C177" i="18"/>
  <c r="Q176" i="18"/>
  <c r="K176" i="18"/>
  <c r="M176" i="18"/>
  <c r="C176" i="18"/>
  <c r="Q175" i="18"/>
  <c r="K175" i="18"/>
  <c r="M175" i="18"/>
  <c r="C175" i="18"/>
  <c r="Q174" i="18"/>
  <c r="K174" i="18"/>
  <c r="M174" i="18"/>
  <c r="C174" i="18"/>
  <c r="Q173" i="18"/>
  <c r="K173" i="18"/>
  <c r="M173" i="18"/>
  <c r="C173" i="18"/>
  <c r="Q172" i="18"/>
  <c r="M172" i="18"/>
  <c r="C172" i="18"/>
  <c r="Q171" i="18"/>
  <c r="M171" i="18"/>
  <c r="C171" i="18"/>
  <c r="Q170" i="18"/>
  <c r="M170" i="18"/>
  <c r="C170" i="18"/>
  <c r="Q169" i="18"/>
  <c r="M169" i="18"/>
  <c r="C169" i="18"/>
  <c r="Q168" i="18"/>
  <c r="M168" i="18"/>
  <c r="C168" i="18"/>
  <c r="Q167" i="18"/>
  <c r="M167" i="18"/>
  <c r="C167" i="18"/>
  <c r="Q166" i="18"/>
  <c r="M166" i="18"/>
  <c r="C166" i="18"/>
  <c r="Q165" i="18"/>
  <c r="M165" i="18"/>
  <c r="C165" i="18"/>
  <c r="Q164" i="18"/>
  <c r="M164" i="18"/>
  <c r="C164" i="18"/>
  <c r="Q163" i="18"/>
  <c r="K163" i="18"/>
  <c r="M163" i="18"/>
  <c r="C163" i="18"/>
  <c r="Q162" i="18"/>
  <c r="K162" i="18"/>
  <c r="M162" i="18"/>
  <c r="C162" i="18"/>
  <c r="Q161" i="18"/>
  <c r="K161" i="18"/>
  <c r="M161" i="18"/>
  <c r="C161" i="18"/>
  <c r="Q160" i="18"/>
  <c r="K160" i="18"/>
  <c r="M160" i="18"/>
  <c r="C160" i="18"/>
  <c r="Q159" i="18"/>
  <c r="M159" i="18"/>
  <c r="C159" i="18"/>
  <c r="Q158" i="18"/>
  <c r="M158" i="18"/>
  <c r="C158" i="18"/>
  <c r="Q157" i="18"/>
  <c r="M157" i="18"/>
  <c r="C157" i="18"/>
  <c r="Q156" i="18"/>
  <c r="M156" i="18"/>
  <c r="C156" i="18"/>
  <c r="Q155" i="18"/>
  <c r="M155" i="18"/>
  <c r="C155" i="18"/>
  <c r="Q154" i="18"/>
  <c r="M154" i="18"/>
  <c r="C154" i="18"/>
  <c r="Q153" i="18"/>
  <c r="M153" i="18"/>
  <c r="C153" i="18"/>
  <c r="Q152" i="18"/>
  <c r="M152" i="18"/>
  <c r="C152" i="18"/>
  <c r="Q151" i="18"/>
  <c r="M151" i="18"/>
  <c r="C151" i="18"/>
  <c r="Q150" i="18"/>
  <c r="K150" i="18"/>
  <c r="M150" i="18"/>
  <c r="C150" i="18"/>
  <c r="Q149" i="18"/>
  <c r="K149" i="18"/>
  <c r="M149" i="18"/>
  <c r="C149" i="18"/>
  <c r="Q148" i="18"/>
  <c r="K148" i="18"/>
  <c r="M148" i="18"/>
  <c r="C148" i="18"/>
  <c r="Q147" i="18"/>
  <c r="K147" i="18"/>
  <c r="M147" i="18"/>
  <c r="C147" i="18"/>
  <c r="K136" i="18"/>
  <c r="K135" i="18"/>
  <c r="K134" i="18"/>
  <c r="K133" i="18"/>
  <c r="C146" i="18"/>
  <c r="M146" i="18"/>
  <c r="Q146" i="18"/>
  <c r="Q136" i="18"/>
  <c r="M136" i="18"/>
  <c r="C136" i="18"/>
  <c r="Q145" i="18"/>
  <c r="M145" i="18"/>
  <c r="C145" i="18"/>
  <c r="Q144" i="18"/>
  <c r="M144" i="18"/>
  <c r="C144" i="18"/>
  <c r="Q143" i="18"/>
  <c r="M143" i="18"/>
  <c r="C143" i="18"/>
  <c r="Q142" i="18"/>
  <c r="M142" i="18"/>
  <c r="C142" i="18"/>
  <c r="Q141" i="18"/>
  <c r="M141" i="18"/>
  <c r="C141" i="18"/>
  <c r="Q140" i="18"/>
  <c r="M140" i="18"/>
  <c r="C140" i="18"/>
  <c r="Q139" i="18"/>
  <c r="M139" i="18"/>
  <c r="C139" i="18"/>
  <c r="Q138" i="18"/>
  <c r="M138" i="18"/>
  <c r="C138" i="18"/>
  <c r="Q137" i="18"/>
  <c r="M137" i="18"/>
  <c r="C137" i="18"/>
  <c r="Q135" i="18"/>
  <c r="M135" i="18"/>
  <c r="C135" i="18"/>
  <c r="Q134" i="18"/>
  <c r="M134" i="18"/>
  <c r="C134" i="18"/>
  <c r="Q133" i="18"/>
  <c r="M133" i="18"/>
  <c r="C133" i="18"/>
  <c r="C122" i="18"/>
  <c r="M122" i="18"/>
  <c r="Q122" i="18"/>
  <c r="C123" i="18"/>
  <c r="M123" i="18"/>
  <c r="Q123" i="18"/>
  <c r="C124" i="18"/>
  <c r="M124" i="18"/>
  <c r="Q124" i="18"/>
  <c r="C125" i="18"/>
  <c r="M125" i="18"/>
  <c r="Q125" i="18"/>
  <c r="C126" i="18"/>
  <c r="M126" i="18"/>
  <c r="Q126" i="18"/>
  <c r="C127" i="18"/>
  <c r="M127" i="18"/>
  <c r="Q127" i="18"/>
  <c r="C128" i="18"/>
  <c r="M128" i="18"/>
  <c r="Q128" i="18"/>
  <c r="C129" i="18"/>
  <c r="M129" i="18"/>
  <c r="Q129" i="18"/>
  <c r="C130" i="18"/>
  <c r="M130" i="18"/>
  <c r="Q130" i="18"/>
  <c r="C131" i="18"/>
  <c r="M131" i="18"/>
  <c r="Q131" i="18"/>
  <c r="C132" i="18"/>
  <c r="M132" i="18"/>
  <c r="Q132" i="18"/>
  <c r="Q121" i="18"/>
  <c r="M121" i="18"/>
  <c r="C121" i="18"/>
  <c r="Q120" i="18"/>
  <c r="M120" i="18"/>
  <c r="C120" i="18"/>
  <c r="Q119" i="18"/>
  <c r="M119" i="18"/>
  <c r="C119" i="18"/>
  <c r="Q118" i="18"/>
  <c r="M118" i="18"/>
  <c r="C118" i="18"/>
  <c r="Q117" i="18"/>
  <c r="M117" i="18"/>
  <c r="C117" i="18"/>
  <c r="Q116" i="18"/>
  <c r="M116" i="18"/>
  <c r="C116" i="18"/>
  <c r="Q115" i="18"/>
  <c r="M115" i="18"/>
  <c r="C115" i="18"/>
  <c r="Q114" i="18"/>
  <c r="M114" i="18"/>
  <c r="C114" i="18"/>
  <c r="Q113" i="18"/>
  <c r="M113" i="18"/>
  <c r="C113" i="18"/>
  <c r="Q112" i="18"/>
  <c r="M112" i="18"/>
  <c r="C112" i="18"/>
  <c r="Q111" i="18"/>
  <c r="M111" i="18"/>
  <c r="C111" i="18"/>
  <c r="Q110" i="18"/>
  <c r="M110" i="18"/>
  <c r="C110" i="18"/>
  <c r="Q109" i="18"/>
  <c r="M109" i="18"/>
  <c r="C109" i="18"/>
  <c r="C100" i="18"/>
  <c r="M100" i="18"/>
  <c r="Q100" i="18"/>
  <c r="Q108" i="18"/>
  <c r="M108" i="18"/>
  <c r="C108" i="18"/>
  <c r="Q107" i="18"/>
  <c r="M107" i="18"/>
  <c r="C107" i="18"/>
  <c r="Q106" i="18"/>
  <c r="M106" i="18"/>
  <c r="C106" i="18"/>
  <c r="Q105" i="18"/>
  <c r="M105" i="18"/>
  <c r="C105" i="18"/>
  <c r="Q104" i="18"/>
  <c r="M104" i="18"/>
  <c r="C104" i="18"/>
  <c r="Q103" i="18"/>
  <c r="M103" i="18"/>
  <c r="C103" i="18"/>
  <c r="Q102" i="18"/>
  <c r="M102" i="18"/>
  <c r="C102" i="18"/>
  <c r="Q101" i="18"/>
  <c r="M101" i="18"/>
  <c r="C101" i="18"/>
  <c r="Q99" i="18"/>
  <c r="M99" i="18"/>
  <c r="C99" i="18"/>
  <c r="Q98" i="18"/>
  <c r="M98" i="18"/>
  <c r="C98" i="18"/>
  <c r="Q97" i="18"/>
  <c r="M97" i="18"/>
  <c r="C97" i="18"/>
  <c r="Q96" i="18"/>
  <c r="M96" i="18"/>
  <c r="C96" i="18"/>
  <c r="Q95" i="18"/>
  <c r="M95" i="18"/>
  <c r="C95" i="18"/>
  <c r="Q94" i="18"/>
  <c r="M94" i="18"/>
  <c r="C94" i="18"/>
  <c r="Q93" i="18"/>
  <c r="M93" i="18"/>
  <c r="C93" i="18"/>
  <c r="Q92" i="18"/>
  <c r="M92" i="18"/>
  <c r="C92" i="18"/>
  <c r="Q91" i="18"/>
  <c r="M91" i="18"/>
  <c r="C91" i="18"/>
  <c r="Q90" i="18"/>
  <c r="M90" i="18"/>
  <c r="C90" i="18"/>
  <c r="Q89" i="18"/>
  <c r="M89" i="18"/>
  <c r="C89" i="18"/>
  <c r="Q88" i="18"/>
  <c r="M88" i="18"/>
  <c r="C88" i="18"/>
  <c r="Q87" i="18"/>
  <c r="M87" i="18"/>
  <c r="C87" i="18"/>
  <c r="Q86" i="18"/>
  <c r="M86" i="18"/>
  <c r="C86" i="18"/>
  <c r="Q85" i="18"/>
  <c r="M85" i="18"/>
  <c r="C85" i="18"/>
  <c r="Q84" i="18"/>
  <c r="M84" i="18"/>
  <c r="C84" i="18"/>
  <c r="Q83" i="18"/>
  <c r="M83" i="18"/>
  <c r="C83" i="18"/>
  <c r="Q82" i="18"/>
  <c r="M82" i="18"/>
  <c r="C82" i="18"/>
  <c r="Q81" i="18"/>
  <c r="M81" i="18"/>
  <c r="C81" i="18"/>
  <c r="Q80" i="18"/>
  <c r="M80" i="18"/>
  <c r="C80" i="18"/>
  <c r="Q79" i="18"/>
  <c r="M79" i="18"/>
  <c r="C79" i="18"/>
  <c r="Q78" i="18"/>
  <c r="M78" i="18"/>
  <c r="C78" i="18"/>
  <c r="Q77" i="18"/>
  <c r="M77" i="18"/>
  <c r="C77" i="18"/>
  <c r="Q76" i="18"/>
  <c r="M76" i="18"/>
  <c r="C76" i="18"/>
  <c r="Q75" i="18"/>
  <c r="M75" i="18"/>
  <c r="C75" i="18"/>
  <c r="Q64" i="18"/>
  <c r="Q74" i="18"/>
  <c r="M74" i="18"/>
  <c r="C74" i="18"/>
  <c r="Q73" i="18"/>
  <c r="M73" i="18"/>
  <c r="C73" i="18"/>
  <c r="Q72" i="18"/>
  <c r="M72" i="18"/>
  <c r="C72" i="18"/>
  <c r="Q71" i="18"/>
  <c r="M71" i="18"/>
  <c r="C71" i="18"/>
  <c r="Q70" i="18"/>
  <c r="M70" i="18"/>
  <c r="C70" i="18"/>
  <c r="Q69" i="18"/>
  <c r="M69" i="18"/>
  <c r="C69" i="18"/>
  <c r="Q68" i="18"/>
  <c r="M68" i="18"/>
  <c r="C68" i="18"/>
  <c r="Q67" i="18"/>
  <c r="M67" i="18"/>
  <c r="C67" i="18"/>
  <c r="Q66" i="18"/>
  <c r="M66" i="18"/>
  <c r="C66" i="18"/>
  <c r="Q65" i="18"/>
  <c r="M65" i="18"/>
  <c r="C65" i="18"/>
  <c r="M64" i="18"/>
  <c r="C64" i="18"/>
  <c r="M54" i="18"/>
  <c r="Q54" i="18"/>
  <c r="M55" i="18"/>
  <c r="Q55" i="18"/>
  <c r="M56" i="18"/>
  <c r="Q56" i="18"/>
  <c r="M57" i="18"/>
  <c r="Q57" i="18"/>
  <c r="M58" i="18"/>
  <c r="Q58" i="18"/>
  <c r="M59" i="18"/>
  <c r="Q59" i="18"/>
  <c r="M60" i="18"/>
  <c r="Q60" i="18"/>
  <c r="M61" i="18"/>
  <c r="Q61" i="18"/>
  <c r="M62" i="18"/>
  <c r="Q62" i="18"/>
  <c r="M63" i="18"/>
  <c r="Q63" i="18"/>
  <c r="Q47" i="18"/>
  <c r="Q48" i="18"/>
  <c r="Q49" i="18"/>
  <c r="Q50" i="18"/>
  <c r="Q51" i="18"/>
  <c r="Q52" i="18"/>
  <c r="Q53" i="18"/>
  <c r="M47" i="18"/>
  <c r="M48" i="18"/>
  <c r="M49" i="18"/>
  <c r="M50" i="18"/>
  <c r="M51" i="18"/>
  <c r="M52" i="18"/>
  <c r="M53" i="18"/>
  <c r="C63" i="18"/>
  <c r="C62" i="18"/>
  <c r="C61" i="18"/>
  <c r="C60" i="18"/>
  <c r="C59" i="18"/>
  <c r="C58" i="18"/>
  <c r="C57" i="18"/>
  <c r="C56" i="18"/>
  <c r="C55" i="18"/>
  <c r="C54" i="18"/>
  <c r="C53" i="18"/>
  <c r="Q42" i="18"/>
  <c r="Q43" i="18"/>
  <c r="Q44" i="18"/>
  <c r="Q45" i="18"/>
  <c r="Q46" i="18"/>
  <c r="M42" i="18"/>
  <c r="M43" i="18"/>
  <c r="M44" i="18"/>
  <c r="M45" i="18"/>
  <c r="M46" i="18"/>
  <c r="C51" i="18"/>
  <c r="C52" i="18"/>
  <c r="C50" i="18"/>
  <c r="C42" i="18"/>
  <c r="C43" i="18"/>
  <c r="C44" i="18"/>
  <c r="C45" i="18"/>
  <c r="C46" i="18"/>
  <c r="C47" i="18"/>
  <c r="C48" i="18"/>
  <c r="C49" i="18"/>
  <c r="C32" i="18"/>
  <c r="M32" i="18"/>
  <c r="Q32" i="18"/>
  <c r="C22" i="18"/>
  <c r="M22" i="18"/>
  <c r="Q22" i="18"/>
  <c r="C41" i="18"/>
  <c r="C40" i="18"/>
  <c r="C39" i="18"/>
  <c r="C38" i="18"/>
  <c r="C37" i="18"/>
  <c r="C36" i="18"/>
  <c r="C35" i="18"/>
  <c r="C34" i="18"/>
  <c r="C33" i="18"/>
  <c r="M33" i="18"/>
  <c r="Q33" i="18"/>
  <c r="M34" i="18"/>
  <c r="Q34" i="18"/>
  <c r="M35" i="18"/>
  <c r="Q35" i="18"/>
  <c r="M36" i="18"/>
  <c r="Q36" i="18"/>
  <c r="M37" i="18"/>
  <c r="Q37" i="18"/>
  <c r="M38" i="18"/>
  <c r="Q38" i="18"/>
  <c r="M39" i="18"/>
  <c r="Q39" i="18"/>
  <c r="M40" i="18"/>
  <c r="Q40" i="18"/>
  <c r="M41" i="18"/>
  <c r="Q41" i="18"/>
  <c r="K24" i="18"/>
  <c r="M24" i="18"/>
  <c r="Q31" i="18"/>
  <c r="Q30" i="18"/>
  <c r="Q29" i="18"/>
  <c r="Q28" i="18"/>
  <c r="Q27" i="18"/>
  <c r="Q26" i="18"/>
  <c r="Q25" i="18"/>
  <c r="Q24" i="18"/>
  <c r="Q23" i="18"/>
  <c r="M31" i="18"/>
  <c r="M30" i="18"/>
  <c r="M29" i="18"/>
  <c r="M28" i="18"/>
  <c r="M27" i="18"/>
  <c r="M26" i="18"/>
  <c r="M25" i="18"/>
  <c r="M23" i="18"/>
  <c r="C31" i="18"/>
  <c r="C30" i="18"/>
  <c r="C29" i="18"/>
  <c r="C28" i="18"/>
  <c r="C27" i="18"/>
  <c r="C26" i="18"/>
  <c r="C25" i="18"/>
  <c r="C24" i="18"/>
  <c r="C23" i="18"/>
  <c r="C21" i="18"/>
  <c r="C20" i="18"/>
  <c r="C19" i="18"/>
  <c r="C18" i="18"/>
  <c r="C17" i="18"/>
  <c r="C16" i="18"/>
  <c r="C15" i="18"/>
  <c r="C14" i="18"/>
  <c r="C13" i="18"/>
  <c r="C12" i="18"/>
  <c r="C11" i="18"/>
  <c r="C10" i="18"/>
  <c r="C9" i="18"/>
  <c r="C8" i="18"/>
  <c r="C7" i="18"/>
  <c r="C6" i="18"/>
  <c r="C5" i="18"/>
  <c r="C4" i="18"/>
  <c r="C3" i="18"/>
  <c r="M13" i="18"/>
  <c r="Q13" i="18"/>
  <c r="M14" i="18"/>
  <c r="Q14" i="18"/>
  <c r="M15" i="18"/>
  <c r="Q15" i="18"/>
  <c r="M16" i="18"/>
  <c r="Q16" i="18"/>
  <c r="M17" i="18"/>
  <c r="Q17" i="18"/>
  <c r="M18" i="18"/>
  <c r="Q18" i="18"/>
  <c r="M19" i="18"/>
  <c r="Q19" i="18"/>
  <c r="M20" i="18"/>
  <c r="Q20" i="18"/>
  <c r="M21" i="18"/>
  <c r="Q21" i="18"/>
  <c r="M12" i="18"/>
  <c r="Q12" i="18"/>
  <c r="S28" i="28"/>
  <c r="S29" i="28"/>
  <c r="S30" i="28"/>
  <c r="S27" i="28"/>
  <c r="R31" i="28"/>
  <c r="Q31" i="28"/>
  <c r="S31" i="28"/>
  <c r="M8" i="18"/>
  <c r="M9" i="18"/>
  <c r="M10" i="18"/>
  <c r="M11" i="18"/>
  <c r="Q8" i="18"/>
  <c r="Q9" i="18"/>
  <c r="Q10" i="18"/>
  <c r="Q11" i="18"/>
  <c r="Q7" i="18"/>
  <c r="M7" i="18"/>
  <c r="Q6" i="18"/>
  <c r="M6" i="18"/>
  <c r="Q5" i="18"/>
  <c r="M5" i="18"/>
  <c r="Q4" i="18"/>
  <c r="M4" i="18"/>
  <c r="Q3" i="18"/>
  <c r="M3" i="18"/>
  <c r="Q2" i="18"/>
  <c r="M2" i="18"/>
  <c r="C2" i="18"/>
  <c r="E16" i="33"/>
  <c r="F15" i="33"/>
  <c r="F16" i="33"/>
  <c r="I158" i="33"/>
  <c r="F158" i="33"/>
  <c r="I133" i="33"/>
  <c r="F133" i="33"/>
  <c r="F182" i="33"/>
  <c r="I182" i="33"/>
  <c r="F255" i="33"/>
  <c r="I255" i="33"/>
  <c r="F301" i="33"/>
  <c r="F347"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Magsambol</author>
  </authors>
  <commentList>
    <comment ref="L78" authorId="0" shapeId="0" xr:uid="{42898DF5-DCF8-4E47-AFAE-2024CFCF92E9}">
      <text>
        <r>
          <rPr>
            <b/>
            <sz val="9"/>
            <color indexed="81"/>
            <rFont val="Tahoma"/>
            <charset val="1"/>
          </rPr>
          <t>Kim Magsambol:</t>
        </r>
        <r>
          <rPr>
            <sz val="9"/>
            <color indexed="81"/>
            <rFont val="Tahoma"/>
            <charset val="1"/>
          </rPr>
          <t xml:space="preserve">
J. Guevarra</t>
        </r>
      </text>
    </comment>
    <comment ref="L84" authorId="0" shapeId="0" xr:uid="{EB162DA1-7810-4071-9C86-340C2FC644D0}">
      <text>
        <r>
          <rPr>
            <b/>
            <sz val="9"/>
            <color indexed="81"/>
            <rFont val="Tahoma"/>
            <charset val="1"/>
          </rPr>
          <t>Kim Magsambol:</t>
        </r>
        <r>
          <rPr>
            <sz val="9"/>
            <color indexed="81"/>
            <rFont val="Tahoma"/>
            <charset val="1"/>
          </rPr>
          <t xml:space="preserve">
L. Saldua</t>
        </r>
      </text>
    </comment>
    <comment ref="L190" authorId="0" shapeId="0" xr:uid="{F74D5B62-FE2B-42DC-B454-1519E5548385}">
      <text>
        <r>
          <rPr>
            <b/>
            <sz val="9"/>
            <color indexed="81"/>
            <rFont val="Tahoma"/>
            <charset val="1"/>
          </rPr>
          <t>Kim Magsambol:</t>
        </r>
        <r>
          <rPr>
            <sz val="9"/>
            <color indexed="81"/>
            <rFont val="Tahoma"/>
            <charset val="1"/>
          </rPr>
          <t xml:space="preserve">
J. Guevarra</t>
        </r>
      </text>
    </comment>
    <comment ref="L196" authorId="0" shapeId="0" xr:uid="{7BD4A6C2-A5CF-4BCE-976A-38ECA0E8BC80}">
      <text>
        <r>
          <rPr>
            <b/>
            <sz val="9"/>
            <color indexed="81"/>
            <rFont val="Tahoma"/>
            <charset val="1"/>
          </rPr>
          <t>Kim Magsambol:</t>
        </r>
        <r>
          <rPr>
            <sz val="9"/>
            <color indexed="81"/>
            <rFont val="Tahoma"/>
            <charset val="1"/>
          </rPr>
          <t xml:space="preserve">
L. Saldua</t>
        </r>
      </text>
    </comment>
    <comment ref="L293" authorId="0" shapeId="0" xr:uid="{B87BA6EF-3CF1-45CE-B0DD-1559C735B144}">
      <text>
        <r>
          <rPr>
            <b/>
            <sz val="9"/>
            <color indexed="81"/>
            <rFont val="Tahoma"/>
            <charset val="1"/>
          </rPr>
          <t>Kim Magsambol:</t>
        </r>
        <r>
          <rPr>
            <sz val="9"/>
            <color indexed="81"/>
            <rFont val="Tahoma"/>
            <charset val="1"/>
          </rPr>
          <t xml:space="preserve">
Jhomer Pisico</t>
        </r>
      </text>
    </comment>
    <comment ref="L308" authorId="0" shapeId="0" xr:uid="{6792B377-80F2-4AFB-A967-0F05915F6505}">
      <text>
        <r>
          <rPr>
            <b/>
            <sz val="9"/>
            <color indexed="81"/>
            <rFont val="Tahoma"/>
            <charset val="1"/>
          </rPr>
          <t>Kim Magsambol:</t>
        </r>
        <r>
          <rPr>
            <sz val="9"/>
            <color indexed="81"/>
            <rFont val="Tahoma"/>
            <charset val="1"/>
          </rPr>
          <t xml:space="preserve">
L. Saldua</t>
        </r>
      </text>
    </comment>
    <comment ref="L319" authorId="0" shapeId="0" xr:uid="{6043354A-8F1E-41AC-9218-744A82F20AB8}">
      <text>
        <r>
          <rPr>
            <b/>
            <sz val="9"/>
            <color indexed="81"/>
            <rFont val="Tahoma"/>
            <charset val="1"/>
          </rPr>
          <t>Kim Magsambol:</t>
        </r>
        <r>
          <rPr>
            <sz val="9"/>
            <color indexed="81"/>
            <rFont val="Tahoma"/>
            <charset val="1"/>
          </rPr>
          <t xml:space="preserve">
daryl</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38DCBC-B47F-4C86-8F8A-1FDF92354948}" keepAlive="1" interval="5" name="Query - Combined Table" description="Connection to the 'Combined Table' query in the workbook." type="5" refreshedVersion="8" background="1" refreshOnLoad="1" saveData="1">
    <dbPr connection="Provider=Microsoft.Mashup.OleDb.1;Data Source=$Workbook$;Location=&quot;Combined Table&quot;;Extended Properties=&quot;&quot;" command="SELECT * FROM [Combined Table]"/>
  </connection>
  <connection id="2" xr16:uid="{1D4A246E-DF87-4821-A9BA-CD0C0DB66B31}" keepAlive="1" name="Query - tblspa" description="Connection to the 'tblspa' query in the workbook." type="5" refreshedVersion="0" background="1">
    <dbPr connection="Provider=Microsoft.Mashup.OleDb.1;Data Source=$Workbook$;Location=tblspa;Extended Properties=&quot;&quot;" command="SELECT * FROM [tblspa]"/>
  </connection>
</connections>
</file>

<file path=xl/sharedStrings.xml><?xml version="1.0" encoding="utf-8"?>
<sst xmlns="http://schemas.openxmlformats.org/spreadsheetml/2006/main" count="11638" uniqueCount="690">
  <si>
    <t>SHIFT</t>
  </si>
  <si>
    <t>DATE</t>
  </si>
  <si>
    <t>WW</t>
  </si>
  <si>
    <t>SUPERVISOR</t>
  </si>
  <si>
    <t>AREA</t>
  </si>
  <si>
    <t>BGT DIRECT 
(2 SHIFT)</t>
  </si>
  <si>
    <t>ACT DIRECT</t>
  </si>
  <si>
    <t>VARIANCE DIRECT</t>
  </si>
  <si>
    <t>BGT CONTRACTUAL 
(2 SHIFT)</t>
  </si>
  <si>
    <t>ACT CONTRACTUAL</t>
  </si>
  <si>
    <t>VARIANCE CONTRACTUAL</t>
  </si>
  <si>
    <t>Primary A</t>
  </si>
  <si>
    <t>WW11</t>
  </si>
  <si>
    <t>IRENE DE CASTRO</t>
  </si>
  <si>
    <t>RKD</t>
  </si>
  <si>
    <t>DOMINADOR DELOS SANTOS</t>
  </si>
  <si>
    <t>EVIS</t>
  </si>
  <si>
    <t>JONATHAN CORTEZ</t>
  </si>
  <si>
    <t>WW12</t>
  </si>
  <si>
    <t>WW13</t>
  </si>
  <si>
    <t>WW14</t>
  </si>
  <si>
    <t>WW15</t>
  </si>
  <si>
    <t>WW16</t>
  </si>
  <si>
    <t>BLOOD</t>
  </si>
  <si>
    <t>BYPRODUCT</t>
  </si>
  <si>
    <t>GIBLETS</t>
  </si>
  <si>
    <t>WW17</t>
  </si>
  <si>
    <t>WW18</t>
  </si>
  <si>
    <t>WW19</t>
  </si>
  <si>
    <t>WW20</t>
  </si>
  <si>
    <t>WW21</t>
  </si>
  <si>
    <t>WW22</t>
  </si>
  <si>
    <t>WW23</t>
  </si>
  <si>
    <t>Martina Abgelina</t>
  </si>
  <si>
    <t>WW24</t>
  </si>
  <si>
    <t>WW25</t>
  </si>
  <si>
    <t>WW26</t>
  </si>
  <si>
    <t>WW27</t>
  </si>
  <si>
    <t>WW28</t>
  </si>
  <si>
    <t>WW29</t>
  </si>
  <si>
    <t>WW30</t>
  </si>
  <si>
    <t>WW31</t>
  </si>
  <si>
    <t>WW32</t>
  </si>
  <si>
    <t>WW33</t>
  </si>
  <si>
    <t>WW34</t>
  </si>
  <si>
    <t>WW35</t>
  </si>
  <si>
    <t>WW36</t>
  </si>
  <si>
    <t>WW37</t>
  </si>
  <si>
    <t>WW38</t>
  </si>
  <si>
    <t>WW39</t>
  </si>
  <si>
    <t>WW40</t>
  </si>
  <si>
    <t>WW41</t>
  </si>
  <si>
    <t>WW42</t>
  </si>
  <si>
    <t>WW43</t>
  </si>
  <si>
    <t>WW44</t>
  </si>
  <si>
    <t>WW45</t>
  </si>
  <si>
    <t>WW46</t>
  </si>
  <si>
    <t>WW47</t>
  </si>
  <si>
    <t>WW48</t>
  </si>
  <si>
    <t>WW49</t>
  </si>
  <si>
    <t>WW50</t>
  </si>
  <si>
    <t>WW51</t>
  </si>
  <si>
    <t>Primary  B</t>
  </si>
  <si>
    <t>Jonathan Cortez</t>
  </si>
  <si>
    <t>Carren Domasig</t>
  </si>
  <si>
    <t>WW52</t>
  </si>
  <si>
    <t>WW01</t>
  </si>
  <si>
    <t>Shift A</t>
  </si>
  <si>
    <t>Cherri Mae Solana</t>
  </si>
  <si>
    <t>Line 2</t>
  </si>
  <si>
    <t>Katleen Natanauan</t>
  </si>
  <si>
    <t>Line 3</t>
  </si>
  <si>
    <t>Marife Motel</t>
  </si>
  <si>
    <t>Line 4</t>
  </si>
  <si>
    <t>Line 5</t>
  </si>
  <si>
    <t>Line 6 (WB)/WIP/Domestic</t>
  </si>
  <si>
    <t>Catalino Mangahas</t>
  </si>
  <si>
    <t>Ingredient Preparation</t>
  </si>
  <si>
    <t>Boxing</t>
  </si>
  <si>
    <t>NPD</t>
  </si>
  <si>
    <t>Machine Operator</t>
  </si>
  <si>
    <t>Spin Chiller</t>
  </si>
  <si>
    <t>Line 6</t>
  </si>
  <si>
    <t>WIP Domestic</t>
  </si>
  <si>
    <t>Ingredients</t>
  </si>
  <si>
    <t>Kim Magsambol</t>
  </si>
  <si>
    <t>Rommel Javier</t>
  </si>
  <si>
    <t>Secondary</t>
  </si>
  <si>
    <t>Line 6 WIP Domestic</t>
  </si>
  <si>
    <t>WW02</t>
  </si>
  <si>
    <t>WW03</t>
  </si>
  <si>
    <t>Shift B</t>
  </si>
  <si>
    <t>KEMBERLY CAPUSI</t>
  </si>
  <si>
    <t>ABEGAIL LYN  DE CASTRO</t>
  </si>
  <si>
    <t>NERISSA AMATA</t>
  </si>
  <si>
    <t>MELLANI MANIGBAS</t>
  </si>
  <si>
    <t>MARY GRACE CABRERA</t>
  </si>
  <si>
    <t>Sanitation</t>
  </si>
  <si>
    <t>Janeth Apat</t>
  </si>
  <si>
    <t>Primary</t>
  </si>
  <si>
    <t>Maricris Muhallin</t>
  </si>
  <si>
    <t>Carren Domasig / Maricris Muhallin</t>
  </si>
  <si>
    <t>Maricris Muhallin / Janeth Apat</t>
  </si>
  <si>
    <t>Maricris Muhallin / Martina Abgelina</t>
  </si>
  <si>
    <t>LATEST WEEK UPDATE</t>
  </si>
  <si>
    <t>MANPOWER PER AREA</t>
  </si>
  <si>
    <t>SUMMARY</t>
  </si>
  <si>
    <t>Values</t>
  </si>
  <si>
    <t xml:space="preserve"> BGT DIRECT </t>
  </si>
  <si>
    <t xml:space="preserve"> ACT DIRECT</t>
  </si>
  <si>
    <t xml:space="preserve"> VARIANCE DIRECT</t>
  </si>
  <si>
    <t xml:space="preserve"> BGT CONTRACTUAL </t>
  </si>
  <si>
    <t xml:space="preserve"> ACT CONTRACTUAL</t>
  </si>
  <si>
    <t xml:space="preserve"> VARIANCE CONTRACTUAL</t>
  </si>
  <si>
    <t>Grand Total</t>
  </si>
  <si>
    <t xml:space="preserve">PER LINE </t>
  </si>
  <si>
    <t>Shift B Total</t>
  </si>
  <si>
    <t>Manual Weighing Budget</t>
  </si>
  <si>
    <t>Total</t>
  </si>
  <si>
    <t>Remarsk</t>
  </si>
  <si>
    <t>with buffer 2 headcount for absent</t>
  </si>
  <si>
    <t>Primary A Total</t>
  </si>
  <si>
    <t>Primary  B Total</t>
  </si>
  <si>
    <t>BGT DIRECT</t>
  </si>
  <si>
    <t>BGT CONTRACTUAL</t>
  </si>
  <si>
    <t>Remarks Direct</t>
  </si>
  <si>
    <t>Jeffrey Palma</t>
  </si>
  <si>
    <t>R. Javier</t>
  </si>
  <si>
    <t>Resign/Terminate</t>
  </si>
  <si>
    <t>Sonia Brozo</t>
  </si>
  <si>
    <t>K. Natanuan</t>
  </si>
  <si>
    <t>Resign</t>
  </si>
  <si>
    <t>1 HC for absent Reliever</t>
  </si>
  <si>
    <t>Lenie Dimaandal Argana</t>
  </si>
  <si>
    <t>Lito Reglos</t>
  </si>
  <si>
    <t>2 - Resign, 1 Lacking rqt vs budget</t>
  </si>
  <si>
    <t>1 - Resign, 1 Transfer to Line 2</t>
  </si>
  <si>
    <t>1 - Resign</t>
  </si>
  <si>
    <t>-</t>
  </si>
  <si>
    <t>1 - Transfer to Eng'g (R. Betcher Line 2)</t>
  </si>
  <si>
    <t xml:space="preserve"> 2 Lacking rqt vs budget</t>
  </si>
  <si>
    <t>Spin Chilling/Ice Maker</t>
  </si>
  <si>
    <t>1 - Resign/Terminate</t>
  </si>
  <si>
    <t>Leavers List WW37</t>
  </si>
  <si>
    <t>Name</t>
  </si>
  <si>
    <t>Supervisor</t>
  </si>
  <si>
    <t>Reason</t>
  </si>
  <si>
    <t>Date</t>
  </si>
  <si>
    <t>Rafael Betcher</t>
  </si>
  <si>
    <t>C. Catalino</t>
  </si>
  <si>
    <t>Transfer</t>
  </si>
  <si>
    <t>1 Lacking rqt vs budget</t>
  </si>
  <si>
    <t xml:space="preserve"> 2 Lacking rqt vs budget; 3 Resigned</t>
  </si>
  <si>
    <t>Leavers List WW39</t>
  </si>
  <si>
    <t>1 HC Support to Sanitation</t>
  </si>
  <si>
    <t>2 HC Resign</t>
  </si>
  <si>
    <t>1 Resign; 1 HC Support to Sanitation with Replacement from Line 2</t>
  </si>
  <si>
    <t>Leavers List WW40</t>
  </si>
  <si>
    <t>Jon Jon De Sagun</t>
  </si>
  <si>
    <t>M. Motel</t>
  </si>
  <si>
    <t>John Rafael Mirambel</t>
  </si>
  <si>
    <t>2 HC Resign; 1 HC Transfer to RCS; 1 HC Supporting Starkson</t>
  </si>
  <si>
    <t>Leavers List WW41</t>
  </si>
  <si>
    <t>John Lester Atienza</t>
  </si>
  <si>
    <t>Transfer to RCS</t>
  </si>
  <si>
    <t>1 HC transfer to Line 3</t>
  </si>
  <si>
    <t>1 HC Transfer to RCS; 1 HC Supporting Starkson</t>
  </si>
  <si>
    <t>1 Resign</t>
  </si>
  <si>
    <t>2 Lacking rqt vs budget; 3 Resigned</t>
  </si>
  <si>
    <t>6 HC Allocated to Asstd Trimmings</t>
  </si>
  <si>
    <t>Leavers List WW42</t>
  </si>
  <si>
    <t>1 HC Supporting Starkson; 1 HC Transfer to NPD; 1 HC Resign</t>
  </si>
  <si>
    <t>1 Lacking rqt vs budget; 6 Resigned for JCW</t>
  </si>
  <si>
    <t>1 Resigned for JCW</t>
  </si>
  <si>
    <t>6 HC Allocated to Asstd Trimmings; 5 resigned for JCW</t>
  </si>
  <si>
    <t>Leavers List WW43</t>
  </si>
  <si>
    <t>Ann Hernandez</t>
  </si>
  <si>
    <t>K. Magsambol</t>
  </si>
  <si>
    <t>Resigned</t>
  </si>
  <si>
    <t>1 HC Resign; 2 HC Prolong SL</t>
  </si>
  <si>
    <t>1 Lacking rqt vs budget; 3 Resigned for JCW</t>
  </si>
  <si>
    <t>Leavers List WW44</t>
  </si>
  <si>
    <t>Franz Delos Santos</t>
  </si>
  <si>
    <t>K. Natanauan</t>
  </si>
  <si>
    <t>1 HC Supporting Starkson; 1 HC Transfer to NPD; 1 HC Resign; 1 HC Transfer to RCS</t>
  </si>
  <si>
    <t>1 Lacking rqt vs budget; 4 Resigned for JCW</t>
  </si>
  <si>
    <t>6 HC Allocated to Asstd Trimmings; 4 resigned for JCW</t>
  </si>
  <si>
    <t>Leavers List WW45</t>
  </si>
  <si>
    <t>Maricar Linatoc</t>
  </si>
  <si>
    <t>AWOL</t>
  </si>
  <si>
    <t>3/31~present</t>
  </si>
  <si>
    <t>1 HC transfer to Line 3; 1 HC Resign</t>
  </si>
  <si>
    <t>2 HC Resign; 2 HC Prolong SL</t>
  </si>
  <si>
    <t>Leavers List WW46</t>
  </si>
  <si>
    <t>Drexxel Barbante</t>
  </si>
  <si>
    <t>Derick Lirio</t>
  </si>
  <si>
    <t>Leavers List WW47</t>
  </si>
  <si>
    <t>1 HC transfer to Line 3; 2 HC Resign</t>
  </si>
  <si>
    <t>3 HC Resign; 2 HC Prolong SL</t>
  </si>
  <si>
    <t>Leavers List WW48</t>
  </si>
  <si>
    <t>Dharyl Velasco</t>
  </si>
  <si>
    <t>1 HC Supporting Starkson; 1 HC Resign; 1 HC Transfer to RCS</t>
  </si>
  <si>
    <t>5 HC Allocated to Asstd Trimmings; 4 resigned for JCW</t>
  </si>
  <si>
    <t>Leavers List WW49</t>
  </si>
  <si>
    <t>1 HC Supporting Starkson; 2 HC Resign;</t>
  </si>
  <si>
    <t>1 Resign;n 1 HC Transfer to Line 4</t>
  </si>
  <si>
    <t>Leavers List WW50</t>
  </si>
  <si>
    <t>Annaliza Flores</t>
  </si>
  <si>
    <t>Leavers List WW51</t>
  </si>
  <si>
    <t>2 HC Prolong SL</t>
  </si>
  <si>
    <t>1 HC Supporting Starkson;</t>
  </si>
  <si>
    <t>Regina Roldan</t>
  </si>
  <si>
    <t>Emar Mercado</t>
  </si>
  <si>
    <t xml:space="preserve">1 HC Supporting Starkson; 1HC Transfer to Shift B; 1 HC PSL/ML </t>
  </si>
  <si>
    <t>Leavers List WW01</t>
  </si>
  <si>
    <t>Lorenz Saldua</t>
  </si>
  <si>
    <t>Jennelyn Guevarra</t>
  </si>
  <si>
    <t>Sherry Ann Montano</t>
  </si>
  <si>
    <t>PSL/ML</t>
  </si>
  <si>
    <t>1 HC Resign</t>
  </si>
  <si>
    <t>Leavers List WW03</t>
  </si>
  <si>
    <t>Jhomer Pisico</t>
  </si>
  <si>
    <t>Jeson Martinez</t>
  </si>
  <si>
    <t>Margilin Malto</t>
  </si>
  <si>
    <t>2 pax deployed (Friday)</t>
  </si>
  <si>
    <t xml:space="preserve">1 pax deployed </t>
  </si>
  <si>
    <t>PP TOTAL</t>
  </si>
  <si>
    <t>WIP/Domestic</t>
  </si>
  <si>
    <t>SP TOTAL</t>
  </si>
  <si>
    <t>Tick</t>
  </si>
  <si>
    <t>PROCESS</t>
  </si>
  <si>
    <t>FUNCTION -ACTIVITIES</t>
  </si>
  <si>
    <t>REMARKS</t>
  </si>
  <si>
    <t>NOTE</t>
  </si>
  <si>
    <t>2 pax  resigned 
Joana Marie Olivero - 20010132/20010337 Jhon Kenneth Dimailig-20010299/20010380</t>
  </si>
  <si>
    <t>2 pax resigned ; 1 pax deployed</t>
  </si>
  <si>
    <t>Spin Chiller Line Leader</t>
  </si>
  <si>
    <t>1. Monitoring of Spin Chiller Machine
2. Monitoring of Pre-Final Chiller Water Temp
3. Monitoring of Final Chiller Temp
4. Monitoring of Chlorine Concentration of Cope and Pre-Chiller
5. Organize and Monitor Spin chill Rehanging Crew</t>
  </si>
  <si>
    <t>Re-hanging</t>
  </si>
  <si>
    <t>1. Rehanging of Carcass</t>
  </si>
  <si>
    <t>QC-Spin Chiller</t>
  </si>
  <si>
    <t>1. Inspection of Carcass Temp</t>
  </si>
  <si>
    <t>Ice Maker</t>
  </si>
  <si>
    <t>1. Handling of Crate for Ice Storage
2. Crating of Ice
3. Handling of Storage of Iced Produced</t>
  </si>
  <si>
    <t>PDS Operator</t>
  </si>
  <si>
    <t>1. PDS Recipe Monitoring
2. PDS System Monitoring
3. PDS Data Gathering
4. Per Truck Monitoring
5. PDS Sytem Reset</t>
  </si>
  <si>
    <t>MI Cutting and Finishing Line Leader</t>
  </si>
  <si>
    <t>1. Monitoring of Gyro Cutter Machine Start-Up Condition
2. Organize and Monitor Cutting Crews</t>
  </si>
  <si>
    <t>Transfer Function to Finishing Operator.
Operator will Lined Up as Cutter</t>
  </si>
  <si>
    <t>MI Marination and TF Line leader</t>
  </si>
  <si>
    <t>MI Cutting QC</t>
  </si>
  <si>
    <t>1. Checking of Cutter Proficiency
2. Cut-Ups Quality Checking</t>
  </si>
  <si>
    <t>MI Marination QC</t>
  </si>
  <si>
    <t>1. Marinated Cut-Ups Quality Checking</t>
  </si>
  <si>
    <t>MI Fats Removal (hds)</t>
  </si>
  <si>
    <t>1. Removal of Leaf Fats</t>
  </si>
  <si>
    <t>MI Cutter</t>
  </si>
  <si>
    <t>1. Cutting of Carcass based on weight</t>
  </si>
  <si>
    <t>Operator will assume Cutting Function</t>
  </si>
  <si>
    <t>MI Finisher (Upper)</t>
  </si>
  <si>
    <t>1. Check for Quality Defect and Weight Issue
2. Removing of Retain Lungs
3. Check and Trim Overweight Cut-Ups</t>
  </si>
  <si>
    <t>Reduce Upper Finisher by 1 crew
Primary need to improve 95% Lungs Removal Efficiency</t>
  </si>
  <si>
    <t>MI Finisher (Lower)</t>
  </si>
  <si>
    <t>1. Check for Quality Defect and Weight Issue
2. Removing of Retain Cloaca
3. Check and Trim Overweight Cut-Ups</t>
  </si>
  <si>
    <t>Reduce Upper Finisher by 1 crew
Primary need to improve 80% Cloaca Removal Efficiency</t>
  </si>
  <si>
    <t>Manual Weighing</t>
  </si>
  <si>
    <t>1. Check for Quality Defect and Weight Issue</t>
  </si>
  <si>
    <t>MI Slitter</t>
  </si>
  <si>
    <t>MI Finisher Transporter &amp; Bulk Weigher</t>
  </si>
  <si>
    <t>MI Tumbler Prep &amp; Loader</t>
  </si>
  <si>
    <t>MI MCU Packing</t>
  </si>
  <si>
    <t>1. Packing of Marinated Products</t>
  </si>
  <si>
    <t xml:space="preserve">MI MCU Sealing </t>
  </si>
  <si>
    <t>1. Sealing of Marinated Products</t>
  </si>
  <si>
    <t>MI MCU Metal Detector</t>
  </si>
  <si>
    <t>1. Operate Metal Detector</t>
  </si>
  <si>
    <t>MI MCU Tunnel Freezer Loader</t>
  </si>
  <si>
    <t>1. Loading of Sealed Chilled MCU</t>
  </si>
  <si>
    <t>Reduce Loader. Operator will take over</t>
  </si>
  <si>
    <t>JB Marination and TF Line Leader</t>
  </si>
  <si>
    <t>1. Monitor Injector Machine
2. Organize and Monitor Marination Crew(Flipper, Packing, Sealing)</t>
  </si>
  <si>
    <t>JB Cutting QC</t>
  </si>
  <si>
    <t>JB Marination QC</t>
  </si>
  <si>
    <t>JB Oil Sac (hds)</t>
  </si>
  <si>
    <t>1. Removal of Oil Sac</t>
  </si>
  <si>
    <t>JB Fats Removal (hds)</t>
  </si>
  <si>
    <t>JB Cutter</t>
  </si>
  <si>
    <t>JB Finisher (Legs Sorter)</t>
  </si>
  <si>
    <t>1. Sorting of Legs</t>
  </si>
  <si>
    <t>JB Finisher (SB/Keel Sorter)</t>
  </si>
  <si>
    <t>1. Sorting of SB/Keel</t>
  </si>
  <si>
    <t>JB Finisher (Ribs Sorter)</t>
  </si>
  <si>
    <t>JB Finisher (Wings Sorter)</t>
  </si>
  <si>
    <t>1. Check for Quality Defect and Weight Issue
2. Removing of wigns Fats
3. Check and Trim Overweight Cut-Ups</t>
  </si>
  <si>
    <t>JB Finisher (Thigh Sorter)</t>
  </si>
  <si>
    <t>JB Finisher Transport</t>
  </si>
  <si>
    <t>1. Transport of Legs or Mixed Part to Other Lines.
2. Transport of ACUS and Byproducts</t>
  </si>
  <si>
    <t>JB Flipper</t>
  </si>
  <si>
    <t>1. Flipping of Cut-Ups Prior Injection Process</t>
  </si>
  <si>
    <t>JB MCU Packing</t>
  </si>
  <si>
    <t xml:space="preserve">JB MCU Sealing </t>
  </si>
  <si>
    <t>JB MCU Metal Detector</t>
  </si>
  <si>
    <t>JB MCU Tunnel Freezer Loader</t>
  </si>
  <si>
    <t>JB Cutting and Finishing Line leader</t>
  </si>
  <si>
    <t>JB Cutting and Finishing  Line Leader</t>
  </si>
  <si>
    <t>JB Marination and TF Line leader</t>
  </si>
  <si>
    <t>Boxing Line Leader</t>
  </si>
  <si>
    <t>1. Organize, Control and Monitor Boxing Crew</t>
  </si>
  <si>
    <t>QC Inspector</t>
  </si>
  <si>
    <t>1. Check and Monitor Frozen Products coming out of Tunnel Freezer</t>
  </si>
  <si>
    <t>Box Former</t>
  </si>
  <si>
    <t>1. Forming of Box</t>
  </si>
  <si>
    <t>Recorder</t>
  </si>
  <si>
    <t>1. Create pallet tags
2. Check Pallet Tags</t>
  </si>
  <si>
    <t>CS Tranporter</t>
  </si>
  <si>
    <t>1. Transport completed Pallet to CS</t>
  </si>
  <si>
    <t>Reduce Manpower for Tranport</t>
  </si>
  <si>
    <t>MI CAT2 Crew</t>
  </si>
  <si>
    <t>1. Operate Cat2 Staion
2. Attached Cat2 Sticker on boxes</t>
  </si>
  <si>
    <t>MI Inspector</t>
  </si>
  <si>
    <t>1. Inspect for MI  Pack Mix Up
2. Count Number of Packs inside the box</t>
  </si>
  <si>
    <t xml:space="preserve">  </t>
  </si>
  <si>
    <t>MI Taper</t>
  </si>
  <si>
    <t>1. Sealing of Boxes</t>
  </si>
  <si>
    <t>MI Packer</t>
  </si>
  <si>
    <t>1. Packing of FMCU into designated boxes</t>
  </si>
  <si>
    <t>Reduce Manpower</t>
  </si>
  <si>
    <t>MI Palletizer</t>
  </si>
  <si>
    <t>1. Palletizing of Sealed and Cat2 Boxes onto the pallet</t>
  </si>
  <si>
    <t>JB CAT2 Crew</t>
  </si>
  <si>
    <t>JB Inspector</t>
  </si>
  <si>
    <t>1. Inspect for JB Pack Combination
2. Count Number of Packs inside the box</t>
  </si>
  <si>
    <t>JB Taper</t>
  </si>
  <si>
    <t>JB Packer</t>
  </si>
  <si>
    <t>2. Packing of FMCU into designated boxes</t>
  </si>
  <si>
    <t>JB Palletizer</t>
  </si>
  <si>
    <t>FMCU Sorter</t>
  </si>
  <si>
    <t xml:space="preserve">1. Sort FMCU according to SKU </t>
  </si>
  <si>
    <t>MCC processing/ FMCU Rebagging</t>
  </si>
  <si>
    <t>1. Online rebagging of torn packs
2. Online processing of MCC</t>
  </si>
  <si>
    <t>Line 6  Cat2</t>
  </si>
  <si>
    <t>1. Operation of Cat2 Station
2. Weighing Operation</t>
  </si>
  <si>
    <t>Line 6  Packer</t>
  </si>
  <si>
    <t>1. WB &amp; Choice Cuts Packing</t>
  </si>
  <si>
    <t>Line 6 Transporter</t>
  </si>
  <si>
    <t>1. WB Transport</t>
  </si>
  <si>
    <t>Line 6 Line Leader</t>
  </si>
  <si>
    <t>1. WB Collection
2. Quality Checking</t>
  </si>
  <si>
    <t>CAT2</t>
  </si>
  <si>
    <t>Transporter</t>
  </si>
  <si>
    <t>ACUS &amp; Byproduct Sorting</t>
  </si>
  <si>
    <t>Mixing</t>
  </si>
  <si>
    <t>1. MI Brine Mixing
2. JB Brine Mixing</t>
  </si>
  <si>
    <t>Mixing &amp; Ingredients Line Leader</t>
  </si>
  <si>
    <t>1. Mixing of Brine
2. Brine Temp Monitoring
3. Withdraw of raw material and pack material</t>
  </si>
  <si>
    <t>Coder</t>
  </si>
  <si>
    <t>1. Stamping of Packaging Material</t>
  </si>
  <si>
    <t>Taper</t>
  </si>
  <si>
    <t>1. Taping of Coded  Packaging Material</t>
  </si>
  <si>
    <t>1. Monitoring of Code per batch and Quality of Plastic</t>
  </si>
  <si>
    <t>Breast Fillet Chunks</t>
  </si>
  <si>
    <t>BBF</t>
  </si>
  <si>
    <t>Frankie's</t>
  </si>
  <si>
    <t>Fats</t>
  </si>
  <si>
    <t>1 Machine Operator</t>
  </si>
  <si>
    <t>ISM</t>
  </si>
  <si>
    <t>Weigher / Transporter</t>
  </si>
  <si>
    <t>Rebagging / Boxing</t>
  </si>
  <si>
    <t>Line 6  Sorter/ Weigher</t>
  </si>
  <si>
    <t>Domestic QCI</t>
  </si>
  <si>
    <t>JFC Sorter</t>
  </si>
  <si>
    <t>Sorting of JFC assorted trimmings</t>
  </si>
  <si>
    <t>MI Marination and TF Line leader / MO</t>
  </si>
  <si>
    <t>to transfer as leadman in RCS</t>
  </si>
  <si>
    <t xml:space="preserve">Jeffrey Caballa - 19739335 </t>
  </si>
  <si>
    <t>Reinier Salosa - 19669752</t>
  </si>
  <si>
    <t>Maricel Mapalad - 19700082</t>
  </si>
  <si>
    <t xml:space="preserve">Jonalyn Austria - 19228890 </t>
  </si>
  <si>
    <t>Kian Velasco - 19599783</t>
  </si>
  <si>
    <t>Shirnan Dimaano - 19801634</t>
  </si>
  <si>
    <t>Celeste Mejico - 19659408 
Tricia Onggosi - 19860852</t>
  </si>
  <si>
    <t>WW04</t>
  </si>
  <si>
    <t>WW05</t>
  </si>
  <si>
    <t>WW06</t>
  </si>
  <si>
    <t>WW07</t>
  </si>
  <si>
    <t>WW08</t>
  </si>
  <si>
    <t>WW09</t>
  </si>
  <si>
    <t>WW10</t>
  </si>
  <si>
    <t>Primary Dayshift</t>
  </si>
  <si>
    <t>In-line sanitation</t>
  </si>
  <si>
    <t>Primary Nightshift</t>
  </si>
  <si>
    <t>Deep Cleaning of Primary Area</t>
  </si>
  <si>
    <t>Deep Cleaning</t>
  </si>
  <si>
    <t>Deep Cleaning of Secondary Area
In-line sanitation until 2PM</t>
  </si>
  <si>
    <t>Sanitation A</t>
  </si>
  <si>
    <t>In-line Sanitation (Night Shift)</t>
  </si>
  <si>
    <t>Sanitation B</t>
  </si>
  <si>
    <t>GMP</t>
  </si>
  <si>
    <t>GMP of primary processing manpower</t>
  </si>
  <si>
    <t>GMP A</t>
  </si>
  <si>
    <t>GMP of in-line secondary processing manpower (Night Shift)</t>
  </si>
  <si>
    <t>GMP B</t>
  </si>
  <si>
    <t>GMP of in-line secondary processing manpower (Day Shift)</t>
  </si>
  <si>
    <t>Cratewashing A</t>
  </si>
  <si>
    <t>Cleaning of crates (Night Shift)</t>
  </si>
  <si>
    <t>Cratewashing B</t>
  </si>
  <si>
    <t>Cleaning of crates (Day Shift)</t>
  </si>
  <si>
    <t>&gt; 1 HC under suspension</t>
  </si>
  <si>
    <t>&gt; 2 HC until Aug. 31 only;
&gt; 2 probi for end of contract
&gt; 1 HC with NTE because of consecutive AWOL
&gt; 1 HC waiting for abroad's application ticket
&gt; 1 HC indefinite sickleave due to recovery in motor accident
&gt; 1 HC on maternity leave until October 2024</t>
  </si>
  <si>
    <t>In-line Sanitation (Mid Shift)</t>
  </si>
  <si>
    <t>&gt; 1 direct HC until Aug. 31 only
&gt; 1 HC waiting for abroad's application ticket
&gt; 2 contractual HC are resigned</t>
  </si>
  <si>
    <t>In-line Sanitation (Day Shift)</t>
  </si>
  <si>
    <t>&gt; 1 HC DS always</t>
  </si>
  <si>
    <t>Deep Cleaning of Secondary Area</t>
  </si>
  <si>
    <t>&gt; 1 HC probi resigning&gt; 1 HC with NTE because of consecutive AWOL
&gt; 1 HC waiting for abroad's application ticket
&gt; 1 HC indefinite sickleave due to recovery in motor accident
&gt; 1 HC on maternity leave until October 2024</t>
  </si>
  <si>
    <t>&gt; 1 Direct HC waiting for abroad's application ticket</t>
  </si>
  <si>
    <t>&gt; 2 HC DS always</t>
  </si>
  <si>
    <t>&gt; 1 HC probi resigning
&gt; 1 HC with NTE because of consecutive AWOL
&gt; 1 HC waiting for abroad's application ticket
&gt; 1 HC indefinite sickleave due to recovery in motor accident
&gt; 1 HC on maternity leave until October 2024</t>
  </si>
  <si>
    <t>&gt; 1 HC direct DS always, 4 HC contractual DS always</t>
  </si>
  <si>
    <t>&gt; 1 HC probi resigned
&gt; 1 HC with NTE because of consecutive AWOL
&gt; 1 HC waiting for abroad's application ticket
&gt; 1 HC indefinite sickleave due to recovery in motor accident
&gt; 1 HC on maternity leave until October 2024</t>
  </si>
  <si>
    <t>Document Control</t>
  </si>
  <si>
    <t>Control of Processing Operations Documents</t>
  </si>
  <si>
    <t>DS Always</t>
  </si>
  <si>
    <t>&gt; 1 HC direct DS always
&gt; 4 HC contractual DS always
&gt; 1 HC direct probi resigned
&gt; 2 HC contractual resigned</t>
  </si>
  <si>
    <t>In-line Sanitation (Day Shift)
Deeo Cleaning of Primary Area</t>
  </si>
  <si>
    <t>&gt; 1 HC with NTE because of consecutive AWOL
&gt; 1 HC waiting for abroad's application ticket
&gt; 1 HC indefinite sickleave due to recovery in motor accident
&gt; 1 HC on maternity leave until October 2024</t>
  </si>
  <si>
    <t>GMP of in-line secondary processing manpower (Day)</t>
  </si>
  <si>
    <t>In-line Sanitation (NIght Shift)</t>
  </si>
  <si>
    <t>In-line Sanitation (Day Shift)
Deep Cleaning of Primary Area</t>
  </si>
  <si>
    <t>&gt; 1 HC with NTE because of consecutive AWOL
&gt; 1 HC waiting for abroad's application ticket
&gt; 1 HC indefinite sickleave due to recovery in motor accident</t>
  </si>
  <si>
    <t>&gt; 1 HC for retiring (Oct</t>
  </si>
  <si>
    <t>Cleaning of crates (Nght Shift)</t>
  </si>
  <si>
    <t>&gt; 1 HC for retiring (Oct 31 only)</t>
  </si>
  <si>
    <t>GMP of Primary processing manpower</t>
  </si>
  <si>
    <t>&gt; 1 HC with NTE because of consecutive AWOL (possible for termination)
&gt; 1 HC indefinite sickleave due to recovery from motor accident</t>
  </si>
  <si>
    <t>GMP of in-line secondary processing manpower (Night)</t>
  </si>
  <si>
    <t>&gt; 1 HC with NTE because of consecutive AWOL (possible for termination)
&gt; 1 HC indefinite sickleave due to recovery from motor accident (return to work on Nov. 1st week)</t>
  </si>
  <si>
    <t>Cleaning of crates (NIght Shift)</t>
  </si>
  <si>
    <t>1 HC retiring (until Oct. 31 only)</t>
  </si>
  <si>
    <t>&gt; 1 HC with NTE because of consecutive AWOL (for dismissal)
&gt; 1 HC indefinite sickleave due to recovery from motor accident (return to work on Nov. 1st week)</t>
  </si>
  <si>
    <t>GMP of Primary processing manpower (Dayshift)</t>
  </si>
  <si>
    <t>GMP of Primary processing manpower (Night Shift)</t>
  </si>
  <si>
    <t>&gt; 1 HC with NTE because of consecutive AWOL (for dismissal)</t>
  </si>
  <si>
    <t>Leadman</t>
  </si>
  <si>
    <t>&gt; Checking of activities of crews in the area
&gt;  assist in deep cleaning activities</t>
  </si>
  <si>
    <t>GMP of Primary processing manpower (Nightshift)</t>
  </si>
  <si>
    <t>GMP of Primary processing manpower (Day Shift)</t>
  </si>
  <si>
    <t>GMP of in-line secondary processing manpower (NIght Shift)</t>
  </si>
  <si>
    <t>Primary NIghtshift</t>
  </si>
  <si>
    <t>&gt; 2 probi for possible end of contract (habitual absenteeism)</t>
  </si>
  <si>
    <r>
      <rPr>
        <sz val="10"/>
        <color rgb="FFFF0000"/>
        <rFont val="Calibri"/>
        <family val="2"/>
        <scheme val="minor"/>
      </rPr>
      <t xml:space="preserve">&gt; </t>
    </r>
    <r>
      <rPr>
        <b/>
        <sz val="10"/>
        <color rgb="FFFF0000"/>
        <rFont val="Calibri"/>
        <family val="2"/>
        <scheme val="minor"/>
      </rPr>
      <t>1 HC until Dec. 15 only</t>
    </r>
  </si>
  <si>
    <t>&gt; Checking of activities of crews in the area
&gt;  assist in deep cleaning activities
&gt;  Creation of work orders</t>
  </si>
  <si>
    <t>&gt; 2 probi for possible end of contract (habitual absenteeism - 3 AWOL NTE issued)
&gt; 1 JCW resigned and until end of Dec. only</t>
  </si>
  <si>
    <t>&gt; 2 probi for possible end of contract (habitual absenteeism - 4 AWOL NTE issued)</t>
  </si>
  <si>
    <t>&gt; 2 probi for possible end of contract (habitual absenteeism - 5 AWOL NTE issued to 1 probi)</t>
  </si>
  <si>
    <r>
      <rPr>
        <sz val="11"/>
        <color theme="1"/>
        <rFont val="Calibri"/>
        <family val="2"/>
        <scheme val="minor"/>
      </rPr>
      <t xml:space="preserve">&gt; </t>
    </r>
    <r>
      <rPr>
        <b/>
        <sz val="11"/>
        <color theme="1"/>
        <rFont val="Calibri"/>
        <family val="2"/>
        <scheme val="minor"/>
      </rPr>
      <t>1 HC until Feb. 15 only</t>
    </r>
  </si>
  <si>
    <r>
      <rPr>
        <sz val="11"/>
        <color theme="1"/>
        <rFont val="Calibri"/>
        <family val="2"/>
        <scheme val="minor"/>
      </rPr>
      <t xml:space="preserve">&gt; </t>
    </r>
    <r>
      <rPr>
        <b/>
        <sz val="11"/>
        <color theme="1"/>
        <rFont val="Calibri"/>
        <family val="2"/>
        <scheme val="minor"/>
      </rPr>
      <t>1 probi for end of contract (habitual absenteeism - 5 AWOL NTE issued)</t>
    </r>
  </si>
  <si>
    <t>&gt; 1 HC for possible resignation (informed intention of resigning)</t>
  </si>
  <si>
    <r>
      <rPr>
        <sz val="11"/>
        <color theme="1"/>
        <rFont val="Calibri"/>
        <family val="2"/>
        <scheme val="minor"/>
      </rPr>
      <t xml:space="preserve">&gt; 2 probi for possible end of contract (habitual absenteeism - </t>
    </r>
    <r>
      <rPr>
        <b/>
        <sz val="11"/>
        <color theme="1"/>
        <rFont val="Calibri"/>
        <family val="2"/>
        <scheme val="minor"/>
      </rPr>
      <t>5 AWOL NTE issued to 1 probi)</t>
    </r>
  </si>
  <si>
    <t>&gt; 1 probi until Feb. 14 only (Resigned)</t>
  </si>
  <si>
    <t>In-line Sanitation (Night Shift)
Deep Cleaning of Primary Area</t>
  </si>
  <si>
    <t>&gt; 2 probi for end of contract (habitual absenteeism - 1 with 5 AWOL NTE issued)</t>
  </si>
  <si>
    <r>
      <rPr>
        <sz val="10"/>
        <color rgb="FF000000"/>
        <rFont val="Calibri"/>
        <family val="2"/>
        <scheme val="minor"/>
      </rPr>
      <t xml:space="preserve">&gt; </t>
    </r>
    <r>
      <rPr>
        <b/>
        <sz val="10"/>
        <color rgb="FF000000"/>
        <rFont val="Calibri"/>
        <family val="2"/>
        <scheme val="minor"/>
      </rPr>
      <t>1 HC until Feb. 15 only</t>
    </r>
  </si>
  <si>
    <r>
      <rPr>
        <sz val="10"/>
        <color rgb="FF000000"/>
        <rFont val="Calibri"/>
        <family val="2"/>
        <scheme val="minor"/>
      </rPr>
      <t xml:space="preserve">&gt; </t>
    </r>
    <r>
      <rPr>
        <b/>
        <sz val="10"/>
        <color rgb="FF000000"/>
        <rFont val="Calibri"/>
        <family val="2"/>
        <scheme val="minor"/>
      </rPr>
      <t>1 HC until Feb. 14 only</t>
    </r>
  </si>
  <si>
    <t>&gt; 2 probi for end of contract (habitual absenteeism - 5 AWOL NTE, and 1 safety incident NTE issued to 1 probi)</t>
  </si>
  <si>
    <t>1  probi for end of contract (habitual absenteeism - 1 with 2 AWOL NTE issued)</t>
  </si>
  <si>
    <t>1 for transfer to other function</t>
  </si>
  <si>
    <t>Primary NIght Shift</t>
  </si>
  <si>
    <t>&gt; 1 probi for end of contract (habitual absenteeism - 3 AWOL NTE)
&gt; 1 HC for Dismissal (For Issuance of NOD)</t>
  </si>
  <si>
    <t>&gt; 1 HC for Admin Hearing (Habitual Tardiness - possible suspension)</t>
  </si>
  <si>
    <r>
      <rPr>
        <sz val="10"/>
        <color rgb="FF000000"/>
        <rFont val="Calibri"/>
        <family val="2"/>
        <scheme val="minor"/>
      </rPr>
      <t xml:space="preserve">&gt; DS Always
</t>
    </r>
    <r>
      <rPr>
        <b/>
        <sz val="10"/>
        <color rgb="FF000000"/>
        <rFont val="Calibri"/>
        <family val="2"/>
        <scheme val="minor"/>
      </rPr>
      <t>&gt; 1 HC resigned (until March 11 only)</t>
    </r>
  </si>
  <si>
    <t>Primary Day shift</t>
  </si>
  <si>
    <t>- 1 HC under suspension (liver incident)
- 1 HC for suspension (habitual tardiness)</t>
  </si>
  <si>
    <t>- 1  probi for end of contract (habitual absenteeism - 1 with 2 AWOL NTE issued)
- 1 HC for dismissal (liver incident)
- 1 HC for suspension (AWOL)</t>
  </si>
  <si>
    <t>- 1 HC for possible dismissal (AWOL)</t>
  </si>
  <si>
    <r>
      <rPr>
        <b/>
        <sz val="11"/>
        <color theme="1"/>
        <rFont val="Calibri"/>
        <family val="2"/>
        <scheme val="minor"/>
      </rPr>
      <t xml:space="preserve">- 1 HC until March 11 only (resigned)
</t>
    </r>
    <r>
      <rPr>
        <sz val="11"/>
        <color theme="1"/>
        <rFont val="Calibri"/>
        <family val="2"/>
        <scheme val="minor"/>
      </rPr>
      <t>- DS Always</t>
    </r>
  </si>
  <si>
    <t>- 1 HC for suspension (AWOL)</t>
  </si>
  <si>
    <t>GMP of Primary processing manpower (Day shift)</t>
  </si>
  <si>
    <t>&gt; DS Always</t>
  </si>
  <si>
    <t>&gt; 1 HC for Admin Hearing (Habitual Tardiness - possible suspension)
&gt; 1 HC under suspension</t>
  </si>
  <si>
    <t>&gt; 1 HC for suspension (Habitual Tardiness)
&gt; 1 HC for admin hearing (sleeping while on duty - possible for suspension)</t>
  </si>
  <si>
    <t>&gt; 1 HC for suspension (AWOL)</t>
  </si>
  <si>
    <t>&gt; 1 HC for Admin Hearing (Habitual Tardiness - possible suspension)
&gt; 1 HC for Suspension (AWOL &amp; Sleeping while on duty)</t>
  </si>
  <si>
    <t>GMP of in-line secondary processing manpower (DayShift)</t>
  </si>
  <si>
    <t>In-line Sanitation (DayShift)</t>
  </si>
  <si>
    <t>&gt; 2 HC for Suspension (Habitual Tardiness, AWOL, Sleeping while on duty</t>
  </si>
  <si>
    <t>&gt; 2 HC for Suspension (Habitual Tardiness, AWOL)</t>
  </si>
  <si>
    <t>&gt; 2 HC for Suspension (Habitual Tardiness, AWOL) 
&gt; 1 HC under suspension (AWOL)
&gt; 1 HC for Suspension (Sleeping while on duty)</t>
  </si>
  <si>
    <t>- 1 HC under suspension (AWOL)</t>
  </si>
  <si>
    <t>&gt; 4 HC for Suspension (Habitual Tardiness, AWOL)
&gt; 1 HC for Admin Hearing (Sleeping while on Duty)</t>
  </si>
  <si>
    <t>&gt; 1 HC for Suspension (AWOL)</t>
  </si>
  <si>
    <t>&gt; 1 HC for suspension (Habitual Tardiness)
&gt; 2 HC for Suspension (AWOL)
&gt; 2 HC for Suspension (Sleeping while on duty)
&gt; 7 pax contractual under Epitome</t>
  </si>
  <si>
    <t>&gt; 1 HC under suspension (AWOL)
&gt; 1 HC resigned (effective Apr 30)</t>
  </si>
  <si>
    <t>&gt; 10 HC under Epitome (Third Party)
&gt; 1 HC resigned (04/30)</t>
  </si>
  <si>
    <t>&gt; 2 HC for Suspension (AWOL)
&gt; 2 HCs for Admin Hearing (Sleeping while on Duty)
&gt; 3 HC for end of contract</t>
  </si>
  <si>
    <r>
      <rPr>
        <sz val="11"/>
        <color theme="1"/>
        <rFont val="Calibri"/>
        <family val="2"/>
        <scheme val="minor"/>
      </rPr>
      <t xml:space="preserve">&gt; 2 HC for Suspension (AWOL)
&gt; 12 pax contractual under Epitome
&gt; </t>
    </r>
    <r>
      <rPr>
        <b/>
        <sz val="11"/>
        <color theme="1"/>
        <rFont val="Calibri"/>
        <family val="2"/>
        <scheme val="minor"/>
      </rPr>
      <t>2 pax end of contract (effective 05/23)</t>
    </r>
  </si>
  <si>
    <t>&gt; 1 HC resigned (effective Apr 30)</t>
  </si>
  <si>
    <r>
      <rPr>
        <sz val="10"/>
        <color rgb="FF000000"/>
        <rFont val="Calibri"/>
        <scheme val="minor"/>
      </rPr>
      <t xml:space="preserve">&gt; 10 HC under Epitome (Third Party)
&gt; 1 HC for Suspension (AWOL)
</t>
    </r>
    <r>
      <rPr>
        <b/>
        <sz val="10"/>
        <color rgb="FF000000"/>
        <rFont val="Calibri"/>
        <scheme val="minor"/>
      </rPr>
      <t>&gt; 1 HC resigned (05/30)
&gt; 2 HC End of Contract (05/23)</t>
    </r>
  </si>
  <si>
    <r>
      <rPr>
        <sz val="10"/>
        <color rgb="FF000000"/>
        <rFont val="Calibri"/>
        <scheme val="minor"/>
      </rPr>
      <t xml:space="preserve">&gt; 9 HC under Epitome (Third Party)
</t>
    </r>
    <r>
      <rPr>
        <b/>
        <sz val="10"/>
        <color rgb="FF000000"/>
        <rFont val="Calibri"/>
        <scheme val="minor"/>
      </rPr>
      <t>&gt; 1 HC resigned</t>
    </r>
  </si>
  <si>
    <r>
      <rPr>
        <sz val="10"/>
        <color rgb="FF000000"/>
        <rFont val="Calibri"/>
        <scheme val="minor"/>
      </rPr>
      <t xml:space="preserve">&gt; 13 HC under Epitome (Third Party)
&gt; 1 HC for Suspension (AWOL)
</t>
    </r>
    <r>
      <rPr>
        <b/>
        <sz val="10"/>
        <color rgb="FF000000"/>
        <rFont val="Calibri"/>
        <scheme val="minor"/>
      </rPr>
      <t>&gt; 1 HC resigned (05/30)
&gt; 2 HC End of Contract (05/23)</t>
    </r>
  </si>
  <si>
    <r>
      <rPr>
        <sz val="10"/>
        <color rgb="FF000000"/>
        <rFont val="Calibri"/>
        <scheme val="minor"/>
      </rPr>
      <t xml:space="preserve">&gt; 12 HC under Epitome (Third Party)
</t>
    </r>
    <r>
      <rPr>
        <b/>
        <sz val="10"/>
        <color rgb="FF000000"/>
        <rFont val="Calibri"/>
        <scheme val="minor"/>
      </rPr>
      <t>&gt; 1 HC resigned</t>
    </r>
  </si>
  <si>
    <t>&gt; 10 HC under Epitome (Third Party)</t>
  </si>
  <si>
    <t>&gt; 13 HC under Epitome (Third Party)
&gt; 1 HC for suspension (AWOL)</t>
  </si>
  <si>
    <t>Day Shift</t>
  </si>
  <si>
    <t>Crates Washing</t>
  </si>
  <si>
    <t>Documents Area</t>
  </si>
  <si>
    <t>Mid Shift</t>
  </si>
  <si>
    <t>Night Shift</t>
  </si>
  <si>
    <t>NAME</t>
  </si>
  <si>
    <t>LINE</t>
  </si>
  <si>
    <t>EFFECTIVITY</t>
  </si>
  <si>
    <t>REASON</t>
  </si>
  <si>
    <t>Rovil Jacobe</t>
  </si>
  <si>
    <t>Line 5B</t>
  </si>
  <si>
    <t>JOWIE VILLADOR</t>
  </si>
  <si>
    <t>RESIGNED</t>
  </si>
  <si>
    <t>WORK ABROAD</t>
  </si>
  <si>
    <t>ROBIE CUBALAN</t>
  </si>
  <si>
    <t>FAMILY MATTER</t>
  </si>
  <si>
    <t>Mary Ann Paloma</t>
  </si>
  <si>
    <t>Line 4B</t>
  </si>
  <si>
    <t>Family Matter</t>
  </si>
  <si>
    <t>Ericson Alulod</t>
  </si>
  <si>
    <t>Line 3B</t>
  </si>
  <si>
    <t>GERALDO GRANDE</t>
  </si>
  <si>
    <t>WORK LOCAL - FIRST CHOICE BEFORE CJOY</t>
  </si>
  <si>
    <t>JOHN KENNETH CEDENIO</t>
  </si>
  <si>
    <t>PAULA JEAN MAGRACIA</t>
  </si>
  <si>
    <t>HEALTH CONDITION</t>
  </si>
  <si>
    <t>JANETH JOY VALLESPIN</t>
  </si>
  <si>
    <t>Jenie Manalo</t>
  </si>
  <si>
    <t>Raven Redondo</t>
  </si>
  <si>
    <t>Terminated</t>
  </si>
  <si>
    <t>ER Case</t>
  </si>
  <si>
    <t>Preciuos Joy Labalan</t>
  </si>
  <si>
    <t>Refuse anti-rabies vaccine for cat bite</t>
  </si>
  <si>
    <t>Jake Martin</t>
  </si>
  <si>
    <t>Sarah Jean Visto</t>
  </si>
  <si>
    <t>Pregnant</t>
  </si>
  <si>
    <t>CHRISTOPHER LANGCAON</t>
  </si>
  <si>
    <t>ANGELITO ESTACIO</t>
  </si>
  <si>
    <t>STUDY - KOREA</t>
  </si>
  <si>
    <t>Michael Angelo Batanes</t>
  </si>
  <si>
    <t>Eutiquiano Marasigan</t>
  </si>
  <si>
    <t>John Patrick Pangilinan</t>
  </si>
  <si>
    <t>Christipher Salazar</t>
  </si>
  <si>
    <t>Veronica Joy Samodio</t>
  </si>
  <si>
    <t>Myla Arellano</t>
  </si>
  <si>
    <t>Line 2B</t>
  </si>
  <si>
    <t>Jenelie Belga</t>
  </si>
  <si>
    <t>Maricar Ann CAstillo</t>
  </si>
  <si>
    <t>Leo Fronda</t>
  </si>
  <si>
    <t>Transfer to shift a, replacement for manpower support to starkson</t>
  </si>
  <si>
    <t>Johnwell Santos</t>
  </si>
  <si>
    <t>Jan. 17, 2025</t>
  </si>
  <si>
    <t>Work Abroad</t>
  </si>
  <si>
    <t>Ada Mabuyoc</t>
  </si>
  <si>
    <t>Jan 13, 2025</t>
  </si>
  <si>
    <t>HEALTH CONDITION (Pregnancy)</t>
  </si>
  <si>
    <t>Micheal Angelo MAcahiya</t>
  </si>
  <si>
    <t>Alfred Edralin</t>
  </si>
  <si>
    <t>Joanne Diaz</t>
  </si>
  <si>
    <t>CristiaMay Fornillos</t>
  </si>
  <si>
    <t>Kian Velasco</t>
  </si>
  <si>
    <t>Absences</t>
  </si>
  <si>
    <t>Celeste Mejico</t>
  </si>
  <si>
    <t>Personal Matter</t>
  </si>
  <si>
    <t>Maricel Mapalad</t>
  </si>
  <si>
    <t>Flordeliza Biscocho</t>
  </si>
  <si>
    <t>Personal Reason</t>
  </si>
  <si>
    <t>Nieves Casanova</t>
  </si>
  <si>
    <t>Health Condition (Hypertension)</t>
  </si>
  <si>
    <t>Gladys Ledesma</t>
  </si>
  <si>
    <t>For resignation</t>
  </si>
  <si>
    <t>Christian Alfred Edralin</t>
  </si>
  <si>
    <t>AWOL - FOR TERMINATION</t>
  </si>
  <si>
    <t>Jessabel Samson</t>
  </si>
  <si>
    <t>Winna Espiritu</t>
  </si>
  <si>
    <t>Micheal Angelo Macahiya</t>
  </si>
  <si>
    <t>Redson Malabanan</t>
  </si>
  <si>
    <t>Ongoing RTWN</t>
  </si>
  <si>
    <t>Laisa Mae Mahupil</t>
  </si>
  <si>
    <t>Jonalyn Austria</t>
  </si>
  <si>
    <t>with intent to resigned this january 2025</t>
  </si>
  <si>
    <t>Will focus on her business</t>
  </si>
  <si>
    <t>Arjay Atienza</t>
  </si>
  <si>
    <t>Health Condition</t>
  </si>
  <si>
    <t>Cristiamay Fornillos</t>
  </si>
  <si>
    <t>Alexander Burgos</t>
  </si>
  <si>
    <t>Michelle Abo</t>
  </si>
  <si>
    <t>Perlen Artucilla</t>
  </si>
  <si>
    <t>Marmie Gallon</t>
  </si>
  <si>
    <t>Ferdinand Grondiano</t>
  </si>
  <si>
    <t>Renz Ingking</t>
  </si>
  <si>
    <t>Wencelyn Garcia</t>
  </si>
  <si>
    <t>Reinier Salosa</t>
  </si>
  <si>
    <t>John Mark Cadagat</t>
  </si>
  <si>
    <t>Joel Macasaet</t>
  </si>
  <si>
    <t>take care of his wife</t>
  </si>
  <si>
    <t>Jeffrey Mailom</t>
  </si>
  <si>
    <t>Marivic Sobit0</t>
  </si>
  <si>
    <t>Emerlyn Garganta</t>
  </si>
  <si>
    <t>take care of her new born child</t>
  </si>
  <si>
    <t>Jan Michael Rosales</t>
  </si>
  <si>
    <t>Promotion</t>
  </si>
  <si>
    <t>Geraldine MEndoza</t>
  </si>
  <si>
    <t>resigned</t>
  </si>
  <si>
    <t>Aira Joy Gabales</t>
  </si>
  <si>
    <t>Jenilyn Morales</t>
  </si>
  <si>
    <t>Edelberta Agnes</t>
  </si>
  <si>
    <t>End of Contract</t>
  </si>
  <si>
    <t>Failed Performance REview</t>
  </si>
  <si>
    <t>PP</t>
  </si>
  <si>
    <t>SP</t>
  </si>
  <si>
    <t>HC</t>
  </si>
  <si>
    <t>Shifts</t>
  </si>
  <si>
    <t>Operating Hours</t>
  </si>
  <si>
    <t>Man-days</t>
  </si>
  <si>
    <t>Total MP</t>
  </si>
  <si>
    <t>delta</t>
  </si>
  <si>
    <t>Budget</t>
  </si>
  <si>
    <t>Direct</t>
  </si>
  <si>
    <t>In-line</t>
  </si>
  <si>
    <t>Deep Clean</t>
  </si>
  <si>
    <t>Agency</t>
  </si>
  <si>
    <t>Day of the week</t>
  </si>
  <si>
    <t>Sun</t>
  </si>
  <si>
    <t>FY26WW01</t>
  </si>
  <si>
    <t>Mon</t>
  </si>
  <si>
    <t>Tue</t>
  </si>
  <si>
    <t>Wed</t>
  </si>
  <si>
    <t>Thu</t>
  </si>
  <si>
    <t>Fri</t>
  </si>
  <si>
    <t>Sat</t>
  </si>
  <si>
    <t>FY26WW02</t>
  </si>
  <si>
    <t>FY26WW03</t>
  </si>
  <si>
    <t>FY26WW04</t>
  </si>
  <si>
    <t>FY26WW05</t>
  </si>
  <si>
    <t>FY26WW06</t>
  </si>
  <si>
    <t>FY26WW07</t>
  </si>
  <si>
    <t>FY26WW08</t>
  </si>
  <si>
    <t>FY26WW09</t>
  </si>
  <si>
    <t>FY26WW10</t>
  </si>
  <si>
    <t>FY26WW11</t>
  </si>
  <si>
    <t>FY26WW12</t>
  </si>
  <si>
    <t>FY26WW13</t>
  </si>
  <si>
    <t>FY26WW14</t>
  </si>
  <si>
    <t>FY26WW15</t>
  </si>
  <si>
    <t>FY26WW16</t>
  </si>
  <si>
    <t>FY26WW17</t>
  </si>
  <si>
    <t>FY26WW18</t>
  </si>
  <si>
    <t>FY26WW19</t>
  </si>
  <si>
    <t>FY26WW20</t>
  </si>
  <si>
    <t>FY26WW21</t>
  </si>
  <si>
    <t>FY26WW22</t>
  </si>
  <si>
    <t>FY26WW23</t>
  </si>
  <si>
    <t>FY26WW24</t>
  </si>
  <si>
    <t>FY26WW25</t>
  </si>
  <si>
    <t>FY26WW26</t>
  </si>
  <si>
    <t>FY26WW27</t>
  </si>
  <si>
    <t>FY26WW28</t>
  </si>
  <si>
    <t>FY26WW29</t>
  </si>
  <si>
    <t>FY26WW30</t>
  </si>
  <si>
    <t>FY26WW31</t>
  </si>
  <si>
    <t>FY26WW32</t>
  </si>
  <si>
    <t>FY26WW33</t>
  </si>
  <si>
    <t>FY26WW34</t>
  </si>
  <si>
    <t>FY26WW35</t>
  </si>
  <si>
    <t>FY26WW36</t>
  </si>
  <si>
    <t>FY26WW37</t>
  </si>
  <si>
    <t>FY26WW38</t>
  </si>
  <si>
    <t>FY26WW39</t>
  </si>
  <si>
    <t>FY26WW40</t>
  </si>
  <si>
    <t>FY26WW41</t>
  </si>
  <si>
    <t>FY26WW42</t>
  </si>
  <si>
    <t>FY26WW43</t>
  </si>
  <si>
    <t>FY26WW44</t>
  </si>
  <si>
    <t>FY26WW45</t>
  </si>
  <si>
    <t>FY26WW46</t>
  </si>
  <si>
    <t>FY26WW47</t>
  </si>
  <si>
    <t>FY26WW48</t>
  </si>
  <si>
    <t>FY26WW49</t>
  </si>
  <si>
    <t>FY26WW50</t>
  </si>
  <si>
    <t>FY26WW51</t>
  </si>
  <si>
    <t>FY26WW52</t>
  </si>
  <si>
    <t>BGT CONTRACTUAL
(MSC)</t>
  </si>
  <si>
    <t xml:space="preserve">BGT DIRECT </t>
  </si>
  <si>
    <t>BGT DIRECT -REVISED</t>
  </si>
  <si>
    <t>BGT CONTRACTUAL - REVISED</t>
  </si>
  <si>
    <t>SHIFT2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</si>
</sst>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6" x14ac:knownFonts="1">
    <font>
      <sz val="11"/>
      <color theme="1"/>
      <name val="Calibri"/>
      <family val="2"/>
      <scheme val="minor"/>
    </font>
    <font>
      <sz val="8"/>
      <name val="Calibri"/>
      <family val="2"/>
      <scheme val="minor"/>
    </font>
    <font>
      <sz val="10"/>
      <color theme="1"/>
      <name val="Calibri"/>
      <family val="2"/>
      <scheme val="minor"/>
    </font>
    <font>
      <b/>
      <sz val="10"/>
      <color theme="0"/>
      <name val="Calibri"/>
      <family val="2"/>
      <scheme val="minor"/>
    </font>
    <font>
      <sz val="12"/>
      <color theme="1"/>
      <name val="Calibri"/>
      <family val="2"/>
      <scheme val="minor"/>
    </font>
    <font>
      <b/>
      <sz val="20"/>
      <color rgb="FF006600"/>
      <name val="Calibri"/>
      <family val="2"/>
      <scheme val="minor"/>
    </font>
    <font>
      <b/>
      <sz val="20"/>
      <name val="Calibri"/>
      <family val="2"/>
      <scheme val="minor"/>
    </font>
    <font>
      <b/>
      <sz val="11"/>
      <color theme="1"/>
      <name val="Calibri"/>
      <family val="2"/>
      <scheme val="minor"/>
    </font>
    <font>
      <b/>
      <sz val="11"/>
      <color theme="0"/>
      <name val="Calibri"/>
      <family val="2"/>
      <scheme val="minor"/>
    </font>
    <font>
      <sz val="10"/>
      <color rgb="FFFF0000"/>
      <name val="Calibri"/>
      <family val="2"/>
      <scheme val="minor"/>
    </font>
    <font>
      <b/>
      <sz val="10"/>
      <color rgb="FFFF0000"/>
      <name val="Calibri"/>
      <family val="2"/>
      <scheme val="minor"/>
    </font>
    <font>
      <b/>
      <sz val="10"/>
      <color theme="1"/>
      <name val="Calibri"/>
      <family val="2"/>
      <scheme val="minor"/>
    </font>
    <font>
      <b/>
      <sz val="12"/>
      <color theme="1"/>
      <name val="Calibri"/>
      <family val="2"/>
      <scheme val="minor"/>
    </font>
    <font>
      <sz val="20"/>
      <name val="Calibri"/>
      <family val="2"/>
      <scheme val="minor"/>
    </font>
    <font>
      <sz val="12"/>
      <name val="Calibri"/>
      <family val="2"/>
      <scheme val="minor"/>
    </font>
    <font>
      <sz val="10"/>
      <color rgb="FF000000"/>
      <name val="Calibri"/>
      <family val="2"/>
      <scheme val="minor"/>
    </font>
    <font>
      <b/>
      <sz val="10"/>
      <color rgb="FF000000"/>
      <name val="Calibri"/>
      <family val="2"/>
      <scheme val="minor"/>
    </font>
    <font>
      <sz val="11"/>
      <color rgb="FF000000"/>
      <name val="Calibri"/>
      <family val="2"/>
    </font>
    <font>
      <b/>
      <sz val="15"/>
      <name val="Calibri"/>
      <family val="2"/>
      <scheme val="minor"/>
    </font>
    <font>
      <sz val="11"/>
      <name val="Calibri"/>
      <family val="2"/>
      <scheme val="minor"/>
    </font>
    <font>
      <b/>
      <sz val="11"/>
      <name val="Calibri"/>
      <family val="2"/>
      <scheme val="minor"/>
    </font>
    <font>
      <sz val="11"/>
      <color theme="1"/>
      <name val="Calibri"/>
      <family val="2"/>
      <scheme val="minor"/>
    </font>
    <font>
      <b/>
      <sz val="12"/>
      <color rgb="FF000000"/>
      <name val="Calibri"/>
      <family val="2"/>
      <scheme val="minor"/>
    </font>
    <font>
      <b/>
      <sz val="8"/>
      <color rgb="FFFFFFFF"/>
      <name val="Calibri"/>
      <family val="2"/>
      <scheme val="minor"/>
    </font>
    <font>
      <b/>
      <sz val="12"/>
      <color rgb="FFFFFFFF"/>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12"/>
      <color theme="0"/>
      <name val="Calibri"/>
      <family val="2"/>
      <scheme val="minor"/>
    </font>
    <font>
      <b/>
      <sz val="8"/>
      <color theme="0"/>
      <name val="Calibri"/>
      <family val="2"/>
      <scheme val="minor"/>
    </font>
    <font>
      <i/>
      <sz val="12"/>
      <color rgb="FF000000"/>
      <name val="Calibri"/>
      <family val="2"/>
      <scheme val="minor"/>
    </font>
    <font>
      <sz val="9"/>
      <color indexed="81"/>
      <name val="Tahoma"/>
      <charset val="1"/>
    </font>
    <font>
      <b/>
      <sz val="9"/>
      <color indexed="81"/>
      <name val="Tahoma"/>
      <charset val="1"/>
    </font>
    <font>
      <sz val="10"/>
      <color rgb="FF000000"/>
      <name val="Calibri"/>
      <scheme val="minor"/>
    </font>
    <font>
      <b/>
      <sz val="10"/>
      <color rgb="FF000000"/>
      <name val="Calibri"/>
      <scheme val="minor"/>
    </font>
    <font>
      <sz val="11"/>
      <color rgb="FF000000"/>
      <name val="Calibri"/>
      <scheme val="minor"/>
    </font>
  </fonts>
  <fills count="1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50"/>
        <bgColor indexed="64"/>
      </patternFill>
    </fill>
    <fill>
      <patternFill patternType="solid">
        <fgColor rgb="FFC00000"/>
        <bgColor indexed="64"/>
      </patternFill>
    </fill>
    <fill>
      <patternFill patternType="solid">
        <fgColor theme="3"/>
        <bgColor indexed="64"/>
      </patternFill>
    </fill>
    <fill>
      <patternFill patternType="solid">
        <fgColor rgb="FFFFFF00"/>
        <bgColor indexed="64"/>
      </patternFill>
    </fill>
    <fill>
      <patternFill patternType="solid">
        <fgColor rgb="FFFFFFFF"/>
        <bgColor rgb="FF000000"/>
      </patternFill>
    </fill>
    <fill>
      <patternFill patternType="solid">
        <fgColor theme="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A9D08E"/>
        <bgColor indexed="64"/>
      </patternFill>
    </fill>
    <fill>
      <patternFill patternType="solid">
        <fgColor rgb="FF548235"/>
        <bgColor indexed="64"/>
      </patternFill>
    </fill>
    <fill>
      <patternFill patternType="solid">
        <fgColor theme="9" tint="0.79998168889431442"/>
        <bgColor indexed="64"/>
      </patternFill>
    </fill>
    <fill>
      <patternFill patternType="solid">
        <fgColor rgb="FF006600"/>
        <bgColor indexed="64"/>
      </patternFill>
    </fill>
    <fill>
      <patternFill patternType="solid">
        <fgColor theme="0"/>
        <bgColor indexed="64"/>
      </patternFill>
    </fill>
    <fill>
      <patternFill patternType="solid">
        <fgColor theme="9" tint="-0.249977111117893"/>
        <bgColor indexed="64"/>
      </patternFill>
    </fill>
    <fill>
      <patternFill patternType="solid">
        <fgColor theme="2" tint="-9.9978637043366805E-2"/>
        <bgColor indexed="64"/>
      </patternFill>
    </fill>
  </fills>
  <borders count="28">
    <border>
      <left/>
      <right/>
      <top/>
      <bottom/>
      <diagonal/>
    </border>
    <border>
      <left/>
      <right/>
      <top style="thin">
        <color theme="4" tint="0.3999755851924192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style="thin">
        <color theme="4" tint="0.39997558519241921"/>
      </top>
      <bottom/>
      <diagonal/>
    </border>
    <border>
      <left style="thin">
        <color auto="1"/>
      </left>
      <right style="thin">
        <color theme="4" tint="0.39997558519241921"/>
      </right>
      <top/>
      <bottom/>
      <diagonal/>
    </border>
    <border>
      <left style="thin">
        <color auto="1"/>
      </left>
      <right style="thin">
        <color auto="1"/>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theme="4" tint="0.39997558519241921"/>
      </top>
      <bottom style="thin">
        <color theme="4" tint="0.39997558519241921"/>
      </bottom>
      <diagonal/>
    </border>
    <border>
      <left/>
      <right style="thin">
        <color auto="1"/>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right style="thin">
        <color rgb="FF000000"/>
      </right>
      <top/>
      <bottom/>
      <diagonal/>
    </border>
    <border>
      <left/>
      <right style="thin">
        <color rgb="FF000000"/>
      </right>
      <top style="thin">
        <color theme="4" tint="0.39997558519241921"/>
      </top>
      <bottom style="thin">
        <color theme="4" tint="0.39997558519241921"/>
      </bottom>
      <diagonal/>
    </border>
    <border>
      <left/>
      <right style="thin">
        <color rgb="FF000000"/>
      </right>
      <top style="thin">
        <color theme="4" tint="0.39997558519241921"/>
      </top>
      <bottom/>
      <diagonal/>
    </border>
    <border>
      <left style="thin">
        <color rgb="FF000000"/>
      </left>
      <right style="thin">
        <color rgb="FF000000"/>
      </right>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21" fillId="0" borderId="0" applyFont="0" applyFill="0" applyBorder="0" applyAlignment="0" applyProtection="0"/>
  </cellStyleXfs>
  <cellXfs count="201">
    <xf numFmtId="0" fontId="0" fillId="0" borderId="0" xfId="0"/>
    <xf numFmtId="15" fontId="0" fillId="0" borderId="0" xfId="0" applyNumberFormat="1"/>
    <xf numFmtId="0" fontId="2"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5"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0" xfId="0" applyFont="1" applyFill="1" applyAlignment="1">
      <alignment horizontal="left" vertical="center" wrapText="1"/>
    </xf>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6" borderId="0" xfId="0" applyFont="1" applyFill="1"/>
    <xf numFmtId="0" fontId="4" fillId="0" borderId="0" xfId="0" applyFont="1" applyAlignment="1">
      <alignment vertical="center" wrapText="1"/>
    </xf>
    <xf numFmtId="0" fontId="13" fillId="0" borderId="0" xfId="0" applyFont="1"/>
    <xf numFmtId="0" fontId="2" fillId="0" borderId="3" xfId="0" applyFont="1" applyBorder="1" applyAlignment="1">
      <alignment horizontal="left" vertical="center" wrapText="1"/>
    </xf>
    <xf numFmtId="16" fontId="2" fillId="0" borderId="3" xfId="0" applyNumberFormat="1" applyFont="1" applyBorder="1" applyAlignment="1">
      <alignment horizontal="left" vertical="center" wrapText="1"/>
    </xf>
    <xf numFmtId="0" fontId="7" fillId="0" borderId="8" xfId="0" applyFont="1" applyBorder="1" applyAlignment="1">
      <alignment horizontal="center"/>
    </xf>
    <xf numFmtId="0" fontId="0" fillId="0" borderId="8" xfId="0" applyBorder="1"/>
    <xf numFmtId="15" fontId="0" fillId="0" borderId="8" xfId="0" applyNumberFormat="1" applyBorder="1"/>
    <xf numFmtId="0" fontId="0" fillId="0" borderId="10" xfId="0" applyBorder="1"/>
    <xf numFmtId="15" fontId="0" fillId="0" borderId="10" xfId="0" applyNumberFormat="1" applyBorder="1"/>
    <xf numFmtId="0" fontId="0" fillId="0" borderId="11" xfId="0" applyBorder="1"/>
    <xf numFmtId="15" fontId="0" fillId="0" borderId="11" xfId="0" applyNumberFormat="1" applyBorder="1"/>
    <xf numFmtId="0" fontId="0" fillId="0" borderId="12" xfId="0" applyBorder="1"/>
    <xf numFmtId="15" fontId="0" fillId="0" borderId="12" xfId="0" applyNumberFormat="1" applyBorder="1"/>
    <xf numFmtId="0" fontId="17" fillId="8" borderId="8" xfId="0" applyFont="1" applyFill="1" applyBorder="1"/>
    <xf numFmtId="16" fontId="0" fillId="0" borderId="10" xfId="0" applyNumberFormat="1" applyBorder="1"/>
    <xf numFmtId="0" fontId="14" fillId="0" borderId="0" xfId="0" applyFont="1" applyAlignment="1">
      <alignment vertical="center" wrapText="1"/>
    </xf>
    <xf numFmtId="0" fontId="3" fillId="4" borderId="0" xfId="0" applyFont="1" applyFill="1" applyAlignment="1">
      <alignment horizontal="center" vertical="center" wrapText="1"/>
    </xf>
    <xf numFmtId="0" fontId="2" fillId="0" borderId="0" xfId="0" applyFont="1" applyAlignment="1">
      <alignment horizontal="center" vertical="center" wrapText="1"/>
    </xf>
    <xf numFmtId="0" fontId="3" fillId="5" borderId="0" xfId="0" applyFont="1" applyFill="1" applyAlignment="1">
      <alignment horizontal="center" vertical="center" wrapText="1"/>
    </xf>
    <xf numFmtId="0" fontId="14" fillId="9" borderId="0" xfId="0" applyFont="1" applyFill="1" applyAlignment="1">
      <alignment vertical="center" wrapText="1"/>
    </xf>
    <xf numFmtId="14" fontId="0" fillId="0" borderId="0" xfId="0" applyNumberFormat="1"/>
    <xf numFmtId="0" fontId="18" fillId="10" borderId="0" xfId="0" applyFont="1" applyFill="1"/>
    <xf numFmtId="0" fontId="19" fillId="10" borderId="0" xfId="0" applyFont="1" applyFill="1"/>
    <xf numFmtId="0" fontId="20" fillId="0" borderId="0" xfId="0" applyFont="1"/>
    <xf numFmtId="0" fontId="0" fillId="0" borderId="8" xfId="0" quotePrefix="1" applyBorder="1"/>
    <xf numFmtId="0" fontId="0" fillId="7" borderId="0" xfId="0" applyFill="1"/>
    <xf numFmtId="43" fontId="0" fillId="0" borderId="0" xfId="0" applyNumberFormat="1"/>
    <xf numFmtId="43" fontId="0" fillId="7" borderId="0" xfId="1" applyFont="1" applyFill="1"/>
    <xf numFmtId="0" fontId="0" fillId="0" borderId="10" xfId="0" quotePrefix="1" applyBorder="1"/>
    <xf numFmtId="16" fontId="2" fillId="0" borderId="13" xfId="0" applyNumberFormat="1" applyFont="1" applyBorder="1" applyAlignment="1">
      <alignment horizontal="left" vertical="center" wrapText="1"/>
    </xf>
    <xf numFmtId="0" fontId="2" fillId="0" borderId="7" xfId="0" applyFont="1" applyBorder="1" applyAlignment="1">
      <alignment horizontal="left" vertical="center" wrapText="1"/>
    </xf>
    <xf numFmtId="0" fontId="2" fillId="0" borderId="13" xfId="0" applyFont="1" applyBorder="1" applyAlignment="1">
      <alignment horizontal="left" vertical="center" wrapText="1"/>
    </xf>
    <xf numFmtId="0" fontId="2" fillId="0" borderId="15" xfId="0" applyFont="1" applyBorder="1" applyAlignment="1">
      <alignment horizontal="center" vertical="center" wrapText="1"/>
    </xf>
    <xf numFmtId="0" fontId="2" fillId="0" borderId="6" xfId="0" applyFont="1" applyBorder="1" applyAlignment="1">
      <alignment horizontal="left" vertical="center" wrapText="1"/>
    </xf>
    <xf numFmtId="14" fontId="2" fillId="0" borderId="2" xfId="0" applyNumberFormat="1"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2" fillId="0" borderId="16" xfId="0" applyFont="1" applyBorder="1" applyAlignment="1">
      <alignment horizontal="left" vertical="center" wrapText="1"/>
    </xf>
    <xf numFmtId="0" fontId="2" fillId="0" borderId="9" xfId="0" applyFont="1" applyBorder="1" applyAlignment="1">
      <alignment horizontal="left" vertical="center" wrapText="1"/>
    </xf>
    <xf numFmtId="16" fontId="2" fillId="0" borderId="0" xfId="0" applyNumberFormat="1" applyFont="1" applyAlignment="1">
      <alignment horizontal="left" vertical="center" wrapText="1"/>
    </xf>
    <xf numFmtId="0" fontId="2" fillId="11" borderId="0" xfId="0" applyFont="1" applyFill="1" applyAlignment="1">
      <alignment horizontal="left" vertical="center" wrapText="1"/>
    </xf>
    <xf numFmtId="0" fontId="0" fillId="0" borderId="0" xfId="0" applyAlignment="1">
      <alignment vertical="center" wrapText="1"/>
    </xf>
    <xf numFmtId="0" fontId="25" fillId="0" borderId="0" xfId="0" applyFont="1" applyAlignment="1">
      <alignment vertical="center"/>
    </xf>
    <xf numFmtId="0" fontId="7" fillId="14" borderId="11" xfId="0" applyFont="1" applyFill="1" applyBorder="1" applyAlignment="1">
      <alignment horizontal="center" vertical="center"/>
    </xf>
    <xf numFmtId="0" fontId="0" fillId="0" borderId="11" xfId="0" applyBorder="1" applyAlignment="1">
      <alignment horizontal="center"/>
    </xf>
    <xf numFmtId="14" fontId="0" fillId="0" borderId="11" xfId="0" applyNumberFormat="1" applyBorder="1" applyAlignment="1">
      <alignment horizontal="center"/>
    </xf>
    <xf numFmtId="0" fontId="23" fillId="13" borderId="11" xfId="0" applyFont="1" applyFill="1" applyBorder="1" applyAlignment="1">
      <alignment horizontal="center" vertical="center" wrapText="1"/>
    </xf>
    <xf numFmtId="0" fontId="25" fillId="0" borderId="11" xfId="0" applyFont="1" applyBorder="1" applyAlignment="1">
      <alignment vertical="center"/>
    </xf>
    <xf numFmtId="0" fontId="26" fillId="0" borderId="11" xfId="0" applyFont="1" applyBorder="1" applyAlignment="1">
      <alignment vertical="center"/>
    </xf>
    <xf numFmtId="38" fontId="27" fillId="0" borderId="11" xfId="0" applyNumberFormat="1" applyFont="1" applyBorder="1" applyAlignment="1">
      <alignment horizontal="center" vertical="center"/>
    </xf>
    <xf numFmtId="0" fontId="0" fillId="0" borderId="17" xfId="0" applyBorder="1" applyAlignment="1">
      <alignment vertical="center" wrapText="1"/>
    </xf>
    <xf numFmtId="0" fontId="22" fillId="12" borderId="11" xfId="0" applyFont="1" applyFill="1" applyBorder="1" applyAlignment="1">
      <alignment vertical="center"/>
    </xf>
    <xf numFmtId="0" fontId="15" fillId="12" borderId="11" xfId="0" applyFont="1" applyFill="1" applyBorder="1" applyAlignment="1">
      <alignment vertical="center"/>
    </xf>
    <xf numFmtId="38" fontId="27" fillId="12" borderId="11" xfId="0" applyNumberFormat="1" applyFont="1" applyFill="1" applyBorder="1" applyAlignment="1">
      <alignment horizontal="center" vertical="center"/>
    </xf>
    <xf numFmtId="38" fontId="27" fillId="13" borderId="11" xfId="0" applyNumberFormat="1" applyFont="1" applyFill="1" applyBorder="1" applyAlignment="1">
      <alignment horizontal="center" vertical="center"/>
    </xf>
    <xf numFmtId="0" fontId="2" fillId="3" borderId="0" xfId="0" applyFont="1" applyFill="1" applyAlignment="1">
      <alignment horizontal="left" vertical="center" wrapText="1"/>
    </xf>
    <xf numFmtId="16" fontId="2" fillId="3" borderId="0" xfId="0" applyNumberFormat="1" applyFont="1" applyFill="1" applyAlignment="1">
      <alignment horizontal="left" vertical="center" wrapText="1"/>
    </xf>
    <xf numFmtId="0" fontId="2" fillId="3" borderId="0" xfId="0" applyFont="1" applyFill="1" applyAlignment="1">
      <alignment horizontal="center" vertical="center" wrapText="1"/>
    </xf>
    <xf numFmtId="0" fontId="2" fillId="0" borderId="0" xfId="0" quotePrefix="1" applyFont="1" applyAlignment="1">
      <alignment horizontal="left" vertical="center" wrapText="1"/>
    </xf>
    <xf numFmtId="0" fontId="15" fillId="0" borderId="0" xfId="0" applyFont="1" applyAlignment="1">
      <alignment horizontal="left" vertical="center" wrapText="1"/>
    </xf>
    <xf numFmtId="16" fontId="15" fillId="0" borderId="0" xfId="0" applyNumberFormat="1" applyFont="1" applyAlignment="1">
      <alignment horizontal="left" vertical="center" wrapText="1"/>
    </xf>
    <xf numFmtId="0" fontId="15" fillId="0" borderId="0" xfId="0" applyFont="1" applyAlignment="1">
      <alignment horizontal="center" vertical="center" wrapText="1"/>
    </xf>
    <xf numFmtId="0" fontId="16" fillId="0" borderId="0" xfId="0" applyFont="1" applyAlignment="1">
      <alignment horizontal="left" vertical="center" wrapText="1"/>
    </xf>
    <xf numFmtId="16" fontId="9" fillId="0" borderId="0" xfId="0" applyNumberFormat="1" applyFont="1" applyAlignment="1">
      <alignment horizontal="left" vertical="center" wrapText="1"/>
    </xf>
    <xf numFmtId="16" fontId="2" fillId="11" borderId="0" xfId="0" applyNumberFormat="1" applyFont="1" applyFill="1" applyAlignment="1">
      <alignment horizontal="left" vertical="center" wrapText="1"/>
    </xf>
    <xf numFmtId="0" fontId="2" fillId="11" borderId="0" xfId="0" applyFont="1" applyFill="1" applyAlignment="1">
      <alignment horizontal="center" vertical="center" wrapText="1"/>
    </xf>
    <xf numFmtId="0" fontId="9" fillId="11"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center"/>
    </xf>
    <xf numFmtId="0" fontId="2" fillId="3"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8" xfId="0" quotePrefix="1" applyFont="1" applyBorder="1" applyAlignment="1">
      <alignment horizontal="left" vertical="center" wrapText="1"/>
    </xf>
    <xf numFmtId="0" fontId="15" fillId="0" borderId="18" xfId="0" applyFont="1" applyBorder="1" applyAlignment="1">
      <alignment horizontal="left" vertical="center" wrapText="1"/>
    </xf>
    <xf numFmtId="0" fontId="16" fillId="0" borderId="18" xfId="0" applyFont="1" applyBorder="1" applyAlignment="1">
      <alignment horizontal="left" vertical="center" wrapText="1"/>
    </xf>
    <xf numFmtId="0" fontId="9" fillId="0" borderId="18" xfId="0" applyFont="1" applyBorder="1" applyAlignment="1">
      <alignment horizontal="left" vertical="center" wrapText="1"/>
    </xf>
    <xf numFmtId="0" fontId="11" fillId="0" borderId="18" xfId="0" applyFont="1" applyBorder="1" applyAlignment="1">
      <alignment horizontal="left" vertical="center" wrapText="1"/>
    </xf>
    <xf numFmtId="0" fontId="2" fillId="11" borderId="18" xfId="0" applyFont="1" applyFill="1" applyBorder="1" applyAlignment="1">
      <alignment horizontal="left" vertical="center" wrapText="1"/>
    </xf>
    <xf numFmtId="0" fontId="25" fillId="3" borderId="18" xfId="0" applyFont="1" applyFill="1" applyBorder="1" applyAlignment="1">
      <alignment horizontal="left" vertical="center" wrapText="1"/>
    </xf>
    <xf numFmtId="0" fontId="2" fillId="3" borderId="18" xfId="0" applyFont="1" applyFill="1" applyBorder="1" applyAlignment="1">
      <alignment horizontal="center" vertical="center" wrapText="1"/>
    </xf>
    <xf numFmtId="0" fontId="2" fillId="0" borderId="18" xfId="0" applyFont="1" applyBorder="1" applyAlignment="1">
      <alignment horizontal="center" vertical="center" wrapText="1"/>
    </xf>
    <xf numFmtId="0" fontId="15" fillId="0" borderId="18" xfId="0" applyFont="1" applyBorder="1" applyAlignment="1">
      <alignment horizontal="center" vertical="center" wrapText="1"/>
    </xf>
    <xf numFmtId="0" fontId="9" fillId="0" borderId="18" xfId="0" applyFont="1" applyBorder="1" applyAlignment="1">
      <alignment horizontal="center" vertical="center" wrapText="1"/>
    </xf>
    <xf numFmtId="0" fontId="9" fillId="11" borderId="18"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0" borderId="15" xfId="0" applyFont="1" applyBorder="1" applyAlignment="1">
      <alignment horizontal="center" vertical="center" wrapText="1"/>
    </xf>
    <xf numFmtId="0" fontId="9" fillId="0" borderId="1" xfId="0" applyFont="1" applyBorder="1" applyAlignment="1">
      <alignment horizontal="center" vertical="center" wrapText="1"/>
    </xf>
    <xf numFmtId="0" fontId="15" fillId="11" borderId="18" xfId="0" applyFont="1" applyFill="1" applyBorder="1" applyAlignment="1">
      <alignment horizontal="left" vertical="center" wrapText="1"/>
    </xf>
    <xf numFmtId="0" fontId="2" fillId="11" borderId="18" xfId="0" applyFont="1" applyFill="1" applyBorder="1" applyAlignment="1">
      <alignment horizontal="center" vertical="center" wrapText="1"/>
    </xf>
    <xf numFmtId="0" fontId="2" fillId="0" borderId="15" xfId="0" applyFont="1" applyBorder="1" applyAlignment="1">
      <alignment horizontal="left" vertical="center" wrapText="1"/>
    </xf>
    <xf numFmtId="16" fontId="2" fillId="0" borderId="15" xfId="0" applyNumberFormat="1" applyFont="1" applyBorder="1" applyAlignment="1">
      <alignment horizontal="left" vertical="center" wrapText="1"/>
    </xf>
    <xf numFmtId="0" fontId="2" fillId="0" borderId="19" xfId="0" applyFont="1" applyBorder="1" applyAlignment="1">
      <alignment horizontal="left" vertical="center" wrapText="1"/>
    </xf>
    <xf numFmtId="0" fontId="9" fillId="0" borderId="19" xfId="0" applyFont="1" applyBorder="1" applyAlignment="1">
      <alignment horizontal="center" vertical="center" wrapText="1"/>
    </xf>
    <xf numFmtId="0" fontId="2" fillId="11" borderId="13" xfId="0" applyFont="1" applyFill="1" applyBorder="1" applyAlignment="1">
      <alignment horizontal="left" vertical="center" wrapText="1"/>
    </xf>
    <xf numFmtId="16" fontId="2" fillId="11" borderId="15" xfId="0" applyNumberFormat="1" applyFont="1" applyFill="1" applyBorder="1" applyAlignment="1">
      <alignment horizontal="left" vertical="center" wrapText="1"/>
    </xf>
    <xf numFmtId="0" fontId="2" fillId="11" borderId="15" xfId="0" applyFont="1" applyFill="1" applyBorder="1" applyAlignment="1">
      <alignment horizontal="center" vertical="center" wrapText="1"/>
    </xf>
    <xf numFmtId="0" fontId="2" fillId="11" borderId="15" xfId="0" applyFont="1" applyFill="1" applyBorder="1" applyAlignment="1">
      <alignment horizontal="left" vertical="center" wrapText="1"/>
    </xf>
    <xf numFmtId="0" fontId="2" fillId="11" borderId="19" xfId="0" applyFont="1" applyFill="1" applyBorder="1" applyAlignment="1">
      <alignment horizontal="left" vertical="center" wrapText="1"/>
    </xf>
    <xf numFmtId="0" fontId="9" fillId="11" borderId="19" xfId="0" applyFont="1" applyFill="1" applyBorder="1" applyAlignment="1">
      <alignment horizontal="center" vertical="center" wrapText="1"/>
    </xf>
    <xf numFmtId="0" fontId="9" fillId="11" borderId="15"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5" fillId="3" borderId="0" xfId="0" applyFont="1" applyFill="1" applyAlignment="1">
      <alignment horizontal="left" vertical="center" wrapText="1"/>
    </xf>
    <xf numFmtId="0" fontId="15" fillId="11" borderId="0" xfId="0" applyFont="1" applyFill="1" applyAlignment="1">
      <alignment horizontal="left" vertical="center" wrapText="1"/>
    </xf>
    <xf numFmtId="0" fontId="2" fillId="3" borderId="18" xfId="0" quotePrefix="1" applyFont="1" applyFill="1" applyBorder="1" applyAlignment="1">
      <alignment horizontal="left" vertical="center" wrapText="1"/>
    </xf>
    <xf numFmtId="0" fontId="2" fillId="3" borderId="0" xfId="0" quotePrefix="1" applyFont="1" applyFill="1" applyAlignment="1">
      <alignment horizontal="left" vertical="center" wrapText="1"/>
    </xf>
    <xf numFmtId="16" fontId="2" fillId="0" borderId="1" xfId="0" applyNumberFormat="1" applyFont="1" applyBorder="1" applyAlignment="1">
      <alignment horizontal="left" vertical="center" wrapText="1"/>
    </xf>
    <xf numFmtId="0" fontId="2" fillId="0" borderId="20" xfId="0" applyFont="1" applyBorder="1" applyAlignment="1">
      <alignment horizontal="left" vertical="center" wrapText="1"/>
    </xf>
    <xf numFmtId="0" fontId="9" fillId="0" borderId="20" xfId="0" applyFont="1" applyBorder="1" applyAlignment="1">
      <alignment horizontal="center" vertical="center" wrapText="1"/>
    </xf>
    <xf numFmtId="0" fontId="0" fillId="0" borderId="21" xfId="0" applyBorder="1"/>
    <xf numFmtId="0" fontId="26" fillId="0" borderId="11" xfId="0" applyFont="1" applyBorder="1"/>
    <xf numFmtId="16" fontId="26" fillId="0" borderId="11" xfId="0" applyNumberFormat="1" applyFont="1" applyBorder="1"/>
    <xf numFmtId="0" fontId="26" fillId="0" borderId="11" xfId="0" applyFont="1" applyBorder="1" applyAlignment="1">
      <alignment horizontal="left"/>
    </xf>
    <xf numFmtId="15" fontId="26" fillId="0" borderId="11" xfId="0" applyNumberFormat="1" applyFont="1" applyBorder="1"/>
    <xf numFmtId="16" fontId="0" fillId="0" borderId="11" xfId="0" applyNumberFormat="1" applyBorder="1"/>
    <xf numFmtId="0" fontId="0" fillId="0" borderId="11" xfId="0" applyBorder="1" applyAlignment="1">
      <alignment wrapText="1"/>
    </xf>
    <xf numFmtId="15" fontId="0" fillId="0" borderId="11" xfId="0" applyNumberFormat="1" applyBorder="1" applyAlignment="1">
      <alignment horizontal="center"/>
    </xf>
    <xf numFmtId="0" fontId="0" fillId="0" borderId="8" xfId="0" applyBorder="1" applyAlignment="1">
      <alignment horizontal="left"/>
    </xf>
    <xf numFmtId="0" fontId="26" fillId="0" borderId="17" xfId="0" applyFont="1" applyBorder="1"/>
    <xf numFmtId="0" fontId="26" fillId="0" borderId="22" xfId="0" applyFont="1" applyBorder="1" applyAlignment="1">
      <alignment horizontal="left"/>
    </xf>
    <xf numFmtId="0" fontId="0" fillId="0" borderId="22" xfId="0" applyBorder="1" applyAlignment="1">
      <alignment horizontal="left"/>
    </xf>
    <xf numFmtId="0" fontId="0" fillId="0" borderId="22" xfId="0" applyBorder="1"/>
    <xf numFmtId="0" fontId="0" fillId="0" borderId="23" xfId="0" applyBorder="1" applyAlignment="1">
      <alignment horizontal="left"/>
    </xf>
    <xf numFmtId="0" fontId="2" fillId="3" borderId="13" xfId="0" applyFont="1" applyFill="1" applyBorder="1" applyAlignment="1">
      <alignment horizontal="left" vertical="center" wrapText="1"/>
    </xf>
    <xf numFmtId="16" fontId="2" fillId="3" borderId="15" xfId="0" applyNumberFormat="1" applyFont="1" applyFill="1" applyBorder="1" applyAlignment="1">
      <alignment horizontal="left" vertical="center" wrapText="1"/>
    </xf>
    <xf numFmtId="0" fontId="2" fillId="3" borderId="15" xfId="0" applyFont="1" applyFill="1" applyBorder="1" applyAlignment="1">
      <alignment horizontal="center" vertical="center" wrapText="1"/>
    </xf>
    <xf numFmtId="0" fontId="2" fillId="3" borderId="15"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9" fillId="3" borderId="19"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2" fillId="3" borderId="16" xfId="0" applyFont="1" applyFill="1" applyBorder="1" applyAlignment="1">
      <alignment horizontal="left" vertical="center" wrapText="1"/>
    </xf>
    <xf numFmtId="0" fontId="26" fillId="0" borderId="8" xfId="0" applyFont="1" applyBorder="1"/>
    <xf numFmtId="16" fontId="0" fillId="0" borderId="8" xfId="0" applyNumberFormat="1" applyBorder="1"/>
    <xf numFmtId="0" fontId="17" fillId="0" borderId="8" xfId="0" applyFont="1" applyBorder="1"/>
    <xf numFmtId="0" fontId="26" fillId="0" borderId="24" xfId="0" applyFont="1" applyBorder="1"/>
    <xf numFmtId="15" fontId="0" fillId="0" borderId="12" xfId="0" applyNumberFormat="1" applyBorder="1" applyAlignment="1">
      <alignment horizontal="center"/>
    </xf>
    <xf numFmtId="0" fontId="0" fillId="0" borderId="23" xfId="0" applyBorder="1"/>
    <xf numFmtId="0" fontId="4" fillId="9" borderId="0" xfId="0" applyFont="1" applyFill="1" applyAlignment="1">
      <alignment vertical="center" wrapText="1"/>
    </xf>
    <xf numFmtId="0" fontId="29" fillId="15" borderId="11" xfId="0" applyFont="1" applyFill="1" applyBorder="1" applyAlignment="1">
      <alignment horizontal="center" vertical="center" wrapText="1"/>
    </xf>
    <xf numFmtId="0" fontId="28" fillId="15" borderId="17" xfId="0" applyFont="1" applyFill="1" applyBorder="1" applyAlignment="1">
      <alignment vertical="center" wrapText="1"/>
    </xf>
    <xf numFmtId="38" fontId="30" fillId="0" borderId="11" xfId="0" applyNumberFormat="1" applyFont="1" applyBorder="1" applyAlignment="1">
      <alignment horizontal="center" vertical="center"/>
    </xf>
    <xf numFmtId="38" fontId="30" fillId="13" borderId="11" xfId="0" applyNumberFormat="1" applyFont="1" applyFill="1" applyBorder="1" applyAlignment="1">
      <alignment horizontal="center" vertical="center"/>
    </xf>
    <xf numFmtId="17" fontId="0" fillId="0" borderId="11" xfId="0" applyNumberFormat="1" applyBorder="1" applyAlignment="1">
      <alignment horizontal="center"/>
    </xf>
    <xf numFmtId="0" fontId="0" fillId="0" borderId="25" xfId="0" applyBorder="1"/>
    <xf numFmtId="16" fontId="0" fillId="0" borderId="0" xfId="0" applyNumberFormat="1"/>
    <xf numFmtId="17" fontId="0" fillId="0" borderId="11" xfId="0" applyNumberFormat="1" applyBorder="1"/>
    <xf numFmtId="17" fontId="0" fillId="0" borderId="8" xfId="0" applyNumberFormat="1" applyBorder="1"/>
    <xf numFmtId="0" fontId="2" fillId="3" borderId="5" xfId="0" applyFont="1" applyFill="1" applyBorder="1" applyAlignment="1">
      <alignment horizontal="left" vertical="center" wrapText="1"/>
    </xf>
    <xf numFmtId="16" fontId="2" fillId="3" borderId="1" xfId="0" applyNumberFormat="1"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20" xfId="0" applyFont="1" applyFill="1" applyBorder="1" applyAlignment="1">
      <alignment horizontal="left" vertical="center" wrapText="1"/>
    </xf>
    <xf numFmtId="0" fontId="9" fillId="3" borderId="20"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2" fillId="3" borderId="9" xfId="0" applyFont="1" applyFill="1" applyBorder="1" applyAlignment="1">
      <alignment horizontal="left" vertical="center" wrapText="1"/>
    </xf>
    <xf numFmtId="0" fontId="33" fillId="0" borderId="19" xfId="0" applyFont="1" applyBorder="1" applyAlignment="1">
      <alignment horizontal="left" vertical="center" wrapText="1"/>
    </xf>
    <xf numFmtId="0" fontId="2" fillId="16" borderId="19" xfId="0" applyFont="1" applyFill="1" applyBorder="1" applyAlignment="1">
      <alignment horizontal="left" vertical="center" wrapText="1"/>
    </xf>
    <xf numFmtId="0" fontId="29" fillId="17" borderId="11" xfId="0" applyFont="1" applyFill="1" applyBorder="1" applyAlignment="1">
      <alignment horizontal="center" vertical="center" wrapText="1"/>
    </xf>
    <xf numFmtId="0" fontId="35" fillId="0" borderId="19" xfId="0" applyFont="1" applyBorder="1" applyAlignment="1">
      <alignment horizontal="left" vertical="center" wrapText="1"/>
    </xf>
    <xf numFmtId="0" fontId="4" fillId="0" borderId="0" xfId="0" applyNumberFormat="1" applyFont="1" applyAlignment="1">
      <alignment vertical="center" wrapText="1"/>
    </xf>
    <xf numFmtId="0" fontId="12" fillId="0" borderId="0" xfId="0" applyNumberFormat="1" applyFont="1" applyAlignment="1">
      <alignment vertical="center" wrapText="1"/>
    </xf>
    <xf numFmtId="0" fontId="14" fillId="0" borderId="0" xfId="0" applyFont="1" applyFill="1" applyAlignment="1">
      <alignment vertical="center" wrapText="1"/>
    </xf>
    <xf numFmtId="0" fontId="14" fillId="0" borderId="0" xfId="0" applyFont="1" applyFill="1" applyAlignment="1">
      <alignment horizontal="center" vertical="center" wrapText="1"/>
    </xf>
    <xf numFmtId="0" fontId="22" fillId="12" borderId="11" xfId="0" applyFont="1" applyFill="1" applyBorder="1" applyAlignment="1">
      <alignment horizontal="center" vertical="center" wrapText="1"/>
    </xf>
    <xf numFmtId="0" fontId="22" fillId="12" borderId="17" xfId="0" applyFont="1" applyFill="1" applyBorder="1" applyAlignment="1">
      <alignment horizontal="center" vertical="center" wrapText="1"/>
    </xf>
    <xf numFmtId="0" fontId="24" fillId="13" borderId="11" xfId="0" applyFont="1" applyFill="1" applyBorder="1" applyAlignment="1">
      <alignment horizontal="center" vertical="center" wrapText="1"/>
    </xf>
    <xf numFmtId="0" fontId="0" fillId="0" borderId="11" xfId="0" applyBorder="1" applyAlignment="1">
      <alignment horizontal="center"/>
    </xf>
    <xf numFmtId="0" fontId="7" fillId="0" borderId="0" xfId="0" applyFont="1" applyAlignment="1">
      <alignment horizontal="center"/>
    </xf>
    <xf numFmtId="0" fontId="24" fillId="13" borderId="26" xfId="0" applyFont="1" applyFill="1" applyBorder="1" applyAlignment="1">
      <alignment horizontal="center" vertical="center" wrapText="1"/>
    </xf>
    <xf numFmtId="0" fontId="24" fillId="13" borderId="27" xfId="0" applyFont="1" applyFill="1" applyBorder="1" applyAlignment="1">
      <alignment horizontal="center" vertical="center" wrapText="1"/>
    </xf>
    <xf numFmtId="0" fontId="24" fillId="13" borderId="17"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2" fillId="0" borderId="0" xfId="0" applyFont="1" applyBorder="1" applyAlignment="1">
      <alignment horizontal="left" vertical="center" wrapText="1"/>
    </xf>
    <xf numFmtId="16" fontId="2" fillId="0" borderId="0" xfId="0" applyNumberFormat="1" applyFont="1" applyBorder="1" applyAlignment="1">
      <alignment horizontal="left" vertical="center" wrapText="1"/>
    </xf>
    <xf numFmtId="0" fontId="2" fillId="18"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4" xfId="0" applyFont="1" applyBorder="1" applyAlignment="1">
      <alignment horizontal="left" vertical="center" wrapText="1"/>
    </xf>
    <xf numFmtId="0" fontId="2" fillId="18" borderId="4"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18" borderId="5" xfId="0" applyFont="1" applyFill="1" applyBorder="1" applyAlignment="1">
      <alignment horizontal="center" vertical="center" wrapText="1"/>
    </xf>
    <xf numFmtId="0" fontId="2" fillId="18" borderId="14" xfId="0" applyFont="1" applyFill="1" applyBorder="1" applyAlignment="1">
      <alignment horizontal="center" vertical="center" wrapText="1"/>
    </xf>
    <xf numFmtId="0" fontId="2" fillId="18" borderId="2" xfId="0" applyFont="1" applyFill="1" applyBorder="1" applyAlignment="1">
      <alignment horizontal="center" vertical="center" wrapText="1"/>
    </xf>
  </cellXfs>
  <cellStyles count="2">
    <cellStyle name="Comma" xfId="1" builtinId="3"/>
    <cellStyle name="Normal" xfId="0" builtinId="0"/>
  </cellStyles>
  <dxfs count="393">
    <dxf>
      <numFmt numFmtId="19" formatCode="m/d/yyyy"/>
    </dxf>
    <dxf>
      <font>
        <sz val="12"/>
      </font>
    </dxf>
    <dxf>
      <alignment wrapText="1"/>
    </dxf>
    <dxf>
      <alignment vertical="center"/>
    </dxf>
    <dxf>
      <alignment horizontal="center"/>
    </dxf>
    <dxf>
      <font>
        <b/>
      </font>
    </dxf>
    <dxf>
      <font>
        <b val="0"/>
      </font>
    </dxf>
    <dxf>
      <alignment wrapText="1"/>
    </dxf>
    <dxf>
      <alignment vertical="cent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ont>
        <color auto="1"/>
      </font>
    </dxf>
    <dxf>
      <font>
        <sz val="12"/>
      </font>
    </dxf>
    <dxf>
      <alignment wrapText="1"/>
    </dxf>
    <dxf>
      <alignment vertical="center"/>
    </dxf>
    <dxf>
      <alignment horizontal="center"/>
    </dxf>
    <dxf>
      <font>
        <b/>
      </font>
    </dxf>
    <dxf>
      <font>
        <b val="0"/>
      </font>
    </dxf>
    <dxf>
      <alignment wrapText="1"/>
    </dxf>
    <dxf>
      <alignment vertical="cent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ont>
        <sz val="12"/>
      </font>
    </dxf>
    <dxf>
      <alignment wrapText="1"/>
    </dxf>
    <dxf>
      <alignment vertical="center"/>
    </dxf>
    <dxf>
      <alignment horizontal="center"/>
    </dxf>
    <dxf>
      <font>
        <b/>
      </font>
    </dxf>
    <dxf>
      <font>
        <b val="0"/>
      </font>
    </dxf>
    <dxf>
      <alignment wrapText="1"/>
    </dxf>
    <dxf>
      <alignment vertical="cent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ont>
        <color auto="1"/>
      </font>
    </dxf>
    <dxf>
      <font>
        <sz val="12"/>
      </font>
    </dxf>
    <dxf>
      <alignment wrapText="1"/>
    </dxf>
    <dxf>
      <alignment vertical="center"/>
    </dxf>
    <dxf>
      <alignment horizontal="center"/>
    </dxf>
    <dxf>
      <font>
        <b/>
      </font>
    </dxf>
    <dxf>
      <font>
        <b val="0"/>
      </font>
    </dxf>
    <dxf>
      <alignment wrapText="1"/>
    </dxf>
    <dxf>
      <alignment vertical="cent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ont>
        <color auto="1"/>
      </font>
    </dxf>
    <dxf>
      <font>
        <sz val="12"/>
      </font>
    </dxf>
    <dxf>
      <alignment wrapText="1"/>
    </dxf>
    <dxf>
      <alignment vertical="center"/>
    </dxf>
    <dxf>
      <alignment horizontal="center"/>
    </dxf>
    <dxf>
      <font>
        <b/>
      </font>
    </dxf>
    <dxf>
      <font>
        <b val="0"/>
      </font>
    </dxf>
    <dxf>
      <alignment wrapText="1"/>
    </dxf>
    <dxf>
      <alignment vertical="cent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ont>
        <sz val="12"/>
      </font>
    </dxf>
    <dxf>
      <alignment wrapText="1"/>
    </dxf>
    <dxf>
      <alignment vertical="center"/>
    </dxf>
    <dxf>
      <alignment horizontal="center"/>
    </dxf>
    <dxf>
      <font>
        <b/>
      </font>
    </dxf>
    <dxf>
      <font>
        <b val="0"/>
      </font>
    </dxf>
    <dxf>
      <alignment wrapText="1"/>
    </dxf>
    <dxf>
      <alignment vertical="cent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ont>
        <color auto="1"/>
      </font>
    </dxf>
    <dxf>
      <font>
        <b/>
        <i val="0"/>
        <strike val="0"/>
        <condense val="0"/>
        <extend val="0"/>
        <outline val="0"/>
        <shadow val="0"/>
        <u val="none"/>
        <vertAlign val="baseline"/>
        <sz val="10"/>
        <color theme="0"/>
        <name val="Calibri"/>
        <family val="2"/>
        <scheme val="minor"/>
      </font>
      <fill>
        <patternFill patternType="solid">
          <fgColor indexed="64"/>
          <bgColor rgb="FF00B05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indexed="64"/>
          <bgColor rgb="FF00B05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indexed="64"/>
          <bgColor rgb="FF00B050"/>
        </patternFill>
      </fill>
      <alignment horizontal="center" vertical="center" textRotation="0" wrapText="1" indent="0" justifyLastLine="0" shrinkToFit="0" readingOrder="0"/>
    </dxf>
    <dxf>
      <font>
        <strike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dxf>
    <dxf>
      <font>
        <strike val="0"/>
        <outline val="0"/>
        <shadow val="0"/>
        <u val="none"/>
        <vertAlign val="baseline"/>
        <sz val="10"/>
        <color theme="1"/>
        <name val="Calibri"/>
        <family val="2"/>
        <scheme val="minor"/>
      </font>
      <numFmt numFmtId="0" formatCode="General"/>
      <fill>
        <patternFill patternType="solid">
          <fgColor indexed="64"/>
          <bgColor theme="2" tint="-9.9978637043366805E-2"/>
        </patternFill>
      </fill>
      <alignment horizontal="center" vertical="center" textRotation="0" wrapText="1" indent="0" justifyLastLine="0" shrinkToFit="0" readingOrder="0"/>
      <border diagonalUp="0" diagonalDown="0" outline="0">
        <left/>
        <right style="thin">
          <color auto="1"/>
        </right>
        <top/>
        <bottom/>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outline="0">
        <left style="thin">
          <color auto="1"/>
        </left>
      </border>
    </dxf>
    <dxf>
      <font>
        <strike val="0"/>
        <outline val="0"/>
        <shadow val="0"/>
        <u val="none"/>
        <vertAlign val="baseline"/>
        <sz val="10"/>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0"/>
        <color theme="1"/>
        <name val="Calibri"/>
        <family val="2"/>
        <scheme val="minor"/>
      </font>
      <numFmt numFmtId="19" formatCode="m/d/yyyy"/>
      <fill>
        <patternFill patternType="none"/>
      </fill>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0"/>
        <color theme="1"/>
        <name val="Calibri"/>
        <family val="2"/>
        <scheme val="minor"/>
      </font>
      <numFmt numFmtId="0" formatCode="General"/>
      <fill>
        <patternFill patternType="solid">
          <fgColor indexed="64"/>
          <bgColor theme="2" tint="-9.9978637043366805E-2"/>
        </patternFill>
      </fill>
      <alignment horizontal="center" vertical="center" textRotation="0" wrapText="1" indent="0" justifyLastLine="0" shrinkToFit="0" readingOrder="0"/>
      <border diagonalUp="0" diagonalDown="0" outline="0">
        <left/>
        <right style="thin">
          <color auto="1"/>
        </right>
        <top/>
        <bottom/>
      </border>
    </dxf>
    <dxf>
      <font>
        <b val="0"/>
        <i val="0"/>
        <strike val="0"/>
        <condense val="0"/>
        <extend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border diagonalUp="0" diagonalDown="0" outline="0">
        <left style="thin">
          <color auto="1"/>
        </left>
        <right/>
        <top/>
        <bottom/>
      </border>
    </dxf>
    <dxf>
      <font>
        <strike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dxf>
    <dxf>
      <font>
        <strike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9.9978637043366805E-2"/>
        </patternFill>
      </fill>
      <alignment horizontal="center" vertical="center" textRotation="0" wrapText="1" indent="0" justifyLastLine="0" shrinkToFit="0" readingOrder="0"/>
      <border diagonalUp="0" diagonalDown="0" outline="0">
        <left/>
        <right style="thin">
          <color auto="1"/>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outline="0">
        <left style="thin">
          <color auto="1"/>
        </left>
        <right style="thin">
          <color theme="4" tint="0.39997558519241921"/>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9.9978637043366805E-2"/>
        </patternFill>
      </fill>
      <alignment horizontal="center" vertical="center" textRotation="0" wrapText="1" indent="0" justifyLastLine="0" shrinkToFit="0" readingOrder="0"/>
      <border diagonalUp="0" diagonalDown="0" outline="0">
        <left/>
        <right style="thin">
          <color auto="1"/>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center" vertical="center" textRotation="0" wrapText="1" indent="0" justifyLastLine="0" shrinkToFit="0" readingOrder="0"/>
      <border diagonalUp="0" diagonalDown="0" outline="0">
        <left style="thin">
          <color auto="1"/>
        </left>
        <right/>
        <top/>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outline="0">
        <left style="thin">
          <color auto="1"/>
        </left>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outline="0">
        <left/>
        <right style="thin">
          <color auto="1"/>
        </right>
        <top style="thin">
          <color theme="4" tint="0.39997558519241921"/>
        </top>
        <bottom/>
      </border>
    </dxf>
    <dxf>
      <font>
        <b val="0"/>
        <i val="0"/>
        <strike val="0"/>
        <condense val="0"/>
        <extend val="0"/>
        <outline val="0"/>
        <shadow val="0"/>
        <u val="none"/>
        <vertAlign val="baseline"/>
        <sz val="10"/>
        <color theme="1"/>
        <name val="Calibri"/>
        <family val="2"/>
        <scheme val="minor"/>
      </font>
      <numFmt numFmtId="21" formatCode="d\-mmm"/>
      <fill>
        <patternFill patternType="none">
          <fgColor theme="4" tint="0.79998168889431442"/>
          <bgColor theme="4" tint="0.79998168889431442"/>
        </patternFill>
      </fill>
      <alignment horizontal="left" vertical="center" textRotation="0" wrapText="1" indent="0" justifyLastLine="0" shrinkToFit="0" readingOrder="0"/>
      <border diagonalUp="0" diagonalDown="0" outline="0">
        <left style="thin">
          <color auto="1"/>
        </left>
        <right style="thin">
          <color auto="1"/>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style="thin">
          <color indexed="64"/>
        </right>
        <top/>
        <bottom/>
        <vertical/>
        <horizontal/>
      </border>
    </dxf>
    <dxf>
      <fill>
        <patternFill patternType="solid">
          <fgColor indexed="64"/>
          <bgColor theme="2" tint="-9.9978637043366805E-2"/>
        </patternFill>
      </fill>
      <border diagonalUp="0" diagonalDown="0">
        <left/>
        <right style="thin">
          <color indexed="64"/>
        </right>
        <top/>
        <bottom/>
        <vertical/>
        <horizontal/>
      </border>
    </dxf>
    <dxf>
      <fill>
        <patternFill patternType="solid">
          <fgColor indexed="64"/>
          <bgColor theme="2" tint="-9.9978637043366805E-2"/>
        </patternFill>
      </fill>
      <border diagonalUp="0" diagonalDown="0">
        <left/>
        <right style="thin">
          <color indexed="64"/>
        </right>
        <top/>
        <bottom/>
        <vertical/>
        <horizontal/>
      </border>
    </dxf>
    <dxf>
      <fill>
        <patternFill patternType="none"/>
      </fill>
      <border diagonalUp="0" diagonalDown="0">
        <left/>
        <right style="thin">
          <color indexed="64"/>
        </right>
        <top/>
        <bottom/>
        <vertical/>
        <horizontal/>
      </border>
    </dxf>
    <dxf>
      <fill>
        <patternFill patternType="none"/>
      </fill>
    </dxf>
    <dxf>
      <fill>
        <patternFill patternType="none"/>
      </fill>
    </dxf>
    <dxf>
      <fill>
        <patternFill patternType="none"/>
      </fill>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ill>
        <patternFill patternType="none"/>
      </fill>
    </dxf>
    <dxf>
      <fill>
        <patternFill patternType="none"/>
      </fill>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ill>
        <patternFill patternType="none"/>
      </fill>
    </dxf>
    <dxf>
      <fill>
        <patternFill patternType="none"/>
      </fill>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9.9978637043366805E-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21" formatCode="d\-mmm"/>
      <fill>
        <patternFill patternType="none">
          <fgColor theme="4" tint="0.79998168889431442"/>
          <bgColor theme="4" tint="0.79998168889431442"/>
        </patternFill>
      </fill>
      <alignment horizontal="left" vertical="center" textRotation="0" wrapText="1" indent="0" justifyLastLine="0" shrinkToFit="0" readingOrder="0"/>
    </dxf>
    <dxf>
      <fill>
        <patternFill patternType="none"/>
      </fill>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style="thin">
          <color theme="4" tint="0.39994506668294322"/>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numFmt numFmtId="21" formatCode="d\-mmm"/>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border outline="0">
        <left style="thin">
          <color auto="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border>
        <right style="thin">
          <color rgb="FF000000"/>
        </right>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rgb="FFFF0000"/>
        <name val="Calibri"/>
        <family val="2"/>
        <scheme val="minor"/>
      </font>
      <alignment horizontal="center" vertical="center" textRotation="0" wrapText="1" indent="0" justifyLastLine="0" shrinkToFit="0" readingOrder="0"/>
    </dxf>
    <dxf>
      <border>
        <right style="thin">
          <color rgb="FF000000"/>
        </right>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right style="thin">
          <color rgb="FF000000"/>
        </right>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right style="thin">
          <color rgb="FF000000"/>
        </right>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21" formatCode="d\-mmm"/>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border outline="0">
        <left style="thin">
          <color auto="1"/>
        </left>
        <top style="thin">
          <color theme="4" tint="0.39997558519241921"/>
        </top>
        <bottom style="thin">
          <color theme="4" tint="0.39997558519241921"/>
        </bottom>
      </border>
    </dxf>
    <dxf>
      <font>
        <strike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diagonalUp="0" diagonalDown="0">
        <left style="thin">
          <color auto="1"/>
        </left>
        <right/>
        <top/>
        <bottom/>
        <vertical/>
        <horizontal/>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diagonalUp="0" diagonalDown="0">
        <left style="thin">
          <color auto="1"/>
        </left>
        <right style="thin">
          <color auto="1"/>
        </right>
        <top/>
        <bottom/>
        <vertical/>
        <horizontal/>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diagonalUp="0" diagonalDown="0">
        <left style="thin">
          <color auto="1"/>
        </left>
        <right style="thin">
          <color auto="1"/>
        </right>
        <top/>
        <bottom/>
        <vertical/>
        <horizontal/>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diagonalUp="0" diagonalDown="0">
        <left style="thin">
          <color auto="1"/>
        </left>
        <right style="thin">
          <color auto="1"/>
        </right>
        <top/>
        <bottom/>
        <horizontal/>
      </border>
    </dxf>
    <dxf>
      <font>
        <strike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border diagonalUp="0" diagonalDown="0">
        <left style="thin">
          <color auto="1"/>
        </left>
        <right style="thin">
          <color auto="1"/>
        </right>
        <top/>
        <bottom/>
        <horizontal/>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border diagonalUp="0" diagonalDown="0">
        <left style="thin">
          <color auto="1"/>
        </left>
        <right style="thin">
          <color auto="1"/>
        </right>
        <top/>
        <bottom/>
        <horizontal/>
      </border>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dxf>
    <dxf>
      <font>
        <strike val="0"/>
        <outline val="0"/>
        <shadow val="0"/>
        <u val="none"/>
        <vertAlign val="baseline"/>
        <sz val="10"/>
        <color theme="1"/>
        <name val="Calibri"/>
        <family val="2"/>
        <scheme val="minor"/>
      </font>
      <fill>
        <patternFill patternType="none"/>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none"/>
      </fill>
      <alignment horizontal="center" vertical="center" textRotation="0" wrapText="1"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left style="thin">
          <color auto="1"/>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left style="thin">
          <color auto="1"/>
        </left>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left style="thin">
          <color auto="1"/>
        </left>
        <right style="thin">
          <color auto="1"/>
        </right>
        <top style="thin">
          <color theme="4" tint="0.39997558519241921"/>
        </top>
        <bottom/>
        <vertical/>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left style="thin">
          <color auto="1"/>
        </left>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left" vertical="center" textRotation="0" wrapText="1" indent="0" justifyLastLine="0" shrinkToFit="0" readingOrder="0"/>
      <border diagonalUp="0" diagonalDown="0">
        <left/>
        <right/>
        <top style="thin">
          <color theme="4" tint="0.39997558519241921"/>
        </top>
        <bottom/>
        <vertical/>
        <horizontal/>
      </border>
    </dxf>
    <dxf>
      <border outline="0">
        <left style="thin">
          <color auto="1"/>
        </left>
        <top style="thin">
          <color theme="4" tint="0.39997558519241921"/>
        </top>
        <bottom style="thin">
          <color theme="4" tint="0.39997558519241921"/>
        </bottom>
      </border>
    </dxf>
    <dxf>
      <font>
        <b val="0"/>
        <i val="0"/>
        <strike val="0"/>
        <condense val="0"/>
        <extend val="0"/>
        <outline val="0"/>
        <shadow val="0"/>
        <u val="none"/>
        <vertAlign val="baseline"/>
        <sz val="10"/>
        <color theme="1"/>
        <name val="Calibri"/>
        <family val="2"/>
        <scheme val="minor"/>
      </font>
      <fill>
        <patternFill patternType="none">
          <fgColor theme="4" tint="0.79998168889431442"/>
          <bgColor theme="4" tint="0.79998168889431442"/>
        </patternFill>
      </fill>
      <alignment horizontal="center" vertical="center" textRotation="0" wrapText="1" indent="0" justifyLastLine="0" shrinkToFit="0" readingOrder="0"/>
    </dxf>
    <dxf>
      <border outline="0">
        <left style="thin">
          <color auto="1"/>
        </left>
        <top style="thin">
          <color theme="4" tint="0.39997558519241921"/>
        </top>
        <bottom style="thin">
          <color theme="4" tint="0.39997558519241921"/>
        </bottom>
      </border>
    </dxf>
    <dxf>
      <fill>
        <patternFill patternType="none"/>
      </fill>
    </dxf>
    <dxf>
      <font>
        <color auto="1"/>
      </font>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alignment vertical="center"/>
    </dxf>
    <dxf>
      <alignment wrapText="1"/>
    </dxf>
    <dxf>
      <font>
        <b val="0"/>
      </font>
    </dxf>
    <dxf>
      <font>
        <b/>
      </font>
    </dxf>
    <dxf>
      <alignment horizontal="center"/>
    </dxf>
    <dxf>
      <alignment vertical="center"/>
    </dxf>
    <dxf>
      <alignment wrapText="1"/>
    </dxf>
    <dxf>
      <font>
        <sz val="12"/>
      </font>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alignment vertical="center"/>
    </dxf>
    <dxf>
      <alignment wrapText="1"/>
    </dxf>
    <dxf>
      <font>
        <b val="0"/>
      </font>
    </dxf>
    <dxf>
      <font>
        <b/>
      </font>
    </dxf>
    <dxf>
      <alignment horizontal="center"/>
    </dxf>
    <dxf>
      <alignment vertical="center"/>
    </dxf>
    <dxf>
      <alignment wrapText="1"/>
    </dxf>
    <dxf>
      <font>
        <sz val="12"/>
      </font>
    </dxf>
    <dxf>
      <font>
        <color auto="1"/>
      </font>
    </dxf>
    <dxf>
      <font>
        <color auto="1"/>
      </font>
    </dxf>
    <dxf>
      <font>
        <color auto="1"/>
      </font>
    </dxf>
    <dxf>
      <font>
        <color auto="1"/>
      </font>
    </dxf>
    <dxf>
      <font>
        <color auto="1"/>
      </font>
    </dxf>
    <dxf>
      <font>
        <color auto="1"/>
      </font>
    </dxf>
    <dxf>
      <fill>
        <patternFill patternType="none"/>
      </fill>
    </dxf>
    <dxf>
      <fill>
        <patternFill patternType="none"/>
      </fill>
    </dxf>
    <dxf>
      <fill>
        <patternFill patternType="none"/>
      </fill>
    </dxf>
    <dxf>
      <fill>
        <patternFill patternType="none"/>
      </fill>
    </dxf>
    <dxf>
      <fill>
        <patternFill patternType="none"/>
      </fill>
    </dxf>
    <dxf>
      <font>
        <color auto="1"/>
      </font>
    </dxf>
    <dxf>
      <font>
        <color auto="1"/>
      </font>
    </dxf>
    <dxf>
      <font>
        <color auto="1"/>
      </font>
    </dxf>
    <dxf>
      <font>
        <color auto="1"/>
      </font>
    </dxf>
    <dxf>
      <font>
        <color auto="1"/>
      </font>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alignment vertical="center"/>
    </dxf>
    <dxf>
      <alignment wrapText="1"/>
    </dxf>
    <dxf>
      <font>
        <b val="0"/>
      </font>
    </dxf>
    <dxf>
      <font>
        <b/>
      </font>
    </dxf>
    <dxf>
      <alignment horizontal="center"/>
    </dxf>
    <dxf>
      <alignment vertical="center"/>
    </dxf>
    <dxf>
      <alignment wrapText="1"/>
    </dxf>
    <dxf>
      <font>
        <sz val="12"/>
      </font>
    </dxf>
  </dxfs>
  <tableStyles count="0" defaultTableStyle="TableStyleMedium2" defaultPivotStyle="PivotStyleLight16"/>
  <colors>
    <mruColors>
      <color rgb="FF006600"/>
      <color rgb="FF3399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15</xdr:col>
      <xdr:colOff>10583</xdr:colOff>
      <xdr:row>5</xdr:row>
      <xdr:rowOff>0</xdr:rowOff>
    </xdr:from>
    <xdr:to>
      <xdr:col>20</xdr:col>
      <xdr:colOff>202594</xdr:colOff>
      <xdr:row>23</xdr:row>
      <xdr:rowOff>5443</xdr:rowOff>
    </xdr:to>
    <xdr:sp macro="" textlink="">
      <xdr:nvSpPr>
        <xdr:cNvPr id="8" name="Rectangle 7">
          <a:extLst>
            <a:ext uri="{FF2B5EF4-FFF2-40B4-BE49-F238E27FC236}">
              <a16:creationId xmlns:a16="http://schemas.microsoft.com/office/drawing/2014/main" id="{A93EF810-BB1B-630D-1D52-5210E3949678}"/>
            </a:ext>
          </a:extLst>
        </xdr:cNvPr>
        <xdr:cNvSpPr/>
      </xdr:nvSpPr>
      <xdr:spPr>
        <a:xfrm>
          <a:off x="18753666" y="1090083"/>
          <a:ext cx="6446761" cy="1413027"/>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rgbClr val="0000FF"/>
              </a:solidFill>
            </a:rPr>
            <a:t>ACTION REQUIRED</a:t>
          </a:r>
        </a:p>
        <a:p>
          <a:pPr algn="l"/>
          <a:r>
            <a:rPr lang="en-US" sz="2000" b="1">
              <a:solidFill>
                <a:srgbClr val="0000FF"/>
              </a:solidFill>
            </a:rPr>
            <a:t>1. UPDATE THE BUDGET PER LINE</a:t>
          </a:r>
        </a:p>
        <a:p>
          <a:pPr algn="l"/>
          <a:r>
            <a:rPr lang="en-US" sz="2000" b="1">
              <a:solidFill>
                <a:srgbClr val="0000FF"/>
              </a:solidFill>
            </a:rPr>
            <a:t>2. TO</a:t>
          </a:r>
          <a:r>
            <a:rPr lang="en-US" sz="2000" b="1" baseline="0">
              <a:solidFill>
                <a:srgbClr val="0000FF"/>
              </a:solidFill>
            </a:rPr>
            <a:t> </a:t>
          </a:r>
          <a:r>
            <a:rPr lang="en-US" sz="2000" b="1">
              <a:solidFill>
                <a:srgbClr val="0000FF"/>
              </a:solidFill>
            </a:rPr>
            <a:t>INCLUDE MANUAL WEIGHING HEADCOUNT</a:t>
          </a:r>
        </a:p>
        <a:p>
          <a:pPr algn="l"/>
          <a:r>
            <a:rPr lang="en-US" sz="2000" b="1">
              <a:solidFill>
                <a:srgbClr val="0000FF"/>
              </a:solidFill>
            </a:rPr>
            <a:t>3. UPDATING IS EVERY END OF THE PRODUCTION WEEK (SATURDAY OR  SUNDAY)</a:t>
          </a:r>
        </a:p>
        <a:p>
          <a:pPr algn="l"/>
          <a:endParaRPr lang="en-US" sz="2000" b="1">
            <a:solidFill>
              <a:srgbClr val="0000FF"/>
            </a:solidFill>
          </a:endParaRPr>
        </a:p>
        <a:p>
          <a:pPr algn="l"/>
          <a:r>
            <a:rPr lang="en-US" sz="2000" b="1">
              <a:solidFill>
                <a:srgbClr val="FF0000"/>
              </a:solidFill>
            </a:rPr>
            <a:t>note:</a:t>
          </a:r>
          <a:r>
            <a:rPr lang="en-US" sz="2000" b="1" baseline="0">
              <a:solidFill>
                <a:srgbClr val="FF0000"/>
              </a:solidFill>
            </a:rPr>
            <a:t> do not edit the "consolidated table" sheet</a:t>
          </a:r>
          <a:r>
            <a:rPr lang="en-US" sz="2000" b="1">
              <a:solidFill>
                <a:srgbClr val="FF0000"/>
              </a:solidFill>
            </a:rPr>
            <a:t> </a:t>
          </a:r>
        </a:p>
      </xdr:txBody>
    </xdr:sp>
    <xdr:clientData/>
  </xdr:twoCellAnchor>
  <xdr:twoCellAnchor editAs="oneCell">
    <xdr:from>
      <xdr:col>0</xdr:col>
      <xdr:colOff>0</xdr:colOff>
      <xdr:row>1</xdr:row>
      <xdr:rowOff>85725</xdr:rowOff>
    </xdr:from>
    <xdr:to>
      <xdr:col>0</xdr:col>
      <xdr:colOff>1809750</xdr:colOff>
      <xdr:row>6</xdr:row>
      <xdr:rowOff>142875</xdr:rowOff>
    </xdr:to>
    <mc:AlternateContent xmlns:mc="http://schemas.openxmlformats.org/markup-compatibility/2006" xmlns:a14="http://schemas.microsoft.com/office/drawing/2010/main">
      <mc:Choice Requires="a14">
        <xdr:graphicFrame macro="">
          <xdr:nvGraphicFramePr>
            <xdr:cNvPr id="3" name="WW">
              <a:extLst>
                <a:ext uri="{FF2B5EF4-FFF2-40B4-BE49-F238E27FC236}">
                  <a16:creationId xmlns:a16="http://schemas.microsoft.com/office/drawing/2014/main" id="{B44F3192-39AF-661D-DC82-A0F6AD04B94E}"/>
                </a:ext>
                <a:ext uri="{147F2762-F138-4A5C-976F-8EAC2B608ADB}">
                  <a16:predDERef xmlns:a16="http://schemas.microsoft.com/office/drawing/2014/main" pred="{A93EF810-BB1B-630D-1D52-5210E3949678}"/>
                </a:ext>
              </a:extLst>
            </xdr:cNvPr>
            <xdr:cNvGraphicFramePr/>
          </xdr:nvGraphicFramePr>
          <xdr:xfrm>
            <a:off x="0" y="0"/>
            <a:ext cx="0" cy="0"/>
          </xdr:xfrm>
          <a:graphic>
            <a:graphicData uri="http://schemas.microsoft.com/office/drawing/2010/slicer">
              <sle:slicer xmlns:sle="http://schemas.microsoft.com/office/drawing/2010/slicer" name="WW"/>
            </a:graphicData>
          </a:graphic>
        </xdr:graphicFrame>
      </mc:Choice>
      <mc:Fallback xmlns="">
        <xdr:sp macro="" textlink="">
          <xdr:nvSpPr>
            <xdr:cNvPr id="0" name=""/>
            <xdr:cNvSpPr>
              <a:spLocks noTextEdit="1"/>
            </xdr:cNvSpPr>
          </xdr:nvSpPr>
          <xdr:spPr>
            <a:xfrm>
              <a:off x="31750" y="330200"/>
              <a:ext cx="1206500" cy="2062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ona Bisa" refreshedDate="45826.593718981479" createdVersion="8" refreshedVersion="8" minRefreshableVersion="3" recordCount="10165" xr:uid="{37081A56-311D-44B2-A315-6AF004908BC8}">
  <cacheSource type="worksheet">
    <worksheetSource name="Combined_Table"/>
  </cacheSource>
  <cacheFields count="11">
    <cacheField name="SHIFT" numFmtId="0">
      <sharedItems containsBlank="1" count="7">
        <s v="Primary A"/>
        <s v="Bayanihan"/>
        <s v="Primary  B"/>
        <s v="Shift A"/>
        <m/>
        <s v="Shift B"/>
        <s v="Sanitation"/>
      </sharedItems>
    </cacheField>
    <cacheField name="DATE" numFmtId="14">
      <sharedItems containsNonDate="0" containsDate="1" containsString="0" containsBlank="1" minDate="2024-08-17T00:00:00" maxDate="2025-06-18T00:00:00"/>
    </cacheField>
    <cacheField name="WW" numFmtId="0">
      <sharedItems containsMixedTypes="1" containsNumber="1" containsInteger="1" minValue="0" maxValue="0" count="46">
        <s v="WW11"/>
        <s v="WW12"/>
        <s v="WW13"/>
        <s v="WW14"/>
        <s v="WW15"/>
        <s v="WW16"/>
        <s v="WW17"/>
        <s v="WW18"/>
        <s v="WW19"/>
        <s v="WW20"/>
        <s v="WW21"/>
        <s v="WW22"/>
        <s v="WW23"/>
        <s v="WW24"/>
        <s v="WW25"/>
        <s v="WW26"/>
        <s v="WW27"/>
        <s v="WW28"/>
        <s v="WW29"/>
        <s v="WW30"/>
        <s v="WW31"/>
        <s v="WW32"/>
        <s v="WW33"/>
        <s v="WW34"/>
        <s v="WW35"/>
        <s v="WW36"/>
        <s v="WW37"/>
        <s v="WW38"/>
        <s v="WW39"/>
        <s v="WW40"/>
        <s v="WW41"/>
        <s v="WW42"/>
        <s v="WW43"/>
        <s v="WW44"/>
        <s v="WW45"/>
        <s v="WW46"/>
        <s v="WW47"/>
        <s v="WW48"/>
        <s v="WW49"/>
        <s v="WW50"/>
        <s v="WW51"/>
        <s v="WW52"/>
        <s v="WW01"/>
        <s v="WW02"/>
        <s v="WW03"/>
        <n v="0"/>
      </sharedItems>
    </cacheField>
    <cacheField name="SUPERVISOR" numFmtId="0">
      <sharedItems containsBlank="1" count="31">
        <s v="IRENE DE CASTRO"/>
        <s v="DOMINADOR DELOS SANTOS"/>
        <s v="JONATHAN CORTEZ"/>
        <s v="JOHN EMMANUEL RAMIREZ"/>
        <s v="Magno Dimaculangan"/>
        <s v="Martina Abgelina"/>
        <s v="Carren Domasig"/>
        <s v="Cherri Mae Solana"/>
        <s v="Katleen Natanauan"/>
        <s v="Marife Motel"/>
        <s v="Ena Mindanao"/>
        <s v="Catalino Mangahas"/>
        <s v="Kim Magsambol"/>
        <m/>
        <s v="Rommel Javier"/>
        <s v="PAULO MARASIGAN"/>
        <s v="KEMBERLY CAPUSI"/>
        <s v="VERNADETTE MAE MENDOZA"/>
        <s v="ABEGAIL LYN  DE CASTRO"/>
        <s v="EMMAN LOZADA"/>
        <s v="NERISSA AMATA"/>
        <s v="PAULO MARTIN MARASIGAN"/>
        <s v="ABEGAIL LYN DE CASTRO"/>
        <s v="MELLANI MANIGBAS"/>
        <s v="MARY GRACE CABRERA"/>
        <s v="Janeth Apat"/>
        <s v="Maricris Muhallin"/>
        <s v="Carren Domasig / Maricris Muhallin"/>
        <s v="Maricris Muhallin / Janeth Apat"/>
        <s v="Maricris Muhallin / Martina Abgelina"/>
        <s v="N" u="1"/>
      </sharedItems>
    </cacheField>
    <cacheField name="AREA" numFmtId="0">
      <sharedItems containsBlank="1" count="24">
        <s v="RKD"/>
        <s v="EVIS"/>
        <s v="GBP"/>
        <s v="BLOOD"/>
        <s v="BYPRODUCT"/>
        <s v="GIBLETS"/>
        <s v="Spin Chilling"/>
        <s v="Line 2"/>
        <s v="Line 3"/>
        <s v="Line 4"/>
        <s v="Line 5"/>
        <s v="Line 6 (WB)/WIP/Domestic"/>
        <s v="Ingredient Preparation"/>
        <s v="Boxing"/>
        <s v="NPD"/>
        <s v="Machine Operator"/>
        <s v="Spin Chiller"/>
        <s v="Line 6"/>
        <s v="WIP Domestic"/>
        <s v="Ingredients"/>
        <s v="Secondary"/>
        <s v="Line 6 WIP Domestic"/>
        <m/>
        <s v="Primary"/>
      </sharedItems>
    </cacheField>
    <cacheField name="BGT DIRECT _x000a_(2 SHIFT)" numFmtId="0">
      <sharedItems containsString="0" containsBlank="1" containsNumber="1" containsInteger="1" minValue="-4" maxValue="100"/>
    </cacheField>
    <cacheField name="ACT DIRECT" numFmtId="0">
      <sharedItems containsString="0" containsBlank="1" containsNumber="1" containsInteger="1" minValue="0" maxValue="97"/>
    </cacheField>
    <cacheField name="VARIANCE DIRECT" numFmtId="0">
      <sharedItems containsSemiMixedTypes="0" containsString="0" containsNumber="1" containsInteger="1" minValue="-16" maxValue="11"/>
    </cacheField>
    <cacheField name="BGT CONTRACTUAL _x000a_(2 SHIFT)" numFmtId="0">
      <sharedItems containsString="0" containsBlank="1" containsNumber="1" containsInteger="1" minValue="0" maxValue="21"/>
    </cacheField>
    <cacheField name="ACT CONTRACTUAL" numFmtId="0">
      <sharedItems containsString="0" containsBlank="1" containsNumber="1" containsInteger="1" minValue="0" maxValue="25"/>
    </cacheField>
    <cacheField name="VARIANCE CONTRACTUAL" numFmtId="0">
      <sharedItems containsString="0" containsBlank="1" containsNumber="1" containsInteger="1" minValue="-10" maxValue="16"/>
    </cacheField>
  </cacheFields>
  <extLst>
    <ext xmlns:x14="http://schemas.microsoft.com/office/spreadsheetml/2009/9/main" uri="{725AE2AE-9491-48be-B2B4-4EB974FC3084}">
      <x14:pivotCacheDefinition pivotCacheId="16952283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65">
  <r>
    <x v="0"/>
    <d v="2024-08-17T00:00:00"/>
    <x v="0"/>
    <x v="0"/>
    <x v="0"/>
    <n v="42"/>
    <n v="42"/>
    <n v="0"/>
    <m/>
    <m/>
    <n v="0"/>
  </r>
  <r>
    <x v="0"/>
    <d v="2024-08-17T00:00:00"/>
    <x v="0"/>
    <x v="1"/>
    <x v="1"/>
    <n v="100"/>
    <n v="97"/>
    <n v="-3"/>
    <m/>
    <m/>
    <n v="0"/>
  </r>
  <r>
    <x v="0"/>
    <d v="2024-08-17T00:00:00"/>
    <x v="0"/>
    <x v="2"/>
    <x v="2"/>
    <n v="68"/>
    <n v="68"/>
    <n v="0"/>
    <m/>
    <m/>
    <n v="0"/>
  </r>
  <r>
    <x v="1"/>
    <d v="2024-08-17T00:00:00"/>
    <x v="0"/>
    <x v="0"/>
    <x v="0"/>
    <n v="21"/>
    <n v="7"/>
    <n v="-14"/>
    <m/>
    <m/>
    <n v="0"/>
  </r>
  <r>
    <x v="1"/>
    <d v="2024-08-17T00:00:00"/>
    <x v="0"/>
    <x v="0"/>
    <x v="1"/>
    <n v="49"/>
    <n v="48"/>
    <n v="-1"/>
    <m/>
    <m/>
    <n v="0"/>
  </r>
  <r>
    <x v="1"/>
    <d v="2024-08-17T00:00:00"/>
    <x v="0"/>
    <x v="0"/>
    <x v="2"/>
    <n v="34"/>
    <n v="30"/>
    <n v="-4"/>
    <m/>
    <m/>
    <n v="0"/>
  </r>
  <r>
    <x v="0"/>
    <d v="2024-08-25T00:00:00"/>
    <x v="1"/>
    <x v="0"/>
    <x v="0"/>
    <n v="42"/>
    <n v="40"/>
    <n v="-2"/>
    <m/>
    <m/>
    <n v="0"/>
  </r>
  <r>
    <x v="0"/>
    <d v="2024-08-25T00:00:00"/>
    <x v="1"/>
    <x v="1"/>
    <x v="1"/>
    <n v="50"/>
    <n v="45"/>
    <n v="-5"/>
    <m/>
    <m/>
    <n v="0"/>
  </r>
  <r>
    <x v="0"/>
    <d v="2024-08-25T00:00:00"/>
    <x v="1"/>
    <x v="3"/>
    <x v="1"/>
    <n v="50"/>
    <n v="46"/>
    <n v="-4"/>
    <m/>
    <m/>
    <m/>
  </r>
  <r>
    <x v="0"/>
    <d v="2024-08-25T00:00:00"/>
    <x v="1"/>
    <x v="2"/>
    <x v="2"/>
    <n v="68"/>
    <n v="59"/>
    <n v="-9"/>
    <n v="10"/>
    <n v="9"/>
    <n v="-1"/>
  </r>
  <r>
    <x v="1"/>
    <d v="2024-08-25T00:00:00"/>
    <x v="1"/>
    <x v="0"/>
    <x v="0"/>
    <n v="21"/>
    <n v="6"/>
    <n v="-15"/>
    <m/>
    <m/>
    <n v="0"/>
  </r>
  <r>
    <x v="1"/>
    <d v="2024-08-25T00:00:00"/>
    <x v="1"/>
    <x v="0"/>
    <x v="1"/>
    <n v="49"/>
    <n v="47"/>
    <n v="-2"/>
    <m/>
    <m/>
    <n v="0"/>
  </r>
  <r>
    <x v="1"/>
    <d v="2024-08-25T00:00:00"/>
    <x v="1"/>
    <x v="0"/>
    <x v="2"/>
    <n v="34"/>
    <n v="30"/>
    <n v="-4"/>
    <m/>
    <m/>
    <n v="0"/>
  </r>
  <r>
    <x v="0"/>
    <d v="2024-08-31T00:00:00"/>
    <x v="2"/>
    <x v="0"/>
    <x v="0"/>
    <n v="42"/>
    <n v="46"/>
    <n v="4"/>
    <m/>
    <m/>
    <n v="0"/>
  </r>
  <r>
    <x v="0"/>
    <d v="2024-08-31T00:00:00"/>
    <x v="2"/>
    <x v="1"/>
    <x v="1"/>
    <n v="50"/>
    <n v="46"/>
    <n v="-4"/>
    <m/>
    <m/>
    <n v="0"/>
  </r>
  <r>
    <x v="0"/>
    <d v="2024-08-31T00:00:00"/>
    <x v="2"/>
    <x v="3"/>
    <x v="1"/>
    <n v="50"/>
    <n v="46"/>
    <n v="-4"/>
    <m/>
    <m/>
    <n v="0"/>
  </r>
  <r>
    <x v="0"/>
    <d v="2024-08-31T00:00:00"/>
    <x v="2"/>
    <x v="2"/>
    <x v="2"/>
    <n v="68"/>
    <n v="62"/>
    <n v="-6"/>
    <n v="10"/>
    <n v="9"/>
    <n v="-1"/>
  </r>
  <r>
    <x v="1"/>
    <d v="2024-08-31T00:00:00"/>
    <x v="2"/>
    <x v="0"/>
    <x v="0"/>
    <n v="21"/>
    <n v="6"/>
    <n v="-15"/>
    <m/>
    <m/>
    <n v="0"/>
  </r>
  <r>
    <x v="1"/>
    <d v="2024-08-31T00:00:00"/>
    <x v="2"/>
    <x v="0"/>
    <x v="1"/>
    <n v="49"/>
    <n v="47"/>
    <n v="-2"/>
    <m/>
    <m/>
    <n v="0"/>
  </r>
  <r>
    <x v="1"/>
    <d v="2024-08-31T00:00:00"/>
    <x v="2"/>
    <x v="0"/>
    <x v="2"/>
    <n v="34"/>
    <n v="30"/>
    <n v="-4"/>
    <m/>
    <m/>
    <n v="0"/>
  </r>
  <r>
    <x v="0"/>
    <d v="2024-09-07T00:00:00"/>
    <x v="3"/>
    <x v="0"/>
    <x v="0"/>
    <n v="42"/>
    <n v="45"/>
    <n v="3"/>
    <m/>
    <m/>
    <n v="0"/>
  </r>
  <r>
    <x v="0"/>
    <d v="2024-09-07T00:00:00"/>
    <x v="3"/>
    <x v="1"/>
    <x v="1"/>
    <n v="50"/>
    <n v="46"/>
    <n v="-4"/>
    <m/>
    <m/>
    <n v="0"/>
  </r>
  <r>
    <x v="0"/>
    <d v="2024-09-07T00:00:00"/>
    <x v="3"/>
    <x v="3"/>
    <x v="1"/>
    <n v="50"/>
    <n v="46"/>
    <n v="-4"/>
    <m/>
    <m/>
    <n v="0"/>
  </r>
  <r>
    <x v="0"/>
    <d v="2024-09-07T00:00:00"/>
    <x v="3"/>
    <x v="2"/>
    <x v="2"/>
    <n v="68"/>
    <n v="61"/>
    <n v="-7"/>
    <n v="10"/>
    <n v="9"/>
    <n v="-1"/>
  </r>
  <r>
    <x v="1"/>
    <d v="2024-09-07T00:00:00"/>
    <x v="3"/>
    <x v="0"/>
    <x v="0"/>
    <n v="21"/>
    <n v="6"/>
    <n v="-15"/>
    <m/>
    <m/>
    <n v="0"/>
  </r>
  <r>
    <x v="1"/>
    <d v="2024-09-07T00:00:00"/>
    <x v="3"/>
    <x v="0"/>
    <x v="1"/>
    <n v="49"/>
    <n v="46"/>
    <n v="-3"/>
    <m/>
    <m/>
    <n v="0"/>
  </r>
  <r>
    <x v="1"/>
    <d v="2024-09-07T00:00:00"/>
    <x v="3"/>
    <x v="0"/>
    <x v="2"/>
    <n v="34"/>
    <n v="30"/>
    <n v="-4"/>
    <m/>
    <m/>
    <n v="0"/>
  </r>
  <r>
    <x v="0"/>
    <d v="2024-09-14T00:00:00"/>
    <x v="4"/>
    <x v="0"/>
    <x v="0"/>
    <n v="42"/>
    <n v="45"/>
    <n v="3"/>
    <m/>
    <m/>
    <n v="0"/>
  </r>
  <r>
    <x v="0"/>
    <d v="2024-09-14T00:00:00"/>
    <x v="4"/>
    <x v="1"/>
    <x v="1"/>
    <n v="50"/>
    <n v="49"/>
    <n v="-1"/>
    <m/>
    <m/>
    <n v="0"/>
  </r>
  <r>
    <x v="0"/>
    <d v="2024-09-14T00:00:00"/>
    <x v="4"/>
    <x v="3"/>
    <x v="1"/>
    <n v="50"/>
    <n v="49"/>
    <n v="-1"/>
    <m/>
    <m/>
    <n v="0"/>
  </r>
  <r>
    <x v="0"/>
    <d v="2024-09-14T00:00:00"/>
    <x v="4"/>
    <x v="2"/>
    <x v="2"/>
    <n v="68"/>
    <n v="65"/>
    <n v="-3"/>
    <n v="10"/>
    <n v="13"/>
    <n v="3"/>
  </r>
  <r>
    <x v="1"/>
    <d v="2024-09-14T00:00:00"/>
    <x v="4"/>
    <x v="0"/>
    <x v="0"/>
    <n v="21"/>
    <n v="8"/>
    <n v="-13"/>
    <m/>
    <m/>
    <n v="0"/>
  </r>
  <r>
    <x v="1"/>
    <d v="2024-09-14T00:00:00"/>
    <x v="4"/>
    <x v="0"/>
    <x v="1"/>
    <n v="49"/>
    <n v="33"/>
    <n v="-16"/>
    <m/>
    <m/>
    <n v="0"/>
  </r>
  <r>
    <x v="1"/>
    <d v="2024-09-14T00:00:00"/>
    <x v="4"/>
    <x v="0"/>
    <x v="2"/>
    <n v="34"/>
    <n v="23"/>
    <n v="-11"/>
    <m/>
    <m/>
    <n v="0"/>
  </r>
  <r>
    <x v="0"/>
    <d v="2024-09-21T00:00:00"/>
    <x v="5"/>
    <x v="0"/>
    <x v="0"/>
    <n v="33"/>
    <n v="31"/>
    <n v="-2"/>
    <m/>
    <m/>
    <n v="0"/>
  </r>
  <r>
    <x v="0"/>
    <d v="2024-09-21T00:00:00"/>
    <x v="5"/>
    <x v="1"/>
    <x v="1"/>
    <n v="85"/>
    <n v="78"/>
    <n v="-7"/>
    <m/>
    <m/>
    <n v="0"/>
  </r>
  <r>
    <x v="0"/>
    <d v="2024-09-21T00:00:00"/>
    <x v="5"/>
    <x v="0"/>
    <x v="3"/>
    <n v="10"/>
    <n v="9"/>
    <n v="-1"/>
    <n v="2"/>
    <n v="2"/>
    <n v="0"/>
  </r>
  <r>
    <x v="0"/>
    <d v="2024-09-21T00:00:00"/>
    <x v="5"/>
    <x v="0"/>
    <x v="4"/>
    <n v="19"/>
    <n v="19"/>
    <n v="0"/>
    <n v="4"/>
    <n v="3"/>
    <n v="-1"/>
  </r>
  <r>
    <x v="0"/>
    <d v="2024-09-21T00:00:00"/>
    <x v="5"/>
    <x v="1"/>
    <x v="5"/>
    <n v="19"/>
    <n v="19"/>
    <n v="0"/>
    <n v="4"/>
    <n v="2"/>
    <n v="-2"/>
  </r>
  <r>
    <x v="0"/>
    <d v="2024-09-28T00:00:00"/>
    <x v="6"/>
    <x v="0"/>
    <x v="0"/>
    <n v="33"/>
    <n v="32"/>
    <n v="-1"/>
    <m/>
    <m/>
    <n v="0"/>
  </r>
  <r>
    <x v="0"/>
    <d v="2024-09-28T00:00:00"/>
    <x v="6"/>
    <x v="1"/>
    <x v="1"/>
    <n v="85"/>
    <n v="84"/>
    <n v="-1"/>
    <m/>
    <m/>
    <n v="0"/>
  </r>
  <r>
    <x v="0"/>
    <d v="2024-09-28T00:00:00"/>
    <x v="6"/>
    <x v="0"/>
    <x v="3"/>
    <n v="10"/>
    <n v="9"/>
    <n v="-1"/>
    <n v="2"/>
    <n v="2"/>
    <n v="0"/>
  </r>
  <r>
    <x v="0"/>
    <d v="2024-09-28T00:00:00"/>
    <x v="6"/>
    <x v="0"/>
    <x v="4"/>
    <n v="19"/>
    <n v="19"/>
    <n v="0"/>
    <n v="4"/>
    <n v="3"/>
    <n v="-1"/>
  </r>
  <r>
    <x v="0"/>
    <d v="2024-09-28T00:00:00"/>
    <x v="6"/>
    <x v="1"/>
    <x v="5"/>
    <n v="19"/>
    <n v="19"/>
    <n v="0"/>
    <n v="4"/>
    <n v="2"/>
    <n v="-2"/>
  </r>
  <r>
    <x v="0"/>
    <d v="2024-10-05T00:00:00"/>
    <x v="7"/>
    <x v="0"/>
    <x v="0"/>
    <n v="33"/>
    <n v="31"/>
    <n v="-2"/>
    <m/>
    <m/>
    <n v="0"/>
  </r>
  <r>
    <x v="0"/>
    <d v="2024-10-05T00:00:00"/>
    <x v="7"/>
    <x v="1"/>
    <x v="1"/>
    <n v="85"/>
    <n v="81"/>
    <n v="-4"/>
    <m/>
    <m/>
    <n v="0"/>
  </r>
  <r>
    <x v="0"/>
    <d v="2024-10-05T00:00:00"/>
    <x v="7"/>
    <x v="4"/>
    <x v="3"/>
    <n v="10"/>
    <n v="9"/>
    <n v="-1"/>
    <n v="2"/>
    <n v="2"/>
    <n v="0"/>
  </r>
  <r>
    <x v="0"/>
    <d v="2024-10-05T00:00:00"/>
    <x v="7"/>
    <x v="4"/>
    <x v="4"/>
    <n v="19"/>
    <n v="19"/>
    <n v="0"/>
    <n v="4"/>
    <n v="3"/>
    <n v="-1"/>
  </r>
  <r>
    <x v="0"/>
    <d v="2024-10-05T00:00:00"/>
    <x v="7"/>
    <x v="4"/>
    <x v="5"/>
    <n v="19"/>
    <n v="19"/>
    <n v="0"/>
    <n v="4"/>
    <n v="3"/>
    <n v="-1"/>
  </r>
  <r>
    <x v="0"/>
    <d v="2024-10-12T00:00:00"/>
    <x v="8"/>
    <x v="0"/>
    <x v="0"/>
    <n v="33"/>
    <n v="31"/>
    <n v="-2"/>
    <m/>
    <m/>
    <n v="0"/>
  </r>
  <r>
    <x v="0"/>
    <d v="2024-10-12T00:00:00"/>
    <x v="8"/>
    <x v="1"/>
    <x v="1"/>
    <n v="85"/>
    <n v="84"/>
    <n v="-1"/>
    <m/>
    <m/>
    <n v="0"/>
  </r>
  <r>
    <x v="0"/>
    <d v="2024-10-12T00:00:00"/>
    <x v="8"/>
    <x v="4"/>
    <x v="3"/>
    <n v="10"/>
    <n v="9"/>
    <n v="-1"/>
    <n v="2"/>
    <n v="2"/>
    <n v="0"/>
  </r>
  <r>
    <x v="0"/>
    <d v="2024-10-12T00:00:00"/>
    <x v="8"/>
    <x v="4"/>
    <x v="4"/>
    <n v="19"/>
    <n v="19"/>
    <n v="0"/>
    <n v="4"/>
    <n v="4"/>
    <n v="0"/>
  </r>
  <r>
    <x v="0"/>
    <d v="2024-10-12T00:00:00"/>
    <x v="8"/>
    <x v="4"/>
    <x v="5"/>
    <n v="19"/>
    <n v="19"/>
    <n v="0"/>
    <n v="4"/>
    <n v="4"/>
    <n v="0"/>
  </r>
  <r>
    <x v="0"/>
    <d v="2024-10-19T00:00:00"/>
    <x v="9"/>
    <x v="0"/>
    <x v="0"/>
    <n v="33"/>
    <n v="35"/>
    <n v="2"/>
    <m/>
    <m/>
    <n v="0"/>
  </r>
  <r>
    <x v="0"/>
    <d v="2024-10-19T00:00:00"/>
    <x v="9"/>
    <x v="1"/>
    <x v="1"/>
    <n v="85"/>
    <n v="88"/>
    <n v="3"/>
    <m/>
    <m/>
    <n v="0"/>
  </r>
  <r>
    <x v="0"/>
    <d v="2024-10-19T00:00:00"/>
    <x v="9"/>
    <x v="4"/>
    <x v="3"/>
    <n v="10"/>
    <n v="10"/>
    <n v="0"/>
    <n v="2"/>
    <n v="2"/>
    <n v="0"/>
  </r>
  <r>
    <x v="0"/>
    <d v="2024-10-19T00:00:00"/>
    <x v="9"/>
    <x v="4"/>
    <x v="4"/>
    <n v="19"/>
    <n v="21"/>
    <n v="2"/>
    <n v="4"/>
    <n v="4"/>
    <n v="0"/>
  </r>
  <r>
    <x v="0"/>
    <d v="2024-10-19T00:00:00"/>
    <x v="9"/>
    <x v="4"/>
    <x v="5"/>
    <n v="19"/>
    <n v="20"/>
    <n v="1"/>
    <n v="4"/>
    <n v="4"/>
    <n v="0"/>
  </r>
  <r>
    <x v="0"/>
    <d v="2024-10-27T00:00:00"/>
    <x v="10"/>
    <x v="0"/>
    <x v="0"/>
    <n v="33"/>
    <n v="36"/>
    <n v="3"/>
    <m/>
    <m/>
    <n v="0"/>
  </r>
  <r>
    <x v="0"/>
    <d v="2024-10-27T00:00:00"/>
    <x v="10"/>
    <x v="1"/>
    <x v="1"/>
    <n v="85"/>
    <n v="90"/>
    <n v="5"/>
    <m/>
    <m/>
    <n v="0"/>
  </r>
  <r>
    <x v="0"/>
    <d v="2024-10-27T00:00:00"/>
    <x v="10"/>
    <x v="4"/>
    <x v="3"/>
    <n v="10"/>
    <n v="10"/>
    <n v="0"/>
    <n v="2"/>
    <n v="2"/>
    <n v="0"/>
  </r>
  <r>
    <x v="0"/>
    <d v="2024-10-27T00:00:00"/>
    <x v="10"/>
    <x v="4"/>
    <x v="4"/>
    <n v="19"/>
    <n v="21"/>
    <n v="2"/>
    <n v="4"/>
    <n v="4"/>
    <n v="0"/>
  </r>
  <r>
    <x v="0"/>
    <d v="2024-10-27T00:00:00"/>
    <x v="10"/>
    <x v="4"/>
    <x v="5"/>
    <n v="19"/>
    <n v="20"/>
    <n v="1"/>
    <n v="4"/>
    <n v="4"/>
    <n v="0"/>
  </r>
  <r>
    <x v="0"/>
    <d v="2024-11-03T00:00:00"/>
    <x v="11"/>
    <x v="0"/>
    <x v="0"/>
    <n v="33"/>
    <n v="36"/>
    <n v="3"/>
    <m/>
    <m/>
    <n v="0"/>
  </r>
  <r>
    <x v="0"/>
    <d v="2024-11-03T00:00:00"/>
    <x v="11"/>
    <x v="1"/>
    <x v="1"/>
    <n v="85"/>
    <n v="88"/>
    <n v="3"/>
    <m/>
    <m/>
    <n v="0"/>
  </r>
  <r>
    <x v="0"/>
    <d v="2024-11-03T00:00:00"/>
    <x v="11"/>
    <x v="4"/>
    <x v="3"/>
    <n v="10"/>
    <n v="10"/>
    <n v="0"/>
    <n v="2"/>
    <n v="2"/>
    <n v="0"/>
  </r>
  <r>
    <x v="0"/>
    <d v="2024-11-03T00:00:00"/>
    <x v="11"/>
    <x v="4"/>
    <x v="4"/>
    <n v="19"/>
    <n v="21"/>
    <n v="2"/>
    <n v="4"/>
    <n v="4"/>
    <n v="0"/>
  </r>
  <r>
    <x v="0"/>
    <d v="2024-11-03T00:00:00"/>
    <x v="11"/>
    <x v="4"/>
    <x v="5"/>
    <n v="19"/>
    <n v="20"/>
    <n v="1"/>
    <n v="4"/>
    <n v="4"/>
    <n v="0"/>
  </r>
  <r>
    <x v="0"/>
    <d v="2024-11-10T00:00:00"/>
    <x v="12"/>
    <x v="0"/>
    <x v="0"/>
    <n v="33"/>
    <n v="36"/>
    <n v="3"/>
    <m/>
    <m/>
    <n v="0"/>
  </r>
  <r>
    <x v="0"/>
    <d v="2024-11-10T00:00:00"/>
    <x v="12"/>
    <x v="1"/>
    <x v="1"/>
    <n v="85"/>
    <n v="88"/>
    <n v="3"/>
    <m/>
    <m/>
    <n v="0"/>
  </r>
  <r>
    <x v="0"/>
    <d v="2024-11-10T00:00:00"/>
    <x v="12"/>
    <x v="5"/>
    <x v="3"/>
    <n v="10"/>
    <n v="10"/>
    <n v="0"/>
    <n v="2"/>
    <n v="2"/>
    <n v="0"/>
  </r>
  <r>
    <x v="0"/>
    <d v="2024-11-10T00:00:00"/>
    <x v="12"/>
    <x v="5"/>
    <x v="4"/>
    <n v="19"/>
    <n v="21"/>
    <n v="2"/>
    <n v="4"/>
    <n v="4"/>
    <n v="0"/>
  </r>
  <r>
    <x v="0"/>
    <d v="2024-11-10T00:00:00"/>
    <x v="12"/>
    <x v="5"/>
    <x v="5"/>
    <n v="19"/>
    <n v="20"/>
    <n v="1"/>
    <n v="4"/>
    <n v="4"/>
    <n v="0"/>
  </r>
  <r>
    <x v="0"/>
    <d v="2024-11-17T00:00:00"/>
    <x v="13"/>
    <x v="0"/>
    <x v="0"/>
    <n v="33"/>
    <n v="36"/>
    <n v="3"/>
    <m/>
    <m/>
    <n v="0"/>
  </r>
  <r>
    <x v="0"/>
    <d v="2024-11-17T00:00:00"/>
    <x v="13"/>
    <x v="1"/>
    <x v="1"/>
    <n v="85"/>
    <n v="92"/>
    <n v="7"/>
    <m/>
    <m/>
    <n v="0"/>
  </r>
  <r>
    <x v="0"/>
    <d v="2024-11-17T00:00:00"/>
    <x v="13"/>
    <x v="5"/>
    <x v="3"/>
    <n v="10"/>
    <n v="10"/>
    <n v="0"/>
    <n v="2"/>
    <n v="2"/>
    <n v="0"/>
  </r>
  <r>
    <x v="0"/>
    <d v="2024-11-17T00:00:00"/>
    <x v="13"/>
    <x v="5"/>
    <x v="4"/>
    <n v="19"/>
    <n v="20"/>
    <n v="1"/>
    <n v="4"/>
    <n v="4"/>
    <n v="0"/>
  </r>
  <r>
    <x v="0"/>
    <d v="2024-11-17T00:00:00"/>
    <x v="13"/>
    <x v="5"/>
    <x v="5"/>
    <n v="19"/>
    <n v="19"/>
    <n v="0"/>
    <n v="4"/>
    <n v="4"/>
    <n v="0"/>
  </r>
  <r>
    <x v="0"/>
    <d v="2024-11-23T00:00:00"/>
    <x v="14"/>
    <x v="0"/>
    <x v="0"/>
    <n v="33"/>
    <n v="37"/>
    <n v="4"/>
    <m/>
    <m/>
    <n v="0"/>
  </r>
  <r>
    <x v="0"/>
    <d v="2024-11-23T00:00:00"/>
    <x v="14"/>
    <x v="1"/>
    <x v="1"/>
    <n v="85"/>
    <n v="92"/>
    <n v="7"/>
    <m/>
    <m/>
    <n v="0"/>
  </r>
  <r>
    <x v="0"/>
    <d v="2024-11-23T00:00:00"/>
    <x v="14"/>
    <x v="5"/>
    <x v="3"/>
    <n v="10"/>
    <n v="10"/>
    <n v="0"/>
    <n v="2"/>
    <n v="2"/>
    <n v="0"/>
  </r>
  <r>
    <x v="0"/>
    <d v="2024-11-23T00:00:00"/>
    <x v="14"/>
    <x v="5"/>
    <x v="4"/>
    <n v="19"/>
    <n v="19"/>
    <n v="0"/>
    <n v="4"/>
    <n v="4"/>
    <n v="0"/>
  </r>
  <r>
    <x v="0"/>
    <d v="2024-11-23T00:00:00"/>
    <x v="14"/>
    <x v="5"/>
    <x v="5"/>
    <n v="19"/>
    <n v="19"/>
    <n v="0"/>
    <n v="4"/>
    <n v="3"/>
    <n v="-1"/>
  </r>
  <r>
    <x v="0"/>
    <d v="2024-11-30T00:00:00"/>
    <x v="15"/>
    <x v="0"/>
    <x v="0"/>
    <n v="33"/>
    <n v="37"/>
    <n v="4"/>
    <m/>
    <m/>
    <n v="0"/>
  </r>
  <r>
    <x v="0"/>
    <d v="2024-11-30T00:00:00"/>
    <x v="15"/>
    <x v="1"/>
    <x v="1"/>
    <n v="85"/>
    <n v="92"/>
    <n v="7"/>
    <m/>
    <m/>
    <n v="0"/>
  </r>
  <r>
    <x v="0"/>
    <d v="2024-11-30T00:00:00"/>
    <x v="15"/>
    <x v="5"/>
    <x v="3"/>
    <n v="10"/>
    <n v="10"/>
    <n v="0"/>
    <n v="2"/>
    <n v="2"/>
    <n v="0"/>
  </r>
  <r>
    <x v="0"/>
    <d v="2024-11-30T00:00:00"/>
    <x v="15"/>
    <x v="5"/>
    <x v="4"/>
    <n v="19"/>
    <n v="19"/>
    <n v="0"/>
    <n v="4"/>
    <n v="4"/>
    <n v="0"/>
  </r>
  <r>
    <x v="0"/>
    <d v="2024-11-30T00:00:00"/>
    <x v="15"/>
    <x v="5"/>
    <x v="5"/>
    <n v="19"/>
    <n v="21"/>
    <n v="2"/>
    <n v="4"/>
    <n v="3"/>
    <n v="-1"/>
  </r>
  <r>
    <x v="0"/>
    <d v="2024-12-07T00:00:00"/>
    <x v="16"/>
    <x v="0"/>
    <x v="0"/>
    <n v="33"/>
    <n v="37"/>
    <n v="4"/>
    <m/>
    <m/>
    <n v="0"/>
  </r>
  <r>
    <x v="0"/>
    <d v="2024-12-07T00:00:00"/>
    <x v="16"/>
    <x v="1"/>
    <x v="1"/>
    <n v="85"/>
    <n v="92"/>
    <n v="7"/>
    <m/>
    <m/>
    <n v="0"/>
  </r>
  <r>
    <x v="0"/>
    <d v="2024-12-07T00:00:00"/>
    <x v="16"/>
    <x v="5"/>
    <x v="3"/>
    <n v="10"/>
    <n v="10"/>
    <n v="0"/>
    <n v="2"/>
    <n v="2"/>
    <n v="0"/>
  </r>
  <r>
    <x v="0"/>
    <d v="2024-12-07T00:00:00"/>
    <x v="16"/>
    <x v="5"/>
    <x v="4"/>
    <n v="19"/>
    <n v="20"/>
    <n v="1"/>
    <n v="4"/>
    <n v="4"/>
    <n v="0"/>
  </r>
  <r>
    <x v="0"/>
    <d v="2024-12-07T00:00:00"/>
    <x v="16"/>
    <x v="5"/>
    <x v="5"/>
    <n v="19"/>
    <n v="21"/>
    <n v="2"/>
    <n v="4"/>
    <n v="4"/>
    <n v="0"/>
  </r>
  <r>
    <x v="0"/>
    <d v="2024-12-14T00:00:00"/>
    <x v="17"/>
    <x v="0"/>
    <x v="0"/>
    <n v="33"/>
    <n v="37"/>
    <n v="4"/>
    <m/>
    <m/>
    <n v="0"/>
  </r>
  <r>
    <x v="0"/>
    <d v="2024-12-14T00:00:00"/>
    <x v="17"/>
    <x v="1"/>
    <x v="1"/>
    <n v="85"/>
    <n v="92"/>
    <n v="7"/>
    <m/>
    <m/>
    <n v="0"/>
  </r>
  <r>
    <x v="0"/>
    <d v="2024-12-14T00:00:00"/>
    <x v="17"/>
    <x v="5"/>
    <x v="3"/>
    <n v="10"/>
    <n v="10"/>
    <n v="0"/>
    <n v="2"/>
    <n v="2"/>
    <n v="0"/>
  </r>
  <r>
    <x v="0"/>
    <d v="2024-12-14T00:00:00"/>
    <x v="17"/>
    <x v="5"/>
    <x v="4"/>
    <n v="19"/>
    <n v="21"/>
    <n v="2"/>
    <n v="4"/>
    <n v="4"/>
    <n v="0"/>
  </r>
  <r>
    <x v="0"/>
    <d v="2024-12-14T00:00:00"/>
    <x v="17"/>
    <x v="5"/>
    <x v="5"/>
    <n v="19"/>
    <n v="22"/>
    <n v="3"/>
    <n v="4"/>
    <n v="4"/>
    <n v="0"/>
  </r>
  <r>
    <x v="0"/>
    <d v="2024-12-21T00:00:00"/>
    <x v="18"/>
    <x v="0"/>
    <x v="0"/>
    <n v="33"/>
    <n v="36"/>
    <n v="3"/>
    <m/>
    <m/>
    <n v="0"/>
  </r>
  <r>
    <x v="0"/>
    <d v="2024-12-21T00:00:00"/>
    <x v="18"/>
    <x v="1"/>
    <x v="1"/>
    <n v="85"/>
    <n v="92"/>
    <n v="7"/>
    <m/>
    <m/>
    <n v="0"/>
  </r>
  <r>
    <x v="0"/>
    <d v="2024-12-21T00:00:00"/>
    <x v="18"/>
    <x v="5"/>
    <x v="3"/>
    <n v="10"/>
    <n v="10"/>
    <n v="0"/>
    <n v="2"/>
    <m/>
    <n v="-2"/>
  </r>
  <r>
    <x v="0"/>
    <d v="2024-12-21T00:00:00"/>
    <x v="18"/>
    <x v="5"/>
    <x v="4"/>
    <n v="19"/>
    <n v="21"/>
    <n v="2"/>
    <n v="4"/>
    <m/>
    <n v="-4"/>
  </r>
  <r>
    <x v="0"/>
    <d v="2024-12-21T00:00:00"/>
    <x v="18"/>
    <x v="5"/>
    <x v="5"/>
    <n v="19"/>
    <n v="22"/>
    <n v="3"/>
    <n v="4"/>
    <m/>
    <n v="-4"/>
  </r>
  <r>
    <x v="0"/>
    <d v="2024-12-28T00:00:00"/>
    <x v="19"/>
    <x v="0"/>
    <x v="0"/>
    <n v="33"/>
    <n v="34"/>
    <n v="1"/>
    <m/>
    <m/>
    <n v="0"/>
  </r>
  <r>
    <x v="0"/>
    <d v="2024-12-28T00:00:00"/>
    <x v="19"/>
    <x v="1"/>
    <x v="1"/>
    <n v="85"/>
    <n v="85"/>
    <n v="0"/>
    <m/>
    <m/>
    <n v="0"/>
  </r>
  <r>
    <x v="0"/>
    <d v="2024-12-28T00:00:00"/>
    <x v="19"/>
    <x v="5"/>
    <x v="3"/>
    <n v="10"/>
    <n v="10"/>
    <n v="0"/>
    <n v="2"/>
    <n v="1"/>
    <n v="-1"/>
  </r>
  <r>
    <x v="0"/>
    <d v="2024-12-28T00:00:00"/>
    <x v="19"/>
    <x v="5"/>
    <x v="4"/>
    <n v="19"/>
    <n v="20"/>
    <n v="1"/>
    <n v="4"/>
    <n v="3"/>
    <n v="-1"/>
  </r>
  <r>
    <x v="0"/>
    <d v="2024-12-28T00:00:00"/>
    <x v="19"/>
    <x v="5"/>
    <x v="5"/>
    <n v="19"/>
    <n v="22"/>
    <n v="3"/>
    <n v="4"/>
    <n v="4"/>
    <n v="0"/>
  </r>
  <r>
    <x v="0"/>
    <d v="2025-01-05T00:00:00"/>
    <x v="20"/>
    <x v="0"/>
    <x v="0"/>
    <n v="33"/>
    <n v="34"/>
    <n v="1"/>
    <m/>
    <m/>
    <n v="0"/>
  </r>
  <r>
    <x v="0"/>
    <d v="2025-01-05T00:00:00"/>
    <x v="20"/>
    <x v="1"/>
    <x v="1"/>
    <n v="85"/>
    <n v="85"/>
    <n v="0"/>
    <m/>
    <m/>
    <n v="0"/>
  </r>
  <r>
    <x v="0"/>
    <d v="2025-01-05T00:00:00"/>
    <x v="20"/>
    <x v="5"/>
    <x v="3"/>
    <n v="10"/>
    <n v="10"/>
    <n v="0"/>
    <n v="2"/>
    <n v="1"/>
    <n v="-1"/>
  </r>
  <r>
    <x v="0"/>
    <d v="2025-01-05T00:00:00"/>
    <x v="20"/>
    <x v="5"/>
    <x v="4"/>
    <n v="19"/>
    <n v="20"/>
    <n v="1"/>
    <n v="4"/>
    <n v="2"/>
    <n v="-2"/>
  </r>
  <r>
    <x v="0"/>
    <d v="2025-01-05T00:00:00"/>
    <x v="20"/>
    <x v="5"/>
    <x v="5"/>
    <n v="19"/>
    <n v="22"/>
    <n v="3"/>
    <n v="4"/>
    <n v="3"/>
    <n v="-1"/>
  </r>
  <r>
    <x v="0"/>
    <d v="2025-01-11T00:00:00"/>
    <x v="21"/>
    <x v="0"/>
    <x v="0"/>
    <n v="33"/>
    <n v="36"/>
    <n v="3"/>
    <m/>
    <m/>
    <n v="0"/>
  </r>
  <r>
    <x v="0"/>
    <d v="2025-01-11T00:00:00"/>
    <x v="21"/>
    <x v="1"/>
    <x v="1"/>
    <n v="85"/>
    <n v="87"/>
    <n v="2"/>
    <m/>
    <m/>
    <n v="0"/>
  </r>
  <r>
    <x v="0"/>
    <d v="2025-01-11T00:00:00"/>
    <x v="21"/>
    <x v="5"/>
    <x v="3"/>
    <n v="10"/>
    <n v="10"/>
    <n v="0"/>
    <n v="2"/>
    <n v="2"/>
    <n v="0"/>
  </r>
  <r>
    <x v="0"/>
    <d v="2025-01-11T00:00:00"/>
    <x v="21"/>
    <x v="5"/>
    <x v="4"/>
    <n v="19"/>
    <n v="20"/>
    <n v="1"/>
    <n v="4"/>
    <n v="4"/>
    <n v="0"/>
  </r>
  <r>
    <x v="0"/>
    <d v="2025-01-11T00:00:00"/>
    <x v="21"/>
    <x v="5"/>
    <x v="5"/>
    <n v="19"/>
    <n v="22"/>
    <n v="3"/>
    <n v="4"/>
    <n v="4"/>
    <n v="0"/>
  </r>
  <r>
    <x v="0"/>
    <d v="2025-01-18T00:00:00"/>
    <x v="22"/>
    <x v="0"/>
    <x v="0"/>
    <n v="33"/>
    <n v="34"/>
    <n v="1"/>
    <m/>
    <m/>
    <n v="0"/>
  </r>
  <r>
    <x v="0"/>
    <d v="2025-01-18T00:00:00"/>
    <x v="22"/>
    <x v="1"/>
    <x v="1"/>
    <n v="85"/>
    <n v="87"/>
    <n v="2"/>
    <m/>
    <m/>
    <n v="0"/>
  </r>
  <r>
    <x v="0"/>
    <d v="2025-01-18T00:00:00"/>
    <x v="22"/>
    <x v="5"/>
    <x v="3"/>
    <n v="10"/>
    <n v="10"/>
    <n v="0"/>
    <n v="2"/>
    <n v="2"/>
    <n v="0"/>
  </r>
  <r>
    <x v="0"/>
    <d v="2025-01-18T00:00:00"/>
    <x v="22"/>
    <x v="5"/>
    <x v="4"/>
    <n v="19"/>
    <n v="19"/>
    <n v="0"/>
    <n v="4"/>
    <n v="2"/>
    <n v="-2"/>
  </r>
  <r>
    <x v="0"/>
    <d v="2025-01-18T00:00:00"/>
    <x v="22"/>
    <x v="5"/>
    <x v="5"/>
    <n v="19"/>
    <n v="18"/>
    <n v="-1"/>
    <n v="4"/>
    <n v="4"/>
    <n v="0"/>
  </r>
  <r>
    <x v="0"/>
    <d v="2025-01-25T00:00:00"/>
    <x v="23"/>
    <x v="0"/>
    <x v="0"/>
    <n v="33"/>
    <n v="34"/>
    <n v="1"/>
    <m/>
    <m/>
    <n v="0"/>
  </r>
  <r>
    <x v="0"/>
    <d v="2025-01-25T00:00:00"/>
    <x v="23"/>
    <x v="1"/>
    <x v="1"/>
    <n v="85"/>
    <n v="89"/>
    <n v="4"/>
    <m/>
    <m/>
    <n v="0"/>
  </r>
  <r>
    <x v="0"/>
    <d v="2025-01-25T00:00:00"/>
    <x v="23"/>
    <x v="0"/>
    <x v="3"/>
    <n v="10"/>
    <n v="10"/>
    <n v="0"/>
    <n v="2"/>
    <n v="2"/>
    <n v="0"/>
  </r>
  <r>
    <x v="0"/>
    <d v="2025-01-25T00:00:00"/>
    <x v="23"/>
    <x v="0"/>
    <x v="4"/>
    <n v="19"/>
    <n v="19"/>
    <n v="0"/>
    <n v="4"/>
    <n v="3"/>
    <n v="-1"/>
  </r>
  <r>
    <x v="0"/>
    <d v="2025-01-25T00:00:00"/>
    <x v="23"/>
    <x v="0"/>
    <x v="5"/>
    <n v="19"/>
    <n v="18"/>
    <n v="-1"/>
    <n v="4"/>
    <n v="4"/>
    <n v="0"/>
  </r>
  <r>
    <x v="0"/>
    <d v="2025-02-01T00:00:00"/>
    <x v="24"/>
    <x v="0"/>
    <x v="0"/>
    <n v="33"/>
    <n v="33"/>
    <n v="0"/>
    <m/>
    <m/>
    <n v="0"/>
  </r>
  <r>
    <x v="0"/>
    <d v="2025-02-01T00:00:00"/>
    <x v="24"/>
    <x v="1"/>
    <x v="1"/>
    <n v="85"/>
    <n v="88"/>
    <n v="3"/>
    <m/>
    <m/>
    <n v="0"/>
  </r>
  <r>
    <x v="0"/>
    <d v="2025-02-01T00:00:00"/>
    <x v="24"/>
    <x v="0"/>
    <x v="3"/>
    <n v="10"/>
    <n v="10"/>
    <n v="0"/>
    <n v="2"/>
    <n v="2"/>
    <n v="0"/>
  </r>
  <r>
    <x v="0"/>
    <d v="2025-02-01T00:00:00"/>
    <x v="24"/>
    <x v="0"/>
    <x v="4"/>
    <n v="19"/>
    <n v="19"/>
    <n v="0"/>
    <n v="4"/>
    <n v="3"/>
    <n v="-1"/>
  </r>
  <r>
    <x v="0"/>
    <d v="2025-02-01T00:00:00"/>
    <x v="24"/>
    <x v="0"/>
    <x v="5"/>
    <n v="19"/>
    <n v="18"/>
    <n v="-1"/>
    <n v="4"/>
    <n v="4"/>
    <n v="0"/>
  </r>
  <r>
    <x v="0"/>
    <d v="2025-02-08T00:00:00"/>
    <x v="25"/>
    <x v="0"/>
    <x v="0"/>
    <n v="33"/>
    <n v="36"/>
    <n v="3"/>
    <m/>
    <m/>
    <n v="0"/>
  </r>
  <r>
    <x v="0"/>
    <d v="2025-02-08T00:00:00"/>
    <x v="25"/>
    <x v="1"/>
    <x v="1"/>
    <n v="85"/>
    <n v="88"/>
    <n v="3"/>
    <m/>
    <m/>
    <n v="0"/>
  </r>
  <r>
    <x v="0"/>
    <d v="2025-02-08T00:00:00"/>
    <x v="25"/>
    <x v="0"/>
    <x v="3"/>
    <n v="10"/>
    <n v="10"/>
    <n v="0"/>
    <n v="2"/>
    <n v="2"/>
    <n v="0"/>
  </r>
  <r>
    <x v="0"/>
    <d v="2025-02-08T00:00:00"/>
    <x v="25"/>
    <x v="0"/>
    <x v="4"/>
    <n v="19"/>
    <n v="20"/>
    <n v="1"/>
    <n v="4"/>
    <n v="3"/>
    <n v="-1"/>
  </r>
  <r>
    <x v="0"/>
    <d v="2025-02-08T00:00:00"/>
    <x v="25"/>
    <x v="0"/>
    <x v="5"/>
    <n v="19"/>
    <n v="20"/>
    <n v="1"/>
    <n v="4"/>
    <n v="4"/>
    <n v="0"/>
  </r>
  <r>
    <x v="0"/>
    <d v="2025-02-15T00:00:00"/>
    <x v="26"/>
    <x v="0"/>
    <x v="0"/>
    <n v="33"/>
    <n v="35"/>
    <n v="2"/>
    <m/>
    <m/>
    <n v="0"/>
  </r>
  <r>
    <x v="0"/>
    <d v="2025-02-15T00:00:00"/>
    <x v="26"/>
    <x v="1"/>
    <x v="1"/>
    <n v="85"/>
    <n v="89"/>
    <n v="4"/>
    <m/>
    <m/>
    <n v="0"/>
  </r>
  <r>
    <x v="0"/>
    <d v="2025-02-15T00:00:00"/>
    <x v="26"/>
    <x v="0"/>
    <x v="3"/>
    <n v="10"/>
    <n v="10"/>
    <n v="0"/>
    <n v="2"/>
    <n v="2"/>
    <n v="0"/>
  </r>
  <r>
    <x v="0"/>
    <d v="2025-02-15T00:00:00"/>
    <x v="26"/>
    <x v="0"/>
    <x v="4"/>
    <n v="19"/>
    <n v="20"/>
    <n v="1"/>
    <n v="4"/>
    <n v="3"/>
    <n v="-1"/>
  </r>
  <r>
    <x v="0"/>
    <d v="2025-02-15T00:00:00"/>
    <x v="26"/>
    <x v="0"/>
    <x v="5"/>
    <n v="19"/>
    <n v="20"/>
    <n v="1"/>
    <n v="4"/>
    <n v="4"/>
    <n v="0"/>
  </r>
  <r>
    <x v="0"/>
    <d v="2025-02-22T00:00:00"/>
    <x v="27"/>
    <x v="0"/>
    <x v="0"/>
    <n v="33"/>
    <n v="35"/>
    <n v="2"/>
    <m/>
    <m/>
    <n v="0"/>
  </r>
  <r>
    <x v="0"/>
    <d v="2025-02-22T00:00:00"/>
    <x v="27"/>
    <x v="1"/>
    <x v="1"/>
    <n v="85"/>
    <n v="91"/>
    <n v="6"/>
    <m/>
    <m/>
    <n v="0"/>
  </r>
  <r>
    <x v="0"/>
    <d v="2025-02-22T00:00:00"/>
    <x v="27"/>
    <x v="0"/>
    <x v="3"/>
    <n v="10"/>
    <n v="10"/>
    <n v="0"/>
    <n v="2"/>
    <n v="2"/>
    <n v="0"/>
  </r>
  <r>
    <x v="0"/>
    <d v="2025-02-22T00:00:00"/>
    <x v="27"/>
    <x v="0"/>
    <x v="4"/>
    <n v="19"/>
    <n v="20"/>
    <n v="1"/>
    <n v="4"/>
    <n v="3"/>
    <n v="-1"/>
  </r>
  <r>
    <x v="0"/>
    <d v="2025-02-22T00:00:00"/>
    <x v="27"/>
    <x v="0"/>
    <x v="5"/>
    <n v="19"/>
    <n v="20"/>
    <n v="1"/>
    <n v="4"/>
    <n v="4"/>
    <n v="0"/>
  </r>
  <r>
    <x v="0"/>
    <d v="2025-03-01T00:00:00"/>
    <x v="28"/>
    <x v="0"/>
    <x v="0"/>
    <n v="33"/>
    <n v="34"/>
    <n v="1"/>
    <m/>
    <m/>
    <n v="0"/>
  </r>
  <r>
    <x v="0"/>
    <d v="2025-03-01T00:00:00"/>
    <x v="28"/>
    <x v="1"/>
    <x v="1"/>
    <n v="85"/>
    <n v="91"/>
    <n v="6"/>
    <m/>
    <m/>
    <n v="0"/>
  </r>
  <r>
    <x v="0"/>
    <d v="2025-03-01T00:00:00"/>
    <x v="28"/>
    <x v="0"/>
    <x v="3"/>
    <n v="10"/>
    <n v="11"/>
    <n v="1"/>
    <n v="2"/>
    <n v="2"/>
    <n v="0"/>
  </r>
  <r>
    <x v="0"/>
    <d v="2025-03-01T00:00:00"/>
    <x v="28"/>
    <x v="0"/>
    <x v="4"/>
    <n v="19"/>
    <n v="21"/>
    <n v="2"/>
    <n v="4"/>
    <n v="3"/>
    <n v="-1"/>
  </r>
  <r>
    <x v="0"/>
    <d v="2025-03-01T00:00:00"/>
    <x v="28"/>
    <x v="0"/>
    <x v="5"/>
    <n v="19"/>
    <n v="21"/>
    <n v="2"/>
    <n v="4"/>
    <n v="4"/>
    <n v="0"/>
  </r>
  <r>
    <x v="0"/>
    <d v="2025-03-08T00:00:00"/>
    <x v="29"/>
    <x v="0"/>
    <x v="0"/>
    <n v="33"/>
    <n v="34"/>
    <n v="1"/>
    <m/>
    <m/>
    <n v="0"/>
  </r>
  <r>
    <x v="0"/>
    <d v="2025-03-08T00:00:00"/>
    <x v="29"/>
    <x v="1"/>
    <x v="1"/>
    <n v="85"/>
    <n v="91"/>
    <n v="6"/>
    <m/>
    <m/>
    <n v="0"/>
  </r>
  <r>
    <x v="0"/>
    <d v="2025-03-08T00:00:00"/>
    <x v="29"/>
    <x v="0"/>
    <x v="3"/>
    <n v="10"/>
    <n v="11"/>
    <n v="1"/>
    <n v="2"/>
    <n v="2"/>
    <n v="0"/>
  </r>
  <r>
    <x v="0"/>
    <d v="2025-03-08T00:00:00"/>
    <x v="29"/>
    <x v="0"/>
    <x v="4"/>
    <n v="19"/>
    <n v="21"/>
    <n v="2"/>
    <n v="4"/>
    <n v="2"/>
    <n v="-2"/>
  </r>
  <r>
    <x v="0"/>
    <d v="2025-03-08T00:00:00"/>
    <x v="29"/>
    <x v="0"/>
    <x v="5"/>
    <n v="19"/>
    <n v="21"/>
    <n v="2"/>
    <n v="4"/>
    <n v="2"/>
    <n v="-2"/>
  </r>
  <r>
    <x v="0"/>
    <d v="2025-03-15T00:00:00"/>
    <x v="30"/>
    <x v="0"/>
    <x v="0"/>
    <n v="33"/>
    <n v="35"/>
    <n v="2"/>
    <m/>
    <m/>
    <n v="0"/>
  </r>
  <r>
    <x v="0"/>
    <d v="2025-03-15T00:00:00"/>
    <x v="30"/>
    <x v="1"/>
    <x v="1"/>
    <n v="85"/>
    <n v="90"/>
    <n v="5"/>
    <m/>
    <m/>
    <n v="0"/>
  </r>
  <r>
    <x v="0"/>
    <d v="2025-03-15T00:00:00"/>
    <x v="30"/>
    <x v="0"/>
    <x v="3"/>
    <n v="10"/>
    <n v="11"/>
    <n v="1"/>
    <n v="2"/>
    <n v="2"/>
    <n v="0"/>
  </r>
  <r>
    <x v="0"/>
    <d v="2025-03-15T00:00:00"/>
    <x v="30"/>
    <x v="0"/>
    <x v="4"/>
    <n v="19"/>
    <n v="21"/>
    <n v="2"/>
    <n v="4"/>
    <n v="2"/>
    <n v="-2"/>
  </r>
  <r>
    <x v="0"/>
    <d v="2025-03-15T00:00:00"/>
    <x v="30"/>
    <x v="0"/>
    <x v="5"/>
    <n v="19"/>
    <n v="21"/>
    <n v="2"/>
    <n v="4"/>
    <n v="2"/>
    <n v="-2"/>
  </r>
  <r>
    <x v="0"/>
    <d v="2025-03-22T00:00:00"/>
    <x v="31"/>
    <x v="0"/>
    <x v="0"/>
    <n v="33"/>
    <n v="35"/>
    <n v="2"/>
    <m/>
    <m/>
    <n v="0"/>
  </r>
  <r>
    <x v="0"/>
    <d v="2025-03-22T00:00:00"/>
    <x v="31"/>
    <x v="1"/>
    <x v="1"/>
    <n v="85"/>
    <n v="90"/>
    <n v="5"/>
    <m/>
    <m/>
    <n v="0"/>
  </r>
  <r>
    <x v="0"/>
    <d v="2025-03-22T00:00:00"/>
    <x v="31"/>
    <x v="0"/>
    <x v="3"/>
    <n v="10"/>
    <n v="11"/>
    <n v="1"/>
    <n v="2"/>
    <n v="2"/>
    <n v="0"/>
  </r>
  <r>
    <x v="0"/>
    <d v="2025-03-22T00:00:00"/>
    <x v="31"/>
    <x v="0"/>
    <x v="4"/>
    <n v="19"/>
    <n v="21"/>
    <n v="2"/>
    <n v="4"/>
    <n v="2"/>
    <n v="-2"/>
  </r>
  <r>
    <x v="0"/>
    <d v="2025-03-22T00:00:00"/>
    <x v="31"/>
    <x v="0"/>
    <x v="5"/>
    <n v="19"/>
    <n v="20"/>
    <n v="1"/>
    <n v="4"/>
    <n v="2"/>
    <n v="-2"/>
  </r>
  <r>
    <x v="0"/>
    <d v="2025-03-29T00:00:00"/>
    <x v="32"/>
    <x v="0"/>
    <x v="0"/>
    <n v="33"/>
    <n v="35"/>
    <n v="2"/>
    <m/>
    <m/>
    <n v="0"/>
  </r>
  <r>
    <x v="0"/>
    <d v="2025-03-29T00:00:00"/>
    <x v="32"/>
    <x v="1"/>
    <x v="1"/>
    <n v="85"/>
    <n v="84"/>
    <n v="-1"/>
    <m/>
    <m/>
    <n v="0"/>
  </r>
  <r>
    <x v="0"/>
    <d v="2025-03-29T00:00:00"/>
    <x v="32"/>
    <x v="0"/>
    <x v="3"/>
    <n v="10"/>
    <n v="11"/>
    <n v="1"/>
    <n v="2"/>
    <n v="2"/>
    <n v="0"/>
  </r>
  <r>
    <x v="0"/>
    <d v="2025-03-29T00:00:00"/>
    <x v="32"/>
    <x v="0"/>
    <x v="4"/>
    <n v="19"/>
    <n v="21"/>
    <n v="2"/>
    <n v="4"/>
    <n v="2"/>
    <n v="-2"/>
  </r>
  <r>
    <x v="0"/>
    <d v="2025-03-29T00:00:00"/>
    <x v="32"/>
    <x v="0"/>
    <x v="5"/>
    <n v="19"/>
    <n v="20"/>
    <n v="1"/>
    <n v="4"/>
    <n v="2"/>
    <n v="-2"/>
  </r>
  <r>
    <x v="0"/>
    <d v="2025-04-05T00:00:00"/>
    <x v="33"/>
    <x v="0"/>
    <x v="0"/>
    <n v="33"/>
    <n v="34"/>
    <n v="1"/>
    <m/>
    <m/>
    <n v="0"/>
  </r>
  <r>
    <x v="0"/>
    <d v="2025-04-05T00:00:00"/>
    <x v="33"/>
    <x v="1"/>
    <x v="1"/>
    <n v="85"/>
    <n v="83"/>
    <n v="-2"/>
    <m/>
    <m/>
    <n v="0"/>
  </r>
  <r>
    <x v="0"/>
    <d v="2025-04-05T00:00:00"/>
    <x v="33"/>
    <x v="0"/>
    <x v="3"/>
    <n v="10"/>
    <n v="11"/>
    <n v="1"/>
    <n v="2"/>
    <n v="2"/>
    <n v="0"/>
  </r>
  <r>
    <x v="0"/>
    <d v="2025-04-05T00:00:00"/>
    <x v="33"/>
    <x v="0"/>
    <x v="4"/>
    <n v="19"/>
    <n v="20"/>
    <n v="1"/>
    <n v="4"/>
    <n v="2"/>
    <n v="-2"/>
  </r>
  <r>
    <x v="0"/>
    <d v="2025-04-05T00:00:00"/>
    <x v="33"/>
    <x v="0"/>
    <x v="5"/>
    <n v="19"/>
    <n v="20"/>
    <n v="1"/>
    <n v="4"/>
    <n v="2"/>
    <n v="-2"/>
  </r>
  <r>
    <x v="0"/>
    <d v="2025-04-12T00:00:00"/>
    <x v="34"/>
    <x v="0"/>
    <x v="0"/>
    <n v="33"/>
    <n v="35"/>
    <n v="2"/>
    <m/>
    <m/>
    <n v="0"/>
  </r>
  <r>
    <x v="0"/>
    <d v="2025-04-12T00:00:00"/>
    <x v="34"/>
    <x v="1"/>
    <x v="1"/>
    <n v="85"/>
    <n v="87"/>
    <n v="2"/>
    <m/>
    <m/>
    <n v="0"/>
  </r>
  <r>
    <x v="0"/>
    <d v="2025-04-12T00:00:00"/>
    <x v="34"/>
    <x v="0"/>
    <x v="3"/>
    <n v="10"/>
    <n v="10"/>
    <n v="0"/>
    <n v="2"/>
    <n v="2"/>
    <n v="0"/>
  </r>
  <r>
    <x v="0"/>
    <d v="2025-04-12T00:00:00"/>
    <x v="34"/>
    <x v="0"/>
    <x v="4"/>
    <n v="19"/>
    <n v="20"/>
    <n v="1"/>
    <n v="4"/>
    <n v="2"/>
    <n v="-2"/>
  </r>
  <r>
    <x v="0"/>
    <d v="2025-04-12T00:00:00"/>
    <x v="34"/>
    <x v="0"/>
    <x v="5"/>
    <n v="19"/>
    <n v="20"/>
    <n v="1"/>
    <n v="4"/>
    <n v="2"/>
    <n v="-2"/>
  </r>
  <r>
    <x v="0"/>
    <d v="2025-04-19T00:00:00"/>
    <x v="35"/>
    <x v="0"/>
    <x v="0"/>
    <n v="33"/>
    <n v="35"/>
    <n v="2"/>
    <m/>
    <m/>
    <n v="0"/>
  </r>
  <r>
    <x v="0"/>
    <d v="2025-04-19T00:00:00"/>
    <x v="35"/>
    <x v="1"/>
    <x v="1"/>
    <n v="85"/>
    <n v="87"/>
    <n v="2"/>
    <m/>
    <m/>
    <n v="0"/>
  </r>
  <r>
    <x v="0"/>
    <d v="2025-04-19T00:00:00"/>
    <x v="35"/>
    <x v="0"/>
    <x v="3"/>
    <n v="10"/>
    <n v="10"/>
    <n v="0"/>
    <n v="2"/>
    <n v="2"/>
    <n v="0"/>
  </r>
  <r>
    <x v="0"/>
    <d v="2025-04-19T00:00:00"/>
    <x v="35"/>
    <x v="0"/>
    <x v="4"/>
    <n v="19"/>
    <n v="20"/>
    <n v="1"/>
    <n v="4"/>
    <n v="2"/>
    <n v="-2"/>
  </r>
  <r>
    <x v="0"/>
    <d v="2025-04-19T00:00:00"/>
    <x v="35"/>
    <x v="0"/>
    <x v="5"/>
    <n v="19"/>
    <n v="20"/>
    <n v="1"/>
    <n v="4"/>
    <n v="2"/>
    <n v="-2"/>
  </r>
  <r>
    <x v="0"/>
    <d v="2025-04-26T00:00:00"/>
    <x v="36"/>
    <x v="0"/>
    <x v="0"/>
    <n v="33"/>
    <n v="34"/>
    <n v="1"/>
    <m/>
    <m/>
    <n v="0"/>
  </r>
  <r>
    <x v="0"/>
    <d v="2025-04-26T00:00:00"/>
    <x v="36"/>
    <x v="1"/>
    <x v="1"/>
    <n v="85"/>
    <n v="87"/>
    <n v="2"/>
    <m/>
    <m/>
    <n v="0"/>
  </r>
  <r>
    <x v="0"/>
    <d v="2025-04-26T00:00:00"/>
    <x v="36"/>
    <x v="0"/>
    <x v="3"/>
    <n v="10"/>
    <n v="10"/>
    <n v="0"/>
    <n v="2"/>
    <n v="2"/>
    <n v="0"/>
  </r>
  <r>
    <x v="0"/>
    <d v="2025-04-26T00:00:00"/>
    <x v="36"/>
    <x v="0"/>
    <x v="4"/>
    <n v="19"/>
    <n v="20"/>
    <n v="1"/>
    <n v="4"/>
    <n v="2"/>
    <n v="-2"/>
  </r>
  <r>
    <x v="0"/>
    <d v="2025-04-26T00:00:00"/>
    <x v="36"/>
    <x v="0"/>
    <x v="5"/>
    <n v="19"/>
    <n v="20"/>
    <n v="1"/>
    <n v="4"/>
    <n v="2"/>
    <n v="-2"/>
  </r>
  <r>
    <x v="0"/>
    <d v="2025-05-03T00:00:00"/>
    <x v="37"/>
    <x v="0"/>
    <x v="0"/>
    <n v="33"/>
    <n v="33"/>
    <n v="0"/>
    <m/>
    <m/>
    <n v="0"/>
  </r>
  <r>
    <x v="0"/>
    <d v="2025-05-03T00:00:00"/>
    <x v="37"/>
    <x v="1"/>
    <x v="1"/>
    <n v="85"/>
    <n v="87"/>
    <n v="2"/>
    <m/>
    <m/>
    <n v="0"/>
  </r>
  <r>
    <x v="0"/>
    <d v="2025-05-03T00:00:00"/>
    <x v="37"/>
    <x v="0"/>
    <x v="3"/>
    <n v="10"/>
    <n v="11"/>
    <n v="1"/>
    <n v="2"/>
    <n v="2"/>
    <n v="0"/>
  </r>
  <r>
    <x v="0"/>
    <d v="2025-05-03T00:00:00"/>
    <x v="37"/>
    <x v="0"/>
    <x v="4"/>
    <n v="19"/>
    <n v="21"/>
    <n v="2"/>
    <n v="4"/>
    <n v="2"/>
    <n v="-2"/>
  </r>
  <r>
    <x v="0"/>
    <d v="2025-05-03T00:00:00"/>
    <x v="37"/>
    <x v="0"/>
    <x v="5"/>
    <n v="19"/>
    <n v="21"/>
    <n v="2"/>
    <n v="4"/>
    <n v="2"/>
    <n v="-2"/>
  </r>
  <r>
    <x v="0"/>
    <d v="2025-05-10T00:00:00"/>
    <x v="38"/>
    <x v="0"/>
    <x v="0"/>
    <n v="33"/>
    <n v="35"/>
    <n v="2"/>
    <m/>
    <m/>
    <n v="0"/>
  </r>
  <r>
    <x v="0"/>
    <d v="2025-05-10T00:00:00"/>
    <x v="38"/>
    <x v="1"/>
    <x v="1"/>
    <n v="85"/>
    <n v="87"/>
    <n v="2"/>
    <m/>
    <m/>
    <n v="0"/>
  </r>
  <r>
    <x v="0"/>
    <d v="2025-05-10T00:00:00"/>
    <x v="38"/>
    <x v="0"/>
    <x v="3"/>
    <n v="10"/>
    <n v="11"/>
    <n v="1"/>
    <n v="2"/>
    <n v="2"/>
    <n v="0"/>
  </r>
  <r>
    <x v="0"/>
    <d v="2025-05-10T00:00:00"/>
    <x v="38"/>
    <x v="0"/>
    <x v="4"/>
    <n v="19"/>
    <n v="21"/>
    <n v="2"/>
    <n v="4"/>
    <n v="2"/>
    <n v="-2"/>
  </r>
  <r>
    <x v="0"/>
    <d v="2025-05-10T00:00:00"/>
    <x v="38"/>
    <x v="0"/>
    <x v="5"/>
    <n v="19"/>
    <n v="21"/>
    <n v="2"/>
    <n v="4"/>
    <n v="2"/>
    <n v="-2"/>
  </r>
  <r>
    <x v="0"/>
    <d v="2025-05-17T00:00:00"/>
    <x v="39"/>
    <x v="0"/>
    <x v="0"/>
    <n v="33"/>
    <n v="33"/>
    <n v="0"/>
    <m/>
    <m/>
    <n v="0"/>
  </r>
  <r>
    <x v="0"/>
    <d v="2025-05-17T00:00:00"/>
    <x v="39"/>
    <x v="1"/>
    <x v="1"/>
    <n v="85"/>
    <n v="87"/>
    <n v="2"/>
    <m/>
    <m/>
    <n v="0"/>
  </r>
  <r>
    <x v="0"/>
    <d v="2025-05-17T00:00:00"/>
    <x v="39"/>
    <x v="0"/>
    <x v="3"/>
    <n v="10"/>
    <n v="11"/>
    <n v="1"/>
    <n v="2"/>
    <n v="2"/>
    <n v="0"/>
  </r>
  <r>
    <x v="0"/>
    <d v="2025-05-17T00:00:00"/>
    <x v="39"/>
    <x v="0"/>
    <x v="4"/>
    <n v="19"/>
    <n v="22"/>
    <n v="3"/>
    <n v="4"/>
    <n v="2"/>
    <n v="-2"/>
  </r>
  <r>
    <x v="0"/>
    <d v="2025-05-17T00:00:00"/>
    <x v="39"/>
    <x v="0"/>
    <x v="5"/>
    <n v="19"/>
    <n v="21"/>
    <n v="2"/>
    <n v="4"/>
    <n v="2"/>
    <n v="-2"/>
  </r>
  <r>
    <x v="0"/>
    <d v="2025-05-25T00:00:00"/>
    <x v="40"/>
    <x v="0"/>
    <x v="0"/>
    <n v="33"/>
    <n v="33"/>
    <n v="0"/>
    <m/>
    <m/>
    <n v="0"/>
  </r>
  <r>
    <x v="0"/>
    <d v="2025-05-25T00:00:00"/>
    <x v="40"/>
    <x v="1"/>
    <x v="1"/>
    <n v="85"/>
    <n v="87"/>
    <n v="2"/>
    <m/>
    <m/>
    <n v="0"/>
  </r>
  <r>
    <x v="0"/>
    <d v="2025-05-25T00:00:00"/>
    <x v="40"/>
    <x v="0"/>
    <x v="3"/>
    <n v="10"/>
    <n v="11"/>
    <n v="1"/>
    <n v="2"/>
    <n v="2"/>
    <n v="0"/>
  </r>
  <r>
    <x v="0"/>
    <d v="2025-05-25T00:00:00"/>
    <x v="40"/>
    <x v="0"/>
    <x v="4"/>
    <n v="19"/>
    <n v="22"/>
    <n v="3"/>
    <n v="4"/>
    <n v="2"/>
    <n v="-2"/>
  </r>
  <r>
    <x v="0"/>
    <d v="2025-05-25T00:00:00"/>
    <x v="40"/>
    <x v="0"/>
    <x v="5"/>
    <n v="19"/>
    <n v="22"/>
    <n v="3"/>
    <n v="4"/>
    <n v="2"/>
    <n v="-2"/>
  </r>
  <r>
    <x v="2"/>
    <d v="2024-09-21T00:00:00"/>
    <x v="5"/>
    <x v="2"/>
    <x v="0"/>
    <n v="33"/>
    <n v="31"/>
    <n v="-2"/>
    <m/>
    <m/>
    <n v="0"/>
  </r>
  <r>
    <x v="2"/>
    <d v="2024-09-21T00:00:00"/>
    <x v="5"/>
    <x v="3"/>
    <x v="1"/>
    <n v="85"/>
    <n v="81"/>
    <n v="-4"/>
    <m/>
    <m/>
    <n v="0"/>
  </r>
  <r>
    <x v="2"/>
    <d v="2024-09-21T00:00:00"/>
    <x v="5"/>
    <x v="2"/>
    <x v="3"/>
    <n v="9"/>
    <n v="8"/>
    <n v="-1"/>
    <n v="2"/>
    <n v="1"/>
    <n v="-1"/>
  </r>
  <r>
    <x v="2"/>
    <d v="2024-09-21T00:00:00"/>
    <x v="5"/>
    <x v="2"/>
    <x v="4"/>
    <n v="19"/>
    <n v="19"/>
    <n v="0"/>
    <n v="4"/>
    <n v="2"/>
    <n v="-2"/>
  </r>
  <r>
    <x v="2"/>
    <d v="2024-09-21T00:00:00"/>
    <x v="5"/>
    <x v="3"/>
    <x v="5"/>
    <n v="19"/>
    <n v="19"/>
    <n v="0"/>
    <n v="4"/>
    <n v="3"/>
    <n v="-1"/>
  </r>
  <r>
    <x v="2"/>
    <d v="2024-09-28T00:00:00"/>
    <x v="6"/>
    <x v="2"/>
    <x v="0"/>
    <n v="33"/>
    <n v="32"/>
    <n v="-1"/>
    <m/>
    <m/>
    <n v="0"/>
  </r>
  <r>
    <x v="2"/>
    <d v="2024-09-28T00:00:00"/>
    <x v="6"/>
    <x v="3"/>
    <x v="1"/>
    <n v="85"/>
    <n v="81"/>
    <n v="-4"/>
    <m/>
    <m/>
    <n v="0"/>
  </r>
  <r>
    <x v="2"/>
    <d v="2024-09-28T00:00:00"/>
    <x v="6"/>
    <x v="2"/>
    <x v="3"/>
    <n v="9"/>
    <n v="8"/>
    <n v="-1"/>
    <n v="2"/>
    <n v="1"/>
    <n v="-1"/>
  </r>
  <r>
    <x v="2"/>
    <d v="2024-09-28T00:00:00"/>
    <x v="6"/>
    <x v="2"/>
    <x v="4"/>
    <n v="19"/>
    <n v="20"/>
    <n v="1"/>
    <n v="4"/>
    <n v="2"/>
    <n v="-2"/>
  </r>
  <r>
    <x v="2"/>
    <d v="2024-09-28T00:00:00"/>
    <x v="6"/>
    <x v="3"/>
    <x v="5"/>
    <n v="19"/>
    <n v="20"/>
    <n v="1"/>
    <n v="4"/>
    <n v="3"/>
    <n v="-1"/>
  </r>
  <r>
    <x v="2"/>
    <d v="2024-10-05T00:00:00"/>
    <x v="7"/>
    <x v="2"/>
    <x v="0"/>
    <n v="33"/>
    <n v="30"/>
    <n v="-3"/>
    <m/>
    <m/>
    <n v="0"/>
  </r>
  <r>
    <x v="2"/>
    <d v="2024-10-05T00:00:00"/>
    <x v="7"/>
    <x v="3"/>
    <x v="1"/>
    <n v="85"/>
    <n v="82"/>
    <n v="-3"/>
    <m/>
    <m/>
    <n v="0"/>
  </r>
  <r>
    <x v="2"/>
    <d v="2024-10-05T00:00:00"/>
    <x v="7"/>
    <x v="2"/>
    <x v="3"/>
    <n v="9"/>
    <n v="8"/>
    <n v="-1"/>
    <n v="2"/>
    <n v="2"/>
    <n v="0"/>
  </r>
  <r>
    <x v="2"/>
    <d v="2024-10-05T00:00:00"/>
    <x v="7"/>
    <x v="2"/>
    <x v="4"/>
    <n v="19"/>
    <n v="20"/>
    <n v="1"/>
    <n v="4"/>
    <n v="4"/>
    <n v="0"/>
  </r>
  <r>
    <x v="2"/>
    <d v="2024-10-05T00:00:00"/>
    <x v="7"/>
    <x v="3"/>
    <x v="5"/>
    <n v="19"/>
    <n v="20"/>
    <n v="1"/>
    <n v="4"/>
    <n v="4"/>
    <n v="0"/>
  </r>
  <r>
    <x v="2"/>
    <d v="2024-10-12T00:00:00"/>
    <x v="8"/>
    <x v="2"/>
    <x v="0"/>
    <n v="33"/>
    <n v="33"/>
    <n v="0"/>
    <m/>
    <m/>
    <n v="0"/>
  </r>
  <r>
    <x v="2"/>
    <d v="2024-10-12T00:00:00"/>
    <x v="8"/>
    <x v="3"/>
    <x v="1"/>
    <n v="85"/>
    <n v="90"/>
    <n v="5"/>
    <m/>
    <m/>
    <n v="0"/>
  </r>
  <r>
    <x v="2"/>
    <d v="2024-10-12T00:00:00"/>
    <x v="8"/>
    <x v="2"/>
    <x v="3"/>
    <n v="9"/>
    <n v="9"/>
    <n v="0"/>
    <n v="2"/>
    <n v="2"/>
    <n v="0"/>
  </r>
  <r>
    <x v="2"/>
    <d v="2024-10-12T00:00:00"/>
    <x v="8"/>
    <x v="2"/>
    <x v="4"/>
    <n v="19"/>
    <n v="21"/>
    <n v="2"/>
    <n v="4"/>
    <n v="4"/>
    <n v="0"/>
  </r>
  <r>
    <x v="2"/>
    <d v="2024-10-12T00:00:00"/>
    <x v="8"/>
    <x v="3"/>
    <x v="5"/>
    <n v="19"/>
    <n v="21"/>
    <n v="2"/>
    <n v="4"/>
    <n v="4"/>
    <n v="0"/>
  </r>
  <r>
    <x v="2"/>
    <d v="2024-10-19T00:00:00"/>
    <x v="9"/>
    <x v="6"/>
    <x v="0"/>
    <n v="33"/>
    <n v="35"/>
    <n v="2"/>
    <m/>
    <m/>
    <n v="0"/>
  </r>
  <r>
    <x v="2"/>
    <d v="2024-10-19T00:00:00"/>
    <x v="9"/>
    <x v="3"/>
    <x v="1"/>
    <n v="85"/>
    <n v="89"/>
    <n v="4"/>
    <m/>
    <m/>
    <n v="0"/>
  </r>
  <r>
    <x v="2"/>
    <d v="2024-10-19T00:00:00"/>
    <x v="9"/>
    <x v="2"/>
    <x v="3"/>
    <n v="10"/>
    <n v="9"/>
    <n v="-1"/>
    <n v="2"/>
    <n v="2"/>
    <n v="0"/>
  </r>
  <r>
    <x v="2"/>
    <d v="2024-10-19T00:00:00"/>
    <x v="9"/>
    <x v="2"/>
    <x v="4"/>
    <n v="19"/>
    <n v="20"/>
    <n v="1"/>
    <n v="4"/>
    <n v="3"/>
    <n v="-1"/>
  </r>
  <r>
    <x v="2"/>
    <d v="2024-10-19T00:00:00"/>
    <x v="9"/>
    <x v="2"/>
    <x v="5"/>
    <n v="19"/>
    <n v="21"/>
    <n v="2"/>
    <n v="4"/>
    <n v="4"/>
    <n v="0"/>
  </r>
  <r>
    <x v="2"/>
    <d v="2024-10-26T00:00:00"/>
    <x v="10"/>
    <x v="6"/>
    <x v="0"/>
    <n v="33"/>
    <n v="35"/>
    <n v="2"/>
    <m/>
    <m/>
    <n v="0"/>
  </r>
  <r>
    <x v="2"/>
    <d v="2024-10-26T00:00:00"/>
    <x v="10"/>
    <x v="2"/>
    <x v="3"/>
    <n v="10"/>
    <n v="10"/>
    <n v="0"/>
    <n v="2"/>
    <n v="2"/>
    <n v="0"/>
  </r>
  <r>
    <x v="2"/>
    <d v="2024-10-26T00:00:00"/>
    <x v="10"/>
    <x v="2"/>
    <x v="4"/>
    <n v="19"/>
    <n v="20"/>
    <n v="1"/>
    <n v="4"/>
    <n v="3"/>
    <n v="-1"/>
  </r>
  <r>
    <x v="2"/>
    <d v="2024-10-26T00:00:00"/>
    <x v="10"/>
    <x v="2"/>
    <x v="5"/>
    <n v="19"/>
    <n v="20"/>
    <n v="1"/>
    <n v="4"/>
    <n v="3"/>
    <n v="-1"/>
  </r>
  <r>
    <x v="2"/>
    <d v="2024-10-26T00:00:00"/>
    <x v="10"/>
    <x v="3"/>
    <x v="1"/>
    <n v="85"/>
    <n v="89"/>
    <n v="4"/>
    <m/>
    <m/>
    <n v="0"/>
  </r>
  <r>
    <x v="2"/>
    <d v="2024-11-03T00:00:00"/>
    <x v="11"/>
    <x v="6"/>
    <x v="0"/>
    <n v="33"/>
    <n v="36"/>
    <n v="3"/>
    <m/>
    <m/>
    <n v="0"/>
  </r>
  <r>
    <x v="2"/>
    <d v="2024-11-03T00:00:00"/>
    <x v="11"/>
    <x v="2"/>
    <x v="3"/>
    <n v="10"/>
    <n v="10"/>
    <n v="0"/>
    <n v="2"/>
    <n v="2"/>
    <n v="0"/>
  </r>
  <r>
    <x v="2"/>
    <d v="2024-11-03T00:00:00"/>
    <x v="11"/>
    <x v="2"/>
    <x v="4"/>
    <n v="19"/>
    <n v="20"/>
    <n v="1"/>
    <n v="4"/>
    <n v="3"/>
    <n v="-1"/>
  </r>
  <r>
    <x v="2"/>
    <d v="2024-11-03T00:00:00"/>
    <x v="11"/>
    <x v="2"/>
    <x v="5"/>
    <n v="19"/>
    <n v="20"/>
    <n v="1"/>
    <n v="4"/>
    <n v="3"/>
    <n v="-1"/>
  </r>
  <r>
    <x v="2"/>
    <d v="2024-11-03T00:00:00"/>
    <x v="11"/>
    <x v="3"/>
    <x v="1"/>
    <n v="85"/>
    <n v="89"/>
    <n v="4"/>
    <m/>
    <m/>
    <n v="0"/>
  </r>
  <r>
    <x v="2"/>
    <d v="2024-11-09T00:00:00"/>
    <x v="12"/>
    <x v="2"/>
    <x v="3"/>
    <n v="10"/>
    <n v="10"/>
    <n v="0"/>
    <n v="2"/>
    <n v="2"/>
    <n v="0"/>
  </r>
  <r>
    <x v="2"/>
    <d v="2024-11-09T00:00:00"/>
    <x v="12"/>
    <x v="2"/>
    <x v="4"/>
    <n v="19"/>
    <n v="22"/>
    <n v="3"/>
    <n v="4"/>
    <n v="4"/>
    <n v="0"/>
  </r>
  <r>
    <x v="2"/>
    <d v="2024-11-09T00:00:00"/>
    <x v="12"/>
    <x v="2"/>
    <x v="5"/>
    <n v="19"/>
    <n v="22"/>
    <n v="3"/>
    <n v="4"/>
    <n v="3"/>
    <n v="-1"/>
  </r>
  <r>
    <x v="2"/>
    <d v="2024-11-09T00:00:00"/>
    <x v="12"/>
    <x v="3"/>
    <x v="1"/>
    <n v="85"/>
    <n v="87"/>
    <n v="2"/>
    <m/>
    <m/>
    <m/>
  </r>
  <r>
    <x v="2"/>
    <d v="2024-11-09T00:00:00"/>
    <x v="12"/>
    <x v="6"/>
    <x v="0"/>
    <n v="33"/>
    <n v="36"/>
    <n v="3"/>
    <m/>
    <m/>
    <n v="0"/>
  </r>
  <r>
    <x v="2"/>
    <d v="2024-11-16T00:00:00"/>
    <x v="13"/>
    <x v="4"/>
    <x v="3"/>
    <n v="10"/>
    <n v="10"/>
    <n v="0"/>
    <n v="2"/>
    <n v="2"/>
    <n v="0"/>
  </r>
  <r>
    <x v="2"/>
    <d v="2024-11-16T00:00:00"/>
    <x v="13"/>
    <x v="4"/>
    <x v="4"/>
    <n v="19"/>
    <n v="21"/>
    <n v="2"/>
    <n v="4"/>
    <n v="4"/>
    <n v="0"/>
  </r>
  <r>
    <x v="2"/>
    <d v="2024-11-16T00:00:00"/>
    <x v="13"/>
    <x v="4"/>
    <x v="5"/>
    <n v="19"/>
    <n v="21"/>
    <n v="2"/>
    <n v="4"/>
    <n v="4"/>
    <n v="0"/>
  </r>
  <r>
    <x v="2"/>
    <d v="2024-11-16T00:00:00"/>
    <x v="13"/>
    <x v="2"/>
    <x v="1"/>
    <n v="85"/>
    <n v="89"/>
    <n v="4"/>
    <m/>
    <m/>
    <m/>
  </r>
  <r>
    <x v="2"/>
    <d v="2024-11-16T00:00:00"/>
    <x v="13"/>
    <x v="6"/>
    <x v="0"/>
    <n v="33"/>
    <n v="37"/>
    <n v="4"/>
    <m/>
    <m/>
    <m/>
  </r>
  <r>
    <x v="2"/>
    <d v="2024-11-23T00:00:00"/>
    <x v="14"/>
    <x v="4"/>
    <x v="3"/>
    <n v="10"/>
    <n v="10"/>
    <n v="0"/>
    <n v="2"/>
    <n v="2"/>
    <n v="0"/>
  </r>
  <r>
    <x v="2"/>
    <d v="2024-11-23T00:00:00"/>
    <x v="14"/>
    <x v="4"/>
    <x v="4"/>
    <n v="19"/>
    <n v="21"/>
    <n v="2"/>
    <n v="4"/>
    <n v="4"/>
    <n v="0"/>
  </r>
  <r>
    <x v="2"/>
    <d v="2024-11-23T00:00:00"/>
    <x v="14"/>
    <x v="4"/>
    <x v="5"/>
    <n v="19"/>
    <n v="21"/>
    <n v="2"/>
    <n v="4"/>
    <n v="4"/>
    <n v="0"/>
  </r>
  <r>
    <x v="2"/>
    <d v="2024-11-23T00:00:00"/>
    <x v="14"/>
    <x v="2"/>
    <x v="1"/>
    <n v="85"/>
    <n v="89"/>
    <n v="4"/>
    <m/>
    <m/>
    <m/>
  </r>
  <r>
    <x v="2"/>
    <d v="2024-11-23T00:00:00"/>
    <x v="14"/>
    <x v="6"/>
    <x v="0"/>
    <n v="33"/>
    <n v="37"/>
    <n v="4"/>
    <m/>
    <m/>
    <m/>
  </r>
  <r>
    <x v="2"/>
    <d v="2024-11-30T00:00:00"/>
    <x v="15"/>
    <x v="4"/>
    <x v="3"/>
    <n v="10"/>
    <n v="9"/>
    <n v="-1"/>
    <n v="2"/>
    <n v="2"/>
    <n v="0"/>
  </r>
  <r>
    <x v="2"/>
    <d v="2024-11-30T00:00:00"/>
    <x v="15"/>
    <x v="4"/>
    <x v="4"/>
    <n v="19"/>
    <n v="22"/>
    <n v="3"/>
    <n v="4"/>
    <n v="4"/>
    <n v="0"/>
  </r>
  <r>
    <x v="2"/>
    <d v="2024-11-30T00:00:00"/>
    <x v="15"/>
    <x v="4"/>
    <x v="5"/>
    <n v="19"/>
    <n v="22"/>
    <n v="3"/>
    <n v="4"/>
    <n v="4"/>
    <n v="0"/>
  </r>
  <r>
    <x v="2"/>
    <d v="2024-11-30T00:00:00"/>
    <x v="15"/>
    <x v="2"/>
    <x v="1"/>
    <n v="85"/>
    <n v="91"/>
    <n v="6"/>
    <m/>
    <m/>
    <m/>
  </r>
  <r>
    <x v="2"/>
    <d v="2024-12-07T00:00:00"/>
    <x v="16"/>
    <x v="6"/>
    <x v="0"/>
    <n v="33"/>
    <n v="36"/>
    <n v="3"/>
    <m/>
    <m/>
    <m/>
  </r>
  <r>
    <x v="2"/>
    <d v="2024-12-07T00:00:00"/>
    <x v="16"/>
    <x v="4"/>
    <x v="3"/>
    <n v="10"/>
    <n v="9"/>
    <n v="-1"/>
    <n v="2"/>
    <n v="2"/>
    <n v="0"/>
  </r>
  <r>
    <x v="2"/>
    <d v="2024-12-07T00:00:00"/>
    <x v="16"/>
    <x v="4"/>
    <x v="4"/>
    <n v="19"/>
    <n v="22"/>
    <n v="3"/>
    <n v="4"/>
    <n v="4"/>
    <n v="0"/>
  </r>
  <r>
    <x v="2"/>
    <d v="2024-12-07T00:00:00"/>
    <x v="16"/>
    <x v="4"/>
    <x v="5"/>
    <n v="19"/>
    <n v="22"/>
    <n v="3"/>
    <n v="4"/>
    <n v="4"/>
    <n v="0"/>
  </r>
  <r>
    <x v="2"/>
    <d v="2024-12-07T00:00:00"/>
    <x v="16"/>
    <x v="2"/>
    <x v="1"/>
    <n v="85"/>
    <n v="90"/>
    <n v="5"/>
    <m/>
    <m/>
    <m/>
  </r>
  <r>
    <x v="2"/>
    <d v="2024-12-14T00:00:00"/>
    <x v="17"/>
    <x v="6"/>
    <x v="0"/>
    <n v="33"/>
    <n v="36"/>
    <n v="3"/>
    <m/>
    <m/>
    <m/>
  </r>
  <r>
    <x v="2"/>
    <d v="2024-12-14T00:00:00"/>
    <x v="17"/>
    <x v="4"/>
    <x v="3"/>
    <n v="10"/>
    <n v="10"/>
    <n v="0"/>
    <n v="2"/>
    <n v="2"/>
    <n v="0"/>
  </r>
  <r>
    <x v="2"/>
    <d v="2024-12-14T00:00:00"/>
    <x v="17"/>
    <x v="4"/>
    <x v="4"/>
    <n v="19"/>
    <n v="23"/>
    <n v="4"/>
    <n v="4"/>
    <n v="4"/>
    <n v="0"/>
  </r>
  <r>
    <x v="2"/>
    <d v="2024-12-14T00:00:00"/>
    <x v="17"/>
    <x v="4"/>
    <x v="5"/>
    <n v="19"/>
    <n v="18"/>
    <n v="-1"/>
    <n v="4"/>
    <n v="4"/>
    <n v="0"/>
  </r>
  <r>
    <x v="2"/>
    <d v="2024-12-14T00:00:00"/>
    <x v="17"/>
    <x v="2"/>
    <x v="1"/>
    <n v="85"/>
    <n v="94"/>
    <n v="9"/>
    <m/>
    <m/>
    <m/>
  </r>
  <r>
    <x v="2"/>
    <d v="2024-12-28T00:00:00"/>
    <x v="19"/>
    <x v="6"/>
    <x v="0"/>
    <n v="33"/>
    <n v="36"/>
    <n v="3"/>
    <m/>
    <m/>
    <m/>
  </r>
  <r>
    <x v="2"/>
    <d v="2024-12-28T00:00:00"/>
    <x v="19"/>
    <x v="4"/>
    <x v="3"/>
    <n v="10"/>
    <n v="10"/>
    <n v="0"/>
    <n v="2"/>
    <n v="2"/>
    <n v="0"/>
  </r>
  <r>
    <x v="2"/>
    <d v="2024-12-28T00:00:00"/>
    <x v="19"/>
    <x v="4"/>
    <x v="4"/>
    <n v="19"/>
    <n v="20"/>
    <n v="1"/>
    <n v="4"/>
    <n v="4"/>
    <n v="0"/>
  </r>
  <r>
    <x v="2"/>
    <d v="2024-12-28T00:00:00"/>
    <x v="19"/>
    <x v="4"/>
    <x v="5"/>
    <n v="19"/>
    <n v="20"/>
    <n v="1"/>
    <n v="4"/>
    <n v="4"/>
    <n v="0"/>
  </r>
  <r>
    <x v="2"/>
    <d v="2024-12-28T00:00:00"/>
    <x v="19"/>
    <x v="2"/>
    <x v="1"/>
    <n v="85"/>
    <n v="93"/>
    <n v="8"/>
    <m/>
    <m/>
    <m/>
  </r>
  <r>
    <x v="2"/>
    <d v="2025-01-04T00:00:00"/>
    <x v="20"/>
    <x v="6"/>
    <x v="0"/>
    <n v="33"/>
    <n v="36"/>
    <n v="3"/>
    <m/>
    <m/>
    <m/>
  </r>
  <r>
    <x v="2"/>
    <d v="2025-01-04T00:00:00"/>
    <x v="20"/>
    <x v="4"/>
    <x v="3"/>
    <n v="10"/>
    <n v="10"/>
    <n v="0"/>
    <n v="2"/>
    <n v="2"/>
    <n v="0"/>
  </r>
  <r>
    <x v="2"/>
    <d v="2025-01-04T00:00:00"/>
    <x v="20"/>
    <x v="4"/>
    <x v="4"/>
    <n v="19"/>
    <n v="20"/>
    <n v="1"/>
    <n v="4"/>
    <n v="4"/>
    <n v="0"/>
  </r>
  <r>
    <x v="2"/>
    <d v="2025-01-04T00:00:00"/>
    <x v="20"/>
    <x v="4"/>
    <x v="5"/>
    <n v="19"/>
    <n v="20"/>
    <n v="1"/>
    <n v="4"/>
    <n v="4"/>
    <n v="0"/>
  </r>
  <r>
    <x v="2"/>
    <d v="2025-01-04T00:00:00"/>
    <x v="20"/>
    <x v="2"/>
    <x v="1"/>
    <n v="85"/>
    <n v="92"/>
    <n v="7"/>
    <m/>
    <m/>
    <m/>
  </r>
  <r>
    <x v="2"/>
    <d v="2025-01-11T00:00:00"/>
    <x v="21"/>
    <x v="6"/>
    <x v="0"/>
    <n v="33"/>
    <n v="36"/>
    <n v="3"/>
    <m/>
    <m/>
    <m/>
  </r>
  <r>
    <x v="2"/>
    <d v="2025-01-11T00:00:00"/>
    <x v="21"/>
    <x v="4"/>
    <x v="3"/>
    <n v="10"/>
    <n v="10"/>
    <n v="0"/>
    <n v="2"/>
    <n v="2"/>
    <n v="0"/>
  </r>
  <r>
    <x v="2"/>
    <d v="2025-01-11T00:00:00"/>
    <x v="21"/>
    <x v="4"/>
    <x v="4"/>
    <n v="19"/>
    <n v="20"/>
    <n v="1"/>
    <n v="4"/>
    <n v="4"/>
    <n v="0"/>
  </r>
  <r>
    <x v="2"/>
    <d v="2025-01-11T00:00:00"/>
    <x v="21"/>
    <x v="4"/>
    <x v="5"/>
    <n v="19"/>
    <n v="20"/>
    <n v="1"/>
    <n v="4"/>
    <n v="4"/>
    <n v="0"/>
  </r>
  <r>
    <x v="2"/>
    <d v="2025-01-11T00:00:00"/>
    <x v="21"/>
    <x v="2"/>
    <x v="1"/>
    <n v="85"/>
    <n v="89"/>
    <n v="4"/>
    <m/>
    <m/>
    <m/>
  </r>
  <r>
    <x v="2"/>
    <d v="2025-01-18T00:00:00"/>
    <x v="22"/>
    <x v="6"/>
    <x v="0"/>
    <n v="33"/>
    <n v="36"/>
    <n v="3"/>
    <m/>
    <m/>
    <m/>
  </r>
  <r>
    <x v="2"/>
    <d v="2025-01-18T00:00:00"/>
    <x v="22"/>
    <x v="4"/>
    <x v="3"/>
    <n v="10"/>
    <n v="10"/>
    <n v="0"/>
    <n v="2"/>
    <n v="2"/>
    <n v="0"/>
  </r>
  <r>
    <x v="2"/>
    <d v="2025-01-18T00:00:00"/>
    <x v="22"/>
    <x v="4"/>
    <x v="4"/>
    <n v="19"/>
    <n v="20"/>
    <n v="1"/>
    <n v="4"/>
    <n v="4"/>
    <n v="0"/>
  </r>
  <r>
    <x v="2"/>
    <d v="2025-01-18T00:00:00"/>
    <x v="22"/>
    <x v="4"/>
    <x v="5"/>
    <n v="19"/>
    <n v="20"/>
    <n v="1"/>
    <n v="4"/>
    <n v="4"/>
    <n v="0"/>
  </r>
  <r>
    <x v="2"/>
    <d v="2025-01-18T00:00:00"/>
    <x v="22"/>
    <x v="2"/>
    <x v="1"/>
    <n v="85"/>
    <n v="86"/>
    <n v="1"/>
    <m/>
    <m/>
    <m/>
  </r>
  <r>
    <x v="2"/>
    <d v="2025-01-25T00:00:00"/>
    <x v="23"/>
    <x v="6"/>
    <x v="0"/>
    <n v="33"/>
    <n v="36"/>
    <n v="3"/>
    <m/>
    <m/>
    <m/>
  </r>
  <r>
    <x v="2"/>
    <d v="2025-01-25T00:00:00"/>
    <x v="23"/>
    <x v="6"/>
    <x v="3"/>
    <n v="10"/>
    <n v="9"/>
    <n v="-1"/>
    <n v="2"/>
    <n v="2"/>
    <n v="0"/>
  </r>
  <r>
    <x v="2"/>
    <d v="2025-01-25T00:00:00"/>
    <x v="23"/>
    <x v="2"/>
    <x v="4"/>
    <n v="19"/>
    <n v="19"/>
    <n v="0"/>
    <n v="4"/>
    <n v="4"/>
    <n v="0"/>
  </r>
  <r>
    <x v="2"/>
    <d v="2025-01-25T00:00:00"/>
    <x v="23"/>
    <x v="6"/>
    <x v="5"/>
    <n v="19"/>
    <n v="20"/>
    <n v="1"/>
    <n v="4"/>
    <n v="4"/>
    <n v="0"/>
  </r>
  <r>
    <x v="2"/>
    <d v="2025-01-25T00:00:00"/>
    <x v="23"/>
    <x v="2"/>
    <x v="1"/>
    <n v="85"/>
    <n v="86"/>
    <n v="1"/>
    <m/>
    <m/>
    <m/>
  </r>
  <r>
    <x v="2"/>
    <d v="2025-02-01T00:00:00"/>
    <x v="24"/>
    <x v="6"/>
    <x v="0"/>
    <n v="33"/>
    <n v="35"/>
    <n v="2"/>
    <m/>
    <m/>
    <m/>
  </r>
  <r>
    <x v="2"/>
    <d v="2025-02-01T00:00:00"/>
    <x v="24"/>
    <x v="6"/>
    <x v="3"/>
    <n v="10"/>
    <n v="9"/>
    <n v="-1"/>
    <n v="2"/>
    <n v="2"/>
    <n v="0"/>
  </r>
  <r>
    <x v="2"/>
    <d v="2025-02-01T00:00:00"/>
    <x v="24"/>
    <x v="2"/>
    <x v="4"/>
    <n v="19"/>
    <n v="19"/>
    <n v="0"/>
    <n v="4"/>
    <n v="4"/>
    <n v="0"/>
  </r>
  <r>
    <x v="2"/>
    <d v="2025-02-01T00:00:00"/>
    <x v="24"/>
    <x v="6"/>
    <x v="5"/>
    <n v="19"/>
    <n v="20"/>
    <n v="1"/>
    <n v="4"/>
    <n v="4"/>
    <n v="0"/>
  </r>
  <r>
    <x v="2"/>
    <d v="2025-02-01T00:00:00"/>
    <x v="24"/>
    <x v="2"/>
    <x v="1"/>
    <n v="85"/>
    <n v="86"/>
    <n v="1"/>
    <m/>
    <m/>
    <m/>
  </r>
  <r>
    <x v="2"/>
    <d v="2025-02-08T00:00:00"/>
    <x v="25"/>
    <x v="6"/>
    <x v="0"/>
    <n v="33"/>
    <n v="35"/>
    <n v="2"/>
    <m/>
    <m/>
    <m/>
  </r>
  <r>
    <x v="2"/>
    <d v="2025-02-08T00:00:00"/>
    <x v="25"/>
    <x v="6"/>
    <x v="3"/>
    <n v="10"/>
    <n v="9"/>
    <n v="-1"/>
    <n v="2"/>
    <n v="2"/>
    <n v="0"/>
  </r>
  <r>
    <x v="2"/>
    <d v="2025-02-08T00:00:00"/>
    <x v="25"/>
    <x v="2"/>
    <x v="4"/>
    <n v="19"/>
    <n v="19"/>
    <n v="0"/>
    <n v="4"/>
    <n v="3"/>
    <n v="-1"/>
  </r>
  <r>
    <x v="2"/>
    <d v="2025-02-08T00:00:00"/>
    <x v="25"/>
    <x v="6"/>
    <x v="5"/>
    <n v="19"/>
    <n v="20"/>
    <n v="1"/>
    <n v="4"/>
    <n v="4"/>
    <n v="0"/>
  </r>
  <r>
    <x v="2"/>
    <d v="2025-02-08T00:00:00"/>
    <x v="25"/>
    <x v="2"/>
    <x v="1"/>
    <n v="85"/>
    <n v="86"/>
    <n v="1"/>
    <m/>
    <m/>
    <m/>
  </r>
  <r>
    <x v="2"/>
    <d v="2025-02-15T00:00:00"/>
    <x v="26"/>
    <x v="6"/>
    <x v="0"/>
    <n v="33"/>
    <n v="34"/>
    <n v="1"/>
    <m/>
    <m/>
    <m/>
  </r>
  <r>
    <x v="2"/>
    <d v="2025-02-15T00:00:00"/>
    <x v="26"/>
    <x v="6"/>
    <x v="3"/>
    <n v="10"/>
    <n v="9"/>
    <n v="-1"/>
    <n v="2"/>
    <n v="2"/>
    <n v="0"/>
  </r>
  <r>
    <x v="2"/>
    <d v="2025-02-15T00:00:00"/>
    <x v="26"/>
    <x v="2"/>
    <x v="4"/>
    <n v="19"/>
    <n v="19"/>
    <n v="0"/>
    <n v="4"/>
    <n v="3"/>
    <n v="-1"/>
  </r>
  <r>
    <x v="2"/>
    <d v="2025-02-15T00:00:00"/>
    <x v="26"/>
    <x v="6"/>
    <x v="5"/>
    <n v="19"/>
    <n v="20"/>
    <n v="1"/>
    <n v="4"/>
    <n v="4"/>
    <n v="0"/>
  </r>
  <r>
    <x v="2"/>
    <d v="2025-02-15T00:00:00"/>
    <x v="26"/>
    <x v="2"/>
    <x v="1"/>
    <n v="85"/>
    <n v="86"/>
    <n v="1"/>
    <m/>
    <m/>
    <m/>
  </r>
  <r>
    <x v="2"/>
    <d v="2025-02-22T00:00:00"/>
    <x v="27"/>
    <x v="6"/>
    <x v="0"/>
    <n v="33"/>
    <n v="36"/>
    <n v="3"/>
    <m/>
    <m/>
    <m/>
  </r>
  <r>
    <x v="2"/>
    <d v="2025-02-22T00:00:00"/>
    <x v="27"/>
    <x v="6"/>
    <x v="3"/>
    <n v="10"/>
    <n v="10"/>
    <n v="0"/>
    <n v="2"/>
    <n v="2"/>
    <n v="0"/>
  </r>
  <r>
    <x v="2"/>
    <d v="2025-02-22T00:00:00"/>
    <x v="27"/>
    <x v="2"/>
    <x v="4"/>
    <n v="19"/>
    <n v="19"/>
    <n v="0"/>
    <n v="4"/>
    <n v="3"/>
    <n v="-1"/>
  </r>
  <r>
    <x v="2"/>
    <d v="2025-02-22T00:00:00"/>
    <x v="27"/>
    <x v="6"/>
    <x v="5"/>
    <n v="19"/>
    <n v="21"/>
    <n v="2"/>
    <n v="4"/>
    <n v="4"/>
    <n v="0"/>
  </r>
  <r>
    <x v="2"/>
    <d v="2025-02-22T00:00:00"/>
    <x v="27"/>
    <x v="2"/>
    <x v="1"/>
    <n v="85"/>
    <n v="92"/>
    <n v="7"/>
    <m/>
    <m/>
    <m/>
  </r>
  <r>
    <x v="2"/>
    <d v="2025-03-01T00:00:00"/>
    <x v="28"/>
    <x v="6"/>
    <x v="0"/>
    <n v="33"/>
    <n v="34"/>
    <n v="1"/>
    <m/>
    <m/>
    <m/>
  </r>
  <r>
    <x v="2"/>
    <d v="2025-03-01T00:00:00"/>
    <x v="28"/>
    <x v="6"/>
    <x v="3"/>
    <n v="10"/>
    <n v="11"/>
    <n v="1"/>
    <n v="2"/>
    <n v="2"/>
    <n v="0"/>
  </r>
  <r>
    <x v="2"/>
    <d v="2025-03-01T00:00:00"/>
    <x v="28"/>
    <x v="2"/>
    <x v="4"/>
    <n v="19"/>
    <n v="22"/>
    <n v="3"/>
    <n v="4"/>
    <n v="3"/>
    <n v="-1"/>
  </r>
  <r>
    <x v="2"/>
    <d v="2025-03-01T00:00:00"/>
    <x v="28"/>
    <x v="6"/>
    <x v="5"/>
    <n v="19"/>
    <n v="18"/>
    <n v="-1"/>
    <n v="4"/>
    <n v="4"/>
    <n v="0"/>
  </r>
  <r>
    <x v="2"/>
    <d v="2025-03-01T00:00:00"/>
    <x v="28"/>
    <x v="2"/>
    <x v="1"/>
    <n v="85"/>
    <n v="92"/>
    <n v="7"/>
    <m/>
    <m/>
    <m/>
  </r>
  <r>
    <x v="2"/>
    <d v="2025-03-08T00:00:00"/>
    <x v="29"/>
    <x v="6"/>
    <x v="0"/>
    <n v="33"/>
    <n v="34"/>
    <n v="1"/>
    <m/>
    <m/>
    <m/>
  </r>
  <r>
    <x v="2"/>
    <d v="2025-03-08T00:00:00"/>
    <x v="29"/>
    <x v="6"/>
    <x v="3"/>
    <n v="10"/>
    <n v="11"/>
    <n v="1"/>
    <n v="2"/>
    <n v="2"/>
    <n v="0"/>
  </r>
  <r>
    <x v="2"/>
    <d v="2025-03-08T00:00:00"/>
    <x v="29"/>
    <x v="2"/>
    <x v="4"/>
    <n v="19"/>
    <n v="22"/>
    <n v="3"/>
    <n v="4"/>
    <n v="3"/>
    <n v="-1"/>
  </r>
  <r>
    <x v="2"/>
    <d v="2025-03-08T00:00:00"/>
    <x v="29"/>
    <x v="6"/>
    <x v="5"/>
    <n v="19"/>
    <n v="18"/>
    <n v="-1"/>
    <n v="4"/>
    <n v="4"/>
    <n v="0"/>
  </r>
  <r>
    <x v="2"/>
    <d v="2025-03-08T00:00:00"/>
    <x v="29"/>
    <x v="2"/>
    <x v="1"/>
    <n v="85"/>
    <n v="92"/>
    <n v="7"/>
    <m/>
    <m/>
    <m/>
  </r>
  <r>
    <x v="2"/>
    <d v="2025-03-15T00:00:00"/>
    <x v="30"/>
    <x v="6"/>
    <x v="0"/>
    <n v="33"/>
    <n v="34"/>
    <n v="1"/>
    <m/>
    <m/>
    <m/>
  </r>
  <r>
    <x v="2"/>
    <d v="2025-03-15T00:00:00"/>
    <x v="30"/>
    <x v="6"/>
    <x v="3"/>
    <n v="10"/>
    <n v="11"/>
    <n v="1"/>
    <n v="2"/>
    <n v="2"/>
    <n v="0"/>
  </r>
  <r>
    <x v="2"/>
    <d v="2025-03-15T00:00:00"/>
    <x v="30"/>
    <x v="2"/>
    <x v="4"/>
    <n v="19"/>
    <n v="21"/>
    <n v="2"/>
    <n v="4"/>
    <n v="3"/>
    <n v="-1"/>
  </r>
  <r>
    <x v="2"/>
    <d v="2025-03-15T00:00:00"/>
    <x v="30"/>
    <x v="6"/>
    <x v="5"/>
    <n v="19"/>
    <n v="18"/>
    <n v="-1"/>
    <n v="4"/>
    <n v="4"/>
    <n v="0"/>
  </r>
  <r>
    <x v="2"/>
    <d v="2025-03-15T00:00:00"/>
    <x v="30"/>
    <x v="2"/>
    <x v="1"/>
    <n v="85"/>
    <n v="90"/>
    <n v="5"/>
    <m/>
    <m/>
    <m/>
  </r>
  <r>
    <x v="2"/>
    <d v="2025-03-22T00:00:00"/>
    <x v="31"/>
    <x v="6"/>
    <x v="0"/>
    <n v="33"/>
    <n v="35"/>
    <n v="2"/>
    <m/>
    <m/>
    <m/>
  </r>
  <r>
    <x v="2"/>
    <d v="2025-03-22T00:00:00"/>
    <x v="31"/>
    <x v="6"/>
    <x v="3"/>
    <n v="10"/>
    <n v="11"/>
    <n v="1"/>
    <n v="2"/>
    <n v="2"/>
    <n v="0"/>
  </r>
  <r>
    <x v="2"/>
    <d v="2025-03-22T00:00:00"/>
    <x v="31"/>
    <x v="2"/>
    <x v="4"/>
    <n v="19"/>
    <n v="21"/>
    <n v="2"/>
    <n v="4"/>
    <n v="3"/>
    <n v="-1"/>
  </r>
  <r>
    <x v="2"/>
    <d v="2025-03-22T00:00:00"/>
    <x v="31"/>
    <x v="6"/>
    <x v="5"/>
    <n v="19"/>
    <n v="19"/>
    <n v="0"/>
    <n v="4"/>
    <n v="4"/>
    <n v="0"/>
  </r>
  <r>
    <x v="2"/>
    <d v="2025-03-22T00:00:00"/>
    <x v="31"/>
    <x v="2"/>
    <x v="1"/>
    <n v="85"/>
    <n v="90"/>
    <n v="5"/>
    <m/>
    <m/>
    <m/>
  </r>
  <r>
    <x v="2"/>
    <d v="2025-03-28T00:00:00"/>
    <x v="32"/>
    <x v="6"/>
    <x v="0"/>
    <n v="33"/>
    <n v="34"/>
    <n v="1"/>
    <m/>
    <m/>
    <m/>
  </r>
  <r>
    <x v="2"/>
    <d v="2025-03-28T00:00:00"/>
    <x v="32"/>
    <x v="6"/>
    <x v="3"/>
    <n v="10"/>
    <n v="11"/>
    <n v="1"/>
    <n v="2"/>
    <n v="2"/>
    <n v="0"/>
  </r>
  <r>
    <x v="2"/>
    <d v="2025-03-28T00:00:00"/>
    <x v="32"/>
    <x v="2"/>
    <x v="4"/>
    <n v="19"/>
    <n v="23"/>
    <n v="4"/>
    <n v="4"/>
    <n v="3"/>
    <n v="-1"/>
  </r>
  <r>
    <x v="2"/>
    <d v="2025-03-28T00:00:00"/>
    <x v="32"/>
    <x v="6"/>
    <x v="5"/>
    <n v="19"/>
    <n v="20"/>
    <n v="1"/>
    <n v="4"/>
    <n v="3"/>
    <n v="-1"/>
  </r>
  <r>
    <x v="2"/>
    <d v="2025-03-28T00:00:00"/>
    <x v="32"/>
    <x v="2"/>
    <x v="1"/>
    <n v="85"/>
    <n v="90"/>
    <n v="5"/>
    <m/>
    <m/>
    <m/>
  </r>
  <r>
    <x v="2"/>
    <d v="2025-04-06T00:00:00"/>
    <x v="33"/>
    <x v="6"/>
    <x v="0"/>
    <n v="33"/>
    <n v="34"/>
    <n v="1"/>
    <m/>
    <m/>
    <m/>
  </r>
  <r>
    <x v="2"/>
    <d v="2025-04-06T00:00:00"/>
    <x v="33"/>
    <x v="6"/>
    <x v="3"/>
    <n v="10"/>
    <n v="11"/>
    <n v="1"/>
    <n v="2"/>
    <n v="2"/>
    <n v="0"/>
  </r>
  <r>
    <x v="2"/>
    <d v="2025-04-06T00:00:00"/>
    <x v="33"/>
    <x v="2"/>
    <x v="4"/>
    <n v="19"/>
    <n v="23"/>
    <n v="4"/>
    <n v="4"/>
    <n v="3"/>
    <n v="-1"/>
  </r>
  <r>
    <x v="2"/>
    <d v="2025-04-06T00:00:00"/>
    <x v="33"/>
    <x v="6"/>
    <x v="5"/>
    <n v="19"/>
    <n v="20"/>
    <n v="1"/>
    <n v="4"/>
    <n v="3"/>
    <n v="-1"/>
  </r>
  <r>
    <x v="2"/>
    <d v="2025-04-06T00:00:00"/>
    <x v="33"/>
    <x v="2"/>
    <x v="1"/>
    <n v="85"/>
    <n v="90"/>
    <n v="5"/>
    <m/>
    <m/>
    <m/>
  </r>
  <r>
    <x v="2"/>
    <d v="2025-04-12T00:00:00"/>
    <x v="34"/>
    <x v="6"/>
    <x v="0"/>
    <n v="33"/>
    <n v="35"/>
    <n v="2"/>
    <m/>
    <m/>
    <m/>
  </r>
  <r>
    <x v="2"/>
    <d v="2025-04-12T00:00:00"/>
    <x v="34"/>
    <x v="6"/>
    <x v="3"/>
    <n v="10"/>
    <n v="11"/>
    <n v="1"/>
    <n v="2"/>
    <n v="2"/>
    <n v="0"/>
  </r>
  <r>
    <x v="2"/>
    <d v="2025-04-12T00:00:00"/>
    <x v="34"/>
    <x v="2"/>
    <x v="4"/>
    <n v="19"/>
    <n v="23"/>
    <n v="4"/>
    <n v="4"/>
    <n v="3"/>
    <n v="-1"/>
  </r>
  <r>
    <x v="2"/>
    <d v="2025-04-12T00:00:00"/>
    <x v="34"/>
    <x v="6"/>
    <x v="5"/>
    <n v="19"/>
    <n v="20"/>
    <n v="1"/>
    <n v="4"/>
    <n v="3"/>
    <n v="-1"/>
  </r>
  <r>
    <x v="2"/>
    <d v="2025-04-12T00:00:00"/>
    <x v="34"/>
    <x v="2"/>
    <x v="1"/>
    <n v="85"/>
    <n v="89"/>
    <n v="4"/>
    <m/>
    <m/>
    <m/>
  </r>
  <r>
    <x v="2"/>
    <d v="2025-04-16T00:00:00"/>
    <x v="35"/>
    <x v="6"/>
    <x v="0"/>
    <n v="33"/>
    <n v="35"/>
    <n v="2"/>
    <m/>
    <m/>
    <m/>
  </r>
  <r>
    <x v="2"/>
    <d v="2025-04-16T00:00:00"/>
    <x v="35"/>
    <x v="6"/>
    <x v="3"/>
    <n v="10"/>
    <n v="11"/>
    <n v="1"/>
    <n v="2"/>
    <n v="2"/>
    <n v="0"/>
  </r>
  <r>
    <x v="2"/>
    <d v="2025-04-16T00:00:00"/>
    <x v="35"/>
    <x v="2"/>
    <x v="4"/>
    <n v="19"/>
    <n v="23"/>
    <n v="4"/>
    <n v="4"/>
    <n v="3"/>
    <n v="-1"/>
  </r>
  <r>
    <x v="2"/>
    <d v="2025-04-16T00:00:00"/>
    <x v="35"/>
    <x v="6"/>
    <x v="5"/>
    <n v="19"/>
    <n v="20"/>
    <n v="1"/>
    <n v="4"/>
    <n v="3"/>
    <n v="-1"/>
  </r>
  <r>
    <x v="2"/>
    <d v="2025-04-16T00:00:00"/>
    <x v="35"/>
    <x v="2"/>
    <x v="1"/>
    <n v="85"/>
    <n v="89"/>
    <n v="4"/>
    <m/>
    <m/>
    <m/>
  </r>
  <r>
    <x v="2"/>
    <d v="2025-04-26T00:00:00"/>
    <x v="36"/>
    <x v="6"/>
    <x v="0"/>
    <n v="33"/>
    <n v="35"/>
    <n v="2"/>
    <m/>
    <m/>
    <m/>
  </r>
  <r>
    <x v="2"/>
    <d v="2025-04-26T00:00:00"/>
    <x v="36"/>
    <x v="6"/>
    <x v="3"/>
    <n v="10"/>
    <n v="12"/>
    <n v="2"/>
    <n v="2"/>
    <n v="2"/>
    <n v="0"/>
  </r>
  <r>
    <x v="2"/>
    <d v="2025-04-26T00:00:00"/>
    <x v="36"/>
    <x v="2"/>
    <x v="4"/>
    <n v="19"/>
    <n v="23"/>
    <n v="4"/>
    <n v="4"/>
    <n v="3"/>
    <n v="-1"/>
  </r>
  <r>
    <x v="2"/>
    <d v="2025-04-26T00:00:00"/>
    <x v="36"/>
    <x v="6"/>
    <x v="5"/>
    <n v="19"/>
    <n v="21"/>
    <n v="2"/>
    <n v="4"/>
    <n v="3"/>
    <n v="-1"/>
  </r>
  <r>
    <x v="2"/>
    <d v="2025-04-26T00:00:00"/>
    <x v="36"/>
    <x v="2"/>
    <x v="1"/>
    <n v="85"/>
    <n v="89"/>
    <n v="4"/>
    <m/>
    <m/>
    <m/>
  </r>
  <r>
    <x v="2"/>
    <d v="2025-05-03T00:00:00"/>
    <x v="37"/>
    <x v="6"/>
    <x v="0"/>
    <n v="33"/>
    <n v="32"/>
    <n v="-1"/>
    <m/>
    <m/>
    <m/>
  </r>
  <r>
    <x v="2"/>
    <d v="2025-05-03T00:00:00"/>
    <x v="37"/>
    <x v="6"/>
    <x v="3"/>
    <n v="10"/>
    <n v="12"/>
    <n v="2"/>
    <n v="2"/>
    <n v="2"/>
    <n v="0"/>
  </r>
  <r>
    <x v="2"/>
    <d v="2025-05-03T00:00:00"/>
    <x v="37"/>
    <x v="2"/>
    <x v="4"/>
    <n v="19"/>
    <n v="23"/>
    <n v="4"/>
    <n v="4"/>
    <n v="3"/>
    <n v="-1"/>
  </r>
  <r>
    <x v="2"/>
    <d v="2025-05-03T00:00:00"/>
    <x v="37"/>
    <x v="6"/>
    <x v="5"/>
    <n v="19"/>
    <n v="21"/>
    <n v="2"/>
    <n v="4"/>
    <n v="3"/>
    <n v="-1"/>
  </r>
  <r>
    <x v="2"/>
    <d v="2025-05-03T00:00:00"/>
    <x v="37"/>
    <x v="2"/>
    <x v="1"/>
    <n v="85"/>
    <n v="88"/>
    <n v="3"/>
    <m/>
    <m/>
    <m/>
  </r>
  <r>
    <x v="2"/>
    <d v="2025-05-10T00:00:00"/>
    <x v="38"/>
    <x v="6"/>
    <x v="0"/>
    <n v="33"/>
    <n v="34"/>
    <n v="1"/>
    <m/>
    <m/>
    <m/>
  </r>
  <r>
    <x v="2"/>
    <d v="2025-05-10T00:00:00"/>
    <x v="38"/>
    <x v="6"/>
    <x v="3"/>
    <n v="10"/>
    <n v="12"/>
    <n v="2"/>
    <n v="2"/>
    <n v="2"/>
    <n v="0"/>
  </r>
  <r>
    <x v="2"/>
    <d v="2025-05-10T00:00:00"/>
    <x v="38"/>
    <x v="2"/>
    <x v="4"/>
    <n v="19"/>
    <n v="22"/>
    <n v="3"/>
    <n v="4"/>
    <n v="3"/>
    <n v="-1"/>
  </r>
  <r>
    <x v="2"/>
    <d v="2025-05-10T00:00:00"/>
    <x v="38"/>
    <x v="6"/>
    <x v="5"/>
    <n v="19"/>
    <n v="20"/>
    <n v="1"/>
    <n v="4"/>
    <n v="3"/>
    <n v="-1"/>
  </r>
  <r>
    <x v="2"/>
    <d v="2025-05-10T00:00:00"/>
    <x v="38"/>
    <x v="2"/>
    <x v="1"/>
    <n v="85"/>
    <n v="89"/>
    <n v="4"/>
    <m/>
    <m/>
    <m/>
  </r>
  <r>
    <x v="2"/>
    <d v="2025-05-17T00:00:00"/>
    <x v="39"/>
    <x v="6"/>
    <x v="0"/>
    <n v="33"/>
    <n v="34"/>
    <n v="1"/>
    <m/>
    <m/>
    <m/>
  </r>
  <r>
    <x v="2"/>
    <d v="2025-05-17T00:00:00"/>
    <x v="39"/>
    <x v="6"/>
    <x v="3"/>
    <n v="10"/>
    <n v="12"/>
    <n v="2"/>
    <n v="2"/>
    <n v="2"/>
    <n v="0"/>
  </r>
  <r>
    <x v="2"/>
    <d v="2025-05-17T00:00:00"/>
    <x v="39"/>
    <x v="2"/>
    <x v="4"/>
    <n v="19"/>
    <n v="22"/>
    <n v="3"/>
    <n v="4"/>
    <n v="3"/>
    <n v="-1"/>
  </r>
  <r>
    <x v="2"/>
    <d v="2025-05-17T00:00:00"/>
    <x v="39"/>
    <x v="6"/>
    <x v="5"/>
    <n v="19"/>
    <n v="20"/>
    <n v="1"/>
    <n v="4"/>
    <n v="3"/>
    <n v="-1"/>
  </r>
  <r>
    <x v="2"/>
    <d v="2025-05-17T00:00:00"/>
    <x v="39"/>
    <x v="2"/>
    <x v="1"/>
    <n v="85"/>
    <n v="89"/>
    <n v="4"/>
    <m/>
    <m/>
    <m/>
  </r>
  <r>
    <x v="2"/>
    <d v="2025-05-25T00:00:00"/>
    <x v="40"/>
    <x v="6"/>
    <x v="0"/>
    <n v="33"/>
    <n v="33"/>
    <n v="0"/>
    <m/>
    <m/>
    <m/>
  </r>
  <r>
    <x v="2"/>
    <d v="2025-05-25T00:00:00"/>
    <x v="40"/>
    <x v="6"/>
    <x v="3"/>
    <n v="10"/>
    <n v="12"/>
    <n v="2"/>
    <n v="2"/>
    <n v="2"/>
    <n v="0"/>
  </r>
  <r>
    <x v="2"/>
    <d v="2025-05-25T00:00:00"/>
    <x v="40"/>
    <x v="2"/>
    <x v="4"/>
    <n v="19"/>
    <n v="22"/>
    <n v="3"/>
    <n v="4"/>
    <n v="3"/>
    <n v="-1"/>
  </r>
  <r>
    <x v="2"/>
    <d v="2025-05-25T00:00:00"/>
    <x v="40"/>
    <x v="6"/>
    <x v="5"/>
    <n v="19"/>
    <n v="20"/>
    <n v="1"/>
    <n v="4"/>
    <n v="3"/>
    <n v="-1"/>
  </r>
  <r>
    <x v="2"/>
    <d v="2025-05-25T00:00:00"/>
    <x v="40"/>
    <x v="2"/>
    <x v="1"/>
    <n v="85"/>
    <n v="89"/>
    <n v="4"/>
    <m/>
    <m/>
    <m/>
  </r>
  <r>
    <x v="2"/>
    <d v="2025-05-30T00:00:00"/>
    <x v="41"/>
    <x v="6"/>
    <x v="0"/>
    <n v="33"/>
    <n v="35"/>
    <n v="2"/>
    <m/>
    <m/>
    <m/>
  </r>
  <r>
    <x v="2"/>
    <d v="2025-05-30T00:00:00"/>
    <x v="41"/>
    <x v="6"/>
    <x v="3"/>
    <n v="10"/>
    <n v="11"/>
    <n v="1"/>
    <n v="2"/>
    <n v="2"/>
    <n v="0"/>
  </r>
  <r>
    <x v="2"/>
    <d v="2025-05-30T00:00:00"/>
    <x v="41"/>
    <x v="2"/>
    <x v="4"/>
    <n v="19"/>
    <n v="22"/>
    <n v="3"/>
    <n v="4"/>
    <n v="3"/>
    <n v="-1"/>
  </r>
  <r>
    <x v="2"/>
    <d v="2025-05-30T00:00:00"/>
    <x v="41"/>
    <x v="6"/>
    <x v="5"/>
    <n v="19"/>
    <n v="24"/>
    <n v="5"/>
    <n v="4"/>
    <n v="3"/>
    <n v="-1"/>
  </r>
  <r>
    <x v="2"/>
    <d v="2025-05-30T00:00:00"/>
    <x v="41"/>
    <x v="2"/>
    <x v="1"/>
    <n v="85"/>
    <n v="91"/>
    <n v="6"/>
    <m/>
    <m/>
    <m/>
  </r>
  <r>
    <x v="2"/>
    <d v="2025-06-07T00:00:00"/>
    <x v="42"/>
    <x v="6"/>
    <x v="0"/>
    <n v="33"/>
    <n v="35"/>
    <n v="2"/>
    <n v="2"/>
    <n v="2"/>
    <n v="0"/>
  </r>
  <r>
    <x v="2"/>
    <d v="2025-06-07T00:00:00"/>
    <x v="42"/>
    <x v="6"/>
    <x v="3"/>
    <n v="10"/>
    <n v="11"/>
    <n v="1"/>
    <n v="4"/>
    <n v="3"/>
    <n v="-1"/>
  </r>
  <r>
    <x v="2"/>
    <d v="2025-06-07T00:00:00"/>
    <x v="42"/>
    <x v="2"/>
    <x v="4"/>
    <n v="19"/>
    <n v="22"/>
    <n v="3"/>
    <n v="4"/>
    <n v="3"/>
    <n v="-1"/>
  </r>
  <r>
    <x v="2"/>
    <d v="2025-06-07T00:00:00"/>
    <x v="42"/>
    <x v="6"/>
    <x v="5"/>
    <n v="19"/>
    <n v="24"/>
    <n v="5"/>
    <m/>
    <m/>
    <m/>
  </r>
  <r>
    <x v="2"/>
    <d v="2025-06-07T00:00:00"/>
    <x v="42"/>
    <x v="2"/>
    <x v="1"/>
    <n v="85"/>
    <n v="89"/>
    <n v="4"/>
    <m/>
    <m/>
    <m/>
  </r>
  <r>
    <x v="2"/>
    <d v="2025-06-14T00:00:00"/>
    <x v="42"/>
    <x v="6"/>
    <x v="0"/>
    <n v="33"/>
    <n v="34"/>
    <n v="1"/>
    <n v="2"/>
    <n v="2"/>
    <n v="0"/>
  </r>
  <r>
    <x v="2"/>
    <d v="2025-06-14T00:00:00"/>
    <x v="42"/>
    <x v="6"/>
    <x v="3"/>
    <n v="10"/>
    <n v="11"/>
    <n v="1"/>
    <n v="4"/>
    <n v="3"/>
    <n v="-1"/>
  </r>
  <r>
    <x v="2"/>
    <d v="2025-06-14T00:00:00"/>
    <x v="42"/>
    <x v="2"/>
    <x v="4"/>
    <n v="19"/>
    <n v="22"/>
    <n v="3"/>
    <n v="4"/>
    <n v="3"/>
    <n v="-1"/>
  </r>
  <r>
    <x v="2"/>
    <d v="2025-06-14T00:00:00"/>
    <x v="42"/>
    <x v="6"/>
    <x v="5"/>
    <n v="19"/>
    <n v="24"/>
    <n v="5"/>
    <m/>
    <m/>
    <m/>
  </r>
  <r>
    <x v="2"/>
    <d v="2025-06-14T00:00:00"/>
    <x v="42"/>
    <x v="2"/>
    <x v="1"/>
    <n v="85"/>
    <n v="89"/>
    <n v="4"/>
    <m/>
    <m/>
    <m/>
  </r>
  <r>
    <x v="3"/>
    <d v="2024-08-17T00:00:00"/>
    <x v="0"/>
    <x v="7"/>
    <x v="6"/>
    <n v="3"/>
    <n v="6"/>
    <n v="3"/>
    <n v="9"/>
    <n v="5"/>
    <n v="-4"/>
  </r>
  <r>
    <x v="3"/>
    <d v="2024-08-17T00:00:00"/>
    <x v="0"/>
    <x v="7"/>
    <x v="7"/>
    <n v="58"/>
    <n v="56"/>
    <n v="-2"/>
    <m/>
    <m/>
    <n v="0"/>
  </r>
  <r>
    <x v="3"/>
    <d v="2024-08-17T00:00:00"/>
    <x v="0"/>
    <x v="8"/>
    <x v="8"/>
    <n v="58"/>
    <n v="55"/>
    <n v="-3"/>
    <m/>
    <m/>
    <n v="0"/>
  </r>
  <r>
    <x v="3"/>
    <d v="2024-08-17T00:00:00"/>
    <x v="0"/>
    <x v="9"/>
    <x v="9"/>
    <n v="59"/>
    <n v="57"/>
    <n v="-2"/>
    <m/>
    <m/>
    <n v="0"/>
  </r>
  <r>
    <x v="3"/>
    <d v="2024-08-17T00:00:00"/>
    <x v="0"/>
    <x v="9"/>
    <x v="10"/>
    <n v="59"/>
    <n v="55"/>
    <n v="-4"/>
    <m/>
    <m/>
    <n v="0"/>
  </r>
  <r>
    <x v="3"/>
    <d v="2024-08-17T00:00:00"/>
    <x v="0"/>
    <x v="10"/>
    <x v="11"/>
    <n v="11"/>
    <n v="10"/>
    <n v="-1"/>
    <n v="5"/>
    <n v="3"/>
    <n v="-2"/>
  </r>
  <r>
    <x v="3"/>
    <d v="2024-08-17T00:00:00"/>
    <x v="0"/>
    <x v="11"/>
    <x v="12"/>
    <n v="10"/>
    <n v="11"/>
    <n v="1"/>
    <m/>
    <m/>
    <n v="0"/>
  </r>
  <r>
    <x v="3"/>
    <d v="2024-08-17T00:00:00"/>
    <x v="0"/>
    <x v="11"/>
    <x v="13"/>
    <n v="23"/>
    <n v="27"/>
    <n v="4"/>
    <m/>
    <m/>
    <n v="0"/>
  </r>
  <r>
    <x v="3"/>
    <d v="2024-08-17T00:00:00"/>
    <x v="0"/>
    <x v="7"/>
    <x v="14"/>
    <n v="3"/>
    <n v="1"/>
    <n v="-2"/>
    <n v="21"/>
    <n v="23"/>
    <n v="2"/>
  </r>
  <r>
    <x v="3"/>
    <d v="2024-08-17T00:00:00"/>
    <x v="0"/>
    <x v="9"/>
    <x v="15"/>
    <n v="4"/>
    <n v="4"/>
    <n v="0"/>
    <m/>
    <m/>
    <n v="0"/>
  </r>
  <r>
    <x v="3"/>
    <d v="2024-08-25T00:00:00"/>
    <x v="1"/>
    <x v="7"/>
    <x v="16"/>
    <n v="1"/>
    <n v="1"/>
    <n v="0"/>
    <n v="0"/>
    <m/>
    <n v="0"/>
  </r>
  <r>
    <x v="3"/>
    <d v="2024-08-25T00:00:00"/>
    <x v="1"/>
    <x v="7"/>
    <x v="16"/>
    <m/>
    <n v="2"/>
    <n v="2"/>
    <n v="7"/>
    <n v="4"/>
    <n v="-3"/>
  </r>
  <r>
    <x v="3"/>
    <d v="2024-08-25T00:00:00"/>
    <x v="1"/>
    <x v="7"/>
    <x v="16"/>
    <n v="1"/>
    <n v="1"/>
    <n v="0"/>
    <n v="0"/>
    <m/>
    <n v="0"/>
  </r>
  <r>
    <x v="3"/>
    <d v="2024-08-25T00:00:00"/>
    <x v="1"/>
    <x v="7"/>
    <x v="16"/>
    <m/>
    <n v="1"/>
    <n v="1"/>
    <n v="2"/>
    <n v="1"/>
    <n v="-1"/>
  </r>
  <r>
    <x v="3"/>
    <d v="2024-08-25T00:00:00"/>
    <x v="1"/>
    <x v="7"/>
    <x v="16"/>
    <n v="1"/>
    <n v="1"/>
    <n v="0"/>
    <n v="0"/>
    <n v="0"/>
    <n v="0"/>
  </r>
  <r>
    <x v="3"/>
    <d v="2024-08-25T00:00:00"/>
    <x v="1"/>
    <x v="7"/>
    <x v="7"/>
    <n v="1"/>
    <n v="1"/>
    <n v="0"/>
    <n v="0"/>
    <m/>
    <n v="0"/>
  </r>
  <r>
    <x v="3"/>
    <d v="2024-08-25T00:00:00"/>
    <x v="1"/>
    <x v="7"/>
    <x v="7"/>
    <n v="1"/>
    <n v="1"/>
    <n v="0"/>
    <n v="0"/>
    <m/>
    <n v="0"/>
  </r>
  <r>
    <x v="3"/>
    <d v="2024-08-25T00:00:00"/>
    <x v="1"/>
    <x v="7"/>
    <x v="7"/>
    <n v="1"/>
    <n v="1"/>
    <n v="0"/>
    <n v="0"/>
    <m/>
    <n v="0"/>
  </r>
  <r>
    <x v="3"/>
    <d v="2024-08-25T00:00:00"/>
    <x v="1"/>
    <x v="7"/>
    <x v="7"/>
    <n v="1"/>
    <n v="2"/>
    <n v="1"/>
    <n v="0"/>
    <m/>
    <n v="0"/>
  </r>
  <r>
    <x v="3"/>
    <d v="2024-08-25T00:00:00"/>
    <x v="1"/>
    <x v="7"/>
    <x v="7"/>
    <n v="1"/>
    <n v="4"/>
    <n v="3"/>
    <n v="0"/>
    <m/>
    <n v="0"/>
  </r>
  <r>
    <x v="3"/>
    <d v="2024-08-25T00:00:00"/>
    <x v="1"/>
    <x v="7"/>
    <x v="7"/>
    <n v="12"/>
    <n v="12"/>
    <n v="0"/>
    <n v="0"/>
    <m/>
    <n v="0"/>
  </r>
  <r>
    <x v="3"/>
    <d v="2024-08-25T00:00:00"/>
    <x v="1"/>
    <x v="7"/>
    <x v="7"/>
    <n v="2"/>
    <n v="2"/>
    <n v="0"/>
    <m/>
    <m/>
    <n v="0"/>
  </r>
  <r>
    <x v="3"/>
    <d v="2024-08-25T00:00:00"/>
    <x v="1"/>
    <x v="7"/>
    <x v="7"/>
    <n v="2"/>
    <n v="2"/>
    <n v="0"/>
    <m/>
    <m/>
    <n v="0"/>
  </r>
  <r>
    <x v="3"/>
    <d v="2024-08-25T00:00:00"/>
    <x v="1"/>
    <x v="7"/>
    <x v="7"/>
    <n v="4"/>
    <m/>
    <n v="-4"/>
    <m/>
    <m/>
    <n v="0"/>
  </r>
  <r>
    <x v="3"/>
    <d v="2024-08-25T00:00:00"/>
    <x v="1"/>
    <x v="7"/>
    <x v="7"/>
    <n v="8"/>
    <n v="4"/>
    <n v="-4"/>
    <m/>
    <m/>
    <n v="0"/>
  </r>
  <r>
    <x v="3"/>
    <d v="2024-08-25T00:00:00"/>
    <x v="1"/>
    <x v="7"/>
    <x v="7"/>
    <n v="2"/>
    <n v="2"/>
    <n v="0"/>
    <m/>
    <m/>
    <n v="0"/>
  </r>
  <r>
    <x v="3"/>
    <d v="2024-08-25T00:00:00"/>
    <x v="1"/>
    <x v="7"/>
    <x v="7"/>
    <n v="2"/>
    <n v="4"/>
    <n v="2"/>
    <m/>
    <m/>
    <n v="0"/>
  </r>
  <r>
    <x v="3"/>
    <d v="2024-08-25T00:00:00"/>
    <x v="1"/>
    <x v="7"/>
    <x v="7"/>
    <n v="10"/>
    <n v="7"/>
    <n v="-3"/>
    <m/>
    <m/>
    <n v="0"/>
  </r>
  <r>
    <x v="3"/>
    <d v="2024-08-25T00:00:00"/>
    <x v="1"/>
    <x v="7"/>
    <x v="7"/>
    <n v="6"/>
    <n v="5"/>
    <n v="-1"/>
    <m/>
    <m/>
    <n v="0"/>
  </r>
  <r>
    <x v="3"/>
    <d v="2024-08-25T00:00:00"/>
    <x v="1"/>
    <x v="7"/>
    <x v="7"/>
    <n v="1"/>
    <n v="3"/>
    <n v="2"/>
    <m/>
    <m/>
    <n v="0"/>
  </r>
  <r>
    <x v="3"/>
    <d v="2024-08-25T00:00:00"/>
    <x v="1"/>
    <x v="7"/>
    <x v="7"/>
    <n v="4"/>
    <n v="5"/>
    <n v="1"/>
    <m/>
    <m/>
    <n v="0"/>
  </r>
  <r>
    <x v="3"/>
    <d v="2024-08-25T00:00:00"/>
    <x v="1"/>
    <x v="8"/>
    <x v="8"/>
    <n v="1"/>
    <n v="1"/>
    <n v="0"/>
    <m/>
    <m/>
    <n v="0"/>
  </r>
  <r>
    <x v="3"/>
    <d v="2024-08-25T00:00:00"/>
    <x v="1"/>
    <x v="8"/>
    <x v="8"/>
    <n v="1"/>
    <n v="1"/>
    <n v="0"/>
    <m/>
    <m/>
    <n v="0"/>
  </r>
  <r>
    <x v="3"/>
    <d v="2024-08-25T00:00:00"/>
    <x v="1"/>
    <x v="8"/>
    <x v="8"/>
    <n v="1"/>
    <n v="1"/>
    <n v="0"/>
    <m/>
    <m/>
    <n v="0"/>
  </r>
  <r>
    <x v="3"/>
    <d v="2024-08-25T00:00:00"/>
    <x v="1"/>
    <x v="8"/>
    <x v="8"/>
    <n v="1"/>
    <n v="1"/>
    <n v="0"/>
    <m/>
    <m/>
    <n v="0"/>
  </r>
  <r>
    <x v="3"/>
    <d v="2024-08-25T00:00:00"/>
    <x v="1"/>
    <x v="8"/>
    <x v="8"/>
    <n v="2"/>
    <n v="2"/>
    <n v="0"/>
    <m/>
    <m/>
    <n v="0"/>
  </r>
  <r>
    <x v="3"/>
    <d v="2024-08-25T00:00:00"/>
    <x v="1"/>
    <x v="8"/>
    <x v="8"/>
    <n v="2"/>
    <n v="2"/>
    <n v="0"/>
    <m/>
    <m/>
    <n v="0"/>
  </r>
  <r>
    <x v="3"/>
    <d v="2024-08-25T00:00:00"/>
    <x v="1"/>
    <x v="8"/>
    <x v="8"/>
    <n v="12"/>
    <n v="13"/>
    <n v="1"/>
    <m/>
    <m/>
    <n v="0"/>
  </r>
  <r>
    <x v="3"/>
    <d v="2024-08-25T00:00:00"/>
    <x v="1"/>
    <x v="8"/>
    <x v="8"/>
    <n v="1"/>
    <n v="2"/>
    <n v="1"/>
    <m/>
    <m/>
    <n v="0"/>
  </r>
  <r>
    <x v="3"/>
    <d v="2024-08-25T00:00:00"/>
    <x v="1"/>
    <x v="8"/>
    <x v="8"/>
    <n v="1"/>
    <n v="2"/>
    <n v="1"/>
    <m/>
    <m/>
    <n v="0"/>
  </r>
  <r>
    <x v="3"/>
    <d v="2024-08-25T00:00:00"/>
    <x v="1"/>
    <x v="8"/>
    <x v="8"/>
    <n v="4"/>
    <n v="2"/>
    <n v="-2"/>
    <m/>
    <m/>
    <n v="0"/>
  </r>
  <r>
    <x v="3"/>
    <d v="2024-08-25T00:00:00"/>
    <x v="1"/>
    <x v="8"/>
    <x v="8"/>
    <n v="2"/>
    <n v="2"/>
    <n v="0"/>
    <m/>
    <m/>
    <n v="0"/>
  </r>
  <r>
    <x v="3"/>
    <d v="2024-08-25T00:00:00"/>
    <x v="1"/>
    <x v="8"/>
    <x v="8"/>
    <n v="2"/>
    <n v="2"/>
    <n v="0"/>
    <m/>
    <m/>
    <n v="0"/>
  </r>
  <r>
    <x v="3"/>
    <d v="2024-08-25T00:00:00"/>
    <x v="1"/>
    <x v="8"/>
    <x v="8"/>
    <n v="4"/>
    <n v="2"/>
    <n v="-2"/>
    <m/>
    <m/>
    <n v="0"/>
  </r>
  <r>
    <x v="3"/>
    <d v="2024-08-25T00:00:00"/>
    <x v="1"/>
    <x v="8"/>
    <x v="8"/>
    <n v="1"/>
    <n v="1"/>
    <n v="0"/>
    <m/>
    <m/>
    <n v="0"/>
  </r>
  <r>
    <x v="3"/>
    <d v="2024-08-25T00:00:00"/>
    <x v="1"/>
    <x v="8"/>
    <x v="8"/>
    <n v="3"/>
    <n v="3"/>
    <n v="0"/>
    <m/>
    <m/>
    <n v="0"/>
  </r>
  <r>
    <x v="3"/>
    <d v="2024-08-25T00:00:00"/>
    <x v="1"/>
    <x v="8"/>
    <x v="8"/>
    <n v="10"/>
    <n v="10"/>
    <n v="0"/>
    <m/>
    <m/>
    <n v="0"/>
  </r>
  <r>
    <x v="3"/>
    <d v="2024-08-25T00:00:00"/>
    <x v="1"/>
    <x v="8"/>
    <x v="8"/>
    <n v="6"/>
    <n v="4"/>
    <n v="-2"/>
    <m/>
    <m/>
    <n v="0"/>
  </r>
  <r>
    <x v="3"/>
    <d v="2024-08-25T00:00:00"/>
    <x v="1"/>
    <x v="8"/>
    <x v="8"/>
    <n v="2"/>
    <n v="1"/>
    <n v="-1"/>
    <m/>
    <m/>
    <n v="0"/>
  </r>
  <r>
    <x v="3"/>
    <d v="2024-08-25T00:00:00"/>
    <x v="1"/>
    <x v="8"/>
    <x v="8"/>
    <n v="2"/>
    <n v="2"/>
    <n v="0"/>
    <m/>
    <m/>
    <n v="0"/>
  </r>
  <r>
    <x v="3"/>
    <d v="2024-08-25T00:00:00"/>
    <x v="1"/>
    <x v="9"/>
    <x v="9"/>
    <n v="1"/>
    <n v="1"/>
    <n v="0"/>
    <m/>
    <m/>
    <n v="0"/>
  </r>
  <r>
    <x v="3"/>
    <d v="2024-08-25T00:00:00"/>
    <x v="1"/>
    <x v="9"/>
    <x v="9"/>
    <n v="1"/>
    <n v="1"/>
    <n v="0"/>
    <m/>
    <m/>
    <n v="0"/>
  </r>
  <r>
    <x v="3"/>
    <d v="2024-08-25T00:00:00"/>
    <x v="1"/>
    <x v="9"/>
    <x v="9"/>
    <n v="1"/>
    <n v="1"/>
    <n v="0"/>
    <m/>
    <m/>
    <n v="0"/>
  </r>
  <r>
    <x v="3"/>
    <d v="2024-08-25T00:00:00"/>
    <x v="1"/>
    <x v="9"/>
    <x v="9"/>
    <n v="1"/>
    <n v="1"/>
    <n v="0"/>
    <m/>
    <m/>
    <n v="0"/>
  </r>
  <r>
    <x v="3"/>
    <d v="2024-08-25T00:00:00"/>
    <x v="1"/>
    <x v="9"/>
    <x v="9"/>
    <n v="2"/>
    <n v="2"/>
    <n v="0"/>
    <m/>
    <m/>
    <n v="0"/>
  </r>
  <r>
    <x v="3"/>
    <d v="2024-08-25T00:00:00"/>
    <x v="1"/>
    <x v="9"/>
    <x v="9"/>
    <n v="2"/>
    <n v="2"/>
    <n v="0"/>
    <m/>
    <m/>
    <n v="0"/>
  </r>
  <r>
    <x v="3"/>
    <d v="2024-08-25T00:00:00"/>
    <x v="1"/>
    <x v="9"/>
    <x v="9"/>
    <n v="12"/>
    <n v="12"/>
    <n v="0"/>
    <m/>
    <m/>
    <n v="0"/>
  </r>
  <r>
    <x v="3"/>
    <d v="2024-08-25T00:00:00"/>
    <x v="1"/>
    <x v="9"/>
    <x v="9"/>
    <n v="1"/>
    <n v="2"/>
    <n v="1"/>
    <m/>
    <m/>
    <n v="0"/>
  </r>
  <r>
    <x v="3"/>
    <d v="2024-08-25T00:00:00"/>
    <x v="1"/>
    <x v="9"/>
    <x v="9"/>
    <n v="1"/>
    <n v="2"/>
    <n v="1"/>
    <m/>
    <m/>
    <n v="0"/>
  </r>
  <r>
    <x v="3"/>
    <d v="2024-08-25T00:00:00"/>
    <x v="1"/>
    <x v="9"/>
    <x v="9"/>
    <n v="4"/>
    <n v="2"/>
    <n v="-2"/>
    <m/>
    <m/>
    <n v="0"/>
  </r>
  <r>
    <x v="3"/>
    <d v="2024-08-25T00:00:00"/>
    <x v="1"/>
    <x v="9"/>
    <x v="9"/>
    <n v="2"/>
    <n v="2"/>
    <n v="0"/>
    <m/>
    <m/>
    <n v="0"/>
  </r>
  <r>
    <x v="3"/>
    <d v="2024-08-25T00:00:00"/>
    <x v="1"/>
    <x v="9"/>
    <x v="9"/>
    <n v="2"/>
    <n v="2"/>
    <n v="0"/>
    <m/>
    <m/>
    <n v="0"/>
  </r>
  <r>
    <x v="3"/>
    <d v="2024-08-25T00:00:00"/>
    <x v="1"/>
    <x v="9"/>
    <x v="9"/>
    <n v="1"/>
    <n v="1"/>
    <n v="0"/>
    <m/>
    <m/>
    <n v="0"/>
  </r>
  <r>
    <x v="3"/>
    <d v="2024-08-25T00:00:00"/>
    <x v="1"/>
    <x v="9"/>
    <x v="9"/>
    <n v="5"/>
    <n v="6"/>
    <n v="1"/>
    <m/>
    <m/>
    <n v="0"/>
  </r>
  <r>
    <x v="3"/>
    <d v="2024-08-25T00:00:00"/>
    <x v="1"/>
    <x v="9"/>
    <x v="9"/>
    <n v="3"/>
    <n v="2"/>
    <n v="-1"/>
    <m/>
    <m/>
    <n v="0"/>
  </r>
  <r>
    <x v="3"/>
    <d v="2024-08-25T00:00:00"/>
    <x v="1"/>
    <x v="9"/>
    <x v="9"/>
    <n v="10"/>
    <n v="8"/>
    <n v="-2"/>
    <m/>
    <m/>
    <n v="0"/>
  </r>
  <r>
    <x v="3"/>
    <d v="2024-08-25T00:00:00"/>
    <x v="1"/>
    <x v="9"/>
    <x v="9"/>
    <n v="6"/>
    <n v="4"/>
    <n v="-2"/>
    <m/>
    <m/>
    <n v="0"/>
  </r>
  <r>
    <x v="3"/>
    <d v="2024-08-25T00:00:00"/>
    <x v="1"/>
    <x v="9"/>
    <x v="9"/>
    <n v="2"/>
    <n v="1"/>
    <n v="-1"/>
    <m/>
    <m/>
    <n v="0"/>
  </r>
  <r>
    <x v="3"/>
    <d v="2024-08-25T00:00:00"/>
    <x v="1"/>
    <x v="9"/>
    <x v="9"/>
    <n v="2"/>
    <n v="2"/>
    <n v="0"/>
    <m/>
    <m/>
    <n v="0"/>
  </r>
  <r>
    <x v="3"/>
    <d v="2024-08-25T00:00:00"/>
    <x v="1"/>
    <x v="9"/>
    <x v="10"/>
    <n v="1"/>
    <n v="1"/>
    <n v="0"/>
    <m/>
    <m/>
    <n v="0"/>
  </r>
  <r>
    <x v="3"/>
    <d v="2024-08-25T00:00:00"/>
    <x v="1"/>
    <x v="9"/>
    <x v="10"/>
    <n v="1"/>
    <n v="1"/>
    <n v="0"/>
    <m/>
    <m/>
    <n v="0"/>
  </r>
  <r>
    <x v="3"/>
    <d v="2024-08-25T00:00:00"/>
    <x v="1"/>
    <x v="9"/>
    <x v="10"/>
    <n v="1"/>
    <n v="1"/>
    <n v="0"/>
    <m/>
    <m/>
    <n v="0"/>
  </r>
  <r>
    <x v="3"/>
    <d v="2024-08-25T00:00:00"/>
    <x v="1"/>
    <x v="9"/>
    <x v="10"/>
    <n v="1"/>
    <n v="1"/>
    <n v="0"/>
    <m/>
    <m/>
    <n v="0"/>
  </r>
  <r>
    <x v="3"/>
    <d v="2024-08-25T00:00:00"/>
    <x v="1"/>
    <x v="9"/>
    <x v="10"/>
    <n v="2"/>
    <n v="2"/>
    <n v="0"/>
    <m/>
    <m/>
    <n v="0"/>
  </r>
  <r>
    <x v="3"/>
    <d v="2024-08-25T00:00:00"/>
    <x v="1"/>
    <x v="9"/>
    <x v="10"/>
    <n v="2"/>
    <n v="3"/>
    <n v="1"/>
    <m/>
    <m/>
    <n v="0"/>
  </r>
  <r>
    <x v="3"/>
    <d v="2024-08-25T00:00:00"/>
    <x v="1"/>
    <x v="9"/>
    <x v="10"/>
    <n v="12"/>
    <n v="10"/>
    <n v="-2"/>
    <m/>
    <m/>
    <n v="0"/>
  </r>
  <r>
    <x v="3"/>
    <d v="2024-08-25T00:00:00"/>
    <x v="1"/>
    <x v="9"/>
    <x v="10"/>
    <n v="1"/>
    <n v="1"/>
    <n v="0"/>
    <m/>
    <m/>
    <n v="0"/>
  </r>
  <r>
    <x v="3"/>
    <d v="2024-08-25T00:00:00"/>
    <x v="1"/>
    <x v="9"/>
    <x v="10"/>
    <n v="1"/>
    <n v="1"/>
    <n v="0"/>
    <m/>
    <m/>
    <n v="0"/>
  </r>
  <r>
    <x v="3"/>
    <d v="2024-08-25T00:00:00"/>
    <x v="1"/>
    <x v="9"/>
    <x v="10"/>
    <n v="4"/>
    <n v="4"/>
    <n v="0"/>
    <m/>
    <m/>
    <n v="0"/>
  </r>
  <r>
    <x v="3"/>
    <d v="2024-08-25T00:00:00"/>
    <x v="1"/>
    <x v="9"/>
    <x v="10"/>
    <n v="2"/>
    <n v="2"/>
    <n v="0"/>
    <m/>
    <m/>
    <n v="0"/>
  </r>
  <r>
    <x v="3"/>
    <d v="2024-08-25T00:00:00"/>
    <x v="1"/>
    <x v="9"/>
    <x v="10"/>
    <n v="2"/>
    <n v="2"/>
    <n v="0"/>
    <m/>
    <m/>
    <n v="0"/>
  </r>
  <r>
    <x v="3"/>
    <d v="2024-08-25T00:00:00"/>
    <x v="1"/>
    <x v="9"/>
    <x v="10"/>
    <n v="1"/>
    <n v="1"/>
    <n v="0"/>
    <m/>
    <m/>
    <n v="0"/>
  </r>
  <r>
    <x v="3"/>
    <d v="2024-08-25T00:00:00"/>
    <x v="1"/>
    <x v="9"/>
    <x v="10"/>
    <n v="5"/>
    <n v="8"/>
    <n v="3"/>
    <m/>
    <m/>
    <n v="0"/>
  </r>
  <r>
    <x v="3"/>
    <d v="2024-08-25T00:00:00"/>
    <x v="1"/>
    <x v="9"/>
    <x v="10"/>
    <n v="3"/>
    <n v="2"/>
    <n v="-1"/>
    <m/>
    <m/>
    <n v="0"/>
  </r>
  <r>
    <x v="3"/>
    <d v="2024-08-25T00:00:00"/>
    <x v="1"/>
    <x v="9"/>
    <x v="10"/>
    <n v="10"/>
    <n v="7"/>
    <n v="-3"/>
    <m/>
    <m/>
    <n v="0"/>
  </r>
  <r>
    <x v="3"/>
    <d v="2024-08-25T00:00:00"/>
    <x v="1"/>
    <x v="9"/>
    <x v="10"/>
    <n v="6"/>
    <n v="3"/>
    <n v="-3"/>
    <m/>
    <m/>
    <n v="0"/>
  </r>
  <r>
    <x v="3"/>
    <d v="2024-08-25T00:00:00"/>
    <x v="1"/>
    <x v="9"/>
    <x v="10"/>
    <n v="2"/>
    <n v="1"/>
    <n v="-1"/>
    <m/>
    <m/>
    <n v="0"/>
  </r>
  <r>
    <x v="3"/>
    <d v="2024-08-25T00:00:00"/>
    <x v="1"/>
    <x v="9"/>
    <x v="10"/>
    <n v="2"/>
    <n v="3"/>
    <n v="1"/>
    <m/>
    <m/>
    <n v="0"/>
  </r>
  <r>
    <x v="3"/>
    <d v="2024-08-25T00:00:00"/>
    <x v="1"/>
    <x v="11"/>
    <x v="13"/>
    <n v="1"/>
    <n v="1"/>
    <n v="0"/>
    <m/>
    <m/>
    <n v="0"/>
  </r>
  <r>
    <x v="3"/>
    <d v="2024-08-25T00:00:00"/>
    <x v="1"/>
    <x v="11"/>
    <x v="13"/>
    <n v="1"/>
    <n v="1"/>
    <n v="0"/>
    <m/>
    <m/>
    <n v="0"/>
  </r>
  <r>
    <x v="3"/>
    <d v="2024-08-25T00:00:00"/>
    <x v="1"/>
    <x v="11"/>
    <x v="13"/>
    <n v="2"/>
    <n v="2"/>
    <n v="0"/>
    <m/>
    <m/>
    <n v="0"/>
  </r>
  <r>
    <x v="3"/>
    <d v="2024-08-25T00:00:00"/>
    <x v="1"/>
    <x v="11"/>
    <x v="13"/>
    <n v="1"/>
    <n v="1"/>
    <n v="0"/>
    <m/>
    <m/>
    <n v="0"/>
  </r>
  <r>
    <x v="3"/>
    <d v="2024-08-25T00:00:00"/>
    <x v="1"/>
    <x v="11"/>
    <x v="13"/>
    <n v="1"/>
    <n v="1"/>
    <n v="0"/>
    <m/>
    <m/>
    <n v="0"/>
  </r>
  <r>
    <x v="3"/>
    <d v="2024-08-25T00:00:00"/>
    <x v="1"/>
    <x v="11"/>
    <x v="13"/>
    <n v="1"/>
    <n v="1"/>
    <n v="0"/>
    <m/>
    <m/>
    <n v="0"/>
  </r>
  <r>
    <x v="3"/>
    <d v="2024-08-25T00:00:00"/>
    <x v="1"/>
    <x v="11"/>
    <x v="13"/>
    <n v="1"/>
    <n v="1"/>
    <n v="0"/>
    <m/>
    <m/>
    <n v="0"/>
  </r>
  <r>
    <x v="3"/>
    <d v="2024-08-25T00:00:00"/>
    <x v="1"/>
    <x v="11"/>
    <x v="13"/>
    <n v="1"/>
    <n v="1"/>
    <n v="0"/>
    <m/>
    <m/>
    <n v="0"/>
  </r>
  <r>
    <x v="3"/>
    <d v="2024-08-25T00:00:00"/>
    <x v="1"/>
    <x v="11"/>
    <x v="13"/>
    <n v="3"/>
    <n v="3"/>
    <n v="0"/>
    <m/>
    <m/>
    <n v="0"/>
  </r>
  <r>
    <x v="3"/>
    <d v="2024-08-25T00:00:00"/>
    <x v="1"/>
    <x v="11"/>
    <x v="13"/>
    <n v="1"/>
    <n v="1"/>
    <n v="0"/>
    <m/>
    <m/>
    <n v="0"/>
  </r>
  <r>
    <x v="3"/>
    <d v="2024-08-25T00:00:00"/>
    <x v="1"/>
    <x v="11"/>
    <x v="13"/>
    <n v="1"/>
    <n v="1"/>
    <n v="0"/>
    <m/>
    <m/>
    <n v="0"/>
  </r>
  <r>
    <x v="3"/>
    <d v="2024-08-25T00:00:00"/>
    <x v="1"/>
    <x v="11"/>
    <x v="13"/>
    <n v="1"/>
    <n v="1"/>
    <n v="0"/>
    <m/>
    <m/>
    <n v="0"/>
  </r>
  <r>
    <x v="3"/>
    <d v="2024-08-25T00:00:00"/>
    <x v="1"/>
    <x v="11"/>
    <x v="13"/>
    <n v="1"/>
    <n v="1"/>
    <n v="0"/>
    <m/>
    <m/>
    <n v="0"/>
  </r>
  <r>
    <x v="3"/>
    <d v="2024-08-25T00:00:00"/>
    <x v="1"/>
    <x v="11"/>
    <x v="13"/>
    <n v="4"/>
    <n v="5"/>
    <n v="1"/>
    <m/>
    <m/>
    <n v="0"/>
  </r>
  <r>
    <x v="3"/>
    <d v="2024-08-25T00:00:00"/>
    <x v="1"/>
    <x v="11"/>
    <x v="13"/>
    <n v="1"/>
    <n v="1"/>
    <n v="0"/>
    <m/>
    <m/>
    <n v="0"/>
  </r>
  <r>
    <x v="3"/>
    <d v="2024-08-25T00:00:00"/>
    <x v="1"/>
    <x v="11"/>
    <x v="13"/>
    <m/>
    <n v="3"/>
    <n v="3"/>
    <m/>
    <m/>
    <n v="0"/>
  </r>
  <r>
    <x v="3"/>
    <d v="2024-08-25T00:00:00"/>
    <x v="1"/>
    <x v="11"/>
    <x v="13"/>
    <n v="2"/>
    <n v="2"/>
    <n v="0"/>
    <m/>
    <m/>
    <n v="0"/>
  </r>
  <r>
    <x v="3"/>
    <d v="2024-08-25T00:00:00"/>
    <x v="1"/>
    <x v="10"/>
    <x v="17"/>
    <n v="2"/>
    <n v="2"/>
    <n v="0"/>
    <m/>
    <m/>
    <n v="0"/>
  </r>
  <r>
    <x v="3"/>
    <d v="2024-08-25T00:00:00"/>
    <x v="1"/>
    <x v="10"/>
    <x v="17"/>
    <m/>
    <m/>
    <n v="0"/>
    <n v="1"/>
    <n v="1"/>
    <n v="0"/>
  </r>
  <r>
    <x v="3"/>
    <d v="2024-08-25T00:00:00"/>
    <x v="1"/>
    <x v="10"/>
    <x v="17"/>
    <m/>
    <m/>
    <n v="0"/>
    <n v="4"/>
    <n v="2"/>
    <n v="-2"/>
  </r>
  <r>
    <x v="3"/>
    <d v="2024-08-25T00:00:00"/>
    <x v="1"/>
    <x v="10"/>
    <x v="17"/>
    <n v="1"/>
    <n v="1"/>
    <n v="0"/>
    <m/>
    <m/>
    <n v="0"/>
  </r>
  <r>
    <x v="3"/>
    <d v="2024-08-25T00:00:00"/>
    <x v="1"/>
    <x v="10"/>
    <x v="17"/>
    <n v="1"/>
    <n v="1"/>
    <n v="0"/>
    <m/>
    <m/>
    <n v="0"/>
  </r>
  <r>
    <x v="3"/>
    <d v="2024-08-25T00:00:00"/>
    <x v="1"/>
    <x v="10"/>
    <x v="18"/>
    <n v="2"/>
    <n v="1"/>
    <n v="-1"/>
    <m/>
    <m/>
    <n v="0"/>
  </r>
  <r>
    <x v="3"/>
    <d v="2024-08-25T00:00:00"/>
    <x v="1"/>
    <x v="10"/>
    <x v="18"/>
    <n v="1"/>
    <n v="1"/>
    <n v="0"/>
    <m/>
    <m/>
    <n v="0"/>
  </r>
  <r>
    <x v="3"/>
    <d v="2024-08-25T00:00:00"/>
    <x v="1"/>
    <x v="10"/>
    <x v="18"/>
    <n v="1"/>
    <n v="1"/>
    <n v="0"/>
    <m/>
    <m/>
    <n v="0"/>
  </r>
  <r>
    <x v="3"/>
    <d v="2024-08-25T00:00:00"/>
    <x v="1"/>
    <x v="10"/>
    <x v="18"/>
    <n v="3"/>
    <n v="3"/>
    <n v="0"/>
    <m/>
    <m/>
    <n v="0"/>
  </r>
  <r>
    <x v="3"/>
    <d v="2024-08-25T00:00:00"/>
    <x v="1"/>
    <x v="11"/>
    <x v="19"/>
    <n v="2"/>
    <n v="2"/>
    <n v="0"/>
    <m/>
    <m/>
    <n v="0"/>
  </r>
  <r>
    <x v="3"/>
    <d v="2024-08-25T00:00:00"/>
    <x v="1"/>
    <x v="11"/>
    <x v="19"/>
    <n v="1"/>
    <n v="1"/>
    <n v="0"/>
    <m/>
    <m/>
    <n v="0"/>
  </r>
  <r>
    <x v="3"/>
    <d v="2024-08-25T00:00:00"/>
    <x v="1"/>
    <x v="7"/>
    <x v="19"/>
    <n v="3"/>
    <n v="3"/>
    <n v="0"/>
    <m/>
    <m/>
    <n v="0"/>
  </r>
  <r>
    <x v="3"/>
    <d v="2024-08-25T00:00:00"/>
    <x v="1"/>
    <x v="7"/>
    <x v="19"/>
    <n v="3"/>
    <n v="4"/>
    <n v="1"/>
    <m/>
    <m/>
    <n v="0"/>
  </r>
  <r>
    <x v="3"/>
    <d v="2024-08-25T00:00:00"/>
    <x v="1"/>
    <x v="7"/>
    <x v="19"/>
    <n v="1"/>
    <n v="1"/>
    <n v="0"/>
    <m/>
    <m/>
    <n v="0"/>
  </r>
  <r>
    <x v="3"/>
    <d v="2024-08-25T00:00:00"/>
    <x v="1"/>
    <x v="7"/>
    <x v="14"/>
    <m/>
    <m/>
    <n v="0"/>
    <n v="6"/>
    <n v="6"/>
    <n v="0"/>
  </r>
  <r>
    <x v="3"/>
    <d v="2024-08-25T00:00:00"/>
    <x v="1"/>
    <x v="7"/>
    <x v="14"/>
    <n v="3"/>
    <n v="1"/>
    <n v="-2"/>
    <n v="6"/>
    <n v="6"/>
    <n v="0"/>
  </r>
  <r>
    <x v="3"/>
    <d v="2024-08-25T00:00:00"/>
    <x v="1"/>
    <x v="7"/>
    <x v="14"/>
    <m/>
    <m/>
    <n v="0"/>
    <n v="6"/>
    <n v="6"/>
    <n v="0"/>
  </r>
  <r>
    <x v="3"/>
    <d v="2024-08-25T00:00:00"/>
    <x v="1"/>
    <x v="7"/>
    <x v="14"/>
    <m/>
    <m/>
    <n v="0"/>
    <n v="3"/>
    <n v="5"/>
    <n v="2"/>
  </r>
  <r>
    <x v="3"/>
    <d v="2024-08-25T00:00:00"/>
    <x v="1"/>
    <x v="7"/>
    <x v="15"/>
    <n v="4"/>
    <n v="3"/>
    <n v="-1"/>
    <m/>
    <m/>
    <n v="0"/>
  </r>
  <r>
    <x v="3"/>
    <d v="2024-08-31T00:00:00"/>
    <x v="2"/>
    <x v="7"/>
    <x v="16"/>
    <n v="1"/>
    <n v="1"/>
    <n v="0"/>
    <n v="0"/>
    <m/>
    <n v="0"/>
  </r>
  <r>
    <x v="3"/>
    <d v="2024-08-31T00:00:00"/>
    <x v="2"/>
    <x v="7"/>
    <x v="16"/>
    <m/>
    <n v="2"/>
    <n v="2"/>
    <n v="7"/>
    <n v="4"/>
    <n v="-3"/>
  </r>
  <r>
    <x v="3"/>
    <d v="2024-08-31T00:00:00"/>
    <x v="2"/>
    <x v="7"/>
    <x v="16"/>
    <n v="1"/>
    <n v="1"/>
    <n v="0"/>
    <n v="0"/>
    <m/>
    <n v="0"/>
  </r>
  <r>
    <x v="3"/>
    <d v="2024-08-31T00:00:00"/>
    <x v="2"/>
    <x v="7"/>
    <x v="16"/>
    <m/>
    <n v="1"/>
    <n v="1"/>
    <n v="2"/>
    <n v="1"/>
    <n v="-1"/>
  </r>
  <r>
    <x v="3"/>
    <d v="2024-08-31T00:00:00"/>
    <x v="2"/>
    <x v="7"/>
    <x v="16"/>
    <n v="1"/>
    <n v="1"/>
    <n v="0"/>
    <n v="0"/>
    <n v="0"/>
    <n v="0"/>
  </r>
  <r>
    <x v="3"/>
    <d v="2024-08-31T00:00:00"/>
    <x v="2"/>
    <x v="7"/>
    <x v="7"/>
    <n v="1"/>
    <n v="1"/>
    <n v="0"/>
    <n v="0"/>
    <m/>
    <n v="0"/>
  </r>
  <r>
    <x v="3"/>
    <d v="2024-08-31T00:00:00"/>
    <x v="2"/>
    <x v="7"/>
    <x v="7"/>
    <n v="1"/>
    <n v="1"/>
    <n v="0"/>
    <n v="0"/>
    <m/>
    <n v="0"/>
  </r>
  <r>
    <x v="3"/>
    <d v="2024-08-31T00:00:00"/>
    <x v="2"/>
    <x v="7"/>
    <x v="7"/>
    <n v="1"/>
    <n v="1"/>
    <n v="0"/>
    <n v="0"/>
    <m/>
    <n v="0"/>
  </r>
  <r>
    <x v="3"/>
    <d v="2024-08-31T00:00:00"/>
    <x v="2"/>
    <x v="7"/>
    <x v="7"/>
    <n v="1"/>
    <n v="2"/>
    <n v="1"/>
    <n v="0"/>
    <m/>
    <n v="0"/>
  </r>
  <r>
    <x v="3"/>
    <d v="2024-08-31T00:00:00"/>
    <x v="2"/>
    <x v="7"/>
    <x v="7"/>
    <n v="1"/>
    <n v="4"/>
    <n v="3"/>
    <n v="0"/>
    <m/>
    <n v="0"/>
  </r>
  <r>
    <x v="3"/>
    <d v="2024-08-31T00:00:00"/>
    <x v="2"/>
    <x v="7"/>
    <x v="7"/>
    <n v="12"/>
    <n v="12"/>
    <n v="0"/>
    <n v="0"/>
    <m/>
    <n v="0"/>
  </r>
  <r>
    <x v="3"/>
    <d v="2024-08-31T00:00:00"/>
    <x v="2"/>
    <x v="7"/>
    <x v="7"/>
    <n v="2"/>
    <n v="2"/>
    <n v="0"/>
    <m/>
    <m/>
    <n v="0"/>
  </r>
  <r>
    <x v="3"/>
    <d v="2024-08-31T00:00:00"/>
    <x v="2"/>
    <x v="7"/>
    <x v="7"/>
    <n v="2"/>
    <n v="2"/>
    <n v="0"/>
    <m/>
    <m/>
    <n v="0"/>
  </r>
  <r>
    <x v="3"/>
    <d v="2024-08-31T00:00:00"/>
    <x v="2"/>
    <x v="7"/>
    <x v="7"/>
    <n v="4"/>
    <m/>
    <n v="-4"/>
    <m/>
    <m/>
    <n v="0"/>
  </r>
  <r>
    <x v="3"/>
    <d v="2024-08-31T00:00:00"/>
    <x v="2"/>
    <x v="7"/>
    <x v="7"/>
    <n v="8"/>
    <n v="4"/>
    <n v="-4"/>
    <m/>
    <m/>
    <n v="0"/>
  </r>
  <r>
    <x v="3"/>
    <d v="2024-08-31T00:00:00"/>
    <x v="2"/>
    <x v="7"/>
    <x v="7"/>
    <n v="2"/>
    <n v="2"/>
    <n v="0"/>
    <m/>
    <m/>
    <n v="0"/>
  </r>
  <r>
    <x v="3"/>
    <d v="2024-08-31T00:00:00"/>
    <x v="2"/>
    <x v="7"/>
    <x v="7"/>
    <n v="2"/>
    <n v="4"/>
    <n v="2"/>
    <m/>
    <m/>
    <n v="0"/>
  </r>
  <r>
    <x v="3"/>
    <d v="2024-08-31T00:00:00"/>
    <x v="2"/>
    <x v="7"/>
    <x v="7"/>
    <n v="10"/>
    <n v="7"/>
    <n v="-3"/>
    <m/>
    <m/>
    <n v="0"/>
  </r>
  <r>
    <x v="3"/>
    <d v="2024-08-31T00:00:00"/>
    <x v="2"/>
    <x v="7"/>
    <x v="7"/>
    <n v="6"/>
    <n v="5"/>
    <n v="-1"/>
    <m/>
    <m/>
    <n v="0"/>
  </r>
  <r>
    <x v="3"/>
    <d v="2024-08-31T00:00:00"/>
    <x v="2"/>
    <x v="7"/>
    <x v="7"/>
    <n v="1"/>
    <n v="3"/>
    <n v="2"/>
    <m/>
    <m/>
    <n v="0"/>
  </r>
  <r>
    <x v="3"/>
    <d v="2024-08-31T00:00:00"/>
    <x v="2"/>
    <x v="7"/>
    <x v="7"/>
    <n v="4"/>
    <n v="5"/>
    <n v="1"/>
    <m/>
    <m/>
    <n v="0"/>
  </r>
  <r>
    <x v="3"/>
    <d v="2024-08-31T00:00:00"/>
    <x v="2"/>
    <x v="8"/>
    <x v="8"/>
    <n v="1"/>
    <n v="1"/>
    <n v="0"/>
    <m/>
    <m/>
    <n v="0"/>
  </r>
  <r>
    <x v="3"/>
    <d v="2024-08-31T00:00:00"/>
    <x v="2"/>
    <x v="8"/>
    <x v="8"/>
    <n v="1"/>
    <n v="1"/>
    <n v="0"/>
    <m/>
    <m/>
    <n v="0"/>
  </r>
  <r>
    <x v="3"/>
    <d v="2024-08-31T00:00:00"/>
    <x v="2"/>
    <x v="8"/>
    <x v="8"/>
    <n v="1"/>
    <n v="1"/>
    <n v="0"/>
    <m/>
    <m/>
    <n v="0"/>
  </r>
  <r>
    <x v="3"/>
    <d v="2024-08-31T00:00:00"/>
    <x v="2"/>
    <x v="8"/>
    <x v="8"/>
    <n v="1"/>
    <n v="1"/>
    <n v="0"/>
    <m/>
    <m/>
    <n v="0"/>
  </r>
  <r>
    <x v="3"/>
    <d v="2024-08-31T00:00:00"/>
    <x v="2"/>
    <x v="8"/>
    <x v="8"/>
    <n v="2"/>
    <n v="2"/>
    <n v="0"/>
    <m/>
    <m/>
    <n v="0"/>
  </r>
  <r>
    <x v="3"/>
    <d v="2024-08-31T00:00:00"/>
    <x v="2"/>
    <x v="8"/>
    <x v="8"/>
    <n v="2"/>
    <n v="2"/>
    <n v="0"/>
    <m/>
    <m/>
    <n v="0"/>
  </r>
  <r>
    <x v="3"/>
    <d v="2024-08-31T00:00:00"/>
    <x v="2"/>
    <x v="8"/>
    <x v="8"/>
    <n v="12"/>
    <n v="13"/>
    <n v="1"/>
    <m/>
    <m/>
    <n v="0"/>
  </r>
  <r>
    <x v="3"/>
    <d v="2024-08-31T00:00:00"/>
    <x v="2"/>
    <x v="8"/>
    <x v="8"/>
    <n v="1"/>
    <n v="2"/>
    <n v="1"/>
    <m/>
    <m/>
    <n v="0"/>
  </r>
  <r>
    <x v="3"/>
    <d v="2024-08-31T00:00:00"/>
    <x v="2"/>
    <x v="8"/>
    <x v="8"/>
    <n v="1"/>
    <n v="2"/>
    <n v="1"/>
    <m/>
    <m/>
    <n v="0"/>
  </r>
  <r>
    <x v="3"/>
    <d v="2024-08-31T00:00:00"/>
    <x v="2"/>
    <x v="8"/>
    <x v="8"/>
    <n v="4"/>
    <n v="4"/>
    <n v="0"/>
    <m/>
    <m/>
    <n v="0"/>
  </r>
  <r>
    <x v="3"/>
    <d v="2024-08-31T00:00:00"/>
    <x v="2"/>
    <x v="8"/>
    <x v="8"/>
    <n v="2"/>
    <n v="2"/>
    <n v="0"/>
    <m/>
    <m/>
    <n v="0"/>
  </r>
  <r>
    <x v="3"/>
    <d v="2024-08-31T00:00:00"/>
    <x v="2"/>
    <x v="8"/>
    <x v="8"/>
    <n v="2"/>
    <n v="2"/>
    <n v="0"/>
    <m/>
    <m/>
    <n v="0"/>
  </r>
  <r>
    <x v="3"/>
    <d v="2024-08-31T00:00:00"/>
    <x v="2"/>
    <x v="8"/>
    <x v="8"/>
    <n v="4"/>
    <n v="4"/>
    <n v="0"/>
    <m/>
    <m/>
    <n v="0"/>
  </r>
  <r>
    <x v="3"/>
    <d v="2024-08-31T00:00:00"/>
    <x v="2"/>
    <x v="8"/>
    <x v="8"/>
    <n v="1"/>
    <n v="1"/>
    <n v="0"/>
    <m/>
    <m/>
    <n v="0"/>
  </r>
  <r>
    <x v="3"/>
    <d v="2024-08-31T00:00:00"/>
    <x v="2"/>
    <x v="8"/>
    <x v="8"/>
    <n v="3"/>
    <n v="3"/>
    <n v="0"/>
    <m/>
    <m/>
    <n v="0"/>
  </r>
  <r>
    <x v="3"/>
    <d v="2024-08-31T00:00:00"/>
    <x v="2"/>
    <x v="8"/>
    <x v="8"/>
    <n v="10"/>
    <n v="10"/>
    <n v="0"/>
    <m/>
    <m/>
    <n v="0"/>
  </r>
  <r>
    <x v="3"/>
    <d v="2024-08-31T00:00:00"/>
    <x v="2"/>
    <x v="8"/>
    <x v="8"/>
    <n v="6"/>
    <n v="4"/>
    <n v="-2"/>
    <m/>
    <m/>
    <n v="0"/>
  </r>
  <r>
    <x v="3"/>
    <d v="2024-08-31T00:00:00"/>
    <x v="2"/>
    <x v="8"/>
    <x v="8"/>
    <n v="2"/>
    <n v="1"/>
    <n v="-1"/>
    <m/>
    <m/>
    <n v="0"/>
  </r>
  <r>
    <x v="3"/>
    <d v="2024-08-31T00:00:00"/>
    <x v="2"/>
    <x v="8"/>
    <x v="8"/>
    <n v="2"/>
    <n v="2"/>
    <n v="0"/>
    <m/>
    <m/>
    <n v="0"/>
  </r>
  <r>
    <x v="3"/>
    <d v="2024-08-31T00:00:00"/>
    <x v="2"/>
    <x v="9"/>
    <x v="9"/>
    <n v="1"/>
    <n v="1"/>
    <n v="0"/>
    <m/>
    <m/>
    <n v="0"/>
  </r>
  <r>
    <x v="3"/>
    <d v="2024-08-31T00:00:00"/>
    <x v="2"/>
    <x v="9"/>
    <x v="9"/>
    <n v="1"/>
    <n v="1"/>
    <n v="0"/>
    <m/>
    <m/>
    <n v="0"/>
  </r>
  <r>
    <x v="3"/>
    <d v="2024-08-31T00:00:00"/>
    <x v="2"/>
    <x v="9"/>
    <x v="9"/>
    <n v="1"/>
    <n v="1"/>
    <n v="0"/>
    <m/>
    <m/>
    <n v="0"/>
  </r>
  <r>
    <x v="3"/>
    <d v="2024-08-31T00:00:00"/>
    <x v="2"/>
    <x v="9"/>
    <x v="9"/>
    <n v="1"/>
    <n v="1"/>
    <n v="0"/>
    <m/>
    <m/>
    <n v="0"/>
  </r>
  <r>
    <x v="3"/>
    <d v="2024-08-31T00:00:00"/>
    <x v="2"/>
    <x v="9"/>
    <x v="9"/>
    <n v="2"/>
    <n v="2"/>
    <n v="0"/>
    <m/>
    <m/>
    <n v="0"/>
  </r>
  <r>
    <x v="3"/>
    <d v="2024-08-31T00:00:00"/>
    <x v="2"/>
    <x v="9"/>
    <x v="9"/>
    <n v="2"/>
    <n v="2"/>
    <n v="0"/>
    <m/>
    <m/>
    <n v="0"/>
  </r>
  <r>
    <x v="3"/>
    <d v="2024-08-31T00:00:00"/>
    <x v="2"/>
    <x v="9"/>
    <x v="9"/>
    <n v="12"/>
    <n v="12"/>
    <n v="0"/>
    <m/>
    <m/>
    <n v="0"/>
  </r>
  <r>
    <x v="3"/>
    <d v="2024-08-31T00:00:00"/>
    <x v="2"/>
    <x v="9"/>
    <x v="9"/>
    <n v="1"/>
    <n v="2"/>
    <n v="1"/>
    <m/>
    <m/>
    <n v="0"/>
  </r>
  <r>
    <x v="3"/>
    <d v="2024-08-31T00:00:00"/>
    <x v="2"/>
    <x v="9"/>
    <x v="9"/>
    <n v="1"/>
    <n v="2"/>
    <n v="1"/>
    <m/>
    <m/>
    <n v="0"/>
  </r>
  <r>
    <x v="3"/>
    <d v="2024-08-31T00:00:00"/>
    <x v="2"/>
    <x v="9"/>
    <x v="9"/>
    <n v="4"/>
    <n v="4"/>
    <n v="0"/>
    <m/>
    <m/>
    <n v="0"/>
  </r>
  <r>
    <x v="3"/>
    <d v="2024-08-31T00:00:00"/>
    <x v="2"/>
    <x v="9"/>
    <x v="9"/>
    <n v="2"/>
    <n v="2"/>
    <n v="0"/>
    <m/>
    <m/>
    <n v="0"/>
  </r>
  <r>
    <x v="3"/>
    <d v="2024-08-31T00:00:00"/>
    <x v="2"/>
    <x v="9"/>
    <x v="9"/>
    <n v="2"/>
    <n v="2"/>
    <n v="0"/>
    <m/>
    <m/>
    <n v="0"/>
  </r>
  <r>
    <x v="3"/>
    <d v="2024-08-31T00:00:00"/>
    <x v="2"/>
    <x v="9"/>
    <x v="9"/>
    <n v="1"/>
    <n v="1"/>
    <n v="0"/>
    <m/>
    <m/>
    <n v="0"/>
  </r>
  <r>
    <x v="3"/>
    <d v="2024-08-31T00:00:00"/>
    <x v="2"/>
    <x v="9"/>
    <x v="9"/>
    <n v="5"/>
    <n v="6"/>
    <n v="1"/>
    <m/>
    <m/>
    <n v="0"/>
  </r>
  <r>
    <x v="3"/>
    <d v="2024-08-31T00:00:00"/>
    <x v="2"/>
    <x v="9"/>
    <x v="9"/>
    <n v="3"/>
    <n v="3"/>
    <n v="0"/>
    <m/>
    <m/>
    <n v="0"/>
  </r>
  <r>
    <x v="3"/>
    <d v="2024-08-31T00:00:00"/>
    <x v="2"/>
    <x v="9"/>
    <x v="9"/>
    <n v="10"/>
    <n v="8"/>
    <n v="-2"/>
    <m/>
    <m/>
    <n v="0"/>
  </r>
  <r>
    <x v="3"/>
    <d v="2024-08-31T00:00:00"/>
    <x v="2"/>
    <x v="9"/>
    <x v="9"/>
    <n v="6"/>
    <n v="4"/>
    <n v="-2"/>
    <m/>
    <m/>
    <n v="0"/>
  </r>
  <r>
    <x v="3"/>
    <d v="2024-08-31T00:00:00"/>
    <x v="2"/>
    <x v="9"/>
    <x v="9"/>
    <n v="2"/>
    <n v="1"/>
    <n v="-1"/>
    <m/>
    <m/>
    <n v="0"/>
  </r>
  <r>
    <x v="3"/>
    <d v="2024-08-31T00:00:00"/>
    <x v="2"/>
    <x v="9"/>
    <x v="9"/>
    <n v="2"/>
    <n v="2"/>
    <n v="0"/>
    <m/>
    <m/>
    <n v="0"/>
  </r>
  <r>
    <x v="3"/>
    <d v="2024-08-31T00:00:00"/>
    <x v="2"/>
    <x v="9"/>
    <x v="10"/>
    <n v="1"/>
    <n v="1"/>
    <n v="0"/>
    <m/>
    <m/>
    <n v="0"/>
  </r>
  <r>
    <x v="3"/>
    <d v="2024-08-31T00:00:00"/>
    <x v="2"/>
    <x v="9"/>
    <x v="10"/>
    <n v="1"/>
    <n v="1"/>
    <n v="0"/>
    <m/>
    <m/>
    <n v="0"/>
  </r>
  <r>
    <x v="3"/>
    <d v="2024-08-31T00:00:00"/>
    <x v="2"/>
    <x v="9"/>
    <x v="10"/>
    <n v="1"/>
    <n v="1"/>
    <n v="0"/>
    <m/>
    <m/>
    <n v="0"/>
  </r>
  <r>
    <x v="3"/>
    <d v="2024-08-31T00:00:00"/>
    <x v="2"/>
    <x v="9"/>
    <x v="10"/>
    <n v="1"/>
    <n v="1"/>
    <n v="0"/>
    <m/>
    <m/>
    <n v="0"/>
  </r>
  <r>
    <x v="3"/>
    <d v="2024-08-31T00:00:00"/>
    <x v="2"/>
    <x v="9"/>
    <x v="10"/>
    <n v="2"/>
    <n v="2"/>
    <n v="0"/>
    <m/>
    <m/>
    <n v="0"/>
  </r>
  <r>
    <x v="3"/>
    <d v="2024-08-31T00:00:00"/>
    <x v="2"/>
    <x v="9"/>
    <x v="10"/>
    <n v="2"/>
    <n v="3"/>
    <n v="1"/>
    <m/>
    <m/>
    <n v="0"/>
  </r>
  <r>
    <x v="3"/>
    <d v="2024-08-31T00:00:00"/>
    <x v="2"/>
    <x v="9"/>
    <x v="10"/>
    <n v="12"/>
    <n v="10"/>
    <n v="-2"/>
    <m/>
    <m/>
    <n v="0"/>
  </r>
  <r>
    <x v="3"/>
    <d v="2024-08-31T00:00:00"/>
    <x v="2"/>
    <x v="9"/>
    <x v="10"/>
    <n v="1"/>
    <n v="1"/>
    <n v="0"/>
    <m/>
    <m/>
    <n v="0"/>
  </r>
  <r>
    <x v="3"/>
    <d v="2024-08-31T00:00:00"/>
    <x v="2"/>
    <x v="9"/>
    <x v="10"/>
    <n v="1"/>
    <n v="1"/>
    <n v="0"/>
    <m/>
    <m/>
    <n v="0"/>
  </r>
  <r>
    <x v="3"/>
    <d v="2024-08-31T00:00:00"/>
    <x v="2"/>
    <x v="9"/>
    <x v="10"/>
    <n v="4"/>
    <n v="4"/>
    <n v="0"/>
    <m/>
    <m/>
    <n v="0"/>
  </r>
  <r>
    <x v="3"/>
    <d v="2024-08-31T00:00:00"/>
    <x v="2"/>
    <x v="9"/>
    <x v="10"/>
    <n v="2"/>
    <n v="2"/>
    <n v="0"/>
    <m/>
    <m/>
    <n v="0"/>
  </r>
  <r>
    <x v="3"/>
    <d v="2024-08-31T00:00:00"/>
    <x v="2"/>
    <x v="9"/>
    <x v="10"/>
    <n v="2"/>
    <n v="2"/>
    <n v="0"/>
    <m/>
    <m/>
    <n v="0"/>
  </r>
  <r>
    <x v="3"/>
    <d v="2024-08-31T00:00:00"/>
    <x v="2"/>
    <x v="9"/>
    <x v="10"/>
    <n v="1"/>
    <n v="1"/>
    <n v="0"/>
    <m/>
    <m/>
    <n v="0"/>
  </r>
  <r>
    <x v="3"/>
    <d v="2024-08-31T00:00:00"/>
    <x v="2"/>
    <x v="9"/>
    <x v="10"/>
    <n v="5"/>
    <n v="8"/>
    <n v="3"/>
    <m/>
    <m/>
    <n v="0"/>
  </r>
  <r>
    <x v="3"/>
    <d v="2024-08-31T00:00:00"/>
    <x v="2"/>
    <x v="9"/>
    <x v="10"/>
    <n v="3"/>
    <n v="3"/>
    <n v="0"/>
    <m/>
    <m/>
    <n v="0"/>
  </r>
  <r>
    <x v="3"/>
    <d v="2024-08-31T00:00:00"/>
    <x v="2"/>
    <x v="9"/>
    <x v="10"/>
    <n v="10"/>
    <n v="8"/>
    <n v="-2"/>
    <m/>
    <m/>
    <n v="0"/>
  </r>
  <r>
    <x v="3"/>
    <d v="2024-08-31T00:00:00"/>
    <x v="2"/>
    <x v="9"/>
    <x v="10"/>
    <n v="6"/>
    <n v="3"/>
    <n v="-3"/>
    <m/>
    <m/>
    <n v="0"/>
  </r>
  <r>
    <x v="3"/>
    <d v="2024-08-31T00:00:00"/>
    <x v="2"/>
    <x v="9"/>
    <x v="10"/>
    <n v="2"/>
    <n v="1"/>
    <n v="-1"/>
    <m/>
    <m/>
    <n v="0"/>
  </r>
  <r>
    <x v="3"/>
    <d v="2024-08-31T00:00:00"/>
    <x v="2"/>
    <x v="9"/>
    <x v="10"/>
    <n v="2"/>
    <n v="3"/>
    <n v="1"/>
    <m/>
    <m/>
    <n v="0"/>
  </r>
  <r>
    <x v="3"/>
    <d v="2024-08-31T00:00:00"/>
    <x v="2"/>
    <x v="11"/>
    <x v="13"/>
    <n v="1"/>
    <n v="1"/>
    <n v="0"/>
    <m/>
    <m/>
    <n v="0"/>
  </r>
  <r>
    <x v="3"/>
    <d v="2024-08-31T00:00:00"/>
    <x v="2"/>
    <x v="11"/>
    <x v="13"/>
    <n v="1"/>
    <n v="1"/>
    <n v="0"/>
    <m/>
    <m/>
    <n v="0"/>
  </r>
  <r>
    <x v="3"/>
    <d v="2024-08-31T00:00:00"/>
    <x v="2"/>
    <x v="11"/>
    <x v="13"/>
    <n v="2"/>
    <n v="2"/>
    <n v="0"/>
    <m/>
    <m/>
    <n v="0"/>
  </r>
  <r>
    <x v="3"/>
    <d v="2024-08-31T00:00:00"/>
    <x v="2"/>
    <x v="11"/>
    <x v="13"/>
    <n v="1"/>
    <n v="1"/>
    <n v="0"/>
    <m/>
    <m/>
    <n v="0"/>
  </r>
  <r>
    <x v="3"/>
    <d v="2024-08-31T00:00:00"/>
    <x v="2"/>
    <x v="11"/>
    <x v="13"/>
    <n v="1"/>
    <n v="1"/>
    <n v="0"/>
    <m/>
    <m/>
    <n v="0"/>
  </r>
  <r>
    <x v="3"/>
    <d v="2024-08-31T00:00:00"/>
    <x v="2"/>
    <x v="11"/>
    <x v="13"/>
    <n v="1"/>
    <n v="1"/>
    <n v="0"/>
    <m/>
    <m/>
    <n v="0"/>
  </r>
  <r>
    <x v="3"/>
    <d v="2024-08-31T00:00:00"/>
    <x v="2"/>
    <x v="11"/>
    <x v="13"/>
    <n v="1"/>
    <n v="1"/>
    <n v="0"/>
    <m/>
    <m/>
    <n v="0"/>
  </r>
  <r>
    <x v="3"/>
    <d v="2024-08-31T00:00:00"/>
    <x v="2"/>
    <x v="11"/>
    <x v="13"/>
    <n v="1"/>
    <n v="1"/>
    <n v="0"/>
    <m/>
    <m/>
    <n v="0"/>
  </r>
  <r>
    <x v="3"/>
    <d v="2024-08-31T00:00:00"/>
    <x v="2"/>
    <x v="11"/>
    <x v="13"/>
    <n v="3"/>
    <n v="3"/>
    <n v="0"/>
    <m/>
    <m/>
    <n v="0"/>
  </r>
  <r>
    <x v="3"/>
    <d v="2024-08-31T00:00:00"/>
    <x v="2"/>
    <x v="11"/>
    <x v="13"/>
    <n v="1"/>
    <n v="1"/>
    <n v="0"/>
    <m/>
    <m/>
    <n v="0"/>
  </r>
  <r>
    <x v="3"/>
    <d v="2024-08-31T00:00:00"/>
    <x v="2"/>
    <x v="11"/>
    <x v="13"/>
    <n v="1"/>
    <n v="1"/>
    <n v="0"/>
    <m/>
    <m/>
    <n v="0"/>
  </r>
  <r>
    <x v="3"/>
    <d v="2024-08-31T00:00:00"/>
    <x v="2"/>
    <x v="11"/>
    <x v="13"/>
    <n v="1"/>
    <n v="1"/>
    <n v="0"/>
    <m/>
    <m/>
    <n v="0"/>
  </r>
  <r>
    <x v="3"/>
    <d v="2024-08-31T00:00:00"/>
    <x v="2"/>
    <x v="11"/>
    <x v="13"/>
    <n v="1"/>
    <n v="1"/>
    <n v="0"/>
    <m/>
    <m/>
    <n v="0"/>
  </r>
  <r>
    <x v="3"/>
    <d v="2024-08-31T00:00:00"/>
    <x v="2"/>
    <x v="11"/>
    <x v="13"/>
    <n v="4"/>
    <n v="5"/>
    <n v="1"/>
    <m/>
    <m/>
    <n v="0"/>
  </r>
  <r>
    <x v="3"/>
    <d v="2024-08-31T00:00:00"/>
    <x v="2"/>
    <x v="11"/>
    <x v="13"/>
    <n v="1"/>
    <n v="1"/>
    <n v="0"/>
    <m/>
    <m/>
    <n v="0"/>
  </r>
  <r>
    <x v="3"/>
    <d v="2024-08-31T00:00:00"/>
    <x v="2"/>
    <x v="11"/>
    <x v="13"/>
    <m/>
    <n v="3"/>
    <n v="3"/>
    <m/>
    <m/>
    <n v="0"/>
  </r>
  <r>
    <x v="3"/>
    <d v="2024-08-31T00:00:00"/>
    <x v="2"/>
    <x v="11"/>
    <x v="13"/>
    <n v="2"/>
    <n v="2"/>
    <n v="0"/>
    <m/>
    <m/>
    <n v="0"/>
  </r>
  <r>
    <x v="3"/>
    <d v="2024-08-31T00:00:00"/>
    <x v="2"/>
    <x v="10"/>
    <x v="17"/>
    <n v="2"/>
    <n v="2"/>
    <n v="0"/>
    <m/>
    <m/>
    <n v="0"/>
  </r>
  <r>
    <x v="3"/>
    <d v="2024-08-31T00:00:00"/>
    <x v="2"/>
    <x v="10"/>
    <x v="17"/>
    <m/>
    <m/>
    <n v="0"/>
    <n v="1"/>
    <n v="1"/>
    <n v="0"/>
  </r>
  <r>
    <x v="3"/>
    <d v="2024-08-31T00:00:00"/>
    <x v="2"/>
    <x v="10"/>
    <x v="17"/>
    <m/>
    <m/>
    <n v="0"/>
    <n v="4"/>
    <n v="2"/>
    <n v="-2"/>
  </r>
  <r>
    <x v="3"/>
    <d v="2024-08-31T00:00:00"/>
    <x v="2"/>
    <x v="10"/>
    <x v="17"/>
    <n v="1"/>
    <n v="1"/>
    <n v="0"/>
    <m/>
    <m/>
    <n v="0"/>
  </r>
  <r>
    <x v="3"/>
    <d v="2024-08-31T00:00:00"/>
    <x v="2"/>
    <x v="10"/>
    <x v="17"/>
    <n v="1"/>
    <n v="1"/>
    <n v="0"/>
    <m/>
    <m/>
    <n v="0"/>
  </r>
  <r>
    <x v="3"/>
    <d v="2024-08-31T00:00:00"/>
    <x v="2"/>
    <x v="10"/>
    <x v="18"/>
    <n v="2"/>
    <n v="1"/>
    <n v="-1"/>
    <m/>
    <m/>
    <n v="0"/>
  </r>
  <r>
    <x v="3"/>
    <d v="2024-08-31T00:00:00"/>
    <x v="2"/>
    <x v="10"/>
    <x v="18"/>
    <n v="1"/>
    <n v="1"/>
    <n v="0"/>
    <m/>
    <m/>
    <n v="0"/>
  </r>
  <r>
    <x v="3"/>
    <d v="2024-08-31T00:00:00"/>
    <x v="2"/>
    <x v="10"/>
    <x v="18"/>
    <n v="1"/>
    <n v="1"/>
    <n v="0"/>
    <m/>
    <m/>
    <n v="0"/>
  </r>
  <r>
    <x v="3"/>
    <d v="2024-08-31T00:00:00"/>
    <x v="2"/>
    <x v="10"/>
    <x v="18"/>
    <n v="3"/>
    <n v="3"/>
    <n v="0"/>
    <m/>
    <m/>
    <n v="0"/>
  </r>
  <r>
    <x v="3"/>
    <d v="2024-08-31T00:00:00"/>
    <x v="2"/>
    <x v="11"/>
    <x v="19"/>
    <n v="2"/>
    <n v="2"/>
    <n v="0"/>
    <m/>
    <m/>
    <n v="0"/>
  </r>
  <r>
    <x v="3"/>
    <d v="2024-08-31T00:00:00"/>
    <x v="2"/>
    <x v="11"/>
    <x v="19"/>
    <n v="1"/>
    <n v="1"/>
    <n v="0"/>
    <m/>
    <m/>
    <n v="0"/>
  </r>
  <r>
    <x v="3"/>
    <d v="2024-08-31T00:00:00"/>
    <x v="2"/>
    <x v="11"/>
    <x v="19"/>
    <n v="3"/>
    <n v="3"/>
    <n v="0"/>
    <m/>
    <m/>
    <n v="0"/>
  </r>
  <r>
    <x v="3"/>
    <d v="2024-08-31T00:00:00"/>
    <x v="2"/>
    <x v="11"/>
    <x v="19"/>
    <n v="3"/>
    <n v="4"/>
    <n v="1"/>
    <m/>
    <m/>
    <n v="0"/>
  </r>
  <r>
    <x v="3"/>
    <d v="2024-08-31T00:00:00"/>
    <x v="2"/>
    <x v="11"/>
    <x v="19"/>
    <n v="1"/>
    <n v="1"/>
    <n v="0"/>
    <m/>
    <m/>
    <n v="0"/>
  </r>
  <r>
    <x v="3"/>
    <d v="2024-08-31T00:00:00"/>
    <x v="2"/>
    <x v="7"/>
    <x v="14"/>
    <m/>
    <m/>
    <n v="0"/>
    <n v="6"/>
    <n v="6"/>
    <n v="0"/>
  </r>
  <r>
    <x v="3"/>
    <d v="2024-08-31T00:00:00"/>
    <x v="2"/>
    <x v="7"/>
    <x v="14"/>
    <n v="3"/>
    <n v="1"/>
    <n v="-2"/>
    <n v="6"/>
    <n v="6"/>
    <n v="0"/>
  </r>
  <r>
    <x v="3"/>
    <d v="2024-08-31T00:00:00"/>
    <x v="2"/>
    <x v="7"/>
    <x v="14"/>
    <m/>
    <m/>
    <n v="0"/>
    <n v="6"/>
    <n v="6"/>
    <n v="0"/>
  </r>
  <r>
    <x v="3"/>
    <d v="2024-08-31T00:00:00"/>
    <x v="2"/>
    <x v="7"/>
    <x v="14"/>
    <m/>
    <m/>
    <n v="0"/>
    <n v="3"/>
    <n v="5"/>
    <n v="2"/>
  </r>
  <r>
    <x v="3"/>
    <d v="2024-08-31T00:00:00"/>
    <x v="2"/>
    <x v="7"/>
    <x v="15"/>
    <n v="4"/>
    <n v="3"/>
    <n v="-1"/>
    <m/>
    <m/>
    <n v="0"/>
  </r>
  <r>
    <x v="3"/>
    <d v="2024-09-07T00:00:00"/>
    <x v="3"/>
    <x v="9"/>
    <x v="16"/>
    <n v="1"/>
    <n v="1"/>
    <n v="0"/>
    <n v="0"/>
    <m/>
    <n v="0"/>
  </r>
  <r>
    <x v="3"/>
    <d v="2024-09-07T00:00:00"/>
    <x v="3"/>
    <x v="9"/>
    <x v="16"/>
    <m/>
    <n v="2"/>
    <n v="2"/>
    <n v="7"/>
    <n v="4"/>
    <n v="-3"/>
  </r>
  <r>
    <x v="3"/>
    <d v="2024-09-07T00:00:00"/>
    <x v="3"/>
    <x v="9"/>
    <x v="16"/>
    <n v="1"/>
    <n v="1"/>
    <n v="0"/>
    <n v="0"/>
    <m/>
    <n v="0"/>
  </r>
  <r>
    <x v="3"/>
    <d v="2024-09-07T00:00:00"/>
    <x v="3"/>
    <x v="9"/>
    <x v="16"/>
    <m/>
    <n v="1"/>
    <n v="1"/>
    <n v="2"/>
    <n v="1"/>
    <n v="-1"/>
  </r>
  <r>
    <x v="3"/>
    <d v="2024-09-07T00:00:00"/>
    <x v="3"/>
    <x v="9"/>
    <x v="16"/>
    <n v="1"/>
    <n v="1"/>
    <n v="0"/>
    <n v="0"/>
    <n v="0"/>
    <n v="0"/>
  </r>
  <r>
    <x v="3"/>
    <d v="2024-09-07T00:00:00"/>
    <x v="3"/>
    <x v="7"/>
    <x v="7"/>
    <n v="1"/>
    <n v="1"/>
    <n v="0"/>
    <n v="0"/>
    <m/>
    <n v="0"/>
  </r>
  <r>
    <x v="3"/>
    <d v="2024-09-07T00:00:00"/>
    <x v="3"/>
    <x v="7"/>
    <x v="7"/>
    <n v="1"/>
    <m/>
    <n v="-1"/>
    <n v="0"/>
    <m/>
    <n v="0"/>
  </r>
  <r>
    <x v="3"/>
    <d v="2024-09-07T00:00:00"/>
    <x v="3"/>
    <x v="7"/>
    <x v="7"/>
    <n v="1"/>
    <n v="1"/>
    <n v="0"/>
    <n v="0"/>
    <m/>
    <n v="0"/>
  </r>
  <r>
    <x v="3"/>
    <d v="2024-09-07T00:00:00"/>
    <x v="3"/>
    <x v="7"/>
    <x v="7"/>
    <n v="1"/>
    <n v="2"/>
    <n v="1"/>
    <n v="0"/>
    <m/>
    <n v="0"/>
  </r>
  <r>
    <x v="3"/>
    <d v="2024-09-07T00:00:00"/>
    <x v="3"/>
    <x v="7"/>
    <x v="7"/>
    <n v="1"/>
    <n v="4"/>
    <n v="3"/>
    <n v="0"/>
    <m/>
    <n v="0"/>
  </r>
  <r>
    <x v="3"/>
    <d v="2024-09-07T00:00:00"/>
    <x v="3"/>
    <x v="7"/>
    <x v="7"/>
    <n v="12"/>
    <n v="10"/>
    <n v="-2"/>
    <n v="0"/>
    <m/>
    <n v="0"/>
  </r>
  <r>
    <x v="3"/>
    <d v="2024-09-07T00:00:00"/>
    <x v="3"/>
    <x v="7"/>
    <x v="7"/>
    <n v="2"/>
    <n v="2"/>
    <n v="0"/>
    <m/>
    <m/>
    <n v="0"/>
  </r>
  <r>
    <x v="3"/>
    <d v="2024-09-07T00:00:00"/>
    <x v="3"/>
    <x v="7"/>
    <x v="7"/>
    <n v="2"/>
    <n v="2"/>
    <n v="0"/>
    <m/>
    <m/>
    <n v="0"/>
  </r>
  <r>
    <x v="3"/>
    <d v="2024-09-07T00:00:00"/>
    <x v="3"/>
    <x v="7"/>
    <x v="7"/>
    <n v="4"/>
    <n v="1"/>
    <n v="-3"/>
    <m/>
    <m/>
    <n v="0"/>
  </r>
  <r>
    <x v="3"/>
    <d v="2024-09-07T00:00:00"/>
    <x v="3"/>
    <x v="7"/>
    <x v="7"/>
    <n v="8"/>
    <n v="4"/>
    <n v="-4"/>
    <m/>
    <m/>
    <n v="0"/>
  </r>
  <r>
    <x v="3"/>
    <d v="2024-09-07T00:00:00"/>
    <x v="3"/>
    <x v="7"/>
    <x v="7"/>
    <n v="2"/>
    <n v="2"/>
    <n v="0"/>
    <m/>
    <m/>
    <n v="0"/>
  </r>
  <r>
    <x v="3"/>
    <d v="2024-09-07T00:00:00"/>
    <x v="3"/>
    <x v="7"/>
    <x v="7"/>
    <n v="2"/>
    <n v="4"/>
    <n v="2"/>
    <m/>
    <m/>
    <n v="0"/>
  </r>
  <r>
    <x v="3"/>
    <d v="2024-09-07T00:00:00"/>
    <x v="3"/>
    <x v="7"/>
    <x v="7"/>
    <n v="10"/>
    <n v="7"/>
    <n v="-3"/>
    <m/>
    <m/>
    <n v="0"/>
  </r>
  <r>
    <x v="3"/>
    <d v="2024-09-07T00:00:00"/>
    <x v="3"/>
    <x v="7"/>
    <x v="7"/>
    <n v="6"/>
    <n v="5"/>
    <n v="-1"/>
    <m/>
    <m/>
    <n v="0"/>
  </r>
  <r>
    <x v="3"/>
    <d v="2024-09-07T00:00:00"/>
    <x v="3"/>
    <x v="7"/>
    <x v="7"/>
    <n v="1"/>
    <n v="3"/>
    <n v="2"/>
    <m/>
    <m/>
    <n v="0"/>
  </r>
  <r>
    <x v="3"/>
    <d v="2024-09-07T00:00:00"/>
    <x v="3"/>
    <x v="7"/>
    <x v="7"/>
    <n v="4"/>
    <n v="5"/>
    <n v="1"/>
    <m/>
    <m/>
    <n v="0"/>
  </r>
  <r>
    <x v="3"/>
    <d v="2024-09-07T00:00:00"/>
    <x v="3"/>
    <x v="8"/>
    <x v="8"/>
    <n v="1"/>
    <n v="1"/>
    <n v="0"/>
    <m/>
    <m/>
    <n v="0"/>
  </r>
  <r>
    <x v="3"/>
    <d v="2024-09-07T00:00:00"/>
    <x v="3"/>
    <x v="8"/>
    <x v="8"/>
    <n v="1"/>
    <n v="1"/>
    <n v="0"/>
    <m/>
    <m/>
    <n v="0"/>
  </r>
  <r>
    <x v="3"/>
    <d v="2024-09-07T00:00:00"/>
    <x v="3"/>
    <x v="8"/>
    <x v="8"/>
    <n v="1"/>
    <n v="1"/>
    <n v="0"/>
    <m/>
    <m/>
    <n v="0"/>
  </r>
  <r>
    <x v="3"/>
    <d v="2024-09-07T00:00:00"/>
    <x v="3"/>
    <x v="8"/>
    <x v="8"/>
    <n v="1"/>
    <n v="1"/>
    <n v="0"/>
    <m/>
    <m/>
    <n v="0"/>
  </r>
  <r>
    <x v="3"/>
    <d v="2024-09-07T00:00:00"/>
    <x v="3"/>
    <x v="8"/>
    <x v="8"/>
    <n v="2"/>
    <n v="2"/>
    <n v="0"/>
    <m/>
    <m/>
    <n v="0"/>
  </r>
  <r>
    <x v="3"/>
    <d v="2024-09-07T00:00:00"/>
    <x v="3"/>
    <x v="8"/>
    <x v="8"/>
    <n v="2"/>
    <n v="2"/>
    <n v="0"/>
    <m/>
    <m/>
    <n v="0"/>
  </r>
  <r>
    <x v="3"/>
    <d v="2024-09-07T00:00:00"/>
    <x v="3"/>
    <x v="8"/>
    <x v="8"/>
    <n v="12"/>
    <n v="13"/>
    <n v="1"/>
    <m/>
    <m/>
    <n v="0"/>
  </r>
  <r>
    <x v="3"/>
    <d v="2024-09-07T00:00:00"/>
    <x v="3"/>
    <x v="8"/>
    <x v="8"/>
    <n v="1"/>
    <n v="2"/>
    <n v="1"/>
    <m/>
    <m/>
    <n v="0"/>
  </r>
  <r>
    <x v="3"/>
    <d v="2024-09-07T00:00:00"/>
    <x v="3"/>
    <x v="8"/>
    <x v="8"/>
    <n v="1"/>
    <n v="2"/>
    <n v="1"/>
    <m/>
    <m/>
    <n v="0"/>
  </r>
  <r>
    <x v="3"/>
    <d v="2024-09-07T00:00:00"/>
    <x v="3"/>
    <x v="8"/>
    <x v="8"/>
    <n v="4"/>
    <n v="4"/>
    <n v="0"/>
    <m/>
    <m/>
    <n v="0"/>
  </r>
  <r>
    <x v="3"/>
    <d v="2024-09-07T00:00:00"/>
    <x v="3"/>
    <x v="8"/>
    <x v="8"/>
    <n v="2"/>
    <n v="2"/>
    <n v="0"/>
    <m/>
    <m/>
    <n v="0"/>
  </r>
  <r>
    <x v="3"/>
    <d v="2024-09-07T00:00:00"/>
    <x v="3"/>
    <x v="8"/>
    <x v="8"/>
    <n v="2"/>
    <n v="2"/>
    <n v="0"/>
    <m/>
    <m/>
    <n v="0"/>
  </r>
  <r>
    <x v="3"/>
    <d v="2024-09-07T00:00:00"/>
    <x v="3"/>
    <x v="8"/>
    <x v="8"/>
    <n v="4"/>
    <n v="4"/>
    <n v="0"/>
    <m/>
    <m/>
    <n v="0"/>
  </r>
  <r>
    <x v="3"/>
    <d v="2024-09-07T00:00:00"/>
    <x v="3"/>
    <x v="8"/>
    <x v="8"/>
    <n v="1"/>
    <n v="1"/>
    <n v="0"/>
    <m/>
    <m/>
    <n v="0"/>
  </r>
  <r>
    <x v="3"/>
    <d v="2024-09-07T00:00:00"/>
    <x v="3"/>
    <x v="8"/>
    <x v="8"/>
    <n v="3"/>
    <n v="3"/>
    <n v="0"/>
    <m/>
    <m/>
    <n v="0"/>
  </r>
  <r>
    <x v="3"/>
    <d v="2024-09-07T00:00:00"/>
    <x v="3"/>
    <x v="8"/>
    <x v="8"/>
    <n v="10"/>
    <n v="10"/>
    <n v="0"/>
    <m/>
    <m/>
    <n v="0"/>
  </r>
  <r>
    <x v="3"/>
    <d v="2024-09-07T00:00:00"/>
    <x v="3"/>
    <x v="8"/>
    <x v="8"/>
    <n v="6"/>
    <n v="4"/>
    <n v="-2"/>
    <m/>
    <m/>
    <n v="0"/>
  </r>
  <r>
    <x v="3"/>
    <d v="2024-09-07T00:00:00"/>
    <x v="3"/>
    <x v="8"/>
    <x v="8"/>
    <n v="2"/>
    <n v="1"/>
    <n v="-1"/>
    <m/>
    <m/>
    <n v="0"/>
  </r>
  <r>
    <x v="3"/>
    <d v="2024-09-07T00:00:00"/>
    <x v="3"/>
    <x v="8"/>
    <x v="8"/>
    <n v="2"/>
    <n v="2"/>
    <n v="0"/>
    <m/>
    <m/>
    <n v="0"/>
  </r>
  <r>
    <x v="3"/>
    <d v="2024-09-07T00:00:00"/>
    <x v="3"/>
    <x v="9"/>
    <x v="9"/>
    <n v="1"/>
    <n v="1"/>
    <n v="0"/>
    <m/>
    <m/>
    <n v="0"/>
  </r>
  <r>
    <x v="3"/>
    <d v="2024-09-07T00:00:00"/>
    <x v="3"/>
    <x v="9"/>
    <x v="9"/>
    <n v="1"/>
    <n v="1"/>
    <n v="0"/>
    <m/>
    <m/>
    <n v="0"/>
  </r>
  <r>
    <x v="3"/>
    <d v="2024-09-07T00:00:00"/>
    <x v="3"/>
    <x v="9"/>
    <x v="9"/>
    <n v="1"/>
    <n v="1"/>
    <n v="0"/>
    <m/>
    <m/>
    <n v="0"/>
  </r>
  <r>
    <x v="3"/>
    <d v="2024-09-07T00:00:00"/>
    <x v="3"/>
    <x v="9"/>
    <x v="9"/>
    <n v="1"/>
    <n v="1"/>
    <n v="0"/>
    <m/>
    <m/>
    <n v="0"/>
  </r>
  <r>
    <x v="3"/>
    <d v="2024-09-07T00:00:00"/>
    <x v="3"/>
    <x v="9"/>
    <x v="9"/>
    <n v="2"/>
    <n v="2"/>
    <n v="0"/>
    <m/>
    <m/>
    <n v="0"/>
  </r>
  <r>
    <x v="3"/>
    <d v="2024-09-07T00:00:00"/>
    <x v="3"/>
    <x v="9"/>
    <x v="9"/>
    <n v="2"/>
    <n v="2"/>
    <n v="0"/>
    <m/>
    <m/>
    <n v="0"/>
  </r>
  <r>
    <x v="3"/>
    <d v="2024-09-07T00:00:00"/>
    <x v="3"/>
    <x v="9"/>
    <x v="9"/>
    <n v="12"/>
    <n v="12"/>
    <n v="0"/>
    <m/>
    <m/>
    <n v="0"/>
  </r>
  <r>
    <x v="3"/>
    <d v="2024-09-07T00:00:00"/>
    <x v="3"/>
    <x v="9"/>
    <x v="9"/>
    <n v="1"/>
    <n v="2"/>
    <n v="1"/>
    <m/>
    <m/>
    <n v="0"/>
  </r>
  <r>
    <x v="3"/>
    <d v="2024-09-07T00:00:00"/>
    <x v="3"/>
    <x v="9"/>
    <x v="9"/>
    <n v="1"/>
    <n v="2"/>
    <n v="1"/>
    <m/>
    <m/>
    <n v="0"/>
  </r>
  <r>
    <x v="3"/>
    <d v="2024-09-07T00:00:00"/>
    <x v="3"/>
    <x v="9"/>
    <x v="9"/>
    <n v="4"/>
    <n v="4"/>
    <n v="0"/>
    <m/>
    <m/>
    <n v="0"/>
  </r>
  <r>
    <x v="3"/>
    <d v="2024-09-07T00:00:00"/>
    <x v="3"/>
    <x v="9"/>
    <x v="9"/>
    <n v="2"/>
    <n v="2"/>
    <n v="0"/>
    <m/>
    <m/>
    <n v="0"/>
  </r>
  <r>
    <x v="3"/>
    <d v="2024-09-07T00:00:00"/>
    <x v="3"/>
    <x v="9"/>
    <x v="9"/>
    <n v="2"/>
    <n v="2"/>
    <n v="0"/>
    <m/>
    <m/>
    <n v="0"/>
  </r>
  <r>
    <x v="3"/>
    <d v="2024-09-07T00:00:00"/>
    <x v="3"/>
    <x v="9"/>
    <x v="9"/>
    <n v="1"/>
    <n v="1"/>
    <n v="0"/>
    <m/>
    <m/>
    <n v="0"/>
  </r>
  <r>
    <x v="3"/>
    <d v="2024-09-07T00:00:00"/>
    <x v="3"/>
    <x v="9"/>
    <x v="9"/>
    <n v="5"/>
    <n v="6"/>
    <n v="1"/>
    <m/>
    <m/>
    <n v="0"/>
  </r>
  <r>
    <x v="3"/>
    <d v="2024-09-07T00:00:00"/>
    <x v="3"/>
    <x v="9"/>
    <x v="9"/>
    <n v="3"/>
    <n v="3"/>
    <n v="0"/>
    <m/>
    <m/>
    <n v="0"/>
  </r>
  <r>
    <x v="3"/>
    <d v="2024-09-07T00:00:00"/>
    <x v="3"/>
    <x v="9"/>
    <x v="9"/>
    <n v="10"/>
    <n v="8"/>
    <n v="-2"/>
    <m/>
    <m/>
    <n v="0"/>
  </r>
  <r>
    <x v="3"/>
    <d v="2024-09-07T00:00:00"/>
    <x v="3"/>
    <x v="9"/>
    <x v="9"/>
    <n v="6"/>
    <n v="4"/>
    <n v="-2"/>
    <m/>
    <m/>
    <n v="0"/>
  </r>
  <r>
    <x v="3"/>
    <d v="2024-09-07T00:00:00"/>
    <x v="3"/>
    <x v="9"/>
    <x v="9"/>
    <n v="2"/>
    <n v="1"/>
    <n v="-1"/>
    <m/>
    <m/>
    <n v="0"/>
  </r>
  <r>
    <x v="3"/>
    <d v="2024-09-07T00:00:00"/>
    <x v="3"/>
    <x v="9"/>
    <x v="9"/>
    <n v="2"/>
    <n v="2"/>
    <n v="0"/>
    <m/>
    <m/>
    <n v="0"/>
  </r>
  <r>
    <x v="3"/>
    <d v="2024-09-07T00:00:00"/>
    <x v="3"/>
    <x v="9"/>
    <x v="10"/>
    <n v="1"/>
    <n v="1"/>
    <n v="0"/>
    <m/>
    <m/>
    <n v="0"/>
  </r>
  <r>
    <x v="3"/>
    <d v="2024-09-07T00:00:00"/>
    <x v="3"/>
    <x v="9"/>
    <x v="10"/>
    <n v="1"/>
    <n v="1"/>
    <n v="0"/>
    <m/>
    <m/>
    <n v="0"/>
  </r>
  <r>
    <x v="3"/>
    <d v="2024-09-07T00:00:00"/>
    <x v="3"/>
    <x v="9"/>
    <x v="10"/>
    <n v="1"/>
    <n v="1"/>
    <n v="0"/>
    <m/>
    <m/>
    <n v="0"/>
  </r>
  <r>
    <x v="3"/>
    <d v="2024-09-07T00:00:00"/>
    <x v="3"/>
    <x v="9"/>
    <x v="10"/>
    <n v="1"/>
    <n v="1"/>
    <n v="0"/>
    <m/>
    <m/>
    <n v="0"/>
  </r>
  <r>
    <x v="3"/>
    <d v="2024-09-07T00:00:00"/>
    <x v="3"/>
    <x v="9"/>
    <x v="10"/>
    <n v="2"/>
    <n v="2"/>
    <n v="0"/>
    <m/>
    <m/>
    <n v="0"/>
  </r>
  <r>
    <x v="3"/>
    <d v="2024-09-07T00:00:00"/>
    <x v="3"/>
    <x v="9"/>
    <x v="10"/>
    <n v="2"/>
    <n v="3"/>
    <n v="1"/>
    <m/>
    <m/>
    <n v="0"/>
  </r>
  <r>
    <x v="3"/>
    <d v="2024-09-07T00:00:00"/>
    <x v="3"/>
    <x v="9"/>
    <x v="10"/>
    <n v="12"/>
    <n v="10"/>
    <n v="-2"/>
    <m/>
    <m/>
    <n v="0"/>
  </r>
  <r>
    <x v="3"/>
    <d v="2024-09-07T00:00:00"/>
    <x v="3"/>
    <x v="9"/>
    <x v="10"/>
    <n v="1"/>
    <n v="1"/>
    <n v="0"/>
    <m/>
    <m/>
    <n v="0"/>
  </r>
  <r>
    <x v="3"/>
    <d v="2024-09-07T00:00:00"/>
    <x v="3"/>
    <x v="9"/>
    <x v="10"/>
    <n v="1"/>
    <n v="1"/>
    <n v="0"/>
    <m/>
    <m/>
    <n v="0"/>
  </r>
  <r>
    <x v="3"/>
    <d v="2024-09-07T00:00:00"/>
    <x v="3"/>
    <x v="9"/>
    <x v="10"/>
    <n v="4"/>
    <n v="4"/>
    <n v="0"/>
    <m/>
    <m/>
    <n v="0"/>
  </r>
  <r>
    <x v="3"/>
    <d v="2024-09-07T00:00:00"/>
    <x v="3"/>
    <x v="9"/>
    <x v="10"/>
    <n v="2"/>
    <n v="2"/>
    <n v="0"/>
    <m/>
    <m/>
    <n v="0"/>
  </r>
  <r>
    <x v="3"/>
    <d v="2024-09-07T00:00:00"/>
    <x v="3"/>
    <x v="9"/>
    <x v="10"/>
    <n v="2"/>
    <n v="2"/>
    <n v="0"/>
    <m/>
    <m/>
    <n v="0"/>
  </r>
  <r>
    <x v="3"/>
    <d v="2024-09-07T00:00:00"/>
    <x v="3"/>
    <x v="9"/>
    <x v="10"/>
    <n v="1"/>
    <n v="1"/>
    <n v="0"/>
    <m/>
    <m/>
    <n v="0"/>
  </r>
  <r>
    <x v="3"/>
    <d v="2024-09-07T00:00:00"/>
    <x v="3"/>
    <x v="9"/>
    <x v="10"/>
    <n v="5"/>
    <n v="8"/>
    <n v="3"/>
    <m/>
    <m/>
    <n v="0"/>
  </r>
  <r>
    <x v="3"/>
    <d v="2024-09-07T00:00:00"/>
    <x v="3"/>
    <x v="9"/>
    <x v="10"/>
    <n v="3"/>
    <n v="3"/>
    <n v="0"/>
    <m/>
    <m/>
    <n v="0"/>
  </r>
  <r>
    <x v="3"/>
    <d v="2024-09-07T00:00:00"/>
    <x v="3"/>
    <x v="9"/>
    <x v="10"/>
    <n v="10"/>
    <n v="8"/>
    <n v="-2"/>
    <m/>
    <m/>
    <n v="0"/>
  </r>
  <r>
    <x v="3"/>
    <d v="2024-09-07T00:00:00"/>
    <x v="3"/>
    <x v="9"/>
    <x v="10"/>
    <n v="6"/>
    <n v="3"/>
    <n v="-3"/>
    <m/>
    <m/>
    <n v="0"/>
  </r>
  <r>
    <x v="3"/>
    <d v="2024-09-07T00:00:00"/>
    <x v="3"/>
    <x v="9"/>
    <x v="10"/>
    <n v="2"/>
    <n v="1"/>
    <n v="-1"/>
    <m/>
    <m/>
    <n v="0"/>
  </r>
  <r>
    <x v="3"/>
    <d v="2024-09-07T00:00:00"/>
    <x v="3"/>
    <x v="9"/>
    <x v="10"/>
    <n v="2"/>
    <n v="3"/>
    <n v="1"/>
    <m/>
    <m/>
    <n v="0"/>
  </r>
  <r>
    <x v="3"/>
    <d v="2024-09-07T00:00:00"/>
    <x v="3"/>
    <x v="11"/>
    <x v="13"/>
    <n v="1"/>
    <n v="1"/>
    <n v="0"/>
    <m/>
    <m/>
    <n v="0"/>
  </r>
  <r>
    <x v="3"/>
    <d v="2024-09-07T00:00:00"/>
    <x v="3"/>
    <x v="11"/>
    <x v="13"/>
    <n v="1"/>
    <n v="1"/>
    <n v="0"/>
    <m/>
    <m/>
    <n v="0"/>
  </r>
  <r>
    <x v="3"/>
    <d v="2024-09-07T00:00:00"/>
    <x v="3"/>
    <x v="11"/>
    <x v="13"/>
    <n v="2"/>
    <n v="2"/>
    <n v="0"/>
    <m/>
    <m/>
    <n v="0"/>
  </r>
  <r>
    <x v="3"/>
    <d v="2024-09-07T00:00:00"/>
    <x v="3"/>
    <x v="11"/>
    <x v="13"/>
    <n v="1"/>
    <n v="1"/>
    <n v="0"/>
    <m/>
    <m/>
    <n v="0"/>
  </r>
  <r>
    <x v="3"/>
    <d v="2024-09-07T00:00:00"/>
    <x v="3"/>
    <x v="11"/>
    <x v="13"/>
    <n v="1"/>
    <n v="1"/>
    <n v="0"/>
    <m/>
    <m/>
    <n v="0"/>
  </r>
  <r>
    <x v="3"/>
    <d v="2024-09-07T00:00:00"/>
    <x v="3"/>
    <x v="11"/>
    <x v="13"/>
    <n v="1"/>
    <n v="1"/>
    <n v="0"/>
    <m/>
    <m/>
    <n v="0"/>
  </r>
  <r>
    <x v="3"/>
    <d v="2024-09-07T00:00:00"/>
    <x v="3"/>
    <x v="11"/>
    <x v="13"/>
    <n v="1"/>
    <n v="1"/>
    <n v="0"/>
    <m/>
    <m/>
    <n v="0"/>
  </r>
  <r>
    <x v="3"/>
    <d v="2024-09-07T00:00:00"/>
    <x v="3"/>
    <x v="11"/>
    <x v="13"/>
    <n v="1"/>
    <n v="1"/>
    <n v="0"/>
    <m/>
    <m/>
    <n v="0"/>
  </r>
  <r>
    <x v="3"/>
    <d v="2024-09-07T00:00:00"/>
    <x v="3"/>
    <x v="11"/>
    <x v="13"/>
    <n v="3"/>
    <n v="3"/>
    <n v="0"/>
    <m/>
    <m/>
    <n v="0"/>
  </r>
  <r>
    <x v="3"/>
    <d v="2024-09-07T00:00:00"/>
    <x v="3"/>
    <x v="11"/>
    <x v="13"/>
    <n v="1"/>
    <n v="1"/>
    <n v="0"/>
    <m/>
    <m/>
    <n v="0"/>
  </r>
  <r>
    <x v="3"/>
    <d v="2024-09-07T00:00:00"/>
    <x v="3"/>
    <x v="11"/>
    <x v="13"/>
    <n v="1"/>
    <n v="1"/>
    <n v="0"/>
    <m/>
    <m/>
    <n v="0"/>
  </r>
  <r>
    <x v="3"/>
    <d v="2024-09-07T00:00:00"/>
    <x v="3"/>
    <x v="11"/>
    <x v="13"/>
    <n v="1"/>
    <n v="1"/>
    <n v="0"/>
    <m/>
    <m/>
    <n v="0"/>
  </r>
  <r>
    <x v="3"/>
    <d v="2024-09-07T00:00:00"/>
    <x v="3"/>
    <x v="11"/>
    <x v="13"/>
    <n v="1"/>
    <n v="1"/>
    <n v="0"/>
    <m/>
    <m/>
    <n v="0"/>
  </r>
  <r>
    <x v="3"/>
    <d v="2024-09-07T00:00:00"/>
    <x v="3"/>
    <x v="11"/>
    <x v="13"/>
    <n v="4"/>
    <n v="5"/>
    <n v="1"/>
    <m/>
    <m/>
    <n v="0"/>
  </r>
  <r>
    <x v="3"/>
    <d v="2024-09-07T00:00:00"/>
    <x v="3"/>
    <x v="11"/>
    <x v="13"/>
    <n v="1"/>
    <n v="1"/>
    <n v="0"/>
    <m/>
    <m/>
    <n v="0"/>
  </r>
  <r>
    <x v="3"/>
    <d v="2024-09-07T00:00:00"/>
    <x v="3"/>
    <x v="11"/>
    <x v="13"/>
    <m/>
    <n v="3"/>
    <n v="3"/>
    <m/>
    <m/>
    <n v="0"/>
  </r>
  <r>
    <x v="3"/>
    <d v="2024-09-07T00:00:00"/>
    <x v="3"/>
    <x v="11"/>
    <x v="13"/>
    <n v="2"/>
    <n v="2"/>
    <n v="0"/>
    <m/>
    <m/>
    <n v="0"/>
  </r>
  <r>
    <x v="3"/>
    <d v="2024-09-07T00:00:00"/>
    <x v="3"/>
    <x v="10"/>
    <x v="17"/>
    <n v="2"/>
    <n v="2"/>
    <n v="0"/>
    <m/>
    <m/>
    <n v="0"/>
  </r>
  <r>
    <x v="3"/>
    <d v="2024-09-07T00:00:00"/>
    <x v="3"/>
    <x v="10"/>
    <x v="17"/>
    <m/>
    <m/>
    <n v="0"/>
    <n v="1"/>
    <n v="1"/>
    <n v="0"/>
  </r>
  <r>
    <x v="3"/>
    <d v="2024-09-07T00:00:00"/>
    <x v="3"/>
    <x v="10"/>
    <x v="17"/>
    <m/>
    <m/>
    <n v="0"/>
    <n v="4"/>
    <n v="2"/>
    <n v="-2"/>
  </r>
  <r>
    <x v="3"/>
    <d v="2024-09-07T00:00:00"/>
    <x v="3"/>
    <x v="10"/>
    <x v="17"/>
    <n v="1"/>
    <n v="1"/>
    <n v="0"/>
    <m/>
    <m/>
    <n v="0"/>
  </r>
  <r>
    <x v="3"/>
    <d v="2024-09-07T00:00:00"/>
    <x v="3"/>
    <x v="10"/>
    <x v="17"/>
    <n v="1"/>
    <n v="1"/>
    <n v="0"/>
    <m/>
    <m/>
    <n v="0"/>
  </r>
  <r>
    <x v="3"/>
    <d v="2024-09-07T00:00:00"/>
    <x v="3"/>
    <x v="10"/>
    <x v="18"/>
    <n v="2"/>
    <n v="1"/>
    <n v="-1"/>
    <m/>
    <m/>
    <n v="0"/>
  </r>
  <r>
    <x v="3"/>
    <d v="2024-09-07T00:00:00"/>
    <x v="3"/>
    <x v="10"/>
    <x v="18"/>
    <n v="1"/>
    <n v="1"/>
    <n v="0"/>
    <m/>
    <m/>
    <n v="0"/>
  </r>
  <r>
    <x v="3"/>
    <d v="2024-09-07T00:00:00"/>
    <x v="3"/>
    <x v="10"/>
    <x v="18"/>
    <n v="1"/>
    <n v="1"/>
    <n v="0"/>
    <m/>
    <m/>
    <n v="0"/>
  </r>
  <r>
    <x v="3"/>
    <d v="2024-09-07T00:00:00"/>
    <x v="3"/>
    <x v="10"/>
    <x v="18"/>
    <n v="3"/>
    <n v="3"/>
    <n v="0"/>
    <m/>
    <m/>
    <n v="0"/>
  </r>
  <r>
    <x v="3"/>
    <d v="2024-09-07T00:00:00"/>
    <x v="3"/>
    <x v="11"/>
    <x v="19"/>
    <n v="2"/>
    <n v="2"/>
    <n v="0"/>
    <m/>
    <m/>
    <n v="0"/>
  </r>
  <r>
    <x v="3"/>
    <d v="2024-09-07T00:00:00"/>
    <x v="3"/>
    <x v="11"/>
    <x v="19"/>
    <n v="1"/>
    <n v="1"/>
    <n v="0"/>
    <m/>
    <m/>
    <n v="0"/>
  </r>
  <r>
    <x v="3"/>
    <d v="2024-09-07T00:00:00"/>
    <x v="3"/>
    <x v="7"/>
    <x v="19"/>
    <n v="3"/>
    <n v="3"/>
    <n v="0"/>
    <m/>
    <m/>
    <n v="0"/>
  </r>
  <r>
    <x v="3"/>
    <d v="2024-09-07T00:00:00"/>
    <x v="3"/>
    <x v="7"/>
    <x v="19"/>
    <n v="3"/>
    <n v="4"/>
    <n v="1"/>
    <m/>
    <m/>
    <n v="0"/>
  </r>
  <r>
    <x v="3"/>
    <d v="2024-09-07T00:00:00"/>
    <x v="3"/>
    <x v="7"/>
    <x v="19"/>
    <n v="1"/>
    <n v="1"/>
    <n v="0"/>
    <m/>
    <m/>
    <n v="0"/>
  </r>
  <r>
    <x v="3"/>
    <d v="2024-09-07T00:00:00"/>
    <x v="3"/>
    <x v="7"/>
    <x v="14"/>
    <m/>
    <m/>
    <n v="0"/>
    <n v="6"/>
    <n v="6"/>
    <n v="0"/>
  </r>
  <r>
    <x v="3"/>
    <d v="2024-09-07T00:00:00"/>
    <x v="3"/>
    <x v="7"/>
    <x v="14"/>
    <n v="3"/>
    <n v="1"/>
    <n v="-2"/>
    <n v="6"/>
    <n v="6"/>
    <n v="0"/>
  </r>
  <r>
    <x v="3"/>
    <d v="2024-09-07T00:00:00"/>
    <x v="3"/>
    <x v="7"/>
    <x v="14"/>
    <m/>
    <m/>
    <n v="0"/>
    <n v="6"/>
    <n v="6"/>
    <n v="0"/>
  </r>
  <r>
    <x v="3"/>
    <d v="2024-09-07T00:00:00"/>
    <x v="3"/>
    <x v="7"/>
    <x v="14"/>
    <m/>
    <m/>
    <n v="0"/>
    <n v="3"/>
    <n v="5"/>
    <n v="2"/>
  </r>
  <r>
    <x v="3"/>
    <d v="2024-09-07T00:00:00"/>
    <x v="3"/>
    <x v="7"/>
    <x v="15"/>
    <n v="4"/>
    <n v="3"/>
    <n v="-1"/>
    <m/>
    <m/>
    <n v="0"/>
  </r>
  <r>
    <x v="3"/>
    <d v="2024-09-14T00:00:00"/>
    <x v="4"/>
    <x v="9"/>
    <x v="16"/>
    <n v="1"/>
    <n v="1"/>
    <n v="0"/>
    <n v="0"/>
    <m/>
    <n v="0"/>
  </r>
  <r>
    <x v="3"/>
    <d v="2024-09-14T00:00:00"/>
    <x v="4"/>
    <x v="9"/>
    <x v="16"/>
    <m/>
    <n v="2"/>
    <n v="2"/>
    <n v="7"/>
    <n v="4"/>
    <n v="-3"/>
  </r>
  <r>
    <x v="3"/>
    <d v="2024-09-14T00:00:00"/>
    <x v="4"/>
    <x v="9"/>
    <x v="16"/>
    <n v="1"/>
    <n v="1"/>
    <n v="0"/>
    <n v="0"/>
    <m/>
    <n v="0"/>
  </r>
  <r>
    <x v="3"/>
    <d v="2024-09-14T00:00:00"/>
    <x v="4"/>
    <x v="9"/>
    <x v="16"/>
    <m/>
    <n v="1"/>
    <n v="1"/>
    <n v="2"/>
    <n v="1"/>
    <n v="-1"/>
  </r>
  <r>
    <x v="3"/>
    <d v="2024-09-14T00:00:00"/>
    <x v="4"/>
    <x v="9"/>
    <x v="16"/>
    <n v="1"/>
    <n v="1"/>
    <n v="0"/>
    <n v="0"/>
    <n v="0"/>
    <n v="0"/>
  </r>
  <r>
    <x v="3"/>
    <d v="2024-09-14T00:00:00"/>
    <x v="4"/>
    <x v="7"/>
    <x v="7"/>
    <n v="1"/>
    <n v="1"/>
    <n v="0"/>
    <n v="0"/>
    <m/>
    <n v="0"/>
  </r>
  <r>
    <x v="3"/>
    <d v="2024-09-14T00:00:00"/>
    <x v="4"/>
    <x v="7"/>
    <x v="7"/>
    <n v="1"/>
    <m/>
    <n v="-1"/>
    <n v="0"/>
    <m/>
    <n v="0"/>
  </r>
  <r>
    <x v="3"/>
    <d v="2024-09-14T00:00:00"/>
    <x v="4"/>
    <x v="7"/>
    <x v="7"/>
    <n v="1"/>
    <n v="1"/>
    <n v="0"/>
    <n v="0"/>
    <m/>
    <n v="0"/>
  </r>
  <r>
    <x v="3"/>
    <d v="2024-09-14T00:00:00"/>
    <x v="4"/>
    <x v="7"/>
    <x v="7"/>
    <n v="1"/>
    <n v="2"/>
    <n v="1"/>
    <n v="0"/>
    <m/>
    <n v="0"/>
  </r>
  <r>
    <x v="3"/>
    <d v="2024-09-14T00:00:00"/>
    <x v="4"/>
    <x v="7"/>
    <x v="7"/>
    <n v="1"/>
    <n v="4"/>
    <n v="3"/>
    <n v="0"/>
    <m/>
    <n v="0"/>
  </r>
  <r>
    <x v="3"/>
    <d v="2024-09-14T00:00:00"/>
    <x v="4"/>
    <x v="7"/>
    <x v="7"/>
    <n v="12"/>
    <n v="10"/>
    <n v="-2"/>
    <n v="0"/>
    <m/>
    <n v="0"/>
  </r>
  <r>
    <x v="3"/>
    <d v="2024-09-14T00:00:00"/>
    <x v="4"/>
    <x v="7"/>
    <x v="7"/>
    <n v="2"/>
    <n v="2"/>
    <n v="0"/>
    <m/>
    <m/>
    <n v="0"/>
  </r>
  <r>
    <x v="3"/>
    <d v="2024-09-14T00:00:00"/>
    <x v="4"/>
    <x v="7"/>
    <x v="7"/>
    <n v="2"/>
    <n v="2"/>
    <n v="0"/>
    <m/>
    <m/>
    <n v="0"/>
  </r>
  <r>
    <x v="3"/>
    <d v="2024-09-14T00:00:00"/>
    <x v="4"/>
    <x v="7"/>
    <x v="7"/>
    <n v="4"/>
    <n v="1"/>
    <n v="-3"/>
    <m/>
    <m/>
    <n v="0"/>
  </r>
  <r>
    <x v="3"/>
    <d v="2024-09-14T00:00:00"/>
    <x v="4"/>
    <x v="7"/>
    <x v="7"/>
    <n v="8"/>
    <n v="4"/>
    <n v="-4"/>
    <m/>
    <m/>
    <n v="0"/>
  </r>
  <r>
    <x v="3"/>
    <d v="2024-09-14T00:00:00"/>
    <x v="4"/>
    <x v="7"/>
    <x v="7"/>
    <n v="2"/>
    <n v="2"/>
    <n v="0"/>
    <m/>
    <m/>
    <n v="0"/>
  </r>
  <r>
    <x v="3"/>
    <d v="2024-09-14T00:00:00"/>
    <x v="4"/>
    <x v="7"/>
    <x v="7"/>
    <n v="2"/>
    <n v="3"/>
    <n v="1"/>
    <m/>
    <m/>
    <n v="0"/>
  </r>
  <r>
    <x v="3"/>
    <d v="2024-09-14T00:00:00"/>
    <x v="4"/>
    <x v="7"/>
    <x v="7"/>
    <n v="10"/>
    <n v="7"/>
    <n v="-3"/>
    <m/>
    <m/>
    <n v="0"/>
  </r>
  <r>
    <x v="3"/>
    <d v="2024-09-14T00:00:00"/>
    <x v="4"/>
    <x v="7"/>
    <x v="7"/>
    <n v="6"/>
    <n v="5"/>
    <n v="-1"/>
    <m/>
    <m/>
    <n v="0"/>
  </r>
  <r>
    <x v="3"/>
    <d v="2024-09-14T00:00:00"/>
    <x v="4"/>
    <x v="7"/>
    <x v="7"/>
    <n v="1"/>
    <n v="3"/>
    <n v="2"/>
    <m/>
    <m/>
    <n v="0"/>
  </r>
  <r>
    <x v="3"/>
    <d v="2024-09-14T00:00:00"/>
    <x v="4"/>
    <x v="7"/>
    <x v="7"/>
    <n v="4"/>
    <n v="5"/>
    <n v="1"/>
    <m/>
    <m/>
    <n v="0"/>
  </r>
  <r>
    <x v="3"/>
    <d v="2024-09-14T00:00:00"/>
    <x v="4"/>
    <x v="8"/>
    <x v="8"/>
    <n v="1"/>
    <n v="1"/>
    <n v="0"/>
    <m/>
    <m/>
    <n v="0"/>
  </r>
  <r>
    <x v="3"/>
    <d v="2024-09-14T00:00:00"/>
    <x v="4"/>
    <x v="8"/>
    <x v="8"/>
    <n v="1"/>
    <n v="1"/>
    <n v="0"/>
    <m/>
    <m/>
    <n v="0"/>
  </r>
  <r>
    <x v="3"/>
    <d v="2024-09-14T00:00:00"/>
    <x v="4"/>
    <x v="8"/>
    <x v="8"/>
    <n v="1"/>
    <n v="1"/>
    <n v="0"/>
    <m/>
    <m/>
    <n v="0"/>
  </r>
  <r>
    <x v="3"/>
    <d v="2024-09-14T00:00:00"/>
    <x v="4"/>
    <x v="8"/>
    <x v="8"/>
    <n v="1"/>
    <n v="1"/>
    <n v="0"/>
    <m/>
    <m/>
    <n v="0"/>
  </r>
  <r>
    <x v="3"/>
    <d v="2024-09-14T00:00:00"/>
    <x v="4"/>
    <x v="8"/>
    <x v="8"/>
    <n v="2"/>
    <n v="2"/>
    <n v="0"/>
    <m/>
    <m/>
    <n v="0"/>
  </r>
  <r>
    <x v="3"/>
    <d v="2024-09-14T00:00:00"/>
    <x v="4"/>
    <x v="8"/>
    <x v="8"/>
    <n v="2"/>
    <n v="2"/>
    <n v="0"/>
    <m/>
    <m/>
    <n v="0"/>
  </r>
  <r>
    <x v="3"/>
    <d v="2024-09-14T00:00:00"/>
    <x v="4"/>
    <x v="8"/>
    <x v="8"/>
    <n v="12"/>
    <n v="13"/>
    <n v="1"/>
    <m/>
    <m/>
    <n v="0"/>
  </r>
  <r>
    <x v="3"/>
    <d v="2024-09-14T00:00:00"/>
    <x v="4"/>
    <x v="8"/>
    <x v="8"/>
    <n v="1"/>
    <n v="2"/>
    <n v="1"/>
    <m/>
    <m/>
    <n v="0"/>
  </r>
  <r>
    <x v="3"/>
    <d v="2024-09-14T00:00:00"/>
    <x v="4"/>
    <x v="8"/>
    <x v="8"/>
    <n v="1"/>
    <n v="2"/>
    <n v="1"/>
    <m/>
    <m/>
    <n v="0"/>
  </r>
  <r>
    <x v="3"/>
    <d v="2024-09-14T00:00:00"/>
    <x v="4"/>
    <x v="8"/>
    <x v="8"/>
    <n v="4"/>
    <n v="4"/>
    <n v="0"/>
    <m/>
    <m/>
    <n v="0"/>
  </r>
  <r>
    <x v="3"/>
    <d v="2024-09-14T00:00:00"/>
    <x v="4"/>
    <x v="8"/>
    <x v="8"/>
    <n v="2"/>
    <n v="2"/>
    <n v="0"/>
    <m/>
    <m/>
    <n v="0"/>
  </r>
  <r>
    <x v="3"/>
    <d v="2024-09-14T00:00:00"/>
    <x v="4"/>
    <x v="8"/>
    <x v="8"/>
    <n v="2"/>
    <n v="2"/>
    <n v="0"/>
    <m/>
    <m/>
    <n v="0"/>
  </r>
  <r>
    <x v="3"/>
    <d v="2024-09-14T00:00:00"/>
    <x v="4"/>
    <x v="8"/>
    <x v="8"/>
    <n v="4"/>
    <n v="3"/>
    <n v="-1"/>
    <m/>
    <m/>
    <n v="0"/>
  </r>
  <r>
    <x v="3"/>
    <d v="2024-09-14T00:00:00"/>
    <x v="4"/>
    <x v="8"/>
    <x v="8"/>
    <n v="1"/>
    <n v="1"/>
    <n v="0"/>
    <m/>
    <m/>
    <n v="0"/>
  </r>
  <r>
    <x v="3"/>
    <d v="2024-09-14T00:00:00"/>
    <x v="4"/>
    <x v="8"/>
    <x v="8"/>
    <n v="3"/>
    <n v="3"/>
    <n v="0"/>
    <m/>
    <m/>
    <n v="0"/>
  </r>
  <r>
    <x v="3"/>
    <d v="2024-09-14T00:00:00"/>
    <x v="4"/>
    <x v="8"/>
    <x v="8"/>
    <n v="10"/>
    <n v="10"/>
    <n v="0"/>
    <m/>
    <m/>
    <n v="0"/>
  </r>
  <r>
    <x v="3"/>
    <d v="2024-09-14T00:00:00"/>
    <x v="4"/>
    <x v="8"/>
    <x v="8"/>
    <n v="6"/>
    <n v="4"/>
    <n v="-2"/>
    <m/>
    <m/>
    <n v="0"/>
  </r>
  <r>
    <x v="3"/>
    <d v="2024-09-14T00:00:00"/>
    <x v="4"/>
    <x v="8"/>
    <x v="8"/>
    <n v="2"/>
    <n v="1"/>
    <n v="-1"/>
    <m/>
    <m/>
    <n v="0"/>
  </r>
  <r>
    <x v="3"/>
    <d v="2024-09-14T00:00:00"/>
    <x v="4"/>
    <x v="8"/>
    <x v="8"/>
    <n v="2"/>
    <n v="2"/>
    <n v="0"/>
    <m/>
    <m/>
    <n v="0"/>
  </r>
  <r>
    <x v="3"/>
    <d v="2024-09-14T00:00:00"/>
    <x v="4"/>
    <x v="9"/>
    <x v="9"/>
    <n v="1"/>
    <n v="1"/>
    <n v="0"/>
    <m/>
    <m/>
    <n v="0"/>
  </r>
  <r>
    <x v="3"/>
    <d v="2024-09-14T00:00:00"/>
    <x v="4"/>
    <x v="9"/>
    <x v="9"/>
    <n v="1"/>
    <n v="1"/>
    <n v="0"/>
    <m/>
    <m/>
    <n v="0"/>
  </r>
  <r>
    <x v="3"/>
    <d v="2024-09-14T00:00:00"/>
    <x v="4"/>
    <x v="9"/>
    <x v="9"/>
    <n v="1"/>
    <n v="1"/>
    <n v="0"/>
    <m/>
    <m/>
    <n v="0"/>
  </r>
  <r>
    <x v="3"/>
    <d v="2024-09-14T00:00:00"/>
    <x v="4"/>
    <x v="9"/>
    <x v="9"/>
    <n v="1"/>
    <n v="1"/>
    <n v="0"/>
    <m/>
    <m/>
    <n v="0"/>
  </r>
  <r>
    <x v="3"/>
    <d v="2024-09-14T00:00:00"/>
    <x v="4"/>
    <x v="9"/>
    <x v="9"/>
    <n v="2"/>
    <n v="2"/>
    <n v="0"/>
    <m/>
    <m/>
    <n v="0"/>
  </r>
  <r>
    <x v="3"/>
    <d v="2024-09-14T00:00:00"/>
    <x v="4"/>
    <x v="9"/>
    <x v="9"/>
    <n v="2"/>
    <n v="2"/>
    <n v="0"/>
    <m/>
    <m/>
    <n v="0"/>
  </r>
  <r>
    <x v="3"/>
    <d v="2024-09-14T00:00:00"/>
    <x v="4"/>
    <x v="9"/>
    <x v="9"/>
    <n v="12"/>
    <n v="12"/>
    <n v="0"/>
    <m/>
    <m/>
    <n v="0"/>
  </r>
  <r>
    <x v="3"/>
    <d v="2024-09-14T00:00:00"/>
    <x v="4"/>
    <x v="9"/>
    <x v="9"/>
    <n v="1"/>
    <n v="2"/>
    <n v="1"/>
    <m/>
    <m/>
    <n v="0"/>
  </r>
  <r>
    <x v="3"/>
    <d v="2024-09-14T00:00:00"/>
    <x v="4"/>
    <x v="9"/>
    <x v="9"/>
    <n v="1"/>
    <n v="2"/>
    <n v="1"/>
    <m/>
    <m/>
    <n v="0"/>
  </r>
  <r>
    <x v="3"/>
    <d v="2024-09-14T00:00:00"/>
    <x v="4"/>
    <x v="9"/>
    <x v="9"/>
    <n v="4"/>
    <n v="4"/>
    <n v="0"/>
    <m/>
    <m/>
    <n v="0"/>
  </r>
  <r>
    <x v="3"/>
    <d v="2024-09-14T00:00:00"/>
    <x v="4"/>
    <x v="9"/>
    <x v="9"/>
    <n v="2"/>
    <n v="2"/>
    <n v="0"/>
    <m/>
    <m/>
    <n v="0"/>
  </r>
  <r>
    <x v="3"/>
    <d v="2024-09-14T00:00:00"/>
    <x v="4"/>
    <x v="9"/>
    <x v="9"/>
    <n v="2"/>
    <n v="2"/>
    <n v="0"/>
    <m/>
    <m/>
    <n v="0"/>
  </r>
  <r>
    <x v="3"/>
    <d v="2024-09-14T00:00:00"/>
    <x v="4"/>
    <x v="9"/>
    <x v="9"/>
    <n v="1"/>
    <n v="1"/>
    <n v="0"/>
    <m/>
    <m/>
    <n v="0"/>
  </r>
  <r>
    <x v="3"/>
    <d v="2024-09-14T00:00:00"/>
    <x v="4"/>
    <x v="9"/>
    <x v="9"/>
    <n v="5"/>
    <n v="6"/>
    <n v="1"/>
    <m/>
    <m/>
    <n v="0"/>
  </r>
  <r>
    <x v="3"/>
    <d v="2024-09-14T00:00:00"/>
    <x v="4"/>
    <x v="9"/>
    <x v="9"/>
    <n v="3"/>
    <n v="3"/>
    <n v="0"/>
    <m/>
    <m/>
    <n v="0"/>
  </r>
  <r>
    <x v="3"/>
    <d v="2024-09-14T00:00:00"/>
    <x v="4"/>
    <x v="9"/>
    <x v="9"/>
    <n v="10"/>
    <n v="8"/>
    <n v="-2"/>
    <m/>
    <m/>
    <n v="0"/>
  </r>
  <r>
    <x v="3"/>
    <d v="2024-09-14T00:00:00"/>
    <x v="4"/>
    <x v="9"/>
    <x v="9"/>
    <n v="6"/>
    <n v="4"/>
    <n v="-2"/>
    <m/>
    <m/>
    <n v="0"/>
  </r>
  <r>
    <x v="3"/>
    <d v="2024-09-14T00:00:00"/>
    <x v="4"/>
    <x v="9"/>
    <x v="9"/>
    <n v="2"/>
    <n v="1"/>
    <n v="-1"/>
    <m/>
    <m/>
    <n v="0"/>
  </r>
  <r>
    <x v="3"/>
    <d v="2024-09-14T00:00:00"/>
    <x v="4"/>
    <x v="9"/>
    <x v="9"/>
    <n v="2"/>
    <n v="2"/>
    <n v="0"/>
    <m/>
    <m/>
    <n v="0"/>
  </r>
  <r>
    <x v="3"/>
    <d v="2024-09-14T00:00:00"/>
    <x v="4"/>
    <x v="9"/>
    <x v="10"/>
    <n v="1"/>
    <n v="1"/>
    <n v="0"/>
    <m/>
    <m/>
    <n v="0"/>
  </r>
  <r>
    <x v="3"/>
    <d v="2024-09-14T00:00:00"/>
    <x v="4"/>
    <x v="9"/>
    <x v="10"/>
    <n v="1"/>
    <n v="1"/>
    <n v="0"/>
    <m/>
    <m/>
    <n v="0"/>
  </r>
  <r>
    <x v="3"/>
    <d v="2024-09-14T00:00:00"/>
    <x v="4"/>
    <x v="9"/>
    <x v="10"/>
    <n v="1"/>
    <n v="1"/>
    <n v="0"/>
    <m/>
    <m/>
    <n v="0"/>
  </r>
  <r>
    <x v="3"/>
    <d v="2024-09-14T00:00:00"/>
    <x v="4"/>
    <x v="9"/>
    <x v="10"/>
    <n v="1"/>
    <n v="1"/>
    <n v="0"/>
    <m/>
    <m/>
    <n v="0"/>
  </r>
  <r>
    <x v="3"/>
    <d v="2024-09-14T00:00:00"/>
    <x v="4"/>
    <x v="9"/>
    <x v="10"/>
    <n v="2"/>
    <n v="2"/>
    <n v="0"/>
    <m/>
    <m/>
    <n v="0"/>
  </r>
  <r>
    <x v="3"/>
    <d v="2024-09-14T00:00:00"/>
    <x v="4"/>
    <x v="9"/>
    <x v="10"/>
    <n v="2"/>
    <n v="3"/>
    <n v="1"/>
    <m/>
    <m/>
    <n v="0"/>
  </r>
  <r>
    <x v="3"/>
    <d v="2024-09-14T00:00:00"/>
    <x v="4"/>
    <x v="9"/>
    <x v="10"/>
    <n v="12"/>
    <n v="10"/>
    <n v="-2"/>
    <m/>
    <m/>
    <n v="0"/>
  </r>
  <r>
    <x v="3"/>
    <d v="2024-09-14T00:00:00"/>
    <x v="4"/>
    <x v="9"/>
    <x v="10"/>
    <n v="1"/>
    <n v="1"/>
    <n v="0"/>
    <m/>
    <m/>
    <n v="0"/>
  </r>
  <r>
    <x v="3"/>
    <d v="2024-09-14T00:00:00"/>
    <x v="4"/>
    <x v="9"/>
    <x v="10"/>
    <n v="1"/>
    <n v="1"/>
    <n v="0"/>
    <m/>
    <m/>
    <n v="0"/>
  </r>
  <r>
    <x v="3"/>
    <d v="2024-09-14T00:00:00"/>
    <x v="4"/>
    <x v="9"/>
    <x v="10"/>
    <n v="4"/>
    <n v="4"/>
    <n v="0"/>
    <m/>
    <m/>
    <n v="0"/>
  </r>
  <r>
    <x v="3"/>
    <d v="2024-09-14T00:00:00"/>
    <x v="4"/>
    <x v="9"/>
    <x v="10"/>
    <n v="2"/>
    <n v="2"/>
    <n v="0"/>
    <m/>
    <m/>
    <n v="0"/>
  </r>
  <r>
    <x v="3"/>
    <d v="2024-09-14T00:00:00"/>
    <x v="4"/>
    <x v="9"/>
    <x v="10"/>
    <n v="2"/>
    <n v="2"/>
    <n v="0"/>
    <m/>
    <m/>
    <n v="0"/>
  </r>
  <r>
    <x v="3"/>
    <d v="2024-09-14T00:00:00"/>
    <x v="4"/>
    <x v="9"/>
    <x v="10"/>
    <n v="1"/>
    <n v="1"/>
    <n v="0"/>
    <m/>
    <m/>
    <n v="0"/>
  </r>
  <r>
    <x v="3"/>
    <d v="2024-09-14T00:00:00"/>
    <x v="4"/>
    <x v="9"/>
    <x v="10"/>
    <n v="5"/>
    <n v="8"/>
    <n v="3"/>
    <m/>
    <m/>
    <n v="0"/>
  </r>
  <r>
    <x v="3"/>
    <d v="2024-09-14T00:00:00"/>
    <x v="4"/>
    <x v="9"/>
    <x v="10"/>
    <n v="3"/>
    <n v="3"/>
    <n v="0"/>
    <m/>
    <m/>
    <n v="0"/>
  </r>
  <r>
    <x v="3"/>
    <d v="2024-09-14T00:00:00"/>
    <x v="4"/>
    <x v="9"/>
    <x v="10"/>
    <n v="10"/>
    <n v="8"/>
    <n v="-2"/>
    <m/>
    <m/>
    <n v="0"/>
  </r>
  <r>
    <x v="3"/>
    <d v="2024-09-14T00:00:00"/>
    <x v="4"/>
    <x v="9"/>
    <x v="10"/>
    <n v="6"/>
    <n v="3"/>
    <n v="-3"/>
    <m/>
    <m/>
    <n v="0"/>
  </r>
  <r>
    <x v="3"/>
    <d v="2024-09-14T00:00:00"/>
    <x v="4"/>
    <x v="9"/>
    <x v="10"/>
    <n v="2"/>
    <n v="1"/>
    <n v="-1"/>
    <m/>
    <m/>
    <n v="0"/>
  </r>
  <r>
    <x v="3"/>
    <d v="2024-09-14T00:00:00"/>
    <x v="4"/>
    <x v="9"/>
    <x v="10"/>
    <n v="2"/>
    <n v="3"/>
    <n v="1"/>
    <m/>
    <m/>
    <n v="0"/>
  </r>
  <r>
    <x v="3"/>
    <d v="2024-09-14T00:00:00"/>
    <x v="4"/>
    <x v="11"/>
    <x v="13"/>
    <n v="1"/>
    <n v="1"/>
    <n v="0"/>
    <m/>
    <m/>
    <n v="0"/>
  </r>
  <r>
    <x v="3"/>
    <d v="2024-09-14T00:00:00"/>
    <x v="4"/>
    <x v="11"/>
    <x v="13"/>
    <n v="1"/>
    <n v="1"/>
    <n v="0"/>
    <m/>
    <m/>
    <n v="0"/>
  </r>
  <r>
    <x v="3"/>
    <d v="2024-09-14T00:00:00"/>
    <x v="4"/>
    <x v="11"/>
    <x v="13"/>
    <n v="2"/>
    <n v="2"/>
    <n v="0"/>
    <m/>
    <m/>
    <n v="0"/>
  </r>
  <r>
    <x v="3"/>
    <d v="2024-09-14T00:00:00"/>
    <x v="4"/>
    <x v="11"/>
    <x v="13"/>
    <n v="1"/>
    <n v="1"/>
    <n v="0"/>
    <m/>
    <m/>
    <n v="0"/>
  </r>
  <r>
    <x v="3"/>
    <d v="2024-09-14T00:00:00"/>
    <x v="4"/>
    <x v="11"/>
    <x v="13"/>
    <n v="1"/>
    <n v="1"/>
    <n v="0"/>
    <m/>
    <m/>
    <n v="0"/>
  </r>
  <r>
    <x v="3"/>
    <d v="2024-09-14T00:00:00"/>
    <x v="4"/>
    <x v="11"/>
    <x v="13"/>
    <n v="1"/>
    <n v="1"/>
    <n v="0"/>
    <m/>
    <m/>
    <n v="0"/>
  </r>
  <r>
    <x v="3"/>
    <d v="2024-09-14T00:00:00"/>
    <x v="4"/>
    <x v="11"/>
    <x v="13"/>
    <n v="1"/>
    <n v="1"/>
    <n v="0"/>
    <m/>
    <m/>
    <n v="0"/>
  </r>
  <r>
    <x v="3"/>
    <d v="2024-09-14T00:00:00"/>
    <x v="4"/>
    <x v="11"/>
    <x v="13"/>
    <n v="1"/>
    <n v="1"/>
    <n v="0"/>
    <m/>
    <m/>
    <n v="0"/>
  </r>
  <r>
    <x v="3"/>
    <d v="2024-09-14T00:00:00"/>
    <x v="4"/>
    <x v="11"/>
    <x v="13"/>
    <n v="3"/>
    <n v="3"/>
    <n v="0"/>
    <m/>
    <m/>
    <n v="0"/>
  </r>
  <r>
    <x v="3"/>
    <d v="2024-09-14T00:00:00"/>
    <x v="4"/>
    <x v="11"/>
    <x v="13"/>
    <n v="1"/>
    <n v="1"/>
    <n v="0"/>
    <m/>
    <m/>
    <n v="0"/>
  </r>
  <r>
    <x v="3"/>
    <d v="2024-09-14T00:00:00"/>
    <x v="4"/>
    <x v="11"/>
    <x v="13"/>
    <n v="1"/>
    <n v="1"/>
    <n v="0"/>
    <m/>
    <m/>
    <n v="0"/>
  </r>
  <r>
    <x v="3"/>
    <d v="2024-09-14T00:00:00"/>
    <x v="4"/>
    <x v="11"/>
    <x v="13"/>
    <n v="1"/>
    <n v="1"/>
    <n v="0"/>
    <m/>
    <m/>
    <n v="0"/>
  </r>
  <r>
    <x v="3"/>
    <d v="2024-09-14T00:00:00"/>
    <x v="4"/>
    <x v="11"/>
    <x v="13"/>
    <n v="1"/>
    <n v="1"/>
    <n v="0"/>
    <m/>
    <m/>
    <n v="0"/>
  </r>
  <r>
    <x v="3"/>
    <d v="2024-09-14T00:00:00"/>
    <x v="4"/>
    <x v="11"/>
    <x v="13"/>
    <n v="4"/>
    <n v="5"/>
    <n v="1"/>
    <m/>
    <m/>
    <n v="0"/>
  </r>
  <r>
    <x v="3"/>
    <d v="2024-09-14T00:00:00"/>
    <x v="4"/>
    <x v="11"/>
    <x v="13"/>
    <n v="1"/>
    <n v="1"/>
    <n v="0"/>
    <m/>
    <m/>
    <n v="0"/>
  </r>
  <r>
    <x v="3"/>
    <d v="2024-09-14T00:00:00"/>
    <x v="4"/>
    <x v="11"/>
    <x v="13"/>
    <m/>
    <n v="3"/>
    <n v="3"/>
    <m/>
    <m/>
    <n v="0"/>
  </r>
  <r>
    <x v="3"/>
    <d v="2024-09-14T00:00:00"/>
    <x v="4"/>
    <x v="11"/>
    <x v="13"/>
    <n v="2"/>
    <n v="2"/>
    <n v="0"/>
    <m/>
    <m/>
    <n v="0"/>
  </r>
  <r>
    <x v="3"/>
    <d v="2024-09-14T00:00:00"/>
    <x v="4"/>
    <x v="10"/>
    <x v="17"/>
    <n v="2"/>
    <n v="2"/>
    <n v="0"/>
    <m/>
    <m/>
    <n v="0"/>
  </r>
  <r>
    <x v="3"/>
    <d v="2024-09-14T00:00:00"/>
    <x v="4"/>
    <x v="10"/>
    <x v="17"/>
    <m/>
    <m/>
    <n v="0"/>
    <n v="1"/>
    <n v="1"/>
    <n v="0"/>
  </r>
  <r>
    <x v="3"/>
    <d v="2024-09-14T00:00:00"/>
    <x v="4"/>
    <x v="10"/>
    <x v="17"/>
    <m/>
    <m/>
    <n v="0"/>
    <n v="4"/>
    <n v="3"/>
    <n v="-1"/>
  </r>
  <r>
    <x v="3"/>
    <d v="2024-09-14T00:00:00"/>
    <x v="4"/>
    <x v="10"/>
    <x v="17"/>
    <n v="1"/>
    <n v="1"/>
    <n v="0"/>
    <m/>
    <m/>
    <n v="0"/>
  </r>
  <r>
    <x v="3"/>
    <d v="2024-09-14T00:00:00"/>
    <x v="4"/>
    <x v="10"/>
    <x v="17"/>
    <n v="1"/>
    <n v="1"/>
    <n v="0"/>
    <m/>
    <m/>
    <n v="0"/>
  </r>
  <r>
    <x v="3"/>
    <d v="2024-09-14T00:00:00"/>
    <x v="4"/>
    <x v="10"/>
    <x v="18"/>
    <n v="2"/>
    <n v="1"/>
    <n v="-1"/>
    <m/>
    <m/>
    <n v="0"/>
  </r>
  <r>
    <x v="3"/>
    <d v="2024-09-14T00:00:00"/>
    <x v="4"/>
    <x v="10"/>
    <x v="18"/>
    <n v="1"/>
    <n v="1"/>
    <n v="0"/>
    <m/>
    <m/>
    <n v="0"/>
  </r>
  <r>
    <x v="3"/>
    <d v="2024-09-14T00:00:00"/>
    <x v="4"/>
    <x v="10"/>
    <x v="18"/>
    <n v="1"/>
    <n v="0"/>
    <n v="-1"/>
    <m/>
    <m/>
    <n v="0"/>
  </r>
  <r>
    <x v="3"/>
    <d v="2024-09-14T00:00:00"/>
    <x v="4"/>
    <x v="10"/>
    <x v="18"/>
    <n v="3"/>
    <n v="3"/>
    <n v="0"/>
    <m/>
    <m/>
    <n v="0"/>
  </r>
  <r>
    <x v="3"/>
    <d v="2024-09-14T00:00:00"/>
    <x v="4"/>
    <x v="11"/>
    <x v="19"/>
    <n v="2"/>
    <n v="2"/>
    <n v="0"/>
    <m/>
    <m/>
    <n v="0"/>
  </r>
  <r>
    <x v="3"/>
    <d v="2024-09-14T00:00:00"/>
    <x v="4"/>
    <x v="11"/>
    <x v="19"/>
    <n v="1"/>
    <n v="1"/>
    <n v="0"/>
    <m/>
    <m/>
    <n v="0"/>
  </r>
  <r>
    <x v="3"/>
    <d v="2024-09-14T00:00:00"/>
    <x v="4"/>
    <x v="7"/>
    <x v="19"/>
    <n v="3"/>
    <n v="3"/>
    <n v="0"/>
    <m/>
    <m/>
    <n v="0"/>
  </r>
  <r>
    <x v="3"/>
    <d v="2024-09-14T00:00:00"/>
    <x v="4"/>
    <x v="7"/>
    <x v="19"/>
    <n v="3"/>
    <n v="4"/>
    <n v="1"/>
    <m/>
    <m/>
    <n v="0"/>
  </r>
  <r>
    <x v="3"/>
    <d v="2024-09-14T00:00:00"/>
    <x v="4"/>
    <x v="7"/>
    <x v="19"/>
    <n v="1"/>
    <n v="1"/>
    <n v="0"/>
    <m/>
    <m/>
    <n v="0"/>
  </r>
  <r>
    <x v="3"/>
    <d v="2024-09-14T00:00:00"/>
    <x v="4"/>
    <x v="7"/>
    <x v="14"/>
    <m/>
    <m/>
    <n v="0"/>
    <n v="6"/>
    <n v="6"/>
    <n v="0"/>
  </r>
  <r>
    <x v="3"/>
    <d v="2024-09-14T00:00:00"/>
    <x v="4"/>
    <x v="7"/>
    <x v="14"/>
    <n v="3"/>
    <n v="1"/>
    <n v="-2"/>
    <n v="6"/>
    <n v="6"/>
    <n v="0"/>
  </r>
  <r>
    <x v="3"/>
    <d v="2024-09-14T00:00:00"/>
    <x v="4"/>
    <x v="7"/>
    <x v="14"/>
    <m/>
    <m/>
    <n v="0"/>
    <n v="6"/>
    <n v="6"/>
    <n v="0"/>
  </r>
  <r>
    <x v="3"/>
    <d v="2024-09-14T00:00:00"/>
    <x v="4"/>
    <x v="7"/>
    <x v="14"/>
    <m/>
    <m/>
    <n v="0"/>
    <n v="3"/>
    <n v="6"/>
    <n v="3"/>
  </r>
  <r>
    <x v="3"/>
    <d v="2024-09-14T00:00:00"/>
    <x v="4"/>
    <x v="7"/>
    <x v="15"/>
    <n v="4"/>
    <n v="3"/>
    <n v="-1"/>
    <m/>
    <m/>
    <n v="0"/>
  </r>
  <r>
    <x v="3"/>
    <d v="2024-09-21T00:00:00"/>
    <x v="5"/>
    <x v="9"/>
    <x v="16"/>
    <n v="1"/>
    <n v="1"/>
    <n v="0"/>
    <n v="0"/>
    <m/>
    <n v="0"/>
  </r>
  <r>
    <x v="3"/>
    <d v="2024-09-21T00:00:00"/>
    <x v="5"/>
    <x v="9"/>
    <x v="16"/>
    <m/>
    <n v="2"/>
    <n v="2"/>
    <n v="7"/>
    <n v="4"/>
    <n v="-3"/>
  </r>
  <r>
    <x v="3"/>
    <d v="2024-09-21T00:00:00"/>
    <x v="5"/>
    <x v="9"/>
    <x v="16"/>
    <n v="1"/>
    <n v="1"/>
    <n v="0"/>
    <n v="0"/>
    <m/>
    <n v="0"/>
  </r>
  <r>
    <x v="3"/>
    <d v="2024-09-21T00:00:00"/>
    <x v="5"/>
    <x v="9"/>
    <x v="16"/>
    <m/>
    <n v="1"/>
    <n v="1"/>
    <n v="2"/>
    <n v="1"/>
    <n v="-1"/>
  </r>
  <r>
    <x v="3"/>
    <d v="2024-09-21T00:00:00"/>
    <x v="5"/>
    <x v="9"/>
    <x v="16"/>
    <n v="1"/>
    <n v="1"/>
    <n v="0"/>
    <n v="0"/>
    <n v="0"/>
    <n v="0"/>
  </r>
  <r>
    <x v="3"/>
    <d v="2024-09-21T00:00:00"/>
    <x v="5"/>
    <x v="7"/>
    <x v="7"/>
    <n v="1"/>
    <n v="1"/>
    <n v="0"/>
    <n v="0"/>
    <m/>
    <n v="0"/>
  </r>
  <r>
    <x v="3"/>
    <d v="2024-09-21T00:00:00"/>
    <x v="5"/>
    <x v="7"/>
    <x v="7"/>
    <n v="1"/>
    <m/>
    <n v="-1"/>
    <n v="0"/>
    <m/>
    <n v="0"/>
  </r>
  <r>
    <x v="3"/>
    <d v="2024-09-21T00:00:00"/>
    <x v="5"/>
    <x v="7"/>
    <x v="7"/>
    <n v="1"/>
    <n v="1"/>
    <n v="0"/>
    <n v="0"/>
    <m/>
    <n v="0"/>
  </r>
  <r>
    <x v="3"/>
    <d v="2024-09-21T00:00:00"/>
    <x v="5"/>
    <x v="7"/>
    <x v="7"/>
    <n v="1"/>
    <n v="2"/>
    <n v="1"/>
    <n v="0"/>
    <m/>
    <n v="0"/>
  </r>
  <r>
    <x v="3"/>
    <d v="2024-09-21T00:00:00"/>
    <x v="5"/>
    <x v="7"/>
    <x v="7"/>
    <n v="1"/>
    <n v="4"/>
    <n v="3"/>
    <n v="0"/>
    <m/>
    <n v="0"/>
  </r>
  <r>
    <x v="3"/>
    <d v="2024-09-21T00:00:00"/>
    <x v="5"/>
    <x v="7"/>
    <x v="7"/>
    <n v="12"/>
    <n v="10"/>
    <n v="-2"/>
    <n v="0"/>
    <m/>
    <n v="0"/>
  </r>
  <r>
    <x v="3"/>
    <d v="2024-09-21T00:00:00"/>
    <x v="5"/>
    <x v="7"/>
    <x v="7"/>
    <n v="2"/>
    <n v="2"/>
    <n v="0"/>
    <m/>
    <m/>
    <n v="0"/>
  </r>
  <r>
    <x v="3"/>
    <d v="2024-09-21T00:00:00"/>
    <x v="5"/>
    <x v="7"/>
    <x v="7"/>
    <n v="2"/>
    <n v="2"/>
    <n v="0"/>
    <m/>
    <m/>
    <n v="0"/>
  </r>
  <r>
    <x v="3"/>
    <d v="2024-09-21T00:00:00"/>
    <x v="5"/>
    <x v="7"/>
    <x v="7"/>
    <n v="4"/>
    <n v="4"/>
    <n v="0"/>
    <m/>
    <m/>
    <n v="0"/>
  </r>
  <r>
    <x v="3"/>
    <d v="2024-09-21T00:00:00"/>
    <x v="5"/>
    <x v="7"/>
    <x v="7"/>
    <n v="8"/>
    <n v="4"/>
    <n v="-4"/>
    <m/>
    <m/>
    <n v="0"/>
  </r>
  <r>
    <x v="3"/>
    <d v="2024-09-21T00:00:00"/>
    <x v="5"/>
    <x v="7"/>
    <x v="7"/>
    <n v="2"/>
    <n v="2"/>
    <n v="0"/>
    <m/>
    <m/>
    <n v="0"/>
  </r>
  <r>
    <x v="3"/>
    <d v="2024-09-21T00:00:00"/>
    <x v="5"/>
    <x v="7"/>
    <x v="7"/>
    <n v="2"/>
    <n v="3"/>
    <n v="1"/>
    <m/>
    <m/>
    <n v="0"/>
  </r>
  <r>
    <x v="3"/>
    <d v="2024-09-21T00:00:00"/>
    <x v="5"/>
    <x v="7"/>
    <x v="7"/>
    <n v="10"/>
    <n v="7"/>
    <n v="-3"/>
    <m/>
    <m/>
    <n v="0"/>
  </r>
  <r>
    <x v="3"/>
    <d v="2024-09-21T00:00:00"/>
    <x v="5"/>
    <x v="7"/>
    <x v="7"/>
    <n v="6"/>
    <n v="5"/>
    <n v="-1"/>
    <m/>
    <m/>
    <n v="0"/>
  </r>
  <r>
    <x v="3"/>
    <d v="2024-09-21T00:00:00"/>
    <x v="5"/>
    <x v="7"/>
    <x v="7"/>
    <n v="1"/>
    <n v="3"/>
    <n v="2"/>
    <m/>
    <m/>
    <n v="0"/>
  </r>
  <r>
    <x v="3"/>
    <d v="2024-09-21T00:00:00"/>
    <x v="5"/>
    <x v="7"/>
    <x v="7"/>
    <n v="4"/>
    <n v="5"/>
    <n v="1"/>
    <m/>
    <m/>
    <n v="0"/>
  </r>
  <r>
    <x v="3"/>
    <d v="2024-09-21T00:00:00"/>
    <x v="5"/>
    <x v="8"/>
    <x v="8"/>
    <n v="1"/>
    <n v="1"/>
    <n v="0"/>
    <m/>
    <m/>
    <n v="0"/>
  </r>
  <r>
    <x v="3"/>
    <d v="2024-09-21T00:00:00"/>
    <x v="5"/>
    <x v="8"/>
    <x v="8"/>
    <n v="1"/>
    <n v="1"/>
    <n v="0"/>
    <m/>
    <m/>
    <n v="0"/>
  </r>
  <r>
    <x v="3"/>
    <d v="2024-09-21T00:00:00"/>
    <x v="5"/>
    <x v="8"/>
    <x v="8"/>
    <n v="1"/>
    <n v="1"/>
    <n v="0"/>
    <m/>
    <m/>
    <n v="0"/>
  </r>
  <r>
    <x v="3"/>
    <d v="2024-09-21T00:00:00"/>
    <x v="5"/>
    <x v="8"/>
    <x v="8"/>
    <n v="1"/>
    <n v="1"/>
    <n v="0"/>
    <m/>
    <m/>
    <n v="0"/>
  </r>
  <r>
    <x v="3"/>
    <d v="2024-09-21T00:00:00"/>
    <x v="5"/>
    <x v="8"/>
    <x v="8"/>
    <n v="2"/>
    <n v="2"/>
    <n v="0"/>
    <m/>
    <m/>
    <n v="0"/>
  </r>
  <r>
    <x v="3"/>
    <d v="2024-09-21T00:00:00"/>
    <x v="5"/>
    <x v="8"/>
    <x v="8"/>
    <n v="2"/>
    <n v="2"/>
    <n v="0"/>
    <m/>
    <m/>
    <n v="0"/>
  </r>
  <r>
    <x v="3"/>
    <d v="2024-09-21T00:00:00"/>
    <x v="5"/>
    <x v="8"/>
    <x v="8"/>
    <n v="12"/>
    <n v="13"/>
    <n v="1"/>
    <m/>
    <m/>
    <n v="0"/>
  </r>
  <r>
    <x v="3"/>
    <d v="2024-09-21T00:00:00"/>
    <x v="5"/>
    <x v="8"/>
    <x v="8"/>
    <n v="1"/>
    <n v="2"/>
    <n v="1"/>
    <m/>
    <m/>
    <n v="0"/>
  </r>
  <r>
    <x v="3"/>
    <d v="2024-09-21T00:00:00"/>
    <x v="5"/>
    <x v="8"/>
    <x v="8"/>
    <n v="1"/>
    <n v="2"/>
    <n v="1"/>
    <m/>
    <m/>
    <n v="0"/>
  </r>
  <r>
    <x v="3"/>
    <d v="2024-09-21T00:00:00"/>
    <x v="5"/>
    <x v="8"/>
    <x v="8"/>
    <n v="4"/>
    <n v="4"/>
    <n v="0"/>
    <m/>
    <m/>
    <n v="0"/>
  </r>
  <r>
    <x v="3"/>
    <d v="2024-09-21T00:00:00"/>
    <x v="5"/>
    <x v="8"/>
    <x v="8"/>
    <n v="2"/>
    <n v="2"/>
    <n v="0"/>
    <m/>
    <m/>
    <n v="0"/>
  </r>
  <r>
    <x v="3"/>
    <d v="2024-09-21T00:00:00"/>
    <x v="5"/>
    <x v="8"/>
    <x v="8"/>
    <n v="2"/>
    <n v="2"/>
    <n v="0"/>
    <m/>
    <m/>
    <n v="0"/>
  </r>
  <r>
    <x v="3"/>
    <d v="2024-09-21T00:00:00"/>
    <x v="5"/>
    <x v="8"/>
    <x v="8"/>
    <n v="4"/>
    <n v="3"/>
    <n v="-1"/>
    <m/>
    <m/>
    <n v="0"/>
  </r>
  <r>
    <x v="3"/>
    <d v="2024-09-21T00:00:00"/>
    <x v="5"/>
    <x v="8"/>
    <x v="8"/>
    <n v="1"/>
    <n v="1"/>
    <n v="0"/>
    <m/>
    <m/>
    <n v="0"/>
  </r>
  <r>
    <x v="3"/>
    <d v="2024-09-21T00:00:00"/>
    <x v="5"/>
    <x v="8"/>
    <x v="8"/>
    <n v="3"/>
    <n v="3"/>
    <n v="0"/>
    <m/>
    <m/>
    <n v="0"/>
  </r>
  <r>
    <x v="3"/>
    <d v="2024-09-21T00:00:00"/>
    <x v="5"/>
    <x v="8"/>
    <x v="8"/>
    <n v="10"/>
    <n v="10"/>
    <n v="0"/>
    <m/>
    <m/>
    <n v="0"/>
  </r>
  <r>
    <x v="3"/>
    <d v="2024-09-21T00:00:00"/>
    <x v="5"/>
    <x v="8"/>
    <x v="8"/>
    <n v="6"/>
    <n v="4"/>
    <n v="-2"/>
    <m/>
    <m/>
    <n v="0"/>
  </r>
  <r>
    <x v="3"/>
    <d v="2024-09-21T00:00:00"/>
    <x v="5"/>
    <x v="8"/>
    <x v="8"/>
    <n v="2"/>
    <n v="1"/>
    <n v="-1"/>
    <m/>
    <m/>
    <n v="0"/>
  </r>
  <r>
    <x v="3"/>
    <d v="2024-09-21T00:00:00"/>
    <x v="5"/>
    <x v="8"/>
    <x v="8"/>
    <n v="2"/>
    <n v="2"/>
    <n v="0"/>
    <m/>
    <m/>
    <n v="0"/>
  </r>
  <r>
    <x v="3"/>
    <d v="2024-09-21T00:00:00"/>
    <x v="5"/>
    <x v="9"/>
    <x v="9"/>
    <n v="1"/>
    <n v="1"/>
    <n v="0"/>
    <m/>
    <m/>
    <n v="0"/>
  </r>
  <r>
    <x v="3"/>
    <d v="2024-09-21T00:00:00"/>
    <x v="5"/>
    <x v="9"/>
    <x v="9"/>
    <n v="1"/>
    <n v="1"/>
    <n v="0"/>
    <m/>
    <m/>
    <n v="0"/>
  </r>
  <r>
    <x v="3"/>
    <d v="2024-09-21T00:00:00"/>
    <x v="5"/>
    <x v="9"/>
    <x v="9"/>
    <n v="1"/>
    <n v="1"/>
    <n v="0"/>
    <m/>
    <m/>
    <n v="0"/>
  </r>
  <r>
    <x v="3"/>
    <d v="2024-09-21T00:00:00"/>
    <x v="5"/>
    <x v="9"/>
    <x v="9"/>
    <n v="1"/>
    <n v="1"/>
    <n v="0"/>
    <m/>
    <m/>
    <n v="0"/>
  </r>
  <r>
    <x v="3"/>
    <d v="2024-09-21T00:00:00"/>
    <x v="5"/>
    <x v="9"/>
    <x v="9"/>
    <n v="2"/>
    <n v="2"/>
    <n v="0"/>
    <m/>
    <m/>
    <n v="0"/>
  </r>
  <r>
    <x v="3"/>
    <d v="2024-09-21T00:00:00"/>
    <x v="5"/>
    <x v="9"/>
    <x v="9"/>
    <n v="2"/>
    <n v="2"/>
    <n v="0"/>
    <m/>
    <m/>
    <n v="0"/>
  </r>
  <r>
    <x v="3"/>
    <d v="2024-09-21T00:00:00"/>
    <x v="5"/>
    <x v="9"/>
    <x v="9"/>
    <n v="12"/>
    <n v="12"/>
    <n v="0"/>
    <m/>
    <m/>
    <n v="0"/>
  </r>
  <r>
    <x v="3"/>
    <d v="2024-09-21T00:00:00"/>
    <x v="5"/>
    <x v="9"/>
    <x v="9"/>
    <n v="1"/>
    <n v="2"/>
    <n v="1"/>
    <m/>
    <m/>
    <n v="0"/>
  </r>
  <r>
    <x v="3"/>
    <d v="2024-09-21T00:00:00"/>
    <x v="5"/>
    <x v="9"/>
    <x v="9"/>
    <n v="1"/>
    <n v="2"/>
    <n v="1"/>
    <m/>
    <m/>
    <n v="0"/>
  </r>
  <r>
    <x v="3"/>
    <d v="2024-09-21T00:00:00"/>
    <x v="5"/>
    <x v="9"/>
    <x v="9"/>
    <n v="4"/>
    <n v="4"/>
    <n v="0"/>
    <m/>
    <m/>
    <n v="0"/>
  </r>
  <r>
    <x v="3"/>
    <d v="2024-09-21T00:00:00"/>
    <x v="5"/>
    <x v="9"/>
    <x v="9"/>
    <n v="2"/>
    <n v="2"/>
    <n v="0"/>
    <m/>
    <m/>
    <n v="0"/>
  </r>
  <r>
    <x v="3"/>
    <d v="2024-09-21T00:00:00"/>
    <x v="5"/>
    <x v="9"/>
    <x v="9"/>
    <n v="2"/>
    <n v="2"/>
    <n v="0"/>
    <m/>
    <m/>
    <n v="0"/>
  </r>
  <r>
    <x v="3"/>
    <d v="2024-09-21T00:00:00"/>
    <x v="5"/>
    <x v="9"/>
    <x v="9"/>
    <n v="1"/>
    <n v="1"/>
    <n v="0"/>
    <m/>
    <m/>
    <n v="0"/>
  </r>
  <r>
    <x v="3"/>
    <d v="2024-09-21T00:00:00"/>
    <x v="5"/>
    <x v="9"/>
    <x v="9"/>
    <n v="5"/>
    <n v="6"/>
    <n v="1"/>
    <m/>
    <m/>
    <n v="0"/>
  </r>
  <r>
    <x v="3"/>
    <d v="2024-09-21T00:00:00"/>
    <x v="5"/>
    <x v="9"/>
    <x v="9"/>
    <n v="3"/>
    <n v="3"/>
    <n v="0"/>
    <m/>
    <m/>
    <n v="0"/>
  </r>
  <r>
    <x v="3"/>
    <d v="2024-09-21T00:00:00"/>
    <x v="5"/>
    <x v="9"/>
    <x v="9"/>
    <n v="10"/>
    <n v="9"/>
    <n v="-1"/>
    <m/>
    <m/>
    <n v="0"/>
  </r>
  <r>
    <x v="3"/>
    <d v="2024-09-21T00:00:00"/>
    <x v="5"/>
    <x v="9"/>
    <x v="9"/>
    <n v="6"/>
    <n v="6"/>
    <n v="0"/>
    <m/>
    <m/>
    <n v="0"/>
  </r>
  <r>
    <x v="3"/>
    <d v="2024-09-21T00:00:00"/>
    <x v="5"/>
    <x v="9"/>
    <x v="9"/>
    <n v="2"/>
    <n v="2"/>
    <n v="0"/>
    <m/>
    <m/>
    <n v="0"/>
  </r>
  <r>
    <x v="3"/>
    <d v="2024-09-21T00:00:00"/>
    <x v="5"/>
    <x v="9"/>
    <x v="9"/>
    <n v="2"/>
    <n v="2"/>
    <n v="0"/>
    <m/>
    <m/>
    <n v="0"/>
  </r>
  <r>
    <x v="3"/>
    <d v="2024-09-21T00:00:00"/>
    <x v="5"/>
    <x v="12"/>
    <x v="10"/>
    <n v="1"/>
    <n v="1"/>
    <n v="0"/>
    <m/>
    <m/>
    <n v="0"/>
  </r>
  <r>
    <x v="3"/>
    <d v="2024-09-21T00:00:00"/>
    <x v="5"/>
    <x v="12"/>
    <x v="10"/>
    <n v="1"/>
    <n v="1"/>
    <n v="0"/>
    <m/>
    <m/>
    <n v="0"/>
  </r>
  <r>
    <x v="3"/>
    <d v="2024-09-21T00:00:00"/>
    <x v="5"/>
    <x v="12"/>
    <x v="10"/>
    <n v="1"/>
    <n v="1"/>
    <n v="0"/>
    <m/>
    <m/>
    <n v="0"/>
  </r>
  <r>
    <x v="3"/>
    <d v="2024-09-21T00:00:00"/>
    <x v="5"/>
    <x v="12"/>
    <x v="10"/>
    <n v="1"/>
    <n v="1"/>
    <n v="0"/>
    <m/>
    <m/>
    <n v="0"/>
  </r>
  <r>
    <x v="3"/>
    <d v="2024-09-21T00:00:00"/>
    <x v="5"/>
    <x v="12"/>
    <x v="10"/>
    <n v="2"/>
    <n v="2"/>
    <n v="0"/>
    <m/>
    <m/>
    <n v="0"/>
  </r>
  <r>
    <x v="3"/>
    <d v="2024-09-21T00:00:00"/>
    <x v="5"/>
    <x v="12"/>
    <x v="10"/>
    <n v="2"/>
    <n v="3"/>
    <n v="1"/>
    <m/>
    <m/>
    <n v="0"/>
  </r>
  <r>
    <x v="3"/>
    <d v="2024-09-21T00:00:00"/>
    <x v="5"/>
    <x v="12"/>
    <x v="10"/>
    <n v="12"/>
    <n v="10"/>
    <n v="-2"/>
    <m/>
    <m/>
    <n v="0"/>
  </r>
  <r>
    <x v="3"/>
    <d v="2024-09-21T00:00:00"/>
    <x v="5"/>
    <x v="12"/>
    <x v="10"/>
    <n v="1"/>
    <n v="1"/>
    <n v="0"/>
    <m/>
    <m/>
    <n v="0"/>
  </r>
  <r>
    <x v="3"/>
    <d v="2024-09-21T00:00:00"/>
    <x v="5"/>
    <x v="12"/>
    <x v="10"/>
    <n v="1"/>
    <n v="1"/>
    <n v="0"/>
    <m/>
    <m/>
    <n v="0"/>
  </r>
  <r>
    <x v="3"/>
    <d v="2024-09-21T00:00:00"/>
    <x v="5"/>
    <x v="12"/>
    <x v="10"/>
    <n v="4"/>
    <n v="4"/>
    <n v="0"/>
    <m/>
    <m/>
    <n v="0"/>
  </r>
  <r>
    <x v="3"/>
    <d v="2024-09-21T00:00:00"/>
    <x v="5"/>
    <x v="12"/>
    <x v="10"/>
    <n v="2"/>
    <n v="2"/>
    <n v="0"/>
    <m/>
    <m/>
    <n v="0"/>
  </r>
  <r>
    <x v="3"/>
    <d v="2024-09-21T00:00:00"/>
    <x v="5"/>
    <x v="12"/>
    <x v="10"/>
    <n v="2"/>
    <n v="2"/>
    <n v="0"/>
    <m/>
    <m/>
    <n v="0"/>
  </r>
  <r>
    <x v="3"/>
    <d v="2024-09-21T00:00:00"/>
    <x v="5"/>
    <x v="12"/>
    <x v="10"/>
    <n v="1"/>
    <n v="1"/>
    <n v="0"/>
    <m/>
    <m/>
    <n v="0"/>
  </r>
  <r>
    <x v="3"/>
    <d v="2024-09-21T00:00:00"/>
    <x v="5"/>
    <x v="12"/>
    <x v="10"/>
    <n v="5"/>
    <n v="8"/>
    <n v="3"/>
    <m/>
    <m/>
    <n v="0"/>
  </r>
  <r>
    <x v="3"/>
    <d v="2024-09-21T00:00:00"/>
    <x v="5"/>
    <x v="12"/>
    <x v="10"/>
    <n v="3"/>
    <n v="3"/>
    <n v="0"/>
    <m/>
    <m/>
    <n v="0"/>
  </r>
  <r>
    <x v="3"/>
    <d v="2024-09-21T00:00:00"/>
    <x v="5"/>
    <x v="12"/>
    <x v="10"/>
    <n v="10"/>
    <n v="9"/>
    <n v="-1"/>
    <m/>
    <m/>
    <n v="0"/>
  </r>
  <r>
    <x v="3"/>
    <d v="2024-09-21T00:00:00"/>
    <x v="5"/>
    <x v="12"/>
    <x v="10"/>
    <n v="6"/>
    <n v="5"/>
    <n v="-1"/>
    <m/>
    <m/>
    <n v="0"/>
  </r>
  <r>
    <x v="3"/>
    <d v="2024-09-21T00:00:00"/>
    <x v="5"/>
    <x v="12"/>
    <x v="10"/>
    <n v="2"/>
    <n v="2"/>
    <n v="0"/>
    <m/>
    <m/>
    <n v="0"/>
  </r>
  <r>
    <x v="3"/>
    <d v="2024-09-21T00:00:00"/>
    <x v="5"/>
    <x v="12"/>
    <x v="10"/>
    <n v="2"/>
    <n v="3"/>
    <n v="1"/>
    <m/>
    <m/>
    <n v="0"/>
  </r>
  <r>
    <x v="3"/>
    <d v="2024-09-21T00:00:00"/>
    <x v="5"/>
    <x v="11"/>
    <x v="13"/>
    <n v="1"/>
    <n v="1"/>
    <n v="0"/>
    <m/>
    <m/>
    <n v="0"/>
  </r>
  <r>
    <x v="3"/>
    <d v="2024-09-21T00:00:00"/>
    <x v="5"/>
    <x v="11"/>
    <x v="13"/>
    <n v="1"/>
    <n v="1"/>
    <n v="0"/>
    <m/>
    <m/>
    <n v="0"/>
  </r>
  <r>
    <x v="3"/>
    <d v="2024-09-21T00:00:00"/>
    <x v="5"/>
    <x v="11"/>
    <x v="13"/>
    <n v="2"/>
    <n v="2"/>
    <n v="0"/>
    <m/>
    <m/>
    <n v="0"/>
  </r>
  <r>
    <x v="3"/>
    <d v="2024-09-21T00:00:00"/>
    <x v="5"/>
    <x v="11"/>
    <x v="13"/>
    <n v="1"/>
    <n v="1"/>
    <n v="0"/>
    <m/>
    <m/>
    <n v="0"/>
  </r>
  <r>
    <x v="3"/>
    <d v="2024-09-21T00:00:00"/>
    <x v="5"/>
    <x v="11"/>
    <x v="13"/>
    <n v="1"/>
    <n v="1"/>
    <n v="0"/>
    <m/>
    <m/>
    <n v="0"/>
  </r>
  <r>
    <x v="3"/>
    <d v="2024-09-21T00:00:00"/>
    <x v="5"/>
    <x v="11"/>
    <x v="13"/>
    <n v="1"/>
    <n v="1"/>
    <n v="0"/>
    <m/>
    <m/>
    <n v="0"/>
  </r>
  <r>
    <x v="3"/>
    <d v="2024-09-21T00:00:00"/>
    <x v="5"/>
    <x v="11"/>
    <x v="13"/>
    <n v="1"/>
    <n v="1"/>
    <n v="0"/>
    <m/>
    <m/>
    <n v="0"/>
  </r>
  <r>
    <x v="3"/>
    <d v="2024-09-21T00:00:00"/>
    <x v="5"/>
    <x v="11"/>
    <x v="13"/>
    <n v="1"/>
    <n v="1"/>
    <n v="0"/>
    <m/>
    <m/>
    <n v="0"/>
  </r>
  <r>
    <x v="3"/>
    <d v="2024-09-21T00:00:00"/>
    <x v="5"/>
    <x v="11"/>
    <x v="13"/>
    <n v="3"/>
    <n v="3"/>
    <n v="0"/>
    <m/>
    <m/>
    <n v="0"/>
  </r>
  <r>
    <x v="3"/>
    <d v="2024-09-21T00:00:00"/>
    <x v="5"/>
    <x v="11"/>
    <x v="13"/>
    <n v="1"/>
    <n v="1"/>
    <n v="0"/>
    <m/>
    <m/>
    <n v="0"/>
  </r>
  <r>
    <x v="3"/>
    <d v="2024-09-21T00:00:00"/>
    <x v="5"/>
    <x v="11"/>
    <x v="13"/>
    <n v="1"/>
    <n v="1"/>
    <n v="0"/>
    <m/>
    <m/>
    <n v="0"/>
  </r>
  <r>
    <x v="3"/>
    <d v="2024-09-21T00:00:00"/>
    <x v="5"/>
    <x v="11"/>
    <x v="13"/>
    <n v="1"/>
    <n v="1"/>
    <n v="0"/>
    <m/>
    <m/>
    <n v="0"/>
  </r>
  <r>
    <x v="3"/>
    <d v="2024-09-21T00:00:00"/>
    <x v="5"/>
    <x v="11"/>
    <x v="13"/>
    <n v="1"/>
    <n v="1"/>
    <n v="0"/>
    <m/>
    <m/>
    <n v="0"/>
  </r>
  <r>
    <x v="3"/>
    <d v="2024-09-21T00:00:00"/>
    <x v="5"/>
    <x v="11"/>
    <x v="13"/>
    <n v="4"/>
    <n v="5"/>
    <n v="1"/>
    <m/>
    <m/>
    <n v="0"/>
  </r>
  <r>
    <x v="3"/>
    <d v="2024-09-21T00:00:00"/>
    <x v="5"/>
    <x v="11"/>
    <x v="13"/>
    <n v="1"/>
    <n v="1"/>
    <n v="0"/>
    <m/>
    <m/>
    <n v="0"/>
  </r>
  <r>
    <x v="3"/>
    <d v="2024-09-21T00:00:00"/>
    <x v="5"/>
    <x v="11"/>
    <x v="13"/>
    <m/>
    <n v="3"/>
    <n v="3"/>
    <m/>
    <m/>
    <n v="0"/>
  </r>
  <r>
    <x v="3"/>
    <d v="2024-09-21T00:00:00"/>
    <x v="5"/>
    <x v="11"/>
    <x v="13"/>
    <n v="2"/>
    <n v="2"/>
    <n v="0"/>
    <m/>
    <m/>
    <n v="0"/>
  </r>
  <r>
    <x v="3"/>
    <d v="2024-09-21T00:00:00"/>
    <x v="5"/>
    <x v="10"/>
    <x v="17"/>
    <n v="2"/>
    <n v="2"/>
    <n v="0"/>
    <m/>
    <m/>
    <n v="0"/>
  </r>
  <r>
    <x v="3"/>
    <d v="2024-09-21T00:00:00"/>
    <x v="5"/>
    <x v="10"/>
    <x v="17"/>
    <m/>
    <m/>
    <n v="0"/>
    <n v="1"/>
    <n v="1"/>
    <n v="0"/>
  </r>
  <r>
    <x v="3"/>
    <d v="2024-09-21T00:00:00"/>
    <x v="5"/>
    <x v="10"/>
    <x v="17"/>
    <m/>
    <m/>
    <n v="0"/>
    <n v="4"/>
    <n v="2"/>
    <n v="-2"/>
  </r>
  <r>
    <x v="3"/>
    <d v="2024-09-21T00:00:00"/>
    <x v="5"/>
    <x v="10"/>
    <x v="17"/>
    <n v="1"/>
    <n v="1"/>
    <n v="0"/>
    <m/>
    <m/>
    <n v="0"/>
  </r>
  <r>
    <x v="3"/>
    <d v="2024-09-21T00:00:00"/>
    <x v="5"/>
    <x v="10"/>
    <x v="17"/>
    <n v="1"/>
    <n v="1"/>
    <n v="0"/>
    <m/>
    <m/>
    <n v="0"/>
  </r>
  <r>
    <x v="3"/>
    <d v="2024-09-21T00:00:00"/>
    <x v="5"/>
    <x v="10"/>
    <x v="18"/>
    <n v="2"/>
    <n v="1"/>
    <n v="-1"/>
    <m/>
    <m/>
    <n v="0"/>
  </r>
  <r>
    <x v="3"/>
    <d v="2024-09-21T00:00:00"/>
    <x v="5"/>
    <x v="10"/>
    <x v="18"/>
    <n v="1"/>
    <n v="1"/>
    <n v="0"/>
    <m/>
    <m/>
    <n v="0"/>
  </r>
  <r>
    <x v="3"/>
    <d v="2024-09-21T00:00:00"/>
    <x v="5"/>
    <x v="10"/>
    <x v="18"/>
    <n v="1"/>
    <n v="0"/>
    <n v="-1"/>
    <m/>
    <m/>
    <n v="0"/>
  </r>
  <r>
    <x v="3"/>
    <d v="2024-09-21T00:00:00"/>
    <x v="5"/>
    <x v="10"/>
    <x v="18"/>
    <n v="3"/>
    <n v="3"/>
    <n v="0"/>
    <m/>
    <m/>
    <n v="0"/>
  </r>
  <r>
    <x v="3"/>
    <d v="2024-09-21T00:00:00"/>
    <x v="5"/>
    <x v="11"/>
    <x v="19"/>
    <n v="2"/>
    <n v="2"/>
    <n v="0"/>
    <m/>
    <m/>
    <n v="0"/>
  </r>
  <r>
    <x v="3"/>
    <d v="2024-09-21T00:00:00"/>
    <x v="5"/>
    <x v="11"/>
    <x v="19"/>
    <n v="1"/>
    <n v="1"/>
    <n v="0"/>
    <m/>
    <m/>
    <n v="0"/>
  </r>
  <r>
    <x v="3"/>
    <d v="2024-09-21T00:00:00"/>
    <x v="5"/>
    <x v="11"/>
    <x v="19"/>
    <n v="3"/>
    <n v="3"/>
    <n v="0"/>
    <m/>
    <m/>
    <n v="0"/>
  </r>
  <r>
    <x v="3"/>
    <d v="2024-09-21T00:00:00"/>
    <x v="5"/>
    <x v="11"/>
    <x v="19"/>
    <n v="3"/>
    <n v="4"/>
    <n v="1"/>
    <m/>
    <m/>
    <n v="0"/>
  </r>
  <r>
    <x v="3"/>
    <d v="2024-09-21T00:00:00"/>
    <x v="5"/>
    <x v="11"/>
    <x v="19"/>
    <n v="1"/>
    <n v="1"/>
    <n v="0"/>
    <m/>
    <m/>
    <n v="0"/>
  </r>
  <r>
    <x v="3"/>
    <d v="2024-09-21T00:00:00"/>
    <x v="5"/>
    <x v="7"/>
    <x v="14"/>
    <m/>
    <m/>
    <n v="0"/>
    <n v="6"/>
    <n v="6"/>
    <n v="0"/>
  </r>
  <r>
    <x v="3"/>
    <d v="2024-09-21T00:00:00"/>
    <x v="5"/>
    <x v="7"/>
    <x v="14"/>
    <n v="3"/>
    <n v="1"/>
    <n v="-2"/>
    <n v="6"/>
    <n v="6"/>
    <n v="0"/>
  </r>
  <r>
    <x v="3"/>
    <d v="2024-09-21T00:00:00"/>
    <x v="5"/>
    <x v="7"/>
    <x v="14"/>
    <m/>
    <m/>
    <n v="0"/>
    <n v="6"/>
    <n v="6"/>
    <n v="0"/>
  </r>
  <r>
    <x v="3"/>
    <d v="2024-09-21T00:00:00"/>
    <x v="5"/>
    <x v="7"/>
    <x v="14"/>
    <m/>
    <m/>
    <n v="0"/>
    <n v="3"/>
    <n v="6"/>
    <n v="3"/>
  </r>
  <r>
    <x v="3"/>
    <d v="2024-09-21T00:00:00"/>
    <x v="5"/>
    <x v="7"/>
    <x v="15"/>
    <n v="4"/>
    <n v="3"/>
    <n v="-1"/>
    <m/>
    <m/>
    <n v="0"/>
  </r>
  <r>
    <x v="3"/>
    <d v="2024-09-29T00:00:00"/>
    <x v="6"/>
    <x v="9"/>
    <x v="16"/>
    <n v="1"/>
    <n v="1"/>
    <n v="0"/>
    <n v="0"/>
    <m/>
    <n v="0"/>
  </r>
  <r>
    <x v="3"/>
    <d v="2024-09-29T00:00:00"/>
    <x v="6"/>
    <x v="9"/>
    <x v="16"/>
    <m/>
    <n v="2"/>
    <n v="2"/>
    <n v="7"/>
    <n v="4"/>
    <n v="-3"/>
  </r>
  <r>
    <x v="3"/>
    <d v="2024-09-29T00:00:00"/>
    <x v="6"/>
    <x v="9"/>
    <x v="16"/>
    <n v="1"/>
    <n v="1"/>
    <n v="0"/>
    <n v="0"/>
    <m/>
    <n v="0"/>
  </r>
  <r>
    <x v="3"/>
    <d v="2024-09-29T00:00:00"/>
    <x v="6"/>
    <x v="9"/>
    <x v="16"/>
    <m/>
    <n v="1"/>
    <n v="1"/>
    <n v="2"/>
    <n v="1"/>
    <n v="-1"/>
  </r>
  <r>
    <x v="3"/>
    <d v="2024-09-29T00:00:00"/>
    <x v="6"/>
    <x v="9"/>
    <x v="16"/>
    <n v="1"/>
    <n v="1"/>
    <n v="0"/>
    <n v="0"/>
    <n v="0"/>
    <n v="0"/>
  </r>
  <r>
    <x v="3"/>
    <d v="2024-09-29T00:00:00"/>
    <x v="6"/>
    <x v="7"/>
    <x v="7"/>
    <n v="1"/>
    <n v="1"/>
    <n v="0"/>
    <n v="0"/>
    <m/>
    <n v="0"/>
  </r>
  <r>
    <x v="3"/>
    <d v="2024-09-29T00:00:00"/>
    <x v="6"/>
    <x v="7"/>
    <x v="7"/>
    <n v="1"/>
    <m/>
    <n v="-1"/>
    <n v="0"/>
    <m/>
    <n v="0"/>
  </r>
  <r>
    <x v="3"/>
    <d v="2024-09-29T00:00:00"/>
    <x v="6"/>
    <x v="7"/>
    <x v="7"/>
    <n v="1"/>
    <n v="1"/>
    <n v="0"/>
    <n v="0"/>
    <m/>
    <n v="0"/>
  </r>
  <r>
    <x v="3"/>
    <d v="2024-09-29T00:00:00"/>
    <x v="6"/>
    <x v="7"/>
    <x v="7"/>
    <n v="1"/>
    <n v="2"/>
    <n v="1"/>
    <n v="0"/>
    <m/>
    <n v="0"/>
  </r>
  <r>
    <x v="3"/>
    <d v="2024-09-29T00:00:00"/>
    <x v="6"/>
    <x v="7"/>
    <x v="7"/>
    <n v="1"/>
    <n v="4"/>
    <n v="3"/>
    <n v="0"/>
    <m/>
    <n v="0"/>
  </r>
  <r>
    <x v="3"/>
    <d v="2024-09-29T00:00:00"/>
    <x v="6"/>
    <x v="7"/>
    <x v="7"/>
    <n v="12"/>
    <n v="10"/>
    <n v="-2"/>
    <n v="0"/>
    <m/>
    <n v="0"/>
  </r>
  <r>
    <x v="3"/>
    <d v="2024-09-29T00:00:00"/>
    <x v="6"/>
    <x v="7"/>
    <x v="7"/>
    <n v="2"/>
    <n v="2"/>
    <n v="0"/>
    <m/>
    <m/>
    <n v="0"/>
  </r>
  <r>
    <x v="3"/>
    <d v="2024-09-29T00:00:00"/>
    <x v="6"/>
    <x v="7"/>
    <x v="7"/>
    <n v="2"/>
    <n v="2"/>
    <n v="0"/>
    <m/>
    <m/>
    <n v="0"/>
  </r>
  <r>
    <x v="3"/>
    <d v="2024-09-29T00:00:00"/>
    <x v="6"/>
    <x v="7"/>
    <x v="7"/>
    <n v="4"/>
    <n v="4"/>
    <n v="0"/>
    <m/>
    <m/>
    <n v="0"/>
  </r>
  <r>
    <x v="3"/>
    <d v="2024-09-29T00:00:00"/>
    <x v="6"/>
    <x v="7"/>
    <x v="7"/>
    <n v="8"/>
    <n v="8"/>
    <n v="0"/>
    <m/>
    <m/>
    <n v="0"/>
  </r>
  <r>
    <x v="3"/>
    <d v="2024-09-29T00:00:00"/>
    <x v="6"/>
    <x v="7"/>
    <x v="7"/>
    <n v="2"/>
    <n v="2"/>
    <n v="0"/>
    <m/>
    <m/>
    <n v="0"/>
  </r>
  <r>
    <x v="3"/>
    <d v="2024-09-29T00:00:00"/>
    <x v="6"/>
    <x v="7"/>
    <x v="7"/>
    <n v="2"/>
    <n v="2"/>
    <n v="0"/>
    <m/>
    <m/>
    <n v="0"/>
  </r>
  <r>
    <x v="3"/>
    <d v="2024-09-29T00:00:00"/>
    <x v="6"/>
    <x v="7"/>
    <x v="7"/>
    <n v="10"/>
    <n v="4"/>
    <n v="-6"/>
    <m/>
    <m/>
    <n v="0"/>
  </r>
  <r>
    <x v="3"/>
    <d v="2024-09-29T00:00:00"/>
    <x v="6"/>
    <x v="7"/>
    <x v="7"/>
    <n v="6"/>
    <n v="4"/>
    <n v="-2"/>
    <m/>
    <m/>
    <n v="0"/>
  </r>
  <r>
    <x v="3"/>
    <d v="2024-09-29T00:00:00"/>
    <x v="6"/>
    <x v="7"/>
    <x v="7"/>
    <n v="1"/>
    <n v="4"/>
    <n v="3"/>
    <m/>
    <m/>
    <n v="0"/>
  </r>
  <r>
    <x v="3"/>
    <d v="2024-09-29T00:00:00"/>
    <x v="6"/>
    <x v="7"/>
    <x v="7"/>
    <n v="4"/>
    <n v="5"/>
    <n v="1"/>
    <m/>
    <m/>
    <n v="0"/>
  </r>
  <r>
    <x v="3"/>
    <d v="2024-09-29T00:00:00"/>
    <x v="6"/>
    <x v="8"/>
    <x v="8"/>
    <n v="1"/>
    <n v="1"/>
    <n v="0"/>
    <m/>
    <m/>
    <n v="0"/>
  </r>
  <r>
    <x v="3"/>
    <d v="2024-09-29T00:00:00"/>
    <x v="6"/>
    <x v="8"/>
    <x v="8"/>
    <n v="1"/>
    <n v="1"/>
    <n v="0"/>
    <m/>
    <m/>
    <n v="0"/>
  </r>
  <r>
    <x v="3"/>
    <d v="2024-09-29T00:00:00"/>
    <x v="6"/>
    <x v="8"/>
    <x v="8"/>
    <n v="1"/>
    <n v="1"/>
    <n v="0"/>
    <m/>
    <m/>
    <n v="0"/>
  </r>
  <r>
    <x v="3"/>
    <d v="2024-09-29T00:00:00"/>
    <x v="6"/>
    <x v="8"/>
    <x v="8"/>
    <n v="1"/>
    <n v="1"/>
    <n v="0"/>
    <m/>
    <m/>
    <n v="0"/>
  </r>
  <r>
    <x v="3"/>
    <d v="2024-09-29T00:00:00"/>
    <x v="6"/>
    <x v="8"/>
    <x v="8"/>
    <n v="2"/>
    <n v="2"/>
    <n v="0"/>
    <m/>
    <m/>
    <n v="0"/>
  </r>
  <r>
    <x v="3"/>
    <d v="2024-09-29T00:00:00"/>
    <x v="6"/>
    <x v="8"/>
    <x v="8"/>
    <n v="2"/>
    <n v="2"/>
    <n v="0"/>
    <m/>
    <m/>
    <n v="0"/>
  </r>
  <r>
    <x v="3"/>
    <d v="2024-09-29T00:00:00"/>
    <x v="6"/>
    <x v="8"/>
    <x v="8"/>
    <n v="12"/>
    <n v="13"/>
    <n v="1"/>
    <m/>
    <m/>
    <n v="0"/>
  </r>
  <r>
    <x v="3"/>
    <d v="2024-09-29T00:00:00"/>
    <x v="6"/>
    <x v="8"/>
    <x v="8"/>
    <n v="1"/>
    <n v="2"/>
    <n v="1"/>
    <m/>
    <m/>
    <n v="0"/>
  </r>
  <r>
    <x v="3"/>
    <d v="2024-09-29T00:00:00"/>
    <x v="6"/>
    <x v="8"/>
    <x v="8"/>
    <n v="1"/>
    <n v="2"/>
    <n v="1"/>
    <m/>
    <m/>
    <n v="0"/>
  </r>
  <r>
    <x v="3"/>
    <d v="2024-09-29T00:00:00"/>
    <x v="6"/>
    <x v="8"/>
    <x v="8"/>
    <n v="4"/>
    <n v="4"/>
    <n v="0"/>
    <m/>
    <m/>
    <n v="0"/>
  </r>
  <r>
    <x v="3"/>
    <d v="2024-09-29T00:00:00"/>
    <x v="6"/>
    <x v="8"/>
    <x v="8"/>
    <n v="2"/>
    <n v="2"/>
    <n v="0"/>
    <m/>
    <m/>
    <n v="0"/>
  </r>
  <r>
    <x v="3"/>
    <d v="2024-09-29T00:00:00"/>
    <x v="6"/>
    <x v="8"/>
    <x v="8"/>
    <n v="2"/>
    <n v="2"/>
    <n v="0"/>
    <m/>
    <m/>
    <n v="0"/>
  </r>
  <r>
    <x v="3"/>
    <d v="2024-09-29T00:00:00"/>
    <x v="6"/>
    <x v="8"/>
    <x v="8"/>
    <n v="4"/>
    <n v="3"/>
    <n v="-1"/>
    <m/>
    <m/>
    <n v="0"/>
  </r>
  <r>
    <x v="3"/>
    <d v="2024-09-29T00:00:00"/>
    <x v="6"/>
    <x v="8"/>
    <x v="8"/>
    <n v="1"/>
    <n v="1"/>
    <n v="0"/>
    <m/>
    <m/>
    <n v="0"/>
  </r>
  <r>
    <x v="3"/>
    <d v="2024-09-29T00:00:00"/>
    <x v="6"/>
    <x v="8"/>
    <x v="8"/>
    <n v="3"/>
    <n v="3"/>
    <n v="0"/>
    <m/>
    <m/>
    <n v="0"/>
  </r>
  <r>
    <x v="3"/>
    <d v="2024-09-29T00:00:00"/>
    <x v="6"/>
    <x v="8"/>
    <x v="8"/>
    <n v="10"/>
    <n v="10"/>
    <n v="0"/>
    <m/>
    <m/>
    <n v="0"/>
  </r>
  <r>
    <x v="3"/>
    <d v="2024-09-29T00:00:00"/>
    <x v="6"/>
    <x v="8"/>
    <x v="8"/>
    <n v="6"/>
    <n v="4"/>
    <n v="-2"/>
    <m/>
    <m/>
    <n v="0"/>
  </r>
  <r>
    <x v="3"/>
    <d v="2024-09-29T00:00:00"/>
    <x v="6"/>
    <x v="8"/>
    <x v="8"/>
    <n v="2"/>
    <n v="1"/>
    <n v="-1"/>
    <m/>
    <m/>
    <n v="0"/>
  </r>
  <r>
    <x v="3"/>
    <d v="2024-09-29T00:00:00"/>
    <x v="6"/>
    <x v="8"/>
    <x v="8"/>
    <n v="2"/>
    <n v="2"/>
    <n v="0"/>
    <m/>
    <m/>
    <n v="0"/>
  </r>
  <r>
    <x v="3"/>
    <d v="2024-09-29T00:00:00"/>
    <x v="6"/>
    <x v="9"/>
    <x v="9"/>
    <n v="1"/>
    <n v="1"/>
    <n v="0"/>
    <m/>
    <m/>
    <n v="0"/>
  </r>
  <r>
    <x v="3"/>
    <d v="2024-09-29T00:00:00"/>
    <x v="6"/>
    <x v="9"/>
    <x v="9"/>
    <n v="1"/>
    <n v="1"/>
    <n v="0"/>
    <m/>
    <m/>
    <n v="0"/>
  </r>
  <r>
    <x v="3"/>
    <d v="2024-09-29T00:00:00"/>
    <x v="6"/>
    <x v="9"/>
    <x v="9"/>
    <n v="1"/>
    <n v="1"/>
    <n v="0"/>
    <m/>
    <m/>
    <n v="0"/>
  </r>
  <r>
    <x v="3"/>
    <d v="2024-09-29T00:00:00"/>
    <x v="6"/>
    <x v="9"/>
    <x v="9"/>
    <n v="1"/>
    <n v="1"/>
    <n v="0"/>
    <m/>
    <m/>
    <n v="0"/>
  </r>
  <r>
    <x v="3"/>
    <d v="2024-09-29T00:00:00"/>
    <x v="6"/>
    <x v="9"/>
    <x v="9"/>
    <n v="2"/>
    <n v="2"/>
    <n v="0"/>
    <m/>
    <m/>
    <n v="0"/>
  </r>
  <r>
    <x v="3"/>
    <d v="2024-09-29T00:00:00"/>
    <x v="6"/>
    <x v="9"/>
    <x v="9"/>
    <n v="2"/>
    <n v="2"/>
    <n v="0"/>
    <m/>
    <m/>
    <n v="0"/>
  </r>
  <r>
    <x v="3"/>
    <d v="2024-09-29T00:00:00"/>
    <x v="6"/>
    <x v="9"/>
    <x v="9"/>
    <n v="12"/>
    <n v="12"/>
    <n v="0"/>
    <m/>
    <m/>
    <n v="0"/>
  </r>
  <r>
    <x v="3"/>
    <d v="2024-09-29T00:00:00"/>
    <x v="6"/>
    <x v="9"/>
    <x v="9"/>
    <n v="1"/>
    <n v="2"/>
    <n v="1"/>
    <m/>
    <m/>
    <n v="0"/>
  </r>
  <r>
    <x v="3"/>
    <d v="2024-09-29T00:00:00"/>
    <x v="6"/>
    <x v="9"/>
    <x v="9"/>
    <n v="1"/>
    <n v="2"/>
    <n v="1"/>
    <m/>
    <m/>
    <n v="0"/>
  </r>
  <r>
    <x v="3"/>
    <d v="2024-09-29T00:00:00"/>
    <x v="6"/>
    <x v="9"/>
    <x v="9"/>
    <n v="4"/>
    <n v="4"/>
    <n v="0"/>
    <m/>
    <m/>
    <n v="0"/>
  </r>
  <r>
    <x v="3"/>
    <d v="2024-09-29T00:00:00"/>
    <x v="6"/>
    <x v="9"/>
    <x v="9"/>
    <n v="2"/>
    <n v="2"/>
    <n v="0"/>
    <m/>
    <m/>
    <n v="0"/>
  </r>
  <r>
    <x v="3"/>
    <d v="2024-09-29T00:00:00"/>
    <x v="6"/>
    <x v="9"/>
    <x v="9"/>
    <n v="2"/>
    <n v="2"/>
    <n v="0"/>
    <m/>
    <m/>
    <n v="0"/>
  </r>
  <r>
    <x v="3"/>
    <d v="2024-09-29T00:00:00"/>
    <x v="6"/>
    <x v="9"/>
    <x v="9"/>
    <n v="1"/>
    <n v="1"/>
    <n v="0"/>
    <m/>
    <m/>
    <n v="0"/>
  </r>
  <r>
    <x v="3"/>
    <d v="2024-09-29T00:00:00"/>
    <x v="6"/>
    <x v="9"/>
    <x v="9"/>
    <n v="5"/>
    <n v="6"/>
    <n v="1"/>
    <m/>
    <m/>
    <n v="0"/>
  </r>
  <r>
    <x v="3"/>
    <d v="2024-09-29T00:00:00"/>
    <x v="6"/>
    <x v="9"/>
    <x v="9"/>
    <n v="3"/>
    <n v="3"/>
    <n v="0"/>
    <m/>
    <m/>
    <n v="0"/>
  </r>
  <r>
    <x v="3"/>
    <d v="2024-09-29T00:00:00"/>
    <x v="6"/>
    <x v="9"/>
    <x v="9"/>
    <n v="10"/>
    <n v="9"/>
    <n v="-1"/>
    <m/>
    <m/>
    <n v="0"/>
  </r>
  <r>
    <x v="3"/>
    <d v="2024-09-29T00:00:00"/>
    <x v="6"/>
    <x v="9"/>
    <x v="9"/>
    <n v="6"/>
    <n v="6"/>
    <n v="0"/>
    <m/>
    <m/>
    <n v="0"/>
  </r>
  <r>
    <x v="3"/>
    <d v="2024-09-29T00:00:00"/>
    <x v="6"/>
    <x v="9"/>
    <x v="9"/>
    <n v="2"/>
    <n v="2"/>
    <n v="0"/>
    <m/>
    <m/>
    <n v="0"/>
  </r>
  <r>
    <x v="3"/>
    <d v="2024-09-29T00:00:00"/>
    <x v="6"/>
    <x v="9"/>
    <x v="9"/>
    <n v="2"/>
    <n v="2"/>
    <n v="0"/>
    <m/>
    <m/>
    <n v="0"/>
  </r>
  <r>
    <x v="3"/>
    <d v="2024-09-29T00:00:00"/>
    <x v="6"/>
    <x v="12"/>
    <x v="10"/>
    <n v="1"/>
    <n v="1"/>
    <n v="0"/>
    <m/>
    <m/>
    <n v="0"/>
  </r>
  <r>
    <x v="3"/>
    <d v="2024-09-29T00:00:00"/>
    <x v="6"/>
    <x v="12"/>
    <x v="10"/>
    <n v="1"/>
    <n v="1"/>
    <n v="0"/>
    <m/>
    <m/>
    <n v="0"/>
  </r>
  <r>
    <x v="3"/>
    <d v="2024-09-29T00:00:00"/>
    <x v="6"/>
    <x v="12"/>
    <x v="10"/>
    <n v="1"/>
    <n v="1"/>
    <n v="0"/>
    <m/>
    <m/>
    <n v="0"/>
  </r>
  <r>
    <x v="3"/>
    <d v="2024-09-29T00:00:00"/>
    <x v="6"/>
    <x v="12"/>
    <x v="10"/>
    <n v="1"/>
    <n v="1"/>
    <n v="0"/>
    <m/>
    <m/>
    <n v="0"/>
  </r>
  <r>
    <x v="3"/>
    <d v="2024-09-29T00:00:00"/>
    <x v="6"/>
    <x v="12"/>
    <x v="10"/>
    <n v="2"/>
    <n v="2"/>
    <n v="0"/>
    <m/>
    <m/>
    <n v="0"/>
  </r>
  <r>
    <x v="3"/>
    <d v="2024-09-29T00:00:00"/>
    <x v="6"/>
    <x v="12"/>
    <x v="10"/>
    <n v="2"/>
    <n v="2"/>
    <n v="0"/>
    <m/>
    <m/>
    <n v="0"/>
  </r>
  <r>
    <x v="3"/>
    <d v="2024-09-29T00:00:00"/>
    <x v="6"/>
    <x v="12"/>
    <x v="10"/>
    <n v="12"/>
    <n v="10"/>
    <n v="-2"/>
    <m/>
    <m/>
    <n v="0"/>
  </r>
  <r>
    <x v="3"/>
    <d v="2024-09-29T00:00:00"/>
    <x v="6"/>
    <x v="12"/>
    <x v="10"/>
    <n v="1"/>
    <n v="1"/>
    <n v="0"/>
    <m/>
    <m/>
    <n v="0"/>
  </r>
  <r>
    <x v="3"/>
    <d v="2024-09-29T00:00:00"/>
    <x v="6"/>
    <x v="12"/>
    <x v="10"/>
    <n v="1"/>
    <n v="1"/>
    <n v="0"/>
    <m/>
    <m/>
    <n v="0"/>
  </r>
  <r>
    <x v="3"/>
    <d v="2024-09-29T00:00:00"/>
    <x v="6"/>
    <x v="12"/>
    <x v="10"/>
    <n v="4"/>
    <n v="4"/>
    <n v="0"/>
    <m/>
    <m/>
    <n v="0"/>
  </r>
  <r>
    <x v="3"/>
    <d v="2024-09-29T00:00:00"/>
    <x v="6"/>
    <x v="12"/>
    <x v="10"/>
    <n v="2"/>
    <n v="2"/>
    <n v="0"/>
    <m/>
    <m/>
    <n v="0"/>
  </r>
  <r>
    <x v="3"/>
    <d v="2024-09-29T00:00:00"/>
    <x v="6"/>
    <x v="12"/>
    <x v="10"/>
    <n v="2"/>
    <n v="2"/>
    <n v="0"/>
    <m/>
    <m/>
    <n v="0"/>
  </r>
  <r>
    <x v="3"/>
    <d v="2024-09-29T00:00:00"/>
    <x v="6"/>
    <x v="12"/>
    <x v="10"/>
    <n v="1"/>
    <n v="1"/>
    <n v="0"/>
    <m/>
    <m/>
    <n v="0"/>
  </r>
  <r>
    <x v="3"/>
    <d v="2024-09-29T00:00:00"/>
    <x v="6"/>
    <x v="12"/>
    <x v="10"/>
    <n v="5"/>
    <n v="7"/>
    <n v="2"/>
    <m/>
    <m/>
    <n v="0"/>
  </r>
  <r>
    <x v="3"/>
    <d v="2024-09-29T00:00:00"/>
    <x v="6"/>
    <x v="12"/>
    <x v="10"/>
    <n v="3"/>
    <n v="3"/>
    <n v="0"/>
    <m/>
    <m/>
    <n v="0"/>
  </r>
  <r>
    <x v="3"/>
    <d v="2024-09-29T00:00:00"/>
    <x v="6"/>
    <x v="12"/>
    <x v="10"/>
    <n v="10"/>
    <n v="9"/>
    <n v="-1"/>
    <m/>
    <m/>
    <n v="0"/>
  </r>
  <r>
    <x v="3"/>
    <d v="2024-09-29T00:00:00"/>
    <x v="6"/>
    <x v="12"/>
    <x v="10"/>
    <n v="6"/>
    <n v="5"/>
    <n v="-1"/>
    <m/>
    <m/>
    <n v="0"/>
  </r>
  <r>
    <x v="3"/>
    <d v="2024-09-29T00:00:00"/>
    <x v="6"/>
    <x v="12"/>
    <x v="10"/>
    <n v="2"/>
    <n v="2"/>
    <n v="0"/>
    <m/>
    <m/>
    <n v="0"/>
  </r>
  <r>
    <x v="3"/>
    <d v="2024-09-29T00:00:00"/>
    <x v="6"/>
    <x v="12"/>
    <x v="10"/>
    <n v="2"/>
    <n v="2"/>
    <n v="0"/>
    <m/>
    <m/>
    <n v="0"/>
  </r>
  <r>
    <x v="3"/>
    <d v="2024-09-29T00:00:00"/>
    <x v="6"/>
    <x v="11"/>
    <x v="13"/>
    <n v="1"/>
    <n v="1"/>
    <n v="0"/>
    <m/>
    <m/>
    <n v="0"/>
  </r>
  <r>
    <x v="3"/>
    <d v="2024-09-29T00:00:00"/>
    <x v="6"/>
    <x v="11"/>
    <x v="13"/>
    <n v="1"/>
    <n v="1"/>
    <n v="0"/>
    <m/>
    <m/>
    <n v="0"/>
  </r>
  <r>
    <x v="3"/>
    <d v="2024-09-29T00:00:00"/>
    <x v="6"/>
    <x v="11"/>
    <x v="13"/>
    <n v="2"/>
    <n v="2"/>
    <n v="0"/>
    <m/>
    <m/>
    <n v="0"/>
  </r>
  <r>
    <x v="3"/>
    <d v="2024-09-29T00:00:00"/>
    <x v="6"/>
    <x v="11"/>
    <x v="13"/>
    <n v="1"/>
    <n v="1"/>
    <n v="0"/>
    <m/>
    <m/>
    <n v="0"/>
  </r>
  <r>
    <x v="3"/>
    <d v="2024-09-29T00:00:00"/>
    <x v="6"/>
    <x v="11"/>
    <x v="13"/>
    <n v="1"/>
    <n v="1"/>
    <n v="0"/>
    <m/>
    <m/>
    <n v="0"/>
  </r>
  <r>
    <x v="3"/>
    <d v="2024-09-29T00:00:00"/>
    <x v="6"/>
    <x v="11"/>
    <x v="13"/>
    <n v="1"/>
    <n v="1"/>
    <n v="0"/>
    <m/>
    <m/>
    <n v="0"/>
  </r>
  <r>
    <x v="3"/>
    <d v="2024-09-29T00:00:00"/>
    <x v="6"/>
    <x v="11"/>
    <x v="13"/>
    <n v="1"/>
    <n v="1"/>
    <n v="0"/>
    <m/>
    <m/>
    <n v="0"/>
  </r>
  <r>
    <x v="3"/>
    <d v="2024-09-29T00:00:00"/>
    <x v="6"/>
    <x v="11"/>
    <x v="13"/>
    <n v="1"/>
    <n v="1"/>
    <n v="0"/>
    <m/>
    <m/>
    <n v="0"/>
  </r>
  <r>
    <x v="3"/>
    <d v="2024-09-29T00:00:00"/>
    <x v="6"/>
    <x v="11"/>
    <x v="13"/>
    <n v="3"/>
    <n v="3"/>
    <n v="0"/>
    <m/>
    <m/>
    <n v="0"/>
  </r>
  <r>
    <x v="3"/>
    <d v="2024-09-29T00:00:00"/>
    <x v="6"/>
    <x v="11"/>
    <x v="13"/>
    <n v="1"/>
    <n v="1"/>
    <n v="0"/>
    <m/>
    <m/>
    <n v="0"/>
  </r>
  <r>
    <x v="3"/>
    <d v="2024-09-29T00:00:00"/>
    <x v="6"/>
    <x v="11"/>
    <x v="13"/>
    <n v="1"/>
    <n v="1"/>
    <n v="0"/>
    <m/>
    <m/>
    <n v="0"/>
  </r>
  <r>
    <x v="3"/>
    <d v="2024-09-29T00:00:00"/>
    <x v="6"/>
    <x v="11"/>
    <x v="13"/>
    <n v="1"/>
    <n v="1"/>
    <n v="0"/>
    <m/>
    <m/>
    <n v="0"/>
  </r>
  <r>
    <x v="3"/>
    <d v="2024-09-29T00:00:00"/>
    <x v="6"/>
    <x v="11"/>
    <x v="13"/>
    <n v="1"/>
    <n v="1"/>
    <n v="0"/>
    <m/>
    <m/>
    <n v="0"/>
  </r>
  <r>
    <x v="3"/>
    <d v="2024-09-29T00:00:00"/>
    <x v="6"/>
    <x v="11"/>
    <x v="13"/>
    <n v="4"/>
    <n v="5"/>
    <n v="1"/>
    <m/>
    <m/>
    <n v="0"/>
  </r>
  <r>
    <x v="3"/>
    <d v="2024-09-29T00:00:00"/>
    <x v="6"/>
    <x v="11"/>
    <x v="13"/>
    <n v="1"/>
    <n v="1"/>
    <n v="0"/>
    <m/>
    <m/>
    <n v="0"/>
  </r>
  <r>
    <x v="3"/>
    <d v="2024-09-29T00:00:00"/>
    <x v="6"/>
    <x v="11"/>
    <x v="13"/>
    <m/>
    <n v="3"/>
    <n v="3"/>
    <m/>
    <m/>
    <n v="0"/>
  </r>
  <r>
    <x v="3"/>
    <d v="2024-09-29T00:00:00"/>
    <x v="6"/>
    <x v="11"/>
    <x v="13"/>
    <n v="2"/>
    <n v="2"/>
    <n v="0"/>
    <m/>
    <m/>
    <n v="0"/>
  </r>
  <r>
    <x v="3"/>
    <d v="2024-09-29T00:00:00"/>
    <x v="6"/>
    <x v="10"/>
    <x v="17"/>
    <n v="2"/>
    <n v="2"/>
    <n v="0"/>
    <m/>
    <m/>
    <n v="0"/>
  </r>
  <r>
    <x v="3"/>
    <d v="2024-09-29T00:00:00"/>
    <x v="6"/>
    <x v="10"/>
    <x v="17"/>
    <m/>
    <m/>
    <n v="0"/>
    <n v="1"/>
    <n v="1"/>
    <n v="0"/>
  </r>
  <r>
    <x v="3"/>
    <d v="2024-09-29T00:00:00"/>
    <x v="6"/>
    <x v="10"/>
    <x v="17"/>
    <m/>
    <m/>
    <n v="0"/>
    <n v="4"/>
    <n v="2"/>
    <n v="-2"/>
  </r>
  <r>
    <x v="3"/>
    <d v="2024-09-29T00:00:00"/>
    <x v="6"/>
    <x v="10"/>
    <x v="17"/>
    <n v="1"/>
    <n v="1"/>
    <n v="0"/>
    <m/>
    <m/>
    <n v="0"/>
  </r>
  <r>
    <x v="3"/>
    <d v="2024-09-29T00:00:00"/>
    <x v="6"/>
    <x v="10"/>
    <x v="17"/>
    <n v="1"/>
    <n v="1"/>
    <n v="0"/>
    <m/>
    <m/>
    <n v="0"/>
  </r>
  <r>
    <x v="3"/>
    <d v="2024-09-29T00:00:00"/>
    <x v="6"/>
    <x v="10"/>
    <x v="18"/>
    <n v="2"/>
    <n v="1"/>
    <n v="-1"/>
    <m/>
    <m/>
    <n v="0"/>
  </r>
  <r>
    <x v="3"/>
    <d v="2024-09-29T00:00:00"/>
    <x v="6"/>
    <x v="10"/>
    <x v="18"/>
    <n v="1"/>
    <n v="1"/>
    <n v="0"/>
    <m/>
    <m/>
    <n v="0"/>
  </r>
  <r>
    <x v="3"/>
    <d v="2024-09-29T00:00:00"/>
    <x v="6"/>
    <x v="10"/>
    <x v="18"/>
    <n v="1"/>
    <n v="0"/>
    <n v="-1"/>
    <m/>
    <m/>
    <n v="0"/>
  </r>
  <r>
    <x v="3"/>
    <d v="2024-09-29T00:00:00"/>
    <x v="6"/>
    <x v="10"/>
    <x v="18"/>
    <n v="3"/>
    <n v="3"/>
    <n v="0"/>
    <m/>
    <m/>
    <n v="0"/>
  </r>
  <r>
    <x v="3"/>
    <d v="2024-09-29T00:00:00"/>
    <x v="6"/>
    <x v="11"/>
    <x v="19"/>
    <n v="2"/>
    <n v="2"/>
    <n v="0"/>
    <m/>
    <m/>
    <n v="0"/>
  </r>
  <r>
    <x v="3"/>
    <d v="2024-09-29T00:00:00"/>
    <x v="6"/>
    <x v="11"/>
    <x v="19"/>
    <n v="1"/>
    <n v="1"/>
    <n v="0"/>
    <m/>
    <m/>
    <n v="0"/>
  </r>
  <r>
    <x v="3"/>
    <d v="2024-09-29T00:00:00"/>
    <x v="6"/>
    <x v="11"/>
    <x v="19"/>
    <n v="3"/>
    <n v="3"/>
    <n v="0"/>
    <m/>
    <m/>
    <n v="0"/>
  </r>
  <r>
    <x v="3"/>
    <d v="2024-09-29T00:00:00"/>
    <x v="6"/>
    <x v="11"/>
    <x v="19"/>
    <n v="3"/>
    <n v="4"/>
    <n v="1"/>
    <m/>
    <m/>
    <n v="0"/>
  </r>
  <r>
    <x v="3"/>
    <d v="2024-09-29T00:00:00"/>
    <x v="6"/>
    <x v="11"/>
    <x v="19"/>
    <n v="1"/>
    <n v="1"/>
    <n v="0"/>
    <m/>
    <m/>
    <n v="0"/>
  </r>
  <r>
    <x v="3"/>
    <d v="2024-09-29T00:00:00"/>
    <x v="6"/>
    <x v="7"/>
    <x v="14"/>
    <m/>
    <m/>
    <n v="0"/>
    <n v="6"/>
    <n v="6"/>
    <n v="0"/>
  </r>
  <r>
    <x v="3"/>
    <d v="2024-09-29T00:00:00"/>
    <x v="6"/>
    <x v="7"/>
    <x v="14"/>
    <n v="3"/>
    <n v="1"/>
    <n v="-2"/>
    <n v="6"/>
    <n v="6"/>
    <n v="0"/>
  </r>
  <r>
    <x v="3"/>
    <d v="2024-09-29T00:00:00"/>
    <x v="6"/>
    <x v="7"/>
    <x v="14"/>
    <m/>
    <m/>
    <n v="0"/>
    <n v="6"/>
    <n v="6"/>
    <n v="0"/>
  </r>
  <r>
    <x v="3"/>
    <d v="2024-09-29T00:00:00"/>
    <x v="6"/>
    <x v="7"/>
    <x v="14"/>
    <m/>
    <m/>
    <n v="0"/>
    <n v="3"/>
    <n v="6"/>
    <n v="3"/>
  </r>
  <r>
    <x v="3"/>
    <d v="2024-09-29T00:00:00"/>
    <x v="6"/>
    <x v="7"/>
    <x v="15"/>
    <n v="4"/>
    <n v="3"/>
    <n v="-1"/>
    <m/>
    <m/>
    <n v="0"/>
  </r>
  <r>
    <x v="3"/>
    <d v="2024-10-05T00:00:00"/>
    <x v="7"/>
    <x v="9"/>
    <x v="16"/>
    <n v="1"/>
    <n v="1"/>
    <n v="0"/>
    <n v="0"/>
    <m/>
    <n v="0"/>
  </r>
  <r>
    <x v="3"/>
    <d v="2024-10-05T00:00:00"/>
    <x v="7"/>
    <x v="9"/>
    <x v="16"/>
    <m/>
    <n v="1"/>
    <n v="1"/>
    <n v="7"/>
    <n v="4"/>
    <n v="-3"/>
  </r>
  <r>
    <x v="3"/>
    <d v="2024-10-05T00:00:00"/>
    <x v="7"/>
    <x v="9"/>
    <x v="16"/>
    <n v="1"/>
    <n v="1"/>
    <n v="0"/>
    <n v="0"/>
    <m/>
    <n v="0"/>
  </r>
  <r>
    <x v="3"/>
    <d v="2024-10-05T00:00:00"/>
    <x v="7"/>
    <x v="9"/>
    <x v="16"/>
    <m/>
    <n v="1"/>
    <n v="1"/>
    <n v="2"/>
    <n v="1"/>
    <n v="-1"/>
  </r>
  <r>
    <x v="3"/>
    <d v="2024-10-05T00:00:00"/>
    <x v="7"/>
    <x v="9"/>
    <x v="16"/>
    <n v="1"/>
    <n v="1"/>
    <n v="0"/>
    <n v="0"/>
    <n v="0"/>
    <n v="0"/>
  </r>
  <r>
    <x v="3"/>
    <d v="2024-10-05T00:00:00"/>
    <x v="7"/>
    <x v="7"/>
    <x v="7"/>
    <n v="1"/>
    <n v="1"/>
    <n v="0"/>
    <n v="0"/>
    <m/>
    <n v="0"/>
  </r>
  <r>
    <x v="3"/>
    <d v="2024-10-05T00:00:00"/>
    <x v="7"/>
    <x v="7"/>
    <x v="7"/>
    <n v="1"/>
    <n v="1"/>
    <n v="0"/>
    <n v="0"/>
    <m/>
    <n v="0"/>
  </r>
  <r>
    <x v="3"/>
    <d v="2024-10-05T00:00:00"/>
    <x v="7"/>
    <x v="7"/>
    <x v="7"/>
    <n v="1"/>
    <n v="1"/>
    <n v="0"/>
    <n v="0"/>
    <m/>
    <n v="0"/>
  </r>
  <r>
    <x v="3"/>
    <d v="2024-10-05T00:00:00"/>
    <x v="7"/>
    <x v="7"/>
    <x v="7"/>
    <n v="1"/>
    <n v="2"/>
    <n v="1"/>
    <n v="0"/>
    <m/>
    <n v="0"/>
  </r>
  <r>
    <x v="3"/>
    <d v="2024-10-05T00:00:00"/>
    <x v="7"/>
    <x v="7"/>
    <x v="7"/>
    <n v="1"/>
    <n v="4"/>
    <n v="3"/>
    <n v="0"/>
    <m/>
    <n v="0"/>
  </r>
  <r>
    <x v="3"/>
    <d v="2024-10-05T00:00:00"/>
    <x v="7"/>
    <x v="7"/>
    <x v="7"/>
    <n v="12"/>
    <n v="10"/>
    <n v="-2"/>
    <n v="0"/>
    <m/>
    <n v="0"/>
  </r>
  <r>
    <x v="3"/>
    <d v="2024-10-05T00:00:00"/>
    <x v="7"/>
    <x v="7"/>
    <x v="7"/>
    <n v="2"/>
    <n v="2"/>
    <n v="0"/>
    <m/>
    <m/>
    <n v="0"/>
  </r>
  <r>
    <x v="3"/>
    <d v="2024-10-05T00:00:00"/>
    <x v="7"/>
    <x v="7"/>
    <x v="7"/>
    <n v="2"/>
    <n v="2"/>
    <n v="0"/>
    <m/>
    <m/>
    <n v="0"/>
  </r>
  <r>
    <x v="3"/>
    <d v="2024-10-05T00:00:00"/>
    <x v="7"/>
    <x v="7"/>
    <x v="7"/>
    <n v="4"/>
    <n v="4"/>
    <n v="0"/>
    <m/>
    <m/>
    <n v="0"/>
  </r>
  <r>
    <x v="3"/>
    <d v="2024-10-05T00:00:00"/>
    <x v="7"/>
    <x v="7"/>
    <x v="7"/>
    <n v="8"/>
    <n v="8"/>
    <n v="0"/>
    <m/>
    <m/>
    <n v="0"/>
  </r>
  <r>
    <x v="3"/>
    <d v="2024-10-05T00:00:00"/>
    <x v="7"/>
    <x v="7"/>
    <x v="7"/>
    <n v="2"/>
    <n v="2"/>
    <n v="0"/>
    <m/>
    <m/>
    <n v="0"/>
  </r>
  <r>
    <x v="3"/>
    <d v="2024-10-05T00:00:00"/>
    <x v="7"/>
    <x v="7"/>
    <x v="7"/>
    <n v="2"/>
    <n v="2"/>
    <n v="0"/>
    <m/>
    <m/>
    <n v="0"/>
  </r>
  <r>
    <x v="3"/>
    <d v="2024-10-05T00:00:00"/>
    <x v="7"/>
    <x v="7"/>
    <x v="7"/>
    <n v="10"/>
    <n v="4"/>
    <n v="-6"/>
    <m/>
    <m/>
    <n v="0"/>
  </r>
  <r>
    <x v="3"/>
    <d v="2024-10-05T00:00:00"/>
    <x v="7"/>
    <x v="7"/>
    <x v="7"/>
    <n v="6"/>
    <n v="4"/>
    <n v="-2"/>
    <m/>
    <m/>
    <n v="0"/>
  </r>
  <r>
    <x v="3"/>
    <d v="2024-10-05T00:00:00"/>
    <x v="7"/>
    <x v="7"/>
    <x v="7"/>
    <n v="1"/>
    <n v="4"/>
    <n v="3"/>
    <m/>
    <m/>
    <n v="0"/>
  </r>
  <r>
    <x v="3"/>
    <d v="2024-10-05T00:00:00"/>
    <x v="7"/>
    <x v="7"/>
    <x v="7"/>
    <n v="4"/>
    <n v="5"/>
    <n v="1"/>
    <m/>
    <m/>
    <n v="0"/>
  </r>
  <r>
    <x v="3"/>
    <d v="2024-10-05T00:00:00"/>
    <x v="7"/>
    <x v="8"/>
    <x v="8"/>
    <n v="1"/>
    <n v="1"/>
    <n v="0"/>
    <m/>
    <m/>
    <n v="0"/>
  </r>
  <r>
    <x v="3"/>
    <d v="2024-10-05T00:00:00"/>
    <x v="7"/>
    <x v="8"/>
    <x v="8"/>
    <n v="1"/>
    <n v="1"/>
    <n v="0"/>
    <m/>
    <m/>
    <n v="0"/>
  </r>
  <r>
    <x v="3"/>
    <d v="2024-10-05T00:00:00"/>
    <x v="7"/>
    <x v="8"/>
    <x v="8"/>
    <n v="1"/>
    <n v="1"/>
    <n v="0"/>
    <m/>
    <m/>
    <n v="0"/>
  </r>
  <r>
    <x v="3"/>
    <d v="2024-10-05T00:00:00"/>
    <x v="7"/>
    <x v="8"/>
    <x v="8"/>
    <n v="1"/>
    <n v="1"/>
    <n v="0"/>
    <m/>
    <m/>
    <n v="0"/>
  </r>
  <r>
    <x v="3"/>
    <d v="2024-10-05T00:00:00"/>
    <x v="7"/>
    <x v="8"/>
    <x v="8"/>
    <n v="2"/>
    <n v="2"/>
    <n v="0"/>
    <m/>
    <m/>
    <n v="0"/>
  </r>
  <r>
    <x v="3"/>
    <d v="2024-10-05T00:00:00"/>
    <x v="7"/>
    <x v="8"/>
    <x v="8"/>
    <n v="2"/>
    <n v="2"/>
    <n v="0"/>
    <m/>
    <m/>
    <n v="0"/>
  </r>
  <r>
    <x v="3"/>
    <d v="2024-10-05T00:00:00"/>
    <x v="7"/>
    <x v="8"/>
    <x v="8"/>
    <n v="12"/>
    <n v="13"/>
    <n v="1"/>
    <m/>
    <m/>
    <n v="0"/>
  </r>
  <r>
    <x v="3"/>
    <d v="2024-10-05T00:00:00"/>
    <x v="7"/>
    <x v="8"/>
    <x v="8"/>
    <n v="1"/>
    <n v="2"/>
    <n v="1"/>
    <m/>
    <m/>
    <n v="0"/>
  </r>
  <r>
    <x v="3"/>
    <d v="2024-10-05T00:00:00"/>
    <x v="7"/>
    <x v="8"/>
    <x v="8"/>
    <n v="1"/>
    <n v="2"/>
    <n v="1"/>
    <m/>
    <m/>
    <n v="0"/>
  </r>
  <r>
    <x v="3"/>
    <d v="2024-10-05T00:00:00"/>
    <x v="7"/>
    <x v="8"/>
    <x v="8"/>
    <n v="4"/>
    <n v="4"/>
    <n v="0"/>
    <m/>
    <m/>
    <n v="0"/>
  </r>
  <r>
    <x v="3"/>
    <d v="2024-10-05T00:00:00"/>
    <x v="7"/>
    <x v="8"/>
    <x v="8"/>
    <n v="2"/>
    <n v="2"/>
    <n v="0"/>
    <m/>
    <m/>
    <n v="0"/>
  </r>
  <r>
    <x v="3"/>
    <d v="2024-10-05T00:00:00"/>
    <x v="7"/>
    <x v="8"/>
    <x v="8"/>
    <n v="2"/>
    <n v="2"/>
    <n v="0"/>
    <m/>
    <m/>
    <n v="0"/>
  </r>
  <r>
    <x v="3"/>
    <d v="2024-10-05T00:00:00"/>
    <x v="7"/>
    <x v="8"/>
    <x v="8"/>
    <n v="4"/>
    <n v="3"/>
    <n v="-1"/>
    <m/>
    <m/>
    <n v="0"/>
  </r>
  <r>
    <x v="3"/>
    <d v="2024-10-05T00:00:00"/>
    <x v="7"/>
    <x v="8"/>
    <x v="8"/>
    <n v="1"/>
    <n v="1"/>
    <n v="0"/>
    <m/>
    <m/>
    <n v="0"/>
  </r>
  <r>
    <x v="3"/>
    <d v="2024-10-05T00:00:00"/>
    <x v="7"/>
    <x v="8"/>
    <x v="8"/>
    <n v="3"/>
    <n v="3"/>
    <n v="0"/>
    <m/>
    <m/>
    <n v="0"/>
  </r>
  <r>
    <x v="3"/>
    <d v="2024-10-05T00:00:00"/>
    <x v="7"/>
    <x v="8"/>
    <x v="8"/>
    <n v="10"/>
    <n v="10"/>
    <n v="0"/>
    <m/>
    <m/>
    <n v="0"/>
  </r>
  <r>
    <x v="3"/>
    <d v="2024-10-05T00:00:00"/>
    <x v="7"/>
    <x v="8"/>
    <x v="8"/>
    <n v="6"/>
    <n v="5"/>
    <n v="-1"/>
    <m/>
    <m/>
    <n v="0"/>
  </r>
  <r>
    <x v="3"/>
    <d v="2024-10-05T00:00:00"/>
    <x v="7"/>
    <x v="8"/>
    <x v="8"/>
    <n v="2"/>
    <n v="1"/>
    <n v="-1"/>
    <m/>
    <m/>
    <n v="0"/>
  </r>
  <r>
    <x v="3"/>
    <d v="2024-10-05T00:00:00"/>
    <x v="7"/>
    <x v="8"/>
    <x v="8"/>
    <n v="2"/>
    <n v="2"/>
    <n v="0"/>
    <m/>
    <m/>
    <n v="0"/>
  </r>
  <r>
    <x v="3"/>
    <d v="2024-10-05T00:00:00"/>
    <x v="7"/>
    <x v="9"/>
    <x v="9"/>
    <n v="1"/>
    <n v="1"/>
    <n v="0"/>
    <m/>
    <m/>
    <n v="0"/>
  </r>
  <r>
    <x v="3"/>
    <d v="2024-10-05T00:00:00"/>
    <x v="7"/>
    <x v="9"/>
    <x v="9"/>
    <n v="1"/>
    <n v="1"/>
    <n v="0"/>
    <m/>
    <m/>
    <n v="0"/>
  </r>
  <r>
    <x v="3"/>
    <d v="2024-10-05T00:00:00"/>
    <x v="7"/>
    <x v="9"/>
    <x v="9"/>
    <n v="1"/>
    <n v="1"/>
    <n v="0"/>
    <m/>
    <m/>
    <n v="0"/>
  </r>
  <r>
    <x v="3"/>
    <d v="2024-10-05T00:00:00"/>
    <x v="7"/>
    <x v="9"/>
    <x v="9"/>
    <n v="1"/>
    <n v="1"/>
    <n v="0"/>
    <m/>
    <m/>
    <n v="0"/>
  </r>
  <r>
    <x v="3"/>
    <d v="2024-10-05T00:00:00"/>
    <x v="7"/>
    <x v="9"/>
    <x v="9"/>
    <n v="2"/>
    <n v="2"/>
    <n v="0"/>
    <m/>
    <m/>
    <n v="0"/>
  </r>
  <r>
    <x v="3"/>
    <d v="2024-10-05T00:00:00"/>
    <x v="7"/>
    <x v="9"/>
    <x v="9"/>
    <n v="2"/>
    <n v="2"/>
    <n v="0"/>
    <m/>
    <m/>
    <n v="0"/>
  </r>
  <r>
    <x v="3"/>
    <d v="2024-10-05T00:00:00"/>
    <x v="7"/>
    <x v="9"/>
    <x v="9"/>
    <n v="12"/>
    <n v="12"/>
    <n v="0"/>
    <m/>
    <m/>
    <n v="0"/>
  </r>
  <r>
    <x v="3"/>
    <d v="2024-10-05T00:00:00"/>
    <x v="7"/>
    <x v="9"/>
    <x v="9"/>
    <n v="1"/>
    <n v="2"/>
    <n v="1"/>
    <m/>
    <m/>
    <n v="0"/>
  </r>
  <r>
    <x v="3"/>
    <d v="2024-10-05T00:00:00"/>
    <x v="7"/>
    <x v="9"/>
    <x v="9"/>
    <n v="1"/>
    <n v="2"/>
    <n v="1"/>
    <m/>
    <m/>
    <n v="0"/>
  </r>
  <r>
    <x v="3"/>
    <d v="2024-10-05T00:00:00"/>
    <x v="7"/>
    <x v="9"/>
    <x v="9"/>
    <n v="4"/>
    <n v="4"/>
    <n v="0"/>
    <m/>
    <m/>
    <n v="0"/>
  </r>
  <r>
    <x v="3"/>
    <d v="2024-10-05T00:00:00"/>
    <x v="7"/>
    <x v="9"/>
    <x v="9"/>
    <n v="2"/>
    <n v="2"/>
    <n v="0"/>
    <m/>
    <m/>
    <n v="0"/>
  </r>
  <r>
    <x v="3"/>
    <d v="2024-10-05T00:00:00"/>
    <x v="7"/>
    <x v="9"/>
    <x v="9"/>
    <n v="2"/>
    <n v="2"/>
    <n v="0"/>
    <m/>
    <m/>
    <n v="0"/>
  </r>
  <r>
    <x v="3"/>
    <d v="2024-10-05T00:00:00"/>
    <x v="7"/>
    <x v="9"/>
    <x v="9"/>
    <n v="1"/>
    <n v="1"/>
    <n v="0"/>
    <m/>
    <m/>
    <n v="0"/>
  </r>
  <r>
    <x v="3"/>
    <d v="2024-10-05T00:00:00"/>
    <x v="7"/>
    <x v="9"/>
    <x v="9"/>
    <n v="5"/>
    <n v="5"/>
    <n v="0"/>
    <m/>
    <m/>
    <n v="0"/>
  </r>
  <r>
    <x v="3"/>
    <d v="2024-10-05T00:00:00"/>
    <x v="7"/>
    <x v="9"/>
    <x v="9"/>
    <n v="3"/>
    <n v="3"/>
    <n v="0"/>
    <m/>
    <m/>
    <n v="0"/>
  </r>
  <r>
    <x v="3"/>
    <d v="2024-10-05T00:00:00"/>
    <x v="7"/>
    <x v="9"/>
    <x v="9"/>
    <n v="10"/>
    <n v="10"/>
    <n v="0"/>
    <m/>
    <m/>
    <n v="0"/>
  </r>
  <r>
    <x v="3"/>
    <d v="2024-10-05T00:00:00"/>
    <x v="7"/>
    <x v="9"/>
    <x v="9"/>
    <n v="6"/>
    <n v="6"/>
    <n v="0"/>
    <m/>
    <m/>
    <n v="0"/>
  </r>
  <r>
    <x v="3"/>
    <d v="2024-10-05T00:00:00"/>
    <x v="7"/>
    <x v="9"/>
    <x v="9"/>
    <n v="2"/>
    <n v="2"/>
    <n v="0"/>
    <m/>
    <m/>
    <n v="0"/>
  </r>
  <r>
    <x v="3"/>
    <d v="2024-10-05T00:00:00"/>
    <x v="7"/>
    <x v="9"/>
    <x v="9"/>
    <n v="2"/>
    <n v="2"/>
    <n v="0"/>
    <m/>
    <m/>
    <n v="0"/>
  </r>
  <r>
    <x v="3"/>
    <d v="2024-10-05T00:00:00"/>
    <x v="7"/>
    <x v="12"/>
    <x v="10"/>
    <n v="1"/>
    <n v="1"/>
    <n v="0"/>
    <m/>
    <m/>
    <n v="0"/>
  </r>
  <r>
    <x v="3"/>
    <d v="2024-10-05T00:00:00"/>
    <x v="7"/>
    <x v="12"/>
    <x v="10"/>
    <n v="1"/>
    <n v="1"/>
    <n v="0"/>
    <m/>
    <m/>
    <n v="0"/>
  </r>
  <r>
    <x v="3"/>
    <d v="2024-10-05T00:00:00"/>
    <x v="7"/>
    <x v="12"/>
    <x v="10"/>
    <n v="1"/>
    <n v="1"/>
    <n v="0"/>
    <m/>
    <m/>
    <n v="0"/>
  </r>
  <r>
    <x v="3"/>
    <d v="2024-10-05T00:00:00"/>
    <x v="7"/>
    <x v="12"/>
    <x v="10"/>
    <n v="1"/>
    <n v="1"/>
    <n v="0"/>
    <m/>
    <m/>
    <n v="0"/>
  </r>
  <r>
    <x v="3"/>
    <d v="2024-10-05T00:00:00"/>
    <x v="7"/>
    <x v="12"/>
    <x v="10"/>
    <n v="2"/>
    <n v="2"/>
    <n v="0"/>
    <m/>
    <m/>
    <n v="0"/>
  </r>
  <r>
    <x v="3"/>
    <d v="2024-10-05T00:00:00"/>
    <x v="7"/>
    <x v="12"/>
    <x v="10"/>
    <n v="2"/>
    <n v="2"/>
    <n v="0"/>
    <m/>
    <m/>
    <n v="0"/>
  </r>
  <r>
    <x v="3"/>
    <d v="2024-10-05T00:00:00"/>
    <x v="7"/>
    <x v="12"/>
    <x v="10"/>
    <n v="12"/>
    <n v="10"/>
    <n v="-2"/>
    <m/>
    <m/>
    <n v="0"/>
  </r>
  <r>
    <x v="3"/>
    <d v="2024-10-05T00:00:00"/>
    <x v="7"/>
    <x v="12"/>
    <x v="10"/>
    <n v="1"/>
    <n v="1"/>
    <n v="0"/>
    <m/>
    <m/>
    <n v="0"/>
  </r>
  <r>
    <x v="3"/>
    <d v="2024-10-05T00:00:00"/>
    <x v="7"/>
    <x v="12"/>
    <x v="10"/>
    <n v="1"/>
    <n v="1"/>
    <n v="0"/>
    <m/>
    <m/>
    <n v="0"/>
  </r>
  <r>
    <x v="3"/>
    <d v="2024-10-05T00:00:00"/>
    <x v="7"/>
    <x v="12"/>
    <x v="10"/>
    <n v="4"/>
    <n v="4"/>
    <n v="0"/>
    <m/>
    <m/>
    <n v="0"/>
  </r>
  <r>
    <x v="3"/>
    <d v="2024-10-05T00:00:00"/>
    <x v="7"/>
    <x v="12"/>
    <x v="10"/>
    <n v="2"/>
    <n v="2"/>
    <n v="0"/>
    <m/>
    <m/>
    <n v="0"/>
  </r>
  <r>
    <x v="3"/>
    <d v="2024-10-05T00:00:00"/>
    <x v="7"/>
    <x v="12"/>
    <x v="10"/>
    <n v="2"/>
    <n v="2"/>
    <n v="0"/>
    <m/>
    <m/>
    <n v="0"/>
  </r>
  <r>
    <x v="3"/>
    <d v="2024-10-05T00:00:00"/>
    <x v="7"/>
    <x v="12"/>
    <x v="10"/>
    <n v="1"/>
    <n v="1"/>
    <n v="0"/>
    <m/>
    <m/>
    <n v="0"/>
  </r>
  <r>
    <x v="3"/>
    <d v="2024-10-05T00:00:00"/>
    <x v="7"/>
    <x v="12"/>
    <x v="10"/>
    <n v="5"/>
    <n v="7"/>
    <n v="2"/>
    <m/>
    <m/>
    <n v="0"/>
  </r>
  <r>
    <x v="3"/>
    <d v="2024-10-05T00:00:00"/>
    <x v="7"/>
    <x v="12"/>
    <x v="10"/>
    <n v="3"/>
    <n v="3"/>
    <n v="0"/>
    <m/>
    <m/>
    <n v="0"/>
  </r>
  <r>
    <x v="3"/>
    <d v="2024-10-05T00:00:00"/>
    <x v="7"/>
    <x v="12"/>
    <x v="10"/>
    <n v="10"/>
    <n v="10"/>
    <n v="0"/>
    <m/>
    <m/>
    <n v="0"/>
  </r>
  <r>
    <x v="3"/>
    <d v="2024-10-05T00:00:00"/>
    <x v="7"/>
    <x v="12"/>
    <x v="10"/>
    <n v="6"/>
    <n v="5"/>
    <n v="-1"/>
    <m/>
    <m/>
    <n v="0"/>
  </r>
  <r>
    <x v="3"/>
    <d v="2024-10-05T00:00:00"/>
    <x v="7"/>
    <x v="12"/>
    <x v="10"/>
    <n v="2"/>
    <n v="2"/>
    <n v="0"/>
    <m/>
    <m/>
    <n v="0"/>
  </r>
  <r>
    <x v="3"/>
    <d v="2024-10-05T00:00:00"/>
    <x v="7"/>
    <x v="12"/>
    <x v="10"/>
    <n v="2"/>
    <n v="2"/>
    <n v="0"/>
    <m/>
    <m/>
    <n v="0"/>
  </r>
  <r>
    <x v="3"/>
    <d v="2024-10-05T00:00:00"/>
    <x v="7"/>
    <x v="11"/>
    <x v="13"/>
    <n v="1"/>
    <n v="1"/>
    <n v="0"/>
    <m/>
    <m/>
    <n v="0"/>
  </r>
  <r>
    <x v="3"/>
    <d v="2024-10-05T00:00:00"/>
    <x v="7"/>
    <x v="11"/>
    <x v="13"/>
    <n v="1"/>
    <n v="1"/>
    <n v="0"/>
    <m/>
    <m/>
    <n v="0"/>
  </r>
  <r>
    <x v="3"/>
    <d v="2024-10-05T00:00:00"/>
    <x v="7"/>
    <x v="11"/>
    <x v="13"/>
    <n v="2"/>
    <n v="2"/>
    <n v="0"/>
    <m/>
    <m/>
    <n v="0"/>
  </r>
  <r>
    <x v="3"/>
    <d v="2024-10-05T00:00:00"/>
    <x v="7"/>
    <x v="11"/>
    <x v="13"/>
    <n v="1"/>
    <n v="1"/>
    <n v="0"/>
    <m/>
    <m/>
    <n v="0"/>
  </r>
  <r>
    <x v="3"/>
    <d v="2024-10-05T00:00:00"/>
    <x v="7"/>
    <x v="11"/>
    <x v="13"/>
    <n v="1"/>
    <n v="1"/>
    <n v="0"/>
    <m/>
    <m/>
    <n v="0"/>
  </r>
  <r>
    <x v="3"/>
    <d v="2024-10-05T00:00:00"/>
    <x v="7"/>
    <x v="11"/>
    <x v="13"/>
    <n v="1"/>
    <n v="1"/>
    <n v="0"/>
    <m/>
    <m/>
    <n v="0"/>
  </r>
  <r>
    <x v="3"/>
    <d v="2024-10-05T00:00:00"/>
    <x v="7"/>
    <x v="11"/>
    <x v="13"/>
    <n v="1"/>
    <n v="1"/>
    <n v="0"/>
    <m/>
    <m/>
    <n v="0"/>
  </r>
  <r>
    <x v="3"/>
    <d v="2024-10-05T00:00:00"/>
    <x v="7"/>
    <x v="11"/>
    <x v="13"/>
    <n v="1"/>
    <n v="1"/>
    <n v="0"/>
    <m/>
    <m/>
    <n v="0"/>
  </r>
  <r>
    <x v="3"/>
    <d v="2024-10-05T00:00:00"/>
    <x v="7"/>
    <x v="11"/>
    <x v="13"/>
    <n v="3"/>
    <n v="3"/>
    <n v="0"/>
    <m/>
    <m/>
    <n v="0"/>
  </r>
  <r>
    <x v="3"/>
    <d v="2024-10-05T00:00:00"/>
    <x v="7"/>
    <x v="11"/>
    <x v="13"/>
    <n v="1"/>
    <n v="1"/>
    <n v="0"/>
    <m/>
    <m/>
    <n v="0"/>
  </r>
  <r>
    <x v="3"/>
    <d v="2024-10-05T00:00:00"/>
    <x v="7"/>
    <x v="11"/>
    <x v="13"/>
    <n v="1"/>
    <n v="1"/>
    <n v="0"/>
    <m/>
    <m/>
    <n v="0"/>
  </r>
  <r>
    <x v="3"/>
    <d v="2024-10-05T00:00:00"/>
    <x v="7"/>
    <x v="11"/>
    <x v="13"/>
    <n v="1"/>
    <n v="1"/>
    <n v="0"/>
    <m/>
    <m/>
    <n v="0"/>
  </r>
  <r>
    <x v="3"/>
    <d v="2024-10-05T00:00:00"/>
    <x v="7"/>
    <x v="11"/>
    <x v="13"/>
    <n v="1"/>
    <n v="1"/>
    <n v="0"/>
    <m/>
    <m/>
    <n v="0"/>
  </r>
  <r>
    <x v="3"/>
    <d v="2024-10-05T00:00:00"/>
    <x v="7"/>
    <x v="11"/>
    <x v="13"/>
    <n v="4"/>
    <n v="5"/>
    <n v="1"/>
    <m/>
    <m/>
    <n v="0"/>
  </r>
  <r>
    <x v="3"/>
    <d v="2024-10-05T00:00:00"/>
    <x v="7"/>
    <x v="11"/>
    <x v="13"/>
    <n v="1"/>
    <n v="1"/>
    <n v="0"/>
    <m/>
    <m/>
    <n v="0"/>
  </r>
  <r>
    <x v="3"/>
    <d v="2024-10-05T00:00:00"/>
    <x v="7"/>
    <x v="11"/>
    <x v="13"/>
    <m/>
    <n v="3"/>
    <n v="3"/>
    <m/>
    <m/>
    <n v="0"/>
  </r>
  <r>
    <x v="3"/>
    <d v="2024-10-05T00:00:00"/>
    <x v="7"/>
    <x v="11"/>
    <x v="13"/>
    <n v="2"/>
    <n v="2"/>
    <n v="0"/>
    <m/>
    <m/>
    <n v="0"/>
  </r>
  <r>
    <x v="3"/>
    <d v="2024-10-05T00:00:00"/>
    <x v="7"/>
    <x v="13"/>
    <x v="17"/>
    <n v="2"/>
    <n v="2"/>
    <n v="0"/>
    <m/>
    <m/>
    <n v="0"/>
  </r>
  <r>
    <x v="3"/>
    <d v="2024-10-05T00:00:00"/>
    <x v="7"/>
    <x v="13"/>
    <x v="17"/>
    <m/>
    <m/>
    <n v="0"/>
    <n v="1"/>
    <n v="1"/>
    <n v="0"/>
  </r>
  <r>
    <x v="3"/>
    <d v="2024-10-05T00:00:00"/>
    <x v="7"/>
    <x v="13"/>
    <x v="17"/>
    <m/>
    <m/>
    <n v="0"/>
    <n v="4"/>
    <n v="6"/>
    <n v="2"/>
  </r>
  <r>
    <x v="3"/>
    <d v="2024-10-05T00:00:00"/>
    <x v="7"/>
    <x v="13"/>
    <x v="17"/>
    <n v="1"/>
    <n v="1"/>
    <n v="0"/>
    <m/>
    <m/>
    <n v="0"/>
  </r>
  <r>
    <x v="3"/>
    <d v="2024-10-05T00:00:00"/>
    <x v="7"/>
    <x v="13"/>
    <x v="17"/>
    <n v="1"/>
    <n v="1"/>
    <n v="0"/>
    <m/>
    <m/>
    <n v="0"/>
  </r>
  <r>
    <x v="3"/>
    <d v="2024-10-05T00:00:00"/>
    <x v="7"/>
    <x v="13"/>
    <x v="18"/>
    <n v="2"/>
    <n v="1"/>
    <n v="-1"/>
    <m/>
    <m/>
    <n v="0"/>
  </r>
  <r>
    <x v="3"/>
    <d v="2024-10-05T00:00:00"/>
    <x v="7"/>
    <x v="13"/>
    <x v="18"/>
    <n v="1"/>
    <n v="1"/>
    <n v="0"/>
    <m/>
    <m/>
    <n v="0"/>
  </r>
  <r>
    <x v="3"/>
    <d v="2024-10-05T00:00:00"/>
    <x v="7"/>
    <x v="13"/>
    <x v="18"/>
    <n v="1"/>
    <n v="1"/>
    <n v="0"/>
    <m/>
    <m/>
    <n v="0"/>
  </r>
  <r>
    <x v="3"/>
    <d v="2024-10-05T00:00:00"/>
    <x v="7"/>
    <x v="13"/>
    <x v="18"/>
    <n v="3"/>
    <n v="3"/>
    <n v="0"/>
    <m/>
    <m/>
    <n v="0"/>
  </r>
  <r>
    <x v="3"/>
    <d v="2024-10-05T00:00:00"/>
    <x v="7"/>
    <x v="11"/>
    <x v="19"/>
    <n v="2"/>
    <n v="2"/>
    <n v="0"/>
    <m/>
    <m/>
    <n v="0"/>
  </r>
  <r>
    <x v="3"/>
    <d v="2024-10-05T00:00:00"/>
    <x v="7"/>
    <x v="11"/>
    <x v="19"/>
    <n v="1"/>
    <n v="1"/>
    <n v="0"/>
    <m/>
    <m/>
    <n v="0"/>
  </r>
  <r>
    <x v="3"/>
    <d v="2024-10-05T00:00:00"/>
    <x v="7"/>
    <x v="11"/>
    <x v="19"/>
    <n v="3"/>
    <n v="3"/>
    <n v="0"/>
    <m/>
    <m/>
    <n v="0"/>
  </r>
  <r>
    <x v="3"/>
    <d v="2024-10-05T00:00:00"/>
    <x v="7"/>
    <x v="11"/>
    <x v="19"/>
    <n v="3"/>
    <n v="4"/>
    <n v="1"/>
    <m/>
    <m/>
    <n v="0"/>
  </r>
  <r>
    <x v="3"/>
    <d v="2024-10-05T00:00:00"/>
    <x v="7"/>
    <x v="11"/>
    <x v="19"/>
    <n v="1"/>
    <n v="1"/>
    <n v="0"/>
    <m/>
    <m/>
    <n v="0"/>
  </r>
  <r>
    <x v="3"/>
    <d v="2024-10-05T00:00:00"/>
    <x v="7"/>
    <x v="7"/>
    <x v="14"/>
    <m/>
    <m/>
    <n v="0"/>
    <n v="6"/>
    <n v="6"/>
    <n v="0"/>
  </r>
  <r>
    <x v="3"/>
    <d v="2024-10-05T00:00:00"/>
    <x v="7"/>
    <x v="7"/>
    <x v="14"/>
    <n v="3"/>
    <n v="1"/>
    <n v="-2"/>
    <n v="6"/>
    <n v="6"/>
    <n v="0"/>
  </r>
  <r>
    <x v="3"/>
    <d v="2024-10-05T00:00:00"/>
    <x v="7"/>
    <x v="7"/>
    <x v="14"/>
    <m/>
    <m/>
    <n v="0"/>
    <n v="6"/>
    <n v="6"/>
    <n v="0"/>
  </r>
  <r>
    <x v="3"/>
    <d v="2024-10-05T00:00:00"/>
    <x v="7"/>
    <x v="7"/>
    <x v="14"/>
    <m/>
    <m/>
    <n v="0"/>
    <n v="3"/>
    <n v="3"/>
    <n v="0"/>
  </r>
  <r>
    <x v="3"/>
    <d v="2024-10-05T00:00:00"/>
    <x v="7"/>
    <x v="7"/>
    <x v="15"/>
    <n v="4"/>
    <n v="3"/>
    <n v="-1"/>
    <m/>
    <m/>
    <n v="0"/>
  </r>
  <r>
    <x v="3"/>
    <d v="2024-10-12T00:00:00"/>
    <x v="8"/>
    <x v="9"/>
    <x v="16"/>
    <n v="1"/>
    <n v="1"/>
    <n v="0"/>
    <n v="0"/>
    <m/>
    <n v="0"/>
  </r>
  <r>
    <x v="3"/>
    <d v="2024-10-12T00:00:00"/>
    <x v="8"/>
    <x v="9"/>
    <x v="16"/>
    <m/>
    <n v="1"/>
    <n v="1"/>
    <n v="7"/>
    <n v="4"/>
    <n v="-3"/>
  </r>
  <r>
    <x v="3"/>
    <d v="2024-10-12T00:00:00"/>
    <x v="8"/>
    <x v="9"/>
    <x v="16"/>
    <n v="1"/>
    <n v="1"/>
    <n v="0"/>
    <n v="0"/>
    <m/>
    <n v="0"/>
  </r>
  <r>
    <x v="3"/>
    <d v="2024-10-12T00:00:00"/>
    <x v="8"/>
    <x v="9"/>
    <x v="16"/>
    <m/>
    <n v="1"/>
    <n v="1"/>
    <n v="2"/>
    <n v="1"/>
    <n v="-1"/>
  </r>
  <r>
    <x v="3"/>
    <d v="2024-10-12T00:00:00"/>
    <x v="8"/>
    <x v="9"/>
    <x v="16"/>
    <n v="1"/>
    <n v="1"/>
    <n v="0"/>
    <n v="0"/>
    <n v="0"/>
    <n v="0"/>
  </r>
  <r>
    <x v="3"/>
    <d v="2024-10-12T00:00:00"/>
    <x v="8"/>
    <x v="7"/>
    <x v="7"/>
    <n v="1"/>
    <n v="1"/>
    <n v="0"/>
    <n v="0"/>
    <m/>
    <n v="0"/>
  </r>
  <r>
    <x v="3"/>
    <d v="2024-10-12T00:00:00"/>
    <x v="8"/>
    <x v="7"/>
    <x v="7"/>
    <n v="1"/>
    <n v="1"/>
    <n v="0"/>
    <n v="0"/>
    <m/>
    <n v="0"/>
  </r>
  <r>
    <x v="3"/>
    <d v="2024-10-12T00:00:00"/>
    <x v="8"/>
    <x v="7"/>
    <x v="7"/>
    <n v="1"/>
    <n v="1"/>
    <n v="0"/>
    <n v="0"/>
    <m/>
    <n v="0"/>
  </r>
  <r>
    <x v="3"/>
    <d v="2024-10-12T00:00:00"/>
    <x v="8"/>
    <x v="7"/>
    <x v="7"/>
    <n v="1"/>
    <n v="2"/>
    <n v="1"/>
    <n v="0"/>
    <m/>
    <n v="0"/>
  </r>
  <r>
    <x v="3"/>
    <d v="2024-10-12T00:00:00"/>
    <x v="8"/>
    <x v="7"/>
    <x v="7"/>
    <n v="1"/>
    <n v="4"/>
    <n v="3"/>
    <n v="0"/>
    <m/>
    <n v="0"/>
  </r>
  <r>
    <x v="3"/>
    <d v="2024-10-12T00:00:00"/>
    <x v="8"/>
    <x v="7"/>
    <x v="7"/>
    <n v="12"/>
    <n v="10"/>
    <n v="-2"/>
    <n v="0"/>
    <m/>
    <n v="0"/>
  </r>
  <r>
    <x v="3"/>
    <d v="2024-10-12T00:00:00"/>
    <x v="8"/>
    <x v="7"/>
    <x v="7"/>
    <n v="2"/>
    <n v="2"/>
    <n v="0"/>
    <m/>
    <m/>
    <n v="0"/>
  </r>
  <r>
    <x v="3"/>
    <d v="2024-10-12T00:00:00"/>
    <x v="8"/>
    <x v="7"/>
    <x v="7"/>
    <n v="2"/>
    <n v="2"/>
    <n v="0"/>
    <m/>
    <m/>
    <n v="0"/>
  </r>
  <r>
    <x v="3"/>
    <d v="2024-10-12T00:00:00"/>
    <x v="8"/>
    <x v="7"/>
    <x v="7"/>
    <n v="4"/>
    <n v="4"/>
    <n v="0"/>
    <m/>
    <m/>
    <n v="0"/>
  </r>
  <r>
    <x v="3"/>
    <d v="2024-10-12T00:00:00"/>
    <x v="8"/>
    <x v="7"/>
    <x v="7"/>
    <n v="8"/>
    <n v="8"/>
    <n v="0"/>
    <m/>
    <m/>
    <n v="0"/>
  </r>
  <r>
    <x v="3"/>
    <d v="2024-10-12T00:00:00"/>
    <x v="8"/>
    <x v="7"/>
    <x v="7"/>
    <n v="2"/>
    <n v="2"/>
    <n v="0"/>
    <m/>
    <m/>
    <n v="0"/>
  </r>
  <r>
    <x v="3"/>
    <d v="2024-10-12T00:00:00"/>
    <x v="8"/>
    <x v="7"/>
    <x v="7"/>
    <n v="2"/>
    <n v="2"/>
    <n v="0"/>
    <m/>
    <m/>
    <n v="0"/>
  </r>
  <r>
    <x v="3"/>
    <d v="2024-10-12T00:00:00"/>
    <x v="8"/>
    <x v="7"/>
    <x v="7"/>
    <n v="10"/>
    <n v="4"/>
    <n v="-6"/>
    <m/>
    <m/>
    <n v="0"/>
  </r>
  <r>
    <x v="3"/>
    <d v="2024-10-12T00:00:00"/>
    <x v="8"/>
    <x v="7"/>
    <x v="7"/>
    <n v="6"/>
    <n v="4"/>
    <n v="-2"/>
    <m/>
    <m/>
    <n v="0"/>
  </r>
  <r>
    <x v="3"/>
    <d v="2024-10-12T00:00:00"/>
    <x v="8"/>
    <x v="7"/>
    <x v="7"/>
    <n v="1"/>
    <n v="4"/>
    <n v="3"/>
    <m/>
    <m/>
    <n v="0"/>
  </r>
  <r>
    <x v="3"/>
    <d v="2024-10-12T00:00:00"/>
    <x v="8"/>
    <x v="7"/>
    <x v="7"/>
    <n v="4"/>
    <n v="5"/>
    <n v="1"/>
    <m/>
    <m/>
    <n v="0"/>
  </r>
  <r>
    <x v="3"/>
    <d v="2024-10-12T00:00:00"/>
    <x v="8"/>
    <x v="8"/>
    <x v="8"/>
    <n v="1"/>
    <n v="1"/>
    <n v="0"/>
    <m/>
    <m/>
    <n v="0"/>
  </r>
  <r>
    <x v="3"/>
    <d v="2024-10-12T00:00:00"/>
    <x v="8"/>
    <x v="8"/>
    <x v="8"/>
    <n v="1"/>
    <n v="1"/>
    <n v="0"/>
    <m/>
    <m/>
    <n v="0"/>
  </r>
  <r>
    <x v="3"/>
    <d v="2024-10-12T00:00:00"/>
    <x v="8"/>
    <x v="8"/>
    <x v="8"/>
    <n v="1"/>
    <n v="1"/>
    <n v="0"/>
    <m/>
    <m/>
    <n v="0"/>
  </r>
  <r>
    <x v="3"/>
    <d v="2024-10-12T00:00:00"/>
    <x v="8"/>
    <x v="8"/>
    <x v="8"/>
    <n v="1"/>
    <n v="1"/>
    <n v="0"/>
    <m/>
    <m/>
    <n v="0"/>
  </r>
  <r>
    <x v="3"/>
    <d v="2024-10-12T00:00:00"/>
    <x v="8"/>
    <x v="8"/>
    <x v="8"/>
    <n v="2"/>
    <n v="2"/>
    <n v="0"/>
    <m/>
    <m/>
    <n v="0"/>
  </r>
  <r>
    <x v="3"/>
    <d v="2024-10-12T00:00:00"/>
    <x v="8"/>
    <x v="8"/>
    <x v="8"/>
    <n v="2"/>
    <n v="2"/>
    <n v="0"/>
    <m/>
    <m/>
    <n v="0"/>
  </r>
  <r>
    <x v="3"/>
    <d v="2024-10-12T00:00:00"/>
    <x v="8"/>
    <x v="8"/>
    <x v="8"/>
    <n v="12"/>
    <n v="13"/>
    <n v="1"/>
    <m/>
    <m/>
    <n v="0"/>
  </r>
  <r>
    <x v="3"/>
    <d v="2024-10-12T00:00:00"/>
    <x v="8"/>
    <x v="8"/>
    <x v="8"/>
    <n v="1"/>
    <n v="2"/>
    <n v="1"/>
    <m/>
    <m/>
    <n v="0"/>
  </r>
  <r>
    <x v="3"/>
    <d v="2024-10-12T00:00:00"/>
    <x v="8"/>
    <x v="8"/>
    <x v="8"/>
    <n v="1"/>
    <n v="2"/>
    <n v="1"/>
    <m/>
    <m/>
    <n v="0"/>
  </r>
  <r>
    <x v="3"/>
    <d v="2024-10-12T00:00:00"/>
    <x v="8"/>
    <x v="8"/>
    <x v="8"/>
    <n v="4"/>
    <n v="4"/>
    <n v="0"/>
    <m/>
    <m/>
    <n v="0"/>
  </r>
  <r>
    <x v="3"/>
    <d v="2024-10-12T00:00:00"/>
    <x v="8"/>
    <x v="8"/>
    <x v="8"/>
    <n v="2"/>
    <n v="2"/>
    <n v="0"/>
    <m/>
    <m/>
    <n v="0"/>
  </r>
  <r>
    <x v="3"/>
    <d v="2024-10-12T00:00:00"/>
    <x v="8"/>
    <x v="8"/>
    <x v="8"/>
    <n v="2"/>
    <n v="2"/>
    <n v="0"/>
    <m/>
    <m/>
    <n v="0"/>
  </r>
  <r>
    <x v="3"/>
    <d v="2024-10-12T00:00:00"/>
    <x v="8"/>
    <x v="8"/>
    <x v="8"/>
    <n v="4"/>
    <n v="3"/>
    <n v="-1"/>
    <m/>
    <m/>
    <n v="0"/>
  </r>
  <r>
    <x v="3"/>
    <d v="2024-10-12T00:00:00"/>
    <x v="8"/>
    <x v="8"/>
    <x v="8"/>
    <n v="1"/>
    <n v="1"/>
    <n v="0"/>
    <m/>
    <m/>
    <n v="0"/>
  </r>
  <r>
    <x v="3"/>
    <d v="2024-10-12T00:00:00"/>
    <x v="8"/>
    <x v="8"/>
    <x v="8"/>
    <n v="3"/>
    <n v="3"/>
    <n v="0"/>
    <m/>
    <m/>
    <n v="0"/>
  </r>
  <r>
    <x v="3"/>
    <d v="2024-10-12T00:00:00"/>
    <x v="8"/>
    <x v="8"/>
    <x v="8"/>
    <n v="10"/>
    <n v="10"/>
    <n v="0"/>
    <m/>
    <m/>
    <n v="0"/>
  </r>
  <r>
    <x v="3"/>
    <d v="2024-10-12T00:00:00"/>
    <x v="8"/>
    <x v="8"/>
    <x v="8"/>
    <n v="6"/>
    <n v="5"/>
    <n v="-1"/>
    <m/>
    <m/>
    <n v="0"/>
  </r>
  <r>
    <x v="3"/>
    <d v="2024-10-12T00:00:00"/>
    <x v="8"/>
    <x v="8"/>
    <x v="8"/>
    <n v="2"/>
    <n v="1"/>
    <n v="-1"/>
    <m/>
    <m/>
    <n v="0"/>
  </r>
  <r>
    <x v="3"/>
    <d v="2024-10-12T00:00:00"/>
    <x v="8"/>
    <x v="8"/>
    <x v="8"/>
    <n v="2"/>
    <n v="2"/>
    <n v="0"/>
    <m/>
    <m/>
    <n v="0"/>
  </r>
  <r>
    <x v="3"/>
    <d v="2024-10-12T00:00:00"/>
    <x v="8"/>
    <x v="9"/>
    <x v="9"/>
    <n v="1"/>
    <n v="1"/>
    <n v="0"/>
    <m/>
    <m/>
    <n v="0"/>
  </r>
  <r>
    <x v="3"/>
    <d v="2024-10-12T00:00:00"/>
    <x v="8"/>
    <x v="9"/>
    <x v="9"/>
    <n v="1"/>
    <n v="1"/>
    <n v="0"/>
    <m/>
    <m/>
    <n v="0"/>
  </r>
  <r>
    <x v="3"/>
    <d v="2024-10-12T00:00:00"/>
    <x v="8"/>
    <x v="9"/>
    <x v="9"/>
    <n v="1"/>
    <n v="1"/>
    <n v="0"/>
    <m/>
    <m/>
    <n v="0"/>
  </r>
  <r>
    <x v="3"/>
    <d v="2024-10-12T00:00:00"/>
    <x v="8"/>
    <x v="9"/>
    <x v="9"/>
    <n v="1"/>
    <n v="1"/>
    <n v="0"/>
    <m/>
    <m/>
    <n v="0"/>
  </r>
  <r>
    <x v="3"/>
    <d v="2024-10-12T00:00:00"/>
    <x v="8"/>
    <x v="9"/>
    <x v="9"/>
    <n v="2"/>
    <n v="1"/>
    <n v="-1"/>
    <m/>
    <m/>
    <n v="0"/>
  </r>
  <r>
    <x v="3"/>
    <d v="2024-10-12T00:00:00"/>
    <x v="8"/>
    <x v="9"/>
    <x v="9"/>
    <n v="2"/>
    <n v="2"/>
    <n v="0"/>
    <m/>
    <m/>
    <n v="0"/>
  </r>
  <r>
    <x v="3"/>
    <d v="2024-10-12T00:00:00"/>
    <x v="8"/>
    <x v="9"/>
    <x v="9"/>
    <n v="12"/>
    <n v="12"/>
    <n v="0"/>
    <m/>
    <m/>
    <n v="0"/>
  </r>
  <r>
    <x v="3"/>
    <d v="2024-10-12T00:00:00"/>
    <x v="8"/>
    <x v="9"/>
    <x v="9"/>
    <n v="1"/>
    <n v="2"/>
    <n v="1"/>
    <m/>
    <m/>
    <n v="0"/>
  </r>
  <r>
    <x v="3"/>
    <d v="2024-10-12T00:00:00"/>
    <x v="8"/>
    <x v="9"/>
    <x v="9"/>
    <n v="1"/>
    <n v="2"/>
    <n v="1"/>
    <m/>
    <m/>
    <n v="0"/>
  </r>
  <r>
    <x v="3"/>
    <d v="2024-10-12T00:00:00"/>
    <x v="8"/>
    <x v="9"/>
    <x v="9"/>
    <n v="4"/>
    <n v="4"/>
    <n v="0"/>
    <m/>
    <m/>
    <n v="0"/>
  </r>
  <r>
    <x v="3"/>
    <d v="2024-10-12T00:00:00"/>
    <x v="8"/>
    <x v="9"/>
    <x v="9"/>
    <n v="2"/>
    <n v="2"/>
    <n v="0"/>
    <m/>
    <m/>
    <n v="0"/>
  </r>
  <r>
    <x v="3"/>
    <d v="2024-10-12T00:00:00"/>
    <x v="8"/>
    <x v="9"/>
    <x v="9"/>
    <n v="2"/>
    <n v="2"/>
    <n v="0"/>
    <m/>
    <m/>
    <n v="0"/>
  </r>
  <r>
    <x v="3"/>
    <d v="2024-10-12T00:00:00"/>
    <x v="8"/>
    <x v="9"/>
    <x v="9"/>
    <n v="1"/>
    <n v="1"/>
    <n v="0"/>
    <m/>
    <m/>
    <n v="0"/>
  </r>
  <r>
    <x v="3"/>
    <d v="2024-10-12T00:00:00"/>
    <x v="8"/>
    <x v="9"/>
    <x v="9"/>
    <n v="5"/>
    <n v="5"/>
    <n v="0"/>
    <m/>
    <m/>
    <n v="0"/>
  </r>
  <r>
    <x v="3"/>
    <d v="2024-10-12T00:00:00"/>
    <x v="8"/>
    <x v="9"/>
    <x v="9"/>
    <n v="3"/>
    <n v="3"/>
    <n v="0"/>
    <m/>
    <m/>
    <n v="0"/>
  </r>
  <r>
    <x v="3"/>
    <d v="2024-10-12T00:00:00"/>
    <x v="8"/>
    <x v="9"/>
    <x v="9"/>
    <n v="10"/>
    <n v="10"/>
    <n v="0"/>
    <m/>
    <m/>
    <n v="0"/>
  </r>
  <r>
    <x v="3"/>
    <d v="2024-10-12T00:00:00"/>
    <x v="8"/>
    <x v="9"/>
    <x v="9"/>
    <n v="6"/>
    <n v="6"/>
    <n v="0"/>
    <m/>
    <m/>
    <n v="0"/>
  </r>
  <r>
    <x v="3"/>
    <d v="2024-10-12T00:00:00"/>
    <x v="8"/>
    <x v="9"/>
    <x v="9"/>
    <n v="2"/>
    <n v="2"/>
    <n v="0"/>
    <m/>
    <m/>
    <n v="0"/>
  </r>
  <r>
    <x v="3"/>
    <d v="2024-10-12T00:00:00"/>
    <x v="8"/>
    <x v="9"/>
    <x v="9"/>
    <n v="2"/>
    <n v="2"/>
    <n v="0"/>
    <m/>
    <m/>
    <n v="0"/>
  </r>
  <r>
    <x v="3"/>
    <d v="2024-10-12T00:00:00"/>
    <x v="8"/>
    <x v="12"/>
    <x v="10"/>
    <n v="1"/>
    <n v="1"/>
    <n v="0"/>
    <m/>
    <m/>
    <n v="0"/>
  </r>
  <r>
    <x v="3"/>
    <d v="2024-10-12T00:00:00"/>
    <x v="8"/>
    <x v="12"/>
    <x v="10"/>
    <n v="1"/>
    <n v="1"/>
    <n v="0"/>
    <m/>
    <m/>
    <n v="0"/>
  </r>
  <r>
    <x v="3"/>
    <d v="2024-10-12T00:00:00"/>
    <x v="8"/>
    <x v="12"/>
    <x v="10"/>
    <n v="1"/>
    <n v="1"/>
    <n v="0"/>
    <m/>
    <m/>
    <n v="0"/>
  </r>
  <r>
    <x v="3"/>
    <d v="2024-10-12T00:00:00"/>
    <x v="8"/>
    <x v="12"/>
    <x v="10"/>
    <n v="1"/>
    <n v="1"/>
    <n v="0"/>
    <m/>
    <m/>
    <n v="0"/>
  </r>
  <r>
    <x v="3"/>
    <d v="2024-10-12T00:00:00"/>
    <x v="8"/>
    <x v="12"/>
    <x v="10"/>
    <n v="2"/>
    <n v="2"/>
    <n v="0"/>
    <m/>
    <m/>
    <n v="0"/>
  </r>
  <r>
    <x v="3"/>
    <d v="2024-10-12T00:00:00"/>
    <x v="8"/>
    <x v="12"/>
    <x v="10"/>
    <n v="2"/>
    <n v="2"/>
    <n v="0"/>
    <m/>
    <m/>
    <n v="0"/>
  </r>
  <r>
    <x v="3"/>
    <d v="2024-10-12T00:00:00"/>
    <x v="8"/>
    <x v="12"/>
    <x v="10"/>
    <n v="12"/>
    <n v="10"/>
    <n v="-2"/>
    <m/>
    <m/>
    <n v="0"/>
  </r>
  <r>
    <x v="3"/>
    <d v="2024-10-12T00:00:00"/>
    <x v="8"/>
    <x v="12"/>
    <x v="10"/>
    <n v="1"/>
    <n v="1"/>
    <n v="0"/>
    <m/>
    <m/>
    <n v="0"/>
  </r>
  <r>
    <x v="3"/>
    <d v="2024-10-12T00:00:00"/>
    <x v="8"/>
    <x v="12"/>
    <x v="10"/>
    <n v="1"/>
    <n v="1"/>
    <n v="0"/>
    <m/>
    <m/>
    <n v="0"/>
  </r>
  <r>
    <x v="3"/>
    <d v="2024-10-12T00:00:00"/>
    <x v="8"/>
    <x v="12"/>
    <x v="10"/>
    <n v="4"/>
    <n v="4"/>
    <n v="0"/>
    <m/>
    <m/>
    <n v="0"/>
  </r>
  <r>
    <x v="3"/>
    <d v="2024-10-12T00:00:00"/>
    <x v="8"/>
    <x v="12"/>
    <x v="10"/>
    <n v="2"/>
    <n v="2"/>
    <n v="0"/>
    <m/>
    <m/>
    <n v="0"/>
  </r>
  <r>
    <x v="3"/>
    <d v="2024-10-12T00:00:00"/>
    <x v="8"/>
    <x v="12"/>
    <x v="10"/>
    <n v="2"/>
    <n v="2"/>
    <n v="0"/>
    <m/>
    <m/>
    <n v="0"/>
  </r>
  <r>
    <x v="3"/>
    <d v="2024-10-12T00:00:00"/>
    <x v="8"/>
    <x v="12"/>
    <x v="10"/>
    <n v="1"/>
    <n v="1"/>
    <n v="0"/>
    <m/>
    <m/>
    <n v="0"/>
  </r>
  <r>
    <x v="3"/>
    <d v="2024-10-12T00:00:00"/>
    <x v="8"/>
    <x v="12"/>
    <x v="10"/>
    <n v="5"/>
    <n v="7"/>
    <n v="2"/>
    <m/>
    <m/>
    <n v="0"/>
  </r>
  <r>
    <x v="3"/>
    <d v="2024-10-12T00:00:00"/>
    <x v="8"/>
    <x v="12"/>
    <x v="10"/>
    <n v="3"/>
    <n v="3"/>
    <n v="0"/>
    <m/>
    <m/>
    <n v="0"/>
  </r>
  <r>
    <x v="3"/>
    <d v="2024-10-12T00:00:00"/>
    <x v="8"/>
    <x v="12"/>
    <x v="10"/>
    <n v="10"/>
    <n v="10"/>
    <n v="0"/>
    <m/>
    <m/>
    <n v="0"/>
  </r>
  <r>
    <x v="3"/>
    <d v="2024-10-12T00:00:00"/>
    <x v="8"/>
    <x v="12"/>
    <x v="10"/>
    <n v="6"/>
    <n v="5"/>
    <n v="-1"/>
    <m/>
    <m/>
    <n v="0"/>
  </r>
  <r>
    <x v="3"/>
    <d v="2024-10-12T00:00:00"/>
    <x v="8"/>
    <x v="12"/>
    <x v="10"/>
    <n v="2"/>
    <n v="2"/>
    <n v="0"/>
    <m/>
    <m/>
    <n v="0"/>
  </r>
  <r>
    <x v="3"/>
    <d v="2024-10-12T00:00:00"/>
    <x v="8"/>
    <x v="12"/>
    <x v="10"/>
    <n v="2"/>
    <n v="2"/>
    <n v="0"/>
    <m/>
    <m/>
    <n v="0"/>
  </r>
  <r>
    <x v="3"/>
    <d v="2024-10-12T00:00:00"/>
    <x v="8"/>
    <x v="11"/>
    <x v="13"/>
    <n v="1"/>
    <n v="1"/>
    <n v="0"/>
    <m/>
    <m/>
    <n v="0"/>
  </r>
  <r>
    <x v="3"/>
    <d v="2024-10-12T00:00:00"/>
    <x v="8"/>
    <x v="11"/>
    <x v="13"/>
    <n v="1"/>
    <n v="1"/>
    <n v="0"/>
    <m/>
    <m/>
    <n v="0"/>
  </r>
  <r>
    <x v="3"/>
    <d v="2024-10-12T00:00:00"/>
    <x v="8"/>
    <x v="11"/>
    <x v="13"/>
    <n v="2"/>
    <n v="2"/>
    <n v="0"/>
    <m/>
    <m/>
    <n v="0"/>
  </r>
  <r>
    <x v="3"/>
    <d v="2024-10-12T00:00:00"/>
    <x v="8"/>
    <x v="11"/>
    <x v="13"/>
    <n v="1"/>
    <n v="1"/>
    <n v="0"/>
    <m/>
    <m/>
    <n v="0"/>
  </r>
  <r>
    <x v="3"/>
    <d v="2024-10-12T00:00:00"/>
    <x v="8"/>
    <x v="11"/>
    <x v="13"/>
    <n v="1"/>
    <n v="1"/>
    <n v="0"/>
    <m/>
    <m/>
    <n v="0"/>
  </r>
  <r>
    <x v="3"/>
    <d v="2024-10-12T00:00:00"/>
    <x v="8"/>
    <x v="11"/>
    <x v="13"/>
    <n v="1"/>
    <n v="1"/>
    <n v="0"/>
    <m/>
    <m/>
    <n v="0"/>
  </r>
  <r>
    <x v="3"/>
    <d v="2024-10-12T00:00:00"/>
    <x v="8"/>
    <x v="11"/>
    <x v="13"/>
    <n v="1"/>
    <n v="1"/>
    <n v="0"/>
    <m/>
    <m/>
    <n v="0"/>
  </r>
  <r>
    <x v="3"/>
    <d v="2024-10-12T00:00:00"/>
    <x v="8"/>
    <x v="11"/>
    <x v="13"/>
    <n v="1"/>
    <n v="1"/>
    <n v="0"/>
    <m/>
    <m/>
    <n v="0"/>
  </r>
  <r>
    <x v="3"/>
    <d v="2024-10-12T00:00:00"/>
    <x v="8"/>
    <x v="11"/>
    <x v="13"/>
    <n v="3"/>
    <n v="3"/>
    <n v="0"/>
    <m/>
    <m/>
    <n v="0"/>
  </r>
  <r>
    <x v="3"/>
    <d v="2024-10-12T00:00:00"/>
    <x v="8"/>
    <x v="11"/>
    <x v="13"/>
    <n v="1"/>
    <n v="1"/>
    <n v="0"/>
    <m/>
    <m/>
    <n v="0"/>
  </r>
  <r>
    <x v="3"/>
    <d v="2024-10-12T00:00:00"/>
    <x v="8"/>
    <x v="11"/>
    <x v="13"/>
    <n v="1"/>
    <n v="1"/>
    <n v="0"/>
    <m/>
    <m/>
    <n v="0"/>
  </r>
  <r>
    <x v="3"/>
    <d v="2024-10-12T00:00:00"/>
    <x v="8"/>
    <x v="11"/>
    <x v="13"/>
    <n v="1"/>
    <n v="1"/>
    <n v="0"/>
    <m/>
    <m/>
    <n v="0"/>
  </r>
  <r>
    <x v="3"/>
    <d v="2024-10-12T00:00:00"/>
    <x v="8"/>
    <x v="11"/>
    <x v="13"/>
    <n v="1"/>
    <n v="1"/>
    <n v="0"/>
    <m/>
    <m/>
    <n v="0"/>
  </r>
  <r>
    <x v="3"/>
    <d v="2024-10-12T00:00:00"/>
    <x v="8"/>
    <x v="11"/>
    <x v="13"/>
    <n v="4"/>
    <n v="5"/>
    <n v="1"/>
    <m/>
    <m/>
    <n v="0"/>
  </r>
  <r>
    <x v="3"/>
    <d v="2024-10-12T00:00:00"/>
    <x v="8"/>
    <x v="11"/>
    <x v="13"/>
    <n v="1"/>
    <n v="1"/>
    <n v="0"/>
    <m/>
    <m/>
    <n v="0"/>
  </r>
  <r>
    <x v="3"/>
    <d v="2024-10-12T00:00:00"/>
    <x v="8"/>
    <x v="11"/>
    <x v="13"/>
    <m/>
    <n v="3"/>
    <n v="3"/>
    <m/>
    <m/>
    <n v="0"/>
  </r>
  <r>
    <x v="3"/>
    <d v="2024-10-12T00:00:00"/>
    <x v="8"/>
    <x v="11"/>
    <x v="13"/>
    <n v="2"/>
    <n v="2"/>
    <n v="0"/>
    <m/>
    <m/>
    <n v="0"/>
  </r>
  <r>
    <x v="3"/>
    <d v="2024-10-12T00:00:00"/>
    <x v="8"/>
    <x v="13"/>
    <x v="17"/>
    <n v="2"/>
    <n v="2"/>
    <n v="0"/>
    <m/>
    <m/>
    <n v="0"/>
  </r>
  <r>
    <x v="3"/>
    <d v="2024-10-12T00:00:00"/>
    <x v="8"/>
    <x v="13"/>
    <x v="17"/>
    <m/>
    <m/>
    <n v="0"/>
    <n v="1"/>
    <n v="1"/>
    <n v="0"/>
  </r>
  <r>
    <x v="3"/>
    <d v="2024-10-12T00:00:00"/>
    <x v="8"/>
    <x v="13"/>
    <x v="17"/>
    <m/>
    <m/>
    <n v="0"/>
    <n v="4"/>
    <n v="7"/>
    <n v="3"/>
  </r>
  <r>
    <x v="3"/>
    <d v="2024-10-12T00:00:00"/>
    <x v="8"/>
    <x v="13"/>
    <x v="17"/>
    <n v="1"/>
    <n v="1"/>
    <n v="0"/>
    <m/>
    <m/>
    <n v="0"/>
  </r>
  <r>
    <x v="3"/>
    <d v="2024-10-12T00:00:00"/>
    <x v="8"/>
    <x v="13"/>
    <x v="17"/>
    <n v="1"/>
    <n v="1"/>
    <n v="0"/>
    <m/>
    <m/>
    <n v="0"/>
  </r>
  <r>
    <x v="3"/>
    <d v="2024-10-12T00:00:00"/>
    <x v="8"/>
    <x v="13"/>
    <x v="18"/>
    <n v="2"/>
    <n v="1"/>
    <n v="-1"/>
    <m/>
    <m/>
    <n v="0"/>
  </r>
  <r>
    <x v="3"/>
    <d v="2024-10-12T00:00:00"/>
    <x v="8"/>
    <x v="13"/>
    <x v="18"/>
    <n v="1"/>
    <n v="1"/>
    <n v="0"/>
    <m/>
    <m/>
    <n v="0"/>
  </r>
  <r>
    <x v="3"/>
    <d v="2024-10-12T00:00:00"/>
    <x v="8"/>
    <x v="13"/>
    <x v="18"/>
    <n v="1"/>
    <n v="1"/>
    <n v="0"/>
    <m/>
    <m/>
    <n v="0"/>
  </r>
  <r>
    <x v="3"/>
    <d v="2024-10-12T00:00:00"/>
    <x v="8"/>
    <x v="13"/>
    <x v="18"/>
    <n v="3"/>
    <n v="3"/>
    <n v="0"/>
    <m/>
    <m/>
    <n v="0"/>
  </r>
  <r>
    <x v="3"/>
    <d v="2024-10-12T00:00:00"/>
    <x v="8"/>
    <x v="11"/>
    <x v="19"/>
    <n v="2"/>
    <n v="2"/>
    <n v="0"/>
    <m/>
    <m/>
    <n v="0"/>
  </r>
  <r>
    <x v="3"/>
    <d v="2024-10-12T00:00:00"/>
    <x v="8"/>
    <x v="11"/>
    <x v="19"/>
    <n v="1"/>
    <n v="1"/>
    <n v="0"/>
    <m/>
    <m/>
    <n v="0"/>
  </r>
  <r>
    <x v="3"/>
    <d v="2024-10-12T00:00:00"/>
    <x v="8"/>
    <x v="11"/>
    <x v="19"/>
    <n v="3"/>
    <n v="3"/>
    <n v="0"/>
    <m/>
    <m/>
    <n v="0"/>
  </r>
  <r>
    <x v="3"/>
    <d v="2024-10-12T00:00:00"/>
    <x v="8"/>
    <x v="11"/>
    <x v="19"/>
    <n v="3"/>
    <n v="4"/>
    <n v="1"/>
    <m/>
    <m/>
    <n v="0"/>
  </r>
  <r>
    <x v="3"/>
    <d v="2024-10-12T00:00:00"/>
    <x v="8"/>
    <x v="11"/>
    <x v="19"/>
    <n v="1"/>
    <n v="1"/>
    <n v="0"/>
    <m/>
    <m/>
    <n v="0"/>
  </r>
  <r>
    <x v="3"/>
    <d v="2024-10-12T00:00:00"/>
    <x v="8"/>
    <x v="7"/>
    <x v="14"/>
    <m/>
    <m/>
    <n v="0"/>
    <n v="6"/>
    <n v="6"/>
    <n v="0"/>
  </r>
  <r>
    <x v="3"/>
    <d v="2024-10-12T00:00:00"/>
    <x v="8"/>
    <x v="7"/>
    <x v="14"/>
    <n v="3"/>
    <n v="1"/>
    <n v="-2"/>
    <n v="6"/>
    <n v="6"/>
    <n v="0"/>
  </r>
  <r>
    <x v="3"/>
    <d v="2024-10-12T00:00:00"/>
    <x v="8"/>
    <x v="7"/>
    <x v="14"/>
    <m/>
    <m/>
    <n v="0"/>
    <n v="6"/>
    <n v="6"/>
    <n v="0"/>
  </r>
  <r>
    <x v="3"/>
    <d v="2024-10-12T00:00:00"/>
    <x v="8"/>
    <x v="7"/>
    <x v="14"/>
    <m/>
    <m/>
    <n v="0"/>
    <n v="3"/>
    <n v="4"/>
    <n v="1"/>
  </r>
  <r>
    <x v="3"/>
    <d v="2024-10-12T00:00:00"/>
    <x v="8"/>
    <x v="7"/>
    <x v="15"/>
    <n v="4"/>
    <n v="3"/>
    <n v="-1"/>
    <m/>
    <m/>
    <n v="0"/>
  </r>
  <r>
    <x v="3"/>
    <d v="2024-10-19T00:00:00"/>
    <x v="9"/>
    <x v="9"/>
    <x v="16"/>
    <n v="1"/>
    <n v="1"/>
    <n v="0"/>
    <n v="0"/>
    <m/>
    <n v="0"/>
  </r>
  <r>
    <x v="3"/>
    <d v="2024-10-19T00:00:00"/>
    <x v="9"/>
    <x v="9"/>
    <x v="16"/>
    <m/>
    <n v="1"/>
    <n v="1"/>
    <n v="7"/>
    <n v="4"/>
    <n v="-3"/>
  </r>
  <r>
    <x v="3"/>
    <d v="2024-10-19T00:00:00"/>
    <x v="9"/>
    <x v="9"/>
    <x v="16"/>
    <n v="1"/>
    <n v="1"/>
    <n v="0"/>
    <n v="0"/>
    <m/>
    <n v="0"/>
  </r>
  <r>
    <x v="3"/>
    <d v="2024-10-19T00:00:00"/>
    <x v="9"/>
    <x v="9"/>
    <x v="16"/>
    <m/>
    <n v="1"/>
    <n v="1"/>
    <n v="2"/>
    <n v="1"/>
    <n v="-1"/>
  </r>
  <r>
    <x v="3"/>
    <d v="2024-10-19T00:00:00"/>
    <x v="9"/>
    <x v="9"/>
    <x v="16"/>
    <n v="1"/>
    <n v="1"/>
    <n v="0"/>
    <n v="0"/>
    <n v="0"/>
    <n v="0"/>
  </r>
  <r>
    <x v="3"/>
    <d v="2024-10-19T00:00:00"/>
    <x v="9"/>
    <x v="7"/>
    <x v="7"/>
    <n v="1"/>
    <n v="1"/>
    <n v="0"/>
    <n v="0"/>
    <m/>
    <n v="0"/>
  </r>
  <r>
    <x v="3"/>
    <d v="2024-10-19T00:00:00"/>
    <x v="9"/>
    <x v="7"/>
    <x v="7"/>
    <n v="1"/>
    <n v="1"/>
    <n v="0"/>
    <n v="0"/>
    <m/>
    <n v="0"/>
  </r>
  <r>
    <x v="3"/>
    <d v="2024-10-19T00:00:00"/>
    <x v="9"/>
    <x v="7"/>
    <x v="7"/>
    <n v="1"/>
    <n v="1"/>
    <n v="0"/>
    <n v="0"/>
    <m/>
    <n v="0"/>
  </r>
  <r>
    <x v="3"/>
    <d v="2024-10-19T00:00:00"/>
    <x v="9"/>
    <x v="7"/>
    <x v="7"/>
    <n v="1"/>
    <n v="2"/>
    <n v="1"/>
    <n v="0"/>
    <m/>
    <n v="0"/>
  </r>
  <r>
    <x v="3"/>
    <d v="2024-10-19T00:00:00"/>
    <x v="9"/>
    <x v="7"/>
    <x v="7"/>
    <n v="1"/>
    <n v="4"/>
    <n v="3"/>
    <n v="0"/>
    <m/>
    <n v="0"/>
  </r>
  <r>
    <x v="3"/>
    <d v="2024-10-19T00:00:00"/>
    <x v="9"/>
    <x v="7"/>
    <x v="7"/>
    <n v="12"/>
    <n v="10"/>
    <n v="-2"/>
    <n v="0"/>
    <m/>
    <n v="0"/>
  </r>
  <r>
    <x v="3"/>
    <d v="2024-10-19T00:00:00"/>
    <x v="9"/>
    <x v="7"/>
    <x v="7"/>
    <n v="2"/>
    <n v="2"/>
    <n v="0"/>
    <m/>
    <m/>
    <n v="0"/>
  </r>
  <r>
    <x v="3"/>
    <d v="2024-10-19T00:00:00"/>
    <x v="9"/>
    <x v="7"/>
    <x v="7"/>
    <n v="2"/>
    <n v="2"/>
    <n v="0"/>
    <m/>
    <m/>
    <n v="0"/>
  </r>
  <r>
    <x v="3"/>
    <d v="2024-10-19T00:00:00"/>
    <x v="9"/>
    <x v="7"/>
    <x v="7"/>
    <n v="4"/>
    <n v="4"/>
    <n v="0"/>
    <m/>
    <m/>
    <n v="0"/>
  </r>
  <r>
    <x v="3"/>
    <d v="2024-10-19T00:00:00"/>
    <x v="9"/>
    <x v="7"/>
    <x v="7"/>
    <n v="8"/>
    <n v="8"/>
    <n v="0"/>
    <m/>
    <m/>
    <n v="0"/>
  </r>
  <r>
    <x v="3"/>
    <d v="2024-10-19T00:00:00"/>
    <x v="9"/>
    <x v="7"/>
    <x v="7"/>
    <n v="2"/>
    <n v="2"/>
    <n v="0"/>
    <m/>
    <m/>
    <n v="0"/>
  </r>
  <r>
    <x v="3"/>
    <d v="2024-10-19T00:00:00"/>
    <x v="9"/>
    <x v="7"/>
    <x v="7"/>
    <n v="2"/>
    <n v="2"/>
    <n v="0"/>
    <m/>
    <m/>
    <n v="0"/>
  </r>
  <r>
    <x v="3"/>
    <d v="2024-10-19T00:00:00"/>
    <x v="9"/>
    <x v="7"/>
    <x v="7"/>
    <n v="10"/>
    <n v="4"/>
    <n v="-6"/>
    <m/>
    <m/>
    <n v="0"/>
  </r>
  <r>
    <x v="3"/>
    <d v="2024-10-19T00:00:00"/>
    <x v="9"/>
    <x v="7"/>
    <x v="7"/>
    <n v="6"/>
    <n v="4"/>
    <n v="-2"/>
    <m/>
    <m/>
    <n v="0"/>
  </r>
  <r>
    <x v="3"/>
    <d v="2024-10-19T00:00:00"/>
    <x v="9"/>
    <x v="7"/>
    <x v="7"/>
    <n v="1"/>
    <n v="4"/>
    <n v="3"/>
    <m/>
    <m/>
    <n v="0"/>
  </r>
  <r>
    <x v="3"/>
    <d v="2024-10-19T00:00:00"/>
    <x v="9"/>
    <x v="7"/>
    <x v="7"/>
    <n v="4"/>
    <n v="5"/>
    <n v="1"/>
    <m/>
    <m/>
    <n v="0"/>
  </r>
  <r>
    <x v="3"/>
    <d v="2024-10-19T00:00:00"/>
    <x v="9"/>
    <x v="8"/>
    <x v="8"/>
    <n v="1"/>
    <n v="1"/>
    <n v="0"/>
    <m/>
    <m/>
    <n v="0"/>
  </r>
  <r>
    <x v="3"/>
    <d v="2024-10-19T00:00:00"/>
    <x v="9"/>
    <x v="8"/>
    <x v="8"/>
    <n v="1"/>
    <n v="1"/>
    <n v="0"/>
    <m/>
    <m/>
    <n v="0"/>
  </r>
  <r>
    <x v="3"/>
    <d v="2024-10-19T00:00:00"/>
    <x v="9"/>
    <x v="8"/>
    <x v="8"/>
    <n v="1"/>
    <n v="1"/>
    <n v="0"/>
    <m/>
    <m/>
    <n v="0"/>
  </r>
  <r>
    <x v="3"/>
    <d v="2024-10-19T00:00:00"/>
    <x v="9"/>
    <x v="8"/>
    <x v="8"/>
    <n v="1"/>
    <n v="1"/>
    <n v="0"/>
    <m/>
    <m/>
    <n v="0"/>
  </r>
  <r>
    <x v="3"/>
    <d v="2024-10-19T00:00:00"/>
    <x v="9"/>
    <x v="8"/>
    <x v="8"/>
    <n v="2"/>
    <n v="2"/>
    <n v="0"/>
    <m/>
    <m/>
    <n v="0"/>
  </r>
  <r>
    <x v="3"/>
    <d v="2024-10-19T00:00:00"/>
    <x v="9"/>
    <x v="8"/>
    <x v="8"/>
    <n v="2"/>
    <n v="2"/>
    <n v="0"/>
    <m/>
    <m/>
    <n v="0"/>
  </r>
  <r>
    <x v="3"/>
    <d v="2024-10-19T00:00:00"/>
    <x v="9"/>
    <x v="8"/>
    <x v="8"/>
    <n v="12"/>
    <n v="13"/>
    <n v="1"/>
    <m/>
    <m/>
    <n v="0"/>
  </r>
  <r>
    <x v="3"/>
    <d v="2024-10-19T00:00:00"/>
    <x v="9"/>
    <x v="8"/>
    <x v="8"/>
    <n v="1"/>
    <n v="2"/>
    <n v="1"/>
    <m/>
    <m/>
    <n v="0"/>
  </r>
  <r>
    <x v="3"/>
    <d v="2024-10-19T00:00:00"/>
    <x v="9"/>
    <x v="8"/>
    <x v="8"/>
    <n v="1"/>
    <n v="2"/>
    <n v="1"/>
    <m/>
    <m/>
    <n v="0"/>
  </r>
  <r>
    <x v="3"/>
    <d v="2024-10-19T00:00:00"/>
    <x v="9"/>
    <x v="8"/>
    <x v="8"/>
    <n v="4"/>
    <n v="4"/>
    <n v="0"/>
    <m/>
    <m/>
    <n v="0"/>
  </r>
  <r>
    <x v="3"/>
    <d v="2024-10-19T00:00:00"/>
    <x v="9"/>
    <x v="8"/>
    <x v="8"/>
    <n v="2"/>
    <n v="2"/>
    <n v="0"/>
    <m/>
    <m/>
    <n v="0"/>
  </r>
  <r>
    <x v="3"/>
    <d v="2024-10-19T00:00:00"/>
    <x v="9"/>
    <x v="8"/>
    <x v="8"/>
    <n v="2"/>
    <n v="2"/>
    <n v="0"/>
    <m/>
    <m/>
    <n v="0"/>
  </r>
  <r>
    <x v="3"/>
    <d v="2024-10-19T00:00:00"/>
    <x v="9"/>
    <x v="8"/>
    <x v="8"/>
    <n v="4"/>
    <n v="3"/>
    <n v="-1"/>
    <m/>
    <m/>
    <n v="0"/>
  </r>
  <r>
    <x v="3"/>
    <d v="2024-10-19T00:00:00"/>
    <x v="9"/>
    <x v="8"/>
    <x v="8"/>
    <n v="1"/>
    <n v="1"/>
    <n v="0"/>
    <m/>
    <m/>
    <n v="0"/>
  </r>
  <r>
    <x v="3"/>
    <d v="2024-10-19T00:00:00"/>
    <x v="9"/>
    <x v="8"/>
    <x v="8"/>
    <n v="3"/>
    <n v="3"/>
    <n v="0"/>
    <m/>
    <m/>
    <n v="0"/>
  </r>
  <r>
    <x v="3"/>
    <d v="2024-10-19T00:00:00"/>
    <x v="9"/>
    <x v="8"/>
    <x v="8"/>
    <n v="10"/>
    <n v="10"/>
    <n v="0"/>
    <m/>
    <m/>
    <n v="0"/>
  </r>
  <r>
    <x v="3"/>
    <d v="2024-10-19T00:00:00"/>
    <x v="9"/>
    <x v="8"/>
    <x v="8"/>
    <n v="6"/>
    <n v="5"/>
    <n v="-1"/>
    <m/>
    <m/>
    <n v="0"/>
  </r>
  <r>
    <x v="3"/>
    <d v="2024-10-19T00:00:00"/>
    <x v="9"/>
    <x v="8"/>
    <x v="8"/>
    <n v="2"/>
    <n v="1"/>
    <n v="-1"/>
    <m/>
    <m/>
    <n v="0"/>
  </r>
  <r>
    <x v="3"/>
    <d v="2024-10-19T00:00:00"/>
    <x v="9"/>
    <x v="8"/>
    <x v="8"/>
    <n v="2"/>
    <n v="2"/>
    <n v="0"/>
    <m/>
    <m/>
    <n v="0"/>
  </r>
  <r>
    <x v="3"/>
    <d v="2024-10-19T00:00:00"/>
    <x v="9"/>
    <x v="9"/>
    <x v="9"/>
    <n v="1"/>
    <n v="1"/>
    <n v="0"/>
    <m/>
    <m/>
    <n v="0"/>
  </r>
  <r>
    <x v="3"/>
    <d v="2024-10-19T00:00:00"/>
    <x v="9"/>
    <x v="9"/>
    <x v="9"/>
    <n v="1"/>
    <n v="1"/>
    <n v="0"/>
    <m/>
    <m/>
    <n v="0"/>
  </r>
  <r>
    <x v="3"/>
    <d v="2024-10-19T00:00:00"/>
    <x v="9"/>
    <x v="9"/>
    <x v="9"/>
    <n v="1"/>
    <n v="1"/>
    <n v="0"/>
    <m/>
    <m/>
    <n v="0"/>
  </r>
  <r>
    <x v="3"/>
    <d v="2024-10-19T00:00:00"/>
    <x v="9"/>
    <x v="9"/>
    <x v="9"/>
    <n v="1"/>
    <n v="1"/>
    <n v="0"/>
    <m/>
    <m/>
    <n v="0"/>
  </r>
  <r>
    <x v="3"/>
    <d v="2024-10-19T00:00:00"/>
    <x v="9"/>
    <x v="9"/>
    <x v="9"/>
    <n v="2"/>
    <n v="1"/>
    <n v="-1"/>
    <m/>
    <m/>
    <n v="0"/>
  </r>
  <r>
    <x v="3"/>
    <d v="2024-10-19T00:00:00"/>
    <x v="9"/>
    <x v="9"/>
    <x v="9"/>
    <n v="2"/>
    <n v="2"/>
    <n v="0"/>
    <m/>
    <m/>
    <n v="0"/>
  </r>
  <r>
    <x v="3"/>
    <d v="2024-10-19T00:00:00"/>
    <x v="9"/>
    <x v="9"/>
    <x v="9"/>
    <n v="12"/>
    <n v="12"/>
    <n v="0"/>
    <m/>
    <m/>
    <n v="0"/>
  </r>
  <r>
    <x v="3"/>
    <d v="2024-10-19T00:00:00"/>
    <x v="9"/>
    <x v="9"/>
    <x v="9"/>
    <n v="1"/>
    <n v="2"/>
    <n v="1"/>
    <m/>
    <m/>
    <n v="0"/>
  </r>
  <r>
    <x v="3"/>
    <d v="2024-10-19T00:00:00"/>
    <x v="9"/>
    <x v="9"/>
    <x v="9"/>
    <n v="1"/>
    <n v="2"/>
    <n v="1"/>
    <m/>
    <m/>
    <n v="0"/>
  </r>
  <r>
    <x v="3"/>
    <d v="2024-10-19T00:00:00"/>
    <x v="9"/>
    <x v="9"/>
    <x v="9"/>
    <n v="4"/>
    <n v="4"/>
    <n v="0"/>
    <m/>
    <m/>
    <n v="0"/>
  </r>
  <r>
    <x v="3"/>
    <d v="2024-10-19T00:00:00"/>
    <x v="9"/>
    <x v="9"/>
    <x v="9"/>
    <n v="2"/>
    <n v="2"/>
    <n v="0"/>
    <m/>
    <m/>
    <n v="0"/>
  </r>
  <r>
    <x v="3"/>
    <d v="2024-10-19T00:00:00"/>
    <x v="9"/>
    <x v="9"/>
    <x v="9"/>
    <n v="2"/>
    <n v="2"/>
    <n v="0"/>
    <m/>
    <m/>
    <n v="0"/>
  </r>
  <r>
    <x v="3"/>
    <d v="2024-10-19T00:00:00"/>
    <x v="9"/>
    <x v="9"/>
    <x v="9"/>
    <n v="1"/>
    <n v="1"/>
    <n v="0"/>
    <m/>
    <m/>
    <n v="0"/>
  </r>
  <r>
    <x v="3"/>
    <d v="2024-10-19T00:00:00"/>
    <x v="9"/>
    <x v="9"/>
    <x v="9"/>
    <n v="5"/>
    <n v="5"/>
    <n v="0"/>
    <m/>
    <m/>
    <n v="0"/>
  </r>
  <r>
    <x v="3"/>
    <d v="2024-10-19T00:00:00"/>
    <x v="9"/>
    <x v="9"/>
    <x v="9"/>
    <n v="3"/>
    <n v="3"/>
    <n v="0"/>
    <m/>
    <m/>
    <n v="0"/>
  </r>
  <r>
    <x v="3"/>
    <d v="2024-10-19T00:00:00"/>
    <x v="9"/>
    <x v="9"/>
    <x v="9"/>
    <n v="10"/>
    <n v="10"/>
    <n v="0"/>
    <m/>
    <m/>
    <n v="0"/>
  </r>
  <r>
    <x v="3"/>
    <d v="2024-10-19T00:00:00"/>
    <x v="9"/>
    <x v="9"/>
    <x v="9"/>
    <n v="6"/>
    <n v="6"/>
    <n v="0"/>
    <m/>
    <m/>
    <n v="0"/>
  </r>
  <r>
    <x v="3"/>
    <d v="2024-10-19T00:00:00"/>
    <x v="9"/>
    <x v="9"/>
    <x v="9"/>
    <n v="2"/>
    <n v="2"/>
    <n v="0"/>
    <m/>
    <m/>
    <n v="0"/>
  </r>
  <r>
    <x v="3"/>
    <d v="2024-10-19T00:00:00"/>
    <x v="9"/>
    <x v="9"/>
    <x v="9"/>
    <n v="2"/>
    <n v="2"/>
    <n v="0"/>
    <m/>
    <m/>
    <n v="0"/>
  </r>
  <r>
    <x v="3"/>
    <d v="2024-10-19T00:00:00"/>
    <x v="9"/>
    <x v="12"/>
    <x v="10"/>
    <n v="1"/>
    <n v="1"/>
    <n v="0"/>
    <m/>
    <m/>
    <n v="0"/>
  </r>
  <r>
    <x v="3"/>
    <d v="2024-10-19T00:00:00"/>
    <x v="9"/>
    <x v="12"/>
    <x v="10"/>
    <n v="1"/>
    <n v="1"/>
    <n v="0"/>
    <m/>
    <m/>
    <n v="0"/>
  </r>
  <r>
    <x v="3"/>
    <d v="2024-10-19T00:00:00"/>
    <x v="9"/>
    <x v="12"/>
    <x v="10"/>
    <n v="1"/>
    <n v="1"/>
    <n v="0"/>
    <m/>
    <m/>
    <n v="0"/>
  </r>
  <r>
    <x v="3"/>
    <d v="2024-10-19T00:00:00"/>
    <x v="9"/>
    <x v="12"/>
    <x v="10"/>
    <n v="1"/>
    <n v="1"/>
    <n v="0"/>
    <m/>
    <m/>
    <n v="0"/>
  </r>
  <r>
    <x v="3"/>
    <d v="2024-10-19T00:00:00"/>
    <x v="9"/>
    <x v="12"/>
    <x v="10"/>
    <n v="2"/>
    <n v="2"/>
    <n v="0"/>
    <m/>
    <m/>
    <n v="0"/>
  </r>
  <r>
    <x v="3"/>
    <d v="2024-10-19T00:00:00"/>
    <x v="9"/>
    <x v="12"/>
    <x v="10"/>
    <n v="2"/>
    <n v="2"/>
    <n v="0"/>
    <m/>
    <m/>
    <n v="0"/>
  </r>
  <r>
    <x v="3"/>
    <d v="2024-10-19T00:00:00"/>
    <x v="9"/>
    <x v="12"/>
    <x v="10"/>
    <n v="12"/>
    <n v="10"/>
    <n v="-2"/>
    <m/>
    <m/>
    <n v="0"/>
  </r>
  <r>
    <x v="3"/>
    <d v="2024-10-19T00:00:00"/>
    <x v="9"/>
    <x v="12"/>
    <x v="10"/>
    <n v="1"/>
    <n v="1"/>
    <n v="0"/>
    <m/>
    <m/>
    <n v="0"/>
  </r>
  <r>
    <x v="3"/>
    <d v="2024-10-19T00:00:00"/>
    <x v="9"/>
    <x v="12"/>
    <x v="10"/>
    <n v="1"/>
    <n v="1"/>
    <n v="0"/>
    <m/>
    <m/>
    <n v="0"/>
  </r>
  <r>
    <x v="3"/>
    <d v="2024-10-19T00:00:00"/>
    <x v="9"/>
    <x v="12"/>
    <x v="10"/>
    <n v="4"/>
    <n v="4"/>
    <n v="0"/>
    <m/>
    <m/>
    <n v="0"/>
  </r>
  <r>
    <x v="3"/>
    <d v="2024-10-19T00:00:00"/>
    <x v="9"/>
    <x v="12"/>
    <x v="10"/>
    <n v="2"/>
    <n v="2"/>
    <n v="0"/>
    <m/>
    <m/>
    <n v="0"/>
  </r>
  <r>
    <x v="3"/>
    <d v="2024-10-19T00:00:00"/>
    <x v="9"/>
    <x v="12"/>
    <x v="10"/>
    <n v="2"/>
    <n v="2"/>
    <n v="0"/>
    <m/>
    <m/>
    <n v="0"/>
  </r>
  <r>
    <x v="3"/>
    <d v="2024-10-19T00:00:00"/>
    <x v="9"/>
    <x v="12"/>
    <x v="10"/>
    <n v="1"/>
    <n v="1"/>
    <n v="0"/>
    <m/>
    <m/>
    <n v="0"/>
  </r>
  <r>
    <x v="3"/>
    <d v="2024-10-19T00:00:00"/>
    <x v="9"/>
    <x v="12"/>
    <x v="10"/>
    <n v="5"/>
    <n v="7"/>
    <n v="2"/>
    <m/>
    <m/>
    <n v="0"/>
  </r>
  <r>
    <x v="3"/>
    <d v="2024-10-19T00:00:00"/>
    <x v="9"/>
    <x v="12"/>
    <x v="10"/>
    <n v="3"/>
    <n v="3"/>
    <n v="0"/>
    <m/>
    <m/>
    <n v="0"/>
  </r>
  <r>
    <x v="3"/>
    <d v="2024-10-19T00:00:00"/>
    <x v="9"/>
    <x v="12"/>
    <x v="10"/>
    <n v="10"/>
    <n v="10"/>
    <n v="0"/>
    <m/>
    <m/>
    <n v="0"/>
  </r>
  <r>
    <x v="3"/>
    <d v="2024-10-19T00:00:00"/>
    <x v="9"/>
    <x v="12"/>
    <x v="10"/>
    <n v="6"/>
    <n v="5"/>
    <n v="-1"/>
    <m/>
    <m/>
    <n v="0"/>
  </r>
  <r>
    <x v="3"/>
    <d v="2024-10-19T00:00:00"/>
    <x v="9"/>
    <x v="12"/>
    <x v="10"/>
    <n v="2"/>
    <n v="2"/>
    <n v="0"/>
    <m/>
    <m/>
    <n v="0"/>
  </r>
  <r>
    <x v="3"/>
    <d v="2024-10-19T00:00:00"/>
    <x v="9"/>
    <x v="12"/>
    <x v="10"/>
    <n v="2"/>
    <n v="2"/>
    <n v="0"/>
    <m/>
    <m/>
    <n v="0"/>
  </r>
  <r>
    <x v="3"/>
    <d v="2024-10-19T00:00:00"/>
    <x v="9"/>
    <x v="11"/>
    <x v="13"/>
    <n v="1"/>
    <n v="1"/>
    <n v="0"/>
    <m/>
    <m/>
    <n v="0"/>
  </r>
  <r>
    <x v="3"/>
    <d v="2024-10-19T00:00:00"/>
    <x v="9"/>
    <x v="11"/>
    <x v="13"/>
    <n v="1"/>
    <n v="1"/>
    <n v="0"/>
    <m/>
    <m/>
    <n v="0"/>
  </r>
  <r>
    <x v="3"/>
    <d v="2024-10-19T00:00:00"/>
    <x v="9"/>
    <x v="11"/>
    <x v="13"/>
    <n v="2"/>
    <n v="2"/>
    <n v="0"/>
    <m/>
    <m/>
    <n v="0"/>
  </r>
  <r>
    <x v="3"/>
    <d v="2024-10-19T00:00:00"/>
    <x v="9"/>
    <x v="11"/>
    <x v="13"/>
    <n v="1"/>
    <n v="1"/>
    <n v="0"/>
    <m/>
    <m/>
    <n v="0"/>
  </r>
  <r>
    <x v="3"/>
    <d v="2024-10-19T00:00:00"/>
    <x v="9"/>
    <x v="11"/>
    <x v="13"/>
    <n v="1"/>
    <n v="1"/>
    <n v="0"/>
    <m/>
    <m/>
    <n v="0"/>
  </r>
  <r>
    <x v="3"/>
    <d v="2024-10-19T00:00:00"/>
    <x v="9"/>
    <x v="11"/>
    <x v="13"/>
    <n v="1"/>
    <n v="1"/>
    <n v="0"/>
    <m/>
    <m/>
    <n v="0"/>
  </r>
  <r>
    <x v="3"/>
    <d v="2024-10-19T00:00:00"/>
    <x v="9"/>
    <x v="11"/>
    <x v="13"/>
    <n v="1"/>
    <n v="1"/>
    <n v="0"/>
    <m/>
    <m/>
    <n v="0"/>
  </r>
  <r>
    <x v="3"/>
    <d v="2024-10-19T00:00:00"/>
    <x v="9"/>
    <x v="11"/>
    <x v="13"/>
    <n v="1"/>
    <n v="1"/>
    <n v="0"/>
    <m/>
    <m/>
    <n v="0"/>
  </r>
  <r>
    <x v="3"/>
    <d v="2024-10-19T00:00:00"/>
    <x v="9"/>
    <x v="11"/>
    <x v="13"/>
    <n v="3"/>
    <n v="3"/>
    <n v="0"/>
    <m/>
    <m/>
    <n v="0"/>
  </r>
  <r>
    <x v="3"/>
    <d v="2024-10-19T00:00:00"/>
    <x v="9"/>
    <x v="11"/>
    <x v="13"/>
    <n v="1"/>
    <n v="1"/>
    <n v="0"/>
    <m/>
    <m/>
    <n v="0"/>
  </r>
  <r>
    <x v="3"/>
    <d v="2024-10-19T00:00:00"/>
    <x v="9"/>
    <x v="11"/>
    <x v="13"/>
    <n v="1"/>
    <n v="1"/>
    <n v="0"/>
    <m/>
    <m/>
    <n v="0"/>
  </r>
  <r>
    <x v="3"/>
    <d v="2024-10-19T00:00:00"/>
    <x v="9"/>
    <x v="11"/>
    <x v="13"/>
    <n v="1"/>
    <n v="1"/>
    <n v="0"/>
    <m/>
    <m/>
    <n v="0"/>
  </r>
  <r>
    <x v="3"/>
    <d v="2024-10-19T00:00:00"/>
    <x v="9"/>
    <x v="11"/>
    <x v="13"/>
    <n v="1"/>
    <n v="1"/>
    <n v="0"/>
    <m/>
    <m/>
    <n v="0"/>
  </r>
  <r>
    <x v="3"/>
    <d v="2024-10-19T00:00:00"/>
    <x v="9"/>
    <x v="11"/>
    <x v="13"/>
    <n v="4"/>
    <n v="5"/>
    <n v="1"/>
    <m/>
    <m/>
    <n v="0"/>
  </r>
  <r>
    <x v="3"/>
    <d v="2024-10-19T00:00:00"/>
    <x v="9"/>
    <x v="11"/>
    <x v="13"/>
    <n v="1"/>
    <n v="1"/>
    <n v="0"/>
    <m/>
    <m/>
    <n v="0"/>
  </r>
  <r>
    <x v="3"/>
    <d v="2024-10-19T00:00:00"/>
    <x v="9"/>
    <x v="11"/>
    <x v="13"/>
    <m/>
    <n v="3"/>
    <n v="3"/>
    <m/>
    <m/>
    <n v="0"/>
  </r>
  <r>
    <x v="3"/>
    <d v="2024-10-19T00:00:00"/>
    <x v="9"/>
    <x v="11"/>
    <x v="13"/>
    <n v="2"/>
    <n v="2"/>
    <n v="0"/>
    <m/>
    <m/>
    <n v="0"/>
  </r>
  <r>
    <x v="3"/>
    <d v="2024-10-19T00:00:00"/>
    <x v="9"/>
    <x v="13"/>
    <x v="17"/>
    <n v="2"/>
    <n v="2"/>
    <n v="0"/>
    <m/>
    <m/>
    <n v="0"/>
  </r>
  <r>
    <x v="3"/>
    <d v="2024-10-19T00:00:00"/>
    <x v="9"/>
    <x v="13"/>
    <x v="17"/>
    <m/>
    <m/>
    <n v="0"/>
    <n v="1"/>
    <n v="1"/>
    <n v="0"/>
  </r>
  <r>
    <x v="3"/>
    <d v="2024-10-19T00:00:00"/>
    <x v="9"/>
    <x v="13"/>
    <x v="17"/>
    <m/>
    <m/>
    <n v="0"/>
    <n v="4"/>
    <n v="7"/>
    <n v="3"/>
  </r>
  <r>
    <x v="3"/>
    <d v="2024-10-19T00:00:00"/>
    <x v="9"/>
    <x v="13"/>
    <x v="17"/>
    <n v="1"/>
    <n v="1"/>
    <n v="0"/>
    <m/>
    <m/>
    <n v="0"/>
  </r>
  <r>
    <x v="3"/>
    <d v="2024-10-19T00:00:00"/>
    <x v="9"/>
    <x v="13"/>
    <x v="17"/>
    <n v="1"/>
    <n v="1"/>
    <n v="0"/>
    <m/>
    <m/>
    <n v="0"/>
  </r>
  <r>
    <x v="3"/>
    <d v="2024-10-19T00:00:00"/>
    <x v="9"/>
    <x v="13"/>
    <x v="18"/>
    <n v="2"/>
    <n v="1"/>
    <n v="-1"/>
    <m/>
    <m/>
    <n v="0"/>
  </r>
  <r>
    <x v="3"/>
    <d v="2024-10-19T00:00:00"/>
    <x v="9"/>
    <x v="13"/>
    <x v="18"/>
    <n v="1"/>
    <n v="1"/>
    <n v="0"/>
    <m/>
    <m/>
    <n v="0"/>
  </r>
  <r>
    <x v="3"/>
    <d v="2024-10-19T00:00:00"/>
    <x v="9"/>
    <x v="13"/>
    <x v="18"/>
    <n v="1"/>
    <n v="1"/>
    <n v="0"/>
    <m/>
    <m/>
    <n v="0"/>
  </r>
  <r>
    <x v="3"/>
    <d v="2024-10-19T00:00:00"/>
    <x v="9"/>
    <x v="13"/>
    <x v="18"/>
    <n v="3"/>
    <n v="3"/>
    <n v="0"/>
    <m/>
    <m/>
    <n v="0"/>
  </r>
  <r>
    <x v="3"/>
    <d v="2024-10-19T00:00:00"/>
    <x v="9"/>
    <x v="11"/>
    <x v="19"/>
    <n v="2"/>
    <n v="2"/>
    <n v="0"/>
    <m/>
    <m/>
    <n v="0"/>
  </r>
  <r>
    <x v="3"/>
    <d v="2024-10-19T00:00:00"/>
    <x v="9"/>
    <x v="11"/>
    <x v="19"/>
    <n v="1"/>
    <n v="1"/>
    <n v="0"/>
    <m/>
    <m/>
    <n v="0"/>
  </r>
  <r>
    <x v="3"/>
    <d v="2024-10-19T00:00:00"/>
    <x v="9"/>
    <x v="11"/>
    <x v="19"/>
    <n v="3"/>
    <n v="3"/>
    <n v="0"/>
    <m/>
    <m/>
    <n v="0"/>
  </r>
  <r>
    <x v="3"/>
    <d v="2024-10-19T00:00:00"/>
    <x v="9"/>
    <x v="11"/>
    <x v="19"/>
    <n v="3"/>
    <n v="3"/>
    <n v="0"/>
    <m/>
    <m/>
    <n v="0"/>
  </r>
  <r>
    <x v="3"/>
    <d v="2024-10-19T00:00:00"/>
    <x v="9"/>
    <x v="11"/>
    <x v="19"/>
    <n v="1"/>
    <n v="1"/>
    <n v="0"/>
    <m/>
    <m/>
    <n v="0"/>
  </r>
  <r>
    <x v="3"/>
    <d v="2024-10-19T00:00:00"/>
    <x v="9"/>
    <x v="7"/>
    <x v="14"/>
    <m/>
    <m/>
    <n v="0"/>
    <n v="6"/>
    <n v="6"/>
    <n v="0"/>
  </r>
  <r>
    <x v="3"/>
    <d v="2024-10-19T00:00:00"/>
    <x v="9"/>
    <x v="7"/>
    <x v="14"/>
    <n v="3"/>
    <n v="1"/>
    <n v="-2"/>
    <n v="6"/>
    <n v="6"/>
    <n v="0"/>
  </r>
  <r>
    <x v="3"/>
    <d v="2024-10-19T00:00:00"/>
    <x v="9"/>
    <x v="7"/>
    <x v="14"/>
    <m/>
    <m/>
    <n v="0"/>
    <n v="6"/>
    <n v="6"/>
    <n v="0"/>
  </r>
  <r>
    <x v="3"/>
    <d v="2024-10-19T00:00:00"/>
    <x v="9"/>
    <x v="7"/>
    <x v="14"/>
    <m/>
    <m/>
    <n v="0"/>
    <n v="3"/>
    <n v="4"/>
    <n v="1"/>
  </r>
  <r>
    <x v="3"/>
    <d v="2024-10-19T00:00:00"/>
    <x v="9"/>
    <x v="7"/>
    <x v="15"/>
    <n v="4"/>
    <n v="3"/>
    <n v="-1"/>
    <m/>
    <m/>
    <n v="0"/>
  </r>
  <r>
    <x v="3"/>
    <d v="2024-10-26T00:00:00"/>
    <x v="10"/>
    <x v="9"/>
    <x v="16"/>
    <n v="1"/>
    <n v="1"/>
    <n v="0"/>
    <n v="0"/>
    <m/>
    <n v="0"/>
  </r>
  <r>
    <x v="3"/>
    <d v="2024-10-26T00:00:00"/>
    <x v="10"/>
    <x v="9"/>
    <x v="16"/>
    <m/>
    <n v="1"/>
    <n v="1"/>
    <n v="7"/>
    <n v="4"/>
    <n v="-3"/>
  </r>
  <r>
    <x v="3"/>
    <d v="2024-10-26T00:00:00"/>
    <x v="10"/>
    <x v="9"/>
    <x v="16"/>
    <n v="1"/>
    <n v="1"/>
    <n v="0"/>
    <n v="0"/>
    <m/>
    <n v="0"/>
  </r>
  <r>
    <x v="3"/>
    <d v="2024-10-26T00:00:00"/>
    <x v="10"/>
    <x v="9"/>
    <x v="16"/>
    <m/>
    <n v="1"/>
    <n v="1"/>
    <n v="2"/>
    <n v="1"/>
    <n v="-1"/>
  </r>
  <r>
    <x v="3"/>
    <d v="2024-10-26T00:00:00"/>
    <x v="10"/>
    <x v="9"/>
    <x v="16"/>
    <n v="1"/>
    <n v="1"/>
    <n v="0"/>
    <n v="0"/>
    <n v="0"/>
    <n v="0"/>
  </r>
  <r>
    <x v="3"/>
    <d v="2024-10-26T00:00:00"/>
    <x v="10"/>
    <x v="7"/>
    <x v="7"/>
    <n v="1"/>
    <n v="1"/>
    <n v="0"/>
    <n v="0"/>
    <m/>
    <n v="0"/>
  </r>
  <r>
    <x v="3"/>
    <d v="2024-10-26T00:00:00"/>
    <x v="10"/>
    <x v="7"/>
    <x v="7"/>
    <n v="1"/>
    <n v="1"/>
    <n v="0"/>
    <n v="0"/>
    <m/>
    <n v="0"/>
  </r>
  <r>
    <x v="3"/>
    <d v="2024-10-26T00:00:00"/>
    <x v="10"/>
    <x v="7"/>
    <x v="7"/>
    <n v="1"/>
    <n v="1"/>
    <n v="0"/>
    <n v="0"/>
    <m/>
    <n v="0"/>
  </r>
  <r>
    <x v="3"/>
    <d v="2024-10-26T00:00:00"/>
    <x v="10"/>
    <x v="7"/>
    <x v="7"/>
    <n v="1"/>
    <n v="2"/>
    <n v="1"/>
    <n v="0"/>
    <m/>
    <n v="0"/>
  </r>
  <r>
    <x v="3"/>
    <d v="2024-10-26T00:00:00"/>
    <x v="10"/>
    <x v="7"/>
    <x v="7"/>
    <n v="1"/>
    <n v="4"/>
    <n v="3"/>
    <n v="0"/>
    <m/>
    <n v="0"/>
  </r>
  <r>
    <x v="3"/>
    <d v="2024-10-26T00:00:00"/>
    <x v="10"/>
    <x v="7"/>
    <x v="7"/>
    <n v="12"/>
    <n v="10"/>
    <n v="-2"/>
    <n v="0"/>
    <m/>
    <n v="0"/>
  </r>
  <r>
    <x v="3"/>
    <d v="2024-10-26T00:00:00"/>
    <x v="10"/>
    <x v="7"/>
    <x v="7"/>
    <n v="2"/>
    <n v="2"/>
    <n v="0"/>
    <m/>
    <m/>
    <n v="0"/>
  </r>
  <r>
    <x v="3"/>
    <d v="2024-10-26T00:00:00"/>
    <x v="10"/>
    <x v="7"/>
    <x v="7"/>
    <n v="2"/>
    <n v="2"/>
    <n v="0"/>
    <m/>
    <m/>
    <n v="0"/>
  </r>
  <r>
    <x v="3"/>
    <d v="2024-10-26T00:00:00"/>
    <x v="10"/>
    <x v="7"/>
    <x v="7"/>
    <n v="4"/>
    <n v="4"/>
    <n v="0"/>
    <m/>
    <m/>
    <n v="0"/>
  </r>
  <r>
    <x v="3"/>
    <d v="2024-10-26T00:00:00"/>
    <x v="10"/>
    <x v="7"/>
    <x v="7"/>
    <n v="8"/>
    <n v="8"/>
    <n v="0"/>
    <m/>
    <m/>
    <n v="0"/>
  </r>
  <r>
    <x v="3"/>
    <d v="2024-10-26T00:00:00"/>
    <x v="10"/>
    <x v="7"/>
    <x v="7"/>
    <n v="2"/>
    <n v="2"/>
    <n v="0"/>
    <m/>
    <m/>
    <n v="0"/>
  </r>
  <r>
    <x v="3"/>
    <d v="2024-10-26T00:00:00"/>
    <x v="10"/>
    <x v="7"/>
    <x v="7"/>
    <n v="2"/>
    <n v="2"/>
    <n v="0"/>
    <m/>
    <m/>
    <n v="0"/>
  </r>
  <r>
    <x v="3"/>
    <d v="2024-10-26T00:00:00"/>
    <x v="10"/>
    <x v="7"/>
    <x v="7"/>
    <n v="10"/>
    <n v="4"/>
    <n v="-6"/>
    <m/>
    <m/>
    <n v="0"/>
  </r>
  <r>
    <x v="3"/>
    <d v="2024-10-26T00:00:00"/>
    <x v="10"/>
    <x v="7"/>
    <x v="7"/>
    <n v="6"/>
    <n v="4"/>
    <n v="-2"/>
    <m/>
    <m/>
    <n v="0"/>
  </r>
  <r>
    <x v="3"/>
    <d v="2024-10-26T00:00:00"/>
    <x v="10"/>
    <x v="7"/>
    <x v="7"/>
    <n v="1"/>
    <n v="4"/>
    <n v="3"/>
    <m/>
    <m/>
    <n v="0"/>
  </r>
  <r>
    <x v="3"/>
    <d v="2024-10-26T00:00:00"/>
    <x v="10"/>
    <x v="7"/>
    <x v="7"/>
    <n v="4"/>
    <n v="5"/>
    <n v="1"/>
    <m/>
    <m/>
    <n v="0"/>
  </r>
  <r>
    <x v="3"/>
    <d v="2024-10-26T00:00:00"/>
    <x v="10"/>
    <x v="8"/>
    <x v="8"/>
    <n v="1"/>
    <n v="1"/>
    <n v="0"/>
    <m/>
    <m/>
    <n v="0"/>
  </r>
  <r>
    <x v="3"/>
    <d v="2024-10-26T00:00:00"/>
    <x v="10"/>
    <x v="8"/>
    <x v="8"/>
    <n v="1"/>
    <n v="1"/>
    <n v="0"/>
    <m/>
    <m/>
    <n v="0"/>
  </r>
  <r>
    <x v="3"/>
    <d v="2024-10-26T00:00:00"/>
    <x v="10"/>
    <x v="8"/>
    <x v="8"/>
    <n v="1"/>
    <n v="1"/>
    <n v="0"/>
    <m/>
    <m/>
    <n v="0"/>
  </r>
  <r>
    <x v="3"/>
    <d v="2024-10-26T00:00:00"/>
    <x v="10"/>
    <x v="8"/>
    <x v="8"/>
    <n v="1"/>
    <n v="1"/>
    <n v="0"/>
    <m/>
    <m/>
    <n v="0"/>
  </r>
  <r>
    <x v="3"/>
    <d v="2024-10-26T00:00:00"/>
    <x v="10"/>
    <x v="8"/>
    <x v="8"/>
    <n v="2"/>
    <n v="2"/>
    <n v="0"/>
    <m/>
    <m/>
    <n v="0"/>
  </r>
  <r>
    <x v="3"/>
    <d v="2024-10-26T00:00:00"/>
    <x v="10"/>
    <x v="8"/>
    <x v="8"/>
    <n v="2"/>
    <n v="2"/>
    <n v="0"/>
    <m/>
    <m/>
    <n v="0"/>
  </r>
  <r>
    <x v="3"/>
    <d v="2024-10-26T00:00:00"/>
    <x v="10"/>
    <x v="8"/>
    <x v="8"/>
    <n v="12"/>
    <n v="13"/>
    <n v="1"/>
    <m/>
    <m/>
    <n v="0"/>
  </r>
  <r>
    <x v="3"/>
    <d v="2024-10-26T00:00:00"/>
    <x v="10"/>
    <x v="8"/>
    <x v="8"/>
    <n v="1"/>
    <n v="2"/>
    <n v="1"/>
    <m/>
    <m/>
    <n v="0"/>
  </r>
  <r>
    <x v="3"/>
    <d v="2024-10-26T00:00:00"/>
    <x v="10"/>
    <x v="8"/>
    <x v="8"/>
    <n v="1"/>
    <n v="2"/>
    <n v="1"/>
    <m/>
    <m/>
    <n v="0"/>
  </r>
  <r>
    <x v="3"/>
    <d v="2024-10-26T00:00:00"/>
    <x v="10"/>
    <x v="8"/>
    <x v="8"/>
    <n v="4"/>
    <n v="4"/>
    <n v="0"/>
    <m/>
    <m/>
    <n v="0"/>
  </r>
  <r>
    <x v="3"/>
    <d v="2024-10-26T00:00:00"/>
    <x v="10"/>
    <x v="8"/>
    <x v="8"/>
    <n v="2"/>
    <n v="2"/>
    <n v="0"/>
    <m/>
    <m/>
    <n v="0"/>
  </r>
  <r>
    <x v="3"/>
    <d v="2024-10-26T00:00:00"/>
    <x v="10"/>
    <x v="8"/>
    <x v="8"/>
    <n v="2"/>
    <n v="2"/>
    <n v="0"/>
    <m/>
    <m/>
    <n v="0"/>
  </r>
  <r>
    <x v="3"/>
    <d v="2024-10-26T00:00:00"/>
    <x v="10"/>
    <x v="8"/>
    <x v="8"/>
    <n v="4"/>
    <n v="3"/>
    <n v="-1"/>
    <m/>
    <m/>
    <n v="0"/>
  </r>
  <r>
    <x v="3"/>
    <d v="2024-10-26T00:00:00"/>
    <x v="10"/>
    <x v="8"/>
    <x v="8"/>
    <n v="1"/>
    <n v="1"/>
    <n v="0"/>
    <m/>
    <m/>
    <n v="0"/>
  </r>
  <r>
    <x v="3"/>
    <d v="2024-10-26T00:00:00"/>
    <x v="10"/>
    <x v="8"/>
    <x v="8"/>
    <n v="3"/>
    <n v="3"/>
    <n v="0"/>
    <m/>
    <m/>
    <n v="0"/>
  </r>
  <r>
    <x v="3"/>
    <d v="2024-10-26T00:00:00"/>
    <x v="10"/>
    <x v="8"/>
    <x v="8"/>
    <n v="10"/>
    <n v="10"/>
    <n v="0"/>
    <m/>
    <m/>
    <n v="0"/>
  </r>
  <r>
    <x v="3"/>
    <d v="2024-10-26T00:00:00"/>
    <x v="10"/>
    <x v="8"/>
    <x v="8"/>
    <n v="6"/>
    <n v="5"/>
    <n v="-1"/>
    <m/>
    <m/>
    <n v="0"/>
  </r>
  <r>
    <x v="3"/>
    <d v="2024-10-26T00:00:00"/>
    <x v="10"/>
    <x v="8"/>
    <x v="8"/>
    <n v="2"/>
    <n v="1"/>
    <n v="-1"/>
    <m/>
    <m/>
    <n v="0"/>
  </r>
  <r>
    <x v="3"/>
    <d v="2024-10-26T00:00:00"/>
    <x v="10"/>
    <x v="8"/>
    <x v="8"/>
    <n v="2"/>
    <n v="2"/>
    <n v="0"/>
    <m/>
    <m/>
    <n v="0"/>
  </r>
  <r>
    <x v="3"/>
    <d v="2024-10-26T00:00:00"/>
    <x v="10"/>
    <x v="9"/>
    <x v="9"/>
    <n v="1"/>
    <n v="1"/>
    <n v="0"/>
    <m/>
    <m/>
    <n v="0"/>
  </r>
  <r>
    <x v="3"/>
    <d v="2024-10-26T00:00:00"/>
    <x v="10"/>
    <x v="9"/>
    <x v="9"/>
    <n v="1"/>
    <n v="1"/>
    <n v="0"/>
    <m/>
    <m/>
    <n v="0"/>
  </r>
  <r>
    <x v="3"/>
    <d v="2024-10-26T00:00:00"/>
    <x v="10"/>
    <x v="9"/>
    <x v="9"/>
    <n v="1"/>
    <n v="1"/>
    <n v="0"/>
    <m/>
    <m/>
    <n v="0"/>
  </r>
  <r>
    <x v="3"/>
    <d v="2024-10-26T00:00:00"/>
    <x v="10"/>
    <x v="9"/>
    <x v="9"/>
    <n v="1"/>
    <n v="1"/>
    <n v="0"/>
    <m/>
    <m/>
    <n v="0"/>
  </r>
  <r>
    <x v="3"/>
    <d v="2024-10-26T00:00:00"/>
    <x v="10"/>
    <x v="9"/>
    <x v="9"/>
    <n v="2"/>
    <n v="1"/>
    <n v="-1"/>
    <m/>
    <m/>
    <n v="0"/>
  </r>
  <r>
    <x v="3"/>
    <d v="2024-10-26T00:00:00"/>
    <x v="10"/>
    <x v="9"/>
    <x v="9"/>
    <n v="2"/>
    <n v="2"/>
    <n v="0"/>
    <m/>
    <m/>
    <n v="0"/>
  </r>
  <r>
    <x v="3"/>
    <d v="2024-10-26T00:00:00"/>
    <x v="10"/>
    <x v="9"/>
    <x v="9"/>
    <n v="12"/>
    <n v="12"/>
    <n v="0"/>
    <m/>
    <m/>
    <n v="0"/>
  </r>
  <r>
    <x v="3"/>
    <d v="2024-10-26T00:00:00"/>
    <x v="10"/>
    <x v="9"/>
    <x v="9"/>
    <n v="1"/>
    <n v="2"/>
    <n v="1"/>
    <m/>
    <m/>
    <n v="0"/>
  </r>
  <r>
    <x v="3"/>
    <d v="2024-10-26T00:00:00"/>
    <x v="10"/>
    <x v="9"/>
    <x v="9"/>
    <n v="1"/>
    <n v="2"/>
    <n v="1"/>
    <m/>
    <m/>
    <n v="0"/>
  </r>
  <r>
    <x v="3"/>
    <d v="2024-10-26T00:00:00"/>
    <x v="10"/>
    <x v="9"/>
    <x v="9"/>
    <n v="4"/>
    <n v="4"/>
    <n v="0"/>
    <m/>
    <m/>
    <n v="0"/>
  </r>
  <r>
    <x v="3"/>
    <d v="2024-10-26T00:00:00"/>
    <x v="10"/>
    <x v="9"/>
    <x v="9"/>
    <n v="2"/>
    <n v="2"/>
    <n v="0"/>
    <m/>
    <m/>
    <n v="0"/>
  </r>
  <r>
    <x v="3"/>
    <d v="2024-10-26T00:00:00"/>
    <x v="10"/>
    <x v="9"/>
    <x v="9"/>
    <n v="2"/>
    <n v="2"/>
    <n v="0"/>
    <m/>
    <m/>
    <n v="0"/>
  </r>
  <r>
    <x v="3"/>
    <d v="2024-10-26T00:00:00"/>
    <x v="10"/>
    <x v="9"/>
    <x v="9"/>
    <n v="1"/>
    <n v="1"/>
    <n v="0"/>
    <m/>
    <m/>
    <n v="0"/>
  </r>
  <r>
    <x v="3"/>
    <d v="2024-10-26T00:00:00"/>
    <x v="10"/>
    <x v="9"/>
    <x v="9"/>
    <n v="5"/>
    <n v="5"/>
    <n v="0"/>
    <m/>
    <m/>
    <n v="0"/>
  </r>
  <r>
    <x v="3"/>
    <d v="2024-10-26T00:00:00"/>
    <x v="10"/>
    <x v="9"/>
    <x v="9"/>
    <n v="3"/>
    <n v="3"/>
    <n v="0"/>
    <m/>
    <m/>
    <n v="0"/>
  </r>
  <r>
    <x v="3"/>
    <d v="2024-10-26T00:00:00"/>
    <x v="10"/>
    <x v="9"/>
    <x v="9"/>
    <n v="10"/>
    <n v="10"/>
    <n v="0"/>
    <m/>
    <m/>
    <n v="0"/>
  </r>
  <r>
    <x v="3"/>
    <d v="2024-10-26T00:00:00"/>
    <x v="10"/>
    <x v="9"/>
    <x v="9"/>
    <n v="6"/>
    <n v="6"/>
    <n v="0"/>
    <m/>
    <m/>
    <n v="0"/>
  </r>
  <r>
    <x v="3"/>
    <d v="2024-10-26T00:00:00"/>
    <x v="10"/>
    <x v="9"/>
    <x v="9"/>
    <n v="2"/>
    <n v="2"/>
    <n v="0"/>
    <m/>
    <m/>
    <n v="0"/>
  </r>
  <r>
    <x v="3"/>
    <d v="2024-10-26T00:00:00"/>
    <x v="10"/>
    <x v="9"/>
    <x v="9"/>
    <n v="2"/>
    <n v="2"/>
    <n v="0"/>
    <m/>
    <m/>
    <n v="0"/>
  </r>
  <r>
    <x v="3"/>
    <d v="2024-10-26T00:00:00"/>
    <x v="10"/>
    <x v="12"/>
    <x v="10"/>
    <n v="1"/>
    <n v="1"/>
    <n v="0"/>
    <m/>
    <m/>
    <n v="0"/>
  </r>
  <r>
    <x v="3"/>
    <d v="2024-10-26T00:00:00"/>
    <x v="10"/>
    <x v="12"/>
    <x v="10"/>
    <n v="1"/>
    <n v="1"/>
    <n v="0"/>
    <m/>
    <m/>
    <n v="0"/>
  </r>
  <r>
    <x v="3"/>
    <d v="2024-10-26T00:00:00"/>
    <x v="10"/>
    <x v="12"/>
    <x v="10"/>
    <n v="1"/>
    <n v="1"/>
    <n v="0"/>
    <m/>
    <m/>
    <n v="0"/>
  </r>
  <r>
    <x v="3"/>
    <d v="2024-10-26T00:00:00"/>
    <x v="10"/>
    <x v="12"/>
    <x v="10"/>
    <n v="1"/>
    <n v="1"/>
    <n v="0"/>
    <m/>
    <m/>
    <n v="0"/>
  </r>
  <r>
    <x v="3"/>
    <d v="2024-10-26T00:00:00"/>
    <x v="10"/>
    <x v="12"/>
    <x v="10"/>
    <n v="2"/>
    <n v="2"/>
    <n v="0"/>
    <m/>
    <m/>
    <n v="0"/>
  </r>
  <r>
    <x v="3"/>
    <d v="2024-10-26T00:00:00"/>
    <x v="10"/>
    <x v="12"/>
    <x v="10"/>
    <n v="2"/>
    <n v="2"/>
    <n v="0"/>
    <m/>
    <m/>
    <n v="0"/>
  </r>
  <r>
    <x v="3"/>
    <d v="2024-10-26T00:00:00"/>
    <x v="10"/>
    <x v="12"/>
    <x v="10"/>
    <n v="12"/>
    <n v="10"/>
    <n v="-2"/>
    <m/>
    <m/>
    <n v="0"/>
  </r>
  <r>
    <x v="3"/>
    <d v="2024-10-26T00:00:00"/>
    <x v="10"/>
    <x v="12"/>
    <x v="10"/>
    <n v="1"/>
    <n v="1"/>
    <n v="0"/>
    <m/>
    <m/>
    <n v="0"/>
  </r>
  <r>
    <x v="3"/>
    <d v="2024-10-26T00:00:00"/>
    <x v="10"/>
    <x v="12"/>
    <x v="10"/>
    <n v="1"/>
    <n v="1"/>
    <n v="0"/>
    <m/>
    <m/>
    <n v="0"/>
  </r>
  <r>
    <x v="3"/>
    <d v="2024-10-26T00:00:00"/>
    <x v="10"/>
    <x v="12"/>
    <x v="10"/>
    <n v="4"/>
    <n v="4"/>
    <n v="0"/>
    <m/>
    <m/>
    <n v="0"/>
  </r>
  <r>
    <x v="3"/>
    <d v="2024-10-26T00:00:00"/>
    <x v="10"/>
    <x v="12"/>
    <x v="10"/>
    <n v="2"/>
    <n v="2"/>
    <n v="0"/>
    <m/>
    <m/>
    <n v="0"/>
  </r>
  <r>
    <x v="3"/>
    <d v="2024-10-26T00:00:00"/>
    <x v="10"/>
    <x v="12"/>
    <x v="10"/>
    <n v="2"/>
    <n v="2"/>
    <n v="0"/>
    <m/>
    <m/>
    <n v="0"/>
  </r>
  <r>
    <x v="3"/>
    <d v="2024-10-26T00:00:00"/>
    <x v="10"/>
    <x v="12"/>
    <x v="10"/>
    <n v="1"/>
    <n v="1"/>
    <n v="0"/>
    <m/>
    <m/>
    <n v="0"/>
  </r>
  <r>
    <x v="3"/>
    <d v="2024-10-26T00:00:00"/>
    <x v="10"/>
    <x v="12"/>
    <x v="10"/>
    <n v="5"/>
    <n v="7"/>
    <n v="2"/>
    <m/>
    <m/>
    <n v="0"/>
  </r>
  <r>
    <x v="3"/>
    <d v="2024-10-26T00:00:00"/>
    <x v="10"/>
    <x v="12"/>
    <x v="10"/>
    <n v="3"/>
    <n v="3"/>
    <n v="0"/>
    <m/>
    <m/>
    <n v="0"/>
  </r>
  <r>
    <x v="3"/>
    <d v="2024-10-26T00:00:00"/>
    <x v="10"/>
    <x v="12"/>
    <x v="10"/>
    <n v="10"/>
    <n v="10"/>
    <n v="0"/>
    <m/>
    <m/>
    <n v="0"/>
  </r>
  <r>
    <x v="3"/>
    <d v="2024-10-26T00:00:00"/>
    <x v="10"/>
    <x v="12"/>
    <x v="10"/>
    <n v="6"/>
    <n v="5"/>
    <n v="-1"/>
    <m/>
    <m/>
    <n v="0"/>
  </r>
  <r>
    <x v="3"/>
    <d v="2024-10-26T00:00:00"/>
    <x v="10"/>
    <x v="12"/>
    <x v="10"/>
    <n v="2"/>
    <n v="2"/>
    <n v="0"/>
    <m/>
    <m/>
    <n v="0"/>
  </r>
  <r>
    <x v="3"/>
    <d v="2024-10-26T00:00:00"/>
    <x v="10"/>
    <x v="12"/>
    <x v="10"/>
    <n v="2"/>
    <n v="2"/>
    <n v="0"/>
    <m/>
    <m/>
    <n v="0"/>
  </r>
  <r>
    <x v="3"/>
    <d v="2024-10-26T00:00:00"/>
    <x v="10"/>
    <x v="11"/>
    <x v="13"/>
    <n v="1"/>
    <n v="1"/>
    <n v="0"/>
    <m/>
    <m/>
    <n v="0"/>
  </r>
  <r>
    <x v="3"/>
    <d v="2024-10-26T00:00:00"/>
    <x v="10"/>
    <x v="11"/>
    <x v="13"/>
    <n v="1"/>
    <n v="1"/>
    <n v="0"/>
    <m/>
    <m/>
    <n v="0"/>
  </r>
  <r>
    <x v="3"/>
    <d v="2024-10-26T00:00:00"/>
    <x v="10"/>
    <x v="11"/>
    <x v="13"/>
    <n v="2"/>
    <n v="2"/>
    <n v="0"/>
    <m/>
    <m/>
    <n v="0"/>
  </r>
  <r>
    <x v="3"/>
    <d v="2024-10-26T00:00:00"/>
    <x v="10"/>
    <x v="11"/>
    <x v="13"/>
    <n v="1"/>
    <n v="1"/>
    <n v="0"/>
    <m/>
    <m/>
    <n v="0"/>
  </r>
  <r>
    <x v="3"/>
    <d v="2024-10-26T00:00:00"/>
    <x v="10"/>
    <x v="11"/>
    <x v="13"/>
    <n v="1"/>
    <n v="1"/>
    <n v="0"/>
    <m/>
    <m/>
    <n v="0"/>
  </r>
  <r>
    <x v="3"/>
    <d v="2024-10-26T00:00:00"/>
    <x v="10"/>
    <x v="11"/>
    <x v="13"/>
    <n v="1"/>
    <n v="1"/>
    <n v="0"/>
    <m/>
    <m/>
    <n v="0"/>
  </r>
  <r>
    <x v="3"/>
    <d v="2024-10-26T00:00:00"/>
    <x v="10"/>
    <x v="11"/>
    <x v="13"/>
    <n v="1"/>
    <n v="1"/>
    <n v="0"/>
    <m/>
    <m/>
    <n v="0"/>
  </r>
  <r>
    <x v="3"/>
    <d v="2024-10-26T00:00:00"/>
    <x v="10"/>
    <x v="11"/>
    <x v="13"/>
    <n v="1"/>
    <n v="1"/>
    <n v="0"/>
    <m/>
    <m/>
    <n v="0"/>
  </r>
  <r>
    <x v="3"/>
    <d v="2024-10-26T00:00:00"/>
    <x v="10"/>
    <x v="11"/>
    <x v="13"/>
    <n v="3"/>
    <n v="3"/>
    <n v="0"/>
    <m/>
    <m/>
    <n v="0"/>
  </r>
  <r>
    <x v="3"/>
    <d v="2024-10-26T00:00:00"/>
    <x v="10"/>
    <x v="11"/>
    <x v="13"/>
    <n v="1"/>
    <n v="1"/>
    <n v="0"/>
    <m/>
    <m/>
    <n v="0"/>
  </r>
  <r>
    <x v="3"/>
    <d v="2024-10-26T00:00:00"/>
    <x v="10"/>
    <x v="11"/>
    <x v="13"/>
    <n v="1"/>
    <n v="1"/>
    <n v="0"/>
    <m/>
    <m/>
    <n v="0"/>
  </r>
  <r>
    <x v="3"/>
    <d v="2024-10-26T00:00:00"/>
    <x v="10"/>
    <x v="11"/>
    <x v="13"/>
    <n v="1"/>
    <n v="1"/>
    <n v="0"/>
    <m/>
    <m/>
    <n v="0"/>
  </r>
  <r>
    <x v="3"/>
    <d v="2024-10-26T00:00:00"/>
    <x v="10"/>
    <x v="11"/>
    <x v="13"/>
    <n v="1"/>
    <n v="1"/>
    <n v="0"/>
    <m/>
    <m/>
    <n v="0"/>
  </r>
  <r>
    <x v="3"/>
    <d v="2024-10-26T00:00:00"/>
    <x v="10"/>
    <x v="11"/>
    <x v="13"/>
    <n v="4"/>
    <n v="5"/>
    <n v="1"/>
    <m/>
    <m/>
    <n v="0"/>
  </r>
  <r>
    <x v="3"/>
    <d v="2024-10-26T00:00:00"/>
    <x v="10"/>
    <x v="11"/>
    <x v="13"/>
    <n v="1"/>
    <n v="1"/>
    <n v="0"/>
    <m/>
    <m/>
    <n v="0"/>
  </r>
  <r>
    <x v="3"/>
    <d v="2024-10-26T00:00:00"/>
    <x v="10"/>
    <x v="11"/>
    <x v="13"/>
    <m/>
    <n v="3"/>
    <n v="3"/>
    <m/>
    <m/>
    <n v="0"/>
  </r>
  <r>
    <x v="3"/>
    <d v="2024-10-26T00:00:00"/>
    <x v="10"/>
    <x v="11"/>
    <x v="13"/>
    <n v="2"/>
    <n v="2"/>
    <n v="0"/>
    <m/>
    <m/>
    <n v="0"/>
  </r>
  <r>
    <x v="3"/>
    <d v="2024-10-26T00:00:00"/>
    <x v="10"/>
    <x v="13"/>
    <x v="17"/>
    <n v="2"/>
    <n v="2"/>
    <n v="0"/>
    <m/>
    <m/>
    <n v="0"/>
  </r>
  <r>
    <x v="3"/>
    <d v="2024-10-26T00:00:00"/>
    <x v="10"/>
    <x v="13"/>
    <x v="17"/>
    <m/>
    <m/>
    <n v="0"/>
    <n v="1"/>
    <n v="1"/>
    <n v="0"/>
  </r>
  <r>
    <x v="3"/>
    <d v="2024-10-26T00:00:00"/>
    <x v="10"/>
    <x v="13"/>
    <x v="17"/>
    <m/>
    <m/>
    <n v="0"/>
    <n v="4"/>
    <n v="7"/>
    <n v="3"/>
  </r>
  <r>
    <x v="3"/>
    <d v="2024-10-26T00:00:00"/>
    <x v="10"/>
    <x v="13"/>
    <x v="17"/>
    <n v="1"/>
    <n v="1"/>
    <n v="0"/>
    <m/>
    <m/>
    <n v="0"/>
  </r>
  <r>
    <x v="3"/>
    <d v="2024-10-26T00:00:00"/>
    <x v="10"/>
    <x v="13"/>
    <x v="17"/>
    <n v="1"/>
    <n v="1"/>
    <n v="0"/>
    <m/>
    <m/>
    <n v="0"/>
  </r>
  <r>
    <x v="3"/>
    <d v="2024-10-26T00:00:00"/>
    <x v="10"/>
    <x v="13"/>
    <x v="18"/>
    <n v="2"/>
    <n v="1"/>
    <n v="-1"/>
    <m/>
    <m/>
    <n v="0"/>
  </r>
  <r>
    <x v="3"/>
    <d v="2024-10-26T00:00:00"/>
    <x v="10"/>
    <x v="13"/>
    <x v="18"/>
    <n v="1"/>
    <n v="1"/>
    <n v="0"/>
    <m/>
    <m/>
    <n v="0"/>
  </r>
  <r>
    <x v="3"/>
    <d v="2024-10-26T00:00:00"/>
    <x v="10"/>
    <x v="13"/>
    <x v="18"/>
    <n v="1"/>
    <n v="1"/>
    <n v="0"/>
    <m/>
    <m/>
    <n v="0"/>
  </r>
  <r>
    <x v="3"/>
    <d v="2024-10-26T00:00:00"/>
    <x v="10"/>
    <x v="13"/>
    <x v="18"/>
    <n v="3"/>
    <n v="3"/>
    <n v="0"/>
    <m/>
    <m/>
    <n v="0"/>
  </r>
  <r>
    <x v="3"/>
    <d v="2024-10-26T00:00:00"/>
    <x v="10"/>
    <x v="11"/>
    <x v="19"/>
    <n v="2"/>
    <n v="2"/>
    <n v="0"/>
    <m/>
    <m/>
    <n v="0"/>
  </r>
  <r>
    <x v="3"/>
    <d v="2024-10-26T00:00:00"/>
    <x v="10"/>
    <x v="11"/>
    <x v="19"/>
    <n v="1"/>
    <n v="1"/>
    <n v="0"/>
    <m/>
    <m/>
    <n v="0"/>
  </r>
  <r>
    <x v="3"/>
    <d v="2024-10-26T00:00:00"/>
    <x v="10"/>
    <x v="11"/>
    <x v="19"/>
    <n v="3"/>
    <n v="3"/>
    <n v="0"/>
    <m/>
    <m/>
    <n v="0"/>
  </r>
  <r>
    <x v="3"/>
    <d v="2024-10-26T00:00:00"/>
    <x v="10"/>
    <x v="11"/>
    <x v="19"/>
    <n v="3"/>
    <n v="3"/>
    <n v="0"/>
    <m/>
    <m/>
    <n v="0"/>
  </r>
  <r>
    <x v="3"/>
    <d v="2024-10-26T00:00:00"/>
    <x v="10"/>
    <x v="11"/>
    <x v="19"/>
    <n v="1"/>
    <n v="1"/>
    <n v="0"/>
    <m/>
    <m/>
    <n v="0"/>
  </r>
  <r>
    <x v="3"/>
    <d v="2024-10-26T00:00:00"/>
    <x v="10"/>
    <x v="7"/>
    <x v="14"/>
    <m/>
    <m/>
    <n v="0"/>
    <n v="6"/>
    <n v="6"/>
    <n v="0"/>
  </r>
  <r>
    <x v="3"/>
    <d v="2024-10-26T00:00:00"/>
    <x v="10"/>
    <x v="7"/>
    <x v="14"/>
    <n v="3"/>
    <n v="1"/>
    <n v="-2"/>
    <n v="6"/>
    <n v="6"/>
    <n v="0"/>
  </r>
  <r>
    <x v="3"/>
    <d v="2024-10-26T00:00:00"/>
    <x v="10"/>
    <x v="7"/>
    <x v="14"/>
    <m/>
    <m/>
    <n v="0"/>
    <n v="6"/>
    <n v="6"/>
    <n v="0"/>
  </r>
  <r>
    <x v="3"/>
    <d v="2024-10-26T00:00:00"/>
    <x v="10"/>
    <x v="7"/>
    <x v="14"/>
    <m/>
    <m/>
    <n v="0"/>
    <n v="3"/>
    <n v="4"/>
    <n v="1"/>
  </r>
  <r>
    <x v="3"/>
    <d v="2024-10-26T00:00:00"/>
    <x v="10"/>
    <x v="7"/>
    <x v="15"/>
    <n v="4"/>
    <n v="3"/>
    <n v="-1"/>
    <m/>
    <m/>
    <n v="0"/>
  </r>
  <r>
    <x v="3"/>
    <d v="2024-11-02T00:00:00"/>
    <x v="11"/>
    <x v="9"/>
    <x v="16"/>
    <n v="1"/>
    <n v="1"/>
    <n v="0"/>
    <n v="0"/>
    <m/>
    <n v="0"/>
  </r>
  <r>
    <x v="3"/>
    <d v="2024-11-02T00:00:00"/>
    <x v="11"/>
    <x v="9"/>
    <x v="16"/>
    <m/>
    <n v="1"/>
    <n v="1"/>
    <n v="7"/>
    <n v="4"/>
    <n v="-3"/>
  </r>
  <r>
    <x v="3"/>
    <d v="2024-11-02T00:00:00"/>
    <x v="11"/>
    <x v="9"/>
    <x v="16"/>
    <n v="1"/>
    <n v="1"/>
    <n v="0"/>
    <n v="0"/>
    <m/>
    <n v="0"/>
  </r>
  <r>
    <x v="3"/>
    <d v="2024-11-02T00:00:00"/>
    <x v="11"/>
    <x v="9"/>
    <x v="16"/>
    <m/>
    <n v="1"/>
    <n v="1"/>
    <n v="2"/>
    <n v="1"/>
    <n v="-1"/>
  </r>
  <r>
    <x v="3"/>
    <d v="2024-11-02T00:00:00"/>
    <x v="11"/>
    <x v="9"/>
    <x v="16"/>
    <n v="1"/>
    <n v="1"/>
    <n v="0"/>
    <n v="0"/>
    <n v="0"/>
    <n v="0"/>
  </r>
  <r>
    <x v="3"/>
    <d v="2024-11-02T00:00:00"/>
    <x v="11"/>
    <x v="7"/>
    <x v="7"/>
    <n v="1"/>
    <n v="1"/>
    <n v="0"/>
    <n v="0"/>
    <m/>
    <n v="0"/>
  </r>
  <r>
    <x v="3"/>
    <d v="2024-11-02T00:00:00"/>
    <x v="11"/>
    <x v="7"/>
    <x v="7"/>
    <n v="1"/>
    <n v="1"/>
    <n v="0"/>
    <n v="0"/>
    <m/>
    <n v="0"/>
  </r>
  <r>
    <x v="3"/>
    <d v="2024-11-02T00:00:00"/>
    <x v="11"/>
    <x v="7"/>
    <x v="7"/>
    <n v="1"/>
    <n v="1"/>
    <n v="0"/>
    <n v="0"/>
    <m/>
    <n v="0"/>
  </r>
  <r>
    <x v="3"/>
    <d v="2024-11-02T00:00:00"/>
    <x v="11"/>
    <x v="7"/>
    <x v="7"/>
    <n v="1"/>
    <n v="2"/>
    <n v="1"/>
    <n v="0"/>
    <m/>
    <n v="0"/>
  </r>
  <r>
    <x v="3"/>
    <d v="2024-11-02T00:00:00"/>
    <x v="11"/>
    <x v="7"/>
    <x v="7"/>
    <n v="1"/>
    <n v="4"/>
    <n v="3"/>
    <n v="0"/>
    <m/>
    <n v="0"/>
  </r>
  <r>
    <x v="3"/>
    <d v="2024-11-02T00:00:00"/>
    <x v="11"/>
    <x v="7"/>
    <x v="7"/>
    <n v="12"/>
    <n v="10"/>
    <n v="-2"/>
    <n v="0"/>
    <m/>
    <n v="0"/>
  </r>
  <r>
    <x v="3"/>
    <d v="2024-11-02T00:00:00"/>
    <x v="11"/>
    <x v="7"/>
    <x v="7"/>
    <n v="2"/>
    <n v="2"/>
    <n v="0"/>
    <m/>
    <m/>
    <n v="0"/>
  </r>
  <r>
    <x v="3"/>
    <d v="2024-11-02T00:00:00"/>
    <x v="11"/>
    <x v="7"/>
    <x v="7"/>
    <n v="2"/>
    <n v="2"/>
    <n v="0"/>
    <m/>
    <m/>
    <n v="0"/>
  </r>
  <r>
    <x v="3"/>
    <d v="2024-11-02T00:00:00"/>
    <x v="11"/>
    <x v="7"/>
    <x v="7"/>
    <n v="4"/>
    <n v="4"/>
    <n v="0"/>
    <m/>
    <m/>
    <n v="0"/>
  </r>
  <r>
    <x v="3"/>
    <d v="2024-11-02T00:00:00"/>
    <x v="11"/>
    <x v="7"/>
    <x v="7"/>
    <n v="8"/>
    <n v="8"/>
    <n v="0"/>
    <m/>
    <m/>
    <n v="0"/>
  </r>
  <r>
    <x v="3"/>
    <d v="2024-11-02T00:00:00"/>
    <x v="11"/>
    <x v="7"/>
    <x v="7"/>
    <n v="2"/>
    <n v="2"/>
    <n v="0"/>
    <m/>
    <m/>
    <n v="0"/>
  </r>
  <r>
    <x v="3"/>
    <d v="2024-11-02T00:00:00"/>
    <x v="11"/>
    <x v="7"/>
    <x v="7"/>
    <n v="2"/>
    <n v="2"/>
    <n v="0"/>
    <m/>
    <m/>
    <n v="0"/>
  </r>
  <r>
    <x v="3"/>
    <d v="2024-11-02T00:00:00"/>
    <x v="11"/>
    <x v="7"/>
    <x v="7"/>
    <n v="10"/>
    <n v="4"/>
    <n v="-6"/>
    <m/>
    <m/>
    <n v="0"/>
  </r>
  <r>
    <x v="3"/>
    <d v="2024-11-02T00:00:00"/>
    <x v="11"/>
    <x v="7"/>
    <x v="7"/>
    <n v="6"/>
    <n v="4"/>
    <n v="-2"/>
    <m/>
    <m/>
    <n v="0"/>
  </r>
  <r>
    <x v="3"/>
    <d v="2024-11-02T00:00:00"/>
    <x v="11"/>
    <x v="7"/>
    <x v="7"/>
    <n v="1"/>
    <n v="4"/>
    <n v="3"/>
    <m/>
    <m/>
    <n v="0"/>
  </r>
  <r>
    <x v="3"/>
    <d v="2024-11-02T00:00:00"/>
    <x v="11"/>
    <x v="7"/>
    <x v="7"/>
    <n v="4"/>
    <n v="5"/>
    <n v="1"/>
    <m/>
    <m/>
    <n v="0"/>
  </r>
  <r>
    <x v="3"/>
    <d v="2024-11-02T00:00:00"/>
    <x v="11"/>
    <x v="8"/>
    <x v="8"/>
    <n v="1"/>
    <n v="1"/>
    <n v="0"/>
    <m/>
    <m/>
    <n v="0"/>
  </r>
  <r>
    <x v="3"/>
    <d v="2024-11-02T00:00:00"/>
    <x v="11"/>
    <x v="8"/>
    <x v="8"/>
    <n v="1"/>
    <n v="1"/>
    <n v="0"/>
    <m/>
    <m/>
    <n v="0"/>
  </r>
  <r>
    <x v="3"/>
    <d v="2024-11-02T00:00:00"/>
    <x v="11"/>
    <x v="8"/>
    <x v="8"/>
    <n v="1"/>
    <n v="1"/>
    <n v="0"/>
    <m/>
    <m/>
    <n v="0"/>
  </r>
  <r>
    <x v="3"/>
    <d v="2024-11-02T00:00:00"/>
    <x v="11"/>
    <x v="8"/>
    <x v="8"/>
    <n v="1"/>
    <n v="1"/>
    <n v="0"/>
    <m/>
    <m/>
    <n v="0"/>
  </r>
  <r>
    <x v="3"/>
    <d v="2024-11-02T00:00:00"/>
    <x v="11"/>
    <x v="8"/>
    <x v="8"/>
    <n v="2"/>
    <n v="2"/>
    <n v="0"/>
    <m/>
    <m/>
    <n v="0"/>
  </r>
  <r>
    <x v="3"/>
    <d v="2024-11-02T00:00:00"/>
    <x v="11"/>
    <x v="8"/>
    <x v="8"/>
    <n v="2"/>
    <n v="2"/>
    <n v="0"/>
    <m/>
    <m/>
    <n v="0"/>
  </r>
  <r>
    <x v="3"/>
    <d v="2024-11-02T00:00:00"/>
    <x v="11"/>
    <x v="8"/>
    <x v="8"/>
    <n v="12"/>
    <n v="13"/>
    <n v="1"/>
    <m/>
    <m/>
    <n v="0"/>
  </r>
  <r>
    <x v="3"/>
    <d v="2024-11-02T00:00:00"/>
    <x v="11"/>
    <x v="8"/>
    <x v="8"/>
    <n v="1"/>
    <n v="2"/>
    <n v="1"/>
    <m/>
    <m/>
    <n v="0"/>
  </r>
  <r>
    <x v="3"/>
    <d v="2024-11-02T00:00:00"/>
    <x v="11"/>
    <x v="8"/>
    <x v="8"/>
    <n v="1"/>
    <n v="2"/>
    <n v="1"/>
    <m/>
    <m/>
    <n v="0"/>
  </r>
  <r>
    <x v="3"/>
    <d v="2024-11-02T00:00:00"/>
    <x v="11"/>
    <x v="8"/>
    <x v="8"/>
    <n v="4"/>
    <n v="4"/>
    <n v="0"/>
    <m/>
    <m/>
    <n v="0"/>
  </r>
  <r>
    <x v="3"/>
    <d v="2024-11-02T00:00:00"/>
    <x v="11"/>
    <x v="8"/>
    <x v="8"/>
    <n v="2"/>
    <n v="2"/>
    <n v="0"/>
    <m/>
    <m/>
    <n v="0"/>
  </r>
  <r>
    <x v="3"/>
    <d v="2024-11-02T00:00:00"/>
    <x v="11"/>
    <x v="8"/>
    <x v="8"/>
    <n v="2"/>
    <n v="2"/>
    <n v="0"/>
    <m/>
    <m/>
    <n v="0"/>
  </r>
  <r>
    <x v="3"/>
    <d v="2024-11-02T00:00:00"/>
    <x v="11"/>
    <x v="8"/>
    <x v="8"/>
    <n v="4"/>
    <n v="5"/>
    <n v="1"/>
    <m/>
    <m/>
    <n v="0"/>
  </r>
  <r>
    <x v="3"/>
    <d v="2024-11-02T00:00:00"/>
    <x v="11"/>
    <x v="8"/>
    <x v="8"/>
    <n v="1"/>
    <n v="1"/>
    <n v="0"/>
    <m/>
    <m/>
    <n v="0"/>
  </r>
  <r>
    <x v="3"/>
    <d v="2024-11-02T00:00:00"/>
    <x v="11"/>
    <x v="8"/>
    <x v="8"/>
    <n v="3"/>
    <n v="3"/>
    <n v="0"/>
    <m/>
    <m/>
    <n v="0"/>
  </r>
  <r>
    <x v="3"/>
    <d v="2024-11-02T00:00:00"/>
    <x v="11"/>
    <x v="8"/>
    <x v="8"/>
    <n v="10"/>
    <n v="10"/>
    <n v="0"/>
    <m/>
    <m/>
    <n v="0"/>
  </r>
  <r>
    <x v="3"/>
    <d v="2024-11-02T00:00:00"/>
    <x v="11"/>
    <x v="8"/>
    <x v="8"/>
    <n v="6"/>
    <n v="5"/>
    <n v="-1"/>
    <m/>
    <m/>
    <n v="0"/>
  </r>
  <r>
    <x v="3"/>
    <d v="2024-11-02T00:00:00"/>
    <x v="11"/>
    <x v="8"/>
    <x v="8"/>
    <n v="2"/>
    <n v="1"/>
    <n v="-1"/>
    <m/>
    <m/>
    <n v="0"/>
  </r>
  <r>
    <x v="3"/>
    <d v="2024-11-02T00:00:00"/>
    <x v="11"/>
    <x v="8"/>
    <x v="8"/>
    <n v="2"/>
    <n v="2"/>
    <n v="0"/>
    <m/>
    <m/>
    <n v="0"/>
  </r>
  <r>
    <x v="3"/>
    <d v="2024-11-02T00:00:00"/>
    <x v="11"/>
    <x v="9"/>
    <x v="9"/>
    <n v="1"/>
    <n v="1"/>
    <n v="0"/>
    <m/>
    <m/>
    <n v="0"/>
  </r>
  <r>
    <x v="3"/>
    <d v="2024-11-02T00:00:00"/>
    <x v="11"/>
    <x v="9"/>
    <x v="9"/>
    <n v="1"/>
    <n v="1"/>
    <n v="0"/>
    <m/>
    <m/>
    <n v="0"/>
  </r>
  <r>
    <x v="3"/>
    <d v="2024-11-02T00:00:00"/>
    <x v="11"/>
    <x v="9"/>
    <x v="9"/>
    <n v="1"/>
    <n v="1"/>
    <n v="0"/>
    <m/>
    <m/>
    <n v="0"/>
  </r>
  <r>
    <x v="3"/>
    <d v="2024-11-02T00:00:00"/>
    <x v="11"/>
    <x v="9"/>
    <x v="9"/>
    <n v="1"/>
    <n v="1"/>
    <n v="0"/>
    <m/>
    <m/>
    <n v="0"/>
  </r>
  <r>
    <x v="3"/>
    <d v="2024-11-02T00:00:00"/>
    <x v="11"/>
    <x v="9"/>
    <x v="9"/>
    <n v="2"/>
    <n v="1"/>
    <n v="-1"/>
    <m/>
    <m/>
    <n v="0"/>
  </r>
  <r>
    <x v="3"/>
    <d v="2024-11-02T00:00:00"/>
    <x v="11"/>
    <x v="9"/>
    <x v="9"/>
    <n v="2"/>
    <n v="2"/>
    <n v="0"/>
    <m/>
    <m/>
    <n v="0"/>
  </r>
  <r>
    <x v="3"/>
    <d v="2024-11-02T00:00:00"/>
    <x v="11"/>
    <x v="9"/>
    <x v="9"/>
    <n v="12"/>
    <n v="12"/>
    <n v="0"/>
    <m/>
    <m/>
    <n v="0"/>
  </r>
  <r>
    <x v="3"/>
    <d v="2024-11-02T00:00:00"/>
    <x v="11"/>
    <x v="9"/>
    <x v="9"/>
    <n v="1"/>
    <n v="2"/>
    <n v="1"/>
    <m/>
    <m/>
    <n v="0"/>
  </r>
  <r>
    <x v="3"/>
    <d v="2024-11-02T00:00:00"/>
    <x v="11"/>
    <x v="9"/>
    <x v="9"/>
    <n v="1"/>
    <n v="2"/>
    <n v="1"/>
    <m/>
    <m/>
    <n v="0"/>
  </r>
  <r>
    <x v="3"/>
    <d v="2024-11-02T00:00:00"/>
    <x v="11"/>
    <x v="9"/>
    <x v="9"/>
    <n v="4"/>
    <n v="4"/>
    <n v="0"/>
    <m/>
    <m/>
    <n v="0"/>
  </r>
  <r>
    <x v="3"/>
    <d v="2024-11-02T00:00:00"/>
    <x v="11"/>
    <x v="9"/>
    <x v="9"/>
    <n v="2"/>
    <n v="2"/>
    <n v="0"/>
    <m/>
    <m/>
    <n v="0"/>
  </r>
  <r>
    <x v="3"/>
    <d v="2024-11-02T00:00:00"/>
    <x v="11"/>
    <x v="9"/>
    <x v="9"/>
    <n v="2"/>
    <n v="2"/>
    <n v="0"/>
    <m/>
    <m/>
    <n v="0"/>
  </r>
  <r>
    <x v="3"/>
    <d v="2024-11-02T00:00:00"/>
    <x v="11"/>
    <x v="9"/>
    <x v="9"/>
    <n v="1"/>
    <n v="1"/>
    <n v="0"/>
    <m/>
    <m/>
    <n v="0"/>
  </r>
  <r>
    <x v="3"/>
    <d v="2024-11-02T00:00:00"/>
    <x v="11"/>
    <x v="9"/>
    <x v="9"/>
    <n v="5"/>
    <n v="5"/>
    <n v="0"/>
    <m/>
    <m/>
    <n v="0"/>
  </r>
  <r>
    <x v="3"/>
    <d v="2024-11-02T00:00:00"/>
    <x v="11"/>
    <x v="9"/>
    <x v="9"/>
    <n v="3"/>
    <n v="3"/>
    <n v="0"/>
    <m/>
    <m/>
    <n v="0"/>
  </r>
  <r>
    <x v="3"/>
    <d v="2024-11-02T00:00:00"/>
    <x v="11"/>
    <x v="9"/>
    <x v="9"/>
    <n v="10"/>
    <n v="10"/>
    <n v="0"/>
    <m/>
    <m/>
    <n v="0"/>
  </r>
  <r>
    <x v="3"/>
    <d v="2024-11-02T00:00:00"/>
    <x v="11"/>
    <x v="9"/>
    <x v="9"/>
    <n v="6"/>
    <n v="6"/>
    <n v="0"/>
    <m/>
    <m/>
    <n v="0"/>
  </r>
  <r>
    <x v="3"/>
    <d v="2024-11-02T00:00:00"/>
    <x v="11"/>
    <x v="9"/>
    <x v="9"/>
    <n v="2"/>
    <n v="2"/>
    <n v="0"/>
    <m/>
    <m/>
    <n v="0"/>
  </r>
  <r>
    <x v="3"/>
    <d v="2024-11-02T00:00:00"/>
    <x v="11"/>
    <x v="9"/>
    <x v="9"/>
    <n v="2"/>
    <n v="2"/>
    <n v="0"/>
    <m/>
    <m/>
    <n v="0"/>
  </r>
  <r>
    <x v="3"/>
    <d v="2024-11-02T00:00:00"/>
    <x v="11"/>
    <x v="12"/>
    <x v="10"/>
    <n v="1"/>
    <n v="1"/>
    <n v="0"/>
    <m/>
    <m/>
    <n v="0"/>
  </r>
  <r>
    <x v="3"/>
    <d v="2024-11-02T00:00:00"/>
    <x v="11"/>
    <x v="12"/>
    <x v="10"/>
    <n v="1"/>
    <n v="1"/>
    <n v="0"/>
    <m/>
    <m/>
    <n v="0"/>
  </r>
  <r>
    <x v="3"/>
    <d v="2024-11-02T00:00:00"/>
    <x v="11"/>
    <x v="12"/>
    <x v="10"/>
    <n v="1"/>
    <n v="1"/>
    <n v="0"/>
    <m/>
    <m/>
    <n v="0"/>
  </r>
  <r>
    <x v="3"/>
    <d v="2024-11-02T00:00:00"/>
    <x v="11"/>
    <x v="12"/>
    <x v="10"/>
    <n v="1"/>
    <n v="1"/>
    <n v="0"/>
    <m/>
    <m/>
    <n v="0"/>
  </r>
  <r>
    <x v="3"/>
    <d v="2024-11-02T00:00:00"/>
    <x v="11"/>
    <x v="12"/>
    <x v="10"/>
    <n v="2"/>
    <n v="2"/>
    <n v="0"/>
    <m/>
    <m/>
    <n v="0"/>
  </r>
  <r>
    <x v="3"/>
    <d v="2024-11-02T00:00:00"/>
    <x v="11"/>
    <x v="12"/>
    <x v="10"/>
    <n v="2"/>
    <n v="2"/>
    <n v="0"/>
    <m/>
    <m/>
    <n v="0"/>
  </r>
  <r>
    <x v="3"/>
    <d v="2024-11-02T00:00:00"/>
    <x v="11"/>
    <x v="12"/>
    <x v="10"/>
    <n v="12"/>
    <n v="10"/>
    <n v="-2"/>
    <m/>
    <m/>
    <n v="0"/>
  </r>
  <r>
    <x v="3"/>
    <d v="2024-11-02T00:00:00"/>
    <x v="11"/>
    <x v="12"/>
    <x v="10"/>
    <n v="1"/>
    <n v="1"/>
    <n v="0"/>
    <m/>
    <m/>
    <n v="0"/>
  </r>
  <r>
    <x v="3"/>
    <d v="2024-11-02T00:00:00"/>
    <x v="11"/>
    <x v="12"/>
    <x v="10"/>
    <n v="1"/>
    <n v="1"/>
    <n v="0"/>
    <m/>
    <m/>
    <n v="0"/>
  </r>
  <r>
    <x v="3"/>
    <d v="2024-11-02T00:00:00"/>
    <x v="11"/>
    <x v="12"/>
    <x v="10"/>
    <n v="4"/>
    <n v="4"/>
    <n v="0"/>
    <m/>
    <m/>
    <n v="0"/>
  </r>
  <r>
    <x v="3"/>
    <d v="2024-11-02T00:00:00"/>
    <x v="11"/>
    <x v="12"/>
    <x v="10"/>
    <n v="2"/>
    <n v="2"/>
    <n v="0"/>
    <m/>
    <m/>
    <n v="0"/>
  </r>
  <r>
    <x v="3"/>
    <d v="2024-11-02T00:00:00"/>
    <x v="11"/>
    <x v="12"/>
    <x v="10"/>
    <n v="2"/>
    <n v="2"/>
    <n v="0"/>
    <m/>
    <m/>
    <n v="0"/>
  </r>
  <r>
    <x v="3"/>
    <d v="2024-11-02T00:00:00"/>
    <x v="11"/>
    <x v="12"/>
    <x v="10"/>
    <n v="1"/>
    <n v="1"/>
    <n v="0"/>
    <m/>
    <m/>
    <n v="0"/>
  </r>
  <r>
    <x v="3"/>
    <d v="2024-11-02T00:00:00"/>
    <x v="11"/>
    <x v="12"/>
    <x v="10"/>
    <n v="5"/>
    <n v="7"/>
    <n v="2"/>
    <m/>
    <m/>
    <n v="0"/>
  </r>
  <r>
    <x v="3"/>
    <d v="2024-11-02T00:00:00"/>
    <x v="11"/>
    <x v="12"/>
    <x v="10"/>
    <n v="3"/>
    <n v="3"/>
    <n v="0"/>
    <m/>
    <m/>
    <n v="0"/>
  </r>
  <r>
    <x v="3"/>
    <d v="2024-11-02T00:00:00"/>
    <x v="11"/>
    <x v="12"/>
    <x v="10"/>
    <n v="10"/>
    <n v="10"/>
    <n v="0"/>
    <m/>
    <m/>
    <n v="0"/>
  </r>
  <r>
    <x v="3"/>
    <d v="2024-11-02T00:00:00"/>
    <x v="11"/>
    <x v="12"/>
    <x v="10"/>
    <n v="6"/>
    <n v="5"/>
    <n v="-1"/>
    <m/>
    <m/>
    <n v="0"/>
  </r>
  <r>
    <x v="3"/>
    <d v="2024-11-02T00:00:00"/>
    <x v="11"/>
    <x v="12"/>
    <x v="10"/>
    <n v="2"/>
    <n v="2"/>
    <n v="0"/>
    <m/>
    <m/>
    <n v="0"/>
  </r>
  <r>
    <x v="3"/>
    <d v="2024-11-02T00:00:00"/>
    <x v="11"/>
    <x v="12"/>
    <x v="10"/>
    <n v="2"/>
    <n v="2"/>
    <n v="0"/>
    <m/>
    <m/>
    <n v="0"/>
  </r>
  <r>
    <x v="3"/>
    <d v="2024-11-02T00:00:00"/>
    <x v="11"/>
    <x v="11"/>
    <x v="13"/>
    <n v="1"/>
    <n v="1"/>
    <n v="0"/>
    <m/>
    <m/>
    <n v="0"/>
  </r>
  <r>
    <x v="3"/>
    <d v="2024-11-02T00:00:00"/>
    <x v="11"/>
    <x v="11"/>
    <x v="13"/>
    <n v="1"/>
    <n v="1"/>
    <n v="0"/>
    <m/>
    <m/>
    <n v="0"/>
  </r>
  <r>
    <x v="3"/>
    <d v="2024-11-02T00:00:00"/>
    <x v="11"/>
    <x v="11"/>
    <x v="13"/>
    <n v="2"/>
    <n v="2"/>
    <n v="0"/>
    <m/>
    <m/>
    <n v="0"/>
  </r>
  <r>
    <x v="3"/>
    <d v="2024-11-02T00:00:00"/>
    <x v="11"/>
    <x v="11"/>
    <x v="13"/>
    <n v="1"/>
    <n v="1"/>
    <n v="0"/>
    <m/>
    <m/>
    <n v="0"/>
  </r>
  <r>
    <x v="3"/>
    <d v="2024-11-02T00:00:00"/>
    <x v="11"/>
    <x v="11"/>
    <x v="13"/>
    <n v="1"/>
    <n v="1"/>
    <n v="0"/>
    <m/>
    <m/>
    <n v="0"/>
  </r>
  <r>
    <x v="3"/>
    <d v="2024-11-02T00:00:00"/>
    <x v="11"/>
    <x v="11"/>
    <x v="13"/>
    <n v="1"/>
    <n v="1"/>
    <n v="0"/>
    <m/>
    <m/>
    <n v="0"/>
  </r>
  <r>
    <x v="3"/>
    <d v="2024-11-02T00:00:00"/>
    <x v="11"/>
    <x v="11"/>
    <x v="13"/>
    <n v="1"/>
    <n v="1"/>
    <n v="0"/>
    <m/>
    <m/>
    <n v="0"/>
  </r>
  <r>
    <x v="3"/>
    <d v="2024-11-02T00:00:00"/>
    <x v="11"/>
    <x v="11"/>
    <x v="13"/>
    <n v="1"/>
    <n v="1"/>
    <n v="0"/>
    <m/>
    <m/>
    <n v="0"/>
  </r>
  <r>
    <x v="3"/>
    <d v="2024-11-02T00:00:00"/>
    <x v="11"/>
    <x v="11"/>
    <x v="13"/>
    <n v="3"/>
    <n v="3"/>
    <n v="0"/>
    <m/>
    <m/>
    <n v="0"/>
  </r>
  <r>
    <x v="3"/>
    <d v="2024-11-02T00:00:00"/>
    <x v="11"/>
    <x v="11"/>
    <x v="13"/>
    <n v="1"/>
    <n v="1"/>
    <n v="0"/>
    <m/>
    <m/>
    <n v="0"/>
  </r>
  <r>
    <x v="3"/>
    <d v="2024-11-02T00:00:00"/>
    <x v="11"/>
    <x v="11"/>
    <x v="13"/>
    <n v="1"/>
    <n v="1"/>
    <n v="0"/>
    <m/>
    <m/>
    <n v="0"/>
  </r>
  <r>
    <x v="3"/>
    <d v="2024-11-02T00:00:00"/>
    <x v="11"/>
    <x v="11"/>
    <x v="13"/>
    <n v="1"/>
    <n v="1"/>
    <n v="0"/>
    <m/>
    <m/>
    <n v="0"/>
  </r>
  <r>
    <x v="3"/>
    <d v="2024-11-02T00:00:00"/>
    <x v="11"/>
    <x v="11"/>
    <x v="13"/>
    <n v="1"/>
    <n v="1"/>
    <n v="0"/>
    <m/>
    <m/>
    <n v="0"/>
  </r>
  <r>
    <x v="3"/>
    <d v="2024-11-02T00:00:00"/>
    <x v="11"/>
    <x v="11"/>
    <x v="13"/>
    <n v="4"/>
    <n v="5"/>
    <n v="1"/>
    <m/>
    <m/>
    <n v="0"/>
  </r>
  <r>
    <x v="3"/>
    <d v="2024-11-02T00:00:00"/>
    <x v="11"/>
    <x v="11"/>
    <x v="13"/>
    <n v="1"/>
    <n v="1"/>
    <n v="0"/>
    <m/>
    <m/>
    <n v="0"/>
  </r>
  <r>
    <x v="3"/>
    <d v="2024-11-02T00:00:00"/>
    <x v="11"/>
    <x v="11"/>
    <x v="13"/>
    <m/>
    <n v="3"/>
    <n v="3"/>
    <m/>
    <m/>
    <n v="0"/>
  </r>
  <r>
    <x v="3"/>
    <d v="2024-11-02T00:00:00"/>
    <x v="11"/>
    <x v="11"/>
    <x v="13"/>
    <n v="2"/>
    <n v="2"/>
    <n v="0"/>
    <m/>
    <m/>
    <n v="0"/>
  </r>
  <r>
    <x v="3"/>
    <d v="2024-11-02T00:00:00"/>
    <x v="11"/>
    <x v="13"/>
    <x v="17"/>
    <n v="2"/>
    <n v="2"/>
    <n v="0"/>
    <m/>
    <m/>
    <n v="0"/>
  </r>
  <r>
    <x v="3"/>
    <d v="2024-11-02T00:00:00"/>
    <x v="11"/>
    <x v="13"/>
    <x v="17"/>
    <m/>
    <m/>
    <n v="0"/>
    <n v="1"/>
    <n v="1"/>
    <n v="0"/>
  </r>
  <r>
    <x v="3"/>
    <d v="2024-11-02T00:00:00"/>
    <x v="11"/>
    <x v="13"/>
    <x v="17"/>
    <m/>
    <m/>
    <n v="0"/>
    <n v="4"/>
    <n v="9"/>
    <n v="5"/>
  </r>
  <r>
    <x v="3"/>
    <d v="2024-11-02T00:00:00"/>
    <x v="11"/>
    <x v="13"/>
    <x v="17"/>
    <n v="1"/>
    <n v="1"/>
    <n v="0"/>
    <m/>
    <m/>
    <n v="0"/>
  </r>
  <r>
    <x v="3"/>
    <d v="2024-11-02T00:00:00"/>
    <x v="11"/>
    <x v="13"/>
    <x v="17"/>
    <n v="1"/>
    <n v="1"/>
    <n v="0"/>
    <m/>
    <m/>
    <n v="0"/>
  </r>
  <r>
    <x v="3"/>
    <d v="2024-11-02T00:00:00"/>
    <x v="11"/>
    <x v="13"/>
    <x v="18"/>
    <n v="2"/>
    <n v="1"/>
    <n v="-1"/>
    <m/>
    <m/>
    <n v="0"/>
  </r>
  <r>
    <x v="3"/>
    <d v="2024-11-02T00:00:00"/>
    <x v="11"/>
    <x v="13"/>
    <x v="18"/>
    <n v="1"/>
    <n v="1"/>
    <n v="0"/>
    <m/>
    <m/>
    <n v="0"/>
  </r>
  <r>
    <x v="3"/>
    <d v="2024-11-02T00:00:00"/>
    <x v="11"/>
    <x v="13"/>
    <x v="18"/>
    <n v="1"/>
    <n v="1"/>
    <n v="0"/>
    <m/>
    <m/>
    <n v="0"/>
  </r>
  <r>
    <x v="3"/>
    <d v="2024-11-02T00:00:00"/>
    <x v="11"/>
    <x v="13"/>
    <x v="18"/>
    <n v="3"/>
    <n v="3"/>
    <n v="0"/>
    <m/>
    <m/>
    <n v="0"/>
  </r>
  <r>
    <x v="3"/>
    <d v="2024-11-02T00:00:00"/>
    <x v="11"/>
    <x v="11"/>
    <x v="19"/>
    <n v="2"/>
    <n v="2"/>
    <n v="0"/>
    <m/>
    <m/>
    <n v="0"/>
  </r>
  <r>
    <x v="3"/>
    <d v="2024-11-02T00:00:00"/>
    <x v="11"/>
    <x v="11"/>
    <x v="19"/>
    <n v="1"/>
    <n v="1"/>
    <n v="0"/>
    <m/>
    <m/>
    <n v="0"/>
  </r>
  <r>
    <x v="3"/>
    <d v="2024-11-02T00:00:00"/>
    <x v="11"/>
    <x v="11"/>
    <x v="19"/>
    <n v="3"/>
    <n v="3"/>
    <n v="0"/>
    <m/>
    <m/>
    <n v="0"/>
  </r>
  <r>
    <x v="3"/>
    <d v="2024-11-02T00:00:00"/>
    <x v="11"/>
    <x v="11"/>
    <x v="19"/>
    <n v="3"/>
    <n v="3"/>
    <n v="0"/>
    <m/>
    <m/>
    <n v="0"/>
  </r>
  <r>
    <x v="3"/>
    <d v="2024-11-02T00:00:00"/>
    <x v="11"/>
    <x v="11"/>
    <x v="19"/>
    <n v="1"/>
    <n v="1"/>
    <n v="0"/>
    <m/>
    <m/>
    <n v="0"/>
  </r>
  <r>
    <x v="3"/>
    <d v="2024-11-02T00:00:00"/>
    <x v="11"/>
    <x v="7"/>
    <x v="14"/>
    <m/>
    <m/>
    <n v="0"/>
    <n v="6"/>
    <n v="6"/>
    <n v="0"/>
  </r>
  <r>
    <x v="3"/>
    <d v="2024-11-02T00:00:00"/>
    <x v="11"/>
    <x v="7"/>
    <x v="14"/>
    <n v="3"/>
    <n v="1"/>
    <n v="-2"/>
    <n v="6"/>
    <n v="6"/>
    <n v="0"/>
  </r>
  <r>
    <x v="3"/>
    <d v="2024-11-02T00:00:00"/>
    <x v="11"/>
    <x v="7"/>
    <x v="14"/>
    <m/>
    <m/>
    <n v="0"/>
    <n v="6"/>
    <n v="6"/>
    <n v="0"/>
  </r>
  <r>
    <x v="3"/>
    <d v="2024-11-02T00:00:00"/>
    <x v="11"/>
    <x v="7"/>
    <x v="14"/>
    <m/>
    <m/>
    <n v="0"/>
    <n v="3"/>
    <n v="4"/>
    <n v="1"/>
  </r>
  <r>
    <x v="3"/>
    <d v="2024-11-02T00:00:00"/>
    <x v="11"/>
    <x v="7"/>
    <x v="15"/>
    <n v="4"/>
    <n v="3"/>
    <n v="-1"/>
    <m/>
    <m/>
    <n v="0"/>
  </r>
  <r>
    <x v="3"/>
    <d v="2024-11-10T00:00:00"/>
    <x v="12"/>
    <x v="9"/>
    <x v="16"/>
    <n v="1"/>
    <n v="1"/>
    <n v="0"/>
    <n v="0"/>
    <m/>
    <n v="0"/>
  </r>
  <r>
    <x v="3"/>
    <d v="2024-11-10T00:00:00"/>
    <x v="12"/>
    <x v="9"/>
    <x v="16"/>
    <m/>
    <n v="1"/>
    <n v="1"/>
    <n v="7"/>
    <n v="4"/>
    <n v="-3"/>
  </r>
  <r>
    <x v="3"/>
    <d v="2024-11-10T00:00:00"/>
    <x v="12"/>
    <x v="9"/>
    <x v="16"/>
    <n v="1"/>
    <n v="1"/>
    <n v="0"/>
    <n v="0"/>
    <m/>
    <n v="0"/>
  </r>
  <r>
    <x v="3"/>
    <d v="2024-11-10T00:00:00"/>
    <x v="12"/>
    <x v="9"/>
    <x v="16"/>
    <m/>
    <n v="1"/>
    <n v="1"/>
    <n v="2"/>
    <n v="1"/>
    <n v="-1"/>
  </r>
  <r>
    <x v="3"/>
    <d v="2024-11-10T00:00:00"/>
    <x v="12"/>
    <x v="9"/>
    <x v="16"/>
    <n v="1"/>
    <n v="1"/>
    <n v="0"/>
    <n v="0"/>
    <n v="0"/>
    <n v="0"/>
  </r>
  <r>
    <x v="3"/>
    <d v="2024-11-10T00:00:00"/>
    <x v="12"/>
    <x v="7"/>
    <x v="7"/>
    <n v="1"/>
    <n v="1"/>
    <n v="0"/>
    <n v="0"/>
    <m/>
    <n v="0"/>
  </r>
  <r>
    <x v="3"/>
    <d v="2024-11-10T00:00:00"/>
    <x v="12"/>
    <x v="7"/>
    <x v="7"/>
    <n v="1"/>
    <n v="1"/>
    <n v="0"/>
    <n v="0"/>
    <m/>
    <n v="0"/>
  </r>
  <r>
    <x v="3"/>
    <d v="2024-11-10T00:00:00"/>
    <x v="12"/>
    <x v="7"/>
    <x v="7"/>
    <n v="1"/>
    <n v="1"/>
    <n v="0"/>
    <n v="0"/>
    <m/>
    <n v="0"/>
  </r>
  <r>
    <x v="3"/>
    <d v="2024-11-10T00:00:00"/>
    <x v="12"/>
    <x v="7"/>
    <x v="7"/>
    <n v="1"/>
    <n v="2"/>
    <n v="1"/>
    <n v="0"/>
    <m/>
    <n v="0"/>
  </r>
  <r>
    <x v="3"/>
    <d v="2024-11-10T00:00:00"/>
    <x v="12"/>
    <x v="7"/>
    <x v="7"/>
    <n v="1"/>
    <n v="4"/>
    <n v="3"/>
    <n v="0"/>
    <m/>
    <n v="0"/>
  </r>
  <r>
    <x v="3"/>
    <d v="2024-11-10T00:00:00"/>
    <x v="12"/>
    <x v="7"/>
    <x v="7"/>
    <n v="12"/>
    <n v="10"/>
    <n v="-2"/>
    <n v="0"/>
    <m/>
    <n v="0"/>
  </r>
  <r>
    <x v="3"/>
    <d v="2024-11-10T00:00:00"/>
    <x v="12"/>
    <x v="7"/>
    <x v="7"/>
    <n v="2"/>
    <n v="2"/>
    <n v="0"/>
    <m/>
    <m/>
    <n v="0"/>
  </r>
  <r>
    <x v="3"/>
    <d v="2024-11-10T00:00:00"/>
    <x v="12"/>
    <x v="7"/>
    <x v="7"/>
    <n v="2"/>
    <n v="2"/>
    <n v="0"/>
    <m/>
    <m/>
    <n v="0"/>
  </r>
  <r>
    <x v="3"/>
    <d v="2024-11-10T00:00:00"/>
    <x v="12"/>
    <x v="7"/>
    <x v="7"/>
    <n v="4"/>
    <n v="4"/>
    <n v="0"/>
    <m/>
    <m/>
    <n v="0"/>
  </r>
  <r>
    <x v="3"/>
    <d v="2024-11-10T00:00:00"/>
    <x v="12"/>
    <x v="7"/>
    <x v="7"/>
    <n v="8"/>
    <n v="8"/>
    <n v="0"/>
    <m/>
    <m/>
    <n v="0"/>
  </r>
  <r>
    <x v="3"/>
    <d v="2024-11-10T00:00:00"/>
    <x v="12"/>
    <x v="7"/>
    <x v="7"/>
    <n v="2"/>
    <n v="2"/>
    <n v="0"/>
    <m/>
    <m/>
    <n v="0"/>
  </r>
  <r>
    <x v="3"/>
    <d v="2024-11-10T00:00:00"/>
    <x v="12"/>
    <x v="7"/>
    <x v="7"/>
    <n v="2"/>
    <n v="2"/>
    <n v="0"/>
    <m/>
    <m/>
    <n v="0"/>
  </r>
  <r>
    <x v="3"/>
    <d v="2024-11-10T00:00:00"/>
    <x v="12"/>
    <x v="7"/>
    <x v="7"/>
    <n v="10"/>
    <n v="4"/>
    <n v="-6"/>
    <m/>
    <m/>
    <n v="0"/>
  </r>
  <r>
    <x v="3"/>
    <d v="2024-11-10T00:00:00"/>
    <x v="12"/>
    <x v="7"/>
    <x v="7"/>
    <n v="6"/>
    <n v="4"/>
    <n v="-2"/>
    <m/>
    <m/>
    <n v="0"/>
  </r>
  <r>
    <x v="3"/>
    <d v="2024-11-10T00:00:00"/>
    <x v="12"/>
    <x v="7"/>
    <x v="7"/>
    <n v="1"/>
    <n v="4"/>
    <n v="3"/>
    <m/>
    <m/>
    <n v="0"/>
  </r>
  <r>
    <x v="3"/>
    <d v="2024-11-10T00:00:00"/>
    <x v="12"/>
    <x v="7"/>
    <x v="7"/>
    <n v="4"/>
    <n v="5"/>
    <n v="1"/>
    <m/>
    <m/>
    <n v="0"/>
  </r>
  <r>
    <x v="3"/>
    <d v="2024-11-10T00:00:00"/>
    <x v="12"/>
    <x v="8"/>
    <x v="8"/>
    <n v="1"/>
    <n v="1"/>
    <n v="0"/>
    <m/>
    <m/>
    <n v="0"/>
  </r>
  <r>
    <x v="3"/>
    <d v="2024-11-10T00:00:00"/>
    <x v="12"/>
    <x v="8"/>
    <x v="8"/>
    <n v="1"/>
    <n v="1"/>
    <n v="0"/>
    <m/>
    <m/>
    <n v="0"/>
  </r>
  <r>
    <x v="3"/>
    <d v="2024-11-10T00:00:00"/>
    <x v="12"/>
    <x v="8"/>
    <x v="8"/>
    <n v="1"/>
    <n v="1"/>
    <n v="0"/>
    <m/>
    <m/>
    <n v="0"/>
  </r>
  <r>
    <x v="3"/>
    <d v="2024-11-10T00:00:00"/>
    <x v="12"/>
    <x v="8"/>
    <x v="8"/>
    <n v="1"/>
    <n v="1"/>
    <n v="0"/>
    <m/>
    <m/>
    <n v="0"/>
  </r>
  <r>
    <x v="3"/>
    <d v="2024-11-10T00:00:00"/>
    <x v="12"/>
    <x v="8"/>
    <x v="8"/>
    <n v="2"/>
    <n v="2"/>
    <n v="0"/>
    <m/>
    <m/>
    <n v="0"/>
  </r>
  <r>
    <x v="3"/>
    <d v="2024-11-10T00:00:00"/>
    <x v="12"/>
    <x v="8"/>
    <x v="8"/>
    <n v="2"/>
    <n v="2"/>
    <n v="0"/>
    <m/>
    <m/>
    <n v="0"/>
  </r>
  <r>
    <x v="3"/>
    <d v="2024-11-10T00:00:00"/>
    <x v="12"/>
    <x v="8"/>
    <x v="8"/>
    <n v="12"/>
    <n v="13"/>
    <n v="1"/>
    <m/>
    <m/>
    <n v="0"/>
  </r>
  <r>
    <x v="3"/>
    <d v="2024-11-10T00:00:00"/>
    <x v="12"/>
    <x v="8"/>
    <x v="8"/>
    <n v="1"/>
    <n v="2"/>
    <n v="1"/>
    <m/>
    <m/>
    <n v="0"/>
  </r>
  <r>
    <x v="3"/>
    <d v="2024-11-10T00:00:00"/>
    <x v="12"/>
    <x v="8"/>
    <x v="8"/>
    <n v="1"/>
    <n v="2"/>
    <n v="1"/>
    <m/>
    <m/>
    <n v="0"/>
  </r>
  <r>
    <x v="3"/>
    <d v="2024-11-10T00:00:00"/>
    <x v="12"/>
    <x v="8"/>
    <x v="8"/>
    <n v="4"/>
    <n v="4"/>
    <n v="0"/>
    <m/>
    <m/>
    <n v="0"/>
  </r>
  <r>
    <x v="3"/>
    <d v="2024-11-10T00:00:00"/>
    <x v="12"/>
    <x v="8"/>
    <x v="8"/>
    <n v="2"/>
    <n v="2"/>
    <n v="0"/>
    <m/>
    <m/>
    <n v="0"/>
  </r>
  <r>
    <x v="3"/>
    <d v="2024-11-10T00:00:00"/>
    <x v="12"/>
    <x v="8"/>
    <x v="8"/>
    <n v="2"/>
    <n v="2"/>
    <n v="0"/>
    <m/>
    <m/>
    <n v="0"/>
  </r>
  <r>
    <x v="3"/>
    <d v="2024-11-10T00:00:00"/>
    <x v="12"/>
    <x v="8"/>
    <x v="8"/>
    <n v="4"/>
    <n v="5"/>
    <n v="1"/>
    <m/>
    <m/>
    <n v="0"/>
  </r>
  <r>
    <x v="3"/>
    <d v="2024-11-10T00:00:00"/>
    <x v="12"/>
    <x v="8"/>
    <x v="8"/>
    <n v="1"/>
    <n v="1"/>
    <n v="0"/>
    <m/>
    <m/>
    <n v="0"/>
  </r>
  <r>
    <x v="3"/>
    <d v="2024-11-10T00:00:00"/>
    <x v="12"/>
    <x v="8"/>
    <x v="8"/>
    <n v="3"/>
    <n v="3"/>
    <n v="0"/>
    <m/>
    <m/>
    <n v="0"/>
  </r>
  <r>
    <x v="3"/>
    <d v="2024-11-10T00:00:00"/>
    <x v="12"/>
    <x v="8"/>
    <x v="8"/>
    <n v="10"/>
    <n v="10"/>
    <n v="0"/>
    <m/>
    <m/>
    <n v="0"/>
  </r>
  <r>
    <x v="3"/>
    <d v="2024-11-10T00:00:00"/>
    <x v="12"/>
    <x v="8"/>
    <x v="8"/>
    <n v="6"/>
    <n v="5"/>
    <n v="-1"/>
    <m/>
    <m/>
    <n v="0"/>
  </r>
  <r>
    <x v="3"/>
    <d v="2024-11-10T00:00:00"/>
    <x v="12"/>
    <x v="8"/>
    <x v="8"/>
    <n v="2"/>
    <n v="1"/>
    <n v="-1"/>
    <m/>
    <m/>
    <n v="0"/>
  </r>
  <r>
    <x v="3"/>
    <d v="2024-11-10T00:00:00"/>
    <x v="12"/>
    <x v="8"/>
    <x v="8"/>
    <n v="2"/>
    <n v="2"/>
    <n v="0"/>
    <m/>
    <m/>
    <n v="0"/>
  </r>
  <r>
    <x v="3"/>
    <d v="2024-11-10T00:00:00"/>
    <x v="12"/>
    <x v="9"/>
    <x v="9"/>
    <n v="1"/>
    <n v="1"/>
    <n v="0"/>
    <m/>
    <m/>
    <n v="0"/>
  </r>
  <r>
    <x v="3"/>
    <d v="2024-11-10T00:00:00"/>
    <x v="12"/>
    <x v="9"/>
    <x v="9"/>
    <n v="1"/>
    <n v="1"/>
    <n v="0"/>
    <m/>
    <m/>
    <n v="0"/>
  </r>
  <r>
    <x v="3"/>
    <d v="2024-11-10T00:00:00"/>
    <x v="12"/>
    <x v="9"/>
    <x v="9"/>
    <n v="1"/>
    <n v="1"/>
    <n v="0"/>
    <m/>
    <m/>
    <n v="0"/>
  </r>
  <r>
    <x v="3"/>
    <d v="2024-11-10T00:00:00"/>
    <x v="12"/>
    <x v="9"/>
    <x v="9"/>
    <n v="1"/>
    <n v="1"/>
    <n v="0"/>
    <m/>
    <m/>
    <n v="0"/>
  </r>
  <r>
    <x v="3"/>
    <d v="2024-11-10T00:00:00"/>
    <x v="12"/>
    <x v="9"/>
    <x v="9"/>
    <n v="2"/>
    <n v="1"/>
    <n v="-1"/>
    <m/>
    <m/>
    <n v="0"/>
  </r>
  <r>
    <x v="3"/>
    <d v="2024-11-10T00:00:00"/>
    <x v="12"/>
    <x v="9"/>
    <x v="9"/>
    <n v="2"/>
    <n v="2"/>
    <n v="0"/>
    <m/>
    <m/>
    <n v="0"/>
  </r>
  <r>
    <x v="3"/>
    <d v="2024-11-10T00:00:00"/>
    <x v="12"/>
    <x v="9"/>
    <x v="9"/>
    <n v="12"/>
    <n v="12"/>
    <n v="0"/>
    <m/>
    <m/>
    <n v="0"/>
  </r>
  <r>
    <x v="3"/>
    <d v="2024-11-10T00:00:00"/>
    <x v="12"/>
    <x v="9"/>
    <x v="9"/>
    <n v="1"/>
    <n v="2"/>
    <n v="1"/>
    <m/>
    <m/>
    <n v="0"/>
  </r>
  <r>
    <x v="3"/>
    <d v="2024-11-10T00:00:00"/>
    <x v="12"/>
    <x v="9"/>
    <x v="9"/>
    <n v="1"/>
    <n v="2"/>
    <n v="1"/>
    <m/>
    <m/>
    <n v="0"/>
  </r>
  <r>
    <x v="3"/>
    <d v="2024-11-10T00:00:00"/>
    <x v="12"/>
    <x v="9"/>
    <x v="9"/>
    <n v="4"/>
    <n v="4"/>
    <n v="0"/>
    <m/>
    <m/>
    <n v="0"/>
  </r>
  <r>
    <x v="3"/>
    <d v="2024-11-10T00:00:00"/>
    <x v="12"/>
    <x v="9"/>
    <x v="9"/>
    <n v="2"/>
    <n v="2"/>
    <n v="0"/>
    <m/>
    <m/>
    <n v="0"/>
  </r>
  <r>
    <x v="3"/>
    <d v="2024-11-10T00:00:00"/>
    <x v="12"/>
    <x v="9"/>
    <x v="9"/>
    <n v="2"/>
    <n v="2"/>
    <n v="0"/>
    <m/>
    <m/>
    <n v="0"/>
  </r>
  <r>
    <x v="3"/>
    <d v="2024-11-10T00:00:00"/>
    <x v="12"/>
    <x v="9"/>
    <x v="9"/>
    <n v="1"/>
    <n v="1"/>
    <n v="0"/>
    <m/>
    <m/>
    <n v="0"/>
  </r>
  <r>
    <x v="3"/>
    <d v="2024-11-10T00:00:00"/>
    <x v="12"/>
    <x v="9"/>
    <x v="9"/>
    <n v="5"/>
    <n v="5"/>
    <n v="0"/>
    <m/>
    <m/>
    <n v="0"/>
  </r>
  <r>
    <x v="3"/>
    <d v="2024-11-10T00:00:00"/>
    <x v="12"/>
    <x v="9"/>
    <x v="9"/>
    <n v="3"/>
    <n v="3"/>
    <n v="0"/>
    <m/>
    <m/>
    <n v="0"/>
  </r>
  <r>
    <x v="3"/>
    <d v="2024-11-10T00:00:00"/>
    <x v="12"/>
    <x v="9"/>
    <x v="9"/>
    <n v="10"/>
    <n v="10"/>
    <n v="0"/>
    <m/>
    <m/>
    <n v="0"/>
  </r>
  <r>
    <x v="3"/>
    <d v="2024-11-10T00:00:00"/>
    <x v="12"/>
    <x v="9"/>
    <x v="9"/>
    <n v="6"/>
    <n v="6"/>
    <n v="0"/>
    <m/>
    <m/>
    <n v="0"/>
  </r>
  <r>
    <x v="3"/>
    <d v="2024-11-10T00:00:00"/>
    <x v="12"/>
    <x v="9"/>
    <x v="9"/>
    <n v="2"/>
    <n v="2"/>
    <n v="0"/>
    <m/>
    <m/>
    <n v="0"/>
  </r>
  <r>
    <x v="3"/>
    <d v="2024-11-10T00:00:00"/>
    <x v="12"/>
    <x v="9"/>
    <x v="9"/>
    <n v="2"/>
    <n v="2"/>
    <n v="0"/>
    <m/>
    <m/>
    <n v="0"/>
  </r>
  <r>
    <x v="3"/>
    <d v="2024-11-10T00:00:00"/>
    <x v="12"/>
    <x v="12"/>
    <x v="10"/>
    <n v="1"/>
    <n v="1"/>
    <n v="0"/>
    <m/>
    <m/>
    <n v="0"/>
  </r>
  <r>
    <x v="3"/>
    <d v="2024-11-10T00:00:00"/>
    <x v="12"/>
    <x v="12"/>
    <x v="10"/>
    <n v="1"/>
    <n v="1"/>
    <n v="0"/>
    <m/>
    <m/>
    <n v="0"/>
  </r>
  <r>
    <x v="3"/>
    <d v="2024-11-10T00:00:00"/>
    <x v="12"/>
    <x v="12"/>
    <x v="10"/>
    <n v="1"/>
    <n v="1"/>
    <n v="0"/>
    <m/>
    <m/>
    <n v="0"/>
  </r>
  <r>
    <x v="3"/>
    <d v="2024-11-10T00:00:00"/>
    <x v="12"/>
    <x v="12"/>
    <x v="10"/>
    <n v="1"/>
    <n v="1"/>
    <n v="0"/>
    <m/>
    <m/>
    <n v="0"/>
  </r>
  <r>
    <x v="3"/>
    <d v="2024-11-10T00:00:00"/>
    <x v="12"/>
    <x v="12"/>
    <x v="10"/>
    <n v="2"/>
    <n v="2"/>
    <n v="0"/>
    <m/>
    <m/>
    <n v="0"/>
  </r>
  <r>
    <x v="3"/>
    <d v="2024-11-10T00:00:00"/>
    <x v="12"/>
    <x v="12"/>
    <x v="10"/>
    <n v="2"/>
    <n v="2"/>
    <n v="0"/>
    <m/>
    <m/>
    <n v="0"/>
  </r>
  <r>
    <x v="3"/>
    <d v="2024-11-10T00:00:00"/>
    <x v="12"/>
    <x v="12"/>
    <x v="10"/>
    <n v="12"/>
    <n v="10"/>
    <n v="-2"/>
    <m/>
    <m/>
    <n v="0"/>
  </r>
  <r>
    <x v="3"/>
    <d v="2024-11-10T00:00:00"/>
    <x v="12"/>
    <x v="12"/>
    <x v="10"/>
    <n v="1"/>
    <n v="1"/>
    <n v="0"/>
    <m/>
    <m/>
    <n v="0"/>
  </r>
  <r>
    <x v="3"/>
    <d v="2024-11-10T00:00:00"/>
    <x v="12"/>
    <x v="12"/>
    <x v="10"/>
    <n v="1"/>
    <n v="1"/>
    <n v="0"/>
    <m/>
    <m/>
    <n v="0"/>
  </r>
  <r>
    <x v="3"/>
    <d v="2024-11-10T00:00:00"/>
    <x v="12"/>
    <x v="12"/>
    <x v="10"/>
    <n v="4"/>
    <n v="4"/>
    <n v="0"/>
    <m/>
    <m/>
    <n v="0"/>
  </r>
  <r>
    <x v="3"/>
    <d v="2024-11-10T00:00:00"/>
    <x v="12"/>
    <x v="12"/>
    <x v="10"/>
    <n v="2"/>
    <n v="2"/>
    <n v="0"/>
    <m/>
    <m/>
    <n v="0"/>
  </r>
  <r>
    <x v="3"/>
    <d v="2024-11-10T00:00:00"/>
    <x v="12"/>
    <x v="12"/>
    <x v="10"/>
    <n v="2"/>
    <n v="2"/>
    <n v="0"/>
    <m/>
    <m/>
    <n v="0"/>
  </r>
  <r>
    <x v="3"/>
    <d v="2024-11-10T00:00:00"/>
    <x v="12"/>
    <x v="12"/>
    <x v="10"/>
    <n v="1"/>
    <n v="1"/>
    <n v="0"/>
    <m/>
    <m/>
    <n v="0"/>
  </r>
  <r>
    <x v="3"/>
    <d v="2024-11-10T00:00:00"/>
    <x v="12"/>
    <x v="12"/>
    <x v="10"/>
    <n v="5"/>
    <n v="7"/>
    <n v="2"/>
    <m/>
    <m/>
    <n v="0"/>
  </r>
  <r>
    <x v="3"/>
    <d v="2024-11-10T00:00:00"/>
    <x v="12"/>
    <x v="12"/>
    <x v="10"/>
    <n v="3"/>
    <n v="3"/>
    <n v="0"/>
    <m/>
    <m/>
    <n v="0"/>
  </r>
  <r>
    <x v="3"/>
    <d v="2024-11-10T00:00:00"/>
    <x v="12"/>
    <x v="12"/>
    <x v="10"/>
    <n v="10"/>
    <n v="10"/>
    <n v="0"/>
    <m/>
    <m/>
    <n v="0"/>
  </r>
  <r>
    <x v="3"/>
    <d v="2024-11-10T00:00:00"/>
    <x v="12"/>
    <x v="12"/>
    <x v="10"/>
    <n v="6"/>
    <n v="5"/>
    <n v="-1"/>
    <m/>
    <m/>
    <n v="0"/>
  </r>
  <r>
    <x v="3"/>
    <d v="2024-11-10T00:00:00"/>
    <x v="12"/>
    <x v="12"/>
    <x v="10"/>
    <n v="2"/>
    <n v="2"/>
    <n v="0"/>
    <m/>
    <m/>
    <n v="0"/>
  </r>
  <r>
    <x v="3"/>
    <d v="2024-11-10T00:00:00"/>
    <x v="12"/>
    <x v="12"/>
    <x v="10"/>
    <n v="2"/>
    <n v="2"/>
    <n v="0"/>
    <m/>
    <m/>
    <n v="0"/>
  </r>
  <r>
    <x v="3"/>
    <d v="2024-11-10T00:00:00"/>
    <x v="12"/>
    <x v="11"/>
    <x v="13"/>
    <n v="1"/>
    <n v="1"/>
    <n v="0"/>
    <m/>
    <m/>
    <n v="0"/>
  </r>
  <r>
    <x v="3"/>
    <d v="2024-11-10T00:00:00"/>
    <x v="12"/>
    <x v="11"/>
    <x v="13"/>
    <n v="1"/>
    <n v="1"/>
    <n v="0"/>
    <m/>
    <m/>
    <n v="0"/>
  </r>
  <r>
    <x v="3"/>
    <d v="2024-11-10T00:00:00"/>
    <x v="12"/>
    <x v="11"/>
    <x v="13"/>
    <n v="2"/>
    <n v="2"/>
    <n v="0"/>
    <m/>
    <m/>
    <n v="0"/>
  </r>
  <r>
    <x v="3"/>
    <d v="2024-11-10T00:00:00"/>
    <x v="12"/>
    <x v="11"/>
    <x v="13"/>
    <n v="1"/>
    <n v="1"/>
    <n v="0"/>
    <m/>
    <m/>
    <n v="0"/>
  </r>
  <r>
    <x v="3"/>
    <d v="2024-11-10T00:00:00"/>
    <x v="12"/>
    <x v="11"/>
    <x v="13"/>
    <n v="1"/>
    <n v="1"/>
    <n v="0"/>
    <m/>
    <m/>
    <n v="0"/>
  </r>
  <r>
    <x v="3"/>
    <d v="2024-11-10T00:00:00"/>
    <x v="12"/>
    <x v="11"/>
    <x v="13"/>
    <n v="1"/>
    <n v="1"/>
    <n v="0"/>
    <m/>
    <m/>
    <n v="0"/>
  </r>
  <r>
    <x v="3"/>
    <d v="2024-11-10T00:00:00"/>
    <x v="12"/>
    <x v="11"/>
    <x v="13"/>
    <n v="1"/>
    <n v="1"/>
    <n v="0"/>
    <m/>
    <m/>
    <n v="0"/>
  </r>
  <r>
    <x v="3"/>
    <d v="2024-11-10T00:00:00"/>
    <x v="12"/>
    <x v="11"/>
    <x v="13"/>
    <n v="1"/>
    <n v="1"/>
    <n v="0"/>
    <m/>
    <m/>
    <n v="0"/>
  </r>
  <r>
    <x v="3"/>
    <d v="2024-11-10T00:00:00"/>
    <x v="12"/>
    <x v="11"/>
    <x v="13"/>
    <n v="3"/>
    <n v="3"/>
    <n v="0"/>
    <m/>
    <m/>
    <n v="0"/>
  </r>
  <r>
    <x v="3"/>
    <d v="2024-11-10T00:00:00"/>
    <x v="12"/>
    <x v="11"/>
    <x v="13"/>
    <n v="1"/>
    <n v="1"/>
    <n v="0"/>
    <m/>
    <m/>
    <n v="0"/>
  </r>
  <r>
    <x v="3"/>
    <d v="2024-11-10T00:00:00"/>
    <x v="12"/>
    <x v="11"/>
    <x v="13"/>
    <n v="1"/>
    <n v="1"/>
    <n v="0"/>
    <m/>
    <m/>
    <n v="0"/>
  </r>
  <r>
    <x v="3"/>
    <d v="2024-11-10T00:00:00"/>
    <x v="12"/>
    <x v="11"/>
    <x v="13"/>
    <n v="1"/>
    <n v="1"/>
    <n v="0"/>
    <m/>
    <m/>
    <n v="0"/>
  </r>
  <r>
    <x v="3"/>
    <d v="2024-11-10T00:00:00"/>
    <x v="12"/>
    <x v="11"/>
    <x v="13"/>
    <n v="1"/>
    <n v="1"/>
    <n v="0"/>
    <m/>
    <m/>
    <n v="0"/>
  </r>
  <r>
    <x v="3"/>
    <d v="2024-11-10T00:00:00"/>
    <x v="12"/>
    <x v="11"/>
    <x v="13"/>
    <n v="4"/>
    <n v="5"/>
    <n v="1"/>
    <m/>
    <m/>
    <n v="0"/>
  </r>
  <r>
    <x v="3"/>
    <d v="2024-11-10T00:00:00"/>
    <x v="12"/>
    <x v="11"/>
    <x v="13"/>
    <n v="1"/>
    <n v="1"/>
    <n v="0"/>
    <m/>
    <m/>
    <n v="0"/>
  </r>
  <r>
    <x v="3"/>
    <d v="2024-11-10T00:00:00"/>
    <x v="12"/>
    <x v="11"/>
    <x v="13"/>
    <m/>
    <n v="3"/>
    <n v="3"/>
    <m/>
    <m/>
    <n v="0"/>
  </r>
  <r>
    <x v="3"/>
    <d v="2024-11-10T00:00:00"/>
    <x v="12"/>
    <x v="11"/>
    <x v="13"/>
    <n v="2"/>
    <n v="2"/>
    <n v="0"/>
    <m/>
    <m/>
    <n v="0"/>
  </r>
  <r>
    <x v="3"/>
    <d v="2024-11-10T00:00:00"/>
    <x v="12"/>
    <x v="14"/>
    <x v="17"/>
    <n v="2"/>
    <n v="2"/>
    <n v="0"/>
    <m/>
    <m/>
    <n v="0"/>
  </r>
  <r>
    <x v="3"/>
    <d v="2024-11-10T00:00:00"/>
    <x v="12"/>
    <x v="14"/>
    <x v="17"/>
    <m/>
    <m/>
    <n v="0"/>
    <n v="1"/>
    <n v="1"/>
    <n v="0"/>
  </r>
  <r>
    <x v="3"/>
    <d v="2024-11-10T00:00:00"/>
    <x v="12"/>
    <x v="14"/>
    <x v="17"/>
    <m/>
    <m/>
    <n v="0"/>
    <n v="4"/>
    <n v="9"/>
    <n v="5"/>
  </r>
  <r>
    <x v="3"/>
    <d v="2024-11-10T00:00:00"/>
    <x v="12"/>
    <x v="14"/>
    <x v="17"/>
    <n v="1"/>
    <n v="1"/>
    <n v="0"/>
    <m/>
    <m/>
    <n v="0"/>
  </r>
  <r>
    <x v="3"/>
    <d v="2024-11-10T00:00:00"/>
    <x v="12"/>
    <x v="14"/>
    <x v="17"/>
    <n v="1"/>
    <n v="1"/>
    <n v="0"/>
    <m/>
    <m/>
    <n v="0"/>
  </r>
  <r>
    <x v="3"/>
    <d v="2024-11-10T00:00:00"/>
    <x v="12"/>
    <x v="14"/>
    <x v="18"/>
    <n v="2"/>
    <n v="1"/>
    <n v="-1"/>
    <m/>
    <m/>
    <n v="0"/>
  </r>
  <r>
    <x v="3"/>
    <d v="2024-11-10T00:00:00"/>
    <x v="12"/>
    <x v="14"/>
    <x v="18"/>
    <n v="1"/>
    <n v="1"/>
    <n v="0"/>
    <m/>
    <m/>
    <n v="0"/>
  </r>
  <r>
    <x v="3"/>
    <d v="2024-11-10T00:00:00"/>
    <x v="12"/>
    <x v="14"/>
    <x v="18"/>
    <n v="1"/>
    <n v="1"/>
    <n v="0"/>
    <m/>
    <m/>
    <n v="0"/>
  </r>
  <r>
    <x v="3"/>
    <d v="2024-11-10T00:00:00"/>
    <x v="12"/>
    <x v="14"/>
    <x v="18"/>
    <n v="3"/>
    <n v="3"/>
    <n v="0"/>
    <m/>
    <n v="4"/>
    <n v="4"/>
  </r>
  <r>
    <x v="3"/>
    <d v="2024-11-10T00:00:00"/>
    <x v="12"/>
    <x v="11"/>
    <x v="19"/>
    <n v="2"/>
    <n v="2"/>
    <n v="0"/>
    <m/>
    <m/>
    <n v="0"/>
  </r>
  <r>
    <x v="3"/>
    <d v="2024-11-10T00:00:00"/>
    <x v="12"/>
    <x v="11"/>
    <x v="19"/>
    <n v="1"/>
    <n v="1"/>
    <n v="0"/>
    <m/>
    <m/>
    <n v="0"/>
  </r>
  <r>
    <x v="3"/>
    <d v="2024-11-10T00:00:00"/>
    <x v="12"/>
    <x v="11"/>
    <x v="19"/>
    <n v="3"/>
    <n v="3"/>
    <n v="0"/>
    <m/>
    <m/>
    <n v="0"/>
  </r>
  <r>
    <x v="3"/>
    <d v="2024-11-10T00:00:00"/>
    <x v="12"/>
    <x v="11"/>
    <x v="19"/>
    <n v="3"/>
    <n v="3"/>
    <n v="0"/>
    <m/>
    <m/>
    <n v="0"/>
  </r>
  <r>
    <x v="3"/>
    <d v="2024-11-10T00:00:00"/>
    <x v="12"/>
    <x v="11"/>
    <x v="19"/>
    <n v="1"/>
    <n v="1"/>
    <n v="0"/>
    <m/>
    <m/>
    <n v="0"/>
  </r>
  <r>
    <x v="3"/>
    <d v="2024-11-10T00:00:00"/>
    <x v="12"/>
    <x v="7"/>
    <x v="14"/>
    <m/>
    <m/>
    <n v="0"/>
    <n v="6"/>
    <n v="6"/>
    <n v="0"/>
  </r>
  <r>
    <x v="3"/>
    <d v="2024-11-10T00:00:00"/>
    <x v="12"/>
    <x v="7"/>
    <x v="14"/>
    <n v="3"/>
    <n v="1"/>
    <n v="-2"/>
    <n v="6"/>
    <n v="6"/>
    <n v="0"/>
  </r>
  <r>
    <x v="3"/>
    <d v="2024-11-10T00:00:00"/>
    <x v="12"/>
    <x v="7"/>
    <x v="14"/>
    <m/>
    <m/>
    <n v="0"/>
    <n v="6"/>
    <n v="6"/>
    <n v="0"/>
  </r>
  <r>
    <x v="3"/>
    <d v="2024-11-10T00:00:00"/>
    <x v="12"/>
    <x v="7"/>
    <x v="14"/>
    <m/>
    <m/>
    <n v="0"/>
    <n v="3"/>
    <n v="4"/>
    <n v="1"/>
  </r>
  <r>
    <x v="3"/>
    <d v="2024-11-10T00:00:00"/>
    <x v="12"/>
    <x v="7"/>
    <x v="15"/>
    <n v="4"/>
    <n v="3"/>
    <n v="-1"/>
    <m/>
    <m/>
    <n v="0"/>
  </r>
  <r>
    <x v="3"/>
    <d v="2024-11-17T00:00:00"/>
    <x v="13"/>
    <x v="9"/>
    <x v="16"/>
    <n v="1"/>
    <n v="1"/>
    <n v="0"/>
    <n v="0"/>
    <m/>
    <n v="0"/>
  </r>
  <r>
    <x v="3"/>
    <d v="2024-11-17T00:00:00"/>
    <x v="13"/>
    <x v="9"/>
    <x v="16"/>
    <m/>
    <n v="1"/>
    <n v="1"/>
    <n v="7"/>
    <n v="4"/>
    <n v="-3"/>
  </r>
  <r>
    <x v="3"/>
    <d v="2024-11-17T00:00:00"/>
    <x v="13"/>
    <x v="9"/>
    <x v="16"/>
    <n v="1"/>
    <n v="1"/>
    <n v="0"/>
    <n v="0"/>
    <m/>
    <n v="0"/>
  </r>
  <r>
    <x v="3"/>
    <d v="2024-11-17T00:00:00"/>
    <x v="13"/>
    <x v="9"/>
    <x v="16"/>
    <m/>
    <n v="1"/>
    <n v="1"/>
    <n v="2"/>
    <n v="1"/>
    <n v="-1"/>
  </r>
  <r>
    <x v="3"/>
    <d v="2024-11-17T00:00:00"/>
    <x v="13"/>
    <x v="9"/>
    <x v="16"/>
    <n v="1"/>
    <n v="1"/>
    <n v="0"/>
    <n v="0"/>
    <n v="0"/>
    <n v="0"/>
  </r>
  <r>
    <x v="3"/>
    <d v="2024-11-17T00:00:00"/>
    <x v="13"/>
    <x v="7"/>
    <x v="7"/>
    <n v="1"/>
    <n v="1"/>
    <n v="0"/>
    <n v="0"/>
    <m/>
    <n v="0"/>
  </r>
  <r>
    <x v="3"/>
    <d v="2024-11-17T00:00:00"/>
    <x v="13"/>
    <x v="7"/>
    <x v="7"/>
    <n v="1"/>
    <n v="1"/>
    <n v="0"/>
    <n v="0"/>
    <m/>
    <n v="0"/>
  </r>
  <r>
    <x v="3"/>
    <d v="2024-11-17T00:00:00"/>
    <x v="13"/>
    <x v="7"/>
    <x v="7"/>
    <n v="1"/>
    <n v="1"/>
    <n v="0"/>
    <n v="0"/>
    <m/>
    <n v="0"/>
  </r>
  <r>
    <x v="3"/>
    <d v="2024-11-17T00:00:00"/>
    <x v="13"/>
    <x v="7"/>
    <x v="7"/>
    <n v="1"/>
    <n v="2"/>
    <n v="1"/>
    <n v="0"/>
    <m/>
    <n v="0"/>
  </r>
  <r>
    <x v="3"/>
    <d v="2024-11-17T00:00:00"/>
    <x v="13"/>
    <x v="7"/>
    <x v="7"/>
    <n v="1"/>
    <n v="4"/>
    <n v="3"/>
    <n v="0"/>
    <m/>
    <n v="0"/>
  </r>
  <r>
    <x v="3"/>
    <d v="2024-11-17T00:00:00"/>
    <x v="13"/>
    <x v="7"/>
    <x v="7"/>
    <n v="12"/>
    <n v="10"/>
    <n v="-2"/>
    <n v="0"/>
    <m/>
    <n v="0"/>
  </r>
  <r>
    <x v="3"/>
    <d v="2024-11-17T00:00:00"/>
    <x v="13"/>
    <x v="7"/>
    <x v="7"/>
    <n v="2"/>
    <n v="2"/>
    <n v="0"/>
    <m/>
    <m/>
    <n v="0"/>
  </r>
  <r>
    <x v="3"/>
    <d v="2024-11-17T00:00:00"/>
    <x v="13"/>
    <x v="7"/>
    <x v="7"/>
    <n v="2"/>
    <n v="2"/>
    <n v="0"/>
    <m/>
    <m/>
    <n v="0"/>
  </r>
  <r>
    <x v="3"/>
    <d v="2024-11-17T00:00:00"/>
    <x v="13"/>
    <x v="7"/>
    <x v="7"/>
    <n v="4"/>
    <n v="4"/>
    <n v="0"/>
    <m/>
    <m/>
    <n v="0"/>
  </r>
  <r>
    <x v="3"/>
    <d v="2024-11-17T00:00:00"/>
    <x v="13"/>
    <x v="7"/>
    <x v="7"/>
    <n v="8"/>
    <n v="8"/>
    <n v="0"/>
    <m/>
    <m/>
    <n v="0"/>
  </r>
  <r>
    <x v="3"/>
    <d v="2024-11-17T00:00:00"/>
    <x v="13"/>
    <x v="7"/>
    <x v="7"/>
    <n v="2"/>
    <n v="2"/>
    <n v="0"/>
    <m/>
    <m/>
    <n v="0"/>
  </r>
  <r>
    <x v="3"/>
    <d v="2024-11-17T00:00:00"/>
    <x v="13"/>
    <x v="7"/>
    <x v="7"/>
    <n v="2"/>
    <n v="2"/>
    <n v="0"/>
    <m/>
    <m/>
    <n v="0"/>
  </r>
  <r>
    <x v="3"/>
    <d v="2024-11-17T00:00:00"/>
    <x v="13"/>
    <x v="7"/>
    <x v="7"/>
    <n v="10"/>
    <n v="5"/>
    <n v="-5"/>
    <m/>
    <m/>
    <n v="0"/>
  </r>
  <r>
    <x v="3"/>
    <d v="2024-11-17T00:00:00"/>
    <x v="13"/>
    <x v="7"/>
    <x v="7"/>
    <n v="6"/>
    <n v="5"/>
    <n v="-1"/>
    <m/>
    <m/>
    <n v="0"/>
  </r>
  <r>
    <x v="3"/>
    <d v="2024-11-17T00:00:00"/>
    <x v="13"/>
    <x v="7"/>
    <x v="7"/>
    <n v="1"/>
    <n v="4"/>
    <n v="3"/>
    <m/>
    <m/>
    <n v="0"/>
  </r>
  <r>
    <x v="3"/>
    <d v="2024-11-17T00:00:00"/>
    <x v="13"/>
    <x v="7"/>
    <x v="7"/>
    <n v="4"/>
    <n v="5"/>
    <n v="1"/>
    <m/>
    <m/>
    <n v="0"/>
  </r>
  <r>
    <x v="3"/>
    <d v="2024-11-17T00:00:00"/>
    <x v="13"/>
    <x v="8"/>
    <x v="8"/>
    <n v="1"/>
    <n v="1"/>
    <n v="0"/>
    <m/>
    <m/>
    <n v="0"/>
  </r>
  <r>
    <x v="3"/>
    <d v="2024-11-17T00:00:00"/>
    <x v="13"/>
    <x v="8"/>
    <x v="8"/>
    <n v="1"/>
    <n v="1"/>
    <n v="0"/>
    <m/>
    <m/>
    <n v="0"/>
  </r>
  <r>
    <x v="3"/>
    <d v="2024-11-17T00:00:00"/>
    <x v="13"/>
    <x v="8"/>
    <x v="8"/>
    <n v="1"/>
    <n v="1"/>
    <n v="0"/>
    <m/>
    <m/>
    <n v="0"/>
  </r>
  <r>
    <x v="3"/>
    <d v="2024-11-17T00:00:00"/>
    <x v="13"/>
    <x v="8"/>
    <x v="8"/>
    <n v="1"/>
    <n v="1"/>
    <n v="0"/>
    <m/>
    <m/>
    <n v="0"/>
  </r>
  <r>
    <x v="3"/>
    <d v="2024-11-17T00:00:00"/>
    <x v="13"/>
    <x v="8"/>
    <x v="8"/>
    <n v="2"/>
    <n v="2"/>
    <n v="0"/>
    <m/>
    <m/>
    <n v="0"/>
  </r>
  <r>
    <x v="3"/>
    <d v="2024-11-17T00:00:00"/>
    <x v="13"/>
    <x v="8"/>
    <x v="8"/>
    <n v="2"/>
    <n v="2"/>
    <n v="0"/>
    <m/>
    <m/>
    <n v="0"/>
  </r>
  <r>
    <x v="3"/>
    <d v="2024-11-17T00:00:00"/>
    <x v="13"/>
    <x v="8"/>
    <x v="8"/>
    <n v="12"/>
    <n v="12"/>
    <n v="0"/>
    <m/>
    <m/>
    <n v="0"/>
  </r>
  <r>
    <x v="3"/>
    <d v="2024-11-17T00:00:00"/>
    <x v="13"/>
    <x v="8"/>
    <x v="8"/>
    <n v="1"/>
    <n v="2"/>
    <n v="1"/>
    <m/>
    <m/>
    <n v="0"/>
  </r>
  <r>
    <x v="3"/>
    <d v="2024-11-17T00:00:00"/>
    <x v="13"/>
    <x v="8"/>
    <x v="8"/>
    <n v="1"/>
    <n v="2"/>
    <n v="1"/>
    <m/>
    <m/>
    <n v="0"/>
  </r>
  <r>
    <x v="3"/>
    <d v="2024-11-17T00:00:00"/>
    <x v="13"/>
    <x v="8"/>
    <x v="8"/>
    <n v="4"/>
    <n v="4"/>
    <n v="0"/>
    <m/>
    <m/>
    <n v="0"/>
  </r>
  <r>
    <x v="3"/>
    <d v="2024-11-17T00:00:00"/>
    <x v="13"/>
    <x v="8"/>
    <x v="8"/>
    <n v="2"/>
    <n v="2"/>
    <n v="0"/>
    <m/>
    <m/>
    <n v="0"/>
  </r>
  <r>
    <x v="3"/>
    <d v="2024-11-17T00:00:00"/>
    <x v="13"/>
    <x v="8"/>
    <x v="8"/>
    <n v="2"/>
    <n v="2"/>
    <n v="0"/>
    <m/>
    <m/>
    <n v="0"/>
  </r>
  <r>
    <x v="3"/>
    <d v="2024-11-17T00:00:00"/>
    <x v="13"/>
    <x v="8"/>
    <x v="8"/>
    <n v="4"/>
    <n v="4"/>
    <n v="0"/>
    <m/>
    <m/>
    <n v="0"/>
  </r>
  <r>
    <x v="3"/>
    <d v="2024-11-17T00:00:00"/>
    <x v="13"/>
    <x v="8"/>
    <x v="8"/>
    <n v="1"/>
    <n v="1"/>
    <n v="0"/>
    <m/>
    <m/>
    <n v="0"/>
  </r>
  <r>
    <x v="3"/>
    <d v="2024-11-17T00:00:00"/>
    <x v="13"/>
    <x v="8"/>
    <x v="8"/>
    <n v="3"/>
    <n v="3"/>
    <n v="0"/>
    <m/>
    <m/>
    <n v="0"/>
  </r>
  <r>
    <x v="3"/>
    <d v="2024-11-17T00:00:00"/>
    <x v="13"/>
    <x v="8"/>
    <x v="8"/>
    <n v="10"/>
    <n v="10"/>
    <n v="0"/>
    <m/>
    <m/>
    <n v="0"/>
  </r>
  <r>
    <x v="3"/>
    <d v="2024-11-17T00:00:00"/>
    <x v="13"/>
    <x v="8"/>
    <x v="8"/>
    <n v="6"/>
    <n v="5"/>
    <n v="-1"/>
    <m/>
    <m/>
    <n v="0"/>
  </r>
  <r>
    <x v="3"/>
    <d v="2024-11-17T00:00:00"/>
    <x v="13"/>
    <x v="8"/>
    <x v="8"/>
    <n v="2"/>
    <n v="1"/>
    <n v="-1"/>
    <m/>
    <m/>
    <n v="0"/>
  </r>
  <r>
    <x v="3"/>
    <d v="2024-11-17T00:00:00"/>
    <x v="13"/>
    <x v="8"/>
    <x v="8"/>
    <n v="2"/>
    <n v="2"/>
    <n v="0"/>
    <m/>
    <m/>
    <n v="0"/>
  </r>
  <r>
    <x v="3"/>
    <d v="2024-11-17T00:00:00"/>
    <x v="13"/>
    <x v="9"/>
    <x v="9"/>
    <n v="1"/>
    <n v="1"/>
    <n v="0"/>
    <m/>
    <m/>
    <n v="0"/>
  </r>
  <r>
    <x v="3"/>
    <d v="2024-11-17T00:00:00"/>
    <x v="13"/>
    <x v="9"/>
    <x v="9"/>
    <n v="1"/>
    <n v="1"/>
    <n v="0"/>
    <m/>
    <m/>
    <n v="0"/>
  </r>
  <r>
    <x v="3"/>
    <d v="2024-11-17T00:00:00"/>
    <x v="13"/>
    <x v="9"/>
    <x v="9"/>
    <n v="1"/>
    <n v="1"/>
    <n v="0"/>
    <m/>
    <m/>
    <n v="0"/>
  </r>
  <r>
    <x v="3"/>
    <d v="2024-11-17T00:00:00"/>
    <x v="13"/>
    <x v="9"/>
    <x v="9"/>
    <n v="1"/>
    <n v="1"/>
    <n v="0"/>
    <m/>
    <m/>
    <n v="0"/>
  </r>
  <r>
    <x v="3"/>
    <d v="2024-11-17T00:00:00"/>
    <x v="13"/>
    <x v="9"/>
    <x v="9"/>
    <n v="2"/>
    <n v="1"/>
    <n v="-1"/>
    <m/>
    <m/>
    <n v="0"/>
  </r>
  <r>
    <x v="3"/>
    <d v="2024-11-17T00:00:00"/>
    <x v="13"/>
    <x v="9"/>
    <x v="9"/>
    <n v="2"/>
    <n v="2"/>
    <n v="0"/>
    <m/>
    <m/>
    <n v="0"/>
  </r>
  <r>
    <x v="3"/>
    <d v="2024-11-17T00:00:00"/>
    <x v="13"/>
    <x v="9"/>
    <x v="9"/>
    <n v="12"/>
    <n v="12"/>
    <n v="0"/>
    <m/>
    <m/>
    <n v="0"/>
  </r>
  <r>
    <x v="3"/>
    <d v="2024-11-17T00:00:00"/>
    <x v="13"/>
    <x v="9"/>
    <x v="9"/>
    <n v="1"/>
    <n v="2"/>
    <n v="1"/>
    <m/>
    <m/>
    <n v="0"/>
  </r>
  <r>
    <x v="3"/>
    <d v="2024-11-17T00:00:00"/>
    <x v="13"/>
    <x v="9"/>
    <x v="9"/>
    <n v="1"/>
    <n v="2"/>
    <n v="1"/>
    <m/>
    <m/>
    <n v="0"/>
  </r>
  <r>
    <x v="3"/>
    <d v="2024-11-17T00:00:00"/>
    <x v="13"/>
    <x v="9"/>
    <x v="9"/>
    <n v="4"/>
    <n v="4"/>
    <n v="0"/>
    <m/>
    <m/>
    <n v="0"/>
  </r>
  <r>
    <x v="3"/>
    <d v="2024-11-17T00:00:00"/>
    <x v="13"/>
    <x v="9"/>
    <x v="9"/>
    <n v="2"/>
    <n v="2"/>
    <n v="0"/>
    <m/>
    <m/>
    <n v="0"/>
  </r>
  <r>
    <x v="3"/>
    <d v="2024-11-17T00:00:00"/>
    <x v="13"/>
    <x v="9"/>
    <x v="9"/>
    <n v="2"/>
    <n v="2"/>
    <n v="0"/>
    <m/>
    <m/>
    <n v="0"/>
  </r>
  <r>
    <x v="3"/>
    <d v="2024-11-17T00:00:00"/>
    <x v="13"/>
    <x v="9"/>
    <x v="9"/>
    <n v="1"/>
    <n v="1"/>
    <n v="0"/>
    <m/>
    <m/>
    <n v="0"/>
  </r>
  <r>
    <x v="3"/>
    <d v="2024-11-17T00:00:00"/>
    <x v="13"/>
    <x v="9"/>
    <x v="9"/>
    <n v="5"/>
    <n v="5"/>
    <n v="0"/>
    <m/>
    <m/>
    <n v="0"/>
  </r>
  <r>
    <x v="3"/>
    <d v="2024-11-17T00:00:00"/>
    <x v="13"/>
    <x v="9"/>
    <x v="9"/>
    <n v="3"/>
    <n v="3"/>
    <n v="0"/>
    <m/>
    <m/>
    <n v="0"/>
  </r>
  <r>
    <x v="3"/>
    <d v="2024-11-17T00:00:00"/>
    <x v="13"/>
    <x v="9"/>
    <x v="9"/>
    <n v="10"/>
    <n v="10"/>
    <n v="0"/>
    <m/>
    <m/>
    <n v="0"/>
  </r>
  <r>
    <x v="3"/>
    <d v="2024-11-17T00:00:00"/>
    <x v="13"/>
    <x v="9"/>
    <x v="9"/>
    <n v="6"/>
    <n v="6"/>
    <n v="0"/>
    <m/>
    <m/>
    <n v="0"/>
  </r>
  <r>
    <x v="3"/>
    <d v="2024-11-17T00:00:00"/>
    <x v="13"/>
    <x v="9"/>
    <x v="9"/>
    <n v="2"/>
    <n v="2"/>
    <n v="0"/>
    <m/>
    <m/>
    <n v="0"/>
  </r>
  <r>
    <x v="3"/>
    <d v="2024-11-17T00:00:00"/>
    <x v="13"/>
    <x v="9"/>
    <x v="9"/>
    <n v="2"/>
    <n v="2"/>
    <n v="0"/>
    <m/>
    <m/>
    <n v="0"/>
  </r>
  <r>
    <x v="3"/>
    <d v="2024-11-17T00:00:00"/>
    <x v="13"/>
    <x v="12"/>
    <x v="10"/>
    <n v="1"/>
    <n v="1"/>
    <n v="0"/>
    <m/>
    <m/>
    <n v="0"/>
  </r>
  <r>
    <x v="3"/>
    <d v="2024-11-17T00:00:00"/>
    <x v="13"/>
    <x v="12"/>
    <x v="10"/>
    <n v="1"/>
    <n v="1"/>
    <n v="0"/>
    <m/>
    <m/>
    <n v="0"/>
  </r>
  <r>
    <x v="3"/>
    <d v="2024-11-17T00:00:00"/>
    <x v="13"/>
    <x v="12"/>
    <x v="10"/>
    <n v="1"/>
    <n v="1"/>
    <n v="0"/>
    <m/>
    <m/>
    <n v="0"/>
  </r>
  <r>
    <x v="3"/>
    <d v="2024-11-17T00:00:00"/>
    <x v="13"/>
    <x v="12"/>
    <x v="10"/>
    <n v="1"/>
    <n v="1"/>
    <n v="0"/>
    <m/>
    <m/>
    <n v="0"/>
  </r>
  <r>
    <x v="3"/>
    <d v="2024-11-17T00:00:00"/>
    <x v="13"/>
    <x v="12"/>
    <x v="10"/>
    <n v="2"/>
    <n v="2"/>
    <n v="0"/>
    <m/>
    <m/>
    <n v="0"/>
  </r>
  <r>
    <x v="3"/>
    <d v="2024-11-17T00:00:00"/>
    <x v="13"/>
    <x v="12"/>
    <x v="10"/>
    <n v="2"/>
    <n v="2"/>
    <n v="0"/>
    <m/>
    <m/>
    <n v="0"/>
  </r>
  <r>
    <x v="3"/>
    <d v="2024-11-17T00:00:00"/>
    <x v="13"/>
    <x v="12"/>
    <x v="10"/>
    <n v="12"/>
    <n v="10"/>
    <n v="-2"/>
    <m/>
    <m/>
    <n v="0"/>
  </r>
  <r>
    <x v="3"/>
    <d v="2024-11-17T00:00:00"/>
    <x v="13"/>
    <x v="12"/>
    <x v="10"/>
    <n v="1"/>
    <n v="1"/>
    <n v="0"/>
    <m/>
    <m/>
    <n v="0"/>
  </r>
  <r>
    <x v="3"/>
    <d v="2024-11-17T00:00:00"/>
    <x v="13"/>
    <x v="12"/>
    <x v="10"/>
    <n v="1"/>
    <n v="1"/>
    <n v="0"/>
    <m/>
    <m/>
    <n v="0"/>
  </r>
  <r>
    <x v="3"/>
    <d v="2024-11-17T00:00:00"/>
    <x v="13"/>
    <x v="12"/>
    <x v="10"/>
    <n v="4"/>
    <n v="4"/>
    <n v="0"/>
    <m/>
    <m/>
    <n v="0"/>
  </r>
  <r>
    <x v="3"/>
    <d v="2024-11-17T00:00:00"/>
    <x v="13"/>
    <x v="12"/>
    <x v="10"/>
    <n v="2"/>
    <n v="2"/>
    <n v="0"/>
    <m/>
    <m/>
    <n v="0"/>
  </r>
  <r>
    <x v="3"/>
    <d v="2024-11-17T00:00:00"/>
    <x v="13"/>
    <x v="12"/>
    <x v="10"/>
    <n v="2"/>
    <n v="2"/>
    <n v="0"/>
    <m/>
    <m/>
    <n v="0"/>
  </r>
  <r>
    <x v="3"/>
    <d v="2024-11-17T00:00:00"/>
    <x v="13"/>
    <x v="12"/>
    <x v="10"/>
    <n v="1"/>
    <n v="1"/>
    <n v="0"/>
    <m/>
    <m/>
    <n v="0"/>
  </r>
  <r>
    <x v="3"/>
    <d v="2024-11-17T00:00:00"/>
    <x v="13"/>
    <x v="12"/>
    <x v="10"/>
    <n v="5"/>
    <n v="7"/>
    <n v="2"/>
    <m/>
    <m/>
    <n v="0"/>
  </r>
  <r>
    <x v="3"/>
    <d v="2024-11-17T00:00:00"/>
    <x v="13"/>
    <x v="12"/>
    <x v="10"/>
    <n v="3"/>
    <n v="3"/>
    <n v="0"/>
    <m/>
    <m/>
    <n v="0"/>
  </r>
  <r>
    <x v="3"/>
    <d v="2024-11-17T00:00:00"/>
    <x v="13"/>
    <x v="12"/>
    <x v="10"/>
    <n v="10"/>
    <n v="10"/>
    <n v="0"/>
    <m/>
    <m/>
    <n v="0"/>
  </r>
  <r>
    <x v="3"/>
    <d v="2024-11-17T00:00:00"/>
    <x v="13"/>
    <x v="12"/>
    <x v="10"/>
    <n v="6"/>
    <n v="5"/>
    <n v="-1"/>
    <m/>
    <m/>
    <n v="0"/>
  </r>
  <r>
    <x v="3"/>
    <d v="2024-11-17T00:00:00"/>
    <x v="13"/>
    <x v="12"/>
    <x v="10"/>
    <n v="2"/>
    <n v="2"/>
    <n v="0"/>
    <m/>
    <m/>
    <n v="0"/>
  </r>
  <r>
    <x v="3"/>
    <d v="2024-11-17T00:00:00"/>
    <x v="13"/>
    <x v="12"/>
    <x v="10"/>
    <n v="2"/>
    <n v="2"/>
    <n v="0"/>
    <m/>
    <m/>
    <n v="0"/>
  </r>
  <r>
    <x v="3"/>
    <d v="2024-11-17T00:00:00"/>
    <x v="13"/>
    <x v="11"/>
    <x v="13"/>
    <n v="1"/>
    <n v="1"/>
    <n v="0"/>
    <m/>
    <m/>
    <n v="0"/>
  </r>
  <r>
    <x v="3"/>
    <d v="2024-11-17T00:00:00"/>
    <x v="13"/>
    <x v="11"/>
    <x v="13"/>
    <n v="1"/>
    <n v="1"/>
    <n v="0"/>
    <m/>
    <m/>
    <n v="0"/>
  </r>
  <r>
    <x v="3"/>
    <d v="2024-11-17T00:00:00"/>
    <x v="13"/>
    <x v="11"/>
    <x v="13"/>
    <n v="2"/>
    <n v="2"/>
    <n v="0"/>
    <m/>
    <m/>
    <n v="0"/>
  </r>
  <r>
    <x v="3"/>
    <d v="2024-11-17T00:00:00"/>
    <x v="13"/>
    <x v="11"/>
    <x v="13"/>
    <n v="1"/>
    <n v="1"/>
    <n v="0"/>
    <m/>
    <m/>
    <n v="0"/>
  </r>
  <r>
    <x v="3"/>
    <d v="2024-11-17T00:00:00"/>
    <x v="13"/>
    <x v="11"/>
    <x v="13"/>
    <n v="1"/>
    <n v="1"/>
    <n v="0"/>
    <m/>
    <m/>
    <n v="0"/>
  </r>
  <r>
    <x v="3"/>
    <d v="2024-11-17T00:00:00"/>
    <x v="13"/>
    <x v="11"/>
    <x v="13"/>
    <n v="1"/>
    <n v="1"/>
    <n v="0"/>
    <m/>
    <m/>
    <n v="0"/>
  </r>
  <r>
    <x v="3"/>
    <d v="2024-11-17T00:00:00"/>
    <x v="13"/>
    <x v="11"/>
    <x v="13"/>
    <n v="1"/>
    <n v="1"/>
    <n v="0"/>
    <m/>
    <m/>
    <n v="0"/>
  </r>
  <r>
    <x v="3"/>
    <d v="2024-11-17T00:00:00"/>
    <x v="13"/>
    <x v="11"/>
    <x v="13"/>
    <n v="1"/>
    <n v="1"/>
    <n v="0"/>
    <m/>
    <m/>
    <n v="0"/>
  </r>
  <r>
    <x v="3"/>
    <d v="2024-11-17T00:00:00"/>
    <x v="13"/>
    <x v="11"/>
    <x v="13"/>
    <n v="3"/>
    <n v="3"/>
    <n v="0"/>
    <m/>
    <m/>
    <n v="0"/>
  </r>
  <r>
    <x v="3"/>
    <d v="2024-11-17T00:00:00"/>
    <x v="13"/>
    <x v="11"/>
    <x v="13"/>
    <n v="1"/>
    <n v="1"/>
    <n v="0"/>
    <m/>
    <m/>
    <n v="0"/>
  </r>
  <r>
    <x v="3"/>
    <d v="2024-11-17T00:00:00"/>
    <x v="13"/>
    <x v="11"/>
    <x v="13"/>
    <n v="1"/>
    <n v="1"/>
    <n v="0"/>
    <m/>
    <m/>
    <n v="0"/>
  </r>
  <r>
    <x v="3"/>
    <d v="2024-11-17T00:00:00"/>
    <x v="13"/>
    <x v="11"/>
    <x v="13"/>
    <n v="1"/>
    <n v="1"/>
    <n v="0"/>
    <m/>
    <m/>
    <n v="0"/>
  </r>
  <r>
    <x v="3"/>
    <d v="2024-11-17T00:00:00"/>
    <x v="13"/>
    <x v="11"/>
    <x v="13"/>
    <n v="1"/>
    <n v="1"/>
    <n v="0"/>
    <m/>
    <m/>
    <n v="0"/>
  </r>
  <r>
    <x v="3"/>
    <d v="2024-11-17T00:00:00"/>
    <x v="13"/>
    <x v="11"/>
    <x v="13"/>
    <n v="4"/>
    <n v="5"/>
    <n v="1"/>
    <m/>
    <m/>
    <n v="0"/>
  </r>
  <r>
    <x v="3"/>
    <d v="2024-11-17T00:00:00"/>
    <x v="13"/>
    <x v="11"/>
    <x v="13"/>
    <n v="1"/>
    <n v="1"/>
    <n v="0"/>
    <m/>
    <m/>
    <n v="0"/>
  </r>
  <r>
    <x v="3"/>
    <d v="2024-11-17T00:00:00"/>
    <x v="13"/>
    <x v="11"/>
    <x v="13"/>
    <m/>
    <n v="3"/>
    <n v="3"/>
    <m/>
    <m/>
    <n v="0"/>
  </r>
  <r>
    <x v="3"/>
    <d v="2024-11-17T00:00:00"/>
    <x v="13"/>
    <x v="11"/>
    <x v="13"/>
    <n v="2"/>
    <n v="2"/>
    <n v="0"/>
    <m/>
    <m/>
    <n v="0"/>
  </r>
  <r>
    <x v="3"/>
    <d v="2024-11-17T00:00:00"/>
    <x v="13"/>
    <x v="14"/>
    <x v="17"/>
    <n v="2"/>
    <n v="2"/>
    <n v="0"/>
    <m/>
    <m/>
    <n v="0"/>
  </r>
  <r>
    <x v="3"/>
    <d v="2024-11-17T00:00:00"/>
    <x v="13"/>
    <x v="14"/>
    <x v="17"/>
    <m/>
    <m/>
    <n v="0"/>
    <n v="1"/>
    <n v="1"/>
    <n v="0"/>
  </r>
  <r>
    <x v="3"/>
    <d v="2024-11-17T00:00:00"/>
    <x v="13"/>
    <x v="14"/>
    <x v="17"/>
    <m/>
    <m/>
    <n v="0"/>
    <n v="4"/>
    <n v="9"/>
    <n v="5"/>
  </r>
  <r>
    <x v="3"/>
    <d v="2024-11-17T00:00:00"/>
    <x v="13"/>
    <x v="14"/>
    <x v="17"/>
    <n v="1"/>
    <n v="1"/>
    <n v="0"/>
    <m/>
    <m/>
    <n v="0"/>
  </r>
  <r>
    <x v="3"/>
    <d v="2024-11-17T00:00:00"/>
    <x v="13"/>
    <x v="14"/>
    <x v="17"/>
    <n v="1"/>
    <n v="1"/>
    <n v="0"/>
    <m/>
    <m/>
    <n v="0"/>
  </r>
  <r>
    <x v="3"/>
    <d v="2024-11-17T00:00:00"/>
    <x v="13"/>
    <x v="14"/>
    <x v="18"/>
    <n v="2"/>
    <n v="1"/>
    <n v="-1"/>
    <m/>
    <m/>
    <n v="0"/>
  </r>
  <r>
    <x v="3"/>
    <d v="2024-11-17T00:00:00"/>
    <x v="13"/>
    <x v="14"/>
    <x v="18"/>
    <n v="1"/>
    <n v="1"/>
    <n v="0"/>
    <m/>
    <m/>
    <n v="0"/>
  </r>
  <r>
    <x v="3"/>
    <d v="2024-11-17T00:00:00"/>
    <x v="13"/>
    <x v="14"/>
    <x v="18"/>
    <n v="1"/>
    <n v="1"/>
    <n v="0"/>
    <m/>
    <m/>
    <n v="0"/>
  </r>
  <r>
    <x v="3"/>
    <d v="2024-11-17T00:00:00"/>
    <x v="13"/>
    <x v="14"/>
    <x v="18"/>
    <n v="3"/>
    <n v="3"/>
    <n v="0"/>
    <m/>
    <n v="4"/>
    <n v="4"/>
  </r>
  <r>
    <x v="3"/>
    <d v="2024-11-17T00:00:00"/>
    <x v="13"/>
    <x v="11"/>
    <x v="19"/>
    <n v="2"/>
    <n v="2"/>
    <n v="0"/>
    <m/>
    <m/>
    <n v="0"/>
  </r>
  <r>
    <x v="3"/>
    <d v="2024-11-17T00:00:00"/>
    <x v="13"/>
    <x v="11"/>
    <x v="19"/>
    <n v="1"/>
    <n v="1"/>
    <n v="0"/>
    <m/>
    <m/>
    <n v="0"/>
  </r>
  <r>
    <x v="3"/>
    <d v="2024-11-17T00:00:00"/>
    <x v="13"/>
    <x v="11"/>
    <x v="19"/>
    <n v="3"/>
    <n v="3"/>
    <n v="0"/>
    <m/>
    <m/>
    <n v="0"/>
  </r>
  <r>
    <x v="3"/>
    <d v="2024-11-17T00:00:00"/>
    <x v="13"/>
    <x v="11"/>
    <x v="19"/>
    <n v="3"/>
    <n v="3"/>
    <n v="0"/>
    <m/>
    <m/>
    <n v="0"/>
  </r>
  <r>
    <x v="3"/>
    <d v="2024-11-17T00:00:00"/>
    <x v="13"/>
    <x v="11"/>
    <x v="19"/>
    <n v="1"/>
    <n v="1"/>
    <n v="0"/>
    <m/>
    <m/>
    <n v="0"/>
  </r>
  <r>
    <x v="3"/>
    <d v="2024-11-17T00:00:00"/>
    <x v="13"/>
    <x v="7"/>
    <x v="14"/>
    <m/>
    <m/>
    <n v="0"/>
    <n v="6"/>
    <n v="4"/>
    <n v="-2"/>
  </r>
  <r>
    <x v="3"/>
    <d v="2024-11-17T00:00:00"/>
    <x v="13"/>
    <x v="7"/>
    <x v="14"/>
    <n v="3"/>
    <n v="1"/>
    <n v="-2"/>
    <n v="6"/>
    <n v="6"/>
    <n v="0"/>
  </r>
  <r>
    <x v="3"/>
    <d v="2024-11-17T00:00:00"/>
    <x v="13"/>
    <x v="7"/>
    <x v="14"/>
    <m/>
    <m/>
    <n v="0"/>
    <n v="6"/>
    <n v="6"/>
    <n v="0"/>
  </r>
  <r>
    <x v="3"/>
    <d v="2024-11-17T00:00:00"/>
    <x v="13"/>
    <x v="7"/>
    <x v="14"/>
    <m/>
    <m/>
    <n v="0"/>
    <n v="3"/>
    <n v="4"/>
    <n v="1"/>
  </r>
  <r>
    <x v="3"/>
    <d v="2024-11-17T00:00:00"/>
    <x v="13"/>
    <x v="7"/>
    <x v="15"/>
    <n v="4"/>
    <n v="4"/>
    <n v="0"/>
    <m/>
    <m/>
    <n v="0"/>
  </r>
  <r>
    <x v="3"/>
    <d v="2024-11-22T00:00:00"/>
    <x v="14"/>
    <x v="9"/>
    <x v="16"/>
    <n v="1"/>
    <n v="1"/>
    <n v="0"/>
    <n v="0"/>
    <m/>
    <n v="0"/>
  </r>
  <r>
    <x v="3"/>
    <d v="2024-11-22T00:00:00"/>
    <x v="14"/>
    <x v="9"/>
    <x v="16"/>
    <m/>
    <n v="1"/>
    <n v="1"/>
    <n v="7"/>
    <n v="4"/>
    <n v="-3"/>
  </r>
  <r>
    <x v="3"/>
    <d v="2024-11-22T00:00:00"/>
    <x v="14"/>
    <x v="9"/>
    <x v="16"/>
    <n v="1"/>
    <n v="1"/>
    <n v="0"/>
    <n v="0"/>
    <m/>
    <n v="0"/>
  </r>
  <r>
    <x v="3"/>
    <d v="2024-11-22T00:00:00"/>
    <x v="14"/>
    <x v="9"/>
    <x v="16"/>
    <m/>
    <n v="1"/>
    <n v="1"/>
    <n v="2"/>
    <n v="1"/>
    <n v="-1"/>
  </r>
  <r>
    <x v="3"/>
    <d v="2024-11-22T00:00:00"/>
    <x v="14"/>
    <x v="9"/>
    <x v="16"/>
    <n v="1"/>
    <n v="1"/>
    <n v="0"/>
    <n v="0"/>
    <n v="0"/>
    <n v="0"/>
  </r>
  <r>
    <x v="3"/>
    <d v="2024-11-22T00:00:00"/>
    <x v="14"/>
    <x v="7"/>
    <x v="7"/>
    <n v="1"/>
    <n v="1"/>
    <n v="0"/>
    <n v="0"/>
    <m/>
    <n v="0"/>
  </r>
  <r>
    <x v="3"/>
    <d v="2024-11-22T00:00:00"/>
    <x v="14"/>
    <x v="7"/>
    <x v="7"/>
    <n v="1"/>
    <n v="1"/>
    <n v="0"/>
    <n v="0"/>
    <m/>
    <n v="0"/>
  </r>
  <r>
    <x v="3"/>
    <d v="2024-11-22T00:00:00"/>
    <x v="14"/>
    <x v="7"/>
    <x v="7"/>
    <n v="1"/>
    <n v="1"/>
    <n v="0"/>
    <n v="0"/>
    <m/>
    <n v="0"/>
  </r>
  <r>
    <x v="3"/>
    <d v="2024-11-22T00:00:00"/>
    <x v="14"/>
    <x v="7"/>
    <x v="7"/>
    <n v="1"/>
    <n v="2"/>
    <n v="1"/>
    <n v="0"/>
    <m/>
    <n v="0"/>
  </r>
  <r>
    <x v="3"/>
    <d v="2024-11-22T00:00:00"/>
    <x v="14"/>
    <x v="7"/>
    <x v="7"/>
    <n v="1"/>
    <n v="4"/>
    <n v="3"/>
    <n v="0"/>
    <m/>
    <n v="0"/>
  </r>
  <r>
    <x v="3"/>
    <d v="2024-11-22T00:00:00"/>
    <x v="14"/>
    <x v="7"/>
    <x v="7"/>
    <n v="12"/>
    <n v="10"/>
    <n v="-2"/>
    <n v="0"/>
    <m/>
    <n v="0"/>
  </r>
  <r>
    <x v="3"/>
    <d v="2024-11-22T00:00:00"/>
    <x v="14"/>
    <x v="7"/>
    <x v="7"/>
    <n v="2"/>
    <n v="2"/>
    <n v="0"/>
    <m/>
    <m/>
    <n v="0"/>
  </r>
  <r>
    <x v="3"/>
    <d v="2024-11-22T00:00:00"/>
    <x v="14"/>
    <x v="7"/>
    <x v="7"/>
    <n v="2"/>
    <n v="2"/>
    <n v="0"/>
    <m/>
    <m/>
    <n v="0"/>
  </r>
  <r>
    <x v="3"/>
    <d v="2024-11-22T00:00:00"/>
    <x v="14"/>
    <x v="7"/>
    <x v="7"/>
    <n v="4"/>
    <n v="4"/>
    <n v="0"/>
    <m/>
    <m/>
    <n v="0"/>
  </r>
  <r>
    <x v="3"/>
    <d v="2024-11-22T00:00:00"/>
    <x v="14"/>
    <x v="7"/>
    <x v="7"/>
    <n v="8"/>
    <n v="8"/>
    <n v="0"/>
    <m/>
    <m/>
    <n v="0"/>
  </r>
  <r>
    <x v="3"/>
    <d v="2024-11-22T00:00:00"/>
    <x v="14"/>
    <x v="7"/>
    <x v="7"/>
    <n v="2"/>
    <n v="2"/>
    <n v="0"/>
    <m/>
    <m/>
    <n v="0"/>
  </r>
  <r>
    <x v="3"/>
    <d v="2024-11-22T00:00:00"/>
    <x v="14"/>
    <x v="7"/>
    <x v="7"/>
    <n v="2"/>
    <n v="2"/>
    <n v="0"/>
    <m/>
    <m/>
    <n v="0"/>
  </r>
  <r>
    <x v="3"/>
    <d v="2024-11-22T00:00:00"/>
    <x v="14"/>
    <x v="7"/>
    <x v="7"/>
    <n v="10"/>
    <n v="5"/>
    <n v="-5"/>
    <m/>
    <m/>
    <n v="0"/>
  </r>
  <r>
    <x v="3"/>
    <d v="2024-11-22T00:00:00"/>
    <x v="14"/>
    <x v="7"/>
    <x v="7"/>
    <n v="6"/>
    <n v="5"/>
    <n v="-1"/>
    <m/>
    <m/>
    <n v="0"/>
  </r>
  <r>
    <x v="3"/>
    <d v="2024-11-22T00:00:00"/>
    <x v="14"/>
    <x v="7"/>
    <x v="7"/>
    <n v="1"/>
    <n v="4"/>
    <n v="3"/>
    <m/>
    <m/>
    <n v="0"/>
  </r>
  <r>
    <x v="3"/>
    <d v="2024-11-22T00:00:00"/>
    <x v="14"/>
    <x v="7"/>
    <x v="7"/>
    <n v="4"/>
    <n v="5"/>
    <n v="1"/>
    <m/>
    <m/>
    <n v="0"/>
  </r>
  <r>
    <x v="3"/>
    <d v="2024-11-22T00:00:00"/>
    <x v="14"/>
    <x v="8"/>
    <x v="8"/>
    <n v="1"/>
    <n v="1"/>
    <n v="0"/>
    <m/>
    <m/>
    <n v="0"/>
  </r>
  <r>
    <x v="3"/>
    <d v="2024-11-22T00:00:00"/>
    <x v="14"/>
    <x v="8"/>
    <x v="8"/>
    <n v="1"/>
    <n v="1"/>
    <n v="0"/>
    <m/>
    <m/>
    <n v="0"/>
  </r>
  <r>
    <x v="3"/>
    <d v="2024-11-22T00:00:00"/>
    <x v="14"/>
    <x v="8"/>
    <x v="8"/>
    <n v="1"/>
    <n v="1"/>
    <n v="0"/>
    <m/>
    <m/>
    <n v="0"/>
  </r>
  <r>
    <x v="3"/>
    <d v="2024-11-22T00:00:00"/>
    <x v="14"/>
    <x v="8"/>
    <x v="8"/>
    <n v="1"/>
    <n v="1"/>
    <n v="0"/>
    <m/>
    <m/>
    <n v="0"/>
  </r>
  <r>
    <x v="3"/>
    <d v="2024-11-22T00:00:00"/>
    <x v="14"/>
    <x v="8"/>
    <x v="8"/>
    <n v="2"/>
    <n v="2"/>
    <n v="0"/>
    <m/>
    <m/>
    <n v="0"/>
  </r>
  <r>
    <x v="3"/>
    <d v="2024-11-22T00:00:00"/>
    <x v="14"/>
    <x v="8"/>
    <x v="8"/>
    <n v="2"/>
    <n v="2"/>
    <n v="0"/>
    <m/>
    <m/>
    <n v="0"/>
  </r>
  <r>
    <x v="3"/>
    <d v="2024-11-22T00:00:00"/>
    <x v="14"/>
    <x v="8"/>
    <x v="8"/>
    <n v="12"/>
    <n v="12"/>
    <n v="0"/>
    <m/>
    <m/>
    <n v="0"/>
  </r>
  <r>
    <x v="3"/>
    <d v="2024-11-22T00:00:00"/>
    <x v="14"/>
    <x v="8"/>
    <x v="8"/>
    <n v="1"/>
    <n v="2"/>
    <n v="1"/>
    <m/>
    <m/>
    <n v="0"/>
  </r>
  <r>
    <x v="3"/>
    <d v="2024-11-22T00:00:00"/>
    <x v="14"/>
    <x v="8"/>
    <x v="8"/>
    <n v="1"/>
    <n v="2"/>
    <n v="1"/>
    <m/>
    <m/>
    <n v="0"/>
  </r>
  <r>
    <x v="3"/>
    <d v="2024-11-22T00:00:00"/>
    <x v="14"/>
    <x v="8"/>
    <x v="8"/>
    <n v="4"/>
    <n v="4"/>
    <n v="0"/>
    <m/>
    <m/>
    <n v="0"/>
  </r>
  <r>
    <x v="3"/>
    <d v="2024-11-22T00:00:00"/>
    <x v="14"/>
    <x v="8"/>
    <x v="8"/>
    <n v="2"/>
    <n v="2"/>
    <n v="0"/>
    <m/>
    <m/>
    <n v="0"/>
  </r>
  <r>
    <x v="3"/>
    <d v="2024-11-22T00:00:00"/>
    <x v="14"/>
    <x v="8"/>
    <x v="8"/>
    <n v="2"/>
    <n v="2"/>
    <n v="0"/>
    <m/>
    <m/>
    <n v="0"/>
  </r>
  <r>
    <x v="3"/>
    <d v="2024-11-22T00:00:00"/>
    <x v="14"/>
    <x v="8"/>
    <x v="8"/>
    <n v="4"/>
    <n v="4"/>
    <n v="0"/>
    <m/>
    <m/>
    <n v="0"/>
  </r>
  <r>
    <x v="3"/>
    <d v="2024-11-22T00:00:00"/>
    <x v="14"/>
    <x v="8"/>
    <x v="8"/>
    <n v="1"/>
    <n v="1"/>
    <n v="0"/>
    <m/>
    <m/>
    <n v="0"/>
  </r>
  <r>
    <x v="3"/>
    <d v="2024-11-22T00:00:00"/>
    <x v="14"/>
    <x v="8"/>
    <x v="8"/>
    <n v="3"/>
    <n v="3"/>
    <n v="0"/>
    <m/>
    <m/>
    <n v="0"/>
  </r>
  <r>
    <x v="3"/>
    <d v="2024-11-22T00:00:00"/>
    <x v="14"/>
    <x v="8"/>
    <x v="8"/>
    <n v="10"/>
    <n v="10"/>
    <n v="0"/>
    <m/>
    <m/>
    <n v="0"/>
  </r>
  <r>
    <x v="3"/>
    <d v="2024-11-22T00:00:00"/>
    <x v="14"/>
    <x v="8"/>
    <x v="8"/>
    <n v="6"/>
    <n v="5"/>
    <n v="-1"/>
    <m/>
    <m/>
    <n v="0"/>
  </r>
  <r>
    <x v="3"/>
    <d v="2024-11-22T00:00:00"/>
    <x v="14"/>
    <x v="8"/>
    <x v="8"/>
    <n v="2"/>
    <n v="1"/>
    <n v="-1"/>
    <m/>
    <m/>
    <n v="0"/>
  </r>
  <r>
    <x v="3"/>
    <d v="2024-11-22T00:00:00"/>
    <x v="14"/>
    <x v="8"/>
    <x v="8"/>
    <n v="2"/>
    <n v="2"/>
    <n v="0"/>
    <m/>
    <m/>
    <n v="0"/>
  </r>
  <r>
    <x v="3"/>
    <d v="2024-11-22T00:00:00"/>
    <x v="14"/>
    <x v="9"/>
    <x v="9"/>
    <n v="1"/>
    <n v="1"/>
    <n v="0"/>
    <m/>
    <m/>
    <n v="0"/>
  </r>
  <r>
    <x v="3"/>
    <d v="2024-11-22T00:00:00"/>
    <x v="14"/>
    <x v="9"/>
    <x v="9"/>
    <n v="1"/>
    <n v="1"/>
    <n v="0"/>
    <m/>
    <m/>
    <n v="0"/>
  </r>
  <r>
    <x v="3"/>
    <d v="2024-11-22T00:00:00"/>
    <x v="14"/>
    <x v="9"/>
    <x v="9"/>
    <n v="1"/>
    <n v="1"/>
    <n v="0"/>
    <m/>
    <m/>
    <n v="0"/>
  </r>
  <r>
    <x v="3"/>
    <d v="2024-11-22T00:00:00"/>
    <x v="14"/>
    <x v="9"/>
    <x v="9"/>
    <n v="1"/>
    <n v="1"/>
    <n v="0"/>
    <m/>
    <m/>
    <n v="0"/>
  </r>
  <r>
    <x v="3"/>
    <d v="2024-11-22T00:00:00"/>
    <x v="14"/>
    <x v="9"/>
    <x v="9"/>
    <n v="2"/>
    <n v="1"/>
    <n v="-1"/>
    <m/>
    <m/>
    <n v="0"/>
  </r>
  <r>
    <x v="3"/>
    <d v="2024-11-22T00:00:00"/>
    <x v="14"/>
    <x v="9"/>
    <x v="9"/>
    <n v="2"/>
    <n v="2"/>
    <n v="0"/>
    <m/>
    <m/>
    <n v="0"/>
  </r>
  <r>
    <x v="3"/>
    <d v="2024-11-22T00:00:00"/>
    <x v="14"/>
    <x v="9"/>
    <x v="9"/>
    <n v="12"/>
    <n v="12"/>
    <n v="0"/>
    <m/>
    <m/>
    <n v="0"/>
  </r>
  <r>
    <x v="3"/>
    <d v="2024-11-22T00:00:00"/>
    <x v="14"/>
    <x v="9"/>
    <x v="9"/>
    <n v="1"/>
    <n v="2"/>
    <n v="1"/>
    <m/>
    <m/>
    <n v="0"/>
  </r>
  <r>
    <x v="3"/>
    <d v="2024-11-22T00:00:00"/>
    <x v="14"/>
    <x v="9"/>
    <x v="9"/>
    <n v="1"/>
    <n v="2"/>
    <n v="1"/>
    <m/>
    <m/>
    <n v="0"/>
  </r>
  <r>
    <x v="3"/>
    <d v="2024-11-22T00:00:00"/>
    <x v="14"/>
    <x v="9"/>
    <x v="9"/>
    <n v="4"/>
    <n v="4"/>
    <n v="0"/>
    <m/>
    <m/>
    <n v="0"/>
  </r>
  <r>
    <x v="3"/>
    <d v="2024-11-22T00:00:00"/>
    <x v="14"/>
    <x v="9"/>
    <x v="9"/>
    <n v="2"/>
    <n v="2"/>
    <n v="0"/>
    <m/>
    <m/>
    <n v="0"/>
  </r>
  <r>
    <x v="3"/>
    <d v="2024-11-22T00:00:00"/>
    <x v="14"/>
    <x v="9"/>
    <x v="9"/>
    <n v="2"/>
    <n v="2"/>
    <n v="0"/>
    <m/>
    <m/>
    <n v="0"/>
  </r>
  <r>
    <x v="3"/>
    <d v="2024-11-22T00:00:00"/>
    <x v="14"/>
    <x v="9"/>
    <x v="9"/>
    <n v="1"/>
    <n v="1"/>
    <n v="0"/>
    <m/>
    <m/>
    <n v="0"/>
  </r>
  <r>
    <x v="3"/>
    <d v="2024-11-22T00:00:00"/>
    <x v="14"/>
    <x v="9"/>
    <x v="9"/>
    <n v="5"/>
    <n v="5"/>
    <n v="0"/>
    <m/>
    <m/>
    <n v="0"/>
  </r>
  <r>
    <x v="3"/>
    <d v="2024-11-22T00:00:00"/>
    <x v="14"/>
    <x v="9"/>
    <x v="9"/>
    <n v="3"/>
    <n v="3"/>
    <n v="0"/>
    <m/>
    <m/>
    <n v="0"/>
  </r>
  <r>
    <x v="3"/>
    <d v="2024-11-22T00:00:00"/>
    <x v="14"/>
    <x v="9"/>
    <x v="9"/>
    <n v="10"/>
    <n v="10"/>
    <n v="0"/>
    <m/>
    <m/>
    <n v="0"/>
  </r>
  <r>
    <x v="3"/>
    <d v="2024-11-22T00:00:00"/>
    <x v="14"/>
    <x v="9"/>
    <x v="9"/>
    <n v="6"/>
    <n v="6"/>
    <n v="0"/>
    <m/>
    <m/>
    <n v="0"/>
  </r>
  <r>
    <x v="3"/>
    <d v="2024-11-22T00:00:00"/>
    <x v="14"/>
    <x v="9"/>
    <x v="9"/>
    <n v="2"/>
    <n v="2"/>
    <n v="0"/>
    <m/>
    <m/>
    <n v="0"/>
  </r>
  <r>
    <x v="3"/>
    <d v="2024-11-22T00:00:00"/>
    <x v="14"/>
    <x v="9"/>
    <x v="9"/>
    <n v="2"/>
    <n v="2"/>
    <n v="0"/>
    <m/>
    <m/>
    <n v="0"/>
  </r>
  <r>
    <x v="3"/>
    <d v="2024-11-22T00:00:00"/>
    <x v="14"/>
    <x v="12"/>
    <x v="10"/>
    <n v="1"/>
    <n v="1"/>
    <n v="0"/>
    <m/>
    <m/>
    <n v="0"/>
  </r>
  <r>
    <x v="3"/>
    <d v="2024-11-22T00:00:00"/>
    <x v="14"/>
    <x v="12"/>
    <x v="10"/>
    <n v="1"/>
    <n v="1"/>
    <n v="0"/>
    <m/>
    <m/>
    <n v="0"/>
  </r>
  <r>
    <x v="3"/>
    <d v="2024-11-22T00:00:00"/>
    <x v="14"/>
    <x v="12"/>
    <x v="10"/>
    <n v="1"/>
    <n v="1"/>
    <n v="0"/>
    <m/>
    <m/>
    <n v="0"/>
  </r>
  <r>
    <x v="3"/>
    <d v="2024-11-22T00:00:00"/>
    <x v="14"/>
    <x v="12"/>
    <x v="10"/>
    <n v="1"/>
    <n v="1"/>
    <n v="0"/>
    <m/>
    <m/>
    <n v="0"/>
  </r>
  <r>
    <x v="3"/>
    <d v="2024-11-22T00:00:00"/>
    <x v="14"/>
    <x v="12"/>
    <x v="10"/>
    <n v="2"/>
    <n v="2"/>
    <n v="0"/>
    <m/>
    <m/>
    <n v="0"/>
  </r>
  <r>
    <x v="3"/>
    <d v="2024-11-22T00:00:00"/>
    <x v="14"/>
    <x v="12"/>
    <x v="10"/>
    <n v="2"/>
    <n v="2"/>
    <n v="0"/>
    <m/>
    <m/>
    <n v="0"/>
  </r>
  <r>
    <x v="3"/>
    <d v="2024-11-22T00:00:00"/>
    <x v="14"/>
    <x v="12"/>
    <x v="10"/>
    <n v="12"/>
    <n v="10"/>
    <n v="-2"/>
    <m/>
    <m/>
    <n v="0"/>
  </r>
  <r>
    <x v="3"/>
    <d v="2024-11-22T00:00:00"/>
    <x v="14"/>
    <x v="12"/>
    <x v="10"/>
    <n v="1"/>
    <n v="1"/>
    <n v="0"/>
    <m/>
    <m/>
    <n v="0"/>
  </r>
  <r>
    <x v="3"/>
    <d v="2024-11-22T00:00:00"/>
    <x v="14"/>
    <x v="12"/>
    <x v="10"/>
    <n v="1"/>
    <n v="1"/>
    <n v="0"/>
    <m/>
    <m/>
    <n v="0"/>
  </r>
  <r>
    <x v="3"/>
    <d v="2024-11-22T00:00:00"/>
    <x v="14"/>
    <x v="12"/>
    <x v="10"/>
    <n v="4"/>
    <n v="4"/>
    <n v="0"/>
    <m/>
    <m/>
    <n v="0"/>
  </r>
  <r>
    <x v="3"/>
    <d v="2024-11-22T00:00:00"/>
    <x v="14"/>
    <x v="12"/>
    <x v="10"/>
    <n v="2"/>
    <n v="2"/>
    <n v="0"/>
    <m/>
    <m/>
    <n v="0"/>
  </r>
  <r>
    <x v="3"/>
    <d v="2024-11-22T00:00:00"/>
    <x v="14"/>
    <x v="12"/>
    <x v="10"/>
    <n v="2"/>
    <n v="2"/>
    <n v="0"/>
    <m/>
    <m/>
    <n v="0"/>
  </r>
  <r>
    <x v="3"/>
    <d v="2024-11-22T00:00:00"/>
    <x v="14"/>
    <x v="12"/>
    <x v="10"/>
    <n v="1"/>
    <n v="1"/>
    <n v="0"/>
    <m/>
    <m/>
    <n v="0"/>
  </r>
  <r>
    <x v="3"/>
    <d v="2024-11-22T00:00:00"/>
    <x v="14"/>
    <x v="12"/>
    <x v="10"/>
    <n v="5"/>
    <n v="7"/>
    <n v="2"/>
    <m/>
    <m/>
    <n v="0"/>
  </r>
  <r>
    <x v="3"/>
    <d v="2024-11-22T00:00:00"/>
    <x v="14"/>
    <x v="12"/>
    <x v="10"/>
    <n v="3"/>
    <n v="3"/>
    <n v="0"/>
    <m/>
    <m/>
    <n v="0"/>
  </r>
  <r>
    <x v="3"/>
    <d v="2024-11-22T00:00:00"/>
    <x v="14"/>
    <x v="12"/>
    <x v="10"/>
    <n v="10"/>
    <n v="9"/>
    <n v="-1"/>
    <m/>
    <m/>
    <n v="0"/>
  </r>
  <r>
    <x v="3"/>
    <d v="2024-11-22T00:00:00"/>
    <x v="14"/>
    <x v="12"/>
    <x v="10"/>
    <n v="6"/>
    <n v="5"/>
    <n v="-1"/>
    <m/>
    <m/>
    <n v="0"/>
  </r>
  <r>
    <x v="3"/>
    <d v="2024-11-22T00:00:00"/>
    <x v="14"/>
    <x v="12"/>
    <x v="10"/>
    <n v="2"/>
    <n v="2"/>
    <n v="0"/>
    <m/>
    <m/>
    <n v="0"/>
  </r>
  <r>
    <x v="3"/>
    <d v="2024-11-22T00:00:00"/>
    <x v="14"/>
    <x v="12"/>
    <x v="10"/>
    <n v="2"/>
    <n v="2"/>
    <n v="0"/>
    <m/>
    <m/>
    <n v="0"/>
  </r>
  <r>
    <x v="3"/>
    <d v="2024-11-22T00:00:00"/>
    <x v="14"/>
    <x v="11"/>
    <x v="13"/>
    <n v="1"/>
    <n v="1"/>
    <n v="0"/>
    <m/>
    <m/>
    <n v="0"/>
  </r>
  <r>
    <x v="3"/>
    <d v="2024-11-22T00:00:00"/>
    <x v="14"/>
    <x v="11"/>
    <x v="13"/>
    <n v="1"/>
    <n v="1"/>
    <n v="0"/>
    <m/>
    <m/>
    <n v="0"/>
  </r>
  <r>
    <x v="3"/>
    <d v="2024-11-22T00:00:00"/>
    <x v="14"/>
    <x v="11"/>
    <x v="13"/>
    <n v="2"/>
    <n v="2"/>
    <n v="0"/>
    <m/>
    <m/>
    <n v="0"/>
  </r>
  <r>
    <x v="3"/>
    <d v="2024-11-22T00:00:00"/>
    <x v="14"/>
    <x v="11"/>
    <x v="13"/>
    <n v="1"/>
    <n v="1"/>
    <n v="0"/>
    <m/>
    <m/>
    <n v="0"/>
  </r>
  <r>
    <x v="3"/>
    <d v="2024-11-22T00:00:00"/>
    <x v="14"/>
    <x v="11"/>
    <x v="13"/>
    <n v="1"/>
    <n v="1"/>
    <n v="0"/>
    <m/>
    <m/>
    <n v="0"/>
  </r>
  <r>
    <x v="3"/>
    <d v="2024-11-22T00:00:00"/>
    <x v="14"/>
    <x v="11"/>
    <x v="13"/>
    <n v="1"/>
    <n v="1"/>
    <n v="0"/>
    <m/>
    <m/>
    <n v="0"/>
  </r>
  <r>
    <x v="3"/>
    <d v="2024-11-22T00:00:00"/>
    <x v="14"/>
    <x v="11"/>
    <x v="13"/>
    <n v="1"/>
    <n v="1"/>
    <n v="0"/>
    <m/>
    <m/>
    <n v="0"/>
  </r>
  <r>
    <x v="3"/>
    <d v="2024-11-22T00:00:00"/>
    <x v="14"/>
    <x v="11"/>
    <x v="13"/>
    <n v="1"/>
    <n v="1"/>
    <n v="0"/>
    <m/>
    <m/>
    <n v="0"/>
  </r>
  <r>
    <x v="3"/>
    <d v="2024-11-22T00:00:00"/>
    <x v="14"/>
    <x v="11"/>
    <x v="13"/>
    <n v="3"/>
    <n v="3"/>
    <n v="0"/>
    <m/>
    <m/>
    <n v="0"/>
  </r>
  <r>
    <x v="3"/>
    <d v="2024-11-22T00:00:00"/>
    <x v="14"/>
    <x v="11"/>
    <x v="13"/>
    <n v="1"/>
    <n v="1"/>
    <n v="0"/>
    <m/>
    <m/>
    <n v="0"/>
  </r>
  <r>
    <x v="3"/>
    <d v="2024-11-22T00:00:00"/>
    <x v="14"/>
    <x v="11"/>
    <x v="13"/>
    <n v="1"/>
    <n v="1"/>
    <n v="0"/>
    <m/>
    <m/>
    <n v="0"/>
  </r>
  <r>
    <x v="3"/>
    <d v="2024-11-22T00:00:00"/>
    <x v="14"/>
    <x v="11"/>
    <x v="13"/>
    <n v="1"/>
    <n v="1"/>
    <n v="0"/>
    <m/>
    <m/>
    <n v="0"/>
  </r>
  <r>
    <x v="3"/>
    <d v="2024-11-22T00:00:00"/>
    <x v="14"/>
    <x v="11"/>
    <x v="13"/>
    <n v="1"/>
    <n v="1"/>
    <n v="0"/>
    <m/>
    <m/>
    <n v="0"/>
  </r>
  <r>
    <x v="3"/>
    <d v="2024-11-22T00:00:00"/>
    <x v="14"/>
    <x v="11"/>
    <x v="13"/>
    <n v="4"/>
    <n v="5"/>
    <n v="1"/>
    <m/>
    <m/>
    <n v="0"/>
  </r>
  <r>
    <x v="3"/>
    <d v="2024-11-22T00:00:00"/>
    <x v="14"/>
    <x v="11"/>
    <x v="13"/>
    <n v="1"/>
    <n v="1"/>
    <n v="0"/>
    <m/>
    <m/>
    <n v="0"/>
  </r>
  <r>
    <x v="3"/>
    <d v="2024-11-22T00:00:00"/>
    <x v="14"/>
    <x v="11"/>
    <x v="13"/>
    <m/>
    <n v="3"/>
    <n v="3"/>
    <m/>
    <m/>
    <n v="0"/>
  </r>
  <r>
    <x v="3"/>
    <d v="2024-11-22T00:00:00"/>
    <x v="14"/>
    <x v="11"/>
    <x v="13"/>
    <n v="2"/>
    <n v="2"/>
    <n v="0"/>
    <m/>
    <m/>
    <n v="0"/>
  </r>
  <r>
    <x v="3"/>
    <d v="2024-11-22T00:00:00"/>
    <x v="14"/>
    <x v="14"/>
    <x v="17"/>
    <n v="2"/>
    <n v="2"/>
    <n v="0"/>
    <m/>
    <m/>
    <n v="0"/>
  </r>
  <r>
    <x v="3"/>
    <d v="2024-11-22T00:00:00"/>
    <x v="14"/>
    <x v="14"/>
    <x v="17"/>
    <m/>
    <m/>
    <n v="0"/>
    <n v="1"/>
    <n v="1"/>
    <n v="0"/>
  </r>
  <r>
    <x v="3"/>
    <d v="2024-11-22T00:00:00"/>
    <x v="14"/>
    <x v="14"/>
    <x v="17"/>
    <m/>
    <m/>
    <n v="0"/>
    <n v="4"/>
    <n v="9"/>
    <n v="5"/>
  </r>
  <r>
    <x v="3"/>
    <d v="2024-11-22T00:00:00"/>
    <x v="14"/>
    <x v="14"/>
    <x v="17"/>
    <n v="1"/>
    <n v="1"/>
    <n v="0"/>
    <m/>
    <m/>
    <n v="0"/>
  </r>
  <r>
    <x v="3"/>
    <d v="2024-11-22T00:00:00"/>
    <x v="14"/>
    <x v="14"/>
    <x v="17"/>
    <n v="1"/>
    <n v="1"/>
    <n v="0"/>
    <m/>
    <m/>
    <n v="0"/>
  </r>
  <r>
    <x v="3"/>
    <d v="2024-11-22T00:00:00"/>
    <x v="14"/>
    <x v="14"/>
    <x v="18"/>
    <n v="2"/>
    <n v="1"/>
    <n v="-1"/>
    <m/>
    <m/>
    <n v="0"/>
  </r>
  <r>
    <x v="3"/>
    <d v="2024-11-22T00:00:00"/>
    <x v="14"/>
    <x v="14"/>
    <x v="18"/>
    <n v="1"/>
    <n v="1"/>
    <n v="0"/>
    <m/>
    <m/>
    <n v="0"/>
  </r>
  <r>
    <x v="3"/>
    <d v="2024-11-22T00:00:00"/>
    <x v="14"/>
    <x v="14"/>
    <x v="18"/>
    <n v="1"/>
    <n v="1"/>
    <n v="0"/>
    <m/>
    <m/>
    <n v="0"/>
  </r>
  <r>
    <x v="3"/>
    <d v="2024-11-22T00:00:00"/>
    <x v="14"/>
    <x v="14"/>
    <x v="18"/>
    <n v="3"/>
    <n v="3"/>
    <n v="0"/>
    <m/>
    <n v="3"/>
    <n v="3"/>
  </r>
  <r>
    <x v="3"/>
    <d v="2024-11-22T00:00:00"/>
    <x v="14"/>
    <x v="11"/>
    <x v="19"/>
    <n v="2"/>
    <n v="2"/>
    <n v="0"/>
    <m/>
    <m/>
    <n v="0"/>
  </r>
  <r>
    <x v="3"/>
    <d v="2024-11-22T00:00:00"/>
    <x v="14"/>
    <x v="11"/>
    <x v="19"/>
    <n v="1"/>
    <n v="1"/>
    <n v="0"/>
    <m/>
    <m/>
    <n v="0"/>
  </r>
  <r>
    <x v="3"/>
    <d v="2024-11-22T00:00:00"/>
    <x v="14"/>
    <x v="11"/>
    <x v="19"/>
    <n v="3"/>
    <n v="3"/>
    <n v="0"/>
    <m/>
    <m/>
    <n v="0"/>
  </r>
  <r>
    <x v="3"/>
    <d v="2024-11-22T00:00:00"/>
    <x v="14"/>
    <x v="11"/>
    <x v="19"/>
    <n v="3"/>
    <n v="3"/>
    <n v="0"/>
    <m/>
    <m/>
    <n v="0"/>
  </r>
  <r>
    <x v="3"/>
    <d v="2024-11-22T00:00:00"/>
    <x v="14"/>
    <x v="11"/>
    <x v="19"/>
    <n v="1"/>
    <n v="1"/>
    <n v="0"/>
    <m/>
    <m/>
    <n v="0"/>
  </r>
  <r>
    <x v="3"/>
    <d v="2024-11-22T00:00:00"/>
    <x v="14"/>
    <x v="7"/>
    <x v="14"/>
    <m/>
    <m/>
    <n v="0"/>
    <n v="6"/>
    <n v="6"/>
    <n v="0"/>
  </r>
  <r>
    <x v="3"/>
    <d v="2024-11-22T00:00:00"/>
    <x v="14"/>
    <x v="7"/>
    <x v="14"/>
    <n v="3"/>
    <n v="1"/>
    <n v="-2"/>
    <n v="6"/>
    <n v="6"/>
    <n v="0"/>
  </r>
  <r>
    <x v="3"/>
    <d v="2024-11-22T00:00:00"/>
    <x v="14"/>
    <x v="7"/>
    <x v="14"/>
    <m/>
    <m/>
    <n v="0"/>
    <n v="6"/>
    <n v="6"/>
    <n v="0"/>
  </r>
  <r>
    <x v="3"/>
    <d v="2024-11-22T00:00:00"/>
    <x v="14"/>
    <x v="7"/>
    <x v="14"/>
    <m/>
    <m/>
    <n v="0"/>
    <n v="3"/>
    <n v="4"/>
    <n v="1"/>
  </r>
  <r>
    <x v="3"/>
    <d v="2024-11-22T00:00:00"/>
    <x v="14"/>
    <x v="7"/>
    <x v="15"/>
    <n v="4"/>
    <n v="4"/>
    <n v="0"/>
    <m/>
    <m/>
    <n v="0"/>
  </r>
  <r>
    <x v="3"/>
    <d v="2024-11-30T00:00:00"/>
    <x v="15"/>
    <x v="9"/>
    <x v="16"/>
    <n v="1"/>
    <n v="1"/>
    <n v="0"/>
    <n v="0"/>
    <m/>
    <n v="0"/>
  </r>
  <r>
    <x v="3"/>
    <d v="2024-11-30T00:00:00"/>
    <x v="15"/>
    <x v="9"/>
    <x v="16"/>
    <m/>
    <n v="1"/>
    <n v="1"/>
    <n v="7"/>
    <n v="4"/>
    <n v="-3"/>
  </r>
  <r>
    <x v="3"/>
    <d v="2024-11-30T00:00:00"/>
    <x v="15"/>
    <x v="9"/>
    <x v="16"/>
    <n v="1"/>
    <n v="1"/>
    <n v="0"/>
    <n v="0"/>
    <m/>
    <n v="0"/>
  </r>
  <r>
    <x v="3"/>
    <d v="2024-11-30T00:00:00"/>
    <x v="15"/>
    <x v="9"/>
    <x v="16"/>
    <m/>
    <n v="1"/>
    <n v="1"/>
    <n v="2"/>
    <n v="1"/>
    <n v="-1"/>
  </r>
  <r>
    <x v="3"/>
    <d v="2024-11-30T00:00:00"/>
    <x v="15"/>
    <x v="9"/>
    <x v="16"/>
    <n v="1"/>
    <n v="1"/>
    <n v="0"/>
    <n v="0"/>
    <n v="0"/>
    <n v="0"/>
  </r>
  <r>
    <x v="3"/>
    <d v="2024-11-30T00:00:00"/>
    <x v="15"/>
    <x v="7"/>
    <x v="7"/>
    <n v="1"/>
    <n v="1"/>
    <n v="0"/>
    <n v="0"/>
    <m/>
    <n v="0"/>
  </r>
  <r>
    <x v="3"/>
    <d v="2024-11-30T00:00:00"/>
    <x v="15"/>
    <x v="7"/>
    <x v="7"/>
    <n v="1"/>
    <n v="1"/>
    <n v="0"/>
    <n v="0"/>
    <m/>
    <n v="0"/>
  </r>
  <r>
    <x v="3"/>
    <d v="2024-11-30T00:00:00"/>
    <x v="15"/>
    <x v="7"/>
    <x v="7"/>
    <n v="1"/>
    <n v="1"/>
    <n v="0"/>
    <n v="0"/>
    <m/>
    <n v="0"/>
  </r>
  <r>
    <x v="3"/>
    <d v="2024-11-30T00:00:00"/>
    <x v="15"/>
    <x v="7"/>
    <x v="7"/>
    <n v="1"/>
    <n v="2"/>
    <n v="1"/>
    <n v="0"/>
    <m/>
    <n v="0"/>
  </r>
  <r>
    <x v="3"/>
    <d v="2024-11-30T00:00:00"/>
    <x v="15"/>
    <x v="7"/>
    <x v="7"/>
    <n v="1"/>
    <n v="3"/>
    <n v="2"/>
    <n v="0"/>
    <m/>
    <n v="0"/>
  </r>
  <r>
    <x v="3"/>
    <d v="2024-11-30T00:00:00"/>
    <x v="15"/>
    <x v="7"/>
    <x v="7"/>
    <n v="12"/>
    <n v="10"/>
    <n v="-2"/>
    <n v="0"/>
    <m/>
    <n v="0"/>
  </r>
  <r>
    <x v="3"/>
    <d v="2024-11-30T00:00:00"/>
    <x v="15"/>
    <x v="7"/>
    <x v="7"/>
    <n v="2"/>
    <n v="2"/>
    <n v="0"/>
    <m/>
    <m/>
    <n v="0"/>
  </r>
  <r>
    <x v="3"/>
    <d v="2024-11-30T00:00:00"/>
    <x v="15"/>
    <x v="7"/>
    <x v="7"/>
    <n v="2"/>
    <n v="2"/>
    <n v="0"/>
    <m/>
    <m/>
    <n v="0"/>
  </r>
  <r>
    <x v="3"/>
    <d v="2024-11-30T00:00:00"/>
    <x v="15"/>
    <x v="7"/>
    <x v="7"/>
    <n v="4"/>
    <n v="4"/>
    <n v="0"/>
    <m/>
    <m/>
    <n v="0"/>
  </r>
  <r>
    <x v="3"/>
    <d v="2024-11-30T00:00:00"/>
    <x v="15"/>
    <x v="7"/>
    <x v="7"/>
    <n v="8"/>
    <n v="8"/>
    <n v="0"/>
    <m/>
    <m/>
    <n v="0"/>
  </r>
  <r>
    <x v="3"/>
    <d v="2024-11-30T00:00:00"/>
    <x v="15"/>
    <x v="7"/>
    <x v="7"/>
    <n v="2"/>
    <n v="2"/>
    <n v="0"/>
    <m/>
    <m/>
    <n v="0"/>
  </r>
  <r>
    <x v="3"/>
    <d v="2024-11-30T00:00:00"/>
    <x v="15"/>
    <x v="7"/>
    <x v="7"/>
    <n v="2"/>
    <n v="2"/>
    <n v="0"/>
    <m/>
    <m/>
    <n v="0"/>
  </r>
  <r>
    <x v="3"/>
    <d v="2024-11-30T00:00:00"/>
    <x v="15"/>
    <x v="7"/>
    <x v="7"/>
    <n v="10"/>
    <n v="5"/>
    <n v="-5"/>
    <m/>
    <m/>
    <n v="0"/>
  </r>
  <r>
    <x v="3"/>
    <d v="2024-11-30T00:00:00"/>
    <x v="15"/>
    <x v="7"/>
    <x v="7"/>
    <n v="6"/>
    <n v="5"/>
    <n v="-1"/>
    <m/>
    <m/>
    <n v="0"/>
  </r>
  <r>
    <x v="3"/>
    <d v="2024-11-30T00:00:00"/>
    <x v="15"/>
    <x v="7"/>
    <x v="7"/>
    <n v="1"/>
    <n v="4"/>
    <n v="3"/>
    <m/>
    <m/>
    <n v="0"/>
  </r>
  <r>
    <x v="3"/>
    <d v="2024-11-30T00:00:00"/>
    <x v="15"/>
    <x v="7"/>
    <x v="7"/>
    <n v="4"/>
    <n v="5"/>
    <n v="1"/>
    <m/>
    <m/>
    <n v="0"/>
  </r>
  <r>
    <x v="3"/>
    <d v="2024-11-30T00:00:00"/>
    <x v="15"/>
    <x v="8"/>
    <x v="8"/>
    <n v="1"/>
    <n v="1"/>
    <n v="0"/>
    <m/>
    <m/>
    <n v="0"/>
  </r>
  <r>
    <x v="3"/>
    <d v="2024-11-30T00:00:00"/>
    <x v="15"/>
    <x v="8"/>
    <x v="8"/>
    <n v="1"/>
    <n v="1"/>
    <n v="0"/>
    <m/>
    <m/>
    <n v="0"/>
  </r>
  <r>
    <x v="3"/>
    <d v="2024-11-30T00:00:00"/>
    <x v="15"/>
    <x v="8"/>
    <x v="8"/>
    <n v="1"/>
    <n v="1"/>
    <n v="0"/>
    <m/>
    <m/>
    <n v="0"/>
  </r>
  <r>
    <x v="3"/>
    <d v="2024-11-30T00:00:00"/>
    <x v="15"/>
    <x v="8"/>
    <x v="8"/>
    <n v="1"/>
    <n v="1"/>
    <n v="0"/>
    <m/>
    <m/>
    <n v="0"/>
  </r>
  <r>
    <x v="3"/>
    <d v="2024-11-30T00:00:00"/>
    <x v="15"/>
    <x v="8"/>
    <x v="8"/>
    <n v="2"/>
    <n v="2"/>
    <n v="0"/>
    <m/>
    <m/>
    <n v="0"/>
  </r>
  <r>
    <x v="3"/>
    <d v="2024-11-30T00:00:00"/>
    <x v="15"/>
    <x v="8"/>
    <x v="8"/>
    <n v="2"/>
    <n v="2"/>
    <n v="0"/>
    <m/>
    <m/>
    <n v="0"/>
  </r>
  <r>
    <x v="3"/>
    <d v="2024-11-30T00:00:00"/>
    <x v="15"/>
    <x v="8"/>
    <x v="8"/>
    <n v="12"/>
    <n v="12"/>
    <n v="0"/>
    <m/>
    <m/>
    <n v="0"/>
  </r>
  <r>
    <x v="3"/>
    <d v="2024-11-30T00:00:00"/>
    <x v="15"/>
    <x v="8"/>
    <x v="8"/>
    <n v="1"/>
    <n v="2"/>
    <n v="1"/>
    <m/>
    <m/>
    <n v="0"/>
  </r>
  <r>
    <x v="3"/>
    <d v="2024-11-30T00:00:00"/>
    <x v="15"/>
    <x v="8"/>
    <x v="8"/>
    <n v="1"/>
    <n v="2"/>
    <n v="1"/>
    <m/>
    <m/>
    <n v="0"/>
  </r>
  <r>
    <x v="3"/>
    <d v="2024-11-30T00:00:00"/>
    <x v="15"/>
    <x v="8"/>
    <x v="8"/>
    <n v="4"/>
    <n v="3"/>
    <n v="-1"/>
    <m/>
    <m/>
    <n v="0"/>
  </r>
  <r>
    <x v="3"/>
    <d v="2024-11-30T00:00:00"/>
    <x v="15"/>
    <x v="8"/>
    <x v="8"/>
    <n v="2"/>
    <n v="2"/>
    <n v="0"/>
    <m/>
    <m/>
    <n v="0"/>
  </r>
  <r>
    <x v="3"/>
    <d v="2024-11-30T00:00:00"/>
    <x v="15"/>
    <x v="8"/>
    <x v="8"/>
    <n v="2"/>
    <n v="2"/>
    <n v="0"/>
    <m/>
    <m/>
    <n v="0"/>
  </r>
  <r>
    <x v="3"/>
    <d v="2024-11-30T00:00:00"/>
    <x v="15"/>
    <x v="8"/>
    <x v="8"/>
    <n v="4"/>
    <n v="3"/>
    <n v="-1"/>
    <m/>
    <m/>
    <n v="0"/>
  </r>
  <r>
    <x v="3"/>
    <d v="2024-11-30T00:00:00"/>
    <x v="15"/>
    <x v="8"/>
    <x v="8"/>
    <n v="1"/>
    <n v="1"/>
    <n v="0"/>
    <m/>
    <m/>
    <n v="0"/>
  </r>
  <r>
    <x v="3"/>
    <d v="2024-11-30T00:00:00"/>
    <x v="15"/>
    <x v="8"/>
    <x v="8"/>
    <n v="3"/>
    <n v="3"/>
    <n v="0"/>
    <m/>
    <m/>
    <n v="0"/>
  </r>
  <r>
    <x v="3"/>
    <d v="2024-11-30T00:00:00"/>
    <x v="15"/>
    <x v="8"/>
    <x v="8"/>
    <n v="10"/>
    <n v="9"/>
    <n v="-1"/>
    <m/>
    <m/>
    <n v="0"/>
  </r>
  <r>
    <x v="3"/>
    <d v="2024-11-30T00:00:00"/>
    <x v="15"/>
    <x v="8"/>
    <x v="8"/>
    <n v="6"/>
    <n v="5"/>
    <n v="-1"/>
    <m/>
    <m/>
    <n v="0"/>
  </r>
  <r>
    <x v="3"/>
    <d v="2024-11-30T00:00:00"/>
    <x v="15"/>
    <x v="8"/>
    <x v="8"/>
    <n v="2"/>
    <n v="1"/>
    <n v="-1"/>
    <m/>
    <m/>
    <n v="0"/>
  </r>
  <r>
    <x v="3"/>
    <d v="2024-11-30T00:00:00"/>
    <x v="15"/>
    <x v="8"/>
    <x v="8"/>
    <n v="2"/>
    <n v="2"/>
    <n v="0"/>
    <m/>
    <m/>
    <n v="0"/>
  </r>
  <r>
    <x v="3"/>
    <d v="2024-11-30T00:00:00"/>
    <x v="15"/>
    <x v="9"/>
    <x v="9"/>
    <n v="1"/>
    <n v="1"/>
    <n v="0"/>
    <m/>
    <m/>
    <n v="0"/>
  </r>
  <r>
    <x v="3"/>
    <d v="2024-11-30T00:00:00"/>
    <x v="15"/>
    <x v="9"/>
    <x v="9"/>
    <n v="1"/>
    <n v="1"/>
    <n v="0"/>
    <m/>
    <m/>
    <n v="0"/>
  </r>
  <r>
    <x v="3"/>
    <d v="2024-11-30T00:00:00"/>
    <x v="15"/>
    <x v="9"/>
    <x v="9"/>
    <n v="1"/>
    <n v="1"/>
    <n v="0"/>
    <m/>
    <m/>
    <n v="0"/>
  </r>
  <r>
    <x v="3"/>
    <d v="2024-11-30T00:00:00"/>
    <x v="15"/>
    <x v="9"/>
    <x v="9"/>
    <n v="1"/>
    <n v="1"/>
    <n v="0"/>
    <m/>
    <m/>
    <n v="0"/>
  </r>
  <r>
    <x v="3"/>
    <d v="2024-11-30T00:00:00"/>
    <x v="15"/>
    <x v="9"/>
    <x v="9"/>
    <n v="2"/>
    <n v="1"/>
    <n v="-1"/>
    <m/>
    <m/>
    <n v="0"/>
  </r>
  <r>
    <x v="3"/>
    <d v="2024-11-30T00:00:00"/>
    <x v="15"/>
    <x v="9"/>
    <x v="9"/>
    <n v="2"/>
    <n v="2"/>
    <n v="0"/>
    <m/>
    <m/>
    <n v="0"/>
  </r>
  <r>
    <x v="3"/>
    <d v="2024-11-30T00:00:00"/>
    <x v="15"/>
    <x v="9"/>
    <x v="9"/>
    <n v="12"/>
    <n v="12"/>
    <n v="0"/>
    <m/>
    <m/>
    <n v="0"/>
  </r>
  <r>
    <x v="3"/>
    <d v="2024-11-30T00:00:00"/>
    <x v="15"/>
    <x v="9"/>
    <x v="9"/>
    <n v="1"/>
    <n v="2"/>
    <n v="1"/>
    <m/>
    <m/>
    <n v="0"/>
  </r>
  <r>
    <x v="3"/>
    <d v="2024-11-30T00:00:00"/>
    <x v="15"/>
    <x v="9"/>
    <x v="9"/>
    <n v="1"/>
    <n v="2"/>
    <n v="1"/>
    <m/>
    <m/>
    <n v="0"/>
  </r>
  <r>
    <x v="3"/>
    <d v="2024-11-30T00:00:00"/>
    <x v="15"/>
    <x v="9"/>
    <x v="9"/>
    <n v="4"/>
    <n v="4"/>
    <n v="0"/>
    <m/>
    <m/>
    <n v="0"/>
  </r>
  <r>
    <x v="3"/>
    <d v="2024-11-30T00:00:00"/>
    <x v="15"/>
    <x v="9"/>
    <x v="9"/>
    <n v="2"/>
    <n v="2"/>
    <n v="0"/>
    <m/>
    <m/>
    <n v="0"/>
  </r>
  <r>
    <x v="3"/>
    <d v="2024-11-30T00:00:00"/>
    <x v="15"/>
    <x v="9"/>
    <x v="9"/>
    <n v="2"/>
    <n v="2"/>
    <n v="0"/>
    <m/>
    <m/>
    <n v="0"/>
  </r>
  <r>
    <x v="3"/>
    <d v="2024-11-30T00:00:00"/>
    <x v="15"/>
    <x v="9"/>
    <x v="9"/>
    <n v="1"/>
    <n v="1"/>
    <n v="0"/>
    <m/>
    <m/>
    <n v="0"/>
  </r>
  <r>
    <x v="3"/>
    <d v="2024-11-30T00:00:00"/>
    <x v="15"/>
    <x v="9"/>
    <x v="9"/>
    <n v="5"/>
    <n v="5"/>
    <n v="0"/>
    <m/>
    <m/>
    <n v="0"/>
  </r>
  <r>
    <x v="3"/>
    <d v="2024-11-30T00:00:00"/>
    <x v="15"/>
    <x v="9"/>
    <x v="9"/>
    <n v="3"/>
    <n v="3"/>
    <n v="0"/>
    <m/>
    <m/>
    <n v="0"/>
  </r>
  <r>
    <x v="3"/>
    <d v="2024-11-30T00:00:00"/>
    <x v="15"/>
    <x v="9"/>
    <x v="9"/>
    <n v="10"/>
    <n v="10"/>
    <n v="0"/>
    <m/>
    <m/>
    <n v="0"/>
  </r>
  <r>
    <x v="3"/>
    <d v="2024-11-30T00:00:00"/>
    <x v="15"/>
    <x v="9"/>
    <x v="9"/>
    <n v="6"/>
    <n v="6"/>
    <n v="0"/>
    <m/>
    <m/>
    <n v="0"/>
  </r>
  <r>
    <x v="3"/>
    <d v="2024-11-30T00:00:00"/>
    <x v="15"/>
    <x v="9"/>
    <x v="9"/>
    <n v="2"/>
    <n v="2"/>
    <n v="0"/>
    <m/>
    <m/>
    <n v="0"/>
  </r>
  <r>
    <x v="3"/>
    <d v="2024-11-30T00:00:00"/>
    <x v="15"/>
    <x v="9"/>
    <x v="9"/>
    <n v="2"/>
    <n v="2"/>
    <n v="0"/>
    <m/>
    <m/>
    <n v="0"/>
  </r>
  <r>
    <x v="3"/>
    <d v="2024-11-30T00:00:00"/>
    <x v="15"/>
    <x v="12"/>
    <x v="10"/>
    <n v="1"/>
    <n v="1"/>
    <n v="0"/>
    <m/>
    <m/>
    <n v="0"/>
  </r>
  <r>
    <x v="3"/>
    <d v="2024-11-30T00:00:00"/>
    <x v="15"/>
    <x v="12"/>
    <x v="10"/>
    <n v="1"/>
    <n v="1"/>
    <n v="0"/>
    <m/>
    <m/>
    <n v="0"/>
  </r>
  <r>
    <x v="3"/>
    <d v="2024-11-30T00:00:00"/>
    <x v="15"/>
    <x v="12"/>
    <x v="10"/>
    <n v="1"/>
    <n v="1"/>
    <n v="0"/>
    <m/>
    <m/>
    <n v="0"/>
  </r>
  <r>
    <x v="3"/>
    <d v="2024-11-30T00:00:00"/>
    <x v="15"/>
    <x v="12"/>
    <x v="10"/>
    <n v="1"/>
    <n v="1"/>
    <n v="0"/>
    <m/>
    <m/>
    <n v="0"/>
  </r>
  <r>
    <x v="3"/>
    <d v="2024-11-30T00:00:00"/>
    <x v="15"/>
    <x v="12"/>
    <x v="10"/>
    <n v="2"/>
    <n v="2"/>
    <n v="0"/>
    <m/>
    <m/>
    <n v="0"/>
  </r>
  <r>
    <x v="3"/>
    <d v="2024-11-30T00:00:00"/>
    <x v="15"/>
    <x v="12"/>
    <x v="10"/>
    <n v="2"/>
    <n v="2"/>
    <n v="0"/>
    <m/>
    <m/>
    <n v="0"/>
  </r>
  <r>
    <x v="3"/>
    <d v="2024-11-30T00:00:00"/>
    <x v="15"/>
    <x v="12"/>
    <x v="10"/>
    <n v="12"/>
    <n v="10"/>
    <n v="-2"/>
    <m/>
    <m/>
    <n v="0"/>
  </r>
  <r>
    <x v="3"/>
    <d v="2024-11-30T00:00:00"/>
    <x v="15"/>
    <x v="12"/>
    <x v="10"/>
    <n v="1"/>
    <n v="1"/>
    <n v="0"/>
    <m/>
    <m/>
    <n v="0"/>
  </r>
  <r>
    <x v="3"/>
    <d v="2024-11-30T00:00:00"/>
    <x v="15"/>
    <x v="12"/>
    <x v="10"/>
    <n v="1"/>
    <n v="1"/>
    <n v="0"/>
    <m/>
    <m/>
    <n v="0"/>
  </r>
  <r>
    <x v="3"/>
    <d v="2024-11-30T00:00:00"/>
    <x v="15"/>
    <x v="12"/>
    <x v="10"/>
    <n v="4"/>
    <n v="4"/>
    <n v="0"/>
    <m/>
    <m/>
    <n v="0"/>
  </r>
  <r>
    <x v="3"/>
    <d v="2024-11-30T00:00:00"/>
    <x v="15"/>
    <x v="12"/>
    <x v="10"/>
    <n v="2"/>
    <n v="2"/>
    <n v="0"/>
    <m/>
    <m/>
    <n v="0"/>
  </r>
  <r>
    <x v="3"/>
    <d v="2024-11-30T00:00:00"/>
    <x v="15"/>
    <x v="12"/>
    <x v="10"/>
    <n v="2"/>
    <n v="2"/>
    <n v="0"/>
    <m/>
    <m/>
    <n v="0"/>
  </r>
  <r>
    <x v="3"/>
    <d v="2024-11-30T00:00:00"/>
    <x v="15"/>
    <x v="12"/>
    <x v="10"/>
    <n v="1"/>
    <n v="1"/>
    <n v="0"/>
    <m/>
    <m/>
    <n v="0"/>
  </r>
  <r>
    <x v="3"/>
    <d v="2024-11-30T00:00:00"/>
    <x v="15"/>
    <x v="12"/>
    <x v="10"/>
    <n v="5"/>
    <n v="7"/>
    <n v="2"/>
    <m/>
    <m/>
    <n v="0"/>
  </r>
  <r>
    <x v="3"/>
    <d v="2024-11-30T00:00:00"/>
    <x v="15"/>
    <x v="12"/>
    <x v="10"/>
    <n v="3"/>
    <n v="3"/>
    <n v="0"/>
    <m/>
    <m/>
    <n v="0"/>
  </r>
  <r>
    <x v="3"/>
    <d v="2024-11-30T00:00:00"/>
    <x v="15"/>
    <x v="12"/>
    <x v="10"/>
    <n v="10"/>
    <n v="9"/>
    <n v="-1"/>
    <m/>
    <m/>
    <n v="0"/>
  </r>
  <r>
    <x v="3"/>
    <d v="2024-11-30T00:00:00"/>
    <x v="15"/>
    <x v="12"/>
    <x v="10"/>
    <n v="6"/>
    <n v="5"/>
    <n v="-1"/>
    <m/>
    <m/>
    <n v="0"/>
  </r>
  <r>
    <x v="3"/>
    <d v="2024-11-30T00:00:00"/>
    <x v="15"/>
    <x v="12"/>
    <x v="10"/>
    <n v="2"/>
    <n v="2"/>
    <n v="0"/>
    <m/>
    <m/>
    <n v="0"/>
  </r>
  <r>
    <x v="3"/>
    <d v="2024-11-30T00:00:00"/>
    <x v="15"/>
    <x v="12"/>
    <x v="10"/>
    <n v="2"/>
    <n v="2"/>
    <n v="0"/>
    <m/>
    <m/>
    <n v="0"/>
  </r>
  <r>
    <x v="3"/>
    <d v="2024-11-30T00:00:00"/>
    <x v="15"/>
    <x v="11"/>
    <x v="13"/>
    <n v="1"/>
    <n v="1"/>
    <n v="0"/>
    <m/>
    <m/>
    <n v="0"/>
  </r>
  <r>
    <x v="3"/>
    <d v="2024-11-30T00:00:00"/>
    <x v="15"/>
    <x v="11"/>
    <x v="13"/>
    <n v="1"/>
    <n v="1"/>
    <n v="0"/>
    <m/>
    <m/>
    <n v="0"/>
  </r>
  <r>
    <x v="3"/>
    <d v="2024-11-30T00:00:00"/>
    <x v="15"/>
    <x v="11"/>
    <x v="13"/>
    <n v="2"/>
    <n v="2"/>
    <n v="0"/>
    <m/>
    <m/>
    <n v="0"/>
  </r>
  <r>
    <x v="3"/>
    <d v="2024-11-30T00:00:00"/>
    <x v="15"/>
    <x v="11"/>
    <x v="13"/>
    <n v="1"/>
    <n v="1"/>
    <n v="0"/>
    <m/>
    <m/>
    <n v="0"/>
  </r>
  <r>
    <x v="3"/>
    <d v="2024-11-30T00:00:00"/>
    <x v="15"/>
    <x v="11"/>
    <x v="13"/>
    <n v="1"/>
    <n v="1"/>
    <n v="0"/>
    <m/>
    <m/>
    <n v="0"/>
  </r>
  <r>
    <x v="3"/>
    <d v="2024-11-30T00:00:00"/>
    <x v="15"/>
    <x v="11"/>
    <x v="13"/>
    <n v="1"/>
    <n v="1"/>
    <n v="0"/>
    <m/>
    <m/>
    <n v="0"/>
  </r>
  <r>
    <x v="3"/>
    <d v="2024-11-30T00:00:00"/>
    <x v="15"/>
    <x v="11"/>
    <x v="13"/>
    <n v="1"/>
    <n v="1"/>
    <n v="0"/>
    <m/>
    <m/>
    <n v="0"/>
  </r>
  <r>
    <x v="3"/>
    <d v="2024-11-30T00:00:00"/>
    <x v="15"/>
    <x v="11"/>
    <x v="13"/>
    <n v="1"/>
    <n v="1"/>
    <n v="0"/>
    <m/>
    <m/>
    <n v="0"/>
  </r>
  <r>
    <x v="3"/>
    <d v="2024-11-30T00:00:00"/>
    <x v="15"/>
    <x v="11"/>
    <x v="13"/>
    <n v="3"/>
    <n v="2"/>
    <n v="-1"/>
    <m/>
    <m/>
    <n v="0"/>
  </r>
  <r>
    <x v="3"/>
    <d v="2024-11-30T00:00:00"/>
    <x v="15"/>
    <x v="11"/>
    <x v="13"/>
    <n v="1"/>
    <n v="1"/>
    <n v="0"/>
    <m/>
    <m/>
    <n v="0"/>
  </r>
  <r>
    <x v="3"/>
    <d v="2024-11-30T00:00:00"/>
    <x v="15"/>
    <x v="11"/>
    <x v="13"/>
    <n v="1"/>
    <n v="1"/>
    <n v="0"/>
    <m/>
    <m/>
    <n v="0"/>
  </r>
  <r>
    <x v="3"/>
    <d v="2024-11-30T00:00:00"/>
    <x v="15"/>
    <x v="11"/>
    <x v="13"/>
    <n v="1"/>
    <n v="1"/>
    <n v="0"/>
    <m/>
    <m/>
    <n v="0"/>
  </r>
  <r>
    <x v="3"/>
    <d v="2024-11-30T00:00:00"/>
    <x v="15"/>
    <x v="11"/>
    <x v="13"/>
    <n v="1"/>
    <n v="1"/>
    <n v="0"/>
    <m/>
    <m/>
    <n v="0"/>
  </r>
  <r>
    <x v="3"/>
    <d v="2024-11-30T00:00:00"/>
    <x v="15"/>
    <x v="11"/>
    <x v="13"/>
    <n v="4"/>
    <n v="5"/>
    <n v="1"/>
    <m/>
    <m/>
    <n v="0"/>
  </r>
  <r>
    <x v="3"/>
    <d v="2024-11-30T00:00:00"/>
    <x v="15"/>
    <x v="11"/>
    <x v="13"/>
    <n v="1"/>
    <n v="1"/>
    <n v="0"/>
    <m/>
    <m/>
    <n v="0"/>
  </r>
  <r>
    <x v="3"/>
    <d v="2024-11-30T00:00:00"/>
    <x v="15"/>
    <x v="11"/>
    <x v="13"/>
    <m/>
    <n v="3"/>
    <n v="3"/>
    <m/>
    <m/>
    <n v="0"/>
  </r>
  <r>
    <x v="3"/>
    <d v="2024-11-30T00:00:00"/>
    <x v="15"/>
    <x v="11"/>
    <x v="13"/>
    <n v="2"/>
    <n v="2"/>
    <n v="0"/>
    <m/>
    <m/>
    <n v="0"/>
  </r>
  <r>
    <x v="3"/>
    <d v="2024-11-30T00:00:00"/>
    <x v="15"/>
    <x v="14"/>
    <x v="17"/>
    <n v="2"/>
    <n v="2"/>
    <n v="0"/>
    <m/>
    <m/>
    <n v="0"/>
  </r>
  <r>
    <x v="3"/>
    <d v="2024-11-30T00:00:00"/>
    <x v="15"/>
    <x v="14"/>
    <x v="17"/>
    <m/>
    <m/>
    <n v="0"/>
    <n v="1"/>
    <n v="1"/>
    <n v="0"/>
  </r>
  <r>
    <x v="3"/>
    <d v="2024-11-30T00:00:00"/>
    <x v="15"/>
    <x v="14"/>
    <x v="17"/>
    <m/>
    <m/>
    <n v="0"/>
    <n v="4"/>
    <n v="9"/>
    <n v="5"/>
  </r>
  <r>
    <x v="3"/>
    <d v="2024-11-30T00:00:00"/>
    <x v="15"/>
    <x v="14"/>
    <x v="17"/>
    <n v="1"/>
    <n v="1"/>
    <n v="0"/>
    <m/>
    <m/>
    <n v="0"/>
  </r>
  <r>
    <x v="3"/>
    <d v="2024-11-30T00:00:00"/>
    <x v="15"/>
    <x v="14"/>
    <x v="17"/>
    <n v="1"/>
    <n v="1"/>
    <n v="0"/>
    <m/>
    <m/>
    <n v="0"/>
  </r>
  <r>
    <x v="3"/>
    <d v="2024-11-30T00:00:00"/>
    <x v="15"/>
    <x v="14"/>
    <x v="18"/>
    <n v="2"/>
    <n v="1"/>
    <n v="-1"/>
    <m/>
    <m/>
    <n v="0"/>
  </r>
  <r>
    <x v="3"/>
    <d v="2024-11-30T00:00:00"/>
    <x v="15"/>
    <x v="14"/>
    <x v="18"/>
    <n v="1"/>
    <n v="1"/>
    <n v="0"/>
    <m/>
    <m/>
    <n v="0"/>
  </r>
  <r>
    <x v="3"/>
    <d v="2024-11-30T00:00:00"/>
    <x v="15"/>
    <x v="14"/>
    <x v="18"/>
    <n v="1"/>
    <n v="1"/>
    <n v="0"/>
    <m/>
    <m/>
    <n v="0"/>
  </r>
  <r>
    <x v="3"/>
    <d v="2024-11-30T00:00:00"/>
    <x v="15"/>
    <x v="14"/>
    <x v="18"/>
    <n v="3"/>
    <n v="3"/>
    <n v="0"/>
    <m/>
    <n v="3"/>
    <n v="3"/>
  </r>
  <r>
    <x v="3"/>
    <d v="2024-11-30T00:00:00"/>
    <x v="15"/>
    <x v="11"/>
    <x v="19"/>
    <n v="2"/>
    <n v="2"/>
    <n v="0"/>
    <m/>
    <m/>
    <n v="0"/>
  </r>
  <r>
    <x v="3"/>
    <d v="2024-11-30T00:00:00"/>
    <x v="15"/>
    <x v="11"/>
    <x v="19"/>
    <n v="1"/>
    <n v="1"/>
    <n v="0"/>
    <m/>
    <m/>
    <n v="0"/>
  </r>
  <r>
    <x v="3"/>
    <d v="2024-11-30T00:00:00"/>
    <x v="15"/>
    <x v="11"/>
    <x v="19"/>
    <n v="3"/>
    <n v="3"/>
    <n v="0"/>
    <m/>
    <m/>
    <n v="0"/>
  </r>
  <r>
    <x v="3"/>
    <d v="2024-11-30T00:00:00"/>
    <x v="15"/>
    <x v="11"/>
    <x v="19"/>
    <n v="3"/>
    <n v="3"/>
    <n v="0"/>
    <m/>
    <m/>
    <n v="0"/>
  </r>
  <r>
    <x v="3"/>
    <d v="2024-11-30T00:00:00"/>
    <x v="15"/>
    <x v="11"/>
    <x v="19"/>
    <n v="1"/>
    <n v="1"/>
    <n v="0"/>
    <m/>
    <m/>
    <n v="0"/>
  </r>
  <r>
    <x v="3"/>
    <d v="2024-11-30T00:00:00"/>
    <x v="15"/>
    <x v="7"/>
    <x v="14"/>
    <m/>
    <m/>
    <n v="0"/>
    <n v="6"/>
    <n v="5"/>
    <n v="-1"/>
  </r>
  <r>
    <x v="3"/>
    <d v="2024-11-30T00:00:00"/>
    <x v="15"/>
    <x v="7"/>
    <x v="14"/>
    <n v="3"/>
    <n v="1"/>
    <n v="-2"/>
    <n v="6"/>
    <n v="6"/>
    <n v="0"/>
  </r>
  <r>
    <x v="3"/>
    <d v="2024-11-30T00:00:00"/>
    <x v="15"/>
    <x v="7"/>
    <x v="14"/>
    <m/>
    <m/>
    <n v="0"/>
    <n v="6"/>
    <n v="6"/>
    <n v="0"/>
  </r>
  <r>
    <x v="3"/>
    <d v="2024-11-30T00:00:00"/>
    <x v="15"/>
    <x v="7"/>
    <x v="14"/>
    <m/>
    <m/>
    <n v="0"/>
    <n v="3"/>
    <n v="4"/>
    <n v="1"/>
  </r>
  <r>
    <x v="3"/>
    <d v="2024-11-30T00:00:00"/>
    <x v="15"/>
    <x v="7"/>
    <x v="15"/>
    <n v="4"/>
    <n v="4"/>
    <n v="0"/>
    <m/>
    <m/>
    <n v="0"/>
  </r>
  <r>
    <x v="3"/>
    <d v="2024-12-08T00:00:00"/>
    <x v="16"/>
    <x v="9"/>
    <x v="16"/>
    <n v="1"/>
    <n v="1"/>
    <n v="0"/>
    <n v="0"/>
    <m/>
    <n v="0"/>
  </r>
  <r>
    <x v="3"/>
    <d v="2024-12-08T00:00:00"/>
    <x v="16"/>
    <x v="9"/>
    <x v="16"/>
    <m/>
    <n v="1"/>
    <n v="1"/>
    <n v="7"/>
    <n v="4"/>
    <n v="-3"/>
  </r>
  <r>
    <x v="3"/>
    <d v="2024-12-08T00:00:00"/>
    <x v="16"/>
    <x v="9"/>
    <x v="16"/>
    <n v="1"/>
    <n v="1"/>
    <n v="0"/>
    <n v="0"/>
    <m/>
    <n v="0"/>
  </r>
  <r>
    <x v="3"/>
    <d v="2024-12-08T00:00:00"/>
    <x v="16"/>
    <x v="9"/>
    <x v="16"/>
    <m/>
    <n v="1"/>
    <n v="1"/>
    <n v="2"/>
    <n v="1"/>
    <n v="-1"/>
  </r>
  <r>
    <x v="3"/>
    <d v="2024-12-08T00:00:00"/>
    <x v="16"/>
    <x v="9"/>
    <x v="16"/>
    <n v="1"/>
    <n v="1"/>
    <n v="0"/>
    <n v="0"/>
    <n v="0"/>
    <n v="0"/>
  </r>
  <r>
    <x v="3"/>
    <d v="2024-12-08T00:00:00"/>
    <x v="16"/>
    <x v="7"/>
    <x v="7"/>
    <n v="1"/>
    <n v="1"/>
    <n v="0"/>
    <n v="0"/>
    <m/>
    <n v="0"/>
  </r>
  <r>
    <x v="3"/>
    <d v="2024-12-08T00:00:00"/>
    <x v="16"/>
    <x v="7"/>
    <x v="7"/>
    <n v="1"/>
    <n v="1"/>
    <n v="0"/>
    <n v="0"/>
    <m/>
    <n v="0"/>
  </r>
  <r>
    <x v="3"/>
    <d v="2024-12-08T00:00:00"/>
    <x v="16"/>
    <x v="7"/>
    <x v="7"/>
    <n v="1"/>
    <n v="1"/>
    <n v="0"/>
    <n v="0"/>
    <m/>
    <n v="0"/>
  </r>
  <r>
    <x v="3"/>
    <d v="2024-12-08T00:00:00"/>
    <x v="16"/>
    <x v="7"/>
    <x v="7"/>
    <n v="1"/>
    <n v="2"/>
    <n v="1"/>
    <n v="0"/>
    <m/>
    <n v="0"/>
  </r>
  <r>
    <x v="3"/>
    <d v="2024-12-08T00:00:00"/>
    <x v="16"/>
    <x v="7"/>
    <x v="7"/>
    <n v="1"/>
    <n v="3"/>
    <n v="2"/>
    <n v="0"/>
    <m/>
    <n v="0"/>
  </r>
  <r>
    <x v="3"/>
    <d v="2024-12-08T00:00:00"/>
    <x v="16"/>
    <x v="7"/>
    <x v="7"/>
    <n v="12"/>
    <n v="10"/>
    <n v="-2"/>
    <n v="0"/>
    <m/>
    <n v="0"/>
  </r>
  <r>
    <x v="3"/>
    <d v="2024-12-08T00:00:00"/>
    <x v="16"/>
    <x v="7"/>
    <x v="7"/>
    <n v="2"/>
    <n v="2"/>
    <n v="0"/>
    <m/>
    <m/>
    <n v="0"/>
  </r>
  <r>
    <x v="3"/>
    <d v="2024-12-08T00:00:00"/>
    <x v="16"/>
    <x v="7"/>
    <x v="7"/>
    <n v="2"/>
    <n v="2"/>
    <n v="0"/>
    <m/>
    <m/>
    <n v="0"/>
  </r>
  <r>
    <x v="3"/>
    <d v="2024-12-08T00:00:00"/>
    <x v="16"/>
    <x v="7"/>
    <x v="7"/>
    <n v="4"/>
    <n v="4"/>
    <n v="0"/>
    <m/>
    <m/>
    <n v="0"/>
  </r>
  <r>
    <x v="3"/>
    <d v="2024-12-08T00:00:00"/>
    <x v="16"/>
    <x v="7"/>
    <x v="7"/>
    <n v="8"/>
    <n v="8"/>
    <n v="0"/>
    <m/>
    <m/>
    <n v="0"/>
  </r>
  <r>
    <x v="3"/>
    <d v="2024-12-08T00:00:00"/>
    <x v="16"/>
    <x v="7"/>
    <x v="7"/>
    <n v="2"/>
    <n v="2"/>
    <n v="0"/>
    <m/>
    <m/>
    <n v="0"/>
  </r>
  <r>
    <x v="3"/>
    <d v="2024-12-08T00:00:00"/>
    <x v="16"/>
    <x v="7"/>
    <x v="7"/>
    <n v="2"/>
    <n v="2"/>
    <n v="0"/>
    <m/>
    <m/>
    <n v="0"/>
  </r>
  <r>
    <x v="3"/>
    <d v="2024-12-08T00:00:00"/>
    <x v="16"/>
    <x v="7"/>
    <x v="7"/>
    <n v="10"/>
    <n v="5"/>
    <n v="-5"/>
    <m/>
    <m/>
    <n v="0"/>
  </r>
  <r>
    <x v="3"/>
    <d v="2024-12-08T00:00:00"/>
    <x v="16"/>
    <x v="7"/>
    <x v="7"/>
    <n v="6"/>
    <n v="5"/>
    <n v="-1"/>
    <m/>
    <m/>
    <n v="0"/>
  </r>
  <r>
    <x v="3"/>
    <d v="2024-12-08T00:00:00"/>
    <x v="16"/>
    <x v="7"/>
    <x v="7"/>
    <n v="1"/>
    <n v="4"/>
    <n v="3"/>
    <m/>
    <m/>
    <n v="0"/>
  </r>
  <r>
    <x v="3"/>
    <d v="2024-12-08T00:00:00"/>
    <x v="16"/>
    <x v="7"/>
    <x v="7"/>
    <n v="4"/>
    <n v="5"/>
    <n v="1"/>
    <m/>
    <m/>
    <n v="0"/>
  </r>
  <r>
    <x v="3"/>
    <d v="2024-12-08T00:00:00"/>
    <x v="16"/>
    <x v="8"/>
    <x v="8"/>
    <n v="1"/>
    <n v="1"/>
    <n v="0"/>
    <m/>
    <m/>
    <n v="0"/>
  </r>
  <r>
    <x v="3"/>
    <d v="2024-12-08T00:00:00"/>
    <x v="16"/>
    <x v="8"/>
    <x v="8"/>
    <n v="1"/>
    <n v="1"/>
    <n v="0"/>
    <m/>
    <m/>
    <n v="0"/>
  </r>
  <r>
    <x v="3"/>
    <d v="2024-12-08T00:00:00"/>
    <x v="16"/>
    <x v="8"/>
    <x v="8"/>
    <n v="1"/>
    <n v="1"/>
    <n v="0"/>
    <m/>
    <m/>
    <n v="0"/>
  </r>
  <r>
    <x v="3"/>
    <d v="2024-12-08T00:00:00"/>
    <x v="16"/>
    <x v="8"/>
    <x v="8"/>
    <n v="1"/>
    <n v="1"/>
    <n v="0"/>
    <m/>
    <m/>
    <n v="0"/>
  </r>
  <r>
    <x v="3"/>
    <d v="2024-12-08T00:00:00"/>
    <x v="16"/>
    <x v="8"/>
    <x v="8"/>
    <n v="2"/>
    <n v="2"/>
    <n v="0"/>
    <m/>
    <m/>
    <n v="0"/>
  </r>
  <r>
    <x v="3"/>
    <d v="2024-12-08T00:00:00"/>
    <x v="16"/>
    <x v="8"/>
    <x v="8"/>
    <n v="2"/>
    <n v="2"/>
    <n v="0"/>
    <m/>
    <m/>
    <n v="0"/>
  </r>
  <r>
    <x v="3"/>
    <d v="2024-12-08T00:00:00"/>
    <x v="16"/>
    <x v="8"/>
    <x v="8"/>
    <n v="12"/>
    <n v="12"/>
    <n v="0"/>
    <m/>
    <m/>
    <n v="0"/>
  </r>
  <r>
    <x v="3"/>
    <d v="2024-12-08T00:00:00"/>
    <x v="16"/>
    <x v="8"/>
    <x v="8"/>
    <n v="1"/>
    <n v="2"/>
    <n v="1"/>
    <m/>
    <m/>
    <n v="0"/>
  </r>
  <r>
    <x v="3"/>
    <d v="2024-12-08T00:00:00"/>
    <x v="16"/>
    <x v="8"/>
    <x v="8"/>
    <n v="1"/>
    <n v="2"/>
    <n v="1"/>
    <m/>
    <m/>
    <n v="0"/>
  </r>
  <r>
    <x v="3"/>
    <d v="2024-12-08T00:00:00"/>
    <x v="16"/>
    <x v="8"/>
    <x v="8"/>
    <n v="4"/>
    <n v="3"/>
    <n v="-1"/>
    <m/>
    <m/>
    <n v="0"/>
  </r>
  <r>
    <x v="3"/>
    <d v="2024-12-08T00:00:00"/>
    <x v="16"/>
    <x v="8"/>
    <x v="8"/>
    <n v="2"/>
    <n v="2"/>
    <n v="0"/>
    <m/>
    <m/>
    <n v="0"/>
  </r>
  <r>
    <x v="3"/>
    <d v="2024-12-08T00:00:00"/>
    <x v="16"/>
    <x v="8"/>
    <x v="8"/>
    <n v="2"/>
    <n v="2"/>
    <n v="0"/>
    <m/>
    <m/>
    <n v="0"/>
  </r>
  <r>
    <x v="3"/>
    <d v="2024-12-08T00:00:00"/>
    <x v="16"/>
    <x v="8"/>
    <x v="8"/>
    <n v="4"/>
    <n v="3"/>
    <n v="-1"/>
    <m/>
    <m/>
    <n v="0"/>
  </r>
  <r>
    <x v="3"/>
    <d v="2024-12-08T00:00:00"/>
    <x v="16"/>
    <x v="8"/>
    <x v="8"/>
    <n v="1"/>
    <n v="1"/>
    <n v="0"/>
    <m/>
    <m/>
    <n v="0"/>
  </r>
  <r>
    <x v="3"/>
    <d v="2024-12-08T00:00:00"/>
    <x v="16"/>
    <x v="8"/>
    <x v="8"/>
    <n v="3"/>
    <n v="3"/>
    <n v="0"/>
    <m/>
    <m/>
    <n v="0"/>
  </r>
  <r>
    <x v="3"/>
    <d v="2024-12-08T00:00:00"/>
    <x v="16"/>
    <x v="8"/>
    <x v="8"/>
    <n v="10"/>
    <n v="9"/>
    <n v="-1"/>
    <m/>
    <m/>
    <n v="0"/>
  </r>
  <r>
    <x v="3"/>
    <d v="2024-12-08T00:00:00"/>
    <x v="16"/>
    <x v="8"/>
    <x v="8"/>
    <n v="6"/>
    <n v="5"/>
    <n v="-1"/>
    <m/>
    <m/>
    <n v="0"/>
  </r>
  <r>
    <x v="3"/>
    <d v="2024-12-08T00:00:00"/>
    <x v="16"/>
    <x v="8"/>
    <x v="8"/>
    <n v="2"/>
    <n v="1"/>
    <n v="-1"/>
    <m/>
    <m/>
    <n v="0"/>
  </r>
  <r>
    <x v="3"/>
    <d v="2024-12-08T00:00:00"/>
    <x v="16"/>
    <x v="8"/>
    <x v="8"/>
    <n v="2"/>
    <n v="2"/>
    <n v="0"/>
    <m/>
    <m/>
    <n v="0"/>
  </r>
  <r>
    <x v="3"/>
    <d v="2024-12-08T00:00:00"/>
    <x v="16"/>
    <x v="9"/>
    <x v="9"/>
    <n v="1"/>
    <n v="1"/>
    <n v="0"/>
    <m/>
    <m/>
    <n v="0"/>
  </r>
  <r>
    <x v="3"/>
    <d v="2024-12-08T00:00:00"/>
    <x v="16"/>
    <x v="9"/>
    <x v="9"/>
    <n v="1"/>
    <n v="1"/>
    <n v="0"/>
    <m/>
    <m/>
    <n v="0"/>
  </r>
  <r>
    <x v="3"/>
    <d v="2024-12-08T00:00:00"/>
    <x v="16"/>
    <x v="9"/>
    <x v="9"/>
    <n v="1"/>
    <n v="1"/>
    <n v="0"/>
    <m/>
    <m/>
    <n v="0"/>
  </r>
  <r>
    <x v="3"/>
    <d v="2024-12-08T00:00:00"/>
    <x v="16"/>
    <x v="9"/>
    <x v="9"/>
    <n v="1"/>
    <n v="1"/>
    <n v="0"/>
    <m/>
    <m/>
    <n v="0"/>
  </r>
  <r>
    <x v="3"/>
    <d v="2024-12-08T00:00:00"/>
    <x v="16"/>
    <x v="9"/>
    <x v="9"/>
    <n v="2"/>
    <n v="1"/>
    <n v="-1"/>
    <m/>
    <m/>
    <n v="0"/>
  </r>
  <r>
    <x v="3"/>
    <d v="2024-12-08T00:00:00"/>
    <x v="16"/>
    <x v="9"/>
    <x v="9"/>
    <n v="2"/>
    <n v="2"/>
    <n v="0"/>
    <m/>
    <m/>
    <n v="0"/>
  </r>
  <r>
    <x v="3"/>
    <d v="2024-12-08T00:00:00"/>
    <x v="16"/>
    <x v="9"/>
    <x v="9"/>
    <n v="12"/>
    <n v="12"/>
    <n v="0"/>
    <m/>
    <m/>
    <n v="0"/>
  </r>
  <r>
    <x v="3"/>
    <d v="2024-12-08T00:00:00"/>
    <x v="16"/>
    <x v="9"/>
    <x v="9"/>
    <n v="1"/>
    <n v="2"/>
    <n v="1"/>
    <m/>
    <m/>
    <n v="0"/>
  </r>
  <r>
    <x v="3"/>
    <d v="2024-12-08T00:00:00"/>
    <x v="16"/>
    <x v="9"/>
    <x v="9"/>
    <n v="1"/>
    <n v="2"/>
    <n v="1"/>
    <m/>
    <m/>
    <n v="0"/>
  </r>
  <r>
    <x v="3"/>
    <d v="2024-12-08T00:00:00"/>
    <x v="16"/>
    <x v="9"/>
    <x v="9"/>
    <n v="4"/>
    <n v="4"/>
    <n v="0"/>
    <m/>
    <m/>
    <n v="0"/>
  </r>
  <r>
    <x v="3"/>
    <d v="2024-12-08T00:00:00"/>
    <x v="16"/>
    <x v="9"/>
    <x v="9"/>
    <n v="2"/>
    <n v="2"/>
    <n v="0"/>
    <m/>
    <m/>
    <n v="0"/>
  </r>
  <r>
    <x v="3"/>
    <d v="2024-12-08T00:00:00"/>
    <x v="16"/>
    <x v="9"/>
    <x v="9"/>
    <n v="2"/>
    <n v="2"/>
    <n v="0"/>
    <m/>
    <m/>
    <n v="0"/>
  </r>
  <r>
    <x v="3"/>
    <d v="2024-12-08T00:00:00"/>
    <x v="16"/>
    <x v="9"/>
    <x v="9"/>
    <n v="1"/>
    <n v="1"/>
    <n v="0"/>
    <m/>
    <m/>
    <n v="0"/>
  </r>
  <r>
    <x v="3"/>
    <d v="2024-12-08T00:00:00"/>
    <x v="16"/>
    <x v="9"/>
    <x v="9"/>
    <n v="5"/>
    <n v="5"/>
    <n v="0"/>
    <m/>
    <m/>
    <n v="0"/>
  </r>
  <r>
    <x v="3"/>
    <d v="2024-12-08T00:00:00"/>
    <x v="16"/>
    <x v="9"/>
    <x v="9"/>
    <n v="3"/>
    <n v="3"/>
    <n v="0"/>
    <m/>
    <m/>
    <n v="0"/>
  </r>
  <r>
    <x v="3"/>
    <d v="2024-12-08T00:00:00"/>
    <x v="16"/>
    <x v="9"/>
    <x v="9"/>
    <n v="10"/>
    <n v="10"/>
    <n v="0"/>
    <m/>
    <m/>
    <n v="0"/>
  </r>
  <r>
    <x v="3"/>
    <d v="2024-12-08T00:00:00"/>
    <x v="16"/>
    <x v="9"/>
    <x v="9"/>
    <n v="6"/>
    <n v="6"/>
    <n v="0"/>
    <m/>
    <m/>
    <n v="0"/>
  </r>
  <r>
    <x v="3"/>
    <d v="2024-12-08T00:00:00"/>
    <x v="16"/>
    <x v="9"/>
    <x v="9"/>
    <n v="2"/>
    <n v="2"/>
    <n v="0"/>
    <m/>
    <m/>
    <n v="0"/>
  </r>
  <r>
    <x v="3"/>
    <d v="2024-12-08T00:00:00"/>
    <x v="16"/>
    <x v="9"/>
    <x v="9"/>
    <n v="2"/>
    <n v="2"/>
    <n v="0"/>
    <m/>
    <m/>
    <n v="0"/>
  </r>
  <r>
    <x v="3"/>
    <d v="2024-12-08T00:00:00"/>
    <x v="16"/>
    <x v="12"/>
    <x v="10"/>
    <n v="1"/>
    <n v="1"/>
    <n v="0"/>
    <m/>
    <m/>
    <n v="0"/>
  </r>
  <r>
    <x v="3"/>
    <d v="2024-12-08T00:00:00"/>
    <x v="16"/>
    <x v="12"/>
    <x v="10"/>
    <n v="1"/>
    <n v="1"/>
    <n v="0"/>
    <m/>
    <m/>
    <n v="0"/>
  </r>
  <r>
    <x v="3"/>
    <d v="2024-12-08T00:00:00"/>
    <x v="16"/>
    <x v="12"/>
    <x v="10"/>
    <n v="1"/>
    <n v="1"/>
    <n v="0"/>
    <m/>
    <m/>
    <n v="0"/>
  </r>
  <r>
    <x v="3"/>
    <d v="2024-12-08T00:00:00"/>
    <x v="16"/>
    <x v="12"/>
    <x v="10"/>
    <n v="1"/>
    <n v="1"/>
    <n v="0"/>
    <m/>
    <m/>
    <n v="0"/>
  </r>
  <r>
    <x v="3"/>
    <d v="2024-12-08T00:00:00"/>
    <x v="16"/>
    <x v="12"/>
    <x v="10"/>
    <n v="2"/>
    <n v="2"/>
    <n v="0"/>
    <m/>
    <m/>
    <n v="0"/>
  </r>
  <r>
    <x v="3"/>
    <d v="2024-12-08T00:00:00"/>
    <x v="16"/>
    <x v="12"/>
    <x v="10"/>
    <n v="2"/>
    <n v="2"/>
    <n v="0"/>
    <m/>
    <m/>
    <n v="0"/>
  </r>
  <r>
    <x v="3"/>
    <d v="2024-12-08T00:00:00"/>
    <x v="16"/>
    <x v="12"/>
    <x v="10"/>
    <n v="12"/>
    <n v="10"/>
    <n v="-2"/>
    <m/>
    <m/>
    <n v="0"/>
  </r>
  <r>
    <x v="3"/>
    <d v="2024-12-08T00:00:00"/>
    <x v="16"/>
    <x v="12"/>
    <x v="10"/>
    <n v="1"/>
    <n v="1"/>
    <n v="0"/>
    <m/>
    <m/>
    <n v="0"/>
  </r>
  <r>
    <x v="3"/>
    <d v="2024-12-08T00:00:00"/>
    <x v="16"/>
    <x v="12"/>
    <x v="10"/>
    <n v="1"/>
    <n v="1"/>
    <n v="0"/>
    <m/>
    <m/>
    <n v="0"/>
  </r>
  <r>
    <x v="3"/>
    <d v="2024-12-08T00:00:00"/>
    <x v="16"/>
    <x v="12"/>
    <x v="10"/>
    <n v="4"/>
    <n v="4"/>
    <n v="0"/>
    <m/>
    <m/>
    <n v="0"/>
  </r>
  <r>
    <x v="3"/>
    <d v="2024-12-08T00:00:00"/>
    <x v="16"/>
    <x v="12"/>
    <x v="10"/>
    <n v="2"/>
    <n v="2"/>
    <n v="0"/>
    <m/>
    <m/>
    <n v="0"/>
  </r>
  <r>
    <x v="3"/>
    <d v="2024-12-08T00:00:00"/>
    <x v="16"/>
    <x v="12"/>
    <x v="10"/>
    <n v="2"/>
    <n v="2"/>
    <n v="0"/>
    <m/>
    <m/>
    <n v="0"/>
  </r>
  <r>
    <x v="3"/>
    <d v="2024-12-08T00:00:00"/>
    <x v="16"/>
    <x v="12"/>
    <x v="10"/>
    <n v="1"/>
    <n v="1"/>
    <n v="0"/>
    <m/>
    <m/>
    <n v="0"/>
  </r>
  <r>
    <x v="3"/>
    <d v="2024-12-08T00:00:00"/>
    <x v="16"/>
    <x v="12"/>
    <x v="10"/>
    <n v="5"/>
    <n v="7"/>
    <n v="2"/>
    <m/>
    <m/>
    <n v="0"/>
  </r>
  <r>
    <x v="3"/>
    <d v="2024-12-08T00:00:00"/>
    <x v="16"/>
    <x v="12"/>
    <x v="10"/>
    <n v="3"/>
    <n v="3"/>
    <n v="0"/>
    <m/>
    <m/>
    <n v="0"/>
  </r>
  <r>
    <x v="3"/>
    <d v="2024-12-08T00:00:00"/>
    <x v="16"/>
    <x v="12"/>
    <x v="10"/>
    <n v="10"/>
    <n v="9"/>
    <n v="-1"/>
    <m/>
    <m/>
    <n v="0"/>
  </r>
  <r>
    <x v="3"/>
    <d v="2024-12-08T00:00:00"/>
    <x v="16"/>
    <x v="12"/>
    <x v="10"/>
    <n v="6"/>
    <n v="6"/>
    <n v="0"/>
    <m/>
    <m/>
    <n v="0"/>
  </r>
  <r>
    <x v="3"/>
    <d v="2024-12-08T00:00:00"/>
    <x v="16"/>
    <x v="12"/>
    <x v="10"/>
    <n v="2"/>
    <n v="2"/>
    <n v="0"/>
    <m/>
    <m/>
    <n v="0"/>
  </r>
  <r>
    <x v="3"/>
    <d v="2024-12-08T00:00:00"/>
    <x v="16"/>
    <x v="12"/>
    <x v="10"/>
    <n v="2"/>
    <n v="2"/>
    <n v="0"/>
    <m/>
    <m/>
    <n v="0"/>
  </r>
  <r>
    <x v="3"/>
    <d v="2024-12-08T00:00:00"/>
    <x v="16"/>
    <x v="11"/>
    <x v="13"/>
    <n v="1"/>
    <n v="1"/>
    <n v="0"/>
    <m/>
    <m/>
    <n v="0"/>
  </r>
  <r>
    <x v="3"/>
    <d v="2024-12-08T00:00:00"/>
    <x v="16"/>
    <x v="11"/>
    <x v="13"/>
    <n v="1"/>
    <n v="1"/>
    <n v="0"/>
    <m/>
    <m/>
    <n v="0"/>
  </r>
  <r>
    <x v="3"/>
    <d v="2024-12-08T00:00:00"/>
    <x v="16"/>
    <x v="11"/>
    <x v="13"/>
    <n v="2"/>
    <n v="2"/>
    <n v="0"/>
    <m/>
    <m/>
    <n v="0"/>
  </r>
  <r>
    <x v="3"/>
    <d v="2024-12-08T00:00:00"/>
    <x v="16"/>
    <x v="11"/>
    <x v="13"/>
    <n v="1"/>
    <n v="1"/>
    <n v="0"/>
    <m/>
    <m/>
    <n v="0"/>
  </r>
  <r>
    <x v="3"/>
    <d v="2024-12-08T00:00:00"/>
    <x v="16"/>
    <x v="11"/>
    <x v="13"/>
    <n v="1"/>
    <n v="1"/>
    <n v="0"/>
    <m/>
    <m/>
    <n v="0"/>
  </r>
  <r>
    <x v="3"/>
    <d v="2024-12-08T00:00:00"/>
    <x v="16"/>
    <x v="11"/>
    <x v="13"/>
    <n v="1"/>
    <n v="1"/>
    <n v="0"/>
    <m/>
    <m/>
    <n v="0"/>
  </r>
  <r>
    <x v="3"/>
    <d v="2024-12-08T00:00:00"/>
    <x v="16"/>
    <x v="11"/>
    <x v="13"/>
    <n v="1"/>
    <n v="1"/>
    <n v="0"/>
    <m/>
    <m/>
    <n v="0"/>
  </r>
  <r>
    <x v="3"/>
    <d v="2024-12-08T00:00:00"/>
    <x v="16"/>
    <x v="11"/>
    <x v="13"/>
    <n v="1"/>
    <n v="1"/>
    <n v="0"/>
    <m/>
    <m/>
    <n v="0"/>
  </r>
  <r>
    <x v="3"/>
    <d v="2024-12-08T00:00:00"/>
    <x v="16"/>
    <x v="11"/>
    <x v="13"/>
    <n v="3"/>
    <n v="2"/>
    <n v="-1"/>
    <m/>
    <m/>
    <n v="0"/>
  </r>
  <r>
    <x v="3"/>
    <d v="2024-12-08T00:00:00"/>
    <x v="16"/>
    <x v="11"/>
    <x v="13"/>
    <n v="1"/>
    <n v="1"/>
    <n v="0"/>
    <m/>
    <m/>
    <n v="0"/>
  </r>
  <r>
    <x v="3"/>
    <d v="2024-12-08T00:00:00"/>
    <x v="16"/>
    <x v="11"/>
    <x v="13"/>
    <n v="1"/>
    <n v="1"/>
    <n v="0"/>
    <m/>
    <m/>
    <n v="0"/>
  </r>
  <r>
    <x v="3"/>
    <d v="2024-12-08T00:00:00"/>
    <x v="16"/>
    <x v="11"/>
    <x v="13"/>
    <n v="1"/>
    <n v="1"/>
    <n v="0"/>
    <m/>
    <m/>
    <n v="0"/>
  </r>
  <r>
    <x v="3"/>
    <d v="2024-12-08T00:00:00"/>
    <x v="16"/>
    <x v="11"/>
    <x v="13"/>
    <n v="1"/>
    <n v="1"/>
    <n v="0"/>
    <m/>
    <m/>
    <n v="0"/>
  </r>
  <r>
    <x v="3"/>
    <d v="2024-12-08T00:00:00"/>
    <x v="16"/>
    <x v="11"/>
    <x v="13"/>
    <n v="4"/>
    <n v="4"/>
    <n v="0"/>
    <m/>
    <m/>
    <n v="0"/>
  </r>
  <r>
    <x v="3"/>
    <d v="2024-12-08T00:00:00"/>
    <x v="16"/>
    <x v="11"/>
    <x v="13"/>
    <n v="1"/>
    <n v="1"/>
    <n v="0"/>
    <m/>
    <m/>
    <n v="0"/>
  </r>
  <r>
    <x v="3"/>
    <d v="2024-12-08T00:00:00"/>
    <x v="16"/>
    <x v="11"/>
    <x v="13"/>
    <m/>
    <n v="3"/>
    <n v="3"/>
    <m/>
    <m/>
    <n v="0"/>
  </r>
  <r>
    <x v="3"/>
    <d v="2024-12-08T00:00:00"/>
    <x v="16"/>
    <x v="11"/>
    <x v="13"/>
    <n v="2"/>
    <n v="2"/>
    <n v="0"/>
    <m/>
    <m/>
    <n v="0"/>
  </r>
  <r>
    <x v="3"/>
    <d v="2024-12-08T00:00:00"/>
    <x v="16"/>
    <x v="14"/>
    <x v="17"/>
    <n v="2"/>
    <n v="2"/>
    <n v="0"/>
    <m/>
    <m/>
    <n v="0"/>
  </r>
  <r>
    <x v="3"/>
    <d v="2024-12-08T00:00:00"/>
    <x v="16"/>
    <x v="14"/>
    <x v="17"/>
    <m/>
    <m/>
    <n v="0"/>
    <n v="1"/>
    <n v="1"/>
    <n v="0"/>
  </r>
  <r>
    <x v="3"/>
    <d v="2024-12-08T00:00:00"/>
    <x v="16"/>
    <x v="14"/>
    <x v="17"/>
    <m/>
    <m/>
    <n v="0"/>
    <n v="4"/>
    <n v="9"/>
    <n v="5"/>
  </r>
  <r>
    <x v="3"/>
    <d v="2024-12-08T00:00:00"/>
    <x v="16"/>
    <x v="14"/>
    <x v="17"/>
    <n v="1"/>
    <n v="1"/>
    <n v="0"/>
    <m/>
    <m/>
    <n v="0"/>
  </r>
  <r>
    <x v="3"/>
    <d v="2024-12-08T00:00:00"/>
    <x v="16"/>
    <x v="14"/>
    <x v="17"/>
    <n v="1"/>
    <n v="1"/>
    <n v="0"/>
    <m/>
    <m/>
    <n v="0"/>
  </r>
  <r>
    <x v="3"/>
    <d v="2024-12-08T00:00:00"/>
    <x v="16"/>
    <x v="14"/>
    <x v="18"/>
    <n v="2"/>
    <n v="1"/>
    <n v="-1"/>
    <m/>
    <m/>
    <n v="0"/>
  </r>
  <r>
    <x v="3"/>
    <d v="2024-12-08T00:00:00"/>
    <x v="16"/>
    <x v="14"/>
    <x v="18"/>
    <n v="1"/>
    <n v="1"/>
    <n v="0"/>
    <m/>
    <m/>
    <n v="0"/>
  </r>
  <r>
    <x v="3"/>
    <d v="2024-12-08T00:00:00"/>
    <x v="16"/>
    <x v="14"/>
    <x v="18"/>
    <n v="1"/>
    <n v="1"/>
    <n v="0"/>
    <m/>
    <m/>
    <n v="0"/>
  </r>
  <r>
    <x v="3"/>
    <d v="2024-12-08T00:00:00"/>
    <x v="16"/>
    <x v="14"/>
    <x v="18"/>
    <n v="3"/>
    <n v="3"/>
    <n v="0"/>
    <m/>
    <n v="5"/>
    <n v="5"/>
  </r>
  <r>
    <x v="3"/>
    <d v="2024-12-08T00:00:00"/>
    <x v="16"/>
    <x v="11"/>
    <x v="19"/>
    <n v="2"/>
    <n v="2"/>
    <n v="0"/>
    <m/>
    <m/>
    <n v="0"/>
  </r>
  <r>
    <x v="3"/>
    <d v="2024-12-08T00:00:00"/>
    <x v="16"/>
    <x v="11"/>
    <x v="19"/>
    <n v="1"/>
    <n v="1"/>
    <n v="0"/>
    <m/>
    <m/>
    <n v="0"/>
  </r>
  <r>
    <x v="3"/>
    <d v="2024-12-08T00:00:00"/>
    <x v="16"/>
    <x v="11"/>
    <x v="19"/>
    <n v="3"/>
    <n v="3"/>
    <n v="0"/>
    <m/>
    <m/>
    <n v="0"/>
  </r>
  <r>
    <x v="3"/>
    <d v="2024-12-08T00:00:00"/>
    <x v="16"/>
    <x v="11"/>
    <x v="19"/>
    <n v="3"/>
    <n v="3"/>
    <n v="0"/>
    <m/>
    <m/>
    <n v="0"/>
  </r>
  <r>
    <x v="3"/>
    <d v="2024-12-08T00:00:00"/>
    <x v="16"/>
    <x v="11"/>
    <x v="19"/>
    <n v="1"/>
    <n v="1"/>
    <n v="0"/>
    <m/>
    <m/>
    <n v="0"/>
  </r>
  <r>
    <x v="3"/>
    <d v="2024-12-08T00:00:00"/>
    <x v="16"/>
    <x v="7"/>
    <x v="14"/>
    <m/>
    <m/>
    <n v="0"/>
    <n v="6"/>
    <n v="5"/>
    <n v="-1"/>
  </r>
  <r>
    <x v="3"/>
    <d v="2024-12-08T00:00:00"/>
    <x v="16"/>
    <x v="7"/>
    <x v="14"/>
    <n v="3"/>
    <n v="1"/>
    <n v="-2"/>
    <n v="6"/>
    <n v="6"/>
    <n v="0"/>
  </r>
  <r>
    <x v="3"/>
    <d v="2024-12-08T00:00:00"/>
    <x v="16"/>
    <x v="7"/>
    <x v="14"/>
    <m/>
    <m/>
    <n v="0"/>
    <n v="6"/>
    <n v="6"/>
    <n v="0"/>
  </r>
  <r>
    <x v="3"/>
    <d v="2024-12-08T00:00:00"/>
    <x v="16"/>
    <x v="7"/>
    <x v="14"/>
    <m/>
    <m/>
    <n v="0"/>
    <n v="3"/>
    <n v="4"/>
    <n v="1"/>
  </r>
  <r>
    <x v="3"/>
    <d v="2024-12-08T00:00:00"/>
    <x v="16"/>
    <x v="7"/>
    <x v="15"/>
    <n v="4"/>
    <n v="4"/>
    <n v="0"/>
    <m/>
    <m/>
    <n v="0"/>
  </r>
  <r>
    <x v="3"/>
    <d v="2024-12-15T00:00:00"/>
    <x v="17"/>
    <x v="9"/>
    <x v="16"/>
    <n v="1"/>
    <n v="1"/>
    <n v="0"/>
    <n v="0"/>
    <m/>
    <n v="0"/>
  </r>
  <r>
    <x v="3"/>
    <d v="2024-12-15T00:00:00"/>
    <x v="17"/>
    <x v="9"/>
    <x v="16"/>
    <m/>
    <n v="1"/>
    <n v="1"/>
    <n v="7"/>
    <n v="4"/>
    <n v="-3"/>
  </r>
  <r>
    <x v="3"/>
    <d v="2024-12-15T00:00:00"/>
    <x v="17"/>
    <x v="9"/>
    <x v="16"/>
    <n v="1"/>
    <n v="1"/>
    <n v="0"/>
    <n v="0"/>
    <m/>
    <n v="0"/>
  </r>
  <r>
    <x v="3"/>
    <d v="2024-12-15T00:00:00"/>
    <x v="17"/>
    <x v="9"/>
    <x v="16"/>
    <m/>
    <n v="1"/>
    <n v="1"/>
    <n v="2"/>
    <n v="1"/>
    <n v="-1"/>
  </r>
  <r>
    <x v="3"/>
    <d v="2024-12-15T00:00:00"/>
    <x v="17"/>
    <x v="9"/>
    <x v="16"/>
    <n v="1"/>
    <n v="1"/>
    <n v="0"/>
    <n v="0"/>
    <n v="0"/>
    <n v="0"/>
  </r>
  <r>
    <x v="3"/>
    <d v="2024-12-15T00:00:00"/>
    <x v="17"/>
    <x v="7"/>
    <x v="7"/>
    <n v="1"/>
    <n v="1"/>
    <n v="0"/>
    <n v="0"/>
    <m/>
    <n v="0"/>
  </r>
  <r>
    <x v="3"/>
    <d v="2024-12-15T00:00:00"/>
    <x v="17"/>
    <x v="7"/>
    <x v="7"/>
    <n v="1"/>
    <n v="1"/>
    <n v="0"/>
    <n v="0"/>
    <m/>
    <n v="0"/>
  </r>
  <r>
    <x v="3"/>
    <d v="2024-12-15T00:00:00"/>
    <x v="17"/>
    <x v="7"/>
    <x v="7"/>
    <n v="1"/>
    <n v="1"/>
    <n v="0"/>
    <n v="0"/>
    <m/>
    <n v="0"/>
  </r>
  <r>
    <x v="3"/>
    <d v="2024-12-15T00:00:00"/>
    <x v="17"/>
    <x v="7"/>
    <x v="7"/>
    <n v="1"/>
    <n v="2"/>
    <n v="1"/>
    <n v="0"/>
    <m/>
    <n v="0"/>
  </r>
  <r>
    <x v="3"/>
    <d v="2024-12-15T00:00:00"/>
    <x v="17"/>
    <x v="7"/>
    <x v="7"/>
    <n v="1"/>
    <n v="3"/>
    <n v="2"/>
    <n v="0"/>
    <m/>
    <n v="0"/>
  </r>
  <r>
    <x v="3"/>
    <d v="2024-12-15T00:00:00"/>
    <x v="17"/>
    <x v="7"/>
    <x v="7"/>
    <n v="12"/>
    <n v="10"/>
    <n v="-2"/>
    <n v="0"/>
    <m/>
    <n v="0"/>
  </r>
  <r>
    <x v="3"/>
    <d v="2024-12-15T00:00:00"/>
    <x v="17"/>
    <x v="7"/>
    <x v="7"/>
    <n v="2"/>
    <n v="2"/>
    <n v="0"/>
    <m/>
    <m/>
    <n v="0"/>
  </r>
  <r>
    <x v="3"/>
    <d v="2024-12-15T00:00:00"/>
    <x v="17"/>
    <x v="7"/>
    <x v="7"/>
    <n v="2"/>
    <n v="2"/>
    <n v="0"/>
    <m/>
    <m/>
    <n v="0"/>
  </r>
  <r>
    <x v="3"/>
    <d v="2024-12-15T00:00:00"/>
    <x v="17"/>
    <x v="7"/>
    <x v="7"/>
    <n v="4"/>
    <n v="4"/>
    <n v="0"/>
    <m/>
    <m/>
    <n v="0"/>
  </r>
  <r>
    <x v="3"/>
    <d v="2024-12-15T00:00:00"/>
    <x v="17"/>
    <x v="7"/>
    <x v="7"/>
    <n v="8"/>
    <n v="8"/>
    <n v="0"/>
    <m/>
    <m/>
    <n v="0"/>
  </r>
  <r>
    <x v="3"/>
    <d v="2024-12-15T00:00:00"/>
    <x v="17"/>
    <x v="7"/>
    <x v="7"/>
    <n v="2"/>
    <n v="2"/>
    <n v="0"/>
    <m/>
    <m/>
    <n v="0"/>
  </r>
  <r>
    <x v="3"/>
    <d v="2024-12-15T00:00:00"/>
    <x v="17"/>
    <x v="7"/>
    <x v="7"/>
    <n v="2"/>
    <n v="2"/>
    <n v="0"/>
    <m/>
    <m/>
    <n v="0"/>
  </r>
  <r>
    <x v="3"/>
    <d v="2024-12-15T00:00:00"/>
    <x v="17"/>
    <x v="7"/>
    <x v="7"/>
    <n v="10"/>
    <n v="6"/>
    <n v="-4"/>
    <m/>
    <m/>
    <n v="0"/>
  </r>
  <r>
    <x v="3"/>
    <d v="2024-12-15T00:00:00"/>
    <x v="17"/>
    <x v="7"/>
    <x v="7"/>
    <n v="6"/>
    <n v="5"/>
    <n v="-1"/>
    <m/>
    <m/>
    <n v="0"/>
  </r>
  <r>
    <x v="3"/>
    <d v="2024-12-15T00:00:00"/>
    <x v="17"/>
    <x v="7"/>
    <x v="7"/>
    <n v="1"/>
    <n v="4"/>
    <n v="3"/>
    <m/>
    <m/>
    <n v="0"/>
  </r>
  <r>
    <x v="3"/>
    <d v="2024-12-15T00:00:00"/>
    <x v="17"/>
    <x v="7"/>
    <x v="7"/>
    <n v="4"/>
    <n v="5"/>
    <n v="1"/>
    <m/>
    <m/>
    <n v="0"/>
  </r>
  <r>
    <x v="3"/>
    <d v="2024-12-15T00:00:00"/>
    <x v="17"/>
    <x v="8"/>
    <x v="8"/>
    <n v="1"/>
    <n v="1"/>
    <n v="0"/>
    <m/>
    <m/>
    <n v="0"/>
  </r>
  <r>
    <x v="3"/>
    <d v="2024-12-15T00:00:00"/>
    <x v="17"/>
    <x v="8"/>
    <x v="8"/>
    <n v="1"/>
    <n v="1"/>
    <n v="0"/>
    <m/>
    <m/>
    <n v="0"/>
  </r>
  <r>
    <x v="3"/>
    <d v="2024-12-15T00:00:00"/>
    <x v="17"/>
    <x v="8"/>
    <x v="8"/>
    <n v="1"/>
    <n v="1"/>
    <n v="0"/>
    <m/>
    <m/>
    <n v="0"/>
  </r>
  <r>
    <x v="3"/>
    <d v="2024-12-15T00:00:00"/>
    <x v="17"/>
    <x v="8"/>
    <x v="8"/>
    <n v="1"/>
    <n v="1"/>
    <n v="0"/>
    <m/>
    <m/>
    <n v="0"/>
  </r>
  <r>
    <x v="3"/>
    <d v="2024-12-15T00:00:00"/>
    <x v="17"/>
    <x v="8"/>
    <x v="8"/>
    <n v="2"/>
    <n v="2"/>
    <n v="0"/>
    <m/>
    <m/>
    <n v="0"/>
  </r>
  <r>
    <x v="3"/>
    <d v="2024-12-15T00:00:00"/>
    <x v="17"/>
    <x v="8"/>
    <x v="8"/>
    <n v="2"/>
    <n v="2"/>
    <n v="0"/>
    <m/>
    <m/>
    <n v="0"/>
  </r>
  <r>
    <x v="3"/>
    <d v="2024-12-15T00:00:00"/>
    <x v="17"/>
    <x v="8"/>
    <x v="8"/>
    <n v="12"/>
    <n v="12"/>
    <n v="0"/>
    <m/>
    <m/>
    <n v="0"/>
  </r>
  <r>
    <x v="3"/>
    <d v="2024-12-15T00:00:00"/>
    <x v="17"/>
    <x v="8"/>
    <x v="8"/>
    <n v="1"/>
    <n v="2"/>
    <n v="1"/>
    <m/>
    <m/>
    <n v="0"/>
  </r>
  <r>
    <x v="3"/>
    <d v="2024-12-15T00:00:00"/>
    <x v="17"/>
    <x v="8"/>
    <x v="8"/>
    <n v="1"/>
    <n v="2"/>
    <n v="1"/>
    <m/>
    <m/>
    <n v="0"/>
  </r>
  <r>
    <x v="3"/>
    <d v="2024-12-15T00:00:00"/>
    <x v="17"/>
    <x v="8"/>
    <x v="8"/>
    <n v="4"/>
    <n v="4"/>
    <n v="0"/>
    <m/>
    <m/>
    <n v="0"/>
  </r>
  <r>
    <x v="3"/>
    <d v="2024-12-15T00:00:00"/>
    <x v="17"/>
    <x v="8"/>
    <x v="8"/>
    <n v="2"/>
    <n v="2"/>
    <n v="0"/>
    <m/>
    <m/>
    <n v="0"/>
  </r>
  <r>
    <x v="3"/>
    <d v="2024-12-15T00:00:00"/>
    <x v="17"/>
    <x v="8"/>
    <x v="8"/>
    <n v="2"/>
    <n v="2"/>
    <n v="0"/>
    <m/>
    <m/>
    <n v="0"/>
  </r>
  <r>
    <x v="3"/>
    <d v="2024-12-15T00:00:00"/>
    <x v="17"/>
    <x v="8"/>
    <x v="8"/>
    <n v="4"/>
    <n v="3"/>
    <n v="-1"/>
    <m/>
    <m/>
    <n v="0"/>
  </r>
  <r>
    <x v="3"/>
    <d v="2024-12-15T00:00:00"/>
    <x v="17"/>
    <x v="8"/>
    <x v="8"/>
    <n v="1"/>
    <n v="1"/>
    <n v="0"/>
    <m/>
    <m/>
    <n v="0"/>
  </r>
  <r>
    <x v="3"/>
    <d v="2024-12-15T00:00:00"/>
    <x v="17"/>
    <x v="8"/>
    <x v="8"/>
    <n v="3"/>
    <n v="3"/>
    <n v="0"/>
    <m/>
    <m/>
    <n v="0"/>
  </r>
  <r>
    <x v="3"/>
    <d v="2024-12-15T00:00:00"/>
    <x v="17"/>
    <x v="8"/>
    <x v="8"/>
    <n v="10"/>
    <n v="10"/>
    <n v="0"/>
    <m/>
    <m/>
    <n v="0"/>
  </r>
  <r>
    <x v="3"/>
    <d v="2024-12-15T00:00:00"/>
    <x v="17"/>
    <x v="8"/>
    <x v="8"/>
    <n v="6"/>
    <n v="5"/>
    <n v="-1"/>
    <m/>
    <m/>
    <n v="0"/>
  </r>
  <r>
    <x v="3"/>
    <d v="2024-12-15T00:00:00"/>
    <x v="17"/>
    <x v="8"/>
    <x v="8"/>
    <n v="2"/>
    <n v="1"/>
    <n v="-1"/>
    <m/>
    <m/>
    <n v="0"/>
  </r>
  <r>
    <x v="3"/>
    <d v="2024-12-15T00:00:00"/>
    <x v="17"/>
    <x v="8"/>
    <x v="8"/>
    <n v="2"/>
    <n v="2"/>
    <n v="0"/>
    <m/>
    <m/>
    <n v="0"/>
  </r>
  <r>
    <x v="3"/>
    <d v="2024-12-15T00:00:00"/>
    <x v="17"/>
    <x v="9"/>
    <x v="9"/>
    <n v="1"/>
    <n v="1"/>
    <n v="0"/>
    <m/>
    <m/>
    <n v="0"/>
  </r>
  <r>
    <x v="3"/>
    <d v="2024-12-15T00:00:00"/>
    <x v="17"/>
    <x v="9"/>
    <x v="9"/>
    <n v="1"/>
    <n v="1"/>
    <n v="0"/>
    <m/>
    <m/>
    <n v="0"/>
  </r>
  <r>
    <x v="3"/>
    <d v="2024-12-15T00:00:00"/>
    <x v="17"/>
    <x v="9"/>
    <x v="9"/>
    <n v="1"/>
    <n v="1"/>
    <n v="0"/>
    <m/>
    <m/>
    <n v="0"/>
  </r>
  <r>
    <x v="3"/>
    <d v="2024-12-15T00:00:00"/>
    <x v="17"/>
    <x v="9"/>
    <x v="9"/>
    <n v="1"/>
    <n v="1"/>
    <n v="0"/>
    <m/>
    <m/>
    <n v="0"/>
  </r>
  <r>
    <x v="3"/>
    <d v="2024-12-15T00:00:00"/>
    <x v="17"/>
    <x v="9"/>
    <x v="9"/>
    <n v="2"/>
    <n v="1"/>
    <n v="-1"/>
    <m/>
    <m/>
    <n v="0"/>
  </r>
  <r>
    <x v="3"/>
    <d v="2024-12-15T00:00:00"/>
    <x v="17"/>
    <x v="9"/>
    <x v="9"/>
    <n v="2"/>
    <n v="2"/>
    <n v="0"/>
    <m/>
    <m/>
    <n v="0"/>
  </r>
  <r>
    <x v="3"/>
    <d v="2024-12-15T00:00:00"/>
    <x v="17"/>
    <x v="9"/>
    <x v="9"/>
    <n v="12"/>
    <n v="12"/>
    <n v="0"/>
    <m/>
    <m/>
    <n v="0"/>
  </r>
  <r>
    <x v="3"/>
    <d v="2024-12-15T00:00:00"/>
    <x v="17"/>
    <x v="9"/>
    <x v="9"/>
    <n v="1"/>
    <n v="2"/>
    <n v="1"/>
    <m/>
    <m/>
    <n v="0"/>
  </r>
  <r>
    <x v="3"/>
    <d v="2024-12-15T00:00:00"/>
    <x v="17"/>
    <x v="9"/>
    <x v="9"/>
    <n v="1"/>
    <n v="2"/>
    <n v="1"/>
    <m/>
    <m/>
    <n v="0"/>
  </r>
  <r>
    <x v="3"/>
    <d v="2024-12-15T00:00:00"/>
    <x v="17"/>
    <x v="9"/>
    <x v="9"/>
    <n v="4"/>
    <n v="4"/>
    <n v="0"/>
    <m/>
    <m/>
    <n v="0"/>
  </r>
  <r>
    <x v="3"/>
    <d v="2024-12-15T00:00:00"/>
    <x v="17"/>
    <x v="9"/>
    <x v="9"/>
    <n v="2"/>
    <n v="2"/>
    <n v="0"/>
    <m/>
    <m/>
    <n v="0"/>
  </r>
  <r>
    <x v="3"/>
    <d v="2024-12-15T00:00:00"/>
    <x v="17"/>
    <x v="9"/>
    <x v="9"/>
    <n v="2"/>
    <n v="2"/>
    <n v="0"/>
    <m/>
    <m/>
    <n v="0"/>
  </r>
  <r>
    <x v="3"/>
    <d v="2024-12-15T00:00:00"/>
    <x v="17"/>
    <x v="9"/>
    <x v="9"/>
    <n v="1"/>
    <n v="1"/>
    <n v="0"/>
    <m/>
    <m/>
    <n v="0"/>
  </r>
  <r>
    <x v="3"/>
    <d v="2024-12-15T00:00:00"/>
    <x v="17"/>
    <x v="9"/>
    <x v="9"/>
    <n v="5"/>
    <n v="5"/>
    <n v="0"/>
    <m/>
    <m/>
    <n v="0"/>
  </r>
  <r>
    <x v="3"/>
    <d v="2024-12-15T00:00:00"/>
    <x v="17"/>
    <x v="9"/>
    <x v="9"/>
    <n v="3"/>
    <n v="3"/>
    <n v="0"/>
    <m/>
    <m/>
    <n v="0"/>
  </r>
  <r>
    <x v="3"/>
    <d v="2024-12-15T00:00:00"/>
    <x v="17"/>
    <x v="9"/>
    <x v="9"/>
    <n v="10"/>
    <n v="10"/>
    <n v="0"/>
    <m/>
    <m/>
    <n v="0"/>
  </r>
  <r>
    <x v="3"/>
    <d v="2024-12-15T00:00:00"/>
    <x v="17"/>
    <x v="9"/>
    <x v="9"/>
    <n v="6"/>
    <n v="6"/>
    <n v="0"/>
    <m/>
    <m/>
    <n v="0"/>
  </r>
  <r>
    <x v="3"/>
    <d v="2024-12-15T00:00:00"/>
    <x v="17"/>
    <x v="9"/>
    <x v="9"/>
    <n v="2"/>
    <n v="2"/>
    <n v="0"/>
    <m/>
    <m/>
    <n v="0"/>
  </r>
  <r>
    <x v="3"/>
    <d v="2024-12-15T00:00:00"/>
    <x v="17"/>
    <x v="9"/>
    <x v="9"/>
    <n v="2"/>
    <n v="2"/>
    <n v="0"/>
    <m/>
    <m/>
    <n v="0"/>
  </r>
  <r>
    <x v="3"/>
    <d v="2024-12-15T00:00:00"/>
    <x v="17"/>
    <x v="12"/>
    <x v="10"/>
    <n v="1"/>
    <n v="1"/>
    <n v="0"/>
    <m/>
    <m/>
    <n v="0"/>
  </r>
  <r>
    <x v="3"/>
    <d v="2024-12-15T00:00:00"/>
    <x v="17"/>
    <x v="12"/>
    <x v="10"/>
    <n v="1"/>
    <n v="1"/>
    <n v="0"/>
    <m/>
    <m/>
    <n v="0"/>
  </r>
  <r>
    <x v="3"/>
    <d v="2024-12-15T00:00:00"/>
    <x v="17"/>
    <x v="12"/>
    <x v="10"/>
    <n v="1"/>
    <n v="1"/>
    <n v="0"/>
    <m/>
    <m/>
    <n v="0"/>
  </r>
  <r>
    <x v="3"/>
    <d v="2024-12-15T00:00:00"/>
    <x v="17"/>
    <x v="12"/>
    <x v="10"/>
    <n v="1"/>
    <n v="1"/>
    <n v="0"/>
    <m/>
    <m/>
    <n v="0"/>
  </r>
  <r>
    <x v="3"/>
    <d v="2024-12-15T00:00:00"/>
    <x v="17"/>
    <x v="12"/>
    <x v="10"/>
    <n v="2"/>
    <n v="2"/>
    <n v="0"/>
    <m/>
    <m/>
    <n v="0"/>
  </r>
  <r>
    <x v="3"/>
    <d v="2024-12-15T00:00:00"/>
    <x v="17"/>
    <x v="12"/>
    <x v="10"/>
    <n v="2"/>
    <n v="2"/>
    <n v="0"/>
    <m/>
    <m/>
    <n v="0"/>
  </r>
  <r>
    <x v="3"/>
    <d v="2024-12-15T00:00:00"/>
    <x v="17"/>
    <x v="12"/>
    <x v="10"/>
    <n v="12"/>
    <n v="10"/>
    <n v="-2"/>
    <m/>
    <m/>
    <n v="0"/>
  </r>
  <r>
    <x v="3"/>
    <d v="2024-12-15T00:00:00"/>
    <x v="17"/>
    <x v="12"/>
    <x v="10"/>
    <n v="1"/>
    <n v="1"/>
    <n v="0"/>
    <m/>
    <m/>
    <n v="0"/>
  </r>
  <r>
    <x v="3"/>
    <d v="2024-12-15T00:00:00"/>
    <x v="17"/>
    <x v="12"/>
    <x v="10"/>
    <n v="1"/>
    <n v="1"/>
    <n v="0"/>
    <m/>
    <m/>
    <n v="0"/>
  </r>
  <r>
    <x v="3"/>
    <d v="2024-12-15T00:00:00"/>
    <x v="17"/>
    <x v="12"/>
    <x v="10"/>
    <n v="4"/>
    <n v="4"/>
    <n v="0"/>
    <m/>
    <m/>
    <n v="0"/>
  </r>
  <r>
    <x v="3"/>
    <d v="2024-12-15T00:00:00"/>
    <x v="17"/>
    <x v="12"/>
    <x v="10"/>
    <n v="2"/>
    <n v="2"/>
    <n v="0"/>
    <m/>
    <m/>
    <n v="0"/>
  </r>
  <r>
    <x v="3"/>
    <d v="2024-12-15T00:00:00"/>
    <x v="17"/>
    <x v="12"/>
    <x v="10"/>
    <n v="2"/>
    <n v="2"/>
    <n v="0"/>
    <m/>
    <m/>
    <n v="0"/>
  </r>
  <r>
    <x v="3"/>
    <d v="2024-12-15T00:00:00"/>
    <x v="17"/>
    <x v="12"/>
    <x v="10"/>
    <n v="1"/>
    <n v="1"/>
    <n v="0"/>
    <m/>
    <m/>
    <n v="0"/>
  </r>
  <r>
    <x v="3"/>
    <d v="2024-12-15T00:00:00"/>
    <x v="17"/>
    <x v="12"/>
    <x v="10"/>
    <n v="5"/>
    <n v="7"/>
    <n v="2"/>
    <m/>
    <m/>
    <n v="0"/>
  </r>
  <r>
    <x v="3"/>
    <d v="2024-12-15T00:00:00"/>
    <x v="17"/>
    <x v="12"/>
    <x v="10"/>
    <n v="3"/>
    <n v="3"/>
    <n v="0"/>
    <m/>
    <m/>
    <n v="0"/>
  </r>
  <r>
    <x v="3"/>
    <d v="2024-12-15T00:00:00"/>
    <x v="17"/>
    <x v="12"/>
    <x v="10"/>
    <n v="10"/>
    <n v="10"/>
    <n v="0"/>
    <m/>
    <m/>
    <n v="0"/>
  </r>
  <r>
    <x v="3"/>
    <d v="2024-12-15T00:00:00"/>
    <x v="17"/>
    <x v="12"/>
    <x v="10"/>
    <n v="6"/>
    <n v="6"/>
    <n v="0"/>
    <m/>
    <m/>
    <n v="0"/>
  </r>
  <r>
    <x v="3"/>
    <d v="2024-12-15T00:00:00"/>
    <x v="17"/>
    <x v="12"/>
    <x v="10"/>
    <n v="2"/>
    <n v="2"/>
    <n v="0"/>
    <m/>
    <m/>
    <n v="0"/>
  </r>
  <r>
    <x v="3"/>
    <d v="2024-12-15T00:00:00"/>
    <x v="17"/>
    <x v="12"/>
    <x v="10"/>
    <n v="2"/>
    <n v="2"/>
    <n v="0"/>
    <m/>
    <m/>
    <n v="0"/>
  </r>
  <r>
    <x v="3"/>
    <d v="2024-12-15T00:00:00"/>
    <x v="17"/>
    <x v="11"/>
    <x v="13"/>
    <n v="1"/>
    <n v="1"/>
    <n v="0"/>
    <m/>
    <m/>
    <n v="0"/>
  </r>
  <r>
    <x v="3"/>
    <d v="2024-12-15T00:00:00"/>
    <x v="17"/>
    <x v="11"/>
    <x v="13"/>
    <n v="1"/>
    <n v="1"/>
    <n v="0"/>
    <m/>
    <m/>
    <n v="0"/>
  </r>
  <r>
    <x v="3"/>
    <d v="2024-12-15T00:00:00"/>
    <x v="17"/>
    <x v="11"/>
    <x v="13"/>
    <n v="2"/>
    <n v="2"/>
    <n v="0"/>
    <m/>
    <m/>
    <n v="0"/>
  </r>
  <r>
    <x v="3"/>
    <d v="2024-12-15T00:00:00"/>
    <x v="17"/>
    <x v="11"/>
    <x v="13"/>
    <n v="1"/>
    <n v="1"/>
    <n v="0"/>
    <m/>
    <m/>
    <n v="0"/>
  </r>
  <r>
    <x v="3"/>
    <d v="2024-12-15T00:00:00"/>
    <x v="17"/>
    <x v="11"/>
    <x v="13"/>
    <n v="1"/>
    <n v="1"/>
    <n v="0"/>
    <m/>
    <m/>
    <n v="0"/>
  </r>
  <r>
    <x v="3"/>
    <d v="2024-12-15T00:00:00"/>
    <x v="17"/>
    <x v="11"/>
    <x v="13"/>
    <n v="1"/>
    <n v="1"/>
    <n v="0"/>
    <m/>
    <m/>
    <n v="0"/>
  </r>
  <r>
    <x v="3"/>
    <d v="2024-12-15T00:00:00"/>
    <x v="17"/>
    <x v="11"/>
    <x v="13"/>
    <n v="1"/>
    <n v="1"/>
    <n v="0"/>
    <m/>
    <m/>
    <n v="0"/>
  </r>
  <r>
    <x v="3"/>
    <d v="2024-12-15T00:00:00"/>
    <x v="17"/>
    <x v="11"/>
    <x v="13"/>
    <n v="1"/>
    <n v="1"/>
    <n v="0"/>
    <m/>
    <m/>
    <n v="0"/>
  </r>
  <r>
    <x v="3"/>
    <d v="2024-12-15T00:00:00"/>
    <x v="17"/>
    <x v="11"/>
    <x v="13"/>
    <n v="3"/>
    <n v="2"/>
    <n v="-1"/>
    <m/>
    <m/>
    <n v="0"/>
  </r>
  <r>
    <x v="3"/>
    <d v="2024-12-15T00:00:00"/>
    <x v="17"/>
    <x v="11"/>
    <x v="13"/>
    <n v="1"/>
    <n v="1"/>
    <n v="0"/>
    <m/>
    <m/>
    <n v="0"/>
  </r>
  <r>
    <x v="3"/>
    <d v="2024-12-15T00:00:00"/>
    <x v="17"/>
    <x v="11"/>
    <x v="13"/>
    <n v="1"/>
    <n v="1"/>
    <n v="0"/>
    <m/>
    <m/>
    <n v="0"/>
  </r>
  <r>
    <x v="3"/>
    <d v="2024-12-15T00:00:00"/>
    <x v="17"/>
    <x v="11"/>
    <x v="13"/>
    <n v="1"/>
    <n v="1"/>
    <n v="0"/>
    <m/>
    <m/>
    <n v="0"/>
  </r>
  <r>
    <x v="3"/>
    <d v="2024-12-15T00:00:00"/>
    <x v="17"/>
    <x v="11"/>
    <x v="13"/>
    <n v="1"/>
    <n v="1"/>
    <n v="0"/>
    <m/>
    <m/>
    <n v="0"/>
  </r>
  <r>
    <x v="3"/>
    <d v="2024-12-15T00:00:00"/>
    <x v="17"/>
    <x v="11"/>
    <x v="13"/>
    <n v="4"/>
    <n v="4"/>
    <n v="0"/>
    <m/>
    <m/>
    <n v="0"/>
  </r>
  <r>
    <x v="3"/>
    <d v="2024-12-15T00:00:00"/>
    <x v="17"/>
    <x v="11"/>
    <x v="13"/>
    <n v="1"/>
    <n v="1"/>
    <n v="0"/>
    <m/>
    <m/>
    <n v="0"/>
  </r>
  <r>
    <x v="3"/>
    <d v="2024-12-15T00:00:00"/>
    <x v="17"/>
    <x v="11"/>
    <x v="13"/>
    <m/>
    <n v="3"/>
    <n v="3"/>
    <m/>
    <m/>
    <n v="0"/>
  </r>
  <r>
    <x v="3"/>
    <d v="2024-12-15T00:00:00"/>
    <x v="17"/>
    <x v="11"/>
    <x v="13"/>
    <n v="2"/>
    <n v="2"/>
    <n v="0"/>
    <m/>
    <m/>
    <n v="0"/>
  </r>
  <r>
    <x v="3"/>
    <d v="2024-12-15T00:00:00"/>
    <x v="17"/>
    <x v="14"/>
    <x v="17"/>
    <n v="2"/>
    <n v="2"/>
    <n v="0"/>
    <m/>
    <m/>
    <n v="0"/>
  </r>
  <r>
    <x v="3"/>
    <d v="2024-12-15T00:00:00"/>
    <x v="17"/>
    <x v="14"/>
    <x v="17"/>
    <m/>
    <m/>
    <n v="0"/>
    <n v="1"/>
    <n v="1"/>
    <n v="0"/>
  </r>
  <r>
    <x v="3"/>
    <d v="2024-12-15T00:00:00"/>
    <x v="17"/>
    <x v="14"/>
    <x v="17"/>
    <m/>
    <m/>
    <n v="0"/>
    <n v="4"/>
    <n v="9"/>
    <n v="5"/>
  </r>
  <r>
    <x v="3"/>
    <d v="2024-12-15T00:00:00"/>
    <x v="17"/>
    <x v="14"/>
    <x v="17"/>
    <n v="1"/>
    <n v="1"/>
    <n v="0"/>
    <m/>
    <m/>
    <n v="0"/>
  </r>
  <r>
    <x v="3"/>
    <d v="2024-12-15T00:00:00"/>
    <x v="17"/>
    <x v="14"/>
    <x v="17"/>
    <n v="1"/>
    <n v="1"/>
    <n v="0"/>
    <m/>
    <m/>
    <n v="0"/>
  </r>
  <r>
    <x v="3"/>
    <d v="2024-12-15T00:00:00"/>
    <x v="17"/>
    <x v="14"/>
    <x v="18"/>
    <n v="2"/>
    <n v="1"/>
    <n v="-1"/>
    <m/>
    <m/>
    <n v="0"/>
  </r>
  <r>
    <x v="3"/>
    <d v="2024-12-15T00:00:00"/>
    <x v="17"/>
    <x v="14"/>
    <x v="18"/>
    <n v="1"/>
    <n v="1"/>
    <n v="0"/>
    <m/>
    <m/>
    <n v="0"/>
  </r>
  <r>
    <x v="3"/>
    <d v="2024-12-15T00:00:00"/>
    <x v="17"/>
    <x v="14"/>
    <x v="18"/>
    <n v="1"/>
    <n v="1"/>
    <n v="0"/>
    <m/>
    <m/>
    <n v="0"/>
  </r>
  <r>
    <x v="3"/>
    <d v="2024-12-15T00:00:00"/>
    <x v="17"/>
    <x v="14"/>
    <x v="18"/>
    <n v="3"/>
    <n v="3"/>
    <n v="0"/>
    <m/>
    <n v="5"/>
    <n v="5"/>
  </r>
  <r>
    <x v="3"/>
    <d v="2024-12-15T00:00:00"/>
    <x v="17"/>
    <x v="11"/>
    <x v="19"/>
    <n v="2"/>
    <n v="2"/>
    <n v="0"/>
    <m/>
    <m/>
    <n v="0"/>
  </r>
  <r>
    <x v="3"/>
    <d v="2024-12-15T00:00:00"/>
    <x v="17"/>
    <x v="11"/>
    <x v="19"/>
    <n v="1"/>
    <n v="1"/>
    <n v="0"/>
    <m/>
    <m/>
    <n v="0"/>
  </r>
  <r>
    <x v="3"/>
    <d v="2024-12-15T00:00:00"/>
    <x v="17"/>
    <x v="11"/>
    <x v="19"/>
    <n v="3"/>
    <n v="3"/>
    <n v="0"/>
    <m/>
    <m/>
    <n v="0"/>
  </r>
  <r>
    <x v="3"/>
    <d v="2024-12-15T00:00:00"/>
    <x v="17"/>
    <x v="11"/>
    <x v="19"/>
    <n v="3"/>
    <n v="3"/>
    <n v="0"/>
    <m/>
    <m/>
    <n v="0"/>
  </r>
  <r>
    <x v="3"/>
    <d v="2024-12-15T00:00:00"/>
    <x v="17"/>
    <x v="11"/>
    <x v="19"/>
    <n v="1"/>
    <n v="1"/>
    <n v="0"/>
    <m/>
    <m/>
    <n v="0"/>
  </r>
  <r>
    <x v="3"/>
    <d v="2024-12-15T00:00:00"/>
    <x v="17"/>
    <x v="7"/>
    <x v="14"/>
    <m/>
    <m/>
    <n v="0"/>
    <n v="6"/>
    <n v="5"/>
    <n v="-1"/>
  </r>
  <r>
    <x v="3"/>
    <d v="2024-12-15T00:00:00"/>
    <x v="17"/>
    <x v="7"/>
    <x v="14"/>
    <n v="3"/>
    <n v="1"/>
    <n v="-2"/>
    <n v="6"/>
    <n v="6"/>
    <n v="0"/>
  </r>
  <r>
    <x v="3"/>
    <d v="2024-12-15T00:00:00"/>
    <x v="17"/>
    <x v="7"/>
    <x v="14"/>
    <m/>
    <m/>
    <n v="0"/>
    <n v="6"/>
    <n v="6"/>
    <n v="0"/>
  </r>
  <r>
    <x v="3"/>
    <d v="2024-12-15T00:00:00"/>
    <x v="17"/>
    <x v="7"/>
    <x v="14"/>
    <m/>
    <m/>
    <n v="0"/>
    <n v="3"/>
    <n v="4"/>
    <n v="1"/>
  </r>
  <r>
    <x v="3"/>
    <d v="2024-12-15T00:00:00"/>
    <x v="17"/>
    <x v="7"/>
    <x v="15"/>
    <n v="4"/>
    <n v="4"/>
    <n v="0"/>
    <m/>
    <m/>
    <n v="0"/>
  </r>
  <r>
    <x v="3"/>
    <d v="2024-12-15T00:00:00"/>
    <x v="17"/>
    <x v="9"/>
    <x v="20"/>
    <m/>
    <n v="1"/>
    <n v="1"/>
    <m/>
    <m/>
    <n v="0"/>
  </r>
  <r>
    <x v="3"/>
    <d v="2024-12-22T00:00:00"/>
    <x v="18"/>
    <x v="9"/>
    <x v="16"/>
    <n v="1"/>
    <n v="1"/>
    <n v="0"/>
    <n v="0"/>
    <m/>
    <n v="0"/>
  </r>
  <r>
    <x v="3"/>
    <d v="2024-12-22T00:00:00"/>
    <x v="18"/>
    <x v="9"/>
    <x v="16"/>
    <m/>
    <n v="1"/>
    <n v="1"/>
    <n v="7"/>
    <n v="4"/>
    <n v="-3"/>
  </r>
  <r>
    <x v="3"/>
    <d v="2024-12-22T00:00:00"/>
    <x v="18"/>
    <x v="9"/>
    <x v="16"/>
    <n v="1"/>
    <n v="1"/>
    <n v="0"/>
    <n v="0"/>
    <m/>
    <n v="0"/>
  </r>
  <r>
    <x v="3"/>
    <d v="2024-12-22T00:00:00"/>
    <x v="18"/>
    <x v="9"/>
    <x v="16"/>
    <m/>
    <n v="1"/>
    <n v="1"/>
    <n v="2"/>
    <n v="1"/>
    <n v="-1"/>
  </r>
  <r>
    <x v="3"/>
    <d v="2024-12-22T00:00:00"/>
    <x v="18"/>
    <x v="9"/>
    <x v="16"/>
    <n v="1"/>
    <n v="1"/>
    <n v="0"/>
    <n v="0"/>
    <n v="0"/>
    <n v="0"/>
  </r>
  <r>
    <x v="3"/>
    <d v="2024-12-22T00:00:00"/>
    <x v="18"/>
    <x v="7"/>
    <x v="7"/>
    <n v="1"/>
    <n v="1"/>
    <n v="0"/>
    <n v="0"/>
    <m/>
    <n v="0"/>
  </r>
  <r>
    <x v="3"/>
    <d v="2024-12-22T00:00:00"/>
    <x v="18"/>
    <x v="7"/>
    <x v="7"/>
    <n v="1"/>
    <n v="1"/>
    <n v="0"/>
    <n v="0"/>
    <m/>
    <n v="0"/>
  </r>
  <r>
    <x v="3"/>
    <d v="2024-12-22T00:00:00"/>
    <x v="18"/>
    <x v="7"/>
    <x v="7"/>
    <n v="1"/>
    <n v="1"/>
    <n v="0"/>
    <n v="0"/>
    <m/>
    <n v="0"/>
  </r>
  <r>
    <x v="3"/>
    <d v="2024-12-22T00:00:00"/>
    <x v="18"/>
    <x v="7"/>
    <x v="7"/>
    <n v="1"/>
    <n v="2"/>
    <n v="1"/>
    <n v="0"/>
    <m/>
    <n v="0"/>
  </r>
  <r>
    <x v="3"/>
    <d v="2024-12-22T00:00:00"/>
    <x v="18"/>
    <x v="7"/>
    <x v="7"/>
    <n v="1"/>
    <n v="3"/>
    <n v="2"/>
    <n v="0"/>
    <m/>
    <n v="0"/>
  </r>
  <r>
    <x v="3"/>
    <d v="2024-12-22T00:00:00"/>
    <x v="18"/>
    <x v="7"/>
    <x v="7"/>
    <n v="12"/>
    <n v="10"/>
    <n v="-2"/>
    <n v="0"/>
    <m/>
    <n v="0"/>
  </r>
  <r>
    <x v="3"/>
    <d v="2024-12-22T00:00:00"/>
    <x v="18"/>
    <x v="7"/>
    <x v="7"/>
    <n v="2"/>
    <n v="2"/>
    <n v="0"/>
    <m/>
    <m/>
    <n v="0"/>
  </r>
  <r>
    <x v="3"/>
    <d v="2024-12-22T00:00:00"/>
    <x v="18"/>
    <x v="7"/>
    <x v="7"/>
    <n v="2"/>
    <n v="2"/>
    <n v="0"/>
    <m/>
    <m/>
    <n v="0"/>
  </r>
  <r>
    <x v="3"/>
    <d v="2024-12-22T00:00:00"/>
    <x v="18"/>
    <x v="7"/>
    <x v="7"/>
    <n v="4"/>
    <n v="4"/>
    <n v="0"/>
    <m/>
    <m/>
    <n v="0"/>
  </r>
  <r>
    <x v="3"/>
    <d v="2024-12-22T00:00:00"/>
    <x v="18"/>
    <x v="7"/>
    <x v="7"/>
    <n v="8"/>
    <n v="8"/>
    <n v="0"/>
    <m/>
    <m/>
    <n v="0"/>
  </r>
  <r>
    <x v="3"/>
    <d v="2024-12-22T00:00:00"/>
    <x v="18"/>
    <x v="7"/>
    <x v="7"/>
    <n v="2"/>
    <n v="2"/>
    <n v="0"/>
    <m/>
    <m/>
    <n v="0"/>
  </r>
  <r>
    <x v="3"/>
    <d v="2024-12-22T00:00:00"/>
    <x v="18"/>
    <x v="7"/>
    <x v="7"/>
    <n v="2"/>
    <n v="2"/>
    <n v="0"/>
    <m/>
    <m/>
    <n v="0"/>
  </r>
  <r>
    <x v="3"/>
    <d v="2024-12-22T00:00:00"/>
    <x v="18"/>
    <x v="7"/>
    <x v="7"/>
    <n v="10"/>
    <n v="6"/>
    <n v="-4"/>
    <m/>
    <m/>
    <n v="0"/>
  </r>
  <r>
    <x v="3"/>
    <d v="2024-12-22T00:00:00"/>
    <x v="18"/>
    <x v="7"/>
    <x v="7"/>
    <n v="6"/>
    <n v="5"/>
    <n v="-1"/>
    <m/>
    <m/>
    <n v="0"/>
  </r>
  <r>
    <x v="3"/>
    <d v="2024-12-22T00:00:00"/>
    <x v="18"/>
    <x v="7"/>
    <x v="7"/>
    <n v="1"/>
    <n v="4"/>
    <n v="3"/>
    <m/>
    <m/>
    <n v="0"/>
  </r>
  <r>
    <x v="3"/>
    <d v="2024-12-22T00:00:00"/>
    <x v="18"/>
    <x v="7"/>
    <x v="7"/>
    <n v="4"/>
    <n v="5"/>
    <n v="1"/>
    <m/>
    <m/>
    <n v="0"/>
  </r>
  <r>
    <x v="3"/>
    <d v="2024-12-22T00:00:00"/>
    <x v="18"/>
    <x v="8"/>
    <x v="8"/>
    <n v="1"/>
    <n v="1"/>
    <n v="0"/>
    <m/>
    <m/>
    <n v="0"/>
  </r>
  <r>
    <x v="3"/>
    <d v="2024-12-22T00:00:00"/>
    <x v="18"/>
    <x v="8"/>
    <x v="8"/>
    <n v="1"/>
    <n v="1"/>
    <n v="0"/>
    <m/>
    <m/>
    <n v="0"/>
  </r>
  <r>
    <x v="3"/>
    <d v="2024-12-22T00:00:00"/>
    <x v="18"/>
    <x v="8"/>
    <x v="8"/>
    <n v="1"/>
    <n v="1"/>
    <n v="0"/>
    <m/>
    <m/>
    <n v="0"/>
  </r>
  <r>
    <x v="3"/>
    <d v="2024-12-22T00:00:00"/>
    <x v="18"/>
    <x v="8"/>
    <x v="8"/>
    <n v="1"/>
    <n v="1"/>
    <n v="0"/>
    <m/>
    <m/>
    <n v="0"/>
  </r>
  <r>
    <x v="3"/>
    <d v="2024-12-22T00:00:00"/>
    <x v="18"/>
    <x v="8"/>
    <x v="8"/>
    <n v="2"/>
    <n v="2"/>
    <n v="0"/>
    <m/>
    <m/>
    <n v="0"/>
  </r>
  <r>
    <x v="3"/>
    <d v="2024-12-22T00:00:00"/>
    <x v="18"/>
    <x v="8"/>
    <x v="8"/>
    <n v="2"/>
    <n v="2"/>
    <n v="0"/>
    <m/>
    <m/>
    <n v="0"/>
  </r>
  <r>
    <x v="3"/>
    <d v="2024-12-22T00:00:00"/>
    <x v="18"/>
    <x v="8"/>
    <x v="8"/>
    <n v="12"/>
    <n v="12"/>
    <n v="0"/>
    <m/>
    <m/>
    <n v="0"/>
  </r>
  <r>
    <x v="3"/>
    <d v="2024-12-22T00:00:00"/>
    <x v="18"/>
    <x v="8"/>
    <x v="8"/>
    <n v="1"/>
    <n v="2"/>
    <n v="1"/>
    <m/>
    <m/>
    <n v="0"/>
  </r>
  <r>
    <x v="3"/>
    <d v="2024-12-22T00:00:00"/>
    <x v="18"/>
    <x v="8"/>
    <x v="8"/>
    <n v="1"/>
    <n v="2"/>
    <n v="1"/>
    <m/>
    <m/>
    <n v="0"/>
  </r>
  <r>
    <x v="3"/>
    <d v="2024-12-22T00:00:00"/>
    <x v="18"/>
    <x v="8"/>
    <x v="8"/>
    <n v="4"/>
    <n v="4"/>
    <n v="0"/>
    <m/>
    <m/>
    <n v="0"/>
  </r>
  <r>
    <x v="3"/>
    <d v="2024-12-22T00:00:00"/>
    <x v="18"/>
    <x v="8"/>
    <x v="8"/>
    <n v="2"/>
    <n v="2"/>
    <n v="0"/>
    <m/>
    <m/>
    <n v="0"/>
  </r>
  <r>
    <x v="3"/>
    <d v="2024-12-22T00:00:00"/>
    <x v="18"/>
    <x v="8"/>
    <x v="8"/>
    <n v="2"/>
    <n v="2"/>
    <n v="0"/>
    <m/>
    <m/>
    <n v="0"/>
  </r>
  <r>
    <x v="3"/>
    <d v="2024-12-22T00:00:00"/>
    <x v="18"/>
    <x v="8"/>
    <x v="8"/>
    <n v="4"/>
    <n v="3"/>
    <n v="-1"/>
    <m/>
    <m/>
    <n v="0"/>
  </r>
  <r>
    <x v="3"/>
    <d v="2024-12-22T00:00:00"/>
    <x v="18"/>
    <x v="8"/>
    <x v="8"/>
    <n v="1"/>
    <n v="1"/>
    <n v="0"/>
    <m/>
    <m/>
    <n v="0"/>
  </r>
  <r>
    <x v="3"/>
    <d v="2024-12-22T00:00:00"/>
    <x v="18"/>
    <x v="8"/>
    <x v="8"/>
    <n v="3"/>
    <n v="3"/>
    <n v="0"/>
    <m/>
    <m/>
    <n v="0"/>
  </r>
  <r>
    <x v="3"/>
    <d v="2024-12-22T00:00:00"/>
    <x v="18"/>
    <x v="8"/>
    <x v="8"/>
    <n v="10"/>
    <n v="10"/>
    <n v="0"/>
    <m/>
    <m/>
    <n v="0"/>
  </r>
  <r>
    <x v="3"/>
    <d v="2024-12-22T00:00:00"/>
    <x v="18"/>
    <x v="8"/>
    <x v="8"/>
    <n v="6"/>
    <n v="5"/>
    <n v="-1"/>
    <m/>
    <m/>
    <n v="0"/>
  </r>
  <r>
    <x v="3"/>
    <d v="2024-12-22T00:00:00"/>
    <x v="18"/>
    <x v="8"/>
    <x v="8"/>
    <n v="2"/>
    <n v="1"/>
    <n v="-1"/>
    <m/>
    <m/>
    <n v="0"/>
  </r>
  <r>
    <x v="3"/>
    <d v="2024-12-22T00:00:00"/>
    <x v="18"/>
    <x v="8"/>
    <x v="8"/>
    <n v="2"/>
    <n v="2"/>
    <n v="0"/>
    <m/>
    <m/>
    <n v="0"/>
  </r>
  <r>
    <x v="3"/>
    <d v="2024-12-22T00:00:00"/>
    <x v="18"/>
    <x v="9"/>
    <x v="9"/>
    <n v="1"/>
    <n v="1"/>
    <n v="0"/>
    <m/>
    <m/>
    <n v="0"/>
  </r>
  <r>
    <x v="3"/>
    <d v="2024-12-22T00:00:00"/>
    <x v="18"/>
    <x v="9"/>
    <x v="9"/>
    <n v="1"/>
    <n v="1"/>
    <n v="0"/>
    <m/>
    <m/>
    <n v="0"/>
  </r>
  <r>
    <x v="3"/>
    <d v="2024-12-22T00:00:00"/>
    <x v="18"/>
    <x v="9"/>
    <x v="9"/>
    <n v="1"/>
    <n v="1"/>
    <n v="0"/>
    <m/>
    <m/>
    <n v="0"/>
  </r>
  <r>
    <x v="3"/>
    <d v="2024-12-22T00:00:00"/>
    <x v="18"/>
    <x v="9"/>
    <x v="9"/>
    <n v="1"/>
    <n v="1"/>
    <n v="0"/>
    <m/>
    <m/>
    <n v="0"/>
  </r>
  <r>
    <x v="3"/>
    <d v="2024-12-22T00:00:00"/>
    <x v="18"/>
    <x v="9"/>
    <x v="9"/>
    <n v="2"/>
    <n v="1"/>
    <n v="-1"/>
    <m/>
    <m/>
    <n v="0"/>
  </r>
  <r>
    <x v="3"/>
    <d v="2024-12-22T00:00:00"/>
    <x v="18"/>
    <x v="9"/>
    <x v="9"/>
    <n v="2"/>
    <n v="2"/>
    <n v="0"/>
    <m/>
    <m/>
    <n v="0"/>
  </r>
  <r>
    <x v="3"/>
    <d v="2024-12-22T00:00:00"/>
    <x v="18"/>
    <x v="9"/>
    <x v="9"/>
    <n v="12"/>
    <n v="12"/>
    <n v="0"/>
    <m/>
    <m/>
    <n v="0"/>
  </r>
  <r>
    <x v="3"/>
    <d v="2024-12-22T00:00:00"/>
    <x v="18"/>
    <x v="9"/>
    <x v="9"/>
    <n v="1"/>
    <n v="2"/>
    <n v="1"/>
    <m/>
    <m/>
    <n v="0"/>
  </r>
  <r>
    <x v="3"/>
    <d v="2024-12-22T00:00:00"/>
    <x v="18"/>
    <x v="9"/>
    <x v="9"/>
    <n v="1"/>
    <n v="2"/>
    <n v="1"/>
    <m/>
    <m/>
    <n v="0"/>
  </r>
  <r>
    <x v="3"/>
    <d v="2024-12-22T00:00:00"/>
    <x v="18"/>
    <x v="9"/>
    <x v="9"/>
    <n v="4"/>
    <n v="4"/>
    <n v="0"/>
    <m/>
    <m/>
    <n v="0"/>
  </r>
  <r>
    <x v="3"/>
    <d v="2024-12-22T00:00:00"/>
    <x v="18"/>
    <x v="9"/>
    <x v="9"/>
    <n v="2"/>
    <n v="2"/>
    <n v="0"/>
    <m/>
    <m/>
    <n v="0"/>
  </r>
  <r>
    <x v="3"/>
    <d v="2024-12-22T00:00:00"/>
    <x v="18"/>
    <x v="9"/>
    <x v="9"/>
    <n v="2"/>
    <n v="2"/>
    <n v="0"/>
    <m/>
    <m/>
    <n v="0"/>
  </r>
  <r>
    <x v="3"/>
    <d v="2024-12-22T00:00:00"/>
    <x v="18"/>
    <x v="9"/>
    <x v="9"/>
    <n v="1"/>
    <n v="1"/>
    <n v="0"/>
    <m/>
    <m/>
    <n v="0"/>
  </r>
  <r>
    <x v="3"/>
    <d v="2024-12-22T00:00:00"/>
    <x v="18"/>
    <x v="9"/>
    <x v="9"/>
    <n v="5"/>
    <n v="5"/>
    <n v="0"/>
    <m/>
    <m/>
    <n v="0"/>
  </r>
  <r>
    <x v="3"/>
    <d v="2024-12-22T00:00:00"/>
    <x v="18"/>
    <x v="9"/>
    <x v="9"/>
    <n v="3"/>
    <n v="3"/>
    <n v="0"/>
    <m/>
    <m/>
    <n v="0"/>
  </r>
  <r>
    <x v="3"/>
    <d v="2024-12-22T00:00:00"/>
    <x v="18"/>
    <x v="9"/>
    <x v="9"/>
    <n v="10"/>
    <n v="10"/>
    <n v="0"/>
    <m/>
    <m/>
    <n v="0"/>
  </r>
  <r>
    <x v="3"/>
    <d v="2024-12-22T00:00:00"/>
    <x v="18"/>
    <x v="9"/>
    <x v="9"/>
    <n v="6"/>
    <n v="6"/>
    <n v="0"/>
    <m/>
    <m/>
    <n v="0"/>
  </r>
  <r>
    <x v="3"/>
    <d v="2024-12-22T00:00:00"/>
    <x v="18"/>
    <x v="9"/>
    <x v="9"/>
    <n v="2"/>
    <n v="2"/>
    <n v="0"/>
    <m/>
    <m/>
    <n v="0"/>
  </r>
  <r>
    <x v="3"/>
    <d v="2024-12-22T00:00:00"/>
    <x v="18"/>
    <x v="9"/>
    <x v="9"/>
    <n v="2"/>
    <n v="2"/>
    <n v="0"/>
    <m/>
    <m/>
    <n v="0"/>
  </r>
  <r>
    <x v="3"/>
    <d v="2024-12-22T00:00:00"/>
    <x v="18"/>
    <x v="12"/>
    <x v="10"/>
    <n v="1"/>
    <n v="1"/>
    <n v="0"/>
    <m/>
    <m/>
    <n v="0"/>
  </r>
  <r>
    <x v="3"/>
    <d v="2024-12-22T00:00:00"/>
    <x v="18"/>
    <x v="12"/>
    <x v="10"/>
    <n v="1"/>
    <n v="1"/>
    <n v="0"/>
    <m/>
    <m/>
    <n v="0"/>
  </r>
  <r>
    <x v="3"/>
    <d v="2024-12-22T00:00:00"/>
    <x v="18"/>
    <x v="12"/>
    <x v="10"/>
    <n v="1"/>
    <n v="1"/>
    <n v="0"/>
    <m/>
    <m/>
    <n v="0"/>
  </r>
  <r>
    <x v="3"/>
    <d v="2024-12-22T00:00:00"/>
    <x v="18"/>
    <x v="12"/>
    <x v="10"/>
    <n v="1"/>
    <n v="1"/>
    <n v="0"/>
    <m/>
    <m/>
    <n v="0"/>
  </r>
  <r>
    <x v="3"/>
    <d v="2024-12-22T00:00:00"/>
    <x v="18"/>
    <x v="12"/>
    <x v="10"/>
    <n v="2"/>
    <n v="2"/>
    <n v="0"/>
    <m/>
    <m/>
    <n v="0"/>
  </r>
  <r>
    <x v="3"/>
    <d v="2024-12-22T00:00:00"/>
    <x v="18"/>
    <x v="12"/>
    <x v="10"/>
    <n v="2"/>
    <n v="2"/>
    <n v="0"/>
    <m/>
    <m/>
    <n v="0"/>
  </r>
  <r>
    <x v="3"/>
    <d v="2024-12-22T00:00:00"/>
    <x v="18"/>
    <x v="12"/>
    <x v="10"/>
    <n v="12"/>
    <n v="12"/>
    <n v="0"/>
    <m/>
    <m/>
    <n v="0"/>
  </r>
  <r>
    <x v="3"/>
    <d v="2024-12-22T00:00:00"/>
    <x v="18"/>
    <x v="12"/>
    <x v="10"/>
    <n v="1"/>
    <n v="1"/>
    <n v="0"/>
    <m/>
    <m/>
    <n v="0"/>
  </r>
  <r>
    <x v="3"/>
    <d v="2024-12-22T00:00:00"/>
    <x v="18"/>
    <x v="12"/>
    <x v="10"/>
    <n v="1"/>
    <n v="1"/>
    <n v="0"/>
    <m/>
    <m/>
    <n v="0"/>
  </r>
  <r>
    <x v="3"/>
    <d v="2024-12-22T00:00:00"/>
    <x v="18"/>
    <x v="12"/>
    <x v="10"/>
    <n v="4"/>
    <n v="4"/>
    <n v="0"/>
    <m/>
    <m/>
    <n v="0"/>
  </r>
  <r>
    <x v="3"/>
    <d v="2024-12-22T00:00:00"/>
    <x v="18"/>
    <x v="12"/>
    <x v="10"/>
    <n v="2"/>
    <n v="2"/>
    <n v="0"/>
    <m/>
    <m/>
    <n v="0"/>
  </r>
  <r>
    <x v="3"/>
    <d v="2024-12-22T00:00:00"/>
    <x v="18"/>
    <x v="12"/>
    <x v="10"/>
    <n v="2"/>
    <n v="2"/>
    <n v="0"/>
    <m/>
    <m/>
    <n v="0"/>
  </r>
  <r>
    <x v="3"/>
    <d v="2024-12-22T00:00:00"/>
    <x v="18"/>
    <x v="12"/>
    <x v="10"/>
    <n v="1"/>
    <n v="1"/>
    <n v="0"/>
    <m/>
    <m/>
    <n v="0"/>
  </r>
  <r>
    <x v="3"/>
    <d v="2024-12-22T00:00:00"/>
    <x v="18"/>
    <x v="12"/>
    <x v="10"/>
    <n v="5"/>
    <n v="5"/>
    <n v="0"/>
    <m/>
    <m/>
    <n v="0"/>
  </r>
  <r>
    <x v="3"/>
    <d v="2024-12-22T00:00:00"/>
    <x v="18"/>
    <x v="12"/>
    <x v="10"/>
    <n v="3"/>
    <n v="3"/>
    <n v="0"/>
    <m/>
    <m/>
    <n v="0"/>
  </r>
  <r>
    <x v="3"/>
    <d v="2024-12-22T00:00:00"/>
    <x v="18"/>
    <x v="12"/>
    <x v="10"/>
    <n v="10"/>
    <n v="10"/>
    <n v="0"/>
    <m/>
    <m/>
    <n v="0"/>
  </r>
  <r>
    <x v="3"/>
    <d v="2024-12-22T00:00:00"/>
    <x v="18"/>
    <x v="12"/>
    <x v="10"/>
    <n v="6"/>
    <n v="6"/>
    <n v="0"/>
    <m/>
    <m/>
    <n v="0"/>
  </r>
  <r>
    <x v="3"/>
    <d v="2024-12-22T00:00:00"/>
    <x v="18"/>
    <x v="12"/>
    <x v="10"/>
    <n v="2"/>
    <n v="2"/>
    <n v="0"/>
    <m/>
    <m/>
    <n v="0"/>
  </r>
  <r>
    <x v="3"/>
    <d v="2024-12-22T00:00:00"/>
    <x v="18"/>
    <x v="12"/>
    <x v="10"/>
    <n v="2"/>
    <n v="2"/>
    <n v="0"/>
    <m/>
    <m/>
    <n v="0"/>
  </r>
  <r>
    <x v="3"/>
    <d v="2024-12-22T00:00:00"/>
    <x v="18"/>
    <x v="11"/>
    <x v="13"/>
    <n v="1"/>
    <n v="1"/>
    <n v="0"/>
    <m/>
    <m/>
    <n v="0"/>
  </r>
  <r>
    <x v="3"/>
    <d v="2024-12-22T00:00:00"/>
    <x v="18"/>
    <x v="11"/>
    <x v="13"/>
    <n v="1"/>
    <n v="1"/>
    <n v="0"/>
    <m/>
    <m/>
    <n v="0"/>
  </r>
  <r>
    <x v="3"/>
    <d v="2024-12-22T00:00:00"/>
    <x v="18"/>
    <x v="11"/>
    <x v="13"/>
    <n v="2"/>
    <n v="2"/>
    <n v="0"/>
    <m/>
    <m/>
    <n v="0"/>
  </r>
  <r>
    <x v="3"/>
    <d v="2024-12-22T00:00:00"/>
    <x v="18"/>
    <x v="11"/>
    <x v="13"/>
    <n v="1"/>
    <n v="1"/>
    <n v="0"/>
    <m/>
    <m/>
    <n v="0"/>
  </r>
  <r>
    <x v="3"/>
    <d v="2024-12-22T00:00:00"/>
    <x v="18"/>
    <x v="11"/>
    <x v="13"/>
    <n v="1"/>
    <n v="1"/>
    <n v="0"/>
    <m/>
    <m/>
    <n v="0"/>
  </r>
  <r>
    <x v="3"/>
    <d v="2024-12-22T00:00:00"/>
    <x v="18"/>
    <x v="11"/>
    <x v="13"/>
    <n v="1"/>
    <n v="1"/>
    <n v="0"/>
    <m/>
    <m/>
    <n v="0"/>
  </r>
  <r>
    <x v="3"/>
    <d v="2024-12-22T00:00:00"/>
    <x v="18"/>
    <x v="11"/>
    <x v="13"/>
    <n v="1"/>
    <n v="1"/>
    <n v="0"/>
    <m/>
    <m/>
    <n v="0"/>
  </r>
  <r>
    <x v="3"/>
    <d v="2024-12-22T00:00:00"/>
    <x v="18"/>
    <x v="11"/>
    <x v="13"/>
    <n v="1"/>
    <n v="1"/>
    <n v="0"/>
    <m/>
    <m/>
    <n v="0"/>
  </r>
  <r>
    <x v="3"/>
    <d v="2024-12-22T00:00:00"/>
    <x v="18"/>
    <x v="11"/>
    <x v="13"/>
    <n v="3"/>
    <n v="2"/>
    <n v="-1"/>
    <m/>
    <m/>
    <n v="0"/>
  </r>
  <r>
    <x v="3"/>
    <d v="2024-12-22T00:00:00"/>
    <x v="18"/>
    <x v="11"/>
    <x v="13"/>
    <n v="1"/>
    <n v="1"/>
    <n v="0"/>
    <m/>
    <m/>
    <n v="0"/>
  </r>
  <r>
    <x v="3"/>
    <d v="2024-12-22T00:00:00"/>
    <x v="18"/>
    <x v="11"/>
    <x v="13"/>
    <n v="1"/>
    <n v="1"/>
    <n v="0"/>
    <m/>
    <m/>
    <n v="0"/>
  </r>
  <r>
    <x v="3"/>
    <d v="2024-12-22T00:00:00"/>
    <x v="18"/>
    <x v="11"/>
    <x v="13"/>
    <n v="1"/>
    <n v="1"/>
    <n v="0"/>
    <m/>
    <m/>
    <n v="0"/>
  </r>
  <r>
    <x v="3"/>
    <d v="2024-12-22T00:00:00"/>
    <x v="18"/>
    <x v="11"/>
    <x v="13"/>
    <n v="1"/>
    <n v="1"/>
    <n v="0"/>
    <m/>
    <m/>
    <n v="0"/>
  </r>
  <r>
    <x v="3"/>
    <d v="2024-12-22T00:00:00"/>
    <x v="18"/>
    <x v="11"/>
    <x v="13"/>
    <n v="4"/>
    <n v="4"/>
    <n v="0"/>
    <m/>
    <m/>
    <n v="0"/>
  </r>
  <r>
    <x v="3"/>
    <d v="2024-12-22T00:00:00"/>
    <x v="18"/>
    <x v="11"/>
    <x v="13"/>
    <n v="1"/>
    <n v="1"/>
    <n v="0"/>
    <m/>
    <m/>
    <n v="0"/>
  </r>
  <r>
    <x v="3"/>
    <d v="2024-12-22T00:00:00"/>
    <x v="18"/>
    <x v="11"/>
    <x v="13"/>
    <m/>
    <n v="3"/>
    <n v="3"/>
    <m/>
    <m/>
    <n v="0"/>
  </r>
  <r>
    <x v="3"/>
    <d v="2024-12-22T00:00:00"/>
    <x v="18"/>
    <x v="11"/>
    <x v="13"/>
    <n v="2"/>
    <n v="2"/>
    <n v="0"/>
    <m/>
    <m/>
    <n v="0"/>
  </r>
  <r>
    <x v="3"/>
    <d v="2024-12-22T00:00:00"/>
    <x v="18"/>
    <x v="14"/>
    <x v="17"/>
    <n v="2"/>
    <n v="2"/>
    <n v="0"/>
    <m/>
    <m/>
    <n v="0"/>
  </r>
  <r>
    <x v="3"/>
    <d v="2024-12-22T00:00:00"/>
    <x v="18"/>
    <x v="14"/>
    <x v="17"/>
    <m/>
    <m/>
    <n v="0"/>
    <n v="1"/>
    <n v="1"/>
    <n v="0"/>
  </r>
  <r>
    <x v="3"/>
    <d v="2024-12-22T00:00:00"/>
    <x v="18"/>
    <x v="14"/>
    <x v="17"/>
    <m/>
    <m/>
    <n v="0"/>
    <n v="4"/>
    <n v="9"/>
    <n v="5"/>
  </r>
  <r>
    <x v="3"/>
    <d v="2024-12-22T00:00:00"/>
    <x v="18"/>
    <x v="14"/>
    <x v="17"/>
    <n v="1"/>
    <n v="1"/>
    <n v="0"/>
    <m/>
    <m/>
    <n v="0"/>
  </r>
  <r>
    <x v="3"/>
    <d v="2024-12-22T00:00:00"/>
    <x v="18"/>
    <x v="14"/>
    <x v="17"/>
    <n v="1"/>
    <n v="1"/>
    <n v="0"/>
    <m/>
    <m/>
    <n v="0"/>
  </r>
  <r>
    <x v="3"/>
    <d v="2024-12-22T00:00:00"/>
    <x v="18"/>
    <x v="14"/>
    <x v="18"/>
    <n v="2"/>
    <n v="1"/>
    <n v="-1"/>
    <m/>
    <m/>
    <n v="0"/>
  </r>
  <r>
    <x v="3"/>
    <d v="2024-12-22T00:00:00"/>
    <x v="18"/>
    <x v="14"/>
    <x v="18"/>
    <n v="1"/>
    <n v="1"/>
    <n v="0"/>
    <m/>
    <m/>
    <n v="0"/>
  </r>
  <r>
    <x v="3"/>
    <d v="2024-12-22T00:00:00"/>
    <x v="18"/>
    <x v="14"/>
    <x v="18"/>
    <n v="1"/>
    <n v="1"/>
    <n v="0"/>
    <m/>
    <m/>
    <n v="0"/>
  </r>
  <r>
    <x v="3"/>
    <d v="2024-12-22T00:00:00"/>
    <x v="18"/>
    <x v="14"/>
    <x v="18"/>
    <n v="3"/>
    <n v="3"/>
    <n v="0"/>
    <m/>
    <n v="5"/>
    <n v="5"/>
  </r>
  <r>
    <x v="3"/>
    <d v="2024-12-22T00:00:00"/>
    <x v="18"/>
    <x v="11"/>
    <x v="19"/>
    <n v="2"/>
    <n v="2"/>
    <n v="0"/>
    <m/>
    <m/>
    <n v="0"/>
  </r>
  <r>
    <x v="3"/>
    <d v="2024-12-22T00:00:00"/>
    <x v="18"/>
    <x v="11"/>
    <x v="19"/>
    <n v="1"/>
    <n v="1"/>
    <n v="0"/>
    <m/>
    <m/>
    <n v="0"/>
  </r>
  <r>
    <x v="3"/>
    <d v="2024-12-22T00:00:00"/>
    <x v="18"/>
    <x v="11"/>
    <x v="19"/>
    <n v="3"/>
    <n v="3"/>
    <n v="0"/>
    <m/>
    <m/>
    <n v="0"/>
  </r>
  <r>
    <x v="3"/>
    <d v="2024-12-22T00:00:00"/>
    <x v="18"/>
    <x v="11"/>
    <x v="19"/>
    <n v="3"/>
    <n v="3"/>
    <n v="0"/>
    <m/>
    <m/>
    <n v="0"/>
  </r>
  <r>
    <x v="3"/>
    <d v="2024-12-22T00:00:00"/>
    <x v="18"/>
    <x v="11"/>
    <x v="19"/>
    <n v="1"/>
    <n v="1"/>
    <n v="0"/>
    <m/>
    <m/>
    <n v="0"/>
  </r>
  <r>
    <x v="3"/>
    <d v="2024-12-22T00:00:00"/>
    <x v="18"/>
    <x v="7"/>
    <x v="14"/>
    <m/>
    <m/>
    <n v="0"/>
    <n v="6"/>
    <n v="5"/>
    <n v="-1"/>
  </r>
  <r>
    <x v="3"/>
    <d v="2024-12-22T00:00:00"/>
    <x v="18"/>
    <x v="7"/>
    <x v="14"/>
    <n v="3"/>
    <n v="1"/>
    <n v="-2"/>
    <n v="6"/>
    <n v="6"/>
    <n v="0"/>
  </r>
  <r>
    <x v="3"/>
    <d v="2024-12-22T00:00:00"/>
    <x v="18"/>
    <x v="7"/>
    <x v="14"/>
    <m/>
    <m/>
    <n v="0"/>
    <n v="6"/>
    <n v="6"/>
    <n v="0"/>
  </r>
  <r>
    <x v="3"/>
    <d v="2024-12-22T00:00:00"/>
    <x v="18"/>
    <x v="7"/>
    <x v="14"/>
    <m/>
    <m/>
    <n v="0"/>
    <n v="3"/>
    <n v="4"/>
    <n v="1"/>
  </r>
  <r>
    <x v="3"/>
    <d v="2024-12-22T00:00:00"/>
    <x v="18"/>
    <x v="7"/>
    <x v="15"/>
    <n v="4"/>
    <n v="4"/>
    <n v="0"/>
    <m/>
    <m/>
    <n v="0"/>
  </r>
  <r>
    <x v="3"/>
    <d v="2024-12-22T00:00:00"/>
    <x v="18"/>
    <x v="9"/>
    <x v="20"/>
    <m/>
    <n v="1"/>
    <n v="1"/>
    <m/>
    <m/>
    <n v="0"/>
  </r>
  <r>
    <x v="3"/>
    <d v="2024-12-22T00:00:00"/>
    <x v="18"/>
    <x v="14"/>
    <x v="17"/>
    <n v="2"/>
    <n v="2"/>
    <n v="0"/>
    <m/>
    <m/>
    <n v="0"/>
  </r>
  <r>
    <x v="3"/>
    <d v="2024-12-22T00:00:00"/>
    <x v="18"/>
    <x v="14"/>
    <x v="17"/>
    <m/>
    <n v="0"/>
    <n v="0"/>
    <n v="1"/>
    <n v="1"/>
    <n v="0"/>
  </r>
  <r>
    <x v="3"/>
    <d v="2024-12-22T00:00:00"/>
    <x v="18"/>
    <x v="14"/>
    <x v="17"/>
    <m/>
    <n v="2"/>
    <n v="2"/>
    <n v="4"/>
    <n v="1"/>
    <n v="-3"/>
  </r>
  <r>
    <x v="3"/>
    <d v="2024-12-22T00:00:00"/>
    <x v="18"/>
    <x v="14"/>
    <x v="17"/>
    <n v="1"/>
    <n v="1"/>
    <n v="0"/>
    <m/>
    <m/>
    <n v="0"/>
  </r>
  <r>
    <x v="3"/>
    <d v="2024-12-22T00:00:00"/>
    <x v="18"/>
    <x v="14"/>
    <x v="17"/>
    <n v="1"/>
    <n v="1"/>
    <n v="0"/>
    <m/>
    <m/>
    <n v="0"/>
  </r>
  <r>
    <x v="3"/>
    <d v="2024-12-22T00:00:00"/>
    <x v="18"/>
    <x v="14"/>
    <x v="18"/>
    <n v="2"/>
    <n v="2"/>
    <n v="0"/>
    <m/>
    <m/>
    <n v="0"/>
  </r>
  <r>
    <x v="3"/>
    <d v="2024-12-22T00:00:00"/>
    <x v="18"/>
    <x v="14"/>
    <x v="18"/>
    <n v="1"/>
    <n v="1"/>
    <n v="0"/>
    <m/>
    <m/>
    <n v="0"/>
  </r>
  <r>
    <x v="3"/>
    <d v="2024-12-22T00:00:00"/>
    <x v="18"/>
    <x v="14"/>
    <x v="18"/>
    <n v="1"/>
    <n v="1"/>
    <n v="0"/>
    <m/>
    <m/>
    <n v="0"/>
  </r>
  <r>
    <x v="3"/>
    <d v="2024-12-22T00:00:00"/>
    <x v="18"/>
    <x v="14"/>
    <x v="18"/>
    <n v="3"/>
    <n v="2"/>
    <n v="-1"/>
    <m/>
    <m/>
    <n v="0"/>
  </r>
  <r>
    <x v="3"/>
    <d v="2024-12-22T00:00:00"/>
    <x v="18"/>
    <x v="14"/>
    <x v="14"/>
    <m/>
    <m/>
    <n v="0"/>
    <n v="6"/>
    <n v="4"/>
    <n v="-2"/>
  </r>
  <r>
    <x v="3"/>
    <d v="2024-12-22T00:00:00"/>
    <x v="18"/>
    <x v="14"/>
    <x v="14"/>
    <n v="3"/>
    <n v="1"/>
    <n v="-2"/>
    <n v="6"/>
    <n v="5"/>
    <n v="-1"/>
  </r>
  <r>
    <x v="3"/>
    <d v="2024-12-22T00:00:00"/>
    <x v="18"/>
    <x v="14"/>
    <x v="14"/>
    <m/>
    <m/>
    <n v="0"/>
    <n v="6"/>
    <n v="5"/>
    <n v="-1"/>
  </r>
  <r>
    <x v="3"/>
    <d v="2024-12-22T00:00:00"/>
    <x v="18"/>
    <x v="14"/>
    <x v="14"/>
    <m/>
    <m/>
    <n v="0"/>
    <n v="3"/>
    <n v="3"/>
    <n v="0"/>
  </r>
  <r>
    <x v="3"/>
    <d v="2024-12-29T00:00:00"/>
    <x v="19"/>
    <x v="12"/>
    <x v="10"/>
    <n v="1"/>
    <n v="1"/>
    <n v="0"/>
    <m/>
    <m/>
    <n v="0"/>
  </r>
  <r>
    <x v="3"/>
    <d v="2024-12-29T00:00:00"/>
    <x v="19"/>
    <x v="12"/>
    <x v="10"/>
    <n v="1"/>
    <n v="1"/>
    <n v="0"/>
    <m/>
    <m/>
    <n v="0"/>
  </r>
  <r>
    <x v="3"/>
    <d v="2024-12-29T00:00:00"/>
    <x v="19"/>
    <x v="12"/>
    <x v="10"/>
    <n v="1"/>
    <n v="1"/>
    <n v="0"/>
    <m/>
    <m/>
    <n v="0"/>
  </r>
  <r>
    <x v="3"/>
    <d v="2024-12-29T00:00:00"/>
    <x v="19"/>
    <x v="12"/>
    <x v="10"/>
    <n v="1"/>
    <n v="1"/>
    <n v="0"/>
    <m/>
    <m/>
    <n v="0"/>
  </r>
  <r>
    <x v="3"/>
    <d v="2024-12-29T00:00:00"/>
    <x v="19"/>
    <x v="12"/>
    <x v="10"/>
    <n v="2"/>
    <n v="2"/>
    <n v="0"/>
    <m/>
    <m/>
    <n v="0"/>
  </r>
  <r>
    <x v="3"/>
    <d v="2024-12-29T00:00:00"/>
    <x v="19"/>
    <x v="12"/>
    <x v="10"/>
    <n v="2"/>
    <n v="2"/>
    <n v="0"/>
    <m/>
    <m/>
    <n v="0"/>
  </r>
  <r>
    <x v="3"/>
    <d v="2024-12-29T00:00:00"/>
    <x v="19"/>
    <x v="12"/>
    <x v="10"/>
    <n v="12"/>
    <n v="11"/>
    <n v="-1"/>
    <m/>
    <m/>
    <n v="0"/>
  </r>
  <r>
    <x v="3"/>
    <d v="2024-12-29T00:00:00"/>
    <x v="19"/>
    <x v="12"/>
    <x v="10"/>
    <n v="1"/>
    <n v="1"/>
    <n v="0"/>
    <m/>
    <m/>
    <n v="0"/>
  </r>
  <r>
    <x v="3"/>
    <d v="2024-12-29T00:00:00"/>
    <x v="19"/>
    <x v="12"/>
    <x v="10"/>
    <n v="1"/>
    <n v="1"/>
    <n v="0"/>
    <m/>
    <m/>
    <n v="0"/>
  </r>
  <r>
    <x v="3"/>
    <d v="2024-12-29T00:00:00"/>
    <x v="19"/>
    <x v="12"/>
    <x v="10"/>
    <n v="4"/>
    <n v="4"/>
    <n v="0"/>
    <m/>
    <m/>
    <n v="0"/>
  </r>
  <r>
    <x v="3"/>
    <d v="2024-12-29T00:00:00"/>
    <x v="19"/>
    <x v="12"/>
    <x v="10"/>
    <n v="2"/>
    <n v="2"/>
    <n v="0"/>
    <m/>
    <m/>
    <n v="0"/>
  </r>
  <r>
    <x v="3"/>
    <d v="2024-12-29T00:00:00"/>
    <x v="19"/>
    <x v="12"/>
    <x v="10"/>
    <n v="2"/>
    <n v="2"/>
    <n v="0"/>
    <m/>
    <m/>
    <n v="0"/>
  </r>
  <r>
    <x v="3"/>
    <d v="2024-12-29T00:00:00"/>
    <x v="19"/>
    <x v="12"/>
    <x v="10"/>
    <n v="1"/>
    <n v="1"/>
    <n v="0"/>
    <m/>
    <m/>
    <n v="0"/>
  </r>
  <r>
    <x v="3"/>
    <d v="2024-12-29T00:00:00"/>
    <x v="19"/>
    <x v="12"/>
    <x v="10"/>
    <n v="5"/>
    <n v="5"/>
    <n v="0"/>
    <m/>
    <m/>
    <n v="0"/>
  </r>
  <r>
    <x v="3"/>
    <d v="2024-12-29T00:00:00"/>
    <x v="19"/>
    <x v="12"/>
    <x v="10"/>
    <n v="3"/>
    <n v="3"/>
    <n v="0"/>
    <m/>
    <m/>
    <n v="0"/>
  </r>
  <r>
    <x v="3"/>
    <d v="2024-12-29T00:00:00"/>
    <x v="19"/>
    <x v="12"/>
    <x v="10"/>
    <n v="10"/>
    <n v="10"/>
    <n v="0"/>
    <m/>
    <m/>
    <n v="0"/>
  </r>
  <r>
    <x v="3"/>
    <d v="2024-12-29T00:00:00"/>
    <x v="19"/>
    <x v="12"/>
    <x v="10"/>
    <n v="6"/>
    <n v="6"/>
    <n v="0"/>
    <m/>
    <m/>
    <n v="0"/>
  </r>
  <r>
    <x v="3"/>
    <d v="2024-12-29T00:00:00"/>
    <x v="19"/>
    <x v="12"/>
    <x v="10"/>
    <n v="2"/>
    <n v="2"/>
    <n v="0"/>
    <m/>
    <m/>
    <n v="0"/>
  </r>
  <r>
    <x v="3"/>
    <d v="2024-12-29T00:00:00"/>
    <x v="19"/>
    <x v="12"/>
    <x v="10"/>
    <n v="2"/>
    <n v="2"/>
    <n v="0"/>
    <m/>
    <m/>
    <n v="0"/>
  </r>
  <r>
    <x v="3"/>
    <d v="2024-12-29T00:00:00"/>
    <x v="19"/>
    <x v="7"/>
    <x v="7"/>
    <n v="1"/>
    <n v="1"/>
    <n v="0"/>
    <n v="0"/>
    <m/>
    <n v="0"/>
  </r>
  <r>
    <x v="3"/>
    <d v="2024-12-29T00:00:00"/>
    <x v="19"/>
    <x v="7"/>
    <x v="7"/>
    <n v="1"/>
    <n v="1"/>
    <n v="0"/>
    <n v="0"/>
    <m/>
    <n v="0"/>
  </r>
  <r>
    <x v="3"/>
    <d v="2024-12-29T00:00:00"/>
    <x v="19"/>
    <x v="7"/>
    <x v="7"/>
    <n v="1"/>
    <n v="1"/>
    <n v="0"/>
    <n v="0"/>
    <m/>
    <n v="0"/>
  </r>
  <r>
    <x v="3"/>
    <d v="2024-12-29T00:00:00"/>
    <x v="19"/>
    <x v="7"/>
    <x v="7"/>
    <n v="1"/>
    <n v="2"/>
    <n v="1"/>
    <n v="0"/>
    <m/>
    <n v="0"/>
  </r>
  <r>
    <x v="3"/>
    <d v="2024-12-29T00:00:00"/>
    <x v="19"/>
    <x v="7"/>
    <x v="7"/>
    <n v="1"/>
    <n v="3"/>
    <n v="2"/>
    <n v="0"/>
    <m/>
    <n v="0"/>
  </r>
  <r>
    <x v="3"/>
    <d v="2024-12-29T00:00:00"/>
    <x v="19"/>
    <x v="7"/>
    <x v="7"/>
    <n v="12"/>
    <n v="10"/>
    <n v="-2"/>
    <n v="0"/>
    <m/>
    <n v="0"/>
  </r>
  <r>
    <x v="3"/>
    <d v="2024-12-29T00:00:00"/>
    <x v="19"/>
    <x v="7"/>
    <x v="7"/>
    <n v="2"/>
    <n v="2"/>
    <n v="0"/>
    <m/>
    <m/>
    <n v="0"/>
  </r>
  <r>
    <x v="3"/>
    <d v="2024-12-29T00:00:00"/>
    <x v="19"/>
    <x v="7"/>
    <x v="7"/>
    <n v="2"/>
    <n v="2"/>
    <n v="0"/>
    <m/>
    <m/>
    <n v="0"/>
  </r>
  <r>
    <x v="3"/>
    <d v="2024-12-29T00:00:00"/>
    <x v="19"/>
    <x v="7"/>
    <x v="7"/>
    <n v="4"/>
    <n v="4"/>
    <n v="0"/>
    <m/>
    <m/>
    <n v="0"/>
  </r>
  <r>
    <x v="3"/>
    <d v="2024-12-29T00:00:00"/>
    <x v="19"/>
    <x v="7"/>
    <x v="7"/>
    <n v="8"/>
    <n v="8"/>
    <n v="0"/>
    <m/>
    <m/>
    <n v="0"/>
  </r>
  <r>
    <x v="3"/>
    <d v="2024-12-29T00:00:00"/>
    <x v="19"/>
    <x v="7"/>
    <x v="7"/>
    <n v="2"/>
    <n v="2"/>
    <n v="0"/>
    <m/>
    <m/>
    <n v="0"/>
  </r>
  <r>
    <x v="3"/>
    <d v="2024-12-29T00:00:00"/>
    <x v="19"/>
    <x v="7"/>
    <x v="7"/>
    <n v="2"/>
    <n v="2"/>
    <n v="0"/>
    <m/>
    <m/>
    <n v="0"/>
  </r>
  <r>
    <x v="3"/>
    <d v="2024-12-29T00:00:00"/>
    <x v="19"/>
    <x v="7"/>
    <x v="7"/>
    <n v="10"/>
    <n v="7"/>
    <n v="-3"/>
    <m/>
    <m/>
    <n v="0"/>
  </r>
  <r>
    <x v="3"/>
    <d v="2024-12-29T00:00:00"/>
    <x v="19"/>
    <x v="7"/>
    <x v="7"/>
    <n v="6"/>
    <n v="5"/>
    <n v="-1"/>
    <m/>
    <m/>
    <n v="0"/>
  </r>
  <r>
    <x v="3"/>
    <d v="2024-12-29T00:00:00"/>
    <x v="19"/>
    <x v="7"/>
    <x v="7"/>
    <n v="1"/>
    <n v="4"/>
    <n v="3"/>
    <m/>
    <m/>
    <n v="0"/>
  </r>
  <r>
    <x v="3"/>
    <d v="2024-12-29T00:00:00"/>
    <x v="19"/>
    <x v="7"/>
    <x v="7"/>
    <n v="4"/>
    <n v="5"/>
    <n v="1"/>
    <m/>
    <m/>
    <n v="0"/>
  </r>
  <r>
    <x v="3"/>
    <d v="2025-01-13T00:00:00"/>
    <x v="22"/>
    <x v="9"/>
    <x v="9"/>
    <n v="1"/>
    <n v="1"/>
    <n v="0"/>
    <m/>
    <m/>
    <n v="0"/>
  </r>
  <r>
    <x v="3"/>
    <d v="2025-01-13T00:00:00"/>
    <x v="22"/>
    <x v="9"/>
    <x v="9"/>
    <n v="1"/>
    <n v="1"/>
    <n v="0"/>
    <m/>
    <m/>
    <n v="0"/>
  </r>
  <r>
    <x v="3"/>
    <d v="2025-01-13T00:00:00"/>
    <x v="22"/>
    <x v="9"/>
    <x v="9"/>
    <n v="1"/>
    <n v="1"/>
    <n v="0"/>
    <m/>
    <m/>
    <n v="0"/>
  </r>
  <r>
    <x v="3"/>
    <d v="2025-01-13T00:00:00"/>
    <x v="22"/>
    <x v="9"/>
    <x v="9"/>
    <n v="1"/>
    <n v="1"/>
    <n v="0"/>
    <m/>
    <m/>
    <n v="0"/>
  </r>
  <r>
    <x v="3"/>
    <d v="2025-01-13T00:00:00"/>
    <x v="22"/>
    <x v="9"/>
    <x v="9"/>
    <n v="2"/>
    <n v="1"/>
    <n v="-1"/>
    <m/>
    <m/>
    <n v="0"/>
  </r>
  <r>
    <x v="3"/>
    <d v="2025-01-13T00:00:00"/>
    <x v="22"/>
    <x v="9"/>
    <x v="9"/>
    <n v="2"/>
    <n v="2"/>
    <n v="0"/>
    <m/>
    <m/>
    <n v="0"/>
  </r>
  <r>
    <x v="3"/>
    <d v="2025-01-13T00:00:00"/>
    <x v="22"/>
    <x v="9"/>
    <x v="9"/>
    <n v="12"/>
    <n v="12"/>
    <n v="0"/>
    <m/>
    <m/>
    <n v="0"/>
  </r>
  <r>
    <x v="3"/>
    <d v="2025-01-13T00:00:00"/>
    <x v="22"/>
    <x v="9"/>
    <x v="9"/>
    <n v="1"/>
    <n v="2"/>
    <n v="1"/>
    <m/>
    <m/>
    <n v="0"/>
  </r>
  <r>
    <x v="3"/>
    <d v="2025-01-13T00:00:00"/>
    <x v="22"/>
    <x v="9"/>
    <x v="9"/>
    <n v="1"/>
    <n v="2"/>
    <n v="1"/>
    <m/>
    <m/>
    <n v="0"/>
  </r>
  <r>
    <x v="3"/>
    <d v="2025-01-13T00:00:00"/>
    <x v="22"/>
    <x v="9"/>
    <x v="9"/>
    <n v="4"/>
    <n v="4"/>
    <n v="0"/>
    <m/>
    <m/>
    <n v="0"/>
  </r>
  <r>
    <x v="3"/>
    <d v="2025-01-13T00:00:00"/>
    <x v="22"/>
    <x v="9"/>
    <x v="9"/>
    <n v="2"/>
    <n v="2"/>
    <n v="0"/>
    <m/>
    <m/>
    <n v="0"/>
  </r>
  <r>
    <x v="3"/>
    <d v="2025-01-13T00:00:00"/>
    <x v="22"/>
    <x v="9"/>
    <x v="9"/>
    <n v="2"/>
    <n v="2"/>
    <n v="0"/>
    <m/>
    <m/>
    <n v="0"/>
  </r>
  <r>
    <x v="3"/>
    <d v="2025-01-13T00:00:00"/>
    <x v="22"/>
    <x v="9"/>
    <x v="9"/>
    <n v="1"/>
    <n v="1"/>
    <n v="0"/>
    <m/>
    <m/>
    <n v="0"/>
  </r>
  <r>
    <x v="3"/>
    <d v="2025-01-13T00:00:00"/>
    <x v="22"/>
    <x v="9"/>
    <x v="9"/>
    <n v="5"/>
    <n v="5"/>
    <n v="0"/>
    <m/>
    <m/>
    <n v="0"/>
  </r>
  <r>
    <x v="3"/>
    <d v="2025-01-13T00:00:00"/>
    <x v="22"/>
    <x v="9"/>
    <x v="9"/>
    <n v="3"/>
    <n v="3"/>
    <n v="0"/>
    <m/>
    <m/>
    <n v="0"/>
  </r>
  <r>
    <x v="3"/>
    <d v="2025-01-13T00:00:00"/>
    <x v="22"/>
    <x v="9"/>
    <x v="9"/>
    <n v="10"/>
    <n v="10"/>
    <n v="0"/>
    <m/>
    <m/>
    <n v="0"/>
  </r>
  <r>
    <x v="3"/>
    <d v="2025-01-13T00:00:00"/>
    <x v="22"/>
    <x v="9"/>
    <x v="9"/>
    <n v="6"/>
    <n v="6"/>
    <n v="0"/>
    <m/>
    <m/>
    <n v="0"/>
  </r>
  <r>
    <x v="3"/>
    <d v="2025-01-13T00:00:00"/>
    <x v="22"/>
    <x v="9"/>
    <x v="9"/>
    <n v="2"/>
    <n v="2"/>
    <n v="0"/>
    <m/>
    <m/>
    <n v="0"/>
  </r>
  <r>
    <x v="3"/>
    <d v="2025-01-13T00:00:00"/>
    <x v="22"/>
    <x v="9"/>
    <x v="9"/>
    <n v="2"/>
    <n v="2"/>
    <n v="0"/>
    <m/>
    <m/>
    <n v="0"/>
  </r>
  <r>
    <x v="3"/>
    <d v="2025-01-13T00:00:00"/>
    <x v="22"/>
    <x v="9"/>
    <x v="16"/>
    <n v="1"/>
    <n v="1"/>
    <n v="0"/>
    <n v="0"/>
    <m/>
    <n v="0"/>
  </r>
  <r>
    <x v="3"/>
    <d v="2025-01-13T00:00:00"/>
    <x v="22"/>
    <x v="9"/>
    <x v="16"/>
    <m/>
    <n v="1"/>
    <n v="1"/>
    <n v="7"/>
    <n v="4"/>
    <n v="-3"/>
  </r>
  <r>
    <x v="3"/>
    <d v="2025-01-13T00:00:00"/>
    <x v="22"/>
    <x v="9"/>
    <x v="16"/>
    <n v="1"/>
    <n v="1"/>
    <n v="0"/>
    <n v="0"/>
    <m/>
    <n v="0"/>
  </r>
  <r>
    <x v="3"/>
    <d v="2025-01-13T00:00:00"/>
    <x v="22"/>
    <x v="9"/>
    <x v="16"/>
    <m/>
    <n v="1"/>
    <n v="1"/>
    <n v="2"/>
    <n v="1"/>
    <n v="-1"/>
  </r>
  <r>
    <x v="3"/>
    <d v="2025-01-13T00:00:00"/>
    <x v="22"/>
    <x v="9"/>
    <x v="16"/>
    <n v="1"/>
    <n v="1"/>
    <n v="0"/>
    <n v="0"/>
    <n v="0"/>
    <n v="0"/>
  </r>
  <r>
    <x v="3"/>
    <d v="2025-01-13T00:00:00"/>
    <x v="22"/>
    <x v="11"/>
    <x v="7"/>
    <n v="1"/>
    <n v="1"/>
    <n v="0"/>
    <m/>
    <m/>
    <n v="0"/>
  </r>
  <r>
    <x v="3"/>
    <d v="2025-01-13T00:00:00"/>
    <x v="22"/>
    <x v="11"/>
    <x v="7"/>
    <n v="1"/>
    <n v="0"/>
    <n v="-1"/>
    <m/>
    <m/>
    <n v="0"/>
  </r>
  <r>
    <x v="3"/>
    <d v="2025-01-13T00:00:00"/>
    <x v="22"/>
    <x v="11"/>
    <x v="7"/>
    <n v="1"/>
    <n v="1"/>
    <n v="0"/>
    <m/>
    <m/>
    <n v="0"/>
  </r>
  <r>
    <x v="3"/>
    <d v="2025-01-13T00:00:00"/>
    <x v="22"/>
    <x v="11"/>
    <x v="7"/>
    <n v="1"/>
    <n v="2"/>
    <n v="1"/>
    <m/>
    <m/>
    <n v="0"/>
  </r>
  <r>
    <x v="3"/>
    <d v="2025-01-13T00:00:00"/>
    <x v="22"/>
    <x v="11"/>
    <x v="7"/>
    <n v="1"/>
    <n v="3"/>
    <n v="2"/>
    <m/>
    <m/>
    <n v="0"/>
  </r>
  <r>
    <x v="3"/>
    <d v="2025-01-13T00:00:00"/>
    <x v="22"/>
    <x v="11"/>
    <x v="7"/>
    <n v="12"/>
    <n v="10"/>
    <n v="-2"/>
    <m/>
    <m/>
    <n v="0"/>
  </r>
  <r>
    <x v="3"/>
    <d v="2025-01-13T00:00:00"/>
    <x v="22"/>
    <x v="11"/>
    <x v="7"/>
    <n v="2"/>
    <n v="2"/>
    <n v="0"/>
    <m/>
    <m/>
    <n v="0"/>
  </r>
  <r>
    <x v="3"/>
    <d v="2025-01-13T00:00:00"/>
    <x v="22"/>
    <x v="11"/>
    <x v="7"/>
    <n v="2"/>
    <n v="2"/>
    <n v="0"/>
    <m/>
    <m/>
    <n v="0"/>
  </r>
  <r>
    <x v="3"/>
    <d v="2025-01-13T00:00:00"/>
    <x v="22"/>
    <x v="11"/>
    <x v="7"/>
    <n v="4"/>
    <n v="4"/>
    <n v="0"/>
    <m/>
    <m/>
    <n v="0"/>
  </r>
  <r>
    <x v="3"/>
    <d v="2025-01-13T00:00:00"/>
    <x v="22"/>
    <x v="11"/>
    <x v="7"/>
    <n v="8"/>
    <n v="8"/>
    <n v="0"/>
    <m/>
    <m/>
    <n v="0"/>
  </r>
  <r>
    <x v="3"/>
    <d v="2025-01-13T00:00:00"/>
    <x v="22"/>
    <x v="11"/>
    <x v="7"/>
    <n v="2"/>
    <n v="2"/>
    <n v="0"/>
    <m/>
    <m/>
    <n v="0"/>
  </r>
  <r>
    <x v="3"/>
    <d v="2025-01-13T00:00:00"/>
    <x v="22"/>
    <x v="11"/>
    <x v="7"/>
    <n v="2"/>
    <n v="2"/>
    <n v="0"/>
    <m/>
    <m/>
    <n v="0"/>
  </r>
  <r>
    <x v="3"/>
    <d v="2025-01-13T00:00:00"/>
    <x v="22"/>
    <x v="11"/>
    <x v="7"/>
    <n v="10"/>
    <n v="6"/>
    <n v="-4"/>
    <m/>
    <m/>
    <n v="0"/>
  </r>
  <r>
    <x v="3"/>
    <d v="2025-01-13T00:00:00"/>
    <x v="22"/>
    <x v="11"/>
    <x v="7"/>
    <n v="6"/>
    <n v="5"/>
    <n v="-1"/>
    <m/>
    <m/>
    <n v="0"/>
  </r>
  <r>
    <x v="3"/>
    <d v="2025-01-13T00:00:00"/>
    <x v="22"/>
    <x v="11"/>
    <x v="7"/>
    <n v="1"/>
    <n v="4"/>
    <n v="3"/>
    <m/>
    <m/>
    <n v="0"/>
  </r>
  <r>
    <x v="3"/>
    <d v="2025-01-13T00:00:00"/>
    <x v="22"/>
    <x v="11"/>
    <x v="7"/>
    <n v="4"/>
    <n v="5"/>
    <n v="1"/>
    <m/>
    <m/>
    <n v="0"/>
  </r>
  <r>
    <x v="3"/>
    <d v="2025-01-13T00:00:00"/>
    <x v="22"/>
    <x v="12"/>
    <x v="10"/>
    <n v="1"/>
    <n v="1"/>
    <n v="0"/>
    <m/>
    <m/>
    <n v="0"/>
  </r>
  <r>
    <x v="3"/>
    <d v="2025-01-13T00:00:00"/>
    <x v="22"/>
    <x v="12"/>
    <x v="10"/>
    <n v="1"/>
    <n v="1"/>
    <n v="0"/>
    <m/>
    <m/>
    <n v="0"/>
  </r>
  <r>
    <x v="3"/>
    <d v="2025-01-13T00:00:00"/>
    <x v="22"/>
    <x v="12"/>
    <x v="10"/>
    <n v="1"/>
    <n v="1"/>
    <n v="0"/>
    <m/>
    <m/>
    <n v="0"/>
  </r>
  <r>
    <x v="3"/>
    <d v="2025-01-13T00:00:00"/>
    <x v="22"/>
    <x v="12"/>
    <x v="10"/>
    <n v="1"/>
    <n v="1"/>
    <n v="0"/>
    <m/>
    <m/>
    <n v="0"/>
  </r>
  <r>
    <x v="3"/>
    <d v="2025-01-13T00:00:00"/>
    <x v="22"/>
    <x v="12"/>
    <x v="10"/>
    <n v="2"/>
    <n v="2"/>
    <n v="0"/>
    <m/>
    <m/>
    <n v="0"/>
  </r>
  <r>
    <x v="3"/>
    <d v="2025-01-13T00:00:00"/>
    <x v="22"/>
    <x v="12"/>
    <x v="10"/>
    <n v="2"/>
    <n v="2"/>
    <n v="0"/>
    <m/>
    <m/>
    <n v="0"/>
  </r>
  <r>
    <x v="3"/>
    <d v="2025-01-13T00:00:00"/>
    <x v="22"/>
    <x v="12"/>
    <x v="10"/>
    <n v="12"/>
    <n v="11"/>
    <n v="-1"/>
    <m/>
    <m/>
    <n v="0"/>
  </r>
  <r>
    <x v="3"/>
    <d v="2025-01-13T00:00:00"/>
    <x v="22"/>
    <x v="12"/>
    <x v="10"/>
    <n v="1"/>
    <n v="1"/>
    <n v="0"/>
    <m/>
    <m/>
    <n v="0"/>
  </r>
  <r>
    <x v="3"/>
    <d v="2025-01-13T00:00:00"/>
    <x v="22"/>
    <x v="12"/>
    <x v="10"/>
    <n v="1"/>
    <n v="1"/>
    <n v="0"/>
    <m/>
    <m/>
    <n v="0"/>
  </r>
  <r>
    <x v="3"/>
    <d v="2025-01-13T00:00:00"/>
    <x v="22"/>
    <x v="12"/>
    <x v="10"/>
    <n v="4"/>
    <n v="4"/>
    <n v="0"/>
    <m/>
    <m/>
    <n v="0"/>
  </r>
  <r>
    <x v="3"/>
    <d v="2025-01-13T00:00:00"/>
    <x v="22"/>
    <x v="12"/>
    <x v="10"/>
    <n v="2"/>
    <n v="2"/>
    <n v="0"/>
    <m/>
    <m/>
    <n v="0"/>
  </r>
  <r>
    <x v="3"/>
    <d v="2025-01-13T00:00:00"/>
    <x v="22"/>
    <x v="12"/>
    <x v="10"/>
    <n v="2"/>
    <n v="2"/>
    <n v="0"/>
    <m/>
    <m/>
    <n v="0"/>
  </r>
  <r>
    <x v="3"/>
    <d v="2025-01-13T00:00:00"/>
    <x v="22"/>
    <x v="12"/>
    <x v="10"/>
    <n v="1"/>
    <n v="1"/>
    <n v="0"/>
    <m/>
    <m/>
    <n v="0"/>
  </r>
  <r>
    <x v="3"/>
    <d v="2025-01-13T00:00:00"/>
    <x v="22"/>
    <x v="12"/>
    <x v="10"/>
    <n v="5"/>
    <n v="5"/>
    <n v="0"/>
    <m/>
    <m/>
    <n v="0"/>
  </r>
  <r>
    <x v="3"/>
    <d v="2025-01-13T00:00:00"/>
    <x v="22"/>
    <x v="12"/>
    <x v="10"/>
    <n v="3"/>
    <n v="3"/>
    <n v="0"/>
    <m/>
    <m/>
    <n v="0"/>
  </r>
  <r>
    <x v="3"/>
    <d v="2025-01-13T00:00:00"/>
    <x v="22"/>
    <x v="12"/>
    <x v="10"/>
    <n v="10"/>
    <n v="10"/>
    <n v="0"/>
    <m/>
    <m/>
    <n v="0"/>
  </r>
  <r>
    <x v="3"/>
    <d v="2025-01-13T00:00:00"/>
    <x v="22"/>
    <x v="12"/>
    <x v="10"/>
    <n v="6"/>
    <n v="6"/>
    <n v="0"/>
    <m/>
    <m/>
    <n v="0"/>
  </r>
  <r>
    <x v="3"/>
    <d v="2025-01-13T00:00:00"/>
    <x v="22"/>
    <x v="12"/>
    <x v="10"/>
    <n v="2"/>
    <n v="2"/>
    <n v="0"/>
    <m/>
    <m/>
    <n v="0"/>
  </r>
  <r>
    <x v="3"/>
    <d v="2025-01-13T00:00:00"/>
    <x v="22"/>
    <x v="12"/>
    <x v="10"/>
    <n v="2"/>
    <n v="2"/>
    <n v="0"/>
    <m/>
    <m/>
    <n v="0"/>
  </r>
  <r>
    <x v="3"/>
    <d v="2025-01-13T00:00:00"/>
    <x v="22"/>
    <x v="8"/>
    <x v="8"/>
    <n v="1"/>
    <n v="1"/>
    <n v="0"/>
    <m/>
    <m/>
    <n v="0"/>
  </r>
  <r>
    <x v="3"/>
    <d v="2025-01-13T00:00:00"/>
    <x v="22"/>
    <x v="8"/>
    <x v="8"/>
    <n v="1"/>
    <n v="1"/>
    <n v="0"/>
    <m/>
    <m/>
    <n v="0"/>
  </r>
  <r>
    <x v="3"/>
    <d v="2025-01-13T00:00:00"/>
    <x v="22"/>
    <x v="8"/>
    <x v="8"/>
    <n v="1"/>
    <n v="1"/>
    <n v="0"/>
    <m/>
    <m/>
    <n v="0"/>
  </r>
  <r>
    <x v="3"/>
    <d v="2025-01-13T00:00:00"/>
    <x v="22"/>
    <x v="8"/>
    <x v="8"/>
    <n v="1"/>
    <n v="1"/>
    <n v="0"/>
    <m/>
    <m/>
    <n v="0"/>
  </r>
  <r>
    <x v="3"/>
    <d v="2025-01-13T00:00:00"/>
    <x v="22"/>
    <x v="8"/>
    <x v="8"/>
    <n v="2"/>
    <n v="2"/>
    <n v="0"/>
    <m/>
    <m/>
    <n v="0"/>
  </r>
  <r>
    <x v="3"/>
    <d v="2025-01-13T00:00:00"/>
    <x v="22"/>
    <x v="8"/>
    <x v="8"/>
    <n v="2"/>
    <n v="2"/>
    <n v="0"/>
    <m/>
    <m/>
    <n v="0"/>
  </r>
  <r>
    <x v="3"/>
    <d v="2025-01-13T00:00:00"/>
    <x v="22"/>
    <x v="8"/>
    <x v="8"/>
    <n v="12"/>
    <n v="12"/>
    <n v="0"/>
    <m/>
    <m/>
    <n v="0"/>
  </r>
  <r>
    <x v="3"/>
    <d v="2025-01-13T00:00:00"/>
    <x v="22"/>
    <x v="8"/>
    <x v="8"/>
    <n v="1"/>
    <n v="2"/>
    <n v="1"/>
    <m/>
    <m/>
    <n v="0"/>
  </r>
  <r>
    <x v="3"/>
    <d v="2025-01-13T00:00:00"/>
    <x v="22"/>
    <x v="8"/>
    <x v="8"/>
    <n v="1"/>
    <n v="2"/>
    <n v="1"/>
    <m/>
    <m/>
    <n v="0"/>
  </r>
  <r>
    <x v="3"/>
    <d v="2025-01-13T00:00:00"/>
    <x v="22"/>
    <x v="8"/>
    <x v="8"/>
    <n v="4"/>
    <n v="4"/>
    <n v="0"/>
    <m/>
    <m/>
    <n v="0"/>
  </r>
  <r>
    <x v="3"/>
    <d v="2025-01-13T00:00:00"/>
    <x v="22"/>
    <x v="8"/>
    <x v="8"/>
    <n v="2"/>
    <n v="2"/>
    <n v="0"/>
    <m/>
    <m/>
    <n v="0"/>
  </r>
  <r>
    <x v="3"/>
    <d v="2025-01-13T00:00:00"/>
    <x v="22"/>
    <x v="8"/>
    <x v="8"/>
    <n v="2"/>
    <n v="2"/>
    <n v="0"/>
    <m/>
    <m/>
    <n v="0"/>
  </r>
  <r>
    <x v="3"/>
    <d v="2025-01-13T00:00:00"/>
    <x v="22"/>
    <x v="8"/>
    <x v="8"/>
    <n v="4"/>
    <n v="3"/>
    <n v="-1"/>
    <m/>
    <m/>
    <n v="0"/>
  </r>
  <r>
    <x v="3"/>
    <d v="2025-01-13T00:00:00"/>
    <x v="22"/>
    <x v="8"/>
    <x v="8"/>
    <n v="1"/>
    <n v="1"/>
    <n v="0"/>
    <m/>
    <m/>
    <n v="0"/>
  </r>
  <r>
    <x v="3"/>
    <d v="2025-01-13T00:00:00"/>
    <x v="22"/>
    <x v="8"/>
    <x v="8"/>
    <n v="3"/>
    <n v="3"/>
    <n v="0"/>
    <m/>
    <m/>
    <n v="0"/>
  </r>
  <r>
    <x v="3"/>
    <d v="2025-01-13T00:00:00"/>
    <x v="22"/>
    <x v="8"/>
    <x v="8"/>
    <n v="10"/>
    <n v="10"/>
    <n v="0"/>
    <m/>
    <m/>
    <n v="0"/>
  </r>
  <r>
    <x v="3"/>
    <d v="2025-01-13T00:00:00"/>
    <x v="22"/>
    <x v="8"/>
    <x v="8"/>
    <n v="6"/>
    <n v="5"/>
    <n v="-1"/>
    <m/>
    <m/>
    <n v="0"/>
  </r>
  <r>
    <x v="3"/>
    <d v="2025-01-13T00:00:00"/>
    <x v="22"/>
    <x v="8"/>
    <x v="8"/>
    <n v="2"/>
    <n v="1"/>
    <n v="-1"/>
    <m/>
    <m/>
    <n v="0"/>
  </r>
  <r>
    <x v="3"/>
    <d v="2025-01-13T00:00:00"/>
    <x v="22"/>
    <x v="8"/>
    <x v="8"/>
    <n v="2"/>
    <n v="2"/>
    <n v="0"/>
    <m/>
    <m/>
    <n v="0"/>
  </r>
  <r>
    <x v="3"/>
    <d v="2025-01-13T00:00:00"/>
    <x v="22"/>
    <x v="11"/>
    <x v="13"/>
    <n v="1"/>
    <n v="1"/>
    <n v="0"/>
    <m/>
    <m/>
    <n v="0"/>
  </r>
  <r>
    <x v="3"/>
    <d v="2025-01-13T00:00:00"/>
    <x v="22"/>
    <x v="11"/>
    <x v="13"/>
    <n v="1"/>
    <n v="1"/>
    <n v="0"/>
    <m/>
    <m/>
    <n v="0"/>
  </r>
  <r>
    <x v="3"/>
    <d v="2025-01-13T00:00:00"/>
    <x v="22"/>
    <x v="11"/>
    <x v="13"/>
    <n v="2"/>
    <n v="2"/>
    <n v="0"/>
    <m/>
    <m/>
    <n v="0"/>
  </r>
  <r>
    <x v="3"/>
    <d v="2025-01-13T00:00:00"/>
    <x v="22"/>
    <x v="11"/>
    <x v="13"/>
    <n v="1"/>
    <n v="1"/>
    <n v="0"/>
    <m/>
    <m/>
    <n v="0"/>
  </r>
  <r>
    <x v="3"/>
    <d v="2025-01-13T00:00:00"/>
    <x v="22"/>
    <x v="11"/>
    <x v="13"/>
    <n v="1"/>
    <n v="1"/>
    <n v="0"/>
    <m/>
    <m/>
    <n v="0"/>
  </r>
  <r>
    <x v="3"/>
    <d v="2025-01-13T00:00:00"/>
    <x v="22"/>
    <x v="11"/>
    <x v="13"/>
    <n v="1"/>
    <n v="1"/>
    <n v="0"/>
    <m/>
    <m/>
    <n v="0"/>
  </r>
  <r>
    <x v="3"/>
    <d v="2025-01-13T00:00:00"/>
    <x v="22"/>
    <x v="11"/>
    <x v="13"/>
    <n v="1"/>
    <n v="1"/>
    <n v="0"/>
    <m/>
    <m/>
    <n v="0"/>
  </r>
  <r>
    <x v="3"/>
    <d v="2025-01-13T00:00:00"/>
    <x v="22"/>
    <x v="11"/>
    <x v="13"/>
    <n v="1"/>
    <n v="1"/>
    <n v="0"/>
    <m/>
    <m/>
    <n v="0"/>
  </r>
  <r>
    <x v="3"/>
    <d v="2025-01-13T00:00:00"/>
    <x v="22"/>
    <x v="11"/>
    <x v="13"/>
    <n v="3"/>
    <n v="2"/>
    <n v="-1"/>
    <m/>
    <m/>
    <n v="0"/>
  </r>
  <r>
    <x v="3"/>
    <d v="2025-01-13T00:00:00"/>
    <x v="22"/>
    <x v="11"/>
    <x v="13"/>
    <n v="1"/>
    <n v="1"/>
    <n v="0"/>
    <m/>
    <m/>
    <n v="0"/>
  </r>
  <r>
    <x v="3"/>
    <d v="2025-01-13T00:00:00"/>
    <x v="22"/>
    <x v="11"/>
    <x v="13"/>
    <n v="1"/>
    <n v="1"/>
    <n v="0"/>
    <m/>
    <m/>
    <n v="0"/>
  </r>
  <r>
    <x v="3"/>
    <d v="2025-01-13T00:00:00"/>
    <x v="22"/>
    <x v="11"/>
    <x v="13"/>
    <n v="1"/>
    <n v="1"/>
    <n v="0"/>
    <m/>
    <m/>
    <n v="0"/>
  </r>
  <r>
    <x v="3"/>
    <d v="2025-01-13T00:00:00"/>
    <x v="22"/>
    <x v="11"/>
    <x v="13"/>
    <n v="1"/>
    <n v="1"/>
    <n v="0"/>
    <m/>
    <m/>
    <n v="0"/>
  </r>
  <r>
    <x v="3"/>
    <d v="2025-01-13T00:00:00"/>
    <x v="22"/>
    <x v="11"/>
    <x v="13"/>
    <n v="4"/>
    <n v="5"/>
    <n v="1"/>
    <m/>
    <m/>
    <n v="0"/>
  </r>
  <r>
    <x v="3"/>
    <d v="2025-01-13T00:00:00"/>
    <x v="22"/>
    <x v="11"/>
    <x v="13"/>
    <n v="1"/>
    <n v="1"/>
    <n v="0"/>
    <m/>
    <m/>
    <n v="0"/>
  </r>
  <r>
    <x v="3"/>
    <d v="2025-01-13T00:00:00"/>
    <x v="22"/>
    <x v="11"/>
    <x v="13"/>
    <m/>
    <n v="4"/>
    <n v="4"/>
    <m/>
    <m/>
    <n v="0"/>
  </r>
  <r>
    <x v="3"/>
    <d v="2025-01-13T00:00:00"/>
    <x v="22"/>
    <x v="11"/>
    <x v="13"/>
    <n v="2"/>
    <n v="2"/>
    <n v="0"/>
    <m/>
    <m/>
    <n v="0"/>
  </r>
  <r>
    <x v="3"/>
    <d v="2025-01-13T00:00:00"/>
    <x v="22"/>
    <x v="11"/>
    <x v="19"/>
    <n v="2"/>
    <n v="2"/>
    <n v="0"/>
    <m/>
    <m/>
    <n v="0"/>
  </r>
  <r>
    <x v="3"/>
    <d v="2025-01-13T00:00:00"/>
    <x v="22"/>
    <x v="11"/>
    <x v="19"/>
    <n v="1"/>
    <n v="1"/>
    <n v="0"/>
    <m/>
    <m/>
    <n v="0"/>
  </r>
  <r>
    <x v="3"/>
    <d v="2025-01-13T00:00:00"/>
    <x v="22"/>
    <x v="11"/>
    <x v="19"/>
    <n v="3"/>
    <n v="3"/>
    <n v="0"/>
    <m/>
    <m/>
    <n v="0"/>
  </r>
  <r>
    <x v="3"/>
    <d v="2025-01-13T00:00:00"/>
    <x v="22"/>
    <x v="11"/>
    <x v="19"/>
    <n v="3"/>
    <n v="3"/>
    <n v="0"/>
    <m/>
    <m/>
    <n v="0"/>
  </r>
  <r>
    <x v="3"/>
    <d v="2025-01-13T00:00:00"/>
    <x v="22"/>
    <x v="11"/>
    <x v="19"/>
    <n v="1"/>
    <n v="1"/>
    <n v="0"/>
    <m/>
    <m/>
    <n v="0"/>
  </r>
  <r>
    <x v="3"/>
    <d v="2025-01-13T00:00:00"/>
    <x v="22"/>
    <x v="14"/>
    <x v="21"/>
    <n v="10"/>
    <n v="9"/>
    <n v="-1"/>
    <m/>
    <m/>
    <n v="0"/>
  </r>
  <r>
    <x v="3"/>
    <d v="2025-01-20T00:00:00"/>
    <x v="23"/>
    <x v="12"/>
    <x v="10"/>
    <n v="1"/>
    <n v="1"/>
    <n v="0"/>
    <m/>
    <m/>
    <n v="0"/>
  </r>
  <r>
    <x v="3"/>
    <d v="2025-01-20T00:00:00"/>
    <x v="23"/>
    <x v="12"/>
    <x v="10"/>
    <n v="1"/>
    <n v="1"/>
    <n v="0"/>
    <m/>
    <m/>
    <n v="0"/>
  </r>
  <r>
    <x v="3"/>
    <d v="2025-01-20T00:00:00"/>
    <x v="23"/>
    <x v="12"/>
    <x v="10"/>
    <n v="1"/>
    <n v="1"/>
    <n v="0"/>
    <m/>
    <m/>
    <n v="0"/>
  </r>
  <r>
    <x v="3"/>
    <d v="2025-01-20T00:00:00"/>
    <x v="23"/>
    <x v="12"/>
    <x v="10"/>
    <n v="1"/>
    <n v="1"/>
    <n v="0"/>
    <m/>
    <m/>
    <n v="0"/>
  </r>
  <r>
    <x v="3"/>
    <d v="2025-01-20T00:00:00"/>
    <x v="23"/>
    <x v="12"/>
    <x v="10"/>
    <n v="2"/>
    <n v="2"/>
    <n v="0"/>
    <m/>
    <m/>
    <n v="0"/>
  </r>
  <r>
    <x v="3"/>
    <d v="2025-01-20T00:00:00"/>
    <x v="23"/>
    <x v="12"/>
    <x v="10"/>
    <n v="2"/>
    <n v="2"/>
    <n v="0"/>
    <m/>
    <m/>
    <n v="0"/>
  </r>
  <r>
    <x v="3"/>
    <d v="2025-01-20T00:00:00"/>
    <x v="23"/>
    <x v="12"/>
    <x v="10"/>
    <n v="12"/>
    <n v="10"/>
    <n v="-2"/>
    <m/>
    <m/>
    <n v="0"/>
  </r>
  <r>
    <x v="3"/>
    <d v="2025-01-20T00:00:00"/>
    <x v="23"/>
    <x v="12"/>
    <x v="10"/>
    <n v="1"/>
    <n v="1"/>
    <n v="0"/>
    <m/>
    <m/>
    <n v="0"/>
  </r>
  <r>
    <x v="3"/>
    <d v="2025-01-20T00:00:00"/>
    <x v="23"/>
    <x v="12"/>
    <x v="10"/>
    <n v="1"/>
    <n v="1"/>
    <n v="0"/>
    <m/>
    <m/>
    <n v="0"/>
  </r>
  <r>
    <x v="3"/>
    <d v="2025-01-20T00:00:00"/>
    <x v="23"/>
    <x v="12"/>
    <x v="10"/>
    <n v="4"/>
    <n v="4"/>
    <n v="0"/>
    <m/>
    <m/>
    <n v="0"/>
  </r>
  <r>
    <x v="3"/>
    <d v="2025-01-20T00:00:00"/>
    <x v="23"/>
    <x v="12"/>
    <x v="10"/>
    <n v="2"/>
    <n v="2"/>
    <n v="0"/>
    <m/>
    <m/>
    <n v="0"/>
  </r>
  <r>
    <x v="3"/>
    <d v="2025-01-20T00:00:00"/>
    <x v="23"/>
    <x v="12"/>
    <x v="10"/>
    <n v="2"/>
    <n v="2"/>
    <n v="0"/>
    <m/>
    <m/>
    <n v="0"/>
  </r>
  <r>
    <x v="3"/>
    <d v="2025-01-20T00:00:00"/>
    <x v="23"/>
    <x v="12"/>
    <x v="10"/>
    <n v="1"/>
    <n v="1"/>
    <n v="0"/>
    <m/>
    <m/>
    <n v="0"/>
  </r>
  <r>
    <x v="3"/>
    <d v="2025-01-20T00:00:00"/>
    <x v="23"/>
    <x v="12"/>
    <x v="10"/>
    <n v="5"/>
    <n v="5"/>
    <n v="0"/>
    <m/>
    <m/>
    <n v="0"/>
  </r>
  <r>
    <x v="3"/>
    <d v="2025-01-20T00:00:00"/>
    <x v="23"/>
    <x v="12"/>
    <x v="10"/>
    <n v="3"/>
    <n v="3"/>
    <n v="0"/>
    <m/>
    <m/>
    <n v="0"/>
  </r>
  <r>
    <x v="3"/>
    <d v="2025-01-20T00:00:00"/>
    <x v="23"/>
    <x v="12"/>
    <x v="10"/>
    <n v="10"/>
    <n v="10"/>
    <n v="0"/>
    <m/>
    <m/>
    <n v="0"/>
  </r>
  <r>
    <x v="3"/>
    <d v="2025-01-20T00:00:00"/>
    <x v="23"/>
    <x v="12"/>
    <x v="10"/>
    <n v="6"/>
    <n v="5"/>
    <n v="-1"/>
    <m/>
    <m/>
    <n v="0"/>
  </r>
  <r>
    <x v="3"/>
    <d v="2025-01-20T00:00:00"/>
    <x v="23"/>
    <x v="12"/>
    <x v="10"/>
    <n v="2"/>
    <n v="2"/>
    <n v="0"/>
    <m/>
    <m/>
    <n v="0"/>
  </r>
  <r>
    <x v="3"/>
    <d v="2025-01-20T00:00:00"/>
    <x v="23"/>
    <x v="12"/>
    <x v="10"/>
    <n v="2"/>
    <n v="2"/>
    <n v="0"/>
    <m/>
    <m/>
    <n v="0"/>
  </r>
  <r>
    <x v="3"/>
    <d v="2025-01-20T00:00:00"/>
    <x v="23"/>
    <x v="8"/>
    <x v="8"/>
    <n v="1"/>
    <n v="1"/>
    <n v="0"/>
    <m/>
    <m/>
    <n v="0"/>
  </r>
  <r>
    <x v="3"/>
    <d v="2025-01-20T00:00:00"/>
    <x v="23"/>
    <x v="8"/>
    <x v="8"/>
    <n v="1"/>
    <n v="1"/>
    <n v="0"/>
    <m/>
    <m/>
    <n v="0"/>
  </r>
  <r>
    <x v="3"/>
    <d v="2025-01-20T00:00:00"/>
    <x v="23"/>
    <x v="8"/>
    <x v="8"/>
    <n v="1"/>
    <n v="1"/>
    <n v="0"/>
    <m/>
    <m/>
    <n v="0"/>
  </r>
  <r>
    <x v="3"/>
    <d v="2025-01-20T00:00:00"/>
    <x v="23"/>
    <x v="8"/>
    <x v="8"/>
    <n v="1"/>
    <n v="1"/>
    <n v="0"/>
    <m/>
    <m/>
    <n v="0"/>
  </r>
  <r>
    <x v="3"/>
    <d v="2025-01-20T00:00:00"/>
    <x v="23"/>
    <x v="8"/>
    <x v="8"/>
    <n v="2"/>
    <n v="2"/>
    <n v="0"/>
    <m/>
    <m/>
    <n v="0"/>
  </r>
  <r>
    <x v="3"/>
    <d v="2025-01-20T00:00:00"/>
    <x v="23"/>
    <x v="8"/>
    <x v="8"/>
    <n v="2"/>
    <n v="2"/>
    <n v="0"/>
    <m/>
    <m/>
    <n v="0"/>
  </r>
  <r>
    <x v="3"/>
    <d v="2025-01-20T00:00:00"/>
    <x v="23"/>
    <x v="8"/>
    <x v="8"/>
    <n v="12"/>
    <n v="12"/>
    <n v="0"/>
    <m/>
    <m/>
    <n v="0"/>
  </r>
  <r>
    <x v="3"/>
    <d v="2025-01-20T00:00:00"/>
    <x v="23"/>
    <x v="8"/>
    <x v="8"/>
    <n v="1"/>
    <n v="2"/>
    <n v="1"/>
    <m/>
    <m/>
    <n v="0"/>
  </r>
  <r>
    <x v="3"/>
    <d v="2025-01-20T00:00:00"/>
    <x v="23"/>
    <x v="8"/>
    <x v="8"/>
    <n v="1"/>
    <n v="2"/>
    <n v="1"/>
    <m/>
    <m/>
    <n v="0"/>
  </r>
  <r>
    <x v="3"/>
    <d v="2025-01-20T00:00:00"/>
    <x v="23"/>
    <x v="8"/>
    <x v="8"/>
    <n v="4"/>
    <n v="4"/>
    <n v="0"/>
    <m/>
    <m/>
    <n v="0"/>
  </r>
  <r>
    <x v="3"/>
    <d v="2025-01-20T00:00:00"/>
    <x v="23"/>
    <x v="8"/>
    <x v="8"/>
    <n v="2"/>
    <n v="2"/>
    <n v="0"/>
    <m/>
    <m/>
    <n v="0"/>
  </r>
  <r>
    <x v="3"/>
    <d v="2025-01-20T00:00:00"/>
    <x v="23"/>
    <x v="8"/>
    <x v="8"/>
    <n v="2"/>
    <n v="2"/>
    <n v="0"/>
    <m/>
    <m/>
    <n v="0"/>
  </r>
  <r>
    <x v="3"/>
    <d v="2025-01-20T00:00:00"/>
    <x v="23"/>
    <x v="8"/>
    <x v="8"/>
    <n v="4"/>
    <n v="3"/>
    <n v="-1"/>
    <m/>
    <m/>
    <n v="0"/>
  </r>
  <r>
    <x v="3"/>
    <d v="2025-01-20T00:00:00"/>
    <x v="23"/>
    <x v="8"/>
    <x v="8"/>
    <n v="1"/>
    <n v="1"/>
    <n v="0"/>
    <m/>
    <m/>
    <n v="0"/>
  </r>
  <r>
    <x v="3"/>
    <d v="2025-01-20T00:00:00"/>
    <x v="23"/>
    <x v="8"/>
    <x v="8"/>
    <n v="3"/>
    <n v="3"/>
    <n v="0"/>
    <m/>
    <m/>
    <n v="0"/>
  </r>
  <r>
    <x v="3"/>
    <d v="2025-01-20T00:00:00"/>
    <x v="23"/>
    <x v="8"/>
    <x v="8"/>
    <n v="10"/>
    <n v="9"/>
    <n v="-1"/>
    <m/>
    <m/>
    <n v="0"/>
  </r>
  <r>
    <x v="3"/>
    <d v="2025-01-20T00:00:00"/>
    <x v="23"/>
    <x v="8"/>
    <x v="8"/>
    <n v="6"/>
    <n v="5"/>
    <n v="-1"/>
    <m/>
    <m/>
    <n v="0"/>
  </r>
  <r>
    <x v="3"/>
    <d v="2025-01-20T00:00:00"/>
    <x v="23"/>
    <x v="8"/>
    <x v="8"/>
    <n v="2"/>
    <n v="1"/>
    <n v="-1"/>
    <m/>
    <m/>
    <n v="0"/>
  </r>
  <r>
    <x v="3"/>
    <d v="2025-01-20T00:00:00"/>
    <x v="23"/>
    <x v="8"/>
    <x v="8"/>
    <n v="2"/>
    <n v="2"/>
    <n v="0"/>
    <m/>
    <m/>
    <n v="0"/>
  </r>
  <r>
    <x v="3"/>
    <d v="2025-01-20T00:00:00"/>
    <x v="23"/>
    <x v="9"/>
    <x v="9"/>
    <n v="1"/>
    <n v="1"/>
    <n v="0"/>
    <m/>
    <m/>
    <n v="0"/>
  </r>
  <r>
    <x v="3"/>
    <d v="2025-01-20T00:00:00"/>
    <x v="23"/>
    <x v="9"/>
    <x v="9"/>
    <n v="1"/>
    <n v="1"/>
    <n v="0"/>
    <m/>
    <m/>
    <n v="0"/>
  </r>
  <r>
    <x v="3"/>
    <d v="2025-01-20T00:00:00"/>
    <x v="23"/>
    <x v="9"/>
    <x v="9"/>
    <n v="1"/>
    <n v="1"/>
    <n v="0"/>
    <m/>
    <m/>
    <n v="0"/>
  </r>
  <r>
    <x v="3"/>
    <d v="2025-01-20T00:00:00"/>
    <x v="23"/>
    <x v="9"/>
    <x v="9"/>
    <n v="1"/>
    <n v="1"/>
    <n v="0"/>
    <m/>
    <m/>
    <n v="0"/>
  </r>
  <r>
    <x v="3"/>
    <d v="2025-01-20T00:00:00"/>
    <x v="23"/>
    <x v="9"/>
    <x v="9"/>
    <n v="2"/>
    <n v="1"/>
    <n v="-1"/>
    <m/>
    <m/>
    <n v="0"/>
  </r>
  <r>
    <x v="3"/>
    <d v="2025-01-20T00:00:00"/>
    <x v="23"/>
    <x v="9"/>
    <x v="9"/>
    <n v="2"/>
    <n v="2"/>
    <n v="0"/>
    <m/>
    <m/>
    <n v="0"/>
  </r>
  <r>
    <x v="3"/>
    <d v="2025-01-20T00:00:00"/>
    <x v="23"/>
    <x v="9"/>
    <x v="9"/>
    <n v="12"/>
    <n v="12"/>
    <n v="0"/>
    <m/>
    <m/>
    <n v="0"/>
  </r>
  <r>
    <x v="3"/>
    <d v="2025-01-20T00:00:00"/>
    <x v="23"/>
    <x v="9"/>
    <x v="9"/>
    <n v="1"/>
    <n v="2"/>
    <n v="1"/>
    <m/>
    <m/>
    <n v="0"/>
  </r>
  <r>
    <x v="3"/>
    <d v="2025-01-20T00:00:00"/>
    <x v="23"/>
    <x v="9"/>
    <x v="9"/>
    <n v="1"/>
    <n v="2"/>
    <n v="1"/>
    <m/>
    <m/>
    <n v="0"/>
  </r>
  <r>
    <x v="3"/>
    <d v="2025-01-20T00:00:00"/>
    <x v="23"/>
    <x v="9"/>
    <x v="9"/>
    <n v="4"/>
    <n v="4"/>
    <n v="0"/>
    <m/>
    <m/>
    <n v="0"/>
  </r>
  <r>
    <x v="3"/>
    <d v="2025-01-20T00:00:00"/>
    <x v="23"/>
    <x v="9"/>
    <x v="9"/>
    <n v="2"/>
    <n v="2"/>
    <n v="0"/>
    <m/>
    <m/>
    <n v="0"/>
  </r>
  <r>
    <x v="3"/>
    <d v="2025-01-20T00:00:00"/>
    <x v="23"/>
    <x v="9"/>
    <x v="9"/>
    <n v="2"/>
    <n v="2"/>
    <n v="0"/>
    <m/>
    <m/>
    <n v="0"/>
  </r>
  <r>
    <x v="3"/>
    <d v="2025-01-20T00:00:00"/>
    <x v="23"/>
    <x v="9"/>
    <x v="9"/>
    <n v="1"/>
    <n v="1"/>
    <n v="0"/>
    <m/>
    <m/>
    <n v="0"/>
  </r>
  <r>
    <x v="3"/>
    <d v="2025-01-20T00:00:00"/>
    <x v="23"/>
    <x v="9"/>
    <x v="9"/>
    <n v="5"/>
    <n v="5"/>
    <n v="0"/>
    <m/>
    <m/>
    <n v="0"/>
  </r>
  <r>
    <x v="3"/>
    <d v="2025-01-20T00:00:00"/>
    <x v="23"/>
    <x v="9"/>
    <x v="9"/>
    <n v="3"/>
    <n v="3"/>
    <n v="0"/>
    <m/>
    <m/>
    <n v="0"/>
  </r>
  <r>
    <x v="3"/>
    <d v="2025-01-20T00:00:00"/>
    <x v="23"/>
    <x v="9"/>
    <x v="9"/>
    <n v="10"/>
    <n v="10"/>
    <n v="0"/>
    <m/>
    <m/>
    <n v="0"/>
  </r>
  <r>
    <x v="3"/>
    <d v="2025-01-20T00:00:00"/>
    <x v="23"/>
    <x v="9"/>
    <x v="9"/>
    <n v="6"/>
    <n v="6"/>
    <n v="0"/>
    <m/>
    <m/>
    <n v="0"/>
  </r>
  <r>
    <x v="3"/>
    <d v="2025-01-20T00:00:00"/>
    <x v="23"/>
    <x v="9"/>
    <x v="9"/>
    <n v="2"/>
    <n v="2"/>
    <n v="0"/>
    <m/>
    <m/>
    <n v="0"/>
  </r>
  <r>
    <x v="3"/>
    <d v="2025-01-20T00:00:00"/>
    <x v="23"/>
    <x v="9"/>
    <x v="9"/>
    <n v="2"/>
    <n v="2"/>
    <n v="0"/>
    <m/>
    <m/>
    <n v="0"/>
  </r>
  <r>
    <x v="3"/>
    <d v="2025-01-20T00:00:00"/>
    <x v="23"/>
    <x v="9"/>
    <x v="16"/>
    <n v="1"/>
    <n v="1"/>
    <n v="0"/>
    <m/>
    <m/>
    <n v="0"/>
  </r>
  <r>
    <x v="3"/>
    <d v="2025-01-20T00:00:00"/>
    <x v="23"/>
    <x v="9"/>
    <x v="16"/>
    <m/>
    <n v="1"/>
    <n v="1"/>
    <m/>
    <m/>
    <n v="0"/>
  </r>
  <r>
    <x v="3"/>
    <d v="2025-01-20T00:00:00"/>
    <x v="23"/>
    <x v="9"/>
    <x v="16"/>
    <n v="1"/>
    <n v="1"/>
    <n v="0"/>
    <m/>
    <m/>
    <n v="0"/>
  </r>
  <r>
    <x v="3"/>
    <d v="2025-01-20T00:00:00"/>
    <x v="23"/>
    <x v="9"/>
    <x v="16"/>
    <m/>
    <n v="1"/>
    <n v="1"/>
    <m/>
    <m/>
    <n v="0"/>
  </r>
  <r>
    <x v="3"/>
    <d v="2025-01-20T00:00:00"/>
    <x v="23"/>
    <x v="9"/>
    <x v="16"/>
    <n v="1"/>
    <n v="1"/>
    <n v="0"/>
    <m/>
    <m/>
    <n v="0"/>
  </r>
  <r>
    <x v="3"/>
    <d v="2025-01-20T00:00:00"/>
    <x v="23"/>
    <x v="11"/>
    <x v="7"/>
    <n v="1"/>
    <n v="1"/>
    <n v="0"/>
    <m/>
    <m/>
    <n v="0"/>
  </r>
  <r>
    <x v="3"/>
    <d v="2025-01-20T00:00:00"/>
    <x v="23"/>
    <x v="11"/>
    <x v="7"/>
    <n v="1"/>
    <n v="0"/>
    <n v="-1"/>
    <m/>
    <m/>
    <n v="0"/>
  </r>
  <r>
    <x v="3"/>
    <d v="2025-01-20T00:00:00"/>
    <x v="23"/>
    <x v="11"/>
    <x v="7"/>
    <n v="1"/>
    <n v="1"/>
    <n v="0"/>
    <m/>
    <m/>
    <n v="0"/>
  </r>
  <r>
    <x v="3"/>
    <d v="2025-01-20T00:00:00"/>
    <x v="23"/>
    <x v="11"/>
    <x v="7"/>
    <n v="1"/>
    <n v="2"/>
    <n v="1"/>
    <m/>
    <m/>
    <n v="0"/>
  </r>
  <r>
    <x v="3"/>
    <d v="2025-01-20T00:00:00"/>
    <x v="23"/>
    <x v="11"/>
    <x v="7"/>
    <n v="1"/>
    <n v="3"/>
    <n v="2"/>
    <m/>
    <m/>
    <n v="0"/>
  </r>
  <r>
    <x v="3"/>
    <d v="2025-01-20T00:00:00"/>
    <x v="23"/>
    <x v="11"/>
    <x v="7"/>
    <n v="12"/>
    <n v="10"/>
    <n v="-2"/>
    <m/>
    <m/>
    <n v="0"/>
  </r>
  <r>
    <x v="3"/>
    <d v="2025-01-20T00:00:00"/>
    <x v="23"/>
    <x v="11"/>
    <x v="7"/>
    <n v="2"/>
    <n v="2"/>
    <n v="0"/>
    <m/>
    <m/>
    <n v="0"/>
  </r>
  <r>
    <x v="3"/>
    <d v="2025-01-20T00:00:00"/>
    <x v="23"/>
    <x v="11"/>
    <x v="7"/>
    <n v="2"/>
    <n v="2"/>
    <n v="0"/>
    <m/>
    <m/>
    <n v="0"/>
  </r>
  <r>
    <x v="3"/>
    <d v="2025-01-20T00:00:00"/>
    <x v="23"/>
    <x v="11"/>
    <x v="7"/>
    <n v="4"/>
    <n v="4"/>
    <n v="0"/>
    <m/>
    <m/>
    <n v="0"/>
  </r>
  <r>
    <x v="3"/>
    <d v="2025-01-20T00:00:00"/>
    <x v="23"/>
    <x v="11"/>
    <x v="7"/>
    <n v="8"/>
    <n v="8"/>
    <n v="0"/>
    <m/>
    <m/>
    <n v="0"/>
  </r>
  <r>
    <x v="3"/>
    <d v="2025-01-20T00:00:00"/>
    <x v="23"/>
    <x v="11"/>
    <x v="7"/>
    <n v="2"/>
    <n v="2"/>
    <n v="0"/>
    <m/>
    <m/>
    <n v="0"/>
  </r>
  <r>
    <x v="3"/>
    <d v="2025-01-20T00:00:00"/>
    <x v="23"/>
    <x v="11"/>
    <x v="7"/>
    <n v="2"/>
    <n v="2"/>
    <n v="0"/>
    <m/>
    <m/>
    <n v="0"/>
  </r>
  <r>
    <x v="3"/>
    <d v="2025-01-20T00:00:00"/>
    <x v="23"/>
    <x v="11"/>
    <x v="7"/>
    <n v="10"/>
    <n v="6"/>
    <n v="-4"/>
    <m/>
    <m/>
    <n v="0"/>
  </r>
  <r>
    <x v="3"/>
    <d v="2025-01-20T00:00:00"/>
    <x v="23"/>
    <x v="11"/>
    <x v="7"/>
    <n v="6"/>
    <n v="5"/>
    <n v="-1"/>
    <m/>
    <m/>
    <n v="0"/>
  </r>
  <r>
    <x v="3"/>
    <d v="2025-01-20T00:00:00"/>
    <x v="23"/>
    <x v="11"/>
    <x v="7"/>
    <n v="1"/>
    <n v="4"/>
    <n v="3"/>
    <m/>
    <m/>
    <n v="0"/>
  </r>
  <r>
    <x v="3"/>
    <d v="2025-01-20T00:00:00"/>
    <x v="23"/>
    <x v="11"/>
    <x v="7"/>
    <n v="4"/>
    <n v="5"/>
    <n v="1"/>
    <m/>
    <m/>
    <n v="0"/>
  </r>
  <r>
    <x v="3"/>
    <d v="2025-01-20T00:00:00"/>
    <x v="23"/>
    <x v="11"/>
    <x v="13"/>
    <n v="1"/>
    <n v="1"/>
    <n v="0"/>
    <m/>
    <m/>
    <n v="0"/>
  </r>
  <r>
    <x v="3"/>
    <d v="2025-01-20T00:00:00"/>
    <x v="23"/>
    <x v="11"/>
    <x v="13"/>
    <n v="2"/>
    <n v="2"/>
    <n v="0"/>
    <m/>
    <m/>
    <n v="0"/>
  </r>
  <r>
    <x v="3"/>
    <d v="2025-01-20T00:00:00"/>
    <x v="23"/>
    <x v="11"/>
    <x v="13"/>
    <n v="1"/>
    <n v="1"/>
    <n v="0"/>
    <m/>
    <m/>
    <n v="0"/>
  </r>
  <r>
    <x v="3"/>
    <d v="2025-01-20T00:00:00"/>
    <x v="23"/>
    <x v="11"/>
    <x v="13"/>
    <n v="1"/>
    <n v="1"/>
    <n v="0"/>
    <m/>
    <m/>
    <n v="0"/>
  </r>
  <r>
    <x v="3"/>
    <d v="2025-01-20T00:00:00"/>
    <x v="23"/>
    <x v="11"/>
    <x v="13"/>
    <n v="1"/>
    <n v="1"/>
    <n v="0"/>
    <m/>
    <m/>
    <n v="0"/>
  </r>
  <r>
    <x v="3"/>
    <d v="2025-01-20T00:00:00"/>
    <x v="23"/>
    <x v="11"/>
    <x v="13"/>
    <n v="1"/>
    <n v="1"/>
    <n v="0"/>
    <m/>
    <m/>
    <n v="0"/>
  </r>
  <r>
    <x v="3"/>
    <d v="2025-01-20T00:00:00"/>
    <x v="23"/>
    <x v="11"/>
    <x v="13"/>
    <n v="1"/>
    <n v="1"/>
    <n v="0"/>
    <m/>
    <m/>
    <n v="0"/>
  </r>
  <r>
    <x v="3"/>
    <d v="2025-01-20T00:00:00"/>
    <x v="23"/>
    <x v="11"/>
    <x v="13"/>
    <n v="3"/>
    <n v="2"/>
    <n v="-1"/>
    <m/>
    <m/>
    <n v="0"/>
  </r>
  <r>
    <x v="3"/>
    <d v="2025-01-20T00:00:00"/>
    <x v="23"/>
    <x v="11"/>
    <x v="13"/>
    <n v="1"/>
    <n v="1"/>
    <n v="0"/>
    <m/>
    <m/>
    <n v="0"/>
  </r>
  <r>
    <x v="3"/>
    <d v="2025-01-20T00:00:00"/>
    <x v="23"/>
    <x v="11"/>
    <x v="13"/>
    <n v="1"/>
    <n v="1"/>
    <n v="0"/>
    <m/>
    <m/>
    <n v="0"/>
  </r>
  <r>
    <x v="3"/>
    <d v="2025-01-20T00:00:00"/>
    <x v="23"/>
    <x v="11"/>
    <x v="13"/>
    <n v="1"/>
    <n v="1"/>
    <n v="0"/>
    <m/>
    <m/>
    <n v="0"/>
  </r>
  <r>
    <x v="3"/>
    <d v="2025-01-20T00:00:00"/>
    <x v="23"/>
    <x v="11"/>
    <x v="13"/>
    <n v="1"/>
    <n v="1"/>
    <n v="0"/>
    <m/>
    <m/>
    <n v="0"/>
  </r>
  <r>
    <x v="3"/>
    <d v="2025-01-20T00:00:00"/>
    <x v="23"/>
    <x v="11"/>
    <x v="13"/>
    <n v="4"/>
    <n v="6"/>
    <n v="2"/>
    <m/>
    <m/>
    <n v="0"/>
  </r>
  <r>
    <x v="3"/>
    <d v="2025-01-20T00:00:00"/>
    <x v="23"/>
    <x v="11"/>
    <x v="13"/>
    <n v="1"/>
    <n v="1"/>
    <n v="0"/>
    <m/>
    <m/>
    <n v="0"/>
  </r>
  <r>
    <x v="3"/>
    <d v="2025-01-20T00:00:00"/>
    <x v="23"/>
    <x v="11"/>
    <x v="13"/>
    <n v="1"/>
    <n v="4"/>
    <n v="3"/>
    <m/>
    <m/>
    <n v="0"/>
  </r>
  <r>
    <x v="3"/>
    <d v="2025-01-20T00:00:00"/>
    <x v="23"/>
    <x v="11"/>
    <x v="13"/>
    <n v="2"/>
    <n v="2"/>
    <n v="0"/>
    <m/>
    <m/>
    <n v="0"/>
  </r>
  <r>
    <x v="3"/>
    <d v="2025-01-20T00:00:00"/>
    <x v="23"/>
    <x v="11"/>
    <x v="19"/>
    <n v="2"/>
    <n v="2"/>
    <n v="0"/>
    <m/>
    <m/>
    <n v="0"/>
  </r>
  <r>
    <x v="3"/>
    <d v="2025-01-20T00:00:00"/>
    <x v="23"/>
    <x v="11"/>
    <x v="19"/>
    <n v="1"/>
    <n v="1"/>
    <n v="0"/>
    <m/>
    <m/>
    <n v="0"/>
  </r>
  <r>
    <x v="3"/>
    <d v="2025-01-20T00:00:00"/>
    <x v="23"/>
    <x v="11"/>
    <x v="19"/>
    <n v="3"/>
    <n v="3"/>
    <n v="0"/>
    <m/>
    <m/>
    <n v="0"/>
  </r>
  <r>
    <x v="3"/>
    <d v="2025-01-20T00:00:00"/>
    <x v="23"/>
    <x v="11"/>
    <x v="19"/>
    <n v="3"/>
    <n v="3"/>
    <n v="0"/>
    <m/>
    <m/>
    <n v="0"/>
  </r>
  <r>
    <x v="3"/>
    <d v="2025-01-20T00:00:00"/>
    <x v="23"/>
    <x v="11"/>
    <x v="19"/>
    <n v="1"/>
    <n v="1"/>
    <n v="0"/>
    <m/>
    <m/>
    <n v="0"/>
  </r>
  <r>
    <x v="3"/>
    <d v="2025-01-27T00:00:00"/>
    <x v="24"/>
    <x v="11"/>
    <x v="7"/>
    <n v="1"/>
    <n v="1"/>
    <n v="0"/>
    <m/>
    <m/>
    <n v="0"/>
  </r>
  <r>
    <x v="3"/>
    <d v="2025-01-27T00:00:00"/>
    <x v="24"/>
    <x v="11"/>
    <x v="7"/>
    <n v="1"/>
    <n v="0"/>
    <n v="-1"/>
    <m/>
    <m/>
    <n v="0"/>
  </r>
  <r>
    <x v="3"/>
    <d v="2025-01-27T00:00:00"/>
    <x v="24"/>
    <x v="11"/>
    <x v="7"/>
    <n v="1"/>
    <n v="1"/>
    <n v="0"/>
    <m/>
    <m/>
    <n v="0"/>
  </r>
  <r>
    <x v="3"/>
    <d v="2025-01-27T00:00:00"/>
    <x v="24"/>
    <x v="11"/>
    <x v="7"/>
    <n v="1"/>
    <n v="2"/>
    <n v="1"/>
    <m/>
    <m/>
    <n v="0"/>
  </r>
  <r>
    <x v="3"/>
    <d v="2025-01-27T00:00:00"/>
    <x v="24"/>
    <x v="11"/>
    <x v="7"/>
    <n v="1"/>
    <n v="3"/>
    <n v="2"/>
    <m/>
    <m/>
    <n v="0"/>
  </r>
  <r>
    <x v="3"/>
    <d v="2025-01-27T00:00:00"/>
    <x v="24"/>
    <x v="11"/>
    <x v="7"/>
    <n v="12"/>
    <n v="10"/>
    <n v="-2"/>
    <m/>
    <m/>
    <n v="0"/>
  </r>
  <r>
    <x v="3"/>
    <d v="2025-01-27T00:00:00"/>
    <x v="24"/>
    <x v="11"/>
    <x v="7"/>
    <n v="2"/>
    <n v="2"/>
    <n v="0"/>
    <m/>
    <m/>
    <n v="0"/>
  </r>
  <r>
    <x v="3"/>
    <d v="2025-01-27T00:00:00"/>
    <x v="24"/>
    <x v="11"/>
    <x v="7"/>
    <n v="2"/>
    <n v="2"/>
    <n v="0"/>
    <m/>
    <m/>
    <n v="0"/>
  </r>
  <r>
    <x v="3"/>
    <d v="2025-01-27T00:00:00"/>
    <x v="24"/>
    <x v="11"/>
    <x v="7"/>
    <n v="4"/>
    <n v="4"/>
    <n v="0"/>
    <m/>
    <m/>
    <n v="0"/>
  </r>
  <r>
    <x v="3"/>
    <d v="2025-01-27T00:00:00"/>
    <x v="24"/>
    <x v="11"/>
    <x v="7"/>
    <n v="8"/>
    <n v="8"/>
    <n v="0"/>
    <m/>
    <m/>
    <n v="0"/>
  </r>
  <r>
    <x v="3"/>
    <d v="2025-01-27T00:00:00"/>
    <x v="24"/>
    <x v="11"/>
    <x v="7"/>
    <n v="2"/>
    <n v="2"/>
    <n v="0"/>
    <m/>
    <m/>
    <n v="0"/>
  </r>
  <r>
    <x v="3"/>
    <d v="2025-01-27T00:00:00"/>
    <x v="24"/>
    <x v="11"/>
    <x v="7"/>
    <n v="2"/>
    <n v="2"/>
    <n v="0"/>
    <m/>
    <m/>
    <n v="0"/>
  </r>
  <r>
    <x v="3"/>
    <d v="2025-01-27T00:00:00"/>
    <x v="24"/>
    <x v="11"/>
    <x v="7"/>
    <n v="10"/>
    <n v="6"/>
    <n v="-4"/>
    <m/>
    <m/>
    <n v="0"/>
  </r>
  <r>
    <x v="3"/>
    <d v="2025-01-27T00:00:00"/>
    <x v="24"/>
    <x v="11"/>
    <x v="7"/>
    <n v="6"/>
    <n v="5"/>
    <n v="-1"/>
    <m/>
    <m/>
    <n v="0"/>
  </r>
  <r>
    <x v="3"/>
    <d v="2025-01-27T00:00:00"/>
    <x v="24"/>
    <x v="11"/>
    <x v="7"/>
    <n v="1"/>
    <n v="4"/>
    <n v="3"/>
    <m/>
    <m/>
    <n v="0"/>
  </r>
  <r>
    <x v="3"/>
    <d v="2025-01-27T00:00:00"/>
    <x v="24"/>
    <x v="11"/>
    <x v="7"/>
    <n v="4"/>
    <n v="5"/>
    <n v="1"/>
    <m/>
    <m/>
    <n v="0"/>
  </r>
  <r>
    <x v="3"/>
    <d v="2025-01-27T00:00:00"/>
    <x v="24"/>
    <x v="11"/>
    <x v="13"/>
    <n v="1"/>
    <n v="1"/>
    <n v="0"/>
    <m/>
    <m/>
    <n v="0"/>
  </r>
  <r>
    <x v="3"/>
    <d v="2025-01-27T00:00:00"/>
    <x v="24"/>
    <x v="11"/>
    <x v="13"/>
    <n v="2"/>
    <n v="2"/>
    <n v="0"/>
    <m/>
    <m/>
    <n v="0"/>
  </r>
  <r>
    <x v="3"/>
    <d v="2025-01-27T00:00:00"/>
    <x v="24"/>
    <x v="11"/>
    <x v="13"/>
    <n v="1"/>
    <n v="1"/>
    <n v="0"/>
    <m/>
    <m/>
    <n v="0"/>
  </r>
  <r>
    <x v="3"/>
    <d v="2025-01-27T00:00:00"/>
    <x v="24"/>
    <x v="11"/>
    <x v="13"/>
    <n v="1"/>
    <n v="1"/>
    <n v="0"/>
    <m/>
    <m/>
    <n v="0"/>
  </r>
  <r>
    <x v="3"/>
    <d v="2025-01-27T00:00:00"/>
    <x v="24"/>
    <x v="11"/>
    <x v="13"/>
    <n v="1"/>
    <n v="1"/>
    <n v="0"/>
    <m/>
    <m/>
    <n v="0"/>
  </r>
  <r>
    <x v="3"/>
    <d v="2025-01-27T00:00:00"/>
    <x v="24"/>
    <x v="11"/>
    <x v="13"/>
    <n v="1"/>
    <n v="1"/>
    <n v="0"/>
    <m/>
    <m/>
    <n v="0"/>
  </r>
  <r>
    <x v="3"/>
    <d v="2025-01-27T00:00:00"/>
    <x v="24"/>
    <x v="11"/>
    <x v="13"/>
    <n v="1"/>
    <n v="1"/>
    <n v="0"/>
    <m/>
    <m/>
    <n v="0"/>
  </r>
  <r>
    <x v="3"/>
    <d v="2025-01-27T00:00:00"/>
    <x v="24"/>
    <x v="11"/>
    <x v="13"/>
    <n v="3"/>
    <n v="2"/>
    <n v="-1"/>
    <m/>
    <m/>
    <n v="0"/>
  </r>
  <r>
    <x v="3"/>
    <d v="2025-01-27T00:00:00"/>
    <x v="24"/>
    <x v="11"/>
    <x v="13"/>
    <n v="1"/>
    <n v="1"/>
    <n v="0"/>
    <m/>
    <m/>
    <n v="0"/>
  </r>
  <r>
    <x v="3"/>
    <d v="2025-01-27T00:00:00"/>
    <x v="24"/>
    <x v="11"/>
    <x v="13"/>
    <n v="1"/>
    <n v="1"/>
    <n v="0"/>
    <m/>
    <m/>
    <n v="0"/>
  </r>
  <r>
    <x v="3"/>
    <d v="2025-01-27T00:00:00"/>
    <x v="24"/>
    <x v="11"/>
    <x v="13"/>
    <n v="1"/>
    <n v="1"/>
    <n v="0"/>
    <m/>
    <m/>
    <n v="0"/>
  </r>
  <r>
    <x v="3"/>
    <d v="2025-01-27T00:00:00"/>
    <x v="24"/>
    <x v="11"/>
    <x v="13"/>
    <n v="1"/>
    <n v="1"/>
    <n v="0"/>
    <m/>
    <m/>
    <n v="0"/>
  </r>
  <r>
    <x v="3"/>
    <d v="2025-01-27T00:00:00"/>
    <x v="24"/>
    <x v="11"/>
    <x v="13"/>
    <n v="4"/>
    <n v="6"/>
    <n v="2"/>
    <m/>
    <m/>
    <n v="0"/>
  </r>
  <r>
    <x v="3"/>
    <d v="2025-01-27T00:00:00"/>
    <x v="24"/>
    <x v="11"/>
    <x v="13"/>
    <n v="1"/>
    <n v="1"/>
    <n v="0"/>
    <m/>
    <m/>
    <n v="0"/>
  </r>
  <r>
    <x v="3"/>
    <d v="2025-01-27T00:00:00"/>
    <x v="24"/>
    <x v="11"/>
    <x v="13"/>
    <n v="1"/>
    <n v="4"/>
    <n v="3"/>
    <m/>
    <m/>
    <n v="0"/>
  </r>
  <r>
    <x v="3"/>
    <d v="2025-01-27T00:00:00"/>
    <x v="24"/>
    <x v="11"/>
    <x v="13"/>
    <n v="2"/>
    <n v="2"/>
    <n v="0"/>
    <m/>
    <m/>
    <n v="0"/>
  </r>
  <r>
    <x v="3"/>
    <d v="2025-01-27T00:00:00"/>
    <x v="24"/>
    <x v="11"/>
    <x v="19"/>
    <n v="2"/>
    <n v="1"/>
    <n v="-1"/>
    <m/>
    <m/>
    <n v="0"/>
  </r>
  <r>
    <x v="3"/>
    <d v="2025-01-27T00:00:00"/>
    <x v="24"/>
    <x v="11"/>
    <x v="19"/>
    <n v="1"/>
    <n v="1"/>
    <n v="0"/>
    <m/>
    <m/>
    <n v="0"/>
  </r>
  <r>
    <x v="3"/>
    <d v="2025-01-27T00:00:00"/>
    <x v="24"/>
    <x v="11"/>
    <x v="19"/>
    <n v="3"/>
    <n v="3"/>
    <n v="0"/>
    <m/>
    <m/>
    <n v="0"/>
  </r>
  <r>
    <x v="3"/>
    <d v="2025-01-27T00:00:00"/>
    <x v="24"/>
    <x v="11"/>
    <x v="19"/>
    <n v="3"/>
    <n v="3"/>
    <n v="0"/>
    <m/>
    <m/>
    <n v="0"/>
  </r>
  <r>
    <x v="3"/>
    <d v="2025-01-27T00:00:00"/>
    <x v="24"/>
    <x v="11"/>
    <x v="19"/>
    <n v="1"/>
    <n v="1"/>
    <n v="0"/>
    <m/>
    <m/>
    <n v="0"/>
  </r>
  <r>
    <x v="3"/>
    <d v="2025-01-27T00:00:00"/>
    <x v="24"/>
    <x v="9"/>
    <x v="9"/>
    <n v="1"/>
    <n v="1"/>
    <n v="0"/>
    <m/>
    <m/>
    <n v="0"/>
  </r>
  <r>
    <x v="3"/>
    <d v="2025-01-27T00:00:00"/>
    <x v="24"/>
    <x v="9"/>
    <x v="9"/>
    <n v="1"/>
    <n v="1"/>
    <n v="0"/>
    <m/>
    <m/>
    <n v="0"/>
  </r>
  <r>
    <x v="3"/>
    <d v="2025-01-27T00:00:00"/>
    <x v="24"/>
    <x v="9"/>
    <x v="9"/>
    <n v="1"/>
    <n v="1"/>
    <n v="0"/>
    <m/>
    <m/>
    <n v="0"/>
  </r>
  <r>
    <x v="3"/>
    <d v="2025-01-27T00:00:00"/>
    <x v="24"/>
    <x v="9"/>
    <x v="9"/>
    <n v="1"/>
    <n v="1"/>
    <n v="0"/>
    <m/>
    <m/>
    <n v="0"/>
  </r>
  <r>
    <x v="3"/>
    <d v="2025-01-27T00:00:00"/>
    <x v="24"/>
    <x v="9"/>
    <x v="9"/>
    <n v="2"/>
    <n v="1"/>
    <n v="-1"/>
    <m/>
    <m/>
    <n v="0"/>
  </r>
  <r>
    <x v="3"/>
    <d v="2025-01-27T00:00:00"/>
    <x v="24"/>
    <x v="9"/>
    <x v="9"/>
    <n v="2"/>
    <n v="2"/>
    <n v="0"/>
    <m/>
    <m/>
    <n v="0"/>
  </r>
  <r>
    <x v="3"/>
    <d v="2025-01-27T00:00:00"/>
    <x v="24"/>
    <x v="9"/>
    <x v="9"/>
    <n v="12"/>
    <n v="12"/>
    <n v="0"/>
    <m/>
    <m/>
    <n v="0"/>
  </r>
  <r>
    <x v="3"/>
    <d v="2025-01-27T00:00:00"/>
    <x v="24"/>
    <x v="9"/>
    <x v="9"/>
    <n v="1"/>
    <n v="2"/>
    <n v="1"/>
    <m/>
    <m/>
    <n v="0"/>
  </r>
  <r>
    <x v="3"/>
    <d v="2025-01-27T00:00:00"/>
    <x v="24"/>
    <x v="9"/>
    <x v="9"/>
    <n v="1"/>
    <n v="2"/>
    <n v="1"/>
    <m/>
    <m/>
    <n v="0"/>
  </r>
  <r>
    <x v="3"/>
    <d v="2025-01-27T00:00:00"/>
    <x v="24"/>
    <x v="9"/>
    <x v="9"/>
    <n v="4"/>
    <n v="4"/>
    <n v="0"/>
    <m/>
    <m/>
    <n v="0"/>
  </r>
  <r>
    <x v="3"/>
    <d v="2025-01-27T00:00:00"/>
    <x v="24"/>
    <x v="9"/>
    <x v="9"/>
    <n v="2"/>
    <n v="2"/>
    <n v="0"/>
    <m/>
    <m/>
    <n v="0"/>
  </r>
  <r>
    <x v="3"/>
    <d v="2025-01-27T00:00:00"/>
    <x v="24"/>
    <x v="9"/>
    <x v="9"/>
    <n v="2"/>
    <n v="2"/>
    <n v="0"/>
    <m/>
    <m/>
    <n v="0"/>
  </r>
  <r>
    <x v="3"/>
    <d v="2025-01-27T00:00:00"/>
    <x v="24"/>
    <x v="9"/>
    <x v="9"/>
    <n v="1"/>
    <n v="1"/>
    <n v="0"/>
    <m/>
    <m/>
    <n v="0"/>
  </r>
  <r>
    <x v="3"/>
    <d v="2025-01-27T00:00:00"/>
    <x v="24"/>
    <x v="9"/>
    <x v="9"/>
    <n v="5"/>
    <n v="5"/>
    <n v="0"/>
    <m/>
    <m/>
    <n v="0"/>
  </r>
  <r>
    <x v="3"/>
    <d v="2025-01-27T00:00:00"/>
    <x v="24"/>
    <x v="9"/>
    <x v="9"/>
    <n v="3"/>
    <n v="3"/>
    <n v="0"/>
    <m/>
    <m/>
    <n v="0"/>
  </r>
  <r>
    <x v="3"/>
    <d v="2025-01-27T00:00:00"/>
    <x v="24"/>
    <x v="9"/>
    <x v="9"/>
    <n v="10"/>
    <n v="10"/>
    <n v="0"/>
    <m/>
    <m/>
    <n v="0"/>
  </r>
  <r>
    <x v="3"/>
    <d v="2025-01-27T00:00:00"/>
    <x v="24"/>
    <x v="9"/>
    <x v="9"/>
    <n v="6"/>
    <n v="6"/>
    <n v="0"/>
    <m/>
    <m/>
    <n v="0"/>
  </r>
  <r>
    <x v="3"/>
    <d v="2025-01-27T00:00:00"/>
    <x v="24"/>
    <x v="9"/>
    <x v="9"/>
    <n v="2"/>
    <n v="2"/>
    <n v="0"/>
    <m/>
    <m/>
    <n v="0"/>
  </r>
  <r>
    <x v="3"/>
    <d v="2025-01-27T00:00:00"/>
    <x v="24"/>
    <x v="9"/>
    <x v="9"/>
    <n v="2"/>
    <n v="1"/>
    <n v="-1"/>
    <m/>
    <m/>
    <n v="0"/>
  </r>
  <r>
    <x v="3"/>
    <d v="2025-01-27T00:00:00"/>
    <x v="24"/>
    <x v="9"/>
    <x v="16"/>
    <n v="1"/>
    <n v="1"/>
    <n v="0"/>
    <m/>
    <m/>
    <n v="0"/>
  </r>
  <r>
    <x v="3"/>
    <d v="2025-01-27T00:00:00"/>
    <x v="24"/>
    <x v="9"/>
    <x v="16"/>
    <m/>
    <n v="1"/>
    <n v="1"/>
    <m/>
    <m/>
    <n v="0"/>
  </r>
  <r>
    <x v="3"/>
    <d v="2025-01-27T00:00:00"/>
    <x v="24"/>
    <x v="9"/>
    <x v="16"/>
    <n v="1"/>
    <n v="1"/>
    <n v="0"/>
    <m/>
    <m/>
    <n v="0"/>
  </r>
  <r>
    <x v="3"/>
    <d v="2025-01-27T00:00:00"/>
    <x v="24"/>
    <x v="9"/>
    <x v="16"/>
    <m/>
    <n v="1"/>
    <n v="1"/>
    <m/>
    <m/>
    <n v="0"/>
  </r>
  <r>
    <x v="3"/>
    <d v="2025-01-27T00:00:00"/>
    <x v="24"/>
    <x v="9"/>
    <x v="16"/>
    <n v="1"/>
    <n v="1"/>
    <n v="0"/>
    <m/>
    <m/>
    <n v="0"/>
  </r>
  <r>
    <x v="3"/>
    <d v="2025-01-27T00:00:00"/>
    <x v="24"/>
    <x v="12"/>
    <x v="10"/>
    <n v="1"/>
    <n v="1"/>
    <n v="0"/>
    <m/>
    <m/>
    <n v="0"/>
  </r>
  <r>
    <x v="3"/>
    <d v="2025-01-27T00:00:00"/>
    <x v="24"/>
    <x v="12"/>
    <x v="10"/>
    <n v="1"/>
    <n v="1"/>
    <n v="0"/>
    <m/>
    <m/>
    <n v="0"/>
  </r>
  <r>
    <x v="3"/>
    <d v="2025-01-27T00:00:00"/>
    <x v="24"/>
    <x v="12"/>
    <x v="10"/>
    <n v="1"/>
    <n v="1"/>
    <n v="0"/>
    <m/>
    <m/>
    <n v="0"/>
  </r>
  <r>
    <x v="3"/>
    <d v="2025-01-27T00:00:00"/>
    <x v="24"/>
    <x v="12"/>
    <x v="10"/>
    <n v="1"/>
    <n v="1"/>
    <n v="0"/>
    <m/>
    <m/>
    <n v="0"/>
  </r>
  <r>
    <x v="3"/>
    <d v="2025-01-27T00:00:00"/>
    <x v="24"/>
    <x v="12"/>
    <x v="10"/>
    <n v="2"/>
    <n v="2"/>
    <n v="0"/>
    <m/>
    <m/>
    <n v="0"/>
  </r>
  <r>
    <x v="3"/>
    <d v="2025-01-27T00:00:00"/>
    <x v="24"/>
    <x v="12"/>
    <x v="10"/>
    <n v="2"/>
    <n v="2"/>
    <n v="0"/>
    <m/>
    <m/>
    <n v="0"/>
  </r>
  <r>
    <x v="3"/>
    <d v="2025-01-27T00:00:00"/>
    <x v="24"/>
    <x v="12"/>
    <x v="10"/>
    <n v="12"/>
    <n v="11"/>
    <n v="-1"/>
    <m/>
    <m/>
    <n v="0"/>
  </r>
  <r>
    <x v="3"/>
    <d v="2025-01-27T00:00:00"/>
    <x v="24"/>
    <x v="12"/>
    <x v="10"/>
    <n v="1"/>
    <n v="1"/>
    <n v="0"/>
    <m/>
    <m/>
    <n v="0"/>
  </r>
  <r>
    <x v="3"/>
    <d v="2025-01-27T00:00:00"/>
    <x v="24"/>
    <x v="12"/>
    <x v="10"/>
    <n v="1"/>
    <n v="1"/>
    <n v="0"/>
    <m/>
    <m/>
    <n v="0"/>
  </r>
  <r>
    <x v="3"/>
    <d v="2025-01-27T00:00:00"/>
    <x v="24"/>
    <x v="12"/>
    <x v="10"/>
    <n v="4"/>
    <n v="4"/>
    <n v="0"/>
    <m/>
    <m/>
    <n v="0"/>
  </r>
  <r>
    <x v="3"/>
    <d v="2025-01-27T00:00:00"/>
    <x v="24"/>
    <x v="12"/>
    <x v="10"/>
    <n v="2"/>
    <n v="2"/>
    <n v="0"/>
    <m/>
    <m/>
    <n v="0"/>
  </r>
  <r>
    <x v="3"/>
    <d v="2025-01-27T00:00:00"/>
    <x v="24"/>
    <x v="12"/>
    <x v="10"/>
    <n v="2"/>
    <n v="2"/>
    <n v="0"/>
    <m/>
    <m/>
    <n v="0"/>
  </r>
  <r>
    <x v="3"/>
    <d v="2025-01-27T00:00:00"/>
    <x v="24"/>
    <x v="12"/>
    <x v="10"/>
    <n v="1"/>
    <n v="1"/>
    <n v="0"/>
    <m/>
    <m/>
    <n v="0"/>
  </r>
  <r>
    <x v="3"/>
    <d v="2025-01-27T00:00:00"/>
    <x v="24"/>
    <x v="12"/>
    <x v="10"/>
    <n v="5"/>
    <n v="5"/>
    <n v="0"/>
    <m/>
    <m/>
    <n v="0"/>
  </r>
  <r>
    <x v="3"/>
    <d v="2025-01-27T00:00:00"/>
    <x v="24"/>
    <x v="12"/>
    <x v="10"/>
    <n v="3"/>
    <n v="3"/>
    <n v="0"/>
    <m/>
    <m/>
    <n v="0"/>
  </r>
  <r>
    <x v="3"/>
    <d v="2025-01-27T00:00:00"/>
    <x v="24"/>
    <x v="12"/>
    <x v="10"/>
    <n v="10"/>
    <n v="10"/>
    <n v="0"/>
    <m/>
    <m/>
    <n v="0"/>
  </r>
  <r>
    <x v="3"/>
    <d v="2025-01-27T00:00:00"/>
    <x v="24"/>
    <x v="12"/>
    <x v="10"/>
    <n v="6"/>
    <n v="6"/>
    <n v="0"/>
    <m/>
    <m/>
    <n v="0"/>
  </r>
  <r>
    <x v="3"/>
    <d v="2025-01-27T00:00:00"/>
    <x v="24"/>
    <x v="12"/>
    <x v="10"/>
    <n v="2"/>
    <n v="2"/>
    <n v="0"/>
    <m/>
    <m/>
    <n v="0"/>
  </r>
  <r>
    <x v="3"/>
    <d v="2025-01-27T00:00:00"/>
    <x v="24"/>
    <x v="12"/>
    <x v="10"/>
    <n v="2"/>
    <n v="2"/>
    <n v="0"/>
    <m/>
    <m/>
    <n v="0"/>
  </r>
  <r>
    <x v="3"/>
    <d v="2025-02-03T00:00:00"/>
    <x v="25"/>
    <x v="11"/>
    <x v="13"/>
    <n v="1"/>
    <n v="1"/>
    <n v="0"/>
    <m/>
    <m/>
    <n v="0"/>
  </r>
  <r>
    <x v="3"/>
    <d v="2025-02-03T00:00:00"/>
    <x v="25"/>
    <x v="11"/>
    <x v="13"/>
    <n v="1"/>
    <n v="1"/>
    <n v="0"/>
    <m/>
    <m/>
    <n v="0"/>
  </r>
  <r>
    <x v="3"/>
    <d v="2025-02-03T00:00:00"/>
    <x v="25"/>
    <x v="11"/>
    <x v="13"/>
    <n v="2"/>
    <n v="2"/>
    <n v="0"/>
    <m/>
    <m/>
    <n v="0"/>
  </r>
  <r>
    <x v="3"/>
    <d v="2025-02-03T00:00:00"/>
    <x v="25"/>
    <x v="11"/>
    <x v="13"/>
    <n v="1"/>
    <n v="1"/>
    <n v="0"/>
    <m/>
    <m/>
    <n v="0"/>
  </r>
  <r>
    <x v="3"/>
    <d v="2025-02-03T00:00:00"/>
    <x v="25"/>
    <x v="11"/>
    <x v="13"/>
    <n v="1"/>
    <n v="1"/>
    <n v="0"/>
    <m/>
    <m/>
    <n v="0"/>
  </r>
  <r>
    <x v="3"/>
    <d v="2025-02-03T00:00:00"/>
    <x v="25"/>
    <x v="11"/>
    <x v="13"/>
    <n v="1"/>
    <n v="1"/>
    <n v="0"/>
    <m/>
    <m/>
    <n v="0"/>
  </r>
  <r>
    <x v="3"/>
    <d v="2025-02-03T00:00:00"/>
    <x v="25"/>
    <x v="11"/>
    <x v="13"/>
    <n v="1"/>
    <n v="1"/>
    <n v="0"/>
    <m/>
    <m/>
    <n v="0"/>
  </r>
  <r>
    <x v="3"/>
    <d v="2025-02-03T00:00:00"/>
    <x v="25"/>
    <x v="11"/>
    <x v="13"/>
    <n v="1"/>
    <n v="1"/>
    <n v="0"/>
    <m/>
    <m/>
    <n v="0"/>
  </r>
  <r>
    <x v="3"/>
    <d v="2025-02-03T00:00:00"/>
    <x v="25"/>
    <x v="11"/>
    <x v="13"/>
    <n v="3"/>
    <n v="2"/>
    <n v="-1"/>
    <m/>
    <m/>
    <n v="0"/>
  </r>
  <r>
    <x v="3"/>
    <d v="2025-02-03T00:00:00"/>
    <x v="25"/>
    <x v="11"/>
    <x v="13"/>
    <n v="1"/>
    <n v="1"/>
    <n v="0"/>
    <m/>
    <m/>
    <n v="0"/>
  </r>
  <r>
    <x v="3"/>
    <d v="2025-02-03T00:00:00"/>
    <x v="25"/>
    <x v="11"/>
    <x v="13"/>
    <n v="1"/>
    <n v="1"/>
    <n v="0"/>
    <m/>
    <m/>
    <n v="0"/>
  </r>
  <r>
    <x v="3"/>
    <d v="2025-02-03T00:00:00"/>
    <x v="25"/>
    <x v="11"/>
    <x v="13"/>
    <n v="1"/>
    <n v="1"/>
    <n v="0"/>
    <m/>
    <m/>
    <n v="0"/>
  </r>
  <r>
    <x v="3"/>
    <d v="2025-02-03T00:00:00"/>
    <x v="25"/>
    <x v="11"/>
    <x v="13"/>
    <n v="1"/>
    <n v="1"/>
    <n v="0"/>
    <m/>
    <m/>
    <n v="0"/>
  </r>
  <r>
    <x v="3"/>
    <d v="2025-02-03T00:00:00"/>
    <x v="25"/>
    <x v="11"/>
    <x v="13"/>
    <n v="4"/>
    <n v="5"/>
    <n v="1"/>
    <m/>
    <m/>
    <n v="0"/>
  </r>
  <r>
    <x v="3"/>
    <d v="2025-02-03T00:00:00"/>
    <x v="25"/>
    <x v="11"/>
    <x v="13"/>
    <n v="1"/>
    <n v="1"/>
    <n v="0"/>
    <m/>
    <m/>
    <n v="0"/>
  </r>
  <r>
    <x v="3"/>
    <d v="2025-02-03T00:00:00"/>
    <x v="25"/>
    <x v="11"/>
    <x v="13"/>
    <m/>
    <n v="4"/>
    <n v="4"/>
    <m/>
    <m/>
    <n v="0"/>
  </r>
  <r>
    <x v="3"/>
    <d v="2025-02-03T00:00:00"/>
    <x v="25"/>
    <x v="11"/>
    <x v="13"/>
    <n v="2"/>
    <n v="2"/>
    <n v="0"/>
    <m/>
    <m/>
    <n v="0"/>
  </r>
  <r>
    <x v="3"/>
    <d v="2025-02-03T00:00:00"/>
    <x v="25"/>
    <x v="11"/>
    <x v="19"/>
    <n v="2"/>
    <n v="2"/>
    <n v="0"/>
    <m/>
    <m/>
    <n v="0"/>
  </r>
  <r>
    <x v="3"/>
    <d v="2025-02-03T00:00:00"/>
    <x v="25"/>
    <x v="11"/>
    <x v="19"/>
    <n v="1"/>
    <n v="1"/>
    <n v="0"/>
    <m/>
    <m/>
    <n v="0"/>
  </r>
  <r>
    <x v="3"/>
    <d v="2025-02-03T00:00:00"/>
    <x v="25"/>
    <x v="11"/>
    <x v="19"/>
    <n v="3"/>
    <n v="3"/>
    <n v="0"/>
    <m/>
    <m/>
    <n v="0"/>
  </r>
  <r>
    <x v="3"/>
    <d v="2025-02-03T00:00:00"/>
    <x v="25"/>
    <x v="11"/>
    <x v="19"/>
    <n v="3"/>
    <n v="3"/>
    <n v="0"/>
    <m/>
    <m/>
    <n v="0"/>
  </r>
  <r>
    <x v="3"/>
    <d v="2025-02-03T00:00:00"/>
    <x v="25"/>
    <x v="11"/>
    <x v="19"/>
    <n v="1"/>
    <n v="1"/>
    <n v="0"/>
    <m/>
    <m/>
    <n v="0"/>
  </r>
  <r>
    <x v="3"/>
    <d v="2025-02-03T00:00:00"/>
    <x v="25"/>
    <x v="11"/>
    <x v="7"/>
    <n v="1"/>
    <n v="1"/>
    <n v="0"/>
    <m/>
    <m/>
    <n v="0"/>
  </r>
  <r>
    <x v="3"/>
    <d v="2025-02-03T00:00:00"/>
    <x v="25"/>
    <x v="11"/>
    <x v="7"/>
    <n v="1"/>
    <n v="0"/>
    <n v="-1"/>
    <m/>
    <m/>
    <n v="0"/>
  </r>
  <r>
    <x v="3"/>
    <d v="2025-02-03T00:00:00"/>
    <x v="25"/>
    <x v="11"/>
    <x v="7"/>
    <n v="1"/>
    <n v="1"/>
    <n v="0"/>
    <m/>
    <m/>
    <n v="0"/>
  </r>
  <r>
    <x v="3"/>
    <d v="2025-02-03T00:00:00"/>
    <x v="25"/>
    <x v="11"/>
    <x v="7"/>
    <n v="1"/>
    <n v="2"/>
    <n v="1"/>
    <m/>
    <m/>
    <n v="0"/>
  </r>
  <r>
    <x v="3"/>
    <d v="2025-02-03T00:00:00"/>
    <x v="25"/>
    <x v="11"/>
    <x v="7"/>
    <n v="1"/>
    <n v="3"/>
    <n v="2"/>
    <m/>
    <m/>
    <n v="0"/>
  </r>
  <r>
    <x v="3"/>
    <d v="2025-02-03T00:00:00"/>
    <x v="25"/>
    <x v="11"/>
    <x v="7"/>
    <n v="12"/>
    <n v="10"/>
    <n v="-2"/>
    <m/>
    <m/>
    <n v="0"/>
  </r>
  <r>
    <x v="3"/>
    <d v="2025-02-03T00:00:00"/>
    <x v="25"/>
    <x v="11"/>
    <x v="7"/>
    <n v="2"/>
    <n v="2"/>
    <n v="0"/>
    <m/>
    <m/>
    <n v="0"/>
  </r>
  <r>
    <x v="3"/>
    <d v="2025-02-03T00:00:00"/>
    <x v="25"/>
    <x v="11"/>
    <x v="7"/>
    <n v="2"/>
    <n v="2"/>
    <n v="0"/>
    <m/>
    <m/>
    <n v="0"/>
  </r>
  <r>
    <x v="3"/>
    <d v="2025-02-03T00:00:00"/>
    <x v="25"/>
    <x v="11"/>
    <x v="7"/>
    <n v="4"/>
    <n v="4"/>
    <n v="0"/>
    <m/>
    <m/>
    <n v="0"/>
  </r>
  <r>
    <x v="3"/>
    <d v="2025-02-03T00:00:00"/>
    <x v="25"/>
    <x v="11"/>
    <x v="7"/>
    <n v="8"/>
    <n v="8"/>
    <n v="0"/>
    <m/>
    <m/>
    <n v="0"/>
  </r>
  <r>
    <x v="3"/>
    <d v="2025-02-03T00:00:00"/>
    <x v="25"/>
    <x v="11"/>
    <x v="7"/>
    <n v="2"/>
    <n v="2"/>
    <n v="0"/>
    <m/>
    <m/>
    <n v="0"/>
  </r>
  <r>
    <x v="3"/>
    <d v="2025-02-03T00:00:00"/>
    <x v="25"/>
    <x v="11"/>
    <x v="7"/>
    <n v="2"/>
    <n v="2"/>
    <n v="0"/>
    <m/>
    <m/>
    <n v="0"/>
  </r>
  <r>
    <x v="3"/>
    <d v="2025-02-03T00:00:00"/>
    <x v="25"/>
    <x v="11"/>
    <x v="7"/>
    <n v="10"/>
    <n v="8"/>
    <n v="-2"/>
    <m/>
    <m/>
    <n v="0"/>
  </r>
  <r>
    <x v="3"/>
    <d v="2025-02-03T00:00:00"/>
    <x v="25"/>
    <x v="11"/>
    <x v="7"/>
    <n v="6"/>
    <n v="5"/>
    <n v="-1"/>
    <m/>
    <m/>
    <n v="0"/>
  </r>
  <r>
    <x v="3"/>
    <d v="2025-02-03T00:00:00"/>
    <x v="25"/>
    <x v="11"/>
    <x v="7"/>
    <n v="1"/>
    <n v="4"/>
    <n v="3"/>
    <m/>
    <m/>
    <n v="0"/>
  </r>
  <r>
    <x v="3"/>
    <d v="2025-02-03T00:00:00"/>
    <x v="25"/>
    <x v="11"/>
    <x v="7"/>
    <n v="4"/>
    <n v="5"/>
    <n v="1"/>
    <m/>
    <m/>
    <n v="0"/>
  </r>
  <r>
    <x v="3"/>
    <d v="2025-02-03T00:00:00"/>
    <x v="25"/>
    <x v="8"/>
    <x v="8"/>
    <n v="1"/>
    <n v="1"/>
    <n v="0"/>
    <m/>
    <m/>
    <n v="0"/>
  </r>
  <r>
    <x v="3"/>
    <d v="2025-02-03T00:00:00"/>
    <x v="25"/>
    <x v="8"/>
    <x v="8"/>
    <n v="1"/>
    <n v="1"/>
    <n v="0"/>
    <m/>
    <m/>
    <n v="0"/>
  </r>
  <r>
    <x v="3"/>
    <d v="2025-02-03T00:00:00"/>
    <x v="25"/>
    <x v="8"/>
    <x v="8"/>
    <n v="1"/>
    <n v="1"/>
    <n v="0"/>
    <m/>
    <m/>
    <n v="0"/>
  </r>
  <r>
    <x v="3"/>
    <d v="2025-02-03T00:00:00"/>
    <x v="25"/>
    <x v="8"/>
    <x v="8"/>
    <n v="1"/>
    <n v="1"/>
    <n v="0"/>
    <m/>
    <m/>
    <n v="0"/>
  </r>
  <r>
    <x v="3"/>
    <d v="2025-02-03T00:00:00"/>
    <x v="25"/>
    <x v="8"/>
    <x v="8"/>
    <n v="2"/>
    <n v="2"/>
    <n v="0"/>
    <m/>
    <m/>
    <n v="0"/>
  </r>
  <r>
    <x v="3"/>
    <d v="2025-02-03T00:00:00"/>
    <x v="25"/>
    <x v="8"/>
    <x v="8"/>
    <n v="2"/>
    <n v="2"/>
    <n v="0"/>
    <m/>
    <m/>
    <n v="0"/>
  </r>
  <r>
    <x v="3"/>
    <d v="2025-02-03T00:00:00"/>
    <x v="25"/>
    <x v="8"/>
    <x v="8"/>
    <n v="12"/>
    <n v="12"/>
    <n v="0"/>
    <m/>
    <m/>
    <n v="0"/>
  </r>
  <r>
    <x v="3"/>
    <d v="2025-02-03T00:00:00"/>
    <x v="25"/>
    <x v="8"/>
    <x v="8"/>
    <n v="1"/>
    <n v="2"/>
    <n v="1"/>
    <m/>
    <m/>
    <n v="0"/>
  </r>
  <r>
    <x v="3"/>
    <d v="2025-02-03T00:00:00"/>
    <x v="25"/>
    <x v="8"/>
    <x v="8"/>
    <n v="1"/>
    <n v="2"/>
    <n v="1"/>
    <m/>
    <m/>
    <n v="0"/>
  </r>
  <r>
    <x v="3"/>
    <d v="2025-02-03T00:00:00"/>
    <x v="25"/>
    <x v="8"/>
    <x v="8"/>
    <n v="4"/>
    <n v="4"/>
    <n v="0"/>
    <m/>
    <m/>
    <n v="0"/>
  </r>
  <r>
    <x v="3"/>
    <d v="2025-02-03T00:00:00"/>
    <x v="25"/>
    <x v="8"/>
    <x v="8"/>
    <n v="2"/>
    <n v="2"/>
    <n v="0"/>
    <m/>
    <m/>
    <n v="0"/>
  </r>
  <r>
    <x v="3"/>
    <d v="2025-02-03T00:00:00"/>
    <x v="25"/>
    <x v="8"/>
    <x v="8"/>
    <n v="2"/>
    <n v="2"/>
    <n v="0"/>
    <m/>
    <m/>
    <n v="0"/>
  </r>
  <r>
    <x v="3"/>
    <d v="2025-02-03T00:00:00"/>
    <x v="25"/>
    <x v="8"/>
    <x v="8"/>
    <n v="4"/>
    <n v="4"/>
    <n v="0"/>
    <m/>
    <m/>
    <n v="0"/>
  </r>
  <r>
    <x v="3"/>
    <d v="2025-02-03T00:00:00"/>
    <x v="25"/>
    <x v="8"/>
    <x v="8"/>
    <n v="1"/>
    <n v="1"/>
    <n v="0"/>
    <m/>
    <m/>
    <n v="0"/>
  </r>
  <r>
    <x v="3"/>
    <d v="2025-02-03T00:00:00"/>
    <x v="25"/>
    <x v="8"/>
    <x v="8"/>
    <n v="3"/>
    <n v="3"/>
    <n v="0"/>
    <m/>
    <m/>
    <n v="0"/>
  </r>
  <r>
    <x v="3"/>
    <d v="2025-02-03T00:00:00"/>
    <x v="25"/>
    <x v="8"/>
    <x v="8"/>
    <n v="10"/>
    <n v="9"/>
    <n v="-1"/>
    <m/>
    <m/>
    <n v="0"/>
  </r>
  <r>
    <x v="3"/>
    <d v="2025-02-03T00:00:00"/>
    <x v="25"/>
    <x v="8"/>
    <x v="8"/>
    <n v="6"/>
    <n v="5"/>
    <n v="-1"/>
    <m/>
    <m/>
    <n v="0"/>
  </r>
  <r>
    <x v="3"/>
    <d v="2025-02-03T00:00:00"/>
    <x v="25"/>
    <x v="8"/>
    <x v="8"/>
    <n v="2"/>
    <n v="1"/>
    <n v="-1"/>
    <m/>
    <m/>
    <n v="0"/>
  </r>
  <r>
    <x v="3"/>
    <d v="2025-02-03T00:00:00"/>
    <x v="25"/>
    <x v="8"/>
    <x v="8"/>
    <n v="2"/>
    <n v="2"/>
    <n v="0"/>
    <m/>
    <m/>
    <n v="0"/>
  </r>
  <r>
    <x v="3"/>
    <d v="2025-02-03T00:00:00"/>
    <x v="25"/>
    <x v="12"/>
    <x v="10"/>
    <n v="1"/>
    <n v="1"/>
    <n v="0"/>
    <m/>
    <m/>
    <n v="0"/>
  </r>
  <r>
    <x v="3"/>
    <d v="2025-02-03T00:00:00"/>
    <x v="25"/>
    <x v="12"/>
    <x v="10"/>
    <n v="1"/>
    <n v="1"/>
    <n v="0"/>
    <m/>
    <m/>
    <n v="0"/>
  </r>
  <r>
    <x v="3"/>
    <d v="2025-02-03T00:00:00"/>
    <x v="25"/>
    <x v="12"/>
    <x v="10"/>
    <n v="1"/>
    <n v="1"/>
    <n v="0"/>
    <m/>
    <m/>
    <n v="0"/>
  </r>
  <r>
    <x v="3"/>
    <d v="2025-02-03T00:00:00"/>
    <x v="25"/>
    <x v="12"/>
    <x v="10"/>
    <n v="1"/>
    <n v="1"/>
    <n v="0"/>
    <m/>
    <m/>
    <n v="0"/>
  </r>
  <r>
    <x v="3"/>
    <d v="2025-02-03T00:00:00"/>
    <x v="25"/>
    <x v="12"/>
    <x v="10"/>
    <n v="2"/>
    <n v="2"/>
    <n v="0"/>
    <m/>
    <m/>
    <n v="0"/>
  </r>
  <r>
    <x v="3"/>
    <d v="2025-02-03T00:00:00"/>
    <x v="25"/>
    <x v="12"/>
    <x v="10"/>
    <n v="2"/>
    <n v="2"/>
    <n v="0"/>
    <m/>
    <m/>
    <n v="0"/>
  </r>
  <r>
    <x v="3"/>
    <d v="2025-02-03T00:00:00"/>
    <x v="25"/>
    <x v="12"/>
    <x v="10"/>
    <n v="12"/>
    <n v="11"/>
    <n v="-1"/>
    <m/>
    <m/>
    <n v="0"/>
  </r>
  <r>
    <x v="3"/>
    <d v="2025-02-03T00:00:00"/>
    <x v="25"/>
    <x v="12"/>
    <x v="10"/>
    <n v="1"/>
    <n v="1"/>
    <n v="0"/>
    <m/>
    <m/>
    <n v="0"/>
  </r>
  <r>
    <x v="3"/>
    <d v="2025-02-03T00:00:00"/>
    <x v="25"/>
    <x v="12"/>
    <x v="10"/>
    <n v="1"/>
    <n v="1"/>
    <n v="0"/>
    <m/>
    <m/>
    <n v="0"/>
  </r>
  <r>
    <x v="3"/>
    <d v="2025-02-03T00:00:00"/>
    <x v="25"/>
    <x v="12"/>
    <x v="10"/>
    <n v="4"/>
    <n v="4"/>
    <n v="0"/>
    <m/>
    <m/>
    <n v="0"/>
  </r>
  <r>
    <x v="3"/>
    <d v="2025-02-03T00:00:00"/>
    <x v="25"/>
    <x v="12"/>
    <x v="10"/>
    <n v="2"/>
    <n v="2"/>
    <n v="0"/>
    <m/>
    <m/>
    <n v="0"/>
  </r>
  <r>
    <x v="3"/>
    <d v="2025-02-03T00:00:00"/>
    <x v="25"/>
    <x v="12"/>
    <x v="10"/>
    <n v="2"/>
    <n v="2"/>
    <n v="0"/>
    <m/>
    <m/>
    <n v="0"/>
  </r>
  <r>
    <x v="3"/>
    <d v="2025-02-03T00:00:00"/>
    <x v="25"/>
    <x v="12"/>
    <x v="10"/>
    <n v="1"/>
    <n v="1"/>
    <n v="0"/>
    <m/>
    <m/>
    <n v="0"/>
  </r>
  <r>
    <x v="3"/>
    <d v="2025-02-03T00:00:00"/>
    <x v="25"/>
    <x v="12"/>
    <x v="10"/>
    <n v="5"/>
    <n v="5"/>
    <n v="0"/>
    <m/>
    <m/>
    <n v="0"/>
  </r>
  <r>
    <x v="3"/>
    <d v="2025-02-03T00:00:00"/>
    <x v="25"/>
    <x v="12"/>
    <x v="10"/>
    <n v="3"/>
    <n v="3"/>
    <n v="0"/>
    <m/>
    <m/>
    <n v="0"/>
  </r>
  <r>
    <x v="3"/>
    <d v="2025-02-03T00:00:00"/>
    <x v="25"/>
    <x v="12"/>
    <x v="10"/>
    <n v="10"/>
    <n v="10"/>
    <n v="0"/>
    <m/>
    <m/>
    <n v="0"/>
  </r>
  <r>
    <x v="3"/>
    <d v="2025-02-03T00:00:00"/>
    <x v="25"/>
    <x v="12"/>
    <x v="10"/>
    <n v="6"/>
    <n v="6"/>
    <n v="0"/>
    <m/>
    <m/>
    <n v="0"/>
  </r>
  <r>
    <x v="3"/>
    <d v="2025-02-03T00:00:00"/>
    <x v="25"/>
    <x v="12"/>
    <x v="10"/>
    <n v="2"/>
    <n v="2"/>
    <n v="0"/>
    <m/>
    <m/>
    <n v="0"/>
  </r>
  <r>
    <x v="3"/>
    <d v="2025-02-03T00:00:00"/>
    <x v="25"/>
    <x v="12"/>
    <x v="10"/>
    <n v="2"/>
    <n v="2"/>
    <n v="0"/>
    <m/>
    <m/>
    <n v="0"/>
  </r>
  <r>
    <x v="3"/>
    <d v="2025-02-10T00:00:00"/>
    <x v="26"/>
    <x v="11"/>
    <x v="7"/>
    <n v="1"/>
    <n v="1"/>
    <n v="0"/>
    <m/>
    <m/>
    <n v="0"/>
  </r>
  <r>
    <x v="3"/>
    <d v="2025-02-10T00:00:00"/>
    <x v="26"/>
    <x v="11"/>
    <x v="7"/>
    <n v="1"/>
    <n v="1"/>
    <n v="0"/>
    <m/>
    <m/>
    <n v="0"/>
  </r>
  <r>
    <x v="3"/>
    <d v="2025-02-10T00:00:00"/>
    <x v="26"/>
    <x v="11"/>
    <x v="7"/>
    <n v="1"/>
    <n v="1"/>
    <n v="0"/>
    <m/>
    <m/>
    <n v="0"/>
  </r>
  <r>
    <x v="3"/>
    <d v="2025-02-10T00:00:00"/>
    <x v="26"/>
    <x v="11"/>
    <x v="7"/>
    <n v="1"/>
    <n v="2"/>
    <n v="1"/>
    <m/>
    <m/>
    <n v="0"/>
  </r>
  <r>
    <x v="3"/>
    <d v="2025-02-10T00:00:00"/>
    <x v="26"/>
    <x v="11"/>
    <x v="7"/>
    <n v="1"/>
    <n v="3"/>
    <n v="2"/>
    <m/>
    <m/>
    <n v="0"/>
  </r>
  <r>
    <x v="3"/>
    <d v="2025-02-10T00:00:00"/>
    <x v="26"/>
    <x v="11"/>
    <x v="7"/>
    <n v="12"/>
    <n v="10"/>
    <n v="-2"/>
    <m/>
    <m/>
    <n v="0"/>
  </r>
  <r>
    <x v="3"/>
    <d v="2025-02-10T00:00:00"/>
    <x v="26"/>
    <x v="11"/>
    <x v="7"/>
    <n v="2"/>
    <n v="2"/>
    <n v="0"/>
    <m/>
    <m/>
    <n v="0"/>
  </r>
  <r>
    <x v="3"/>
    <d v="2025-02-10T00:00:00"/>
    <x v="26"/>
    <x v="11"/>
    <x v="7"/>
    <n v="2"/>
    <n v="2"/>
    <n v="0"/>
    <m/>
    <m/>
    <n v="0"/>
  </r>
  <r>
    <x v="3"/>
    <d v="2025-02-10T00:00:00"/>
    <x v="26"/>
    <x v="11"/>
    <x v="7"/>
    <n v="4"/>
    <n v="4"/>
    <n v="0"/>
    <m/>
    <m/>
    <n v="0"/>
  </r>
  <r>
    <x v="3"/>
    <d v="2025-02-10T00:00:00"/>
    <x v="26"/>
    <x v="11"/>
    <x v="7"/>
    <n v="8"/>
    <n v="8"/>
    <n v="0"/>
    <m/>
    <m/>
    <n v="0"/>
  </r>
  <r>
    <x v="3"/>
    <d v="2025-02-10T00:00:00"/>
    <x v="26"/>
    <x v="11"/>
    <x v="7"/>
    <n v="2"/>
    <n v="2"/>
    <n v="0"/>
    <m/>
    <m/>
    <n v="0"/>
  </r>
  <r>
    <x v="3"/>
    <d v="2025-02-10T00:00:00"/>
    <x v="26"/>
    <x v="11"/>
    <x v="7"/>
    <n v="2"/>
    <n v="2"/>
    <n v="0"/>
    <m/>
    <m/>
    <n v="0"/>
  </r>
  <r>
    <x v="3"/>
    <d v="2025-02-10T00:00:00"/>
    <x v="26"/>
    <x v="11"/>
    <x v="7"/>
    <n v="10"/>
    <n v="7"/>
    <n v="-3"/>
    <m/>
    <m/>
    <n v="0"/>
  </r>
  <r>
    <x v="3"/>
    <d v="2025-02-10T00:00:00"/>
    <x v="26"/>
    <x v="11"/>
    <x v="7"/>
    <n v="6"/>
    <n v="5"/>
    <n v="-1"/>
    <m/>
    <m/>
    <n v="0"/>
  </r>
  <r>
    <x v="3"/>
    <d v="2025-02-10T00:00:00"/>
    <x v="26"/>
    <x v="11"/>
    <x v="7"/>
    <n v="1"/>
    <n v="4"/>
    <n v="3"/>
    <m/>
    <m/>
    <n v="0"/>
  </r>
  <r>
    <x v="3"/>
    <d v="2025-02-10T00:00:00"/>
    <x v="26"/>
    <x v="11"/>
    <x v="7"/>
    <n v="4"/>
    <n v="5"/>
    <n v="1"/>
    <m/>
    <m/>
    <n v="0"/>
  </r>
  <r>
    <x v="3"/>
    <d v="2025-02-10T00:00:00"/>
    <x v="26"/>
    <x v="11"/>
    <x v="7"/>
    <n v="1"/>
    <n v="0"/>
    <n v="-1"/>
    <m/>
    <m/>
    <n v="0"/>
  </r>
  <r>
    <x v="3"/>
    <d v="2025-02-10T00:00:00"/>
    <x v="26"/>
    <x v="14"/>
    <x v="10"/>
    <n v="1"/>
    <n v="1"/>
    <n v="0"/>
    <m/>
    <m/>
    <n v="0"/>
  </r>
  <r>
    <x v="3"/>
    <d v="2025-02-10T00:00:00"/>
    <x v="26"/>
    <x v="14"/>
    <x v="10"/>
    <n v="1"/>
    <n v="1"/>
    <n v="0"/>
    <m/>
    <m/>
    <n v="0"/>
  </r>
  <r>
    <x v="3"/>
    <d v="2025-02-10T00:00:00"/>
    <x v="26"/>
    <x v="14"/>
    <x v="10"/>
    <n v="1"/>
    <n v="1"/>
    <n v="0"/>
    <m/>
    <m/>
    <n v="0"/>
  </r>
  <r>
    <x v="3"/>
    <d v="2025-02-10T00:00:00"/>
    <x v="26"/>
    <x v="14"/>
    <x v="10"/>
    <n v="1"/>
    <n v="1"/>
    <n v="0"/>
    <m/>
    <m/>
    <n v="0"/>
  </r>
  <r>
    <x v="3"/>
    <d v="2025-02-10T00:00:00"/>
    <x v="26"/>
    <x v="14"/>
    <x v="10"/>
    <n v="2"/>
    <n v="2"/>
    <n v="0"/>
    <m/>
    <m/>
    <n v="0"/>
  </r>
  <r>
    <x v="3"/>
    <d v="2025-02-10T00:00:00"/>
    <x v="26"/>
    <x v="14"/>
    <x v="10"/>
    <n v="2"/>
    <n v="2"/>
    <n v="0"/>
    <m/>
    <m/>
    <n v="0"/>
  </r>
  <r>
    <x v="3"/>
    <d v="2025-02-10T00:00:00"/>
    <x v="26"/>
    <x v="14"/>
    <x v="10"/>
    <n v="12"/>
    <n v="11"/>
    <n v="-1"/>
    <m/>
    <m/>
    <n v="0"/>
  </r>
  <r>
    <x v="3"/>
    <d v="2025-02-10T00:00:00"/>
    <x v="26"/>
    <x v="14"/>
    <x v="10"/>
    <n v="1"/>
    <n v="1"/>
    <n v="0"/>
    <m/>
    <m/>
    <n v="0"/>
  </r>
  <r>
    <x v="3"/>
    <d v="2025-02-10T00:00:00"/>
    <x v="26"/>
    <x v="14"/>
    <x v="10"/>
    <n v="1"/>
    <n v="1"/>
    <n v="0"/>
    <m/>
    <m/>
    <n v="0"/>
  </r>
  <r>
    <x v="3"/>
    <d v="2025-02-10T00:00:00"/>
    <x v="26"/>
    <x v="14"/>
    <x v="10"/>
    <n v="4"/>
    <n v="4"/>
    <n v="0"/>
    <m/>
    <m/>
    <n v="0"/>
  </r>
  <r>
    <x v="3"/>
    <d v="2025-02-10T00:00:00"/>
    <x v="26"/>
    <x v="14"/>
    <x v="10"/>
    <n v="2"/>
    <n v="2"/>
    <n v="0"/>
    <m/>
    <m/>
    <n v="0"/>
  </r>
  <r>
    <x v="3"/>
    <d v="2025-02-10T00:00:00"/>
    <x v="26"/>
    <x v="14"/>
    <x v="10"/>
    <n v="2"/>
    <n v="2"/>
    <n v="0"/>
    <m/>
    <m/>
    <n v="0"/>
  </r>
  <r>
    <x v="3"/>
    <d v="2025-02-10T00:00:00"/>
    <x v="26"/>
    <x v="14"/>
    <x v="10"/>
    <n v="1"/>
    <n v="1"/>
    <n v="0"/>
    <m/>
    <m/>
    <n v="0"/>
  </r>
  <r>
    <x v="3"/>
    <d v="2025-02-10T00:00:00"/>
    <x v="26"/>
    <x v="14"/>
    <x v="10"/>
    <n v="5"/>
    <n v="5"/>
    <n v="0"/>
    <m/>
    <m/>
    <n v="0"/>
  </r>
  <r>
    <x v="3"/>
    <d v="2025-02-10T00:00:00"/>
    <x v="26"/>
    <x v="14"/>
    <x v="10"/>
    <n v="3"/>
    <n v="3"/>
    <n v="0"/>
    <m/>
    <m/>
    <n v="0"/>
  </r>
  <r>
    <x v="3"/>
    <d v="2025-02-10T00:00:00"/>
    <x v="26"/>
    <x v="14"/>
    <x v="10"/>
    <n v="10"/>
    <n v="10"/>
    <n v="0"/>
    <m/>
    <m/>
    <n v="0"/>
  </r>
  <r>
    <x v="3"/>
    <d v="2025-02-10T00:00:00"/>
    <x v="26"/>
    <x v="14"/>
    <x v="10"/>
    <n v="6"/>
    <n v="6"/>
    <n v="0"/>
    <m/>
    <m/>
    <n v="0"/>
  </r>
  <r>
    <x v="3"/>
    <d v="2025-02-10T00:00:00"/>
    <x v="26"/>
    <x v="14"/>
    <x v="10"/>
    <n v="2"/>
    <n v="2"/>
    <n v="0"/>
    <m/>
    <m/>
    <n v="0"/>
  </r>
  <r>
    <x v="3"/>
    <d v="2025-02-10T00:00:00"/>
    <x v="26"/>
    <x v="14"/>
    <x v="10"/>
    <n v="2"/>
    <n v="2"/>
    <n v="0"/>
    <m/>
    <m/>
    <n v="0"/>
  </r>
  <r>
    <x v="3"/>
    <d v="2025-02-10T00:00:00"/>
    <x v="26"/>
    <x v="14"/>
    <x v="10"/>
    <n v="1"/>
    <n v="1"/>
    <n v="0"/>
    <m/>
    <m/>
    <n v="0"/>
  </r>
  <r>
    <x v="3"/>
    <d v="2025-02-10T00:00:00"/>
    <x v="26"/>
    <x v="14"/>
    <x v="21"/>
    <n v="11"/>
    <n v="10"/>
    <n v="-1"/>
    <m/>
    <m/>
    <n v="0"/>
  </r>
  <r>
    <x v="3"/>
    <d v="2025-02-10T00:00:00"/>
    <x v="26"/>
    <x v="12"/>
    <x v="13"/>
    <n v="1"/>
    <n v="1"/>
    <n v="0"/>
    <m/>
    <m/>
    <n v="0"/>
  </r>
  <r>
    <x v="3"/>
    <d v="2025-02-10T00:00:00"/>
    <x v="26"/>
    <x v="12"/>
    <x v="13"/>
    <n v="1"/>
    <n v="1"/>
    <n v="0"/>
    <m/>
    <m/>
    <n v="0"/>
  </r>
  <r>
    <x v="3"/>
    <d v="2025-02-10T00:00:00"/>
    <x v="26"/>
    <x v="12"/>
    <x v="13"/>
    <n v="2"/>
    <n v="2"/>
    <n v="0"/>
    <m/>
    <m/>
    <n v="0"/>
  </r>
  <r>
    <x v="3"/>
    <d v="2025-02-10T00:00:00"/>
    <x v="26"/>
    <x v="12"/>
    <x v="13"/>
    <n v="1"/>
    <n v="1"/>
    <n v="0"/>
    <m/>
    <m/>
    <n v="0"/>
  </r>
  <r>
    <x v="3"/>
    <d v="2025-02-10T00:00:00"/>
    <x v="26"/>
    <x v="12"/>
    <x v="13"/>
    <n v="1"/>
    <n v="1"/>
    <n v="0"/>
    <m/>
    <m/>
    <n v="0"/>
  </r>
  <r>
    <x v="3"/>
    <d v="2025-02-10T00:00:00"/>
    <x v="26"/>
    <x v="12"/>
    <x v="13"/>
    <n v="1"/>
    <n v="1"/>
    <n v="0"/>
    <m/>
    <m/>
    <n v="0"/>
  </r>
  <r>
    <x v="3"/>
    <d v="2025-02-10T00:00:00"/>
    <x v="26"/>
    <x v="12"/>
    <x v="13"/>
    <n v="1"/>
    <n v="1"/>
    <n v="0"/>
    <m/>
    <m/>
    <n v="0"/>
  </r>
  <r>
    <x v="3"/>
    <d v="2025-02-10T00:00:00"/>
    <x v="26"/>
    <x v="12"/>
    <x v="13"/>
    <n v="1"/>
    <n v="1"/>
    <n v="0"/>
    <m/>
    <m/>
    <n v="0"/>
  </r>
  <r>
    <x v="3"/>
    <d v="2025-02-10T00:00:00"/>
    <x v="26"/>
    <x v="12"/>
    <x v="13"/>
    <n v="3"/>
    <n v="3"/>
    <n v="0"/>
    <m/>
    <m/>
    <n v="0"/>
  </r>
  <r>
    <x v="3"/>
    <d v="2025-02-10T00:00:00"/>
    <x v="26"/>
    <x v="12"/>
    <x v="13"/>
    <n v="1"/>
    <n v="1"/>
    <n v="0"/>
    <m/>
    <m/>
    <n v="0"/>
  </r>
  <r>
    <x v="3"/>
    <d v="2025-02-10T00:00:00"/>
    <x v="26"/>
    <x v="12"/>
    <x v="13"/>
    <n v="1"/>
    <n v="1"/>
    <n v="0"/>
    <m/>
    <m/>
    <n v="0"/>
  </r>
  <r>
    <x v="3"/>
    <d v="2025-02-10T00:00:00"/>
    <x v="26"/>
    <x v="12"/>
    <x v="13"/>
    <n v="1"/>
    <n v="1"/>
    <n v="0"/>
    <m/>
    <m/>
    <n v="0"/>
  </r>
  <r>
    <x v="3"/>
    <d v="2025-02-10T00:00:00"/>
    <x v="26"/>
    <x v="12"/>
    <x v="13"/>
    <n v="1"/>
    <n v="1"/>
    <n v="0"/>
    <m/>
    <m/>
    <n v="0"/>
  </r>
  <r>
    <x v="3"/>
    <d v="2025-02-10T00:00:00"/>
    <x v="26"/>
    <x v="12"/>
    <x v="13"/>
    <n v="4"/>
    <n v="5"/>
    <n v="1"/>
    <m/>
    <m/>
    <n v="0"/>
  </r>
  <r>
    <x v="3"/>
    <d v="2025-02-10T00:00:00"/>
    <x v="26"/>
    <x v="12"/>
    <x v="13"/>
    <n v="1"/>
    <n v="1"/>
    <n v="0"/>
    <m/>
    <m/>
    <n v="0"/>
  </r>
  <r>
    <x v="3"/>
    <d v="2025-02-10T00:00:00"/>
    <x v="26"/>
    <x v="12"/>
    <x v="13"/>
    <m/>
    <n v="4"/>
    <n v="4"/>
    <m/>
    <m/>
    <n v="0"/>
  </r>
  <r>
    <x v="3"/>
    <d v="2025-02-10T00:00:00"/>
    <x v="26"/>
    <x v="12"/>
    <x v="13"/>
    <n v="2"/>
    <n v="2"/>
    <n v="0"/>
    <m/>
    <m/>
    <n v="0"/>
  </r>
  <r>
    <x v="3"/>
    <d v="2025-02-10T00:00:00"/>
    <x v="26"/>
    <x v="12"/>
    <x v="19"/>
    <n v="2"/>
    <n v="2"/>
    <n v="0"/>
    <m/>
    <m/>
    <n v="0"/>
  </r>
  <r>
    <x v="3"/>
    <d v="2025-02-10T00:00:00"/>
    <x v="26"/>
    <x v="12"/>
    <x v="19"/>
    <n v="1"/>
    <n v="1"/>
    <n v="0"/>
    <m/>
    <m/>
    <n v="0"/>
  </r>
  <r>
    <x v="3"/>
    <d v="2025-02-10T00:00:00"/>
    <x v="26"/>
    <x v="12"/>
    <x v="19"/>
    <n v="3"/>
    <n v="3"/>
    <n v="0"/>
    <m/>
    <m/>
    <n v="0"/>
  </r>
  <r>
    <x v="3"/>
    <d v="2025-02-10T00:00:00"/>
    <x v="26"/>
    <x v="12"/>
    <x v="19"/>
    <n v="3"/>
    <n v="3"/>
    <n v="0"/>
    <n v="1"/>
    <n v="1"/>
    <n v="0"/>
  </r>
  <r>
    <x v="3"/>
    <d v="2025-02-10T00:00:00"/>
    <x v="26"/>
    <x v="12"/>
    <x v="19"/>
    <n v="1"/>
    <n v="1"/>
    <n v="0"/>
    <m/>
    <m/>
    <n v="0"/>
  </r>
  <r>
    <x v="3"/>
    <d v="2025-02-10T00:00:00"/>
    <x v="26"/>
    <x v="8"/>
    <x v="8"/>
    <n v="1"/>
    <n v="1"/>
    <n v="0"/>
    <m/>
    <m/>
    <n v="0"/>
  </r>
  <r>
    <x v="3"/>
    <d v="2025-02-10T00:00:00"/>
    <x v="26"/>
    <x v="8"/>
    <x v="8"/>
    <n v="1"/>
    <n v="1"/>
    <n v="0"/>
    <m/>
    <m/>
    <n v="0"/>
  </r>
  <r>
    <x v="3"/>
    <d v="2025-02-10T00:00:00"/>
    <x v="26"/>
    <x v="8"/>
    <x v="8"/>
    <n v="1"/>
    <n v="1"/>
    <n v="0"/>
    <m/>
    <m/>
    <n v="0"/>
  </r>
  <r>
    <x v="3"/>
    <d v="2025-02-10T00:00:00"/>
    <x v="26"/>
    <x v="8"/>
    <x v="8"/>
    <n v="1"/>
    <n v="1"/>
    <n v="0"/>
    <m/>
    <m/>
    <n v="0"/>
  </r>
  <r>
    <x v="3"/>
    <d v="2025-02-10T00:00:00"/>
    <x v="26"/>
    <x v="8"/>
    <x v="8"/>
    <n v="2"/>
    <n v="2"/>
    <n v="0"/>
    <m/>
    <m/>
    <n v="0"/>
  </r>
  <r>
    <x v="3"/>
    <d v="2025-02-10T00:00:00"/>
    <x v="26"/>
    <x v="8"/>
    <x v="8"/>
    <n v="2"/>
    <n v="2"/>
    <n v="0"/>
    <m/>
    <m/>
    <n v="0"/>
  </r>
  <r>
    <x v="3"/>
    <d v="2025-02-10T00:00:00"/>
    <x v="26"/>
    <x v="8"/>
    <x v="8"/>
    <n v="12"/>
    <n v="12"/>
    <n v="0"/>
    <m/>
    <m/>
    <n v="0"/>
  </r>
  <r>
    <x v="3"/>
    <d v="2025-02-10T00:00:00"/>
    <x v="26"/>
    <x v="8"/>
    <x v="8"/>
    <n v="1"/>
    <n v="1"/>
    <n v="0"/>
    <m/>
    <m/>
    <n v="0"/>
  </r>
  <r>
    <x v="3"/>
    <d v="2025-02-10T00:00:00"/>
    <x v="26"/>
    <x v="8"/>
    <x v="8"/>
    <n v="1"/>
    <n v="1"/>
    <n v="0"/>
    <m/>
    <m/>
    <n v="0"/>
  </r>
  <r>
    <x v="3"/>
    <d v="2025-02-10T00:00:00"/>
    <x v="26"/>
    <x v="8"/>
    <x v="8"/>
    <n v="4"/>
    <n v="4"/>
    <n v="0"/>
    <m/>
    <m/>
    <n v="0"/>
  </r>
  <r>
    <x v="3"/>
    <d v="2025-02-10T00:00:00"/>
    <x v="26"/>
    <x v="8"/>
    <x v="8"/>
    <n v="2"/>
    <n v="2"/>
    <n v="0"/>
    <m/>
    <m/>
    <n v="0"/>
  </r>
  <r>
    <x v="3"/>
    <d v="2025-02-10T00:00:00"/>
    <x v="26"/>
    <x v="8"/>
    <x v="8"/>
    <n v="2"/>
    <n v="2"/>
    <n v="0"/>
    <m/>
    <m/>
    <n v="0"/>
  </r>
  <r>
    <x v="3"/>
    <d v="2025-02-10T00:00:00"/>
    <x v="26"/>
    <x v="8"/>
    <x v="8"/>
    <n v="4"/>
    <n v="4"/>
    <n v="0"/>
    <m/>
    <m/>
    <n v="0"/>
  </r>
  <r>
    <x v="3"/>
    <d v="2025-02-10T00:00:00"/>
    <x v="26"/>
    <x v="8"/>
    <x v="8"/>
    <n v="1"/>
    <n v="1"/>
    <n v="0"/>
    <m/>
    <m/>
    <n v="0"/>
  </r>
  <r>
    <x v="3"/>
    <d v="2025-02-10T00:00:00"/>
    <x v="26"/>
    <x v="8"/>
    <x v="8"/>
    <n v="3"/>
    <n v="3"/>
    <n v="0"/>
    <m/>
    <m/>
    <n v="0"/>
  </r>
  <r>
    <x v="3"/>
    <d v="2025-02-10T00:00:00"/>
    <x v="26"/>
    <x v="8"/>
    <x v="8"/>
    <n v="10"/>
    <n v="10"/>
    <n v="0"/>
    <m/>
    <m/>
    <n v="0"/>
  </r>
  <r>
    <x v="3"/>
    <d v="2025-02-10T00:00:00"/>
    <x v="26"/>
    <x v="8"/>
    <x v="8"/>
    <n v="6"/>
    <n v="5"/>
    <n v="-1"/>
    <m/>
    <m/>
    <n v="0"/>
  </r>
  <r>
    <x v="3"/>
    <d v="2025-02-10T00:00:00"/>
    <x v="26"/>
    <x v="8"/>
    <x v="8"/>
    <n v="2"/>
    <n v="1"/>
    <n v="-1"/>
    <m/>
    <m/>
    <n v="0"/>
  </r>
  <r>
    <x v="3"/>
    <d v="2025-02-10T00:00:00"/>
    <x v="26"/>
    <x v="8"/>
    <x v="8"/>
    <n v="2"/>
    <n v="2"/>
    <n v="0"/>
    <m/>
    <m/>
    <n v="0"/>
  </r>
  <r>
    <x v="3"/>
    <d v="2025-02-10T00:00:00"/>
    <x v="26"/>
    <x v="8"/>
    <x v="8"/>
    <n v="1"/>
    <n v="1"/>
    <n v="0"/>
    <m/>
    <m/>
    <n v="0"/>
  </r>
  <r>
    <x v="3"/>
    <d v="2025-02-10T00:00:00"/>
    <x v="26"/>
    <x v="8"/>
    <x v="14"/>
    <m/>
    <m/>
    <n v="0"/>
    <n v="6"/>
    <n v="6"/>
    <n v="0"/>
  </r>
  <r>
    <x v="3"/>
    <d v="2025-02-10T00:00:00"/>
    <x v="26"/>
    <x v="8"/>
    <x v="14"/>
    <m/>
    <m/>
    <n v="0"/>
    <n v="2"/>
    <n v="2"/>
    <n v="0"/>
  </r>
  <r>
    <x v="3"/>
    <d v="2025-02-10T00:00:00"/>
    <x v="26"/>
    <x v="8"/>
    <x v="14"/>
    <m/>
    <m/>
    <n v="0"/>
    <n v="1"/>
    <n v="1"/>
    <n v="0"/>
  </r>
  <r>
    <x v="3"/>
    <d v="2025-02-10T00:00:00"/>
    <x v="26"/>
    <x v="8"/>
    <x v="14"/>
    <n v="3"/>
    <n v="1"/>
    <n v="-2"/>
    <n v="6"/>
    <n v="5"/>
    <n v="-1"/>
  </r>
  <r>
    <x v="3"/>
    <d v="2025-02-10T00:00:00"/>
    <x v="26"/>
    <x v="8"/>
    <x v="14"/>
    <m/>
    <m/>
    <n v="0"/>
    <n v="3"/>
    <n v="3"/>
    <n v="0"/>
  </r>
  <r>
    <x v="3"/>
    <d v="2025-02-10T00:00:00"/>
    <x v="26"/>
    <x v="8"/>
    <x v="14"/>
    <m/>
    <m/>
    <n v="0"/>
    <n v="6"/>
    <n v="5"/>
    <n v="-1"/>
  </r>
  <r>
    <x v="3"/>
    <d v="2025-02-10T00:00:00"/>
    <x v="26"/>
    <x v="8"/>
    <x v="14"/>
    <m/>
    <m/>
    <n v="0"/>
    <n v="3"/>
    <n v="3"/>
    <n v="0"/>
  </r>
  <r>
    <x v="3"/>
    <d v="2025-02-10T00:00:00"/>
    <x v="26"/>
    <x v="9"/>
    <x v="9"/>
    <n v="1"/>
    <n v="1"/>
    <n v="0"/>
    <m/>
    <m/>
    <n v="0"/>
  </r>
  <r>
    <x v="3"/>
    <d v="2025-02-10T00:00:00"/>
    <x v="26"/>
    <x v="9"/>
    <x v="9"/>
    <n v="1"/>
    <n v="1"/>
    <n v="0"/>
    <m/>
    <m/>
    <n v="0"/>
  </r>
  <r>
    <x v="3"/>
    <d v="2025-02-10T00:00:00"/>
    <x v="26"/>
    <x v="9"/>
    <x v="9"/>
    <n v="1"/>
    <n v="1"/>
    <n v="0"/>
    <m/>
    <m/>
    <n v="0"/>
  </r>
  <r>
    <x v="3"/>
    <d v="2025-02-10T00:00:00"/>
    <x v="26"/>
    <x v="9"/>
    <x v="9"/>
    <n v="1"/>
    <n v="1"/>
    <n v="0"/>
    <m/>
    <m/>
    <n v="0"/>
  </r>
  <r>
    <x v="3"/>
    <d v="2025-02-10T00:00:00"/>
    <x v="26"/>
    <x v="9"/>
    <x v="9"/>
    <n v="2"/>
    <n v="2"/>
    <n v="0"/>
    <m/>
    <m/>
    <n v="0"/>
  </r>
  <r>
    <x v="3"/>
    <d v="2025-02-10T00:00:00"/>
    <x v="26"/>
    <x v="9"/>
    <x v="9"/>
    <n v="2"/>
    <n v="2"/>
    <n v="0"/>
    <m/>
    <m/>
    <n v="0"/>
  </r>
  <r>
    <x v="3"/>
    <d v="2025-02-10T00:00:00"/>
    <x v="26"/>
    <x v="9"/>
    <x v="9"/>
    <n v="12"/>
    <n v="12"/>
    <n v="0"/>
    <m/>
    <m/>
    <n v="0"/>
  </r>
  <r>
    <x v="3"/>
    <d v="2025-02-10T00:00:00"/>
    <x v="26"/>
    <x v="9"/>
    <x v="9"/>
    <n v="1"/>
    <n v="1"/>
    <n v="0"/>
    <m/>
    <m/>
    <n v="0"/>
  </r>
  <r>
    <x v="3"/>
    <d v="2025-02-10T00:00:00"/>
    <x v="26"/>
    <x v="9"/>
    <x v="9"/>
    <n v="1"/>
    <n v="1"/>
    <n v="0"/>
    <m/>
    <m/>
    <n v="0"/>
  </r>
  <r>
    <x v="3"/>
    <d v="2025-02-10T00:00:00"/>
    <x v="26"/>
    <x v="9"/>
    <x v="9"/>
    <n v="4"/>
    <n v="3"/>
    <n v="-1"/>
    <m/>
    <m/>
    <n v="0"/>
  </r>
  <r>
    <x v="3"/>
    <d v="2025-02-10T00:00:00"/>
    <x v="26"/>
    <x v="9"/>
    <x v="9"/>
    <n v="2"/>
    <n v="2"/>
    <n v="0"/>
    <m/>
    <m/>
    <n v="0"/>
  </r>
  <r>
    <x v="3"/>
    <d v="2025-02-10T00:00:00"/>
    <x v="26"/>
    <x v="9"/>
    <x v="9"/>
    <n v="2"/>
    <n v="2"/>
    <n v="0"/>
    <m/>
    <m/>
    <n v="0"/>
  </r>
  <r>
    <x v="3"/>
    <d v="2025-02-10T00:00:00"/>
    <x v="26"/>
    <x v="9"/>
    <x v="9"/>
    <n v="1"/>
    <n v="1"/>
    <n v="0"/>
    <m/>
    <m/>
    <n v="0"/>
  </r>
  <r>
    <x v="3"/>
    <d v="2025-02-10T00:00:00"/>
    <x v="26"/>
    <x v="9"/>
    <x v="9"/>
    <n v="5"/>
    <n v="5"/>
    <n v="0"/>
    <m/>
    <m/>
    <n v="0"/>
  </r>
  <r>
    <x v="3"/>
    <d v="2025-02-10T00:00:00"/>
    <x v="26"/>
    <x v="9"/>
    <x v="9"/>
    <n v="3"/>
    <n v="3"/>
    <n v="0"/>
    <m/>
    <m/>
    <n v="0"/>
  </r>
  <r>
    <x v="3"/>
    <d v="2025-02-10T00:00:00"/>
    <x v="26"/>
    <x v="9"/>
    <x v="9"/>
    <n v="10"/>
    <n v="10"/>
    <n v="0"/>
    <m/>
    <m/>
    <n v="0"/>
  </r>
  <r>
    <x v="3"/>
    <d v="2025-02-10T00:00:00"/>
    <x v="26"/>
    <x v="9"/>
    <x v="9"/>
    <n v="6"/>
    <n v="6"/>
    <n v="0"/>
    <m/>
    <m/>
    <n v="0"/>
  </r>
  <r>
    <x v="3"/>
    <d v="2025-02-10T00:00:00"/>
    <x v="26"/>
    <x v="9"/>
    <x v="9"/>
    <n v="2"/>
    <n v="2"/>
    <n v="0"/>
    <m/>
    <m/>
    <n v="0"/>
  </r>
  <r>
    <x v="3"/>
    <d v="2025-02-10T00:00:00"/>
    <x v="26"/>
    <x v="9"/>
    <x v="9"/>
    <n v="2"/>
    <n v="1"/>
    <n v="-1"/>
    <m/>
    <m/>
    <n v="0"/>
  </r>
  <r>
    <x v="3"/>
    <d v="2025-02-10T00:00:00"/>
    <x v="26"/>
    <x v="9"/>
    <x v="9"/>
    <n v="1"/>
    <n v="1"/>
    <n v="0"/>
    <m/>
    <m/>
    <n v="0"/>
  </r>
  <r>
    <x v="3"/>
    <d v="2025-02-10T00:00:00"/>
    <x v="26"/>
    <x v="9"/>
    <x v="16"/>
    <n v="1"/>
    <n v="1"/>
    <n v="0"/>
    <m/>
    <m/>
    <n v="0"/>
  </r>
  <r>
    <x v="3"/>
    <d v="2025-02-10T00:00:00"/>
    <x v="26"/>
    <x v="9"/>
    <x v="16"/>
    <m/>
    <n v="1"/>
    <n v="1"/>
    <m/>
    <m/>
    <n v="0"/>
  </r>
  <r>
    <x v="3"/>
    <d v="2025-02-10T00:00:00"/>
    <x v="26"/>
    <x v="9"/>
    <x v="16"/>
    <n v="1"/>
    <n v="1"/>
    <n v="0"/>
    <m/>
    <m/>
    <n v="0"/>
  </r>
  <r>
    <x v="3"/>
    <d v="2025-02-10T00:00:00"/>
    <x v="26"/>
    <x v="9"/>
    <x v="16"/>
    <m/>
    <n v="1"/>
    <n v="1"/>
    <m/>
    <m/>
    <n v="0"/>
  </r>
  <r>
    <x v="3"/>
    <d v="2025-02-10T00:00:00"/>
    <x v="26"/>
    <x v="9"/>
    <x v="16"/>
    <n v="1"/>
    <n v="1"/>
    <n v="0"/>
    <m/>
    <m/>
    <n v="0"/>
  </r>
  <r>
    <x v="3"/>
    <d v="2025-02-17T00:00:00"/>
    <x v="27"/>
    <x v="11"/>
    <x v="7"/>
    <n v="1"/>
    <n v="1"/>
    <n v="0"/>
    <m/>
    <m/>
    <n v="0"/>
  </r>
  <r>
    <x v="3"/>
    <d v="2025-02-17T00:00:00"/>
    <x v="27"/>
    <x v="11"/>
    <x v="7"/>
    <n v="1"/>
    <n v="1"/>
    <n v="0"/>
    <m/>
    <m/>
    <n v="0"/>
  </r>
  <r>
    <x v="3"/>
    <d v="2025-02-17T00:00:00"/>
    <x v="27"/>
    <x v="11"/>
    <x v="7"/>
    <n v="1"/>
    <n v="1"/>
    <n v="0"/>
    <m/>
    <m/>
    <n v="0"/>
  </r>
  <r>
    <x v="3"/>
    <d v="2025-02-17T00:00:00"/>
    <x v="27"/>
    <x v="11"/>
    <x v="7"/>
    <n v="2"/>
    <n v="2"/>
    <n v="0"/>
    <m/>
    <m/>
    <n v="0"/>
  </r>
  <r>
    <x v="3"/>
    <d v="2025-02-17T00:00:00"/>
    <x v="27"/>
    <x v="11"/>
    <x v="7"/>
    <n v="3"/>
    <n v="3"/>
    <n v="0"/>
    <m/>
    <m/>
    <n v="0"/>
  </r>
  <r>
    <x v="3"/>
    <d v="2025-02-17T00:00:00"/>
    <x v="27"/>
    <x v="11"/>
    <x v="7"/>
    <n v="10"/>
    <n v="10"/>
    <n v="0"/>
    <m/>
    <m/>
    <n v="0"/>
  </r>
  <r>
    <x v="3"/>
    <d v="2025-02-17T00:00:00"/>
    <x v="27"/>
    <x v="11"/>
    <x v="7"/>
    <n v="2"/>
    <n v="2"/>
    <n v="0"/>
    <m/>
    <m/>
    <n v="0"/>
  </r>
  <r>
    <x v="3"/>
    <d v="2025-02-17T00:00:00"/>
    <x v="27"/>
    <x v="11"/>
    <x v="7"/>
    <n v="2"/>
    <n v="2"/>
    <n v="0"/>
    <m/>
    <m/>
    <n v="0"/>
  </r>
  <r>
    <x v="3"/>
    <d v="2025-02-17T00:00:00"/>
    <x v="27"/>
    <x v="11"/>
    <x v="7"/>
    <n v="4"/>
    <n v="4"/>
    <n v="0"/>
    <m/>
    <m/>
    <n v="0"/>
  </r>
  <r>
    <x v="3"/>
    <d v="2025-02-17T00:00:00"/>
    <x v="27"/>
    <x v="11"/>
    <x v="7"/>
    <n v="8"/>
    <n v="8"/>
    <n v="0"/>
    <m/>
    <m/>
    <n v="0"/>
  </r>
  <r>
    <x v="3"/>
    <d v="2025-02-17T00:00:00"/>
    <x v="27"/>
    <x v="11"/>
    <x v="7"/>
    <n v="2"/>
    <n v="2"/>
    <n v="0"/>
    <m/>
    <m/>
    <n v="0"/>
  </r>
  <r>
    <x v="3"/>
    <d v="2025-02-17T00:00:00"/>
    <x v="27"/>
    <x v="11"/>
    <x v="7"/>
    <n v="2"/>
    <n v="2"/>
    <n v="0"/>
    <m/>
    <m/>
    <n v="0"/>
  </r>
  <r>
    <x v="3"/>
    <d v="2025-02-17T00:00:00"/>
    <x v="27"/>
    <x v="11"/>
    <x v="7"/>
    <n v="7"/>
    <n v="7"/>
    <n v="0"/>
    <m/>
    <m/>
    <n v="0"/>
  </r>
  <r>
    <x v="3"/>
    <d v="2025-02-17T00:00:00"/>
    <x v="27"/>
    <x v="11"/>
    <x v="7"/>
    <n v="5"/>
    <n v="5"/>
    <n v="0"/>
    <m/>
    <m/>
    <n v="0"/>
  </r>
  <r>
    <x v="3"/>
    <d v="2025-02-17T00:00:00"/>
    <x v="27"/>
    <x v="11"/>
    <x v="7"/>
    <n v="4"/>
    <n v="4"/>
    <n v="0"/>
    <m/>
    <m/>
    <n v="0"/>
  </r>
  <r>
    <x v="3"/>
    <d v="2025-02-17T00:00:00"/>
    <x v="27"/>
    <x v="11"/>
    <x v="7"/>
    <n v="5"/>
    <n v="5"/>
    <n v="0"/>
    <m/>
    <m/>
    <n v="0"/>
  </r>
  <r>
    <x v="3"/>
    <d v="2025-02-17T00:00:00"/>
    <x v="27"/>
    <x v="11"/>
    <x v="7"/>
    <n v="0"/>
    <n v="0"/>
    <n v="0"/>
    <m/>
    <m/>
    <n v="0"/>
  </r>
  <r>
    <x v="3"/>
    <d v="2025-02-17T00:00:00"/>
    <x v="27"/>
    <x v="8"/>
    <x v="8"/>
    <n v="1"/>
    <n v="1"/>
    <n v="0"/>
    <m/>
    <m/>
    <n v="0"/>
  </r>
  <r>
    <x v="3"/>
    <d v="2025-02-17T00:00:00"/>
    <x v="27"/>
    <x v="8"/>
    <x v="8"/>
    <n v="1"/>
    <n v="1"/>
    <n v="0"/>
    <m/>
    <m/>
    <n v="0"/>
  </r>
  <r>
    <x v="3"/>
    <d v="2025-02-17T00:00:00"/>
    <x v="27"/>
    <x v="8"/>
    <x v="8"/>
    <n v="1"/>
    <n v="1"/>
    <n v="0"/>
    <m/>
    <m/>
    <n v="0"/>
  </r>
  <r>
    <x v="3"/>
    <d v="2025-02-17T00:00:00"/>
    <x v="27"/>
    <x v="8"/>
    <x v="8"/>
    <n v="1"/>
    <n v="1"/>
    <n v="0"/>
    <m/>
    <m/>
    <n v="0"/>
  </r>
  <r>
    <x v="3"/>
    <d v="2025-02-17T00:00:00"/>
    <x v="27"/>
    <x v="8"/>
    <x v="8"/>
    <n v="2"/>
    <n v="2"/>
    <n v="0"/>
    <m/>
    <m/>
    <n v="0"/>
  </r>
  <r>
    <x v="3"/>
    <d v="2025-02-17T00:00:00"/>
    <x v="27"/>
    <x v="8"/>
    <x v="8"/>
    <n v="2"/>
    <n v="2"/>
    <n v="0"/>
    <m/>
    <m/>
    <n v="0"/>
  </r>
  <r>
    <x v="3"/>
    <d v="2025-02-17T00:00:00"/>
    <x v="27"/>
    <x v="8"/>
    <x v="8"/>
    <n v="12"/>
    <n v="12"/>
    <n v="0"/>
    <m/>
    <m/>
    <n v="0"/>
  </r>
  <r>
    <x v="3"/>
    <d v="2025-02-17T00:00:00"/>
    <x v="27"/>
    <x v="8"/>
    <x v="8"/>
    <n v="1"/>
    <n v="1"/>
    <n v="0"/>
    <m/>
    <m/>
    <n v="0"/>
  </r>
  <r>
    <x v="3"/>
    <d v="2025-02-17T00:00:00"/>
    <x v="27"/>
    <x v="8"/>
    <x v="8"/>
    <n v="1"/>
    <n v="1"/>
    <n v="0"/>
    <m/>
    <m/>
    <n v="0"/>
  </r>
  <r>
    <x v="3"/>
    <d v="2025-02-17T00:00:00"/>
    <x v="27"/>
    <x v="8"/>
    <x v="8"/>
    <n v="4"/>
    <n v="4"/>
    <n v="0"/>
    <m/>
    <m/>
    <n v="0"/>
  </r>
  <r>
    <x v="3"/>
    <d v="2025-02-17T00:00:00"/>
    <x v="27"/>
    <x v="8"/>
    <x v="8"/>
    <n v="2"/>
    <n v="2"/>
    <n v="0"/>
    <m/>
    <m/>
    <n v="0"/>
  </r>
  <r>
    <x v="3"/>
    <d v="2025-02-17T00:00:00"/>
    <x v="27"/>
    <x v="8"/>
    <x v="8"/>
    <n v="2"/>
    <n v="2"/>
    <n v="0"/>
    <m/>
    <m/>
    <n v="0"/>
  </r>
  <r>
    <x v="3"/>
    <d v="2025-02-17T00:00:00"/>
    <x v="27"/>
    <x v="8"/>
    <x v="8"/>
    <n v="4"/>
    <n v="4"/>
    <n v="0"/>
    <m/>
    <m/>
    <n v="0"/>
  </r>
  <r>
    <x v="3"/>
    <d v="2025-02-17T00:00:00"/>
    <x v="27"/>
    <x v="8"/>
    <x v="8"/>
    <n v="1"/>
    <n v="1"/>
    <n v="0"/>
    <m/>
    <m/>
    <n v="0"/>
  </r>
  <r>
    <x v="3"/>
    <d v="2025-02-17T00:00:00"/>
    <x v="27"/>
    <x v="8"/>
    <x v="8"/>
    <n v="3"/>
    <n v="3"/>
    <n v="0"/>
    <m/>
    <m/>
    <n v="0"/>
  </r>
  <r>
    <x v="3"/>
    <d v="2025-02-17T00:00:00"/>
    <x v="27"/>
    <x v="8"/>
    <x v="8"/>
    <n v="10"/>
    <n v="10"/>
    <n v="0"/>
    <m/>
    <m/>
    <n v="0"/>
  </r>
  <r>
    <x v="3"/>
    <d v="2025-02-17T00:00:00"/>
    <x v="27"/>
    <x v="8"/>
    <x v="8"/>
    <n v="6"/>
    <n v="5"/>
    <n v="-1"/>
    <m/>
    <m/>
    <n v="0"/>
  </r>
  <r>
    <x v="3"/>
    <d v="2025-02-17T00:00:00"/>
    <x v="27"/>
    <x v="8"/>
    <x v="8"/>
    <n v="2"/>
    <n v="1"/>
    <n v="-1"/>
    <m/>
    <m/>
    <n v="0"/>
  </r>
  <r>
    <x v="3"/>
    <d v="2025-02-17T00:00:00"/>
    <x v="27"/>
    <x v="8"/>
    <x v="8"/>
    <n v="2"/>
    <n v="2"/>
    <n v="0"/>
    <m/>
    <m/>
    <n v="0"/>
  </r>
  <r>
    <x v="3"/>
    <d v="2025-02-17T00:00:00"/>
    <x v="27"/>
    <x v="8"/>
    <x v="8"/>
    <n v="1"/>
    <n v="1"/>
    <n v="0"/>
    <m/>
    <m/>
    <n v="0"/>
  </r>
  <r>
    <x v="3"/>
    <d v="2025-02-17T00:00:00"/>
    <x v="27"/>
    <x v="8"/>
    <x v="14"/>
    <m/>
    <m/>
    <n v="0"/>
    <n v="6"/>
    <n v="6"/>
    <n v="0"/>
  </r>
  <r>
    <x v="3"/>
    <d v="2025-02-17T00:00:00"/>
    <x v="27"/>
    <x v="8"/>
    <x v="14"/>
    <m/>
    <m/>
    <n v="0"/>
    <n v="2"/>
    <n v="2"/>
    <n v="0"/>
  </r>
  <r>
    <x v="3"/>
    <d v="2025-02-17T00:00:00"/>
    <x v="27"/>
    <x v="8"/>
    <x v="14"/>
    <m/>
    <m/>
    <n v="0"/>
    <n v="1"/>
    <n v="1"/>
    <n v="0"/>
  </r>
  <r>
    <x v="3"/>
    <d v="2025-02-17T00:00:00"/>
    <x v="27"/>
    <x v="8"/>
    <x v="14"/>
    <n v="3"/>
    <n v="1"/>
    <n v="-2"/>
    <n v="6"/>
    <n v="5"/>
    <n v="-1"/>
  </r>
  <r>
    <x v="3"/>
    <d v="2025-02-17T00:00:00"/>
    <x v="27"/>
    <x v="8"/>
    <x v="14"/>
    <m/>
    <m/>
    <n v="0"/>
    <n v="3"/>
    <n v="3"/>
    <n v="0"/>
  </r>
  <r>
    <x v="3"/>
    <d v="2025-02-17T00:00:00"/>
    <x v="27"/>
    <x v="8"/>
    <x v="14"/>
    <m/>
    <m/>
    <n v="0"/>
    <n v="6"/>
    <n v="5"/>
    <n v="-1"/>
  </r>
  <r>
    <x v="3"/>
    <d v="2025-02-17T00:00:00"/>
    <x v="27"/>
    <x v="8"/>
    <x v="14"/>
    <m/>
    <m/>
    <n v="0"/>
    <n v="3"/>
    <n v="3"/>
    <n v="0"/>
  </r>
  <r>
    <x v="3"/>
    <d v="2025-02-22T00:00:00"/>
    <x v="27"/>
    <x v="14"/>
    <x v="10"/>
    <n v="1"/>
    <n v="1"/>
    <n v="0"/>
    <m/>
    <m/>
    <n v="0"/>
  </r>
  <r>
    <x v="3"/>
    <d v="2025-02-22T00:00:00"/>
    <x v="27"/>
    <x v="14"/>
    <x v="10"/>
    <n v="1"/>
    <n v="1"/>
    <n v="0"/>
    <m/>
    <m/>
    <n v="0"/>
  </r>
  <r>
    <x v="3"/>
    <d v="2025-02-22T00:00:00"/>
    <x v="27"/>
    <x v="14"/>
    <x v="10"/>
    <n v="1"/>
    <n v="1"/>
    <n v="0"/>
    <m/>
    <m/>
    <n v="0"/>
  </r>
  <r>
    <x v="3"/>
    <d v="2025-02-22T00:00:00"/>
    <x v="27"/>
    <x v="14"/>
    <x v="10"/>
    <n v="1"/>
    <n v="1"/>
    <n v="0"/>
    <m/>
    <m/>
    <n v="0"/>
  </r>
  <r>
    <x v="3"/>
    <d v="2025-02-22T00:00:00"/>
    <x v="27"/>
    <x v="14"/>
    <x v="10"/>
    <n v="2"/>
    <n v="2"/>
    <n v="0"/>
    <m/>
    <m/>
    <n v="0"/>
  </r>
  <r>
    <x v="3"/>
    <d v="2025-02-22T00:00:00"/>
    <x v="27"/>
    <x v="14"/>
    <x v="10"/>
    <n v="2"/>
    <n v="2"/>
    <n v="0"/>
    <m/>
    <m/>
    <n v="0"/>
  </r>
  <r>
    <x v="3"/>
    <d v="2025-02-22T00:00:00"/>
    <x v="27"/>
    <x v="14"/>
    <x v="10"/>
    <n v="12"/>
    <n v="12"/>
    <n v="0"/>
    <m/>
    <m/>
    <n v="0"/>
  </r>
  <r>
    <x v="3"/>
    <d v="2025-02-22T00:00:00"/>
    <x v="27"/>
    <x v="14"/>
    <x v="10"/>
    <n v="1"/>
    <n v="1"/>
    <n v="0"/>
    <m/>
    <m/>
    <n v="0"/>
  </r>
  <r>
    <x v="3"/>
    <d v="2025-02-22T00:00:00"/>
    <x v="27"/>
    <x v="14"/>
    <x v="10"/>
    <n v="1"/>
    <n v="1"/>
    <n v="0"/>
    <m/>
    <m/>
    <n v="0"/>
  </r>
  <r>
    <x v="3"/>
    <d v="2025-02-22T00:00:00"/>
    <x v="27"/>
    <x v="14"/>
    <x v="10"/>
    <n v="4"/>
    <n v="4"/>
    <n v="0"/>
    <m/>
    <m/>
    <n v="0"/>
  </r>
  <r>
    <x v="3"/>
    <d v="2025-02-22T00:00:00"/>
    <x v="27"/>
    <x v="14"/>
    <x v="10"/>
    <n v="2"/>
    <n v="2"/>
    <n v="0"/>
    <m/>
    <m/>
    <n v="0"/>
  </r>
  <r>
    <x v="3"/>
    <d v="2025-02-22T00:00:00"/>
    <x v="27"/>
    <x v="14"/>
    <x v="10"/>
    <n v="2"/>
    <n v="2"/>
    <n v="0"/>
    <m/>
    <m/>
    <n v="0"/>
  </r>
  <r>
    <x v="3"/>
    <d v="2025-02-22T00:00:00"/>
    <x v="27"/>
    <x v="14"/>
    <x v="10"/>
    <n v="1"/>
    <n v="1"/>
    <n v="0"/>
    <m/>
    <m/>
    <n v="0"/>
  </r>
  <r>
    <x v="3"/>
    <d v="2025-02-22T00:00:00"/>
    <x v="27"/>
    <x v="14"/>
    <x v="10"/>
    <n v="5"/>
    <n v="5"/>
    <n v="0"/>
    <m/>
    <m/>
    <n v="0"/>
  </r>
  <r>
    <x v="3"/>
    <d v="2025-02-22T00:00:00"/>
    <x v="27"/>
    <x v="14"/>
    <x v="10"/>
    <n v="3"/>
    <n v="3"/>
    <n v="0"/>
    <m/>
    <m/>
    <n v="0"/>
  </r>
  <r>
    <x v="3"/>
    <d v="2025-02-22T00:00:00"/>
    <x v="27"/>
    <x v="14"/>
    <x v="10"/>
    <n v="10"/>
    <n v="10"/>
    <n v="0"/>
    <m/>
    <m/>
    <n v="0"/>
  </r>
  <r>
    <x v="3"/>
    <d v="2025-02-22T00:00:00"/>
    <x v="27"/>
    <x v="14"/>
    <x v="10"/>
    <n v="6"/>
    <n v="6"/>
    <n v="0"/>
    <m/>
    <m/>
    <n v="0"/>
  </r>
  <r>
    <x v="3"/>
    <d v="2025-02-22T00:00:00"/>
    <x v="27"/>
    <x v="14"/>
    <x v="10"/>
    <n v="2"/>
    <n v="2"/>
    <n v="0"/>
    <m/>
    <m/>
    <n v="0"/>
  </r>
  <r>
    <x v="3"/>
    <d v="2025-02-22T00:00:00"/>
    <x v="27"/>
    <x v="14"/>
    <x v="10"/>
    <n v="2"/>
    <n v="2"/>
    <n v="0"/>
    <m/>
    <m/>
    <n v="0"/>
  </r>
  <r>
    <x v="3"/>
    <d v="2025-02-22T00:00:00"/>
    <x v="27"/>
    <x v="14"/>
    <x v="10"/>
    <n v="1"/>
    <n v="1"/>
    <n v="0"/>
    <m/>
    <m/>
    <n v="0"/>
  </r>
  <r>
    <x v="3"/>
    <d v="2025-02-22T00:00:00"/>
    <x v="27"/>
    <x v="14"/>
    <x v="21"/>
    <n v="11"/>
    <n v="10"/>
    <n v="-1"/>
    <m/>
    <m/>
    <n v="0"/>
  </r>
  <r>
    <x v="3"/>
    <d v="2025-02-22T00:00:00"/>
    <x v="27"/>
    <x v="12"/>
    <x v="13"/>
    <n v="1"/>
    <n v="1"/>
    <n v="0"/>
    <m/>
    <m/>
    <n v="0"/>
  </r>
  <r>
    <x v="3"/>
    <d v="2025-02-22T00:00:00"/>
    <x v="27"/>
    <x v="12"/>
    <x v="13"/>
    <n v="1"/>
    <n v="1"/>
    <n v="0"/>
    <m/>
    <m/>
    <n v="0"/>
  </r>
  <r>
    <x v="3"/>
    <d v="2025-02-22T00:00:00"/>
    <x v="27"/>
    <x v="12"/>
    <x v="13"/>
    <n v="2"/>
    <n v="2"/>
    <n v="0"/>
    <m/>
    <m/>
    <n v="0"/>
  </r>
  <r>
    <x v="3"/>
    <d v="2025-02-22T00:00:00"/>
    <x v="27"/>
    <x v="12"/>
    <x v="13"/>
    <n v="1"/>
    <n v="1"/>
    <n v="0"/>
    <m/>
    <m/>
    <n v="0"/>
  </r>
  <r>
    <x v="3"/>
    <d v="2025-02-22T00:00:00"/>
    <x v="27"/>
    <x v="12"/>
    <x v="13"/>
    <n v="1"/>
    <n v="1"/>
    <n v="0"/>
    <m/>
    <m/>
    <n v="0"/>
  </r>
  <r>
    <x v="3"/>
    <d v="2025-02-22T00:00:00"/>
    <x v="27"/>
    <x v="12"/>
    <x v="13"/>
    <n v="1"/>
    <n v="1"/>
    <n v="0"/>
    <m/>
    <m/>
    <n v="0"/>
  </r>
  <r>
    <x v="3"/>
    <d v="2025-02-22T00:00:00"/>
    <x v="27"/>
    <x v="12"/>
    <x v="13"/>
    <n v="1"/>
    <n v="1"/>
    <n v="0"/>
    <m/>
    <m/>
    <n v="0"/>
  </r>
  <r>
    <x v="3"/>
    <d v="2025-02-22T00:00:00"/>
    <x v="27"/>
    <x v="12"/>
    <x v="13"/>
    <n v="1"/>
    <n v="1"/>
    <n v="0"/>
    <m/>
    <m/>
    <n v="0"/>
  </r>
  <r>
    <x v="3"/>
    <d v="2025-02-22T00:00:00"/>
    <x v="27"/>
    <x v="12"/>
    <x v="13"/>
    <n v="3"/>
    <n v="3"/>
    <n v="0"/>
    <m/>
    <m/>
    <n v="0"/>
  </r>
  <r>
    <x v="3"/>
    <d v="2025-02-22T00:00:00"/>
    <x v="27"/>
    <x v="12"/>
    <x v="13"/>
    <n v="1"/>
    <n v="1"/>
    <n v="0"/>
    <m/>
    <m/>
    <n v="0"/>
  </r>
  <r>
    <x v="3"/>
    <d v="2025-02-22T00:00:00"/>
    <x v="27"/>
    <x v="12"/>
    <x v="13"/>
    <n v="1"/>
    <n v="1"/>
    <n v="0"/>
    <m/>
    <m/>
    <n v="0"/>
  </r>
  <r>
    <x v="3"/>
    <d v="2025-02-22T00:00:00"/>
    <x v="27"/>
    <x v="12"/>
    <x v="13"/>
    <n v="1"/>
    <n v="1"/>
    <n v="0"/>
    <m/>
    <m/>
    <n v="0"/>
  </r>
  <r>
    <x v="3"/>
    <d v="2025-02-22T00:00:00"/>
    <x v="27"/>
    <x v="12"/>
    <x v="13"/>
    <n v="1"/>
    <n v="1"/>
    <n v="0"/>
    <m/>
    <m/>
    <n v="0"/>
  </r>
  <r>
    <x v="3"/>
    <d v="2025-02-22T00:00:00"/>
    <x v="27"/>
    <x v="12"/>
    <x v="13"/>
    <n v="4"/>
    <n v="5"/>
    <n v="1"/>
    <m/>
    <m/>
    <n v="0"/>
  </r>
  <r>
    <x v="3"/>
    <d v="2025-02-22T00:00:00"/>
    <x v="27"/>
    <x v="12"/>
    <x v="13"/>
    <n v="1"/>
    <n v="1"/>
    <n v="0"/>
    <m/>
    <m/>
    <n v="0"/>
  </r>
  <r>
    <x v="3"/>
    <d v="2025-02-22T00:00:00"/>
    <x v="27"/>
    <x v="12"/>
    <x v="13"/>
    <m/>
    <n v="4"/>
    <n v="4"/>
    <m/>
    <m/>
    <n v="0"/>
  </r>
  <r>
    <x v="3"/>
    <d v="2025-02-22T00:00:00"/>
    <x v="27"/>
    <x v="12"/>
    <x v="13"/>
    <n v="2"/>
    <n v="2"/>
    <n v="0"/>
    <m/>
    <m/>
    <n v="0"/>
  </r>
  <r>
    <x v="3"/>
    <d v="2025-02-22T00:00:00"/>
    <x v="27"/>
    <x v="12"/>
    <x v="19"/>
    <n v="2"/>
    <n v="2"/>
    <n v="0"/>
    <m/>
    <m/>
    <n v="0"/>
  </r>
  <r>
    <x v="3"/>
    <d v="2025-02-22T00:00:00"/>
    <x v="27"/>
    <x v="12"/>
    <x v="19"/>
    <n v="1"/>
    <n v="1"/>
    <n v="0"/>
    <m/>
    <m/>
    <n v="0"/>
  </r>
  <r>
    <x v="3"/>
    <d v="2025-02-22T00:00:00"/>
    <x v="27"/>
    <x v="12"/>
    <x v="19"/>
    <n v="3"/>
    <n v="3"/>
    <n v="0"/>
    <m/>
    <m/>
    <n v="0"/>
  </r>
  <r>
    <x v="3"/>
    <d v="2025-02-22T00:00:00"/>
    <x v="27"/>
    <x v="12"/>
    <x v="19"/>
    <n v="3"/>
    <n v="3"/>
    <n v="0"/>
    <n v="1"/>
    <n v="1"/>
    <n v="0"/>
  </r>
  <r>
    <x v="3"/>
    <d v="2025-02-22T00:00:00"/>
    <x v="27"/>
    <x v="12"/>
    <x v="19"/>
    <n v="1"/>
    <n v="1"/>
    <n v="0"/>
    <m/>
    <m/>
    <n v="0"/>
  </r>
  <r>
    <x v="3"/>
    <d v="2025-02-22T00:00:00"/>
    <x v="27"/>
    <x v="9"/>
    <x v="9"/>
    <n v="1"/>
    <n v="1"/>
    <n v="0"/>
    <m/>
    <m/>
    <n v="0"/>
  </r>
  <r>
    <x v="3"/>
    <d v="2025-02-22T00:00:00"/>
    <x v="27"/>
    <x v="9"/>
    <x v="9"/>
    <n v="1"/>
    <n v="1"/>
    <n v="0"/>
    <m/>
    <m/>
    <n v="0"/>
  </r>
  <r>
    <x v="3"/>
    <d v="2025-02-22T00:00:00"/>
    <x v="27"/>
    <x v="9"/>
    <x v="9"/>
    <n v="1"/>
    <n v="1"/>
    <n v="0"/>
    <m/>
    <m/>
    <n v="0"/>
  </r>
  <r>
    <x v="3"/>
    <d v="2025-02-22T00:00:00"/>
    <x v="27"/>
    <x v="9"/>
    <x v="9"/>
    <n v="1"/>
    <n v="1"/>
    <n v="0"/>
    <m/>
    <m/>
    <n v="0"/>
  </r>
  <r>
    <x v="3"/>
    <d v="2025-02-22T00:00:00"/>
    <x v="27"/>
    <x v="9"/>
    <x v="9"/>
    <n v="2"/>
    <n v="2"/>
    <n v="0"/>
    <m/>
    <m/>
    <n v="0"/>
  </r>
  <r>
    <x v="3"/>
    <d v="2025-02-22T00:00:00"/>
    <x v="27"/>
    <x v="9"/>
    <x v="9"/>
    <n v="2"/>
    <n v="2"/>
    <n v="0"/>
    <m/>
    <m/>
    <n v="0"/>
  </r>
  <r>
    <x v="3"/>
    <d v="2025-02-22T00:00:00"/>
    <x v="27"/>
    <x v="9"/>
    <x v="9"/>
    <n v="12"/>
    <n v="12"/>
    <n v="0"/>
    <m/>
    <m/>
    <n v="0"/>
  </r>
  <r>
    <x v="3"/>
    <d v="2025-02-22T00:00:00"/>
    <x v="27"/>
    <x v="9"/>
    <x v="9"/>
    <n v="1"/>
    <n v="1"/>
    <n v="0"/>
    <m/>
    <m/>
    <n v="0"/>
  </r>
  <r>
    <x v="3"/>
    <d v="2025-02-22T00:00:00"/>
    <x v="27"/>
    <x v="9"/>
    <x v="9"/>
    <n v="1"/>
    <n v="1"/>
    <n v="0"/>
    <m/>
    <m/>
    <n v="0"/>
  </r>
  <r>
    <x v="3"/>
    <d v="2025-02-22T00:00:00"/>
    <x v="27"/>
    <x v="9"/>
    <x v="9"/>
    <n v="4"/>
    <n v="3"/>
    <n v="-1"/>
    <m/>
    <m/>
    <n v="0"/>
  </r>
  <r>
    <x v="3"/>
    <d v="2025-02-22T00:00:00"/>
    <x v="27"/>
    <x v="9"/>
    <x v="9"/>
    <n v="2"/>
    <n v="2"/>
    <n v="0"/>
    <m/>
    <m/>
    <n v="0"/>
  </r>
  <r>
    <x v="3"/>
    <d v="2025-02-22T00:00:00"/>
    <x v="27"/>
    <x v="9"/>
    <x v="9"/>
    <n v="2"/>
    <n v="2"/>
    <n v="0"/>
    <m/>
    <m/>
    <n v="0"/>
  </r>
  <r>
    <x v="3"/>
    <d v="2025-02-22T00:00:00"/>
    <x v="27"/>
    <x v="9"/>
    <x v="9"/>
    <n v="1"/>
    <n v="1"/>
    <n v="0"/>
    <m/>
    <m/>
    <n v="0"/>
  </r>
  <r>
    <x v="3"/>
    <d v="2025-02-22T00:00:00"/>
    <x v="27"/>
    <x v="9"/>
    <x v="9"/>
    <n v="5"/>
    <n v="5"/>
    <n v="0"/>
    <m/>
    <m/>
    <n v="0"/>
  </r>
  <r>
    <x v="3"/>
    <d v="2025-02-22T00:00:00"/>
    <x v="27"/>
    <x v="9"/>
    <x v="9"/>
    <n v="3"/>
    <n v="3"/>
    <n v="0"/>
    <m/>
    <m/>
    <n v="0"/>
  </r>
  <r>
    <x v="3"/>
    <d v="2025-02-22T00:00:00"/>
    <x v="27"/>
    <x v="9"/>
    <x v="9"/>
    <n v="10"/>
    <n v="10"/>
    <n v="0"/>
    <m/>
    <m/>
    <n v="0"/>
  </r>
  <r>
    <x v="3"/>
    <d v="2025-02-22T00:00:00"/>
    <x v="27"/>
    <x v="9"/>
    <x v="9"/>
    <n v="6"/>
    <n v="6"/>
    <n v="0"/>
    <m/>
    <m/>
    <n v="0"/>
  </r>
  <r>
    <x v="3"/>
    <d v="2025-02-22T00:00:00"/>
    <x v="27"/>
    <x v="9"/>
    <x v="9"/>
    <n v="2"/>
    <n v="2"/>
    <n v="0"/>
    <m/>
    <m/>
    <n v="0"/>
  </r>
  <r>
    <x v="3"/>
    <d v="2025-02-22T00:00:00"/>
    <x v="27"/>
    <x v="9"/>
    <x v="9"/>
    <n v="2"/>
    <n v="1"/>
    <n v="-1"/>
    <m/>
    <m/>
    <n v="0"/>
  </r>
  <r>
    <x v="3"/>
    <d v="2025-02-22T00:00:00"/>
    <x v="27"/>
    <x v="9"/>
    <x v="9"/>
    <n v="1"/>
    <n v="1"/>
    <n v="0"/>
    <m/>
    <m/>
    <n v="0"/>
  </r>
  <r>
    <x v="3"/>
    <d v="2025-02-22T00:00:00"/>
    <x v="27"/>
    <x v="9"/>
    <x v="16"/>
    <n v="1"/>
    <n v="1"/>
    <n v="0"/>
    <m/>
    <m/>
    <n v="0"/>
  </r>
  <r>
    <x v="3"/>
    <d v="2025-02-22T00:00:00"/>
    <x v="27"/>
    <x v="9"/>
    <x v="16"/>
    <m/>
    <n v="1"/>
    <n v="1"/>
    <m/>
    <m/>
    <n v="0"/>
  </r>
  <r>
    <x v="3"/>
    <d v="2025-02-22T00:00:00"/>
    <x v="27"/>
    <x v="9"/>
    <x v="16"/>
    <n v="1"/>
    <n v="1"/>
    <n v="0"/>
    <m/>
    <m/>
    <n v="0"/>
  </r>
  <r>
    <x v="3"/>
    <d v="2025-02-22T00:00:00"/>
    <x v="27"/>
    <x v="9"/>
    <x v="16"/>
    <m/>
    <m/>
    <n v="0"/>
    <m/>
    <m/>
    <n v="0"/>
  </r>
  <r>
    <x v="3"/>
    <d v="2025-02-22T00:00:00"/>
    <x v="27"/>
    <x v="9"/>
    <x v="16"/>
    <n v="1"/>
    <n v="1"/>
    <n v="0"/>
    <m/>
    <m/>
    <n v="0"/>
  </r>
  <r>
    <x v="3"/>
    <d v="2025-02-24T00:00:00"/>
    <x v="28"/>
    <x v="8"/>
    <x v="8"/>
    <n v="1"/>
    <n v="1"/>
    <n v="0"/>
    <m/>
    <m/>
    <n v="0"/>
  </r>
  <r>
    <x v="3"/>
    <d v="2025-02-24T00:00:00"/>
    <x v="28"/>
    <x v="8"/>
    <x v="8"/>
    <n v="1"/>
    <n v="1"/>
    <n v="0"/>
    <m/>
    <m/>
    <n v="0"/>
  </r>
  <r>
    <x v="3"/>
    <d v="2025-02-24T00:00:00"/>
    <x v="28"/>
    <x v="8"/>
    <x v="8"/>
    <n v="1"/>
    <n v="1"/>
    <n v="0"/>
    <m/>
    <m/>
    <n v="0"/>
  </r>
  <r>
    <x v="3"/>
    <d v="2025-02-24T00:00:00"/>
    <x v="28"/>
    <x v="8"/>
    <x v="8"/>
    <n v="1"/>
    <n v="1"/>
    <n v="0"/>
    <m/>
    <m/>
    <n v="0"/>
  </r>
  <r>
    <x v="3"/>
    <d v="2025-02-24T00:00:00"/>
    <x v="28"/>
    <x v="8"/>
    <x v="8"/>
    <n v="2"/>
    <n v="2"/>
    <n v="0"/>
    <m/>
    <m/>
    <n v="0"/>
  </r>
  <r>
    <x v="3"/>
    <d v="2025-02-24T00:00:00"/>
    <x v="28"/>
    <x v="8"/>
    <x v="8"/>
    <n v="2"/>
    <n v="2"/>
    <n v="0"/>
    <m/>
    <m/>
    <n v="0"/>
  </r>
  <r>
    <x v="3"/>
    <d v="2025-02-24T00:00:00"/>
    <x v="28"/>
    <x v="8"/>
    <x v="8"/>
    <n v="12"/>
    <n v="12"/>
    <n v="0"/>
    <m/>
    <m/>
    <n v="0"/>
  </r>
  <r>
    <x v="3"/>
    <d v="2025-02-24T00:00:00"/>
    <x v="28"/>
    <x v="8"/>
    <x v="8"/>
    <n v="1"/>
    <n v="1"/>
    <n v="0"/>
    <m/>
    <m/>
    <n v="0"/>
  </r>
  <r>
    <x v="3"/>
    <d v="2025-02-24T00:00:00"/>
    <x v="28"/>
    <x v="8"/>
    <x v="8"/>
    <n v="1"/>
    <n v="1"/>
    <n v="0"/>
    <m/>
    <m/>
    <n v="0"/>
  </r>
  <r>
    <x v="3"/>
    <d v="2025-02-24T00:00:00"/>
    <x v="28"/>
    <x v="8"/>
    <x v="8"/>
    <n v="4"/>
    <n v="4"/>
    <n v="0"/>
    <m/>
    <m/>
    <n v="0"/>
  </r>
  <r>
    <x v="3"/>
    <d v="2025-02-24T00:00:00"/>
    <x v="28"/>
    <x v="8"/>
    <x v="8"/>
    <n v="2"/>
    <n v="2"/>
    <n v="0"/>
    <m/>
    <m/>
    <n v="0"/>
  </r>
  <r>
    <x v="3"/>
    <d v="2025-02-24T00:00:00"/>
    <x v="28"/>
    <x v="8"/>
    <x v="8"/>
    <n v="2"/>
    <n v="2"/>
    <n v="0"/>
    <m/>
    <m/>
    <n v="0"/>
  </r>
  <r>
    <x v="3"/>
    <d v="2025-02-24T00:00:00"/>
    <x v="28"/>
    <x v="8"/>
    <x v="8"/>
    <n v="4"/>
    <n v="4"/>
    <n v="0"/>
    <m/>
    <m/>
    <n v="0"/>
  </r>
  <r>
    <x v="3"/>
    <d v="2025-02-24T00:00:00"/>
    <x v="28"/>
    <x v="8"/>
    <x v="8"/>
    <n v="1"/>
    <n v="1"/>
    <n v="0"/>
    <m/>
    <m/>
    <n v="0"/>
  </r>
  <r>
    <x v="3"/>
    <d v="2025-02-24T00:00:00"/>
    <x v="28"/>
    <x v="8"/>
    <x v="8"/>
    <n v="3"/>
    <n v="3"/>
    <n v="0"/>
    <m/>
    <m/>
    <n v="0"/>
  </r>
  <r>
    <x v="3"/>
    <d v="2025-02-24T00:00:00"/>
    <x v="28"/>
    <x v="8"/>
    <x v="8"/>
    <n v="10"/>
    <n v="10"/>
    <n v="0"/>
    <m/>
    <m/>
    <n v="0"/>
  </r>
  <r>
    <x v="3"/>
    <d v="2025-02-24T00:00:00"/>
    <x v="28"/>
    <x v="8"/>
    <x v="8"/>
    <n v="6"/>
    <n v="6"/>
    <n v="0"/>
    <m/>
    <m/>
    <n v="0"/>
  </r>
  <r>
    <x v="3"/>
    <d v="2025-02-24T00:00:00"/>
    <x v="28"/>
    <x v="8"/>
    <x v="8"/>
    <n v="2"/>
    <n v="2"/>
    <n v="0"/>
    <m/>
    <m/>
    <n v="0"/>
  </r>
  <r>
    <x v="3"/>
    <d v="2025-02-24T00:00:00"/>
    <x v="28"/>
    <x v="8"/>
    <x v="8"/>
    <n v="2"/>
    <n v="2"/>
    <n v="0"/>
    <m/>
    <m/>
    <n v="0"/>
  </r>
  <r>
    <x v="3"/>
    <d v="2025-02-24T00:00:00"/>
    <x v="28"/>
    <x v="8"/>
    <x v="8"/>
    <n v="1"/>
    <n v="1"/>
    <n v="0"/>
    <m/>
    <m/>
    <n v="0"/>
  </r>
  <r>
    <x v="3"/>
    <d v="2025-02-24T00:00:00"/>
    <x v="28"/>
    <x v="8"/>
    <x v="14"/>
    <m/>
    <m/>
    <n v="0"/>
    <n v="6"/>
    <n v="6"/>
    <n v="0"/>
  </r>
  <r>
    <x v="3"/>
    <d v="2025-02-24T00:00:00"/>
    <x v="28"/>
    <x v="8"/>
    <x v="14"/>
    <m/>
    <m/>
    <n v="0"/>
    <n v="2"/>
    <n v="1"/>
    <n v="-1"/>
  </r>
  <r>
    <x v="3"/>
    <d v="2025-02-24T00:00:00"/>
    <x v="28"/>
    <x v="8"/>
    <x v="14"/>
    <m/>
    <m/>
    <n v="0"/>
    <n v="1"/>
    <n v="1"/>
    <n v="0"/>
  </r>
  <r>
    <x v="3"/>
    <d v="2025-02-24T00:00:00"/>
    <x v="28"/>
    <x v="8"/>
    <x v="14"/>
    <n v="3"/>
    <n v="1"/>
    <n v="-2"/>
    <n v="6"/>
    <n v="5"/>
    <n v="-1"/>
  </r>
  <r>
    <x v="3"/>
    <d v="2025-02-24T00:00:00"/>
    <x v="28"/>
    <x v="8"/>
    <x v="14"/>
    <m/>
    <m/>
    <n v="0"/>
    <n v="3"/>
    <n v="2"/>
    <n v="-1"/>
  </r>
  <r>
    <x v="3"/>
    <d v="2025-02-24T00:00:00"/>
    <x v="28"/>
    <x v="8"/>
    <x v="14"/>
    <m/>
    <m/>
    <n v="0"/>
    <n v="6"/>
    <n v="5"/>
    <n v="-1"/>
  </r>
  <r>
    <x v="3"/>
    <d v="2025-02-24T00:00:00"/>
    <x v="28"/>
    <x v="8"/>
    <x v="14"/>
    <m/>
    <m/>
    <n v="0"/>
    <n v="3"/>
    <n v="2"/>
    <n v="-1"/>
  </r>
  <r>
    <x v="3"/>
    <d v="2025-02-24T00:00:00"/>
    <x v="28"/>
    <x v="11"/>
    <x v="7"/>
    <n v="1"/>
    <n v="1"/>
    <n v="0"/>
    <m/>
    <m/>
    <n v="0"/>
  </r>
  <r>
    <x v="3"/>
    <d v="2025-02-24T00:00:00"/>
    <x v="28"/>
    <x v="11"/>
    <x v="7"/>
    <n v="1"/>
    <n v="1"/>
    <n v="0"/>
    <m/>
    <m/>
    <n v="0"/>
  </r>
  <r>
    <x v="3"/>
    <d v="2025-02-24T00:00:00"/>
    <x v="28"/>
    <x v="11"/>
    <x v="7"/>
    <n v="1"/>
    <n v="1"/>
    <n v="0"/>
    <m/>
    <m/>
    <n v="0"/>
  </r>
  <r>
    <x v="3"/>
    <d v="2025-02-24T00:00:00"/>
    <x v="28"/>
    <x v="11"/>
    <x v="7"/>
    <n v="2"/>
    <n v="2"/>
    <n v="0"/>
    <m/>
    <m/>
    <n v="0"/>
  </r>
  <r>
    <x v="3"/>
    <d v="2025-02-24T00:00:00"/>
    <x v="28"/>
    <x v="11"/>
    <x v="7"/>
    <n v="3"/>
    <n v="3"/>
    <n v="0"/>
    <m/>
    <m/>
    <n v="0"/>
  </r>
  <r>
    <x v="3"/>
    <d v="2025-02-24T00:00:00"/>
    <x v="28"/>
    <x v="11"/>
    <x v="7"/>
    <n v="10"/>
    <n v="10"/>
    <n v="0"/>
    <m/>
    <m/>
    <n v="0"/>
  </r>
  <r>
    <x v="3"/>
    <d v="2025-02-24T00:00:00"/>
    <x v="28"/>
    <x v="11"/>
    <x v="7"/>
    <n v="2"/>
    <n v="2"/>
    <n v="0"/>
    <m/>
    <m/>
    <n v="0"/>
  </r>
  <r>
    <x v="3"/>
    <d v="2025-02-24T00:00:00"/>
    <x v="28"/>
    <x v="11"/>
    <x v="7"/>
    <n v="2"/>
    <n v="2"/>
    <n v="0"/>
    <m/>
    <m/>
    <n v="0"/>
  </r>
  <r>
    <x v="3"/>
    <d v="2025-02-24T00:00:00"/>
    <x v="28"/>
    <x v="11"/>
    <x v="7"/>
    <n v="4"/>
    <n v="4"/>
    <n v="0"/>
    <m/>
    <m/>
    <n v="0"/>
  </r>
  <r>
    <x v="3"/>
    <d v="2025-02-24T00:00:00"/>
    <x v="28"/>
    <x v="11"/>
    <x v="7"/>
    <n v="8"/>
    <n v="8"/>
    <n v="0"/>
    <m/>
    <m/>
    <n v="0"/>
  </r>
  <r>
    <x v="3"/>
    <d v="2025-02-24T00:00:00"/>
    <x v="28"/>
    <x v="11"/>
    <x v="7"/>
    <n v="2"/>
    <n v="2"/>
    <n v="0"/>
    <m/>
    <m/>
    <n v="0"/>
  </r>
  <r>
    <x v="3"/>
    <d v="2025-02-24T00:00:00"/>
    <x v="28"/>
    <x v="11"/>
    <x v="7"/>
    <n v="2"/>
    <n v="2"/>
    <n v="0"/>
    <m/>
    <m/>
    <n v="0"/>
  </r>
  <r>
    <x v="3"/>
    <d v="2025-02-24T00:00:00"/>
    <x v="28"/>
    <x v="11"/>
    <x v="7"/>
    <n v="7"/>
    <n v="7"/>
    <n v="0"/>
    <m/>
    <m/>
    <n v="0"/>
  </r>
  <r>
    <x v="3"/>
    <d v="2025-02-24T00:00:00"/>
    <x v="28"/>
    <x v="11"/>
    <x v="7"/>
    <n v="5"/>
    <n v="5"/>
    <n v="0"/>
    <m/>
    <m/>
    <n v="0"/>
  </r>
  <r>
    <x v="3"/>
    <d v="2025-02-24T00:00:00"/>
    <x v="28"/>
    <x v="11"/>
    <x v="7"/>
    <n v="4"/>
    <n v="4"/>
    <n v="0"/>
    <m/>
    <m/>
    <n v="0"/>
  </r>
  <r>
    <x v="3"/>
    <d v="2025-02-24T00:00:00"/>
    <x v="28"/>
    <x v="11"/>
    <x v="7"/>
    <n v="5"/>
    <n v="5"/>
    <n v="0"/>
    <m/>
    <m/>
    <n v="0"/>
  </r>
  <r>
    <x v="3"/>
    <d v="2025-02-24T00:00:00"/>
    <x v="28"/>
    <x v="11"/>
    <x v="7"/>
    <n v="0"/>
    <n v="0"/>
    <n v="0"/>
    <m/>
    <m/>
    <n v="0"/>
  </r>
  <r>
    <x v="3"/>
    <d v="2025-02-24T00:00:00"/>
    <x v="28"/>
    <x v="14"/>
    <x v="10"/>
    <n v="1"/>
    <n v="1"/>
    <n v="0"/>
    <m/>
    <m/>
    <n v="0"/>
  </r>
  <r>
    <x v="3"/>
    <d v="2025-02-24T00:00:00"/>
    <x v="28"/>
    <x v="14"/>
    <x v="10"/>
    <n v="1"/>
    <n v="1"/>
    <n v="0"/>
    <m/>
    <m/>
    <n v="0"/>
  </r>
  <r>
    <x v="3"/>
    <d v="2025-02-24T00:00:00"/>
    <x v="28"/>
    <x v="14"/>
    <x v="10"/>
    <n v="1"/>
    <n v="1"/>
    <n v="0"/>
    <m/>
    <m/>
    <n v="0"/>
  </r>
  <r>
    <x v="3"/>
    <d v="2025-02-24T00:00:00"/>
    <x v="28"/>
    <x v="14"/>
    <x v="10"/>
    <n v="1"/>
    <n v="1"/>
    <n v="0"/>
    <m/>
    <m/>
    <n v="0"/>
  </r>
  <r>
    <x v="3"/>
    <d v="2025-02-24T00:00:00"/>
    <x v="28"/>
    <x v="14"/>
    <x v="10"/>
    <n v="2"/>
    <n v="2"/>
    <n v="0"/>
    <m/>
    <m/>
    <n v="0"/>
  </r>
  <r>
    <x v="3"/>
    <d v="2025-02-24T00:00:00"/>
    <x v="28"/>
    <x v="14"/>
    <x v="10"/>
    <n v="2"/>
    <n v="2"/>
    <n v="0"/>
    <m/>
    <m/>
    <n v="0"/>
  </r>
  <r>
    <x v="3"/>
    <d v="2025-02-24T00:00:00"/>
    <x v="28"/>
    <x v="14"/>
    <x v="10"/>
    <n v="12"/>
    <n v="12"/>
    <n v="0"/>
    <m/>
    <m/>
    <n v="0"/>
  </r>
  <r>
    <x v="3"/>
    <d v="2025-02-24T00:00:00"/>
    <x v="28"/>
    <x v="14"/>
    <x v="10"/>
    <n v="1"/>
    <n v="1"/>
    <n v="0"/>
    <m/>
    <m/>
    <n v="0"/>
  </r>
  <r>
    <x v="3"/>
    <d v="2025-02-24T00:00:00"/>
    <x v="28"/>
    <x v="14"/>
    <x v="10"/>
    <n v="1"/>
    <n v="1"/>
    <n v="0"/>
    <m/>
    <m/>
    <n v="0"/>
  </r>
  <r>
    <x v="3"/>
    <d v="2025-02-24T00:00:00"/>
    <x v="28"/>
    <x v="14"/>
    <x v="10"/>
    <n v="4"/>
    <n v="4"/>
    <n v="0"/>
    <m/>
    <m/>
    <n v="0"/>
  </r>
  <r>
    <x v="3"/>
    <d v="2025-02-24T00:00:00"/>
    <x v="28"/>
    <x v="14"/>
    <x v="10"/>
    <n v="2"/>
    <n v="2"/>
    <n v="0"/>
    <m/>
    <m/>
    <n v="0"/>
  </r>
  <r>
    <x v="3"/>
    <d v="2025-02-24T00:00:00"/>
    <x v="28"/>
    <x v="14"/>
    <x v="10"/>
    <n v="2"/>
    <n v="2"/>
    <n v="0"/>
    <m/>
    <m/>
    <n v="0"/>
  </r>
  <r>
    <x v="3"/>
    <d v="2025-02-24T00:00:00"/>
    <x v="28"/>
    <x v="14"/>
    <x v="10"/>
    <n v="1"/>
    <n v="1"/>
    <n v="0"/>
    <m/>
    <m/>
    <n v="0"/>
  </r>
  <r>
    <x v="3"/>
    <d v="2025-02-24T00:00:00"/>
    <x v="28"/>
    <x v="14"/>
    <x v="10"/>
    <n v="5"/>
    <n v="5"/>
    <n v="0"/>
    <m/>
    <m/>
    <n v="0"/>
  </r>
  <r>
    <x v="3"/>
    <d v="2025-02-24T00:00:00"/>
    <x v="28"/>
    <x v="14"/>
    <x v="10"/>
    <n v="3"/>
    <n v="3"/>
    <n v="0"/>
    <m/>
    <m/>
    <n v="0"/>
  </r>
  <r>
    <x v="3"/>
    <d v="2025-02-24T00:00:00"/>
    <x v="28"/>
    <x v="14"/>
    <x v="10"/>
    <n v="10"/>
    <n v="10"/>
    <n v="0"/>
    <m/>
    <m/>
    <n v="0"/>
  </r>
  <r>
    <x v="3"/>
    <d v="2025-02-24T00:00:00"/>
    <x v="28"/>
    <x v="14"/>
    <x v="10"/>
    <n v="6"/>
    <n v="6"/>
    <n v="0"/>
    <m/>
    <m/>
    <n v="0"/>
  </r>
  <r>
    <x v="3"/>
    <d v="2025-02-24T00:00:00"/>
    <x v="28"/>
    <x v="14"/>
    <x v="10"/>
    <n v="2"/>
    <n v="2"/>
    <n v="0"/>
    <m/>
    <m/>
    <n v="0"/>
  </r>
  <r>
    <x v="3"/>
    <d v="2025-02-24T00:00:00"/>
    <x v="28"/>
    <x v="14"/>
    <x v="10"/>
    <n v="2"/>
    <n v="2"/>
    <n v="0"/>
    <m/>
    <m/>
    <n v="0"/>
  </r>
  <r>
    <x v="3"/>
    <d v="2025-02-24T00:00:00"/>
    <x v="28"/>
    <x v="14"/>
    <x v="10"/>
    <n v="1"/>
    <n v="1"/>
    <n v="0"/>
    <m/>
    <m/>
    <n v="0"/>
  </r>
  <r>
    <x v="3"/>
    <d v="2025-02-24T00:00:00"/>
    <x v="28"/>
    <x v="14"/>
    <x v="21"/>
    <n v="11"/>
    <n v="10"/>
    <n v="-1"/>
    <m/>
    <m/>
    <n v="0"/>
  </r>
  <r>
    <x v="3"/>
    <d v="2025-02-24T00:00:00"/>
    <x v="28"/>
    <x v="12"/>
    <x v="13"/>
    <n v="1"/>
    <n v="1"/>
    <n v="0"/>
    <m/>
    <m/>
    <n v="0"/>
  </r>
  <r>
    <x v="3"/>
    <d v="2025-02-24T00:00:00"/>
    <x v="28"/>
    <x v="12"/>
    <x v="13"/>
    <n v="1"/>
    <n v="1"/>
    <n v="0"/>
    <m/>
    <m/>
    <n v="0"/>
  </r>
  <r>
    <x v="3"/>
    <d v="2025-02-24T00:00:00"/>
    <x v="28"/>
    <x v="12"/>
    <x v="13"/>
    <n v="2"/>
    <n v="2"/>
    <n v="0"/>
    <m/>
    <m/>
    <n v="0"/>
  </r>
  <r>
    <x v="3"/>
    <d v="2025-02-24T00:00:00"/>
    <x v="28"/>
    <x v="12"/>
    <x v="13"/>
    <n v="1"/>
    <n v="1"/>
    <n v="0"/>
    <m/>
    <m/>
    <n v="0"/>
  </r>
  <r>
    <x v="3"/>
    <d v="2025-02-24T00:00:00"/>
    <x v="28"/>
    <x v="12"/>
    <x v="13"/>
    <n v="1"/>
    <n v="1"/>
    <n v="0"/>
    <m/>
    <m/>
    <n v="0"/>
  </r>
  <r>
    <x v="3"/>
    <d v="2025-02-24T00:00:00"/>
    <x v="28"/>
    <x v="12"/>
    <x v="13"/>
    <n v="1"/>
    <n v="1"/>
    <n v="0"/>
    <m/>
    <m/>
    <n v="0"/>
  </r>
  <r>
    <x v="3"/>
    <d v="2025-02-24T00:00:00"/>
    <x v="28"/>
    <x v="12"/>
    <x v="13"/>
    <n v="1"/>
    <n v="1"/>
    <n v="0"/>
    <m/>
    <m/>
    <n v="0"/>
  </r>
  <r>
    <x v="3"/>
    <d v="2025-02-24T00:00:00"/>
    <x v="28"/>
    <x v="12"/>
    <x v="13"/>
    <n v="1"/>
    <n v="1"/>
    <n v="0"/>
    <m/>
    <m/>
    <n v="0"/>
  </r>
  <r>
    <x v="3"/>
    <d v="2025-02-24T00:00:00"/>
    <x v="28"/>
    <x v="12"/>
    <x v="13"/>
    <n v="3"/>
    <n v="3"/>
    <n v="0"/>
    <m/>
    <m/>
    <n v="0"/>
  </r>
  <r>
    <x v="3"/>
    <d v="2025-02-24T00:00:00"/>
    <x v="28"/>
    <x v="12"/>
    <x v="13"/>
    <n v="1"/>
    <n v="1"/>
    <n v="0"/>
    <m/>
    <m/>
    <n v="0"/>
  </r>
  <r>
    <x v="3"/>
    <d v="2025-02-24T00:00:00"/>
    <x v="28"/>
    <x v="12"/>
    <x v="13"/>
    <n v="1"/>
    <n v="1"/>
    <n v="0"/>
    <m/>
    <m/>
    <n v="0"/>
  </r>
  <r>
    <x v="3"/>
    <d v="2025-02-24T00:00:00"/>
    <x v="28"/>
    <x v="12"/>
    <x v="13"/>
    <n v="1"/>
    <n v="1"/>
    <n v="0"/>
    <m/>
    <m/>
    <n v="0"/>
  </r>
  <r>
    <x v="3"/>
    <d v="2025-02-24T00:00:00"/>
    <x v="28"/>
    <x v="12"/>
    <x v="13"/>
    <n v="1"/>
    <n v="1"/>
    <n v="0"/>
    <m/>
    <m/>
    <n v="0"/>
  </r>
  <r>
    <x v="3"/>
    <d v="2025-02-24T00:00:00"/>
    <x v="28"/>
    <x v="12"/>
    <x v="13"/>
    <n v="4"/>
    <n v="5"/>
    <n v="1"/>
    <m/>
    <m/>
    <n v="0"/>
  </r>
  <r>
    <x v="3"/>
    <d v="2025-02-24T00:00:00"/>
    <x v="28"/>
    <x v="12"/>
    <x v="13"/>
    <n v="1"/>
    <n v="1"/>
    <n v="0"/>
    <m/>
    <m/>
    <n v="0"/>
  </r>
  <r>
    <x v="3"/>
    <d v="2025-02-24T00:00:00"/>
    <x v="28"/>
    <x v="12"/>
    <x v="13"/>
    <m/>
    <n v="4"/>
    <n v="4"/>
    <m/>
    <m/>
    <n v="0"/>
  </r>
  <r>
    <x v="3"/>
    <d v="2025-02-24T00:00:00"/>
    <x v="28"/>
    <x v="12"/>
    <x v="13"/>
    <n v="2"/>
    <n v="2"/>
    <n v="0"/>
    <m/>
    <m/>
    <n v="0"/>
  </r>
  <r>
    <x v="3"/>
    <d v="2025-02-24T00:00:00"/>
    <x v="28"/>
    <x v="12"/>
    <x v="19"/>
    <n v="2"/>
    <n v="2"/>
    <n v="0"/>
    <m/>
    <m/>
    <n v="0"/>
  </r>
  <r>
    <x v="3"/>
    <d v="2025-02-24T00:00:00"/>
    <x v="28"/>
    <x v="12"/>
    <x v="19"/>
    <n v="1"/>
    <n v="1"/>
    <n v="0"/>
    <m/>
    <m/>
    <n v="0"/>
  </r>
  <r>
    <x v="3"/>
    <d v="2025-02-24T00:00:00"/>
    <x v="28"/>
    <x v="12"/>
    <x v="19"/>
    <n v="3"/>
    <n v="3"/>
    <n v="0"/>
    <m/>
    <m/>
    <n v="0"/>
  </r>
  <r>
    <x v="3"/>
    <d v="2025-02-24T00:00:00"/>
    <x v="28"/>
    <x v="12"/>
    <x v="19"/>
    <n v="3"/>
    <n v="3"/>
    <n v="0"/>
    <n v="1"/>
    <n v="1"/>
    <n v="0"/>
  </r>
  <r>
    <x v="3"/>
    <d v="2025-02-24T00:00:00"/>
    <x v="28"/>
    <x v="12"/>
    <x v="19"/>
    <n v="1"/>
    <n v="1"/>
    <n v="0"/>
    <m/>
    <m/>
    <n v="0"/>
  </r>
  <r>
    <x v="3"/>
    <d v="2025-02-24T00:00:00"/>
    <x v="28"/>
    <x v="9"/>
    <x v="9"/>
    <n v="1"/>
    <n v="1"/>
    <n v="0"/>
    <m/>
    <m/>
    <n v="0"/>
  </r>
  <r>
    <x v="3"/>
    <d v="2025-02-24T00:00:00"/>
    <x v="28"/>
    <x v="9"/>
    <x v="9"/>
    <n v="1"/>
    <n v="1"/>
    <n v="0"/>
    <m/>
    <m/>
    <n v="0"/>
  </r>
  <r>
    <x v="3"/>
    <d v="2025-02-24T00:00:00"/>
    <x v="28"/>
    <x v="9"/>
    <x v="9"/>
    <n v="1"/>
    <n v="1"/>
    <n v="0"/>
    <m/>
    <m/>
    <n v="0"/>
  </r>
  <r>
    <x v="3"/>
    <d v="2025-02-24T00:00:00"/>
    <x v="28"/>
    <x v="9"/>
    <x v="9"/>
    <n v="1"/>
    <n v="1"/>
    <n v="0"/>
    <m/>
    <m/>
    <n v="0"/>
  </r>
  <r>
    <x v="3"/>
    <d v="2025-02-24T00:00:00"/>
    <x v="28"/>
    <x v="9"/>
    <x v="9"/>
    <n v="2"/>
    <n v="2"/>
    <n v="0"/>
    <m/>
    <m/>
    <n v="0"/>
  </r>
  <r>
    <x v="3"/>
    <d v="2025-02-24T00:00:00"/>
    <x v="28"/>
    <x v="9"/>
    <x v="9"/>
    <n v="2"/>
    <n v="2"/>
    <n v="0"/>
    <m/>
    <m/>
    <n v="0"/>
  </r>
  <r>
    <x v="3"/>
    <d v="2025-02-24T00:00:00"/>
    <x v="28"/>
    <x v="9"/>
    <x v="9"/>
    <n v="12"/>
    <n v="12"/>
    <n v="0"/>
    <m/>
    <m/>
    <n v="0"/>
  </r>
  <r>
    <x v="3"/>
    <d v="2025-02-24T00:00:00"/>
    <x v="28"/>
    <x v="9"/>
    <x v="9"/>
    <n v="1"/>
    <n v="1"/>
    <n v="0"/>
    <m/>
    <m/>
    <n v="0"/>
  </r>
  <r>
    <x v="3"/>
    <d v="2025-02-24T00:00:00"/>
    <x v="28"/>
    <x v="9"/>
    <x v="9"/>
    <n v="1"/>
    <n v="1"/>
    <n v="0"/>
    <m/>
    <m/>
    <n v="0"/>
  </r>
  <r>
    <x v="3"/>
    <d v="2025-02-24T00:00:00"/>
    <x v="28"/>
    <x v="9"/>
    <x v="9"/>
    <n v="4"/>
    <n v="3"/>
    <n v="-1"/>
    <m/>
    <m/>
    <n v="0"/>
  </r>
  <r>
    <x v="3"/>
    <d v="2025-02-24T00:00:00"/>
    <x v="28"/>
    <x v="9"/>
    <x v="9"/>
    <n v="2"/>
    <n v="2"/>
    <n v="0"/>
    <m/>
    <m/>
    <n v="0"/>
  </r>
  <r>
    <x v="3"/>
    <d v="2025-02-24T00:00:00"/>
    <x v="28"/>
    <x v="9"/>
    <x v="9"/>
    <n v="2"/>
    <n v="2"/>
    <n v="0"/>
    <m/>
    <m/>
    <n v="0"/>
  </r>
  <r>
    <x v="3"/>
    <d v="2025-02-24T00:00:00"/>
    <x v="28"/>
    <x v="9"/>
    <x v="9"/>
    <n v="1"/>
    <n v="1"/>
    <n v="0"/>
    <m/>
    <m/>
    <n v="0"/>
  </r>
  <r>
    <x v="3"/>
    <d v="2025-02-24T00:00:00"/>
    <x v="28"/>
    <x v="9"/>
    <x v="9"/>
    <n v="5"/>
    <n v="5"/>
    <n v="0"/>
    <m/>
    <m/>
    <n v="0"/>
  </r>
  <r>
    <x v="3"/>
    <d v="2025-02-24T00:00:00"/>
    <x v="28"/>
    <x v="9"/>
    <x v="9"/>
    <n v="3"/>
    <n v="3"/>
    <n v="0"/>
    <m/>
    <m/>
    <n v="0"/>
  </r>
  <r>
    <x v="3"/>
    <d v="2025-02-24T00:00:00"/>
    <x v="28"/>
    <x v="9"/>
    <x v="9"/>
    <n v="10"/>
    <n v="10"/>
    <n v="0"/>
    <m/>
    <m/>
    <n v="0"/>
  </r>
  <r>
    <x v="3"/>
    <d v="2025-02-24T00:00:00"/>
    <x v="28"/>
    <x v="9"/>
    <x v="9"/>
    <n v="6"/>
    <n v="6"/>
    <n v="0"/>
    <m/>
    <m/>
    <n v="0"/>
  </r>
  <r>
    <x v="3"/>
    <d v="2025-02-24T00:00:00"/>
    <x v="28"/>
    <x v="9"/>
    <x v="9"/>
    <n v="2"/>
    <n v="2"/>
    <n v="0"/>
    <m/>
    <m/>
    <n v="0"/>
  </r>
  <r>
    <x v="3"/>
    <d v="2025-02-24T00:00:00"/>
    <x v="28"/>
    <x v="9"/>
    <x v="9"/>
    <n v="2"/>
    <n v="1"/>
    <n v="-1"/>
    <m/>
    <m/>
    <n v="0"/>
  </r>
  <r>
    <x v="3"/>
    <d v="2025-02-24T00:00:00"/>
    <x v="28"/>
    <x v="9"/>
    <x v="9"/>
    <n v="1"/>
    <n v="1"/>
    <n v="0"/>
    <m/>
    <m/>
    <n v="0"/>
  </r>
  <r>
    <x v="3"/>
    <d v="2025-02-24T00:00:00"/>
    <x v="28"/>
    <x v="9"/>
    <x v="16"/>
    <n v="1"/>
    <n v="1"/>
    <n v="0"/>
    <m/>
    <m/>
    <n v="0"/>
  </r>
  <r>
    <x v="3"/>
    <d v="2025-02-24T00:00:00"/>
    <x v="28"/>
    <x v="9"/>
    <x v="16"/>
    <m/>
    <n v="1"/>
    <n v="1"/>
    <m/>
    <m/>
    <n v="0"/>
  </r>
  <r>
    <x v="3"/>
    <d v="2025-02-24T00:00:00"/>
    <x v="28"/>
    <x v="9"/>
    <x v="16"/>
    <n v="1"/>
    <n v="1"/>
    <n v="0"/>
    <m/>
    <m/>
    <n v="0"/>
  </r>
  <r>
    <x v="3"/>
    <d v="2025-02-24T00:00:00"/>
    <x v="28"/>
    <x v="9"/>
    <x v="16"/>
    <m/>
    <m/>
    <n v="0"/>
    <m/>
    <m/>
    <n v="0"/>
  </r>
  <r>
    <x v="3"/>
    <d v="2025-02-24T00:00:00"/>
    <x v="28"/>
    <x v="9"/>
    <x v="16"/>
    <n v="1"/>
    <n v="1"/>
    <n v="0"/>
    <m/>
    <m/>
    <n v="0"/>
  </r>
  <r>
    <x v="3"/>
    <d v="2025-03-03T00:00:00"/>
    <x v="29"/>
    <x v="14"/>
    <x v="10"/>
    <n v="1"/>
    <n v="1"/>
    <n v="0"/>
    <m/>
    <m/>
    <n v="0"/>
  </r>
  <r>
    <x v="3"/>
    <d v="2025-03-03T00:00:00"/>
    <x v="29"/>
    <x v="14"/>
    <x v="10"/>
    <n v="1"/>
    <n v="1"/>
    <n v="0"/>
    <m/>
    <m/>
    <n v="0"/>
  </r>
  <r>
    <x v="3"/>
    <d v="2025-03-03T00:00:00"/>
    <x v="29"/>
    <x v="14"/>
    <x v="10"/>
    <n v="1"/>
    <n v="1"/>
    <n v="0"/>
    <m/>
    <m/>
    <n v="0"/>
  </r>
  <r>
    <x v="3"/>
    <d v="2025-03-03T00:00:00"/>
    <x v="29"/>
    <x v="14"/>
    <x v="10"/>
    <n v="1"/>
    <n v="1"/>
    <n v="0"/>
    <m/>
    <m/>
    <n v="0"/>
  </r>
  <r>
    <x v="3"/>
    <d v="2025-03-03T00:00:00"/>
    <x v="29"/>
    <x v="14"/>
    <x v="10"/>
    <n v="2"/>
    <n v="2"/>
    <n v="0"/>
    <m/>
    <m/>
    <n v="0"/>
  </r>
  <r>
    <x v="3"/>
    <d v="2025-03-03T00:00:00"/>
    <x v="29"/>
    <x v="14"/>
    <x v="10"/>
    <n v="2"/>
    <n v="2"/>
    <n v="0"/>
    <m/>
    <m/>
    <n v="0"/>
  </r>
  <r>
    <x v="3"/>
    <d v="2025-03-03T00:00:00"/>
    <x v="29"/>
    <x v="14"/>
    <x v="10"/>
    <n v="12"/>
    <n v="11"/>
    <n v="-1"/>
    <m/>
    <m/>
    <n v="0"/>
  </r>
  <r>
    <x v="3"/>
    <d v="2025-03-03T00:00:00"/>
    <x v="29"/>
    <x v="14"/>
    <x v="10"/>
    <n v="1"/>
    <n v="1"/>
    <n v="0"/>
    <m/>
    <m/>
    <n v="0"/>
  </r>
  <r>
    <x v="3"/>
    <d v="2025-03-03T00:00:00"/>
    <x v="29"/>
    <x v="14"/>
    <x v="10"/>
    <n v="1"/>
    <n v="1"/>
    <n v="0"/>
    <m/>
    <m/>
    <n v="0"/>
  </r>
  <r>
    <x v="3"/>
    <d v="2025-03-03T00:00:00"/>
    <x v="29"/>
    <x v="14"/>
    <x v="10"/>
    <n v="4"/>
    <n v="4"/>
    <n v="0"/>
    <m/>
    <m/>
    <n v="0"/>
  </r>
  <r>
    <x v="3"/>
    <d v="2025-03-03T00:00:00"/>
    <x v="29"/>
    <x v="14"/>
    <x v="10"/>
    <n v="2"/>
    <n v="2"/>
    <n v="0"/>
    <m/>
    <m/>
    <n v="0"/>
  </r>
  <r>
    <x v="3"/>
    <d v="2025-03-03T00:00:00"/>
    <x v="29"/>
    <x v="14"/>
    <x v="10"/>
    <n v="2"/>
    <n v="2"/>
    <n v="0"/>
    <m/>
    <m/>
    <n v="0"/>
  </r>
  <r>
    <x v="3"/>
    <d v="2025-03-03T00:00:00"/>
    <x v="29"/>
    <x v="14"/>
    <x v="10"/>
    <n v="1"/>
    <n v="1"/>
    <n v="0"/>
    <m/>
    <m/>
    <n v="0"/>
  </r>
  <r>
    <x v="3"/>
    <d v="2025-03-03T00:00:00"/>
    <x v="29"/>
    <x v="14"/>
    <x v="10"/>
    <n v="5"/>
    <n v="5"/>
    <n v="0"/>
    <m/>
    <m/>
    <n v="0"/>
  </r>
  <r>
    <x v="3"/>
    <d v="2025-03-03T00:00:00"/>
    <x v="29"/>
    <x v="14"/>
    <x v="10"/>
    <n v="3"/>
    <n v="3"/>
    <n v="0"/>
    <m/>
    <m/>
    <n v="0"/>
  </r>
  <r>
    <x v="3"/>
    <d v="2025-03-03T00:00:00"/>
    <x v="29"/>
    <x v="14"/>
    <x v="10"/>
    <n v="10"/>
    <n v="10"/>
    <n v="0"/>
    <m/>
    <m/>
    <n v="0"/>
  </r>
  <r>
    <x v="3"/>
    <d v="2025-03-03T00:00:00"/>
    <x v="29"/>
    <x v="14"/>
    <x v="10"/>
    <n v="6"/>
    <n v="6"/>
    <n v="0"/>
    <m/>
    <m/>
    <n v="0"/>
  </r>
  <r>
    <x v="3"/>
    <d v="2025-03-03T00:00:00"/>
    <x v="29"/>
    <x v="14"/>
    <x v="10"/>
    <n v="2"/>
    <n v="2"/>
    <n v="0"/>
    <m/>
    <m/>
    <n v="0"/>
  </r>
  <r>
    <x v="3"/>
    <d v="2025-03-03T00:00:00"/>
    <x v="29"/>
    <x v="14"/>
    <x v="10"/>
    <n v="2"/>
    <n v="2"/>
    <n v="0"/>
    <m/>
    <m/>
    <n v="0"/>
  </r>
  <r>
    <x v="3"/>
    <d v="2025-03-03T00:00:00"/>
    <x v="29"/>
    <x v="14"/>
    <x v="10"/>
    <n v="1"/>
    <n v="1"/>
    <n v="0"/>
    <m/>
    <m/>
    <n v="0"/>
  </r>
  <r>
    <x v="3"/>
    <d v="2025-03-03T00:00:00"/>
    <x v="29"/>
    <x v="14"/>
    <x v="21"/>
    <n v="11"/>
    <n v="11"/>
    <n v="0"/>
    <n v="15"/>
    <n v="11"/>
    <n v="-4"/>
  </r>
  <r>
    <x v="3"/>
    <d v="2025-03-03T00:00:00"/>
    <x v="29"/>
    <x v="12"/>
    <x v="13"/>
    <n v="1"/>
    <n v="1"/>
    <n v="0"/>
    <m/>
    <m/>
    <n v="0"/>
  </r>
  <r>
    <x v="3"/>
    <d v="2025-03-03T00:00:00"/>
    <x v="29"/>
    <x v="12"/>
    <x v="13"/>
    <n v="1"/>
    <n v="1"/>
    <n v="0"/>
    <m/>
    <m/>
    <n v="0"/>
  </r>
  <r>
    <x v="3"/>
    <d v="2025-03-03T00:00:00"/>
    <x v="29"/>
    <x v="12"/>
    <x v="13"/>
    <n v="2"/>
    <n v="2"/>
    <n v="0"/>
    <m/>
    <m/>
    <n v="0"/>
  </r>
  <r>
    <x v="3"/>
    <d v="2025-03-03T00:00:00"/>
    <x v="29"/>
    <x v="12"/>
    <x v="13"/>
    <n v="1"/>
    <n v="1"/>
    <n v="0"/>
    <m/>
    <m/>
    <n v="0"/>
  </r>
  <r>
    <x v="3"/>
    <d v="2025-03-03T00:00:00"/>
    <x v="29"/>
    <x v="12"/>
    <x v="13"/>
    <n v="1"/>
    <n v="1"/>
    <n v="0"/>
    <m/>
    <m/>
    <n v="0"/>
  </r>
  <r>
    <x v="3"/>
    <d v="2025-03-03T00:00:00"/>
    <x v="29"/>
    <x v="12"/>
    <x v="13"/>
    <n v="1"/>
    <n v="1"/>
    <n v="0"/>
    <m/>
    <m/>
    <n v="0"/>
  </r>
  <r>
    <x v="3"/>
    <d v="2025-03-03T00:00:00"/>
    <x v="29"/>
    <x v="12"/>
    <x v="13"/>
    <n v="1"/>
    <n v="1"/>
    <n v="0"/>
    <m/>
    <m/>
    <n v="0"/>
  </r>
  <r>
    <x v="3"/>
    <d v="2025-03-03T00:00:00"/>
    <x v="29"/>
    <x v="12"/>
    <x v="13"/>
    <n v="1"/>
    <n v="1"/>
    <n v="0"/>
    <m/>
    <m/>
    <n v="0"/>
  </r>
  <r>
    <x v="3"/>
    <d v="2025-03-03T00:00:00"/>
    <x v="29"/>
    <x v="12"/>
    <x v="13"/>
    <n v="3"/>
    <n v="3"/>
    <n v="0"/>
    <m/>
    <m/>
    <n v="0"/>
  </r>
  <r>
    <x v="3"/>
    <d v="2025-03-03T00:00:00"/>
    <x v="29"/>
    <x v="12"/>
    <x v="13"/>
    <n v="1"/>
    <n v="1"/>
    <n v="0"/>
    <m/>
    <m/>
    <n v="0"/>
  </r>
  <r>
    <x v="3"/>
    <d v="2025-03-03T00:00:00"/>
    <x v="29"/>
    <x v="12"/>
    <x v="13"/>
    <n v="1"/>
    <n v="1"/>
    <n v="0"/>
    <m/>
    <m/>
    <n v="0"/>
  </r>
  <r>
    <x v="3"/>
    <d v="2025-03-03T00:00:00"/>
    <x v="29"/>
    <x v="12"/>
    <x v="13"/>
    <n v="1"/>
    <n v="1"/>
    <n v="0"/>
    <m/>
    <m/>
    <n v="0"/>
  </r>
  <r>
    <x v="3"/>
    <d v="2025-03-03T00:00:00"/>
    <x v="29"/>
    <x v="12"/>
    <x v="13"/>
    <n v="1"/>
    <n v="1"/>
    <n v="0"/>
    <m/>
    <m/>
    <n v="0"/>
  </r>
  <r>
    <x v="3"/>
    <d v="2025-03-03T00:00:00"/>
    <x v="29"/>
    <x v="12"/>
    <x v="13"/>
    <n v="4"/>
    <n v="5"/>
    <n v="1"/>
    <m/>
    <m/>
    <n v="0"/>
  </r>
  <r>
    <x v="3"/>
    <d v="2025-03-03T00:00:00"/>
    <x v="29"/>
    <x v="12"/>
    <x v="13"/>
    <n v="1"/>
    <n v="1"/>
    <n v="0"/>
    <m/>
    <m/>
    <n v="0"/>
  </r>
  <r>
    <x v="3"/>
    <d v="2025-03-03T00:00:00"/>
    <x v="29"/>
    <x v="12"/>
    <x v="13"/>
    <m/>
    <n v="4"/>
    <n v="4"/>
    <m/>
    <m/>
    <n v="0"/>
  </r>
  <r>
    <x v="3"/>
    <d v="2025-03-03T00:00:00"/>
    <x v="29"/>
    <x v="12"/>
    <x v="13"/>
    <n v="2"/>
    <n v="2"/>
    <n v="0"/>
    <m/>
    <m/>
    <n v="0"/>
  </r>
  <r>
    <x v="3"/>
    <d v="2025-03-03T00:00:00"/>
    <x v="29"/>
    <x v="12"/>
    <x v="19"/>
    <n v="2"/>
    <n v="2"/>
    <n v="0"/>
    <m/>
    <m/>
    <n v="0"/>
  </r>
  <r>
    <x v="3"/>
    <d v="2025-03-03T00:00:00"/>
    <x v="29"/>
    <x v="12"/>
    <x v="19"/>
    <n v="1"/>
    <n v="1"/>
    <n v="0"/>
    <m/>
    <m/>
    <n v="0"/>
  </r>
  <r>
    <x v="3"/>
    <d v="2025-03-03T00:00:00"/>
    <x v="29"/>
    <x v="12"/>
    <x v="19"/>
    <n v="3"/>
    <n v="3"/>
    <n v="0"/>
    <m/>
    <m/>
    <n v="0"/>
  </r>
  <r>
    <x v="3"/>
    <d v="2025-03-03T00:00:00"/>
    <x v="29"/>
    <x v="12"/>
    <x v="19"/>
    <n v="3"/>
    <n v="3"/>
    <n v="0"/>
    <n v="1"/>
    <n v="1"/>
    <n v="0"/>
  </r>
  <r>
    <x v="3"/>
    <d v="2025-03-03T00:00:00"/>
    <x v="29"/>
    <x v="12"/>
    <x v="19"/>
    <n v="1"/>
    <n v="1"/>
    <n v="0"/>
    <m/>
    <m/>
    <n v="0"/>
  </r>
  <r>
    <x v="3"/>
    <d v="2025-03-03T00:00:00"/>
    <x v="29"/>
    <x v="8"/>
    <x v="8"/>
    <n v="1"/>
    <n v="1"/>
    <n v="0"/>
    <m/>
    <m/>
    <n v="0"/>
  </r>
  <r>
    <x v="3"/>
    <d v="2025-03-03T00:00:00"/>
    <x v="29"/>
    <x v="8"/>
    <x v="8"/>
    <n v="1"/>
    <n v="1"/>
    <n v="0"/>
    <m/>
    <m/>
    <n v="0"/>
  </r>
  <r>
    <x v="3"/>
    <d v="2025-03-03T00:00:00"/>
    <x v="29"/>
    <x v="8"/>
    <x v="8"/>
    <n v="1"/>
    <n v="1"/>
    <n v="0"/>
    <m/>
    <m/>
    <n v="0"/>
  </r>
  <r>
    <x v="3"/>
    <d v="2025-03-03T00:00:00"/>
    <x v="29"/>
    <x v="8"/>
    <x v="8"/>
    <n v="1"/>
    <n v="1"/>
    <n v="0"/>
    <m/>
    <m/>
    <n v="0"/>
  </r>
  <r>
    <x v="3"/>
    <d v="2025-03-03T00:00:00"/>
    <x v="29"/>
    <x v="8"/>
    <x v="8"/>
    <n v="2"/>
    <n v="2"/>
    <n v="0"/>
    <m/>
    <m/>
    <n v="0"/>
  </r>
  <r>
    <x v="3"/>
    <d v="2025-03-03T00:00:00"/>
    <x v="29"/>
    <x v="8"/>
    <x v="8"/>
    <n v="2"/>
    <n v="2"/>
    <n v="0"/>
    <m/>
    <m/>
    <n v="0"/>
  </r>
  <r>
    <x v="3"/>
    <d v="2025-03-03T00:00:00"/>
    <x v="29"/>
    <x v="8"/>
    <x v="8"/>
    <n v="12"/>
    <n v="12"/>
    <n v="0"/>
    <m/>
    <m/>
    <n v="0"/>
  </r>
  <r>
    <x v="3"/>
    <d v="2025-03-03T00:00:00"/>
    <x v="29"/>
    <x v="8"/>
    <x v="8"/>
    <n v="1"/>
    <n v="1"/>
    <n v="0"/>
    <m/>
    <m/>
    <n v="0"/>
  </r>
  <r>
    <x v="3"/>
    <d v="2025-03-03T00:00:00"/>
    <x v="29"/>
    <x v="8"/>
    <x v="8"/>
    <n v="1"/>
    <n v="1"/>
    <n v="0"/>
    <m/>
    <m/>
    <n v="0"/>
  </r>
  <r>
    <x v="3"/>
    <d v="2025-03-03T00:00:00"/>
    <x v="29"/>
    <x v="8"/>
    <x v="8"/>
    <n v="4"/>
    <n v="4"/>
    <n v="0"/>
    <m/>
    <m/>
    <n v="0"/>
  </r>
  <r>
    <x v="3"/>
    <d v="2025-03-03T00:00:00"/>
    <x v="29"/>
    <x v="8"/>
    <x v="8"/>
    <n v="2"/>
    <n v="2"/>
    <n v="0"/>
    <m/>
    <m/>
    <n v="0"/>
  </r>
  <r>
    <x v="3"/>
    <d v="2025-03-03T00:00:00"/>
    <x v="29"/>
    <x v="8"/>
    <x v="8"/>
    <n v="2"/>
    <n v="2"/>
    <n v="0"/>
    <m/>
    <m/>
    <n v="0"/>
  </r>
  <r>
    <x v="3"/>
    <d v="2025-03-03T00:00:00"/>
    <x v="29"/>
    <x v="8"/>
    <x v="8"/>
    <n v="1"/>
    <n v="1"/>
    <n v="0"/>
    <m/>
    <m/>
    <n v="0"/>
  </r>
  <r>
    <x v="3"/>
    <d v="2025-03-03T00:00:00"/>
    <x v="29"/>
    <x v="8"/>
    <x v="8"/>
    <n v="5"/>
    <n v="4"/>
    <n v="-1"/>
    <m/>
    <m/>
    <n v="0"/>
  </r>
  <r>
    <x v="3"/>
    <d v="2025-03-03T00:00:00"/>
    <x v="29"/>
    <x v="8"/>
    <x v="8"/>
    <n v="3"/>
    <n v="3"/>
    <n v="0"/>
    <m/>
    <m/>
    <n v="0"/>
  </r>
  <r>
    <x v="3"/>
    <d v="2025-03-03T00:00:00"/>
    <x v="29"/>
    <x v="8"/>
    <x v="8"/>
    <n v="10"/>
    <n v="10"/>
    <n v="0"/>
    <m/>
    <m/>
    <n v="0"/>
  </r>
  <r>
    <x v="3"/>
    <d v="2025-03-03T00:00:00"/>
    <x v="29"/>
    <x v="8"/>
    <x v="8"/>
    <n v="6"/>
    <n v="6"/>
    <n v="0"/>
    <m/>
    <m/>
    <n v="0"/>
  </r>
  <r>
    <x v="3"/>
    <d v="2025-03-03T00:00:00"/>
    <x v="29"/>
    <x v="8"/>
    <x v="8"/>
    <n v="2"/>
    <n v="2"/>
    <n v="0"/>
    <m/>
    <m/>
    <n v="0"/>
  </r>
  <r>
    <x v="3"/>
    <d v="2025-03-03T00:00:00"/>
    <x v="29"/>
    <x v="8"/>
    <x v="8"/>
    <n v="2"/>
    <n v="2"/>
    <n v="0"/>
    <m/>
    <m/>
    <n v="0"/>
  </r>
  <r>
    <x v="3"/>
    <d v="2025-03-03T00:00:00"/>
    <x v="29"/>
    <x v="8"/>
    <x v="8"/>
    <n v="1"/>
    <n v="1"/>
    <n v="0"/>
    <m/>
    <m/>
    <n v="0"/>
  </r>
  <r>
    <x v="3"/>
    <d v="2025-03-03T00:00:00"/>
    <x v="29"/>
    <x v="8"/>
    <x v="14"/>
    <m/>
    <m/>
    <n v="0"/>
    <n v="6"/>
    <n v="5"/>
    <n v="-1"/>
  </r>
  <r>
    <x v="3"/>
    <d v="2025-03-03T00:00:00"/>
    <x v="29"/>
    <x v="8"/>
    <x v="14"/>
    <m/>
    <m/>
    <n v="0"/>
    <n v="2"/>
    <n v="2"/>
    <n v="0"/>
  </r>
  <r>
    <x v="3"/>
    <d v="2025-03-03T00:00:00"/>
    <x v="29"/>
    <x v="8"/>
    <x v="14"/>
    <m/>
    <m/>
    <n v="0"/>
    <n v="1"/>
    <n v="1"/>
    <n v="0"/>
  </r>
  <r>
    <x v="3"/>
    <d v="2025-03-03T00:00:00"/>
    <x v="29"/>
    <x v="8"/>
    <x v="14"/>
    <n v="3"/>
    <n v="1"/>
    <n v="-2"/>
    <n v="6"/>
    <n v="4"/>
    <n v="-2"/>
  </r>
  <r>
    <x v="3"/>
    <d v="2025-03-03T00:00:00"/>
    <x v="29"/>
    <x v="8"/>
    <x v="14"/>
    <m/>
    <m/>
    <n v="0"/>
    <n v="3"/>
    <n v="2"/>
    <n v="-1"/>
  </r>
  <r>
    <x v="3"/>
    <d v="2025-03-03T00:00:00"/>
    <x v="29"/>
    <x v="8"/>
    <x v="14"/>
    <m/>
    <m/>
    <n v="0"/>
    <n v="6"/>
    <n v="5"/>
    <n v="-1"/>
  </r>
  <r>
    <x v="3"/>
    <d v="2025-03-03T00:00:00"/>
    <x v="29"/>
    <x v="8"/>
    <x v="14"/>
    <m/>
    <m/>
    <n v="0"/>
    <n v="3"/>
    <n v="2"/>
    <n v="-1"/>
  </r>
  <r>
    <x v="3"/>
    <d v="2025-03-03T00:00:00"/>
    <x v="29"/>
    <x v="9"/>
    <x v="9"/>
    <n v="1"/>
    <n v="1"/>
    <n v="0"/>
    <m/>
    <m/>
    <n v="0"/>
  </r>
  <r>
    <x v="3"/>
    <d v="2025-03-03T00:00:00"/>
    <x v="29"/>
    <x v="9"/>
    <x v="9"/>
    <n v="1"/>
    <n v="1"/>
    <n v="0"/>
    <m/>
    <m/>
    <n v="0"/>
  </r>
  <r>
    <x v="3"/>
    <d v="2025-03-03T00:00:00"/>
    <x v="29"/>
    <x v="9"/>
    <x v="9"/>
    <n v="1"/>
    <n v="1"/>
    <n v="0"/>
    <m/>
    <m/>
    <n v="0"/>
  </r>
  <r>
    <x v="3"/>
    <d v="2025-03-03T00:00:00"/>
    <x v="29"/>
    <x v="9"/>
    <x v="9"/>
    <n v="1"/>
    <n v="1"/>
    <n v="0"/>
    <m/>
    <m/>
    <n v="0"/>
  </r>
  <r>
    <x v="3"/>
    <d v="2025-03-03T00:00:00"/>
    <x v="29"/>
    <x v="9"/>
    <x v="9"/>
    <n v="2"/>
    <n v="2"/>
    <n v="0"/>
    <m/>
    <m/>
    <n v="0"/>
  </r>
  <r>
    <x v="3"/>
    <d v="2025-03-03T00:00:00"/>
    <x v="29"/>
    <x v="9"/>
    <x v="9"/>
    <n v="2"/>
    <n v="2"/>
    <n v="0"/>
    <m/>
    <m/>
    <n v="0"/>
  </r>
  <r>
    <x v="3"/>
    <d v="2025-03-03T00:00:00"/>
    <x v="29"/>
    <x v="9"/>
    <x v="9"/>
    <n v="12"/>
    <n v="12"/>
    <n v="0"/>
    <m/>
    <m/>
    <n v="0"/>
  </r>
  <r>
    <x v="3"/>
    <d v="2025-03-03T00:00:00"/>
    <x v="29"/>
    <x v="9"/>
    <x v="9"/>
    <n v="1"/>
    <n v="1"/>
    <n v="0"/>
    <m/>
    <m/>
    <n v="0"/>
  </r>
  <r>
    <x v="3"/>
    <d v="2025-03-03T00:00:00"/>
    <x v="29"/>
    <x v="9"/>
    <x v="9"/>
    <n v="1"/>
    <n v="1"/>
    <n v="0"/>
    <m/>
    <m/>
    <n v="0"/>
  </r>
  <r>
    <x v="3"/>
    <d v="2025-03-03T00:00:00"/>
    <x v="29"/>
    <x v="9"/>
    <x v="9"/>
    <n v="4"/>
    <n v="3"/>
    <n v="-1"/>
    <m/>
    <m/>
    <n v="0"/>
  </r>
  <r>
    <x v="3"/>
    <d v="2025-03-03T00:00:00"/>
    <x v="29"/>
    <x v="9"/>
    <x v="9"/>
    <n v="2"/>
    <n v="2"/>
    <n v="0"/>
    <m/>
    <m/>
    <n v="0"/>
  </r>
  <r>
    <x v="3"/>
    <d v="2025-03-03T00:00:00"/>
    <x v="29"/>
    <x v="9"/>
    <x v="9"/>
    <n v="2"/>
    <n v="2"/>
    <n v="0"/>
    <m/>
    <m/>
    <n v="0"/>
  </r>
  <r>
    <x v="3"/>
    <d v="2025-03-03T00:00:00"/>
    <x v="29"/>
    <x v="9"/>
    <x v="9"/>
    <n v="1"/>
    <n v="1"/>
    <n v="0"/>
    <m/>
    <m/>
    <n v="0"/>
  </r>
  <r>
    <x v="3"/>
    <d v="2025-03-03T00:00:00"/>
    <x v="29"/>
    <x v="9"/>
    <x v="9"/>
    <n v="5"/>
    <n v="5"/>
    <n v="0"/>
    <m/>
    <m/>
    <n v="0"/>
  </r>
  <r>
    <x v="3"/>
    <d v="2025-03-03T00:00:00"/>
    <x v="29"/>
    <x v="9"/>
    <x v="9"/>
    <n v="3"/>
    <n v="3"/>
    <n v="0"/>
    <m/>
    <m/>
    <n v="0"/>
  </r>
  <r>
    <x v="3"/>
    <d v="2025-03-03T00:00:00"/>
    <x v="29"/>
    <x v="9"/>
    <x v="9"/>
    <n v="10"/>
    <n v="10"/>
    <n v="0"/>
    <m/>
    <m/>
    <n v="0"/>
  </r>
  <r>
    <x v="3"/>
    <d v="2025-03-03T00:00:00"/>
    <x v="29"/>
    <x v="9"/>
    <x v="9"/>
    <n v="6"/>
    <n v="5"/>
    <n v="-1"/>
    <m/>
    <m/>
    <n v="0"/>
  </r>
  <r>
    <x v="3"/>
    <d v="2025-03-03T00:00:00"/>
    <x v="29"/>
    <x v="9"/>
    <x v="9"/>
    <n v="2"/>
    <n v="2"/>
    <n v="0"/>
    <m/>
    <m/>
    <n v="0"/>
  </r>
  <r>
    <x v="3"/>
    <d v="2025-03-03T00:00:00"/>
    <x v="29"/>
    <x v="9"/>
    <x v="9"/>
    <n v="2"/>
    <n v="1"/>
    <n v="-1"/>
    <m/>
    <m/>
    <n v="0"/>
  </r>
  <r>
    <x v="3"/>
    <d v="2025-03-03T00:00:00"/>
    <x v="29"/>
    <x v="9"/>
    <x v="9"/>
    <n v="1"/>
    <n v="1"/>
    <n v="0"/>
    <m/>
    <m/>
    <n v="0"/>
  </r>
  <r>
    <x v="3"/>
    <d v="2025-03-03T00:00:00"/>
    <x v="29"/>
    <x v="9"/>
    <x v="16"/>
    <n v="1"/>
    <n v="1"/>
    <n v="0"/>
    <m/>
    <m/>
    <n v="0"/>
  </r>
  <r>
    <x v="3"/>
    <d v="2025-03-03T00:00:00"/>
    <x v="29"/>
    <x v="9"/>
    <x v="16"/>
    <m/>
    <n v="1"/>
    <n v="1"/>
    <m/>
    <m/>
    <n v="0"/>
  </r>
  <r>
    <x v="3"/>
    <d v="2025-03-03T00:00:00"/>
    <x v="29"/>
    <x v="9"/>
    <x v="16"/>
    <n v="1"/>
    <n v="1"/>
    <n v="0"/>
    <m/>
    <m/>
    <n v="0"/>
  </r>
  <r>
    <x v="3"/>
    <d v="2025-03-03T00:00:00"/>
    <x v="29"/>
    <x v="9"/>
    <x v="16"/>
    <m/>
    <m/>
    <n v="0"/>
    <m/>
    <m/>
    <n v="0"/>
  </r>
  <r>
    <x v="3"/>
    <d v="2025-03-03T00:00:00"/>
    <x v="29"/>
    <x v="9"/>
    <x v="16"/>
    <n v="1"/>
    <n v="1"/>
    <n v="0"/>
    <m/>
    <m/>
    <n v="0"/>
  </r>
  <r>
    <x v="3"/>
    <d v="2025-03-03T00:00:00"/>
    <x v="29"/>
    <x v="11"/>
    <x v="7"/>
    <n v="1"/>
    <n v="1"/>
    <n v="0"/>
    <m/>
    <m/>
    <n v="0"/>
  </r>
  <r>
    <x v="3"/>
    <d v="2025-03-03T00:00:00"/>
    <x v="29"/>
    <x v="11"/>
    <x v="7"/>
    <n v="1"/>
    <n v="1"/>
    <n v="0"/>
    <m/>
    <m/>
    <n v="0"/>
  </r>
  <r>
    <x v="3"/>
    <d v="2025-03-03T00:00:00"/>
    <x v="29"/>
    <x v="11"/>
    <x v="7"/>
    <n v="1"/>
    <n v="1"/>
    <n v="0"/>
    <m/>
    <m/>
    <n v="0"/>
  </r>
  <r>
    <x v="3"/>
    <d v="2025-03-03T00:00:00"/>
    <x v="29"/>
    <x v="11"/>
    <x v="7"/>
    <n v="2"/>
    <n v="2"/>
    <n v="0"/>
    <m/>
    <m/>
    <n v="0"/>
  </r>
  <r>
    <x v="3"/>
    <d v="2025-03-03T00:00:00"/>
    <x v="29"/>
    <x v="11"/>
    <x v="7"/>
    <n v="3"/>
    <n v="3"/>
    <n v="0"/>
    <m/>
    <m/>
    <n v="0"/>
  </r>
  <r>
    <x v="3"/>
    <d v="2025-03-03T00:00:00"/>
    <x v="29"/>
    <x v="11"/>
    <x v="7"/>
    <n v="10"/>
    <n v="10"/>
    <n v="0"/>
    <m/>
    <m/>
    <n v="0"/>
  </r>
  <r>
    <x v="3"/>
    <d v="2025-03-03T00:00:00"/>
    <x v="29"/>
    <x v="11"/>
    <x v="7"/>
    <n v="2"/>
    <n v="2"/>
    <n v="0"/>
    <m/>
    <m/>
    <n v="0"/>
  </r>
  <r>
    <x v="3"/>
    <d v="2025-03-03T00:00:00"/>
    <x v="29"/>
    <x v="11"/>
    <x v="7"/>
    <n v="2"/>
    <n v="2"/>
    <n v="0"/>
    <m/>
    <m/>
    <n v="0"/>
  </r>
  <r>
    <x v="3"/>
    <d v="2025-03-03T00:00:00"/>
    <x v="29"/>
    <x v="11"/>
    <x v="7"/>
    <n v="4"/>
    <n v="4"/>
    <n v="0"/>
    <m/>
    <m/>
    <n v="0"/>
  </r>
  <r>
    <x v="3"/>
    <d v="2025-03-03T00:00:00"/>
    <x v="29"/>
    <x v="11"/>
    <x v="7"/>
    <n v="8"/>
    <n v="7"/>
    <n v="-1"/>
    <m/>
    <m/>
    <n v="0"/>
  </r>
  <r>
    <x v="3"/>
    <d v="2025-03-03T00:00:00"/>
    <x v="29"/>
    <x v="11"/>
    <x v="7"/>
    <n v="2"/>
    <n v="2"/>
    <n v="0"/>
    <m/>
    <m/>
    <n v="0"/>
  </r>
  <r>
    <x v="3"/>
    <d v="2025-03-03T00:00:00"/>
    <x v="29"/>
    <x v="11"/>
    <x v="7"/>
    <n v="2"/>
    <n v="2"/>
    <n v="0"/>
    <m/>
    <m/>
    <n v="0"/>
  </r>
  <r>
    <x v="3"/>
    <d v="2025-03-03T00:00:00"/>
    <x v="29"/>
    <x v="11"/>
    <x v="7"/>
    <n v="7"/>
    <n v="7"/>
    <n v="0"/>
    <m/>
    <m/>
    <n v="0"/>
  </r>
  <r>
    <x v="3"/>
    <d v="2025-03-03T00:00:00"/>
    <x v="29"/>
    <x v="11"/>
    <x v="7"/>
    <n v="5"/>
    <n v="5"/>
    <n v="0"/>
    <m/>
    <m/>
    <n v="0"/>
  </r>
  <r>
    <x v="3"/>
    <d v="2025-03-03T00:00:00"/>
    <x v="29"/>
    <x v="11"/>
    <x v="7"/>
    <n v="4"/>
    <n v="4"/>
    <n v="0"/>
    <m/>
    <m/>
    <n v="0"/>
  </r>
  <r>
    <x v="3"/>
    <d v="2025-03-03T00:00:00"/>
    <x v="29"/>
    <x v="11"/>
    <x v="7"/>
    <n v="5"/>
    <n v="5"/>
    <n v="0"/>
    <m/>
    <m/>
    <n v="0"/>
  </r>
  <r>
    <x v="3"/>
    <d v="2025-03-03T00:00:00"/>
    <x v="29"/>
    <x v="11"/>
    <x v="7"/>
    <n v="0"/>
    <n v="0"/>
    <n v="0"/>
    <m/>
    <m/>
    <n v="0"/>
  </r>
  <r>
    <x v="3"/>
    <d v="2025-03-10T00:00:00"/>
    <x v="30"/>
    <x v="8"/>
    <x v="8"/>
    <n v="1"/>
    <n v="1"/>
    <n v="0"/>
    <m/>
    <m/>
    <n v="0"/>
  </r>
  <r>
    <x v="3"/>
    <d v="2025-03-10T00:00:00"/>
    <x v="30"/>
    <x v="8"/>
    <x v="8"/>
    <n v="1"/>
    <n v="1"/>
    <n v="0"/>
    <m/>
    <m/>
    <n v="0"/>
  </r>
  <r>
    <x v="3"/>
    <d v="2025-03-10T00:00:00"/>
    <x v="30"/>
    <x v="8"/>
    <x v="8"/>
    <n v="1"/>
    <n v="1"/>
    <n v="0"/>
    <m/>
    <m/>
    <n v="0"/>
  </r>
  <r>
    <x v="3"/>
    <d v="2025-03-10T00:00:00"/>
    <x v="30"/>
    <x v="8"/>
    <x v="8"/>
    <n v="1"/>
    <n v="1"/>
    <n v="0"/>
    <m/>
    <m/>
    <n v="0"/>
  </r>
  <r>
    <x v="3"/>
    <d v="2025-03-10T00:00:00"/>
    <x v="30"/>
    <x v="8"/>
    <x v="8"/>
    <n v="2"/>
    <n v="2"/>
    <n v="0"/>
    <m/>
    <m/>
    <n v="0"/>
  </r>
  <r>
    <x v="3"/>
    <d v="2025-03-10T00:00:00"/>
    <x v="30"/>
    <x v="8"/>
    <x v="8"/>
    <n v="2"/>
    <n v="2"/>
    <n v="0"/>
    <m/>
    <m/>
    <n v="0"/>
  </r>
  <r>
    <x v="3"/>
    <d v="2025-03-10T00:00:00"/>
    <x v="30"/>
    <x v="8"/>
    <x v="8"/>
    <n v="12"/>
    <n v="12"/>
    <n v="0"/>
    <m/>
    <m/>
    <n v="0"/>
  </r>
  <r>
    <x v="3"/>
    <d v="2025-03-10T00:00:00"/>
    <x v="30"/>
    <x v="8"/>
    <x v="8"/>
    <n v="1"/>
    <n v="1"/>
    <n v="0"/>
    <m/>
    <m/>
    <n v="0"/>
  </r>
  <r>
    <x v="3"/>
    <d v="2025-03-10T00:00:00"/>
    <x v="30"/>
    <x v="8"/>
    <x v="8"/>
    <n v="1"/>
    <n v="1"/>
    <n v="0"/>
    <m/>
    <m/>
    <n v="0"/>
  </r>
  <r>
    <x v="3"/>
    <d v="2025-03-10T00:00:00"/>
    <x v="30"/>
    <x v="8"/>
    <x v="8"/>
    <n v="4"/>
    <n v="4"/>
    <n v="0"/>
    <m/>
    <m/>
    <n v="0"/>
  </r>
  <r>
    <x v="3"/>
    <d v="2025-03-10T00:00:00"/>
    <x v="30"/>
    <x v="8"/>
    <x v="8"/>
    <n v="2"/>
    <n v="2"/>
    <n v="0"/>
    <m/>
    <m/>
    <n v="0"/>
  </r>
  <r>
    <x v="3"/>
    <d v="2025-03-10T00:00:00"/>
    <x v="30"/>
    <x v="8"/>
    <x v="8"/>
    <n v="2"/>
    <n v="2"/>
    <n v="0"/>
    <m/>
    <m/>
    <n v="0"/>
  </r>
  <r>
    <x v="3"/>
    <d v="2025-03-10T00:00:00"/>
    <x v="30"/>
    <x v="8"/>
    <x v="8"/>
    <n v="1"/>
    <n v="1"/>
    <n v="0"/>
    <m/>
    <m/>
    <n v="0"/>
  </r>
  <r>
    <x v="3"/>
    <d v="2025-03-10T00:00:00"/>
    <x v="30"/>
    <x v="8"/>
    <x v="8"/>
    <n v="5"/>
    <n v="4"/>
    <n v="-1"/>
    <m/>
    <m/>
    <n v="0"/>
  </r>
  <r>
    <x v="3"/>
    <d v="2025-03-10T00:00:00"/>
    <x v="30"/>
    <x v="8"/>
    <x v="8"/>
    <n v="3"/>
    <n v="3"/>
    <n v="0"/>
    <m/>
    <m/>
    <n v="0"/>
  </r>
  <r>
    <x v="3"/>
    <d v="2025-03-10T00:00:00"/>
    <x v="30"/>
    <x v="8"/>
    <x v="8"/>
    <n v="10"/>
    <n v="10"/>
    <n v="0"/>
    <m/>
    <m/>
    <n v="0"/>
  </r>
  <r>
    <x v="3"/>
    <d v="2025-03-10T00:00:00"/>
    <x v="30"/>
    <x v="8"/>
    <x v="8"/>
    <n v="6"/>
    <n v="6"/>
    <n v="0"/>
    <m/>
    <m/>
    <n v="0"/>
  </r>
  <r>
    <x v="3"/>
    <d v="2025-03-10T00:00:00"/>
    <x v="30"/>
    <x v="8"/>
    <x v="8"/>
    <n v="2"/>
    <n v="2"/>
    <n v="0"/>
    <m/>
    <m/>
    <n v="0"/>
  </r>
  <r>
    <x v="3"/>
    <d v="2025-03-10T00:00:00"/>
    <x v="30"/>
    <x v="8"/>
    <x v="8"/>
    <n v="2"/>
    <n v="2"/>
    <n v="0"/>
    <m/>
    <m/>
    <n v="0"/>
  </r>
  <r>
    <x v="3"/>
    <d v="2025-03-10T00:00:00"/>
    <x v="30"/>
    <x v="8"/>
    <x v="8"/>
    <n v="1"/>
    <n v="1"/>
    <n v="0"/>
    <m/>
    <m/>
    <n v="0"/>
  </r>
  <r>
    <x v="3"/>
    <d v="2025-03-10T00:00:00"/>
    <x v="30"/>
    <x v="8"/>
    <x v="14"/>
    <m/>
    <m/>
    <n v="0"/>
    <n v="6"/>
    <n v="4"/>
    <n v="-2"/>
  </r>
  <r>
    <x v="3"/>
    <d v="2025-03-10T00:00:00"/>
    <x v="30"/>
    <x v="8"/>
    <x v="14"/>
    <m/>
    <m/>
    <n v="0"/>
    <n v="2"/>
    <n v="2"/>
    <n v="0"/>
  </r>
  <r>
    <x v="3"/>
    <d v="2025-03-10T00:00:00"/>
    <x v="30"/>
    <x v="8"/>
    <x v="14"/>
    <m/>
    <m/>
    <n v="0"/>
    <n v="1"/>
    <n v="1"/>
    <n v="0"/>
  </r>
  <r>
    <x v="3"/>
    <d v="2025-03-10T00:00:00"/>
    <x v="30"/>
    <x v="8"/>
    <x v="14"/>
    <n v="3"/>
    <n v="1"/>
    <n v="-2"/>
    <n v="6"/>
    <n v="4"/>
    <n v="-2"/>
  </r>
  <r>
    <x v="3"/>
    <d v="2025-03-10T00:00:00"/>
    <x v="30"/>
    <x v="8"/>
    <x v="14"/>
    <m/>
    <m/>
    <n v="0"/>
    <n v="3"/>
    <n v="3"/>
    <n v="0"/>
  </r>
  <r>
    <x v="3"/>
    <d v="2025-03-10T00:00:00"/>
    <x v="30"/>
    <x v="8"/>
    <x v="14"/>
    <m/>
    <m/>
    <n v="0"/>
    <n v="6"/>
    <n v="4"/>
    <n v="-2"/>
  </r>
  <r>
    <x v="3"/>
    <d v="2025-03-10T00:00:00"/>
    <x v="30"/>
    <x v="8"/>
    <x v="14"/>
    <m/>
    <m/>
    <n v="0"/>
    <n v="3"/>
    <n v="3"/>
    <n v="0"/>
  </r>
  <r>
    <x v="3"/>
    <d v="2025-03-10T00:00:00"/>
    <x v="30"/>
    <x v="11"/>
    <x v="7"/>
    <n v="1"/>
    <n v="1"/>
    <n v="0"/>
    <m/>
    <m/>
    <n v="0"/>
  </r>
  <r>
    <x v="3"/>
    <d v="2025-03-10T00:00:00"/>
    <x v="30"/>
    <x v="11"/>
    <x v="7"/>
    <n v="1"/>
    <n v="1"/>
    <n v="0"/>
    <m/>
    <m/>
    <n v="0"/>
  </r>
  <r>
    <x v="3"/>
    <d v="2025-03-10T00:00:00"/>
    <x v="30"/>
    <x v="11"/>
    <x v="7"/>
    <n v="1"/>
    <n v="1"/>
    <n v="0"/>
    <m/>
    <m/>
    <n v="0"/>
  </r>
  <r>
    <x v="3"/>
    <d v="2025-03-10T00:00:00"/>
    <x v="30"/>
    <x v="11"/>
    <x v="7"/>
    <n v="2"/>
    <n v="2"/>
    <n v="0"/>
    <m/>
    <m/>
    <n v="0"/>
  </r>
  <r>
    <x v="3"/>
    <d v="2025-03-10T00:00:00"/>
    <x v="30"/>
    <x v="11"/>
    <x v="7"/>
    <n v="3"/>
    <n v="3"/>
    <n v="0"/>
    <m/>
    <m/>
    <n v="0"/>
  </r>
  <r>
    <x v="3"/>
    <d v="2025-03-10T00:00:00"/>
    <x v="30"/>
    <x v="11"/>
    <x v="7"/>
    <n v="10"/>
    <n v="10"/>
    <n v="0"/>
    <m/>
    <m/>
    <n v="0"/>
  </r>
  <r>
    <x v="3"/>
    <d v="2025-03-10T00:00:00"/>
    <x v="30"/>
    <x v="11"/>
    <x v="7"/>
    <n v="2"/>
    <n v="2"/>
    <n v="0"/>
    <m/>
    <m/>
    <n v="0"/>
  </r>
  <r>
    <x v="3"/>
    <d v="2025-03-10T00:00:00"/>
    <x v="30"/>
    <x v="11"/>
    <x v="7"/>
    <n v="2"/>
    <n v="2"/>
    <n v="0"/>
    <m/>
    <m/>
    <n v="0"/>
  </r>
  <r>
    <x v="3"/>
    <d v="2025-03-10T00:00:00"/>
    <x v="30"/>
    <x v="11"/>
    <x v="7"/>
    <n v="4"/>
    <n v="4"/>
    <n v="0"/>
    <m/>
    <m/>
    <n v="0"/>
  </r>
  <r>
    <x v="3"/>
    <d v="2025-03-10T00:00:00"/>
    <x v="30"/>
    <x v="11"/>
    <x v="7"/>
    <n v="8"/>
    <n v="7"/>
    <n v="-1"/>
    <m/>
    <m/>
    <n v="0"/>
  </r>
  <r>
    <x v="3"/>
    <d v="2025-03-10T00:00:00"/>
    <x v="30"/>
    <x v="11"/>
    <x v="7"/>
    <n v="2"/>
    <n v="2"/>
    <n v="0"/>
    <m/>
    <m/>
    <n v="0"/>
  </r>
  <r>
    <x v="3"/>
    <d v="2025-03-10T00:00:00"/>
    <x v="30"/>
    <x v="11"/>
    <x v="7"/>
    <n v="2"/>
    <n v="2"/>
    <n v="0"/>
    <m/>
    <m/>
    <n v="0"/>
  </r>
  <r>
    <x v="3"/>
    <d v="2025-03-10T00:00:00"/>
    <x v="30"/>
    <x v="11"/>
    <x v="7"/>
    <n v="7"/>
    <n v="7"/>
    <n v="0"/>
    <m/>
    <m/>
    <n v="0"/>
  </r>
  <r>
    <x v="3"/>
    <d v="2025-03-10T00:00:00"/>
    <x v="30"/>
    <x v="11"/>
    <x v="7"/>
    <n v="5"/>
    <n v="5"/>
    <n v="0"/>
    <m/>
    <m/>
    <n v="0"/>
  </r>
  <r>
    <x v="3"/>
    <d v="2025-03-10T00:00:00"/>
    <x v="30"/>
    <x v="11"/>
    <x v="7"/>
    <n v="4"/>
    <n v="4"/>
    <n v="0"/>
    <m/>
    <m/>
    <n v="0"/>
  </r>
  <r>
    <x v="3"/>
    <d v="2025-03-10T00:00:00"/>
    <x v="30"/>
    <x v="11"/>
    <x v="7"/>
    <n v="5"/>
    <n v="5"/>
    <n v="0"/>
    <m/>
    <m/>
    <n v="0"/>
  </r>
  <r>
    <x v="3"/>
    <d v="2025-03-10T00:00:00"/>
    <x v="30"/>
    <x v="11"/>
    <x v="7"/>
    <n v="0"/>
    <n v="0"/>
    <n v="0"/>
    <m/>
    <m/>
    <n v="0"/>
  </r>
  <r>
    <x v="3"/>
    <d v="2025-03-10T00:00:00"/>
    <x v="30"/>
    <x v="9"/>
    <x v="9"/>
    <n v="1"/>
    <n v="1"/>
    <n v="0"/>
    <m/>
    <m/>
    <n v="0"/>
  </r>
  <r>
    <x v="3"/>
    <d v="2025-03-10T00:00:00"/>
    <x v="30"/>
    <x v="9"/>
    <x v="9"/>
    <n v="1"/>
    <n v="1"/>
    <n v="0"/>
    <m/>
    <m/>
    <n v="0"/>
  </r>
  <r>
    <x v="3"/>
    <d v="2025-03-10T00:00:00"/>
    <x v="30"/>
    <x v="9"/>
    <x v="9"/>
    <n v="1"/>
    <n v="1"/>
    <n v="0"/>
    <m/>
    <m/>
    <n v="0"/>
  </r>
  <r>
    <x v="3"/>
    <d v="2025-03-10T00:00:00"/>
    <x v="30"/>
    <x v="9"/>
    <x v="9"/>
    <n v="1"/>
    <n v="1"/>
    <n v="0"/>
    <m/>
    <m/>
    <n v="0"/>
  </r>
  <r>
    <x v="3"/>
    <d v="2025-03-10T00:00:00"/>
    <x v="30"/>
    <x v="9"/>
    <x v="9"/>
    <n v="2"/>
    <n v="2"/>
    <n v="0"/>
    <m/>
    <m/>
    <n v="0"/>
  </r>
  <r>
    <x v="3"/>
    <d v="2025-03-10T00:00:00"/>
    <x v="30"/>
    <x v="9"/>
    <x v="9"/>
    <n v="2"/>
    <n v="2"/>
    <n v="0"/>
    <m/>
    <m/>
    <n v="0"/>
  </r>
  <r>
    <x v="3"/>
    <d v="2025-03-10T00:00:00"/>
    <x v="30"/>
    <x v="9"/>
    <x v="9"/>
    <n v="12"/>
    <n v="12"/>
    <n v="0"/>
    <m/>
    <m/>
    <n v="0"/>
  </r>
  <r>
    <x v="3"/>
    <d v="2025-03-10T00:00:00"/>
    <x v="30"/>
    <x v="9"/>
    <x v="9"/>
    <n v="1"/>
    <n v="1"/>
    <n v="0"/>
    <m/>
    <m/>
    <n v="0"/>
  </r>
  <r>
    <x v="3"/>
    <d v="2025-03-10T00:00:00"/>
    <x v="30"/>
    <x v="9"/>
    <x v="9"/>
    <n v="1"/>
    <n v="1"/>
    <n v="0"/>
    <m/>
    <m/>
    <n v="0"/>
  </r>
  <r>
    <x v="3"/>
    <d v="2025-03-10T00:00:00"/>
    <x v="30"/>
    <x v="9"/>
    <x v="9"/>
    <n v="4"/>
    <n v="3"/>
    <n v="-1"/>
    <m/>
    <m/>
    <n v="0"/>
  </r>
  <r>
    <x v="3"/>
    <d v="2025-03-10T00:00:00"/>
    <x v="30"/>
    <x v="9"/>
    <x v="9"/>
    <n v="2"/>
    <n v="2"/>
    <n v="0"/>
    <m/>
    <m/>
    <n v="0"/>
  </r>
  <r>
    <x v="3"/>
    <d v="2025-03-10T00:00:00"/>
    <x v="30"/>
    <x v="9"/>
    <x v="9"/>
    <n v="2"/>
    <n v="2"/>
    <n v="0"/>
    <m/>
    <m/>
    <n v="0"/>
  </r>
  <r>
    <x v="3"/>
    <d v="2025-03-10T00:00:00"/>
    <x v="30"/>
    <x v="9"/>
    <x v="9"/>
    <n v="1"/>
    <n v="1"/>
    <n v="0"/>
    <m/>
    <m/>
    <n v="0"/>
  </r>
  <r>
    <x v="3"/>
    <d v="2025-03-10T00:00:00"/>
    <x v="30"/>
    <x v="9"/>
    <x v="9"/>
    <n v="5"/>
    <n v="5"/>
    <n v="0"/>
    <m/>
    <m/>
    <n v="0"/>
  </r>
  <r>
    <x v="3"/>
    <d v="2025-03-10T00:00:00"/>
    <x v="30"/>
    <x v="9"/>
    <x v="9"/>
    <n v="3"/>
    <n v="3"/>
    <n v="0"/>
    <m/>
    <m/>
    <n v="0"/>
  </r>
  <r>
    <x v="3"/>
    <d v="2025-03-10T00:00:00"/>
    <x v="30"/>
    <x v="9"/>
    <x v="9"/>
    <n v="10"/>
    <n v="10"/>
    <n v="0"/>
    <m/>
    <m/>
    <n v="0"/>
  </r>
  <r>
    <x v="3"/>
    <d v="2025-03-10T00:00:00"/>
    <x v="30"/>
    <x v="9"/>
    <x v="9"/>
    <n v="6"/>
    <n v="4"/>
    <n v="-2"/>
    <m/>
    <m/>
    <n v="0"/>
  </r>
  <r>
    <x v="3"/>
    <d v="2025-03-10T00:00:00"/>
    <x v="30"/>
    <x v="9"/>
    <x v="9"/>
    <n v="2"/>
    <n v="2"/>
    <n v="0"/>
    <m/>
    <m/>
    <n v="0"/>
  </r>
  <r>
    <x v="3"/>
    <d v="2025-03-10T00:00:00"/>
    <x v="30"/>
    <x v="9"/>
    <x v="9"/>
    <n v="2"/>
    <n v="1"/>
    <n v="-1"/>
    <m/>
    <m/>
    <n v="0"/>
  </r>
  <r>
    <x v="3"/>
    <d v="2025-03-10T00:00:00"/>
    <x v="30"/>
    <x v="9"/>
    <x v="9"/>
    <n v="1"/>
    <n v="1"/>
    <n v="0"/>
    <m/>
    <m/>
    <n v="0"/>
  </r>
  <r>
    <x v="3"/>
    <d v="2025-03-10T00:00:00"/>
    <x v="30"/>
    <x v="9"/>
    <x v="16"/>
    <n v="1"/>
    <n v="1"/>
    <n v="0"/>
    <m/>
    <m/>
    <n v="0"/>
  </r>
  <r>
    <x v="3"/>
    <d v="2025-03-10T00:00:00"/>
    <x v="30"/>
    <x v="9"/>
    <x v="16"/>
    <m/>
    <n v="1"/>
    <n v="1"/>
    <m/>
    <m/>
    <n v="0"/>
  </r>
  <r>
    <x v="3"/>
    <d v="2025-03-10T00:00:00"/>
    <x v="30"/>
    <x v="9"/>
    <x v="16"/>
    <n v="1"/>
    <n v="1"/>
    <n v="0"/>
    <m/>
    <m/>
    <n v="0"/>
  </r>
  <r>
    <x v="3"/>
    <d v="2025-03-10T00:00:00"/>
    <x v="30"/>
    <x v="9"/>
    <x v="16"/>
    <m/>
    <m/>
    <n v="0"/>
    <m/>
    <m/>
    <n v="0"/>
  </r>
  <r>
    <x v="3"/>
    <d v="2025-03-10T00:00:00"/>
    <x v="30"/>
    <x v="9"/>
    <x v="16"/>
    <n v="1"/>
    <n v="1"/>
    <n v="0"/>
    <m/>
    <m/>
    <n v="0"/>
  </r>
  <r>
    <x v="3"/>
    <d v="2025-03-10T00:00:00"/>
    <x v="30"/>
    <x v="14"/>
    <x v="10"/>
    <n v="1"/>
    <n v="1"/>
    <n v="0"/>
    <m/>
    <m/>
    <n v="0"/>
  </r>
  <r>
    <x v="3"/>
    <d v="2025-03-10T00:00:00"/>
    <x v="30"/>
    <x v="14"/>
    <x v="10"/>
    <n v="1"/>
    <n v="1"/>
    <n v="0"/>
    <m/>
    <m/>
    <n v="0"/>
  </r>
  <r>
    <x v="3"/>
    <d v="2025-03-10T00:00:00"/>
    <x v="30"/>
    <x v="14"/>
    <x v="10"/>
    <n v="1"/>
    <n v="1"/>
    <n v="0"/>
    <m/>
    <m/>
    <n v="0"/>
  </r>
  <r>
    <x v="3"/>
    <d v="2025-03-10T00:00:00"/>
    <x v="30"/>
    <x v="14"/>
    <x v="10"/>
    <n v="1"/>
    <n v="1"/>
    <n v="0"/>
    <m/>
    <m/>
    <n v="0"/>
  </r>
  <r>
    <x v="3"/>
    <d v="2025-03-10T00:00:00"/>
    <x v="30"/>
    <x v="14"/>
    <x v="10"/>
    <n v="2"/>
    <n v="2"/>
    <n v="0"/>
    <m/>
    <m/>
    <n v="0"/>
  </r>
  <r>
    <x v="3"/>
    <d v="2025-03-10T00:00:00"/>
    <x v="30"/>
    <x v="14"/>
    <x v="10"/>
    <n v="2"/>
    <n v="2"/>
    <n v="0"/>
    <m/>
    <m/>
    <n v="0"/>
  </r>
  <r>
    <x v="3"/>
    <d v="2025-03-10T00:00:00"/>
    <x v="30"/>
    <x v="14"/>
    <x v="10"/>
    <n v="12"/>
    <n v="11"/>
    <n v="-1"/>
    <m/>
    <m/>
    <n v="0"/>
  </r>
  <r>
    <x v="3"/>
    <d v="2025-03-10T00:00:00"/>
    <x v="30"/>
    <x v="14"/>
    <x v="10"/>
    <n v="1"/>
    <n v="1"/>
    <n v="0"/>
    <m/>
    <m/>
    <n v="0"/>
  </r>
  <r>
    <x v="3"/>
    <d v="2025-03-10T00:00:00"/>
    <x v="30"/>
    <x v="14"/>
    <x v="10"/>
    <n v="1"/>
    <n v="1"/>
    <n v="0"/>
    <m/>
    <m/>
    <n v="0"/>
  </r>
  <r>
    <x v="3"/>
    <d v="2025-03-10T00:00:00"/>
    <x v="30"/>
    <x v="14"/>
    <x v="10"/>
    <n v="4"/>
    <n v="4"/>
    <n v="0"/>
    <m/>
    <m/>
    <n v="0"/>
  </r>
  <r>
    <x v="3"/>
    <d v="2025-03-10T00:00:00"/>
    <x v="30"/>
    <x v="14"/>
    <x v="10"/>
    <n v="2"/>
    <n v="2"/>
    <n v="0"/>
    <m/>
    <m/>
    <n v="0"/>
  </r>
  <r>
    <x v="3"/>
    <d v="2025-03-10T00:00:00"/>
    <x v="30"/>
    <x v="14"/>
    <x v="10"/>
    <n v="2"/>
    <n v="2"/>
    <n v="0"/>
    <m/>
    <m/>
    <n v="0"/>
  </r>
  <r>
    <x v="3"/>
    <d v="2025-03-10T00:00:00"/>
    <x v="30"/>
    <x v="14"/>
    <x v="10"/>
    <n v="1"/>
    <n v="1"/>
    <n v="0"/>
    <m/>
    <m/>
    <n v="0"/>
  </r>
  <r>
    <x v="3"/>
    <d v="2025-03-10T00:00:00"/>
    <x v="30"/>
    <x v="14"/>
    <x v="10"/>
    <n v="5"/>
    <n v="5"/>
    <n v="0"/>
    <m/>
    <m/>
    <n v="0"/>
  </r>
  <r>
    <x v="3"/>
    <d v="2025-03-10T00:00:00"/>
    <x v="30"/>
    <x v="14"/>
    <x v="10"/>
    <n v="3"/>
    <n v="3"/>
    <n v="0"/>
    <m/>
    <m/>
    <n v="0"/>
  </r>
  <r>
    <x v="3"/>
    <d v="2025-03-10T00:00:00"/>
    <x v="30"/>
    <x v="14"/>
    <x v="10"/>
    <n v="10"/>
    <n v="10"/>
    <n v="0"/>
    <m/>
    <m/>
    <n v="0"/>
  </r>
  <r>
    <x v="3"/>
    <d v="2025-03-10T00:00:00"/>
    <x v="30"/>
    <x v="14"/>
    <x v="10"/>
    <n v="6"/>
    <n v="6"/>
    <n v="0"/>
    <m/>
    <m/>
    <n v="0"/>
  </r>
  <r>
    <x v="3"/>
    <d v="2025-03-10T00:00:00"/>
    <x v="30"/>
    <x v="14"/>
    <x v="10"/>
    <n v="2"/>
    <n v="2"/>
    <n v="0"/>
    <m/>
    <m/>
    <n v="0"/>
  </r>
  <r>
    <x v="3"/>
    <d v="2025-03-10T00:00:00"/>
    <x v="30"/>
    <x v="14"/>
    <x v="10"/>
    <n v="2"/>
    <n v="2"/>
    <n v="0"/>
    <m/>
    <m/>
    <n v="0"/>
  </r>
  <r>
    <x v="3"/>
    <d v="2025-03-10T00:00:00"/>
    <x v="30"/>
    <x v="14"/>
    <x v="10"/>
    <n v="1"/>
    <n v="1"/>
    <n v="0"/>
    <m/>
    <m/>
    <n v="0"/>
  </r>
  <r>
    <x v="3"/>
    <d v="2025-03-10T00:00:00"/>
    <x v="30"/>
    <x v="14"/>
    <x v="21"/>
    <n v="11"/>
    <n v="11"/>
    <n v="0"/>
    <n v="15"/>
    <n v="11"/>
    <n v="-4"/>
  </r>
  <r>
    <x v="3"/>
    <d v="2025-03-10T00:00:00"/>
    <x v="30"/>
    <x v="12"/>
    <x v="13"/>
    <n v="1"/>
    <n v="1"/>
    <n v="0"/>
    <m/>
    <m/>
    <n v="0"/>
  </r>
  <r>
    <x v="3"/>
    <d v="2025-03-10T00:00:00"/>
    <x v="30"/>
    <x v="12"/>
    <x v="13"/>
    <n v="1"/>
    <n v="1"/>
    <n v="0"/>
    <m/>
    <m/>
    <n v="0"/>
  </r>
  <r>
    <x v="3"/>
    <d v="2025-03-10T00:00:00"/>
    <x v="30"/>
    <x v="12"/>
    <x v="13"/>
    <n v="2"/>
    <n v="2"/>
    <n v="0"/>
    <m/>
    <m/>
    <n v="0"/>
  </r>
  <r>
    <x v="3"/>
    <d v="2025-03-10T00:00:00"/>
    <x v="30"/>
    <x v="12"/>
    <x v="13"/>
    <n v="1"/>
    <n v="1"/>
    <n v="0"/>
    <m/>
    <m/>
    <n v="0"/>
  </r>
  <r>
    <x v="3"/>
    <d v="2025-03-10T00:00:00"/>
    <x v="30"/>
    <x v="12"/>
    <x v="13"/>
    <n v="1"/>
    <n v="1"/>
    <n v="0"/>
    <m/>
    <m/>
    <n v="0"/>
  </r>
  <r>
    <x v="3"/>
    <d v="2025-03-10T00:00:00"/>
    <x v="30"/>
    <x v="12"/>
    <x v="13"/>
    <n v="1"/>
    <n v="1"/>
    <n v="0"/>
    <m/>
    <m/>
    <n v="0"/>
  </r>
  <r>
    <x v="3"/>
    <d v="2025-03-10T00:00:00"/>
    <x v="30"/>
    <x v="12"/>
    <x v="13"/>
    <n v="1"/>
    <n v="1"/>
    <n v="0"/>
    <m/>
    <m/>
    <n v="0"/>
  </r>
  <r>
    <x v="3"/>
    <d v="2025-03-10T00:00:00"/>
    <x v="30"/>
    <x v="12"/>
    <x v="13"/>
    <n v="1"/>
    <n v="1"/>
    <n v="0"/>
    <m/>
    <m/>
    <n v="0"/>
  </r>
  <r>
    <x v="3"/>
    <d v="2025-03-10T00:00:00"/>
    <x v="30"/>
    <x v="12"/>
    <x v="13"/>
    <n v="3"/>
    <n v="3"/>
    <n v="0"/>
    <m/>
    <m/>
    <n v="0"/>
  </r>
  <r>
    <x v="3"/>
    <d v="2025-03-10T00:00:00"/>
    <x v="30"/>
    <x v="12"/>
    <x v="13"/>
    <n v="1"/>
    <n v="1"/>
    <n v="0"/>
    <m/>
    <m/>
    <n v="0"/>
  </r>
  <r>
    <x v="3"/>
    <d v="2025-03-10T00:00:00"/>
    <x v="30"/>
    <x v="12"/>
    <x v="13"/>
    <n v="1"/>
    <n v="1"/>
    <n v="0"/>
    <m/>
    <m/>
    <n v="0"/>
  </r>
  <r>
    <x v="3"/>
    <d v="2025-03-10T00:00:00"/>
    <x v="30"/>
    <x v="12"/>
    <x v="13"/>
    <n v="1"/>
    <n v="1"/>
    <n v="0"/>
    <m/>
    <m/>
    <n v="0"/>
  </r>
  <r>
    <x v="3"/>
    <d v="2025-03-10T00:00:00"/>
    <x v="30"/>
    <x v="12"/>
    <x v="13"/>
    <n v="1"/>
    <n v="1"/>
    <n v="0"/>
    <m/>
    <m/>
    <n v="0"/>
  </r>
  <r>
    <x v="3"/>
    <d v="2025-03-10T00:00:00"/>
    <x v="30"/>
    <x v="12"/>
    <x v="13"/>
    <n v="4"/>
    <n v="5"/>
    <n v="1"/>
    <m/>
    <m/>
    <n v="0"/>
  </r>
  <r>
    <x v="3"/>
    <d v="2025-03-10T00:00:00"/>
    <x v="30"/>
    <x v="12"/>
    <x v="13"/>
    <n v="1"/>
    <n v="1"/>
    <n v="0"/>
    <m/>
    <m/>
    <n v="0"/>
  </r>
  <r>
    <x v="3"/>
    <d v="2025-03-10T00:00:00"/>
    <x v="30"/>
    <x v="12"/>
    <x v="13"/>
    <m/>
    <n v="4"/>
    <n v="4"/>
    <m/>
    <m/>
    <n v="0"/>
  </r>
  <r>
    <x v="3"/>
    <d v="2025-03-10T00:00:00"/>
    <x v="30"/>
    <x v="12"/>
    <x v="13"/>
    <n v="2"/>
    <n v="2"/>
    <n v="0"/>
    <m/>
    <m/>
    <n v="0"/>
  </r>
  <r>
    <x v="3"/>
    <d v="2025-03-10T00:00:00"/>
    <x v="30"/>
    <x v="12"/>
    <x v="19"/>
    <n v="2"/>
    <n v="2"/>
    <n v="0"/>
    <m/>
    <m/>
    <n v="0"/>
  </r>
  <r>
    <x v="3"/>
    <d v="2025-03-10T00:00:00"/>
    <x v="30"/>
    <x v="12"/>
    <x v="19"/>
    <n v="1"/>
    <n v="1"/>
    <n v="0"/>
    <m/>
    <m/>
    <n v="0"/>
  </r>
  <r>
    <x v="3"/>
    <d v="2025-03-10T00:00:00"/>
    <x v="30"/>
    <x v="12"/>
    <x v="19"/>
    <n v="3"/>
    <n v="3"/>
    <n v="0"/>
    <m/>
    <m/>
    <n v="0"/>
  </r>
  <r>
    <x v="3"/>
    <d v="2025-03-10T00:00:00"/>
    <x v="30"/>
    <x v="12"/>
    <x v="19"/>
    <n v="3"/>
    <n v="3"/>
    <n v="0"/>
    <n v="1"/>
    <n v="1"/>
    <n v="0"/>
  </r>
  <r>
    <x v="3"/>
    <d v="2025-03-10T00:00:00"/>
    <x v="30"/>
    <x v="12"/>
    <x v="19"/>
    <n v="1"/>
    <n v="1"/>
    <n v="0"/>
    <m/>
    <m/>
    <n v="0"/>
  </r>
  <r>
    <x v="3"/>
    <d v="2025-03-17T00:00:00"/>
    <x v="31"/>
    <x v="9"/>
    <x v="9"/>
    <n v="1"/>
    <n v="1"/>
    <n v="0"/>
    <m/>
    <m/>
    <n v="0"/>
  </r>
  <r>
    <x v="3"/>
    <d v="2025-03-17T00:00:00"/>
    <x v="31"/>
    <x v="9"/>
    <x v="9"/>
    <n v="1"/>
    <n v="1"/>
    <n v="0"/>
    <m/>
    <m/>
    <n v="0"/>
  </r>
  <r>
    <x v="3"/>
    <d v="2025-03-17T00:00:00"/>
    <x v="31"/>
    <x v="9"/>
    <x v="9"/>
    <n v="1"/>
    <n v="1"/>
    <n v="0"/>
    <m/>
    <m/>
    <n v="0"/>
  </r>
  <r>
    <x v="3"/>
    <d v="2025-03-17T00:00:00"/>
    <x v="31"/>
    <x v="9"/>
    <x v="9"/>
    <n v="1"/>
    <n v="1"/>
    <n v="0"/>
    <m/>
    <m/>
    <n v="0"/>
  </r>
  <r>
    <x v="3"/>
    <d v="2025-03-17T00:00:00"/>
    <x v="31"/>
    <x v="9"/>
    <x v="9"/>
    <n v="2"/>
    <n v="2"/>
    <n v="0"/>
    <m/>
    <m/>
    <n v="0"/>
  </r>
  <r>
    <x v="3"/>
    <d v="2025-03-17T00:00:00"/>
    <x v="31"/>
    <x v="9"/>
    <x v="9"/>
    <n v="2"/>
    <n v="2"/>
    <n v="0"/>
    <m/>
    <m/>
    <n v="0"/>
  </r>
  <r>
    <x v="3"/>
    <d v="2025-03-17T00:00:00"/>
    <x v="31"/>
    <x v="9"/>
    <x v="9"/>
    <n v="12"/>
    <n v="12"/>
    <n v="0"/>
    <m/>
    <m/>
    <n v="0"/>
  </r>
  <r>
    <x v="3"/>
    <d v="2025-03-17T00:00:00"/>
    <x v="31"/>
    <x v="9"/>
    <x v="9"/>
    <n v="1"/>
    <n v="1"/>
    <n v="0"/>
    <m/>
    <m/>
    <n v="0"/>
  </r>
  <r>
    <x v="3"/>
    <d v="2025-03-17T00:00:00"/>
    <x v="31"/>
    <x v="9"/>
    <x v="9"/>
    <n v="1"/>
    <n v="1"/>
    <n v="0"/>
    <m/>
    <m/>
    <n v="0"/>
  </r>
  <r>
    <x v="3"/>
    <d v="2025-03-17T00:00:00"/>
    <x v="31"/>
    <x v="9"/>
    <x v="9"/>
    <n v="4"/>
    <n v="3"/>
    <n v="-1"/>
    <m/>
    <m/>
    <n v="0"/>
  </r>
  <r>
    <x v="3"/>
    <d v="2025-03-17T00:00:00"/>
    <x v="31"/>
    <x v="9"/>
    <x v="9"/>
    <n v="2"/>
    <n v="2"/>
    <n v="0"/>
    <m/>
    <m/>
    <n v="0"/>
  </r>
  <r>
    <x v="3"/>
    <d v="2025-03-17T00:00:00"/>
    <x v="31"/>
    <x v="9"/>
    <x v="9"/>
    <n v="2"/>
    <n v="2"/>
    <n v="0"/>
    <m/>
    <m/>
    <n v="0"/>
  </r>
  <r>
    <x v="3"/>
    <d v="2025-03-17T00:00:00"/>
    <x v="31"/>
    <x v="9"/>
    <x v="9"/>
    <n v="1"/>
    <n v="1"/>
    <n v="0"/>
    <m/>
    <m/>
    <n v="0"/>
  </r>
  <r>
    <x v="3"/>
    <d v="2025-03-17T00:00:00"/>
    <x v="31"/>
    <x v="9"/>
    <x v="9"/>
    <n v="5"/>
    <n v="6"/>
    <n v="1"/>
    <m/>
    <m/>
    <n v="0"/>
  </r>
  <r>
    <x v="3"/>
    <d v="2025-03-17T00:00:00"/>
    <x v="31"/>
    <x v="9"/>
    <x v="9"/>
    <n v="3"/>
    <n v="3"/>
    <n v="0"/>
    <m/>
    <m/>
    <n v="0"/>
  </r>
  <r>
    <x v="3"/>
    <d v="2025-03-17T00:00:00"/>
    <x v="31"/>
    <x v="9"/>
    <x v="9"/>
    <n v="10"/>
    <n v="10"/>
    <n v="0"/>
    <m/>
    <m/>
    <n v="0"/>
  </r>
  <r>
    <x v="3"/>
    <d v="2025-03-17T00:00:00"/>
    <x v="31"/>
    <x v="9"/>
    <x v="9"/>
    <n v="6"/>
    <n v="4"/>
    <n v="-2"/>
    <m/>
    <m/>
    <n v="0"/>
  </r>
  <r>
    <x v="3"/>
    <d v="2025-03-17T00:00:00"/>
    <x v="31"/>
    <x v="9"/>
    <x v="9"/>
    <n v="2"/>
    <n v="2"/>
    <n v="0"/>
    <m/>
    <m/>
    <n v="0"/>
  </r>
  <r>
    <x v="3"/>
    <d v="2025-03-17T00:00:00"/>
    <x v="31"/>
    <x v="9"/>
    <x v="9"/>
    <n v="2"/>
    <n v="2"/>
    <n v="0"/>
    <m/>
    <m/>
    <n v="0"/>
  </r>
  <r>
    <x v="3"/>
    <d v="2025-03-17T00:00:00"/>
    <x v="31"/>
    <x v="9"/>
    <x v="9"/>
    <n v="1"/>
    <n v="1"/>
    <n v="0"/>
    <m/>
    <m/>
    <n v="0"/>
  </r>
  <r>
    <x v="3"/>
    <d v="2025-03-17T00:00:00"/>
    <x v="31"/>
    <x v="9"/>
    <x v="16"/>
    <n v="1"/>
    <n v="1"/>
    <n v="0"/>
    <m/>
    <m/>
    <n v="0"/>
  </r>
  <r>
    <x v="3"/>
    <d v="2025-03-17T00:00:00"/>
    <x v="31"/>
    <x v="9"/>
    <x v="16"/>
    <m/>
    <n v="1"/>
    <n v="1"/>
    <m/>
    <m/>
    <n v="0"/>
  </r>
  <r>
    <x v="3"/>
    <d v="2025-03-17T00:00:00"/>
    <x v="31"/>
    <x v="9"/>
    <x v="16"/>
    <n v="1"/>
    <n v="1"/>
    <n v="0"/>
    <m/>
    <m/>
    <n v="0"/>
  </r>
  <r>
    <x v="3"/>
    <d v="2025-03-17T00:00:00"/>
    <x v="31"/>
    <x v="9"/>
    <x v="16"/>
    <m/>
    <n v="1"/>
    <n v="1"/>
    <m/>
    <m/>
    <n v="0"/>
  </r>
  <r>
    <x v="3"/>
    <d v="2025-03-17T00:00:00"/>
    <x v="31"/>
    <x v="9"/>
    <x v="16"/>
    <n v="1"/>
    <n v="1"/>
    <n v="0"/>
    <m/>
    <m/>
    <n v="0"/>
  </r>
  <r>
    <x v="3"/>
    <d v="2025-03-17T00:00:00"/>
    <x v="31"/>
    <x v="11"/>
    <x v="7"/>
    <n v="1"/>
    <n v="1"/>
    <n v="0"/>
    <m/>
    <m/>
    <n v="0"/>
  </r>
  <r>
    <x v="3"/>
    <d v="2025-03-17T00:00:00"/>
    <x v="31"/>
    <x v="11"/>
    <x v="7"/>
    <n v="1"/>
    <n v="1"/>
    <n v="0"/>
    <m/>
    <m/>
    <n v="0"/>
  </r>
  <r>
    <x v="3"/>
    <d v="2025-03-17T00:00:00"/>
    <x v="31"/>
    <x v="11"/>
    <x v="7"/>
    <n v="1"/>
    <n v="1"/>
    <n v="0"/>
    <m/>
    <m/>
    <n v="0"/>
  </r>
  <r>
    <x v="3"/>
    <d v="2025-03-17T00:00:00"/>
    <x v="31"/>
    <x v="11"/>
    <x v="7"/>
    <n v="2"/>
    <n v="2"/>
    <n v="0"/>
    <m/>
    <m/>
    <n v="0"/>
  </r>
  <r>
    <x v="3"/>
    <d v="2025-03-17T00:00:00"/>
    <x v="31"/>
    <x v="11"/>
    <x v="7"/>
    <n v="3"/>
    <n v="3"/>
    <n v="0"/>
    <m/>
    <m/>
    <n v="0"/>
  </r>
  <r>
    <x v="3"/>
    <d v="2025-03-17T00:00:00"/>
    <x v="31"/>
    <x v="11"/>
    <x v="7"/>
    <n v="10"/>
    <n v="10"/>
    <n v="0"/>
    <m/>
    <m/>
    <n v="0"/>
  </r>
  <r>
    <x v="3"/>
    <d v="2025-03-17T00:00:00"/>
    <x v="31"/>
    <x v="11"/>
    <x v="7"/>
    <n v="2"/>
    <n v="2"/>
    <n v="0"/>
    <m/>
    <m/>
    <n v="0"/>
  </r>
  <r>
    <x v="3"/>
    <d v="2025-03-17T00:00:00"/>
    <x v="31"/>
    <x v="11"/>
    <x v="7"/>
    <n v="2"/>
    <n v="2"/>
    <n v="0"/>
    <m/>
    <m/>
    <n v="0"/>
  </r>
  <r>
    <x v="3"/>
    <d v="2025-03-17T00:00:00"/>
    <x v="31"/>
    <x v="11"/>
    <x v="7"/>
    <n v="4"/>
    <n v="4"/>
    <n v="0"/>
    <m/>
    <m/>
    <n v="0"/>
  </r>
  <r>
    <x v="3"/>
    <d v="2025-03-17T00:00:00"/>
    <x v="31"/>
    <x v="11"/>
    <x v="7"/>
    <n v="8"/>
    <n v="7"/>
    <n v="-1"/>
    <m/>
    <m/>
    <n v="0"/>
  </r>
  <r>
    <x v="3"/>
    <d v="2025-03-17T00:00:00"/>
    <x v="31"/>
    <x v="11"/>
    <x v="7"/>
    <n v="2"/>
    <n v="2"/>
    <n v="0"/>
    <m/>
    <m/>
    <n v="0"/>
  </r>
  <r>
    <x v="3"/>
    <d v="2025-03-17T00:00:00"/>
    <x v="31"/>
    <x v="11"/>
    <x v="7"/>
    <n v="2"/>
    <n v="2"/>
    <n v="0"/>
    <m/>
    <m/>
    <n v="0"/>
  </r>
  <r>
    <x v="3"/>
    <d v="2025-03-17T00:00:00"/>
    <x v="31"/>
    <x v="11"/>
    <x v="7"/>
    <n v="7"/>
    <n v="8"/>
    <n v="1"/>
    <m/>
    <m/>
    <n v="0"/>
  </r>
  <r>
    <x v="3"/>
    <d v="2025-03-17T00:00:00"/>
    <x v="31"/>
    <x v="11"/>
    <x v="7"/>
    <n v="5"/>
    <n v="6"/>
    <n v="1"/>
    <m/>
    <m/>
    <n v="0"/>
  </r>
  <r>
    <x v="3"/>
    <d v="2025-03-17T00:00:00"/>
    <x v="31"/>
    <x v="11"/>
    <x v="7"/>
    <n v="4"/>
    <n v="4"/>
    <n v="0"/>
    <m/>
    <m/>
    <n v="0"/>
  </r>
  <r>
    <x v="3"/>
    <d v="2025-03-17T00:00:00"/>
    <x v="31"/>
    <x v="11"/>
    <x v="7"/>
    <n v="5"/>
    <n v="5"/>
    <n v="0"/>
    <m/>
    <m/>
    <n v="0"/>
  </r>
  <r>
    <x v="3"/>
    <d v="2025-03-17T00:00:00"/>
    <x v="31"/>
    <x v="11"/>
    <x v="7"/>
    <n v="0"/>
    <n v="0"/>
    <n v="0"/>
    <m/>
    <m/>
    <n v="0"/>
  </r>
  <r>
    <x v="3"/>
    <d v="2025-03-17T00:00:00"/>
    <x v="31"/>
    <x v="9"/>
    <x v="9"/>
    <n v="1"/>
    <n v="1"/>
    <n v="0"/>
    <m/>
    <m/>
    <n v="0"/>
  </r>
  <r>
    <x v="3"/>
    <d v="2025-03-17T00:00:00"/>
    <x v="31"/>
    <x v="9"/>
    <x v="9"/>
    <n v="1"/>
    <n v="1"/>
    <n v="0"/>
    <m/>
    <m/>
    <n v="0"/>
  </r>
  <r>
    <x v="3"/>
    <d v="2025-03-17T00:00:00"/>
    <x v="31"/>
    <x v="9"/>
    <x v="9"/>
    <n v="1"/>
    <n v="1"/>
    <n v="0"/>
    <m/>
    <m/>
    <n v="0"/>
  </r>
  <r>
    <x v="3"/>
    <d v="2025-03-17T00:00:00"/>
    <x v="31"/>
    <x v="9"/>
    <x v="9"/>
    <n v="1"/>
    <n v="1"/>
    <n v="0"/>
    <m/>
    <m/>
    <n v="0"/>
  </r>
  <r>
    <x v="3"/>
    <d v="2025-03-17T00:00:00"/>
    <x v="31"/>
    <x v="9"/>
    <x v="9"/>
    <n v="2"/>
    <n v="2"/>
    <n v="0"/>
    <m/>
    <m/>
    <n v="0"/>
  </r>
  <r>
    <x v="3"/>
    <d v="2025-03-17T00:00:00"/>
    <x v="31"/>
    <x v="9"/>
    <x v="9"/>
    <n v="2"/>
    <n v="2"/>
    <n v="0"/>
    <m/>
    <m/>
    <n v="0"/>
  </r>
  <r>
    <x v="3"/>
    <d v="2025-03-17T00:00:00"/>
    <x v="31"/>
    <x v="9"/>
    <x v="9"/>
    <n v="12"/>
    <n v="12"/>
    <n v="0"/>
    <m/>
    <m/>
    <n v="0"/>
  </r>
  <r>
    <x v="3"/>
    <d v="2025-03-17T00:00:00"/>
    <x v="31"/>
    <x v="9"/>
    <x v="9"/>
    <n v="1"/>
    <n v="1"/>
    <n v="0"/>
    <m/>
    <m/>
    <n v="0"/>
  </r>
  <r>
    <x v="3"/>
    <d v="2025-03-17T00:00:00"/>
    <x v="31"/>
    <x v="9"/>
    <x v="9"/>
    <n v="1"/>
    <n v="1"/>
    <n v="0"/>
    <m/>
    <m/>
    <n v="0"/>
  </r>
  <r>
    <x v="3"/>
    <d v="2025-03-17T00:00:00"/>
    <x v="31"/>
    <x v="9"/>
    <x v="9"/>
    <n v="4"/>
    <n v="4"/>
    <n v="0"/>
    <m/>
    <m/>
    <n v="0"/>
  </r>
  <r>
    <x v="3"/>
    <d v="2025-03-17T00:00:00"/>
    <x v="31"/>
    <x v="9"/>
    <x v="9"/>
    <n v="2"/>
    <n v="2"/>
    <n v="0"/>
    <m/>
    <m/>
    <n v="0"/>
  </r>
  <r>
    <x v="3"/>
    <d v="2025-03-17T00:00:00"/>
    <x v="31"/>
    <x v="9"/>
    <x v="9"/>
    <n v="2"/>
    <n v="2"/>
    <n v="0"/>
    <m/>
    <m/>
    <n v="0"/>
  </r>
  <r>
    <x v="3"/>
    <d v="2025-03-17T00:00:00"/>
    <x v="31"/>
    <x v="9"/>
    <x v="9"/>
    <n v="1"/>
    <n v="1"/>
    <n v="0"/>
    <m/>
    <m/>
    <n v="0"/>
  </r>
  <r>
    <x v="3"/>
    <d v="2025-03-17T00:00:00"/>
    <x v="31"/>
    <x v="9"/>
    <x v="9"/>
    <n v="5"/>
    <n v="5"/>
    <n v="0"/>
    <m/>
    <m/>
    <n v="0"/>
  </r>
  <r>
    <x v="3"/>
    <d v="2025-03-17T00:00:00"/>
    <x v="31"/>
    <x v="9"/>
    <x v="9"/>
    <n v="3"/>
    <n v="3"/>
    <n v="0"/>
    <m/>
    <m/>
    <n v="0"/>
  </r>
  <r>
    <x v="3"/>
    <d v="2025-03-17T00:00:00"/>
    <x v="31"/>
    <x v="9"/>
    <x v="9"/>
    <n v="10"/>
    <n v="10"/>
    <n v="0"/>
    <m/>
    <m/>
    <n v="0"/>
  </r>
  <r>
    <x v="3"/>
    <d v="2025-03-17T00:00:00"/>
    <x v="31"/>
    <x v="9"/>
    <x v="9"/>
    <n v="6"/>
    <n v="5"/>
    <n v="-1"/>
    <m/>
    <m/>
    <n v="0"/>
  </r>
  <r>
    <x v="3"/>
    <d v="2025-03-17T00:00:00"/>
    <x v="31"/>
    <x v="9"/>
    <x v="9"/>
    <n v="2"/>
    <n v="2"/>
    <n v="0"/>
    <m/>
    <m/>
    <n v="0"/>
  </r>
  <r>
    <x v="3"/>
    <d v="2025-03-17T00:00:00"/>
    <x v="31"/>
    <x v="9"/>
    <x v="9"/>
    <n v="2"/>
    <n v="1"/>
    <n v="-1"/>
    <m/>
    <m/>
    <n v="0"/>
  </r>
  <r>
    <x v="3"/>
    <d v="2025-03-17T00:00:00"/>
    <x v="31"/>
    <x v="9"/>
    <x v="9"/>
    <n v="1"/>
    <n v="1"/>
    <n v="0"/>
    <m/>
    <m/>
    <n v="0"/>
  </r>
  <r>
    <x v="3"/>
    <d v="2025-03-17T00:00:00"/>
    <x v="31"/>
    <x v="9"/>
    <x v="16"/>
    <n v="1"/>
    <n v="1"/>
    <n v="0"/>
    <m/>
    <m/>
    <n v="0"/>
  </r>
  <r>
    <x v="3"/>
    <d v="2025-03-17T00:00:00"/>
    <x v="31"/>
    <x v="9"/>
    <x v="16"/>
    <m/>
    <n v="1"/>
    <n v="1"/>
    <m/>
    <m/>
    <n v="0"/>
  </r>
  <r>
    <x v="3"/>
    <d v="2025-03-17T00:00:00"/>
    <x v="31"/>
    <x v="9"/>
    <x v="16"/>
    <n v="1"/>
    <n v="1"/>
    <n v="0"/>
    <m/>
    <m/>
    <n v="0"/>
  </r>
  <r>
    <x v="3"/>
    <d v="2025-03-17T00:00:00"/>
    <x v="31"/>
    <x v="9"/>
    <x v="16"/>
    <m/>
    <m/>
    <n v="0"/>
    <m/>
    <m/>
    <n v="0"/>
  </r>
  <r>
    <x v="3"/>
    <d v="2025-03-17T00:00:00"/>
    <x v="31"/>
    <x v="9"/>
    <x v="16"/>
    <n v="1"/>
    <n v="1"/>
    <n v="0"/>
    <m/>
    <m/>
    <n v="0"/>
  </r>
  <r>
    <x v="3"/>
    <d v="2025-03-17T00:00:00"/>
    <x v="31"/>
    <x v="14"/>
    <x v="10"/>
    <n v="1"/>
    <n v="1"/>
    <n v="0"/>
    <m/>
    <m/>
    <n v="0"/>
  </r>
  <r>
    <x v="3"/>
    <d v="2025-03-17T00:00:00"/>
    <x v="31"/>
    <x v="14"/>
    <x v="10"/>
    <n v="1"/>
    <n v="1"/>
    <n v="0"/>
    <m/>
    <m/>
    <n v="0"/>
  </r>
  <r>
    <x v="3"/>
    <d v="2025-03-17T00:00:00"/>
    <x v="31"/>
    <x v="14"/>
    <x v="10"/>
    <n v="1"/>
    <n v="1"/>
    <n v="0"/>
    <m/>
    <m/>
    <n v="0"/>
  </r>
  <r>
    <x v="3"/>
    <d v="2025-03-17T00:00:00"/>
    <x v="31"/>
    <x v="14"/>
    <x v="10"/>
    <n v="1"/>
    <n v="1"/>
    <n v="0"/>
    <m/>
    <m/>
    <n v="0"/>
  </r>
  <r>
    <x v="3"/>
    <d v="2025-03-17T00:00:00"/>
    <x v="31"/>
    <x v="14"/>
    <x v="10"/>
    <n v="2"/>
    <n v="2"/>
    <n v="0"/>
    <m/>
    <m/>
    <n v="0"/>
  </r>
  <r>
    <x v="3"/>
    <d v="2025-03-17T00:00:00"/>
    <x v="31"/>
    <x v="14"/>
    <x v="10"/>
    <n v="2"/>
    <n v="2"/>
    <n v="0"/>
    <m/>
    <m/>
    <n v="0"/>
  </r>
  <r>
    <x v="3"/>
    <d v="2025-03-17T00:00:00"/>
    <x v="31"/>
    <x v="14"/>
    <x v="10"/>
    <n v="12"/>
    <n v="11"/>
    <n v="-1"/>
    <m/>
    <m/>
    <n v="0"/>
  </r>
  <r>
    <x v="3"/>
    <d v="2025-03-17T00:00:00"/>
    <x v="31"/>
    <x v="14"/>
    <x v="10"/>
    <n v="1"/>
    <n v="1"/>
    <n v="0"/>
    <m/>
    <m/>
    <n v="0"/>
  </r>
  <r>
    <x v="3"/>
    <d v="2025-03-17T00:00:00"/>
    <x v="31"/>
    <x v="14"/>
    <x v="10"/>
    <n v="1"/>
    <n v="1"/>
    <n v="0"/>
    <m/>
    <m/>
    <n v="0"/>
  </r>
  <r>
    <x v="3"/>
    <d v="2025-03-17T00:00:00"/>
    <x v="31"/>
    <x v="14"/>
    <x v="10"/>
    <n v="4"/>
    <n v="4"/>
    <n v="0"/>
    <m/>
    <m/>
    <n v="0"/>
  </r>
  <r>
    <x v="3"/>
    <d v="2025-03-17T00:00:00"/>
    <x v="31"/>
    <x v="14"/>
    <x v="10"/>
    <n v="2"/>
    <n v="2"/>
    <n v="0"/>
    <m/>
    <m/>
    <n v="0"/>
  </r>
  <r>
    <x v="3"/>
    <d v="2025-03-17T00:00:00"/>
    <x v="31"/>
    <x v="14"/>
    <x v="10"/>
    <n v="2"/>
    <n v="2"/>
    <n v="0"/>
    <m/>
    <m/>
    <n v="0"/>
  </r>
  <r>
    <x v="3"/>
    <d v="2025-03-17T00:00:00"/>
    <x v="31"/>
    <x v="14"/>
    <x v="10"/>
    <n v="1"/>
    <n v="1"/>
    <n v="0"/>
    <m/>
    <m/>
    <n v="0"/>
  </r>
  <r>
    <x v="3"/>
    <d v="2025-03-17T00:00:00"/>
    <x v="31"/>
    <x v="14"/>
    <x v="10"/>
    <n v="5"/>
    <n v="5"/>
    <n v="0"/>
    <m/>
    <m/>
    <n v="0"/>
  </r>
  <r>
    <x v="3"/>
    <d v="2025-03-17T00:00:00"/>
    <x v="31"/>
    <x v="14"/>
    <x v="10"/>
    <n v="3"/>
    <n v="3"/>
    <n v="0"/>
    <m/>
    <m/>
    <n v="0"/>
  </r>
  <r>
    <x v="3"/>
    <d v="2025-03-17T00:00:00"/>
    <x v="31"/>
    <x v="14"/>
    <x v="10"/>
    <n v="10"/>
    <n v="10"/>
    <n v="0"/>
    <m/>
    <m/>
    <n v="0"/>
  </r>
  <r>
    <x v="3"/>
    <d v="2025-03-17T00:00:00"/>
    <x v="31"/>
    <x v="14"/>
    <x v="10"/>
    <n v="6"/>
    <n v="6"/>
    <n v="0"/>
    <m/>
    <m/>
    <n v="0"/>
  </r>
  <r>
    <x v="3"/>
    <d v="2025-03-17T00:00:00"/>
    <x v="31"/>
    <x v="14"/>
    <x v="10"/>
    <n v="2"/>
    <n v="2"/>
    <n v="0"/>
    <m/>
    <m/>
    <n v="0"/>
  </r>
  <r>
    <x v="3"/>
    <d v="2025-03-17T00:00:00"/>
    <x v="31"/>
    <x v="14"/>
    <x v="10"/>
    <n v="2"/>
    <n v="2"/>
    <n v="0"/>
    <m/>
    <m/>
    <n v="0"/>
  </r>
  <r>
    <x v="3"/>
    <d v="2025-03-17T00:00:00"/>
    <x v="31"/>
    <x v="14"/>
    <x v="10"/>
    <n v="1"/>
    <n v="1"/>
    <n v="0"/>
    <m/>
    <m/>
    <n v="0"/>
  </r>
  <r>
    <x v="3"/>
    <d v="2025-03-17T00:00:00"/>
    <x v="31"/>
    <x v="14"/>
    <x v="21"/>
    <n v="11"/>
    <n v="17"/>
    <n v="6"/>
    <n v="15"/>
    <n v="11"/>
    <n v="-4"/>
  </r>
  <r>
    <x v="3"/>
    <d v="2025-03-17T00:00:00"/>
    <x v="31"/>
    <x v="12"/>
    <x v="13"/>
    <n v="1"/>
    <n v="1"/>
    <n v="0"/>
    <m/>
    <m/>
    <n v="0"/>
  </r>
  <r>
    <x v="3"/>
    <d v="2025-03-17T00:00:00"/>
    <x v="31"/>
    <x v="12"/>
    <x v="13"/>
    <n v="1"/>
    <n v="1"/>
    <n v="0"/>
    <m/>
    <m/>
    <n v="0"/>
  </r>
  <r>
    <x v="3"/>
    <d v="2025-03-17T00:00:00"/>
    <x v="31"/>
    <x v="12"/>
    <x v="13"/>
    <n v="2"/>
    <n v="2"/>
    <n v="0"/>
    <m/>
    <m/>
    <n v="0"/>
  </r>
  <r>
    <x v="3"/>
    <d v="2025-03-17T00:00:00"/>
    <x v="31"/>
    <x v="12"/>
    <x v="13"/>
    <n v="1"/>
    <n v="1"/>
    <n v="0"/>
    <m/>
    <m/>
    <n v="0"/>
  </r>
  <r>
    <x v="3"/>
    <d v="2025-03-17T00:00:00"/>
    <x v="31"/>
    <x v="12"/>
    <x v="13"/>
    <n v="1"/>
    <n v="1"/>
    <n v="0"/>
    <m/>
    <m/>
    <n v="0"/>
  </r>
  <r>
    <x v="3"/>
    <d v="2025-03-17T00:00:00"/>
    <x v="31"/>
    <x v="12"/>
    <x v="13"/>
    <n v="1"/>
    <n v="1"/>
    <n v="0"/>
    <m/>
    <m/>
    <n v="0"/>
  </r>
  <r>
    <x v="3"/>
    <d v="2025-03-17T00:00:00"/>
    <x v="31"/>
    <x v="12"/>
    <x v="13"/>
    <n v="1"/>
    <n v="1"/>
    <n v="0"/>
    <m/>
    <m/>
    <n v="0"/>
  </r>
  <r>
    <x v="3"/>
    <d v="2025-03-17T00:00:00"/>
    <x v="31"/>
    <x v="12"/>
    <x v="13"/>
    <n v="1"/>
    <n v="1"/>
    <n v="0"/>
    <m/>
    <m/>
    <n v="0"/>
  </r>
  <r>
    <x v="3"/>
    <d v="2025-03-17T00:00:00"/>
    <x v="31"/>
    <x v="12"/>
    <x v="13"/>
    <n v="3"/>
    <n v="3"/>
    <n v="0"/>
    <m/>
    <m/>
    <n v="0"/>
  </r>
  <r>
    <x v="3"/>
    <d v="2025-03-17T00:00:00"/>
    <x v="31"/>
    <x v="12"/>
    <x v="13"/>
    <n v="1"/>
    <n v="1"/>
    <n v="0"/>
    <m/>
    <m/>
    <n v="0"/>
  </r>
  <r>
    <x v="3"/>
    <d v="2025-03-17T00:00:00"/>
    <x v="31"/>
    <x v="12"/>
    <x v="13"/>
    <n v="1"/>
    <n v="1"/>
    <n v="0"/>
    <m/>
    <m/>
    <n v="0"/>
  </r>
  <r>
    <x v="3"/>
    <d v="2025-03-17T00:00:00"/>
    <x v="31"/>
    <x v="12"/>
    <x v="13"/>
    <n v="1"/>
    <n v="1"/>
    <n v="0"/>
    <m/>
    <m/>
    <n v="0"/>
  </r>
  <r>
    <x v="3"/>
    <d v="2025-03-17T00:00:00"/>
    <x v="31"/>
    <x v="12"/>
    <x v="13"/>
    <n v="1"/>
    <n v="1"/>
    <n v="0"/>
    <m/>
    <m/>
    <n v="0"/>
  </r>
  <r>
    <x v="3"/>
    <d v="2025-03-17T00:00:00"/>
    <x v="31"/>
    <x v="12"/>
    <x v="13"/>
    <n v="4"/>
    <n v="5"/>
    <n v="1"/>
    <m/>
    <m/>
    <n v="0"/>
  </r>
  <r>
    <x v="3"/>
    <d v="2025-03-17T00:00:00"/>
    <x v="31"/>
    <x v="12"/>
    <x v="13"/>
    <n v="1"/>
    <n v="1"/>
    <n v="0"/>
    <m/>
    <m/>
    <n v="0"/>
  </r>
  <r>
    <x v="3"/>
    <d v="2025-03-17T00:00:00"/>
    <x v="31"/>
    <x v="12"/>
    <x v="13"/>
    <m/>
    <n v="4"/>
    <n v="4"/>
    <m/>
    <m/>
    <n v="0"/>
  </r>
  <r>
    <x v="3"/>
    <d v="2025-03-17T00:00:00"/>
    <x v="31"/>
    <x v="12"/>
    <x v="13"/>
    <n v="2"/>
    <n v="2"/>
    <n v="0"/>
    <m/>
    <m/>
    <n v="0"/>
  </r>
  <r>
    <x v="3"/>
    <d v="2025-03-17T00:00:00"/>
    <x v="31"/>
    <x v="12"/>
    <x v="19"/>
    <n v="2"/>
    <n v="2"/>
    <n v="0"/>
    <m/>
    <m/>
    <n v="0"/>
  </r>
  <r>
    <x v="3"/>
    <d v="2025-03-17T00:00:00"/>
    <x v="31"/>
    <x v="12"/>
    <x v="19"/>
    <n v="1"/>
    <n v="1"/>
    <n v="0"/>
    <m/>
    <m/>
    <n v="0"/>
  </r>
  <r>
    <x v="3"/>
    <d v="2025-03-17T00:00:00"/>
    <x v="31"/>
    <x v="12"/>
    <x v="19"/>
    <n v="3"/>
    <n v="3"/>
    <n v="0"/>
    <m/>
    <m/>
    <n v="0"/>
  </r>
  <r>
    <x v="3"/>
    <d v="2025-03-17T00:00:00"/>
    <x v="31"/>
    <x v="12"/>
    <x v="19"/>
    <n v="3"/>
    <n v="3"/>
    <n v="0"/>
    <n v="1"/>
    <n v="1"/>
    <n v="0"/>
  </r>
  <r>
    <x v="3"/>
    <d v="2025-03-17T00:00:00"/>
    <x v="31"/>
    <x v="12"/>
    <x v="19"/>
    <n v="1"/>
    <n v="1"/>
    <n v="0"/>
    <m/>
    <m/>
    <n v="0"/>
  </r>
  <r>
    <x v="3"/>
    <d v="2025-03-24T00:00:00"/>
    <x v="32"/>
    <x v="12"/>
    <x v="9"/>
    <n v="1"/>
    <n v="1"/>
    <n v="0"/>
    <m/>
    <m/>
    <n v="0"/>
  </r>
  <r>
    <x v="3"/>
    <d v="2025-03-24T00:00:00"/>
    <x v="32"/>
    <x v="12"/>
    <x v="9"/>
    <n v="1"/>
    <n v="1"/>
    <n v="0"/>
    <m/>
    <m/>
    <n v="0"/>
  </r>
  <r>
    <x v="3"/>
    <d v="2025-03-24T00:00:00"/>
    <x v="32"/>
    <x v="12"/>
    <x v="9"/>
    <n v="1"/>
    <n v="1"/>
    <n v="0"/>
    <m/>
    <m/>
    <n v="0"/>
  </r>
  <r>
    <x v="3"/>
    <d v="2025-03-24T00:00:00"/>
    <x v="32"/>
    <x v="12"/>
    <x v="9"/>
    <n v="1"/>
    <n v="1"/>
    <n v="0"/>
    <m/>
    <m/>
    <n v="0"/>
  </r>
  <r>
    <x v="3"/>
    <d v="2025-03-24T00:00:00"/>
    <x v="32"/>
    <x v="12"/>
    <x v="9"/>
    <n v="2"/>
    <n v="2"/>
    <n v="0"/>
    <m/>
    <m/>
    <n v="0"/>
  </r>
  <r>
    <x v="3"/>
    <d v="2025-03-24T00:00:00"/>
    <x v="32"/>
    <x v="12"/>
    <x v="9"/>
    <n v="2"/>
    <n v="2"/>
    <n v="0"/>
    <m/>
    <m/>
    <n v="0"/>
  </r>
  <r>
    <x v="3"/>
    <d v="2025-03-24T00:00:00"/>
    <x v="32"/>
    <x v="12"/>
    <x v="9"/>
    <n v="12"/>
    <n v="12"/>
    <n v="0"/>
    <m/>
    <m/>
    <n v="0"/>
  </r>
  <r>
    <x v="3"/>
    <d v="2025-03-24T00:00:00"/>
    <x v="32"/>
    <x v="12"/>
    <x v="9"/>
    <n v="1"/>
    <n v="1"/>
    <n v="0"/>
    <m/>
    <m/>
    <n v="0"/>
  </r>
  <r>
    <x v="3"/>
    <d v="2025-03-24T00:00:00"/>
    <x v="32"/>
    <x v="12"/>
    <x v="9"/>
    <n v="1"/>
    <n v="1"/>
    <n v="0"/>
    <m/>
    <m/>
    <n v="0"/>
  </r>
  <r>
    <x v="3"/>
    <d v="2025-03-24T00:00:00"/>
    <x v="32"/>
    <x v="12"/>
    <x v="9"/>
    <n v="4"/>
    <n v="3"/>
    <n v="-1"/>
    <m/>
    <m/>
    <n v="0"/>
  </r>
  <r>
    <x v="3"/>
    <d v="2025-03-24T00:00:00"/>
    <x v="32"/>
    <x v="12"/>
    <x v="9"/>
    <n v="2"/>
    <n v="2"/>
    <n v="0"/>
    <m/>
    <m/>
    <n v="0"/>
  </r>
  <r>
    <x v="3"/>
    <d v="2025-03-24T00:00:00"/>
    <x v="32"/>
    <x v="12"/>
    <x v="9"/>
    <n v="2"/>
    <n v="2"/>
    <n v="0"/>
    <m/>
    <m/>
    <n v="0"/>
  </r>
  <r>
    <x v="3"/>
    <d v="2025-03-24T00:00:00"/>
    <x v="32"/>
    <x v="12"/>
    <x v="9"/>
    <n v="1"/>
    <n v="1"/>
    <n v="0"/>
    <m/>
    <m/>
    <n v="0"/>
  </r>
  <r>
    <x v="3"/>
    <d v="2025-03-24T00:00:00"/>
    <x v="32"/>
    <x v="12"/>
    <x v="9"/>
    <n v="5"/>
    <n v="4"/>
    <n v="-1"/>
    <m/>
    <m/>
    <n v="0"/>
  </r>
  <r>
    <x v="3"/>
    <d v="2025-03-24T00:00:00"/>
    <x v="32"/>
    <x v="12"/>
    <x v="9"/>
    <n v="3"/>
    <n v="3"/>
    <n v="0"/>
    <m/>
    <m/>
    <n v="0"/>
  </r>
  <r>
    <x v="3"/>
    <d v="2025-03-24T00:00:00"/>
    <x v="32"/>
    <x v="12"/>
    <x v="9"/>
    <n v="10"/>
    <n v="10"/>
    <n v="0"/>
    <m/>
    <m/>
    <n v="0"/>
  </r>
  <r>
    <x v="3"/>
    <d v="2025-03-24T00:00:00"/>
    <x v="32"/>
    <x v="12"/>
    <x v="9"/>
    <n v="6"/>
    <n v="5"/>
    <n v="-1"/>
    <m/>
    <m/>
    <n v="0"/>
  </r>
  <r>
    <x v="3"/>
    <d v="2025-03-24T00:00:00"/>
    <x v="32"/>
    <x v="12"/>
    <x v="9"/>
    <n v="2"/>
    <n v="2"/>
    <n v="0"/>
    <m/>
    <m/>
    <n v="0"/>
  </r>
  <r>
    <x v="3"/>
    <d v="2025-03-24T00:00:00"/>
    <x v="32"/>
    <x v="12"/>
    <x v="9"/>
    <n v="2"/>
    <n v="1"/>
    <n v="-1"/>
    <m/>
    <m/>
    <n v="0"/>
  </r>
  <r>
    <x v="3"/>
    <d v="2025-03-24T00:00:00"/>
    <x v="32"/>
    <x v="12"/>
    <x v="9"/>
    <n v="1"/>
    <n v="1"/>
    <n v="0"/>
    <m/>
    <m/>
    <n v="0"/>
  </r>
  <r>
    <x v="3"/>
    <d v="2025-03-24T00:00:00"/>
    <x v="32"/>
    <x v="14"/>
    <x v="16"/>
    <n v="1"/>
    <n v="1"/>
    <n v="0"/>
    <m/>
    <m/>
    <n v="0"/>
  </r>
  <r>
    <x v="3"/>
    <d v="2025-03-24T00:00:00"/>
    <x v="32"/>
    <x v="14"/>
    <x v="16"/>
    <m/>
    <n v="1"/>
    <n v="1"/>
    <m/>
    <m/>
    <n v="0"/>
  </r>
  <r>
    <x v="3"/>
    <d v="2025-03-24T00:00:00"/>
    <x v="32"/>
    <x v="14"/>
    <x v="16"/>
    <n v="1"/>
    <n v="1"/>
    <n v="0"/>
    <m/>
    <m/>
    <n v="0"/>
  </r>
  <r>
    <x v="3"/>
    <d v="2025-03-24T00:00:00"/>
    <x v="32"/>
    <x v="14"/>
    <x v="16"/>
    <m/>
    <m/>
    <n v="0"/>
    <m/>
    <m/>
    <n v="0"/>
  </r>
  <r>
    <x v="3"/>
    <d v="2025-03-24T00:00:00"/>
    <x v="32"/>
    <x v="14"/>
    <x v="16"/>
    <n v="1"/>
    <n v="1"/>
    <n v="0"/>
    <m/>
    <m/>
    <n v="0"/>
  </r>
  <r>
    <x v="3"/>
    <d v="2025-03-24T00:00:00"/>
    <x v="32"/>
    <x v="14"/>
    <x v="10"/>
    <n v="1"/>
    <n v="1"/>
    <n v="0"/>
    <m/>
    <m/>
    <n v="0"/>
  </r>
  <r>
    <x v="3"/>
    <d v="2025-03-24T00:00:00"/>
    <x v="32"/>
    <x v="14"/>
    <x v="10"/>
    <n v="1"/>
    <n v="1"/>
    <n v="0"/>
    <m/>
    <m/>
    <n v="0"/>
  </r>
  <r>
    <x v="3"/>
    <d v="2025-03-24T00:00:00"/>
    <x v="32"/>
    <x v="14"/>
    <x v="10"/>
    <n v="1"/>
    <n v="1"/>
    <n v="0"/>
    <m/>
    <m/>
    <n v="0"/>
  </r>
  <r>
    <x v="3"/>
    <d v="2025-03-24T00:00:00"/>
    <x v="32"/>
    <x v="14"/>
    <x v="10"/>
    <n v="1"/>
    <n v="1"/>
    <n v="0"/>
    <m/>
    <m/>
    <n v="0"/>
  </r>
  <r>
    <x v="3"/>
    <d v="2025-03-24T00:00:00"/>
    <x v="32"/>
    <x v="14"/>
    <x v="10"/>
    <n v="2"/>
    <n v="2"/>
    <n v="0"/>
    <m/>
    <m/>
    <n v="0"/>
  </r>
  <r>
    <x v="3"/>
    <d v="2025-03-24T00:00:00"/>
    <x v="32"/>
    <x v="14"/>
    <x v="10"/>
    <n v="2"/>
    <n v="2"/>
    <n v="0"/>
    <m/>
    <m/>
    <n v="0"/>
  </r>
  <r>
    <x v="3"/>
    <d v="2025-03-24T00:00:00"/>
    <x v="32"/>
    <x v="14"/>
    <x v="10"/>
    <n v="12"/>
    <n v="11"/>
    <n v="-1"/>
    <m/>
    <m/>
    <n v="0"/>
  </r>
  <r>
    <x v="3"/>
    <d v="2025-03-24T00:00:00"/>
    <x v="32"/>
    <x v="14"/>
    <x v="10"/>
    <n v="1"/>
    <n v="1"/>
    <n v="0"/>
    <m/>
    <m/>
    <n v="0"/>
  </r>
  <r>
    <x v="3"/>
    <d v="2025-03-24T00:00:00"/>
    <x v="32"/>
    <x v="14"/>
    <x v="10"/>
    <n v="1"/>
    <n v="1"/>
    <n v="0"/>
    <m/>
    <m/>
    <n v="0"/>
  </r>
  <r>
    <x v="3"/>
    <d v="2025-03-24T00:00:00"/>
    <x v="32"/>
    <x v="14"/>
    <x v="10"/>
    <n v="4"/>
    <n v="4"/>
    <n v="0"/>
    <m/>
    <m/>
    <n v="0"/>
  </r>
  <r>
    <x v="3"/>
    <d v="2025-03-24T00:00:00"/>
    <x v="32"/>
    <x v="14"/>
    <x v="10"/>
    <n v="2"/>
    <n v="2"/>
    <n v="0"/>
    <m/>
    <m/>
    <n v="0"/>
  </r>
  <r>
    <x v="3"/>
    <d v="2025-03-24T00:00:00"/>
    <x v="32"/>
    <x v="14"/>
    <x v="10"/>
    <n v="2"/>
    <n v="2"/>
    <n v="0"/>
    <m/>
    <m/>
    <n v="0"/>
  </r>
  <r>
    <x v="3"/>
    <d v="2025-03-24T00:00:00"/>
    <x v="32"/>
    <x v="14"/>
    <x v="10"/>
    <n v="1"/>
    <n v="1"/>
    <n v="0"/>
    <m/>
    <m/>
    <n v="0"/>
  </r>
  <r>
    <x v="3"/>
    <d v="2025-03-24T00:00:00"/>
    <x v="32"/>
    <x v="14"/>
    <x v="10"/>
    <n v="5"/>
    <n v="5"/>
    <n v="0"/>
    <m/>
    <m/>
    <n v="0"/>
  </r>
  <r>
    <x v="3"/>
    <d v="2025-03-24T00:00:00"/>
    <x v="32"/>
    <x v="14"/>
    <x v="10"/>
    <n v="3"/>
    <n v="3"/>
    <n v="0"/>
    <m/>
    <m/>
    <n v="0"/>
  </r>
  <r>
    <x v="3"/>
    <d v="2025-03-24T00:00:00"/>
    <x v="32"/>
    <x v="14"/>
    <x v="10"/>
    <n v="10"/>
    <n v="10"/>
    <n v="0"/>
    <m/>
    <m/>
    <n v="0"/>
  </r>
  <r>
    <x v="3"/>
    <d v="2025-03-24T00:00:00"/>
    <x v="32"/>
    <x v="14"/>
    <x v="10"/>
    <n v="6"/>
    <n v="6"/>
    <n v="0"/>
    <m/>
    <m/>
    <n v="0"/>
  </r>
  <r>
    <x v="3"/>
    <d v="2025-03-24T00:00:00"/>
    <x v="32"/>
    <x v="14"/>
    <x v="10"/>
    <n v="2"/>
    <n v="2"/>
    <n v="0"/>
    <m/>
    <m/>
    <n v="0"/>
  </r>
  <r>
    <x v="3"/>
    <d v="2025-03-24T00:00:00"/>
    <x v="32"/>
    <x v="14"/>
    <x v="10"/>
    <n v="2"/>
    <n v="2"/>
    <n v="0"/>
    <m/>
    <m/>
    <n v="0"/>
  </r>
  <r>
    <x v="3"/>
    <d v="2025-03-24T00:00:00"/>
    <x v="32"/>
    <x v="14"/>
    <x v="10"/>
    <n v="1"/>
    <n v="1"/>
    <n v="0"/>
    <m/>
    <m/>
    <n v="0"/>
  </r>
  <r>
    <x v="3"/>
    <d v="2025-03-24T00:00:00"/>
    <x v="32"/>
    <x v="9"/>
    <x v="21"/>
    <n v="11"/>
    <n v="17"/>
    <n v="6"/>
    <n v="15"/>
    <n v="11"/>
    <n v="-4"/>
  </r>
  <r>
    <x v="3"/>
    <d v="2025-03-24T00:00:00"/>
    <x v="32"/>
    <x v="12"/>
    <x v="13"/>
    <n v="1"/>
    <n v="1"/>
    <n v="0"/>
    <m/>
    <m/>
    <n v="0"/>
  </r>
  <r>
    <x v="3"/>
    <d v="2025-03-24T00:00:00"/>
    <x v="32"/>
    <x v="12"/>
    <x v="13"/>
    <n v="1"/>
    <n v="1"/>
    <n v="0"/>
    <m/>
    <m/>
    <n v="0"/>
  </r>
  <r>
    <x v="3"/>
    <d v="2025-03-24T00:00:00"/>
    <x v="32"/>
    <x v="12"/>
    <x v="13"/>
    <n v="2"/>
    <n v="2"/>
    <n v="0"/>
    <m/>
    <m/>
    <n v="0"/>
  </r>
  <r>
    <x v="3"/>
    <d v="2025-03-24T00:00:00"/>
    <x v="32"/>
    <x v="12"/>
    <x v="13"/>
    <n v="1"/>
    <n v="1"/>
    <n v="0"/>
    <m/>
    <m/>
    <n v="0"/>
  </r>
  <r>
    <x v="3"/>
    <d v="2025-03-24T00:00:00"/>
    <x v="32"/>
    <x v="12"/>
    <x v="13"/>
    <n v="1"/>
    <n v="1"/>
    <n v="0"/>
    <m/>
    <m/>
    <n v="0"/>
  </r>
  <r>
    <x v="3"/>
    <d v="2025-03-24T00:00:00"/>
    <x v="32"/>
    <x v="12"/>
    <x v="13"/>
    <n v="1"/>
    <n v="1"/>
    <n v="0"/>
    <m/>
    <m/>
    <n v="0"/>
  </r>
  <r>
    <x v="3"/>
    <d v="2025-03-24T00:00:00"/>
    <x v="32"/>
    <x v="12"/>
    <x v="13"/>
    <n v="1"/>
    <n v="1"/>
    <n v="0"/>
    <m/>
    <m/>
    <n v="0"/>
  </r>
  <r>
    <x v="3"/>
    <d v="2025-03-24T00:00:00"/>
    <x v="32"/>
    <x v="12"/>
    <x v="13"/>
    <n v="1"/>
    <n v="1"/>
    <n v="0"/>
    <m/>
    <m/>
    <n v="0"/>
  </r>
  <r>
    <x v="3"/>
    <d v="2025-03-24T00:00:00"/>
    <x v="32"/>
    <x v="12"/>
    <x v="13"/>
    <n v="3"/>
    <n v="3"/>
    <n v="0"/>
    <m/>
    <m/>
    <n v="0"/>
  </r>
  <r>
    <x v="3"/>
    <d v="2025-03-24T00:00:00"/>
    <x v="32"/>
    <x v="12"/>
    <x v="13"/>
    <n v="1"/>
    <n v="1"/>
    <n v="0"/>
    <m/>
    <m/>
    <n v="0"/>
  </r>
  <r>
    <x v="3"/>
    <d v="2025-03-24T00:00:00"/>
    <x v="32"/>
    <x v="12"/>
    <x v="13"/>
    <n v="1"/>
    <n v="1"/>
    <n v="0"/>
    <m/>
    <m/>
    <n v="0"/>
  </r>
  <r>
    <x v="3"/>
    <d v="2025-03-24T00:00:00"/>
    <x v="32"/>
    <x v="12"/>
    <x v="13"/>
    <n v="1"/>
    <n v="1"/>
    <n v="0"/>
    <m/>
    <m/>
    <n v="0"/>
  </r>
  <r>
    <x v="3"/>
    <d v="2025-03-24T00:00:00"/>
    <x v="32"/>
    <x v="12"/>
    <x v="13"/>
    <n v="1"/>
    <n v="1"/>
    <n v="0"/>
    <m/>
    <m/>
    <n v="0"/>
  </r>
  <r>
    <x v="3"/>
    <d v="2025-03-24T00:00:00"/>
    <x v="32"/>
    <x v="12"/>
    <x v="13"/>
    <n v="4"/>
    <n v="5"/>
    <n v="1"/>
    <m/>
    <m/>
    <n v="0"/>
  </r>
  <r>
    <x v="3"/>
    <d v="2025-03-24T00:00:00"/>
    <x v="32"/>
    <x v="12"/>
    <x v="13"/>
    <n v="1"/>
    <n v="1"/>
    <n v="0"/>
    <m/>
    <m/>
    <n v="0"/>
  </r>
  <r>
    <x v="3"/>
    <d v="2025-03-24T00:00:00"/>
    <x v="32"/>
    <x v="12"/>
    <x v="13"/>
    <m/>
    <n v="4"/>
    <n v="4"/>
    <m/>
    <m/>
    <n v="0"/>
  </r>
  <r>
    <x v="3"/>
    <d v="2025-03-24T00:00:00"/>
    <x v="32"/>
    <x v="12"/>
    <x v="13"/>
    <n v="2"/>
    <n v="2"/>
    <n v="0"/>
    <m/>
    <m/>
    <n v="0"/>
  </r>
  <r>
    <x v="3"/>
    <d v="2025-03-24T00:00:00"/>
    <x v="32"/>
    <x v="8"/>
    <x v="19"/>
    <n v="2"/>
    <n v="2"/>
    <n v="0"/>
    <m/>
    <m/>
    <n v="0"/>
  </r>
  <r>
    <x v="3"/>
    <d v="2025-03-24T00:00:00"/>
    <x v="32"/>
    <x v="8"/>
    <x v="19"/>
    <n v="1"/>
    <n v="1"/>
    <n v="0"/>
    <m/>
    <m/>
    <n v="0"/>
  </r>
  <r>
    <x v="3"/>
    <d v="2025-03-24T00:00:00"/>
    <x v="32"/>
    <x v="8"/>
    <x v="19"/>
    <n v="3"/>
    <n v="3"/>
    <n v="0"/>
    <m/>
    <m/>
    <n v="0"/>
  </r>
  <r>
    <x v="3"/>
    <d v="2025-03-24T00:00:00"/>
    <x v="32"/>
    <x v="8"/>
    <x v="19"/>
    <n v="3"/>
    <n v="3"/>
    <n v="0"/>
    <n v="1"/>
    <n v="1"/>
    <n v="0"/>
  </r>
  <r>
    <x v="3"/>
    <d v="2025-03-24T00:00:00"/>
    <x v="32"/>
    <x v="8"/>
    <x v="19"/>
    <n v="1"/>
    <n v="1"/>
    <n v="0"/>
    <m/>
    <m/>
    <n v="0"/>
  </r>
  <r>
    <x v="3"/>
    <d v="2025-03-24T00:00:00"/>
    <x v="32"/>
    <x v="11"/>
    <x v="7"/>
    <n v="1"/>
    <n v="1"/>
    <n v="0"/>
    <m/>
    <m/>
    <n v="0"/>
  </r>
  <r>
    <x v="3"/>
    <d v="2025-03-24T00:00:00"/>
    <x v="32"/>
    <x v="11"/>
    <x v="7"/>
    <n v="1"/>
    <n v="1"/>
    <n v="0"/>
    <m/>
    <m/>
    <n v="0"/>
  </r>
  <r>
    <x v="3"/>
    <d v="2025-03-24T00:00:00"/>
    <x v="32"/>
    <x v="11"/>
    <x v="7"/>
    <n v="1"/>
    <n v="1"/>
    <n v="0"/>
    <m/>
    <m/>
    <n v="0"/>
  </r>
  <r>
    <x v="3"/>
    <d v="2025-03-24T00:00:00"/>
    <x v="32"/>
    <x v="11"/>
    <x v="7"/>
    <n v="2"/>
    <n v="2"/>
    <n v="0"/>
    <m/>
    <m/>
    <n v="0"/>
  </r>
  <r>
    <x v="3"/>
    <d v="2025-03-24T00:00:00"/>
    <x v="32"/>
    <x v="11"/>
    <x v="7"/>
    <n v="3"/>
    <n v="3"/>
    <n v="0"/>
    <m/>
    <m/>
    <n v="0"/>
  </r>
  <r>
    <x v="3"/>
    <d v="2025-03-24T00:00:00"/>
    <x v="32"/>
    <x v="11"/>
    <x v="7"/>
    <n v="10"/>
    <n v="10"/>
    <n v="0"/>
    <m/>
    <m/>
    <n v="0"/>
  </r>
  <r>
    <x v="3"/>
    <d v="2025-03-24T00:00:00"/>
    <x v="32"/>
    <x v="11"/>
    <x v="7"/>
    <n v="2"/>
    <n v="2"/>
    <n v="0"/>
    <m/>
    <m/>
    <n v="0"/>
  </r>
  <r>
    <x v="3"/>
    <d v="2025-03-24T00:00:00"/>
    <x v="32"/>
    <x v="11"/>
    <x v="7"/>
    <n v="2"/>
    <n v="2"/>
    <n v="0"/>
    <m/>
    <m/>
    <n v="0"/>
  </r>
  <r>
    <x v="3"/>
    <d v="2025-03-24T00:00:00"/>
    <x v="32"/>
    <x v="11"/>
    <x v="7"/>
    <n v="4"/>
    <n v="4"/>
    <n v="0"/>
    <m/>
    <m/>
    <n v="0"/>
  </r>
  <r>
    <x v="3"/>
    <d v="2025-03-24T00:00:00"/>
    <x v="32"/>
    <x v="11"/>
    <x v="7"/>
    <n v="8"/>
    <n v="7"/>
    <n v="-1"/>
    <m/>
    <m/>
    <n v="0"/>
  </r>
  <r>
    <x v="3"/>
    <d v="2025-03-24T00:00:00"/>
    <x v="32"/>
    <x v="11"/>
    <x v="7"/>
    <n v="2"/>
    <n v="2"/>
    <n v="0"/>
    <m/>
    <m/>
    <n v="0"/>
  </r>
  <r>
    <x v="3"/>
    <d v="2025-03-24T00:00:00"/>
    <x v="32"/>
    <x v="11"/>
    <x v="7"/>
    <n v="2"/>
    <n v="2"/>
    <n v="0"/>
    <m/>
    <m/>
    <n v="0"/>
  </r>
  <r>
    <x v="3"/>
    <d v="2025-03-24T00:00:00"/>
    <x v="32"/>
    <x v="11"/>
    <x v="7"/>
    <n v="7"/>
    <n v="8"/>
    <n v="1"/>
    <m/>
    <m/>
    <n v="0"/>
  </r>
  <r>
    <x v="3"/>
    <d v="2025-03-24T00:00:00"/>
    <x v="32"/>
    <x v="11"/>
    <x v="7"/>
    <n v="5"/>
    <n v="6"/>
    <n v="1"/>
    <m/>
    <m/>
    <n v="0"/>
  </r>
  <r>
    <x v="3"/>
    <d v="2025-03-24T00:00:00"/>
    <x v="32"/>
    <x v="11"/>
    <x v="7"/>
    <n v="4"/>
    <n v="4"/>
    <n v="0"/>
    <m/>
    <m/>
    <n v="0"/>
  </r>
  <r>
    <x v="3"/>
    <d v="2025-03-24T00:00:00"/>
    <x v="32"/>
    <x v="11"/>
    <x v="7"/>
    <n v="5"/>
    <n v="5"/>
    <n v="0"/>
    <m/>
    <m/>
    <n v="0"/>
  </r>
  <r>
    <x v="3"/>
    <d v="2025-03-24T00:00:00"/>
    <x v="32"/>
    <x v="11"/>
    <x v="7"/>
    <n v="0"/>
    <n v="0"/>
    <n v="0"/>
    <m/>
    <m/>
    <n v="0"/>
  </r>
  <r>
    <x v="3"/>
    <d v="2025-03-24T00:00:00"/>
    <x v="32"/>
    <x v="9"/>
    <x v="14"/>
    <m/>
    <m/>
    <n v="0"/>
    <n v="6"/>
    <n v="4"/>
    <n v="-2"/>
  </r>
  <r>
    <x v="3"/>
    <d v="2025-03-24T00:00:00"/>
    <x v="32"/>
    <x v="9"/>
    <x v="14"/>
    <m/>
    <m/>
    <n v="0"/>
    <n v="2"/>
    <n v="2"/>
    <n v="0"/>
  </r>
  <r>
    <x v="3"/>
    <d v="2025-03-24T00:00:00"/>
    <x v="32"/>
    <x v="9"/>
    <x v="14"/>
    <m/>
    <m/>
    <n v="0"/>
    <n v="1"/>
    <n v="1"/>
    <n v="0"/>
  </r>
  <r>
    <x v="3"/>
    <d v="2025-03-24T00:00:00"/>
    <x v="32"/>
    <x v="9"/>
    <x v="14"/>
    <n v="3"/>
    <n v="1"/>
    <n v="-2"/>
    <n v="6"/>
    <n v="4"/>
    <n v="-2"/>
  </r>
  <r>
    <x v="3"/>
    <d v="2025-03-24T00:00:00"/>
    <x v="32"/>
    <x v="9"/>
    <x v="14"/>
    <m/>
    <m/>
    <n v="0"/>
    <n v="3"/>
    <n v="3"/>
    <n v="0"/>
  </r>
  <r>
    <x v="3"/>
    <d v="2025-03-24T00:00:00"/>
    <x v="32"/>
    <x v="9"/>
    <x v="14"/>
    <m/>
    <m/>
    <n v="0"/>
    <n v="6"/>
    <n v="4"/>
    <n v="-2"/>
  </r>
  <r>
    <x v="3"/>
    <d v="2025-03-24T00:00:00"/>
    <x v="32"/>
    <x v="9"/>
    <x v="14"/>
    <m/>
    <m/>
    <n v="0"/>
    <n v="3"/>
    <n v="3"/>
    <n v="0"/>
  </r>
  <r>
    <x v="3"/>
    <d v="2025-03-24T00:00:00"/>
    <x v="32"/>
    <x v="9"/>
    <x v="21"/>
    <n v="11"/>
    <n v="11"/>
    <n v="0"/>
    <n v="15"/>
    <n v="10"/>
    <n v="-5"/>
  </r>
  <r>
    <x v="3"/>
    <d v="2025-03-31T00:00:00"/>
    <x v="33"/>
    <x v="11"/>
    <x v="7"/>
    <n v="1"/>
    <n v="1"/>
    <n v="0"/>
    <m/>
    <m/>
    <n v="0"/>
  </r>
  <r>
    <x v="3"/>
    <d v="2025-03-31T00:00:00"/>
    <x v="33"/>
    <x v="11"/>
    <x v="7"/>
    <n v="1"/>
    <n v="1"/>
    <n v="0"/>
    <m/>
    <m/>
    <n v="0"/>
  </r>
  <r>
    <x v="3"/>
    <d v="2025-03-31T00:00:00"/>
    <x v="33"/>
    <x v="11"/>
    <x v="7"/>
    <n v="1"/>
    <n v="1"/>
    <n v="0"/>
    <m/>
    <m/>
    <n v="0"/>
  </r>
  <r>
    <x v="3"/>
    <d v="2025-03-31T00:00:00"/>
    <x v="33"/>
    <x v="11"/>
    <x v="7"/>
    <n v="2"/>
    <n v="2"/>
    <n v="0"/>
    <m/>
    <m/>
    <n v="0"/>
  </r>
  <r>
    <x v="3"/>
    <d v="2025-03-31T00:00:00"/>
    <x v="33"/>
    <x v="11"/>
    <x v="7"/>
    <n v="3"/>
    <n v="3"/>
    <n v="0"/>
    <m/>
    <m/>
    <n v="0"/>
  </r>
  <r>
    <x v="3"/>
    <d v="2025-03-31T00:00:00"/>
    <x v="33"/>
    <x v="11"/>
    <x v="7"/>
    <n v="10"/>
    <n v="10"/>
    <n v="0"/>
    <m/>
    <m/>
    <n v="0"/>
  </r>
  <r>
    <x v="3"/>
    <d v="2025-03-31T00:00:00"/>
    <x v="33"/>
    <x v="11"/>
    <x v="7"/>
    <n v="2"/>
    <n v="2"/>
    <n v="0"/>
    <m/>
    <m/>
    <n v="0"/>
  </r>
  <r>
    <x v="3"/>
    <d v="2025-03-31T00:00:00"/>
    <x v="33"/>
    <x v="11"/>
    <x v="7"/>
    <n v="2"/>
    <n v="2"/>
    <n v="0"/>
    <m/>
    <m/>
    <n v="0"/>
  </r>
  <r>
    <x v="3"/>
    <d v="2025-03-31T00:00:00"/>
    <x v="33"/>
    <x v="11"/>
    <x v="7"/>
    <n v="4"/>
    <n v="4"/>
    <n v="0"/>
    <m/>
    <m/>
    <n v="0"/>
  </r>
  <r>
    <x v="3"/>
    <d v="2025-03-31T00:00:00"/>
    <x v="33"/>
    <x v="11"/>
    <x v="7"/>
    <n v="8"/>
    <n v="7"/>
    <n v="-1"/>
    <m/>
    <m/>
    <n v="0"/>
  </r>
  <r>
    <x v="3"/>
    <d v="2025-03-31T00:00:00"/>
    <x v="33"/>
    <x v="11"/>
    <x v="7"/>
    <n v="2"/>
    <n v="2"/>
    <n v="0"/>
    <m/>
    <m/>
    <n v="0"/>
  </r>
  <r>
    <x v="3"/>
    <d v="2025-03-31T00:00:00"/>
    <x v="33"/>
    <x v="11"/>
    <x v="7"/>
    <n v="2"/>
    <n v="2"/>
    <n v="0"/>
    <m/>
    <m/>
    <n v="0"/>
  </r>
  <r>
    <x v="3"/>
    <d v="2025-03-31T00:00:00"/>
    <x v="33"/>
    <x v="11"/>
    <x v="7"/>
    <n v="7"/>
    <n v="8"/>
    <n v="1"/>
    <m/>
    <m/>
    <n v="0"/>
  </r>
  <r>
    <x v="3"/>
    <d v="2025-03-31T00:00:00"/>
    <x v="33"/>
    <x v="11"/>
    <x v="7"/>
    <n v="5"/>
    <n v="6"/>
    <n v="1"/>
    <m/>
    <m/>
    <n v="0"/>
  </r>
  <r>
    <x v="3"/>
    <d v="2025-03-31T00:00:00"/>
    <x v="33"/>
    <x v="11"/>
    <x v="7"/>
    <n v="4"/>
    <n v="4"/>
    <n v="0"/>
    <m/>
    <m/>
    <n v="0"/>
  </r>
  <r>
    <x v="3"/>
    <d v="2025-03-31T00:00:00"/>
    <x v="33"/>
    <x v="11"/>
    <x v="7"/>
    <n v="5"/>
    <n v="5"/>
    <n v="0"/>
    <m/>
    <m/>
    <n v="0"/>
  </r>
  <r>
    <x v="3"/>
    <d v="2025-03-31T00:00:00"/>
    <x v="33"/>
    <x v="11"/>
    <x v="7"/>
    <n v="0"/>
    <n v="0"/>
    <n v="0"/>
    <m/>
    <m/>
    <n v="0"/>
  </r>
  <r>
    <x v="3"/>
    <d v="2025-03-31T00:00:00"/>
    <x v="33"/>
    <x v="8"/>
    <x v="8"/>
    <n v="1"/>
    <n v="1"/>
    <n v="0"/>
    <m/>
    <m/>
    <n v="0"/>
  </r>
  <r>
    <x v="3"/>
    <d v="2025-03-31T00:00:00"/>
    <x v="33"/>
    <x v="8"/>
    <x v="8"/>
    <n v="1"/>
    <n v="1"/>
    <n v="0"/>
    <m/>
    <m/>
    <n v="0"/>
  </r>
  <r>
    <x v="3"/>
    <d v="2025-03-31T00:00:00"/>
    <x v="33"/>
    <x v="8"/>
    <x v="8"/>
    <n v="1"/>
    <n v="1"/>
    <n v="0"/>
    <m/>
    <m/>
    <n v="0"/>
  </r>
  <r>
    <x v="3"/>
    <d v="2025-03-31T00:00:00"/>
    <x v="33"/>
    <x v="8"/>
    <x v="8"/>
    <n v="1"/>
    <n v="1"/>
    <n v="0"/>
    <m/>
    <m/>
    <n v="0"/>
  </r>
  <r>
    <x v="3"/>
    <d v="2025-03-31T00:00:00"/>
    <x v="33"/>
    <x v="8"/>
    <x v="8"/>
    <n v="2"/>
    <n v="2"/>
    <n v="0"/>
    <m/>
    <m/>
    <n v="0"/>
  </r>
  <r>
    <x v="3"/>
    <d v="2025-03-31T00:00:00"/>
    <x v="33"/>
    <x v="8"/>
    <x v="8"/>
    <n v="2"/>
    <n v="2"/>
    <n v="0"/>
    <m/>
    <m/>
    <n v="0"/>
  </r>
  <r>
    <x v="3"/>
    <d v="2025-03-31T00:00:00"/>
    <x v="33"/>
    <x v="8"/>
    <x v="8"/>
    <n v="12"/>
    <n v="12"/>
    <n v="0"/>
    <m/>
    <m/>
    <n v="0"/>
  </r>
  <r>
    <x v="3"/>
    <d v="2025-03-31T00:00:00"/>
    <x v="33"/>
    <x v="8"/>
    <x v="8"/>
    <n v="1"/>
    <n v="1"/>
    <n v="0"/>
    <m/>
    <m/>
    <n v="0"/>
  </r>
  <r>
    <x v="3"/>
    <d v="2025-03-31T00:00:00"/>
    <x v="33"/>
    <x v="8"/>
    <x v="8"/>
    <n v="1"/>
    <n v="1"/>
    <n v="0"/>
    <m/>
    <m/>
    <n v="0"/>
  </r>
  <r>
    <x v="3"/>
    <d v="2025-03-31T00:00:00"/>
    <x v="33"/>
    <x v="8"/>
    <x v="8"/>
    <n v="4"/>
    <n v="4"/>
    <n v="0"/>
    <m/>
    <m/>
    <n v="0"/>
  </r>
  <r>
    <x v="3"/>
    <d v="2025-03-31T00:00:00"/>
    <x v="33"/>
    <x v="8"/>
    <x v="8"/>
    <n v="2"/>
    <n v="2"/>
    <n v="0"/>
    <m/>
    <m/>
    <n v="0"/>
  </r>
  <r>
    <x v="3"/>
    <d v="2025-03-31T00:00:00"/>
    <x v="33"/>
    <x v="8"/>
    <x v="8"/>
    <n v="2"/>
    <n v="2"/>
    <n v="0"/>
    <m/>
    <m/>
    <n v="0"/>
  </r>
  <r>
    <x v="3"/>
    <d v="2025-03-31T00:00:00"/>
    <x v="33"/>
    <x v="8"/>
    <x v="8"/>
    <n v="1"/>
    <n v="1"/>
    <n v="0"/>
    <m/>
    <m/>
    <n v="0"/>
  </r>
  <r>
    <x v="3"/>
    <d v="2025-03-31T00:00:00"/>
    <x v="33"/>
    <x v="8"/>
    <x v="8"/>
    <n v="5"/>
    <n v="4"/>
    <n v="-1"/>
    <m/>
    <m/>
    <n v="0"/>
  </r>
  <r>
    <x v="3"/>
    <d v="2025-03-31T00:00:00"/>
    <x v="33"/>
    <x v="8"/>
    <x v="8"/>
    <n v="3"/>
    <n v="3"/>
    <n v="0"/>
    <m/>
    <m/>
    <n v="0"/>
  </r>
  <r>
    <x v="3"/>
    <d v="2025-03-31T00:00:00"/>
    <x v="33"/>
    <x v="8"/>
    <x v="8"/>
    <n v="10"/>
    <n v="10"/>
    <n v="0"/>
    <m/>
    <m/>
    <n v="0"/>
  </r>
  <r>
    <x v="3"/>
    <d v="2025-03-31T00:00:00"/>
    <x v="33"/>
    <x v="8"/>
    <x v="8"/>
    <n v="6"/>
    <n v="6"/>
    <n v="0"/>
    <m/>
    <m/>
    <n v="0"/>
  </r>
  <r>
    <x v="3"/>
    <d v="2025-03-31T00:00:00"/>
    <x v="33"/>
    <x v="8"/>
    <x v="8"/>
    <n v="2"/>
    <n v="2"/>
    <n v="0"/>
    <m/>
    <m/>
    <n v="0"/>
  </r>
  <r>
    <x v="3"/>
    <d v="2025-03-31T00:00:00"/>
    <x v="33"/>
    <x v="8"/>
    <x v="8"/>
    <n v="2"/>
    <n v="2"/>
    <n v="0"/>
    <m/>
    <m/>
    <n v="0"/>
  </r>
  <r>
    <x v="3"/>
    <d v="2025-03-31T00:00:00"/>
    <x v="33"/>
    <x v="8"/>
    <x v="8"/>
    <n v="1"/>
    <n v="1"/>
    <n v="0"/>
    <m/>
    <m/>
    <n v="0"/>
  </r>
  <r>
    <x v="3"/>
    <d v="2025-03-31T00:00:00"/>
    <x v="33"/>
    <x v="8"/>
    <x v="19"/>
    <n v="2"/>
    <n v="2"/>
    <n v="0"/>
    <m/>
    <m/>
    <n v="0"/>
  </r>
  <r>
    <x v="3"/>
    <d v="2025-03-31T00:00:00"/>
    <x v="33"/>
    <x v="8"/>
    <x v="19"/>
    <n v="1"/>
    <n v="1"/>
    <n v="0"/>
    <m/>
    <m/>
    <n v="0"/>
  </r>
  <r>
    <x v="3"/>
    <d v="2025-03-31T00:00:00"/>
    <x v="33"/>
    <x v="8"/>
    <x v="19"/>
    <n v="3"/>
    <n v="3"/>
    <n v="0"/>
    <m/>
    <m/>
    <n v="0"/>
  </r>
  <r>
    <x v="3"/>
    <d v="2025-03-31T00:00:00"/>
    <x v="33"/>
    <x v="8"/>
    <x v="19"/>
    <n v="3"/>
    <n v="3"/>
    <n v="0"/>
    <n v="1"/>
    <n v="1"/>
    <n v="0"/>
  </r>
  <r>
    <x v="3"/>
    <d v="2025-03-31T00:00:00"/>
    <x v="33"/>
    <x v="8"/>
    <x v="19"/>
    <n v="1"/>
    <n v="1"/>
    <n v="0"/>
    <m/>
    <m/>
    <n v="0"/>
  </r>
  <r>
    <x v="3"/>
    <d v="2025-03-31T00:00:00"/>
    <x v="33"/>
    <x v="12"/>
    <x v="9"/>
    <n v="1"/>
    <n v="1"/>
    <n v="0"/>
    <m/>
    <m/>
    <n v="0"/>
  </r>
  <r>
    <x v="3"/>
    <d v="2025-03-31T00:00:00"/>
    <x v="33"/>
    <x v="12"/>
    <x v="9"/>
    <n v="1"/>
    <n v="1"/>
    <n v="0"/>
    <m/>
    <m/>
    <n v="0"/>
  </r>
  <r>
    <x v="3"/>
    <d v="2025-03-31T00:00:00"/>
    <x v="33"/>
    <x v="12"/>
    <x v="9"/>
    <n v="1"/>
    <n v="1"/>
    <n v="0"/>
    <m/>
    <m/>
    <n v="0"/>
  </r>
  <r>
    <x v="3"/>
    <d v="2025-03-31T00:00:00"/>
    <x v="33"/>
    <x v="12"/>
    <x v="9"/>
    <n v="1"/>
    <n v="1"/>
    <n v="0"/>
    <m/>
    <m/>
    <n v="0"/>
  </r>
  <r>
    <x v="3"/>
    <d v="2025-03-31T00:00:00"/>
    <x v="33"/>
    <x v="12"/>
    <x v="9"/>
    <n v="2"/>
    <n v="2"/>
    <n v="0"/>
    <m/>
    <m/>
    <n v="0"/>
  </r>
  <r>
    <x v="3"/>
    <d v="2025-03-31T00:00:00"/>
    <x v="33"/>
    <x v="12"/>
    <x v="9"/>
    <n v="2"/>
    <n v="2"/>
    <n v="0"/>
    <m/>
    <m/>
    <n v="0"/>
  </r>
  <r>
    <x v="3"/>
    <d v="2025-03-31T00:00:00"/>
    <x v="33"/>
    <x v="12"/>
    <x v="9"/>
    <n v="12"/>
    <n v="12"/>
    <n v="0"/>
    <m/>
    <m/>
    <n v="0"/>
  </r>
  <r>
    <x v="3"/>
    <d v="2025-03-31T00:00:00"/>
    <x v="33"/>
    <x v="12"/>
    <x v="9"/>
    <n v="1"/>
    <n v="1"/>
    <n v="0"/>
    <m/>
    <m/>
    <n v="0"/>
  </r>
  <r>
    <x v="3"/>
    <d v="2025-03-31T00:00:00"/>
    <x v="33"/>
    <x v="12"/>
    <x v="9"/>
    <n v="1"/>
    <n v="1"/>
    <n v="0"/>
    <m/>
    <m/>
    <n v="0"/>
  </r>
  <r>
    <x v="3"/>
    <d v="2025-03-31T00:00:00"/>
    <x v="33"/>
    <x v="12"/>
    <x v="9"/>
    <n v="4"/>
    <n v="3"/>
    <n v="-1"/>
    <m/>
    <m/>
    <n v="0"/>
  </r>
  <r>
    <x v="3"/>
    <d v="2025-03-31T00:00:00"/>
    <x v="33"/>
    <x v="12"/>
    <x v="9"/>
    <n v="2"/>
    <n v="2"/>
    <n v="0"/>
    <m/>
    <m/>
    <n v="0"/>
  </r>
  <r>
    <x v="3"/>
    <d v="2025-03-31T00:00:00"/>
    <x v="33"/>
    <x v="12"/>
    <x v="9"/>
    <n v="2"/>
    <n v="2"/>
    <n v="0"/>
    <m/>
    <m/>
    <n v="0"/>
  </r>
  <r>
    <x v="3"/>
    <d v="2025-03-31T00:00:00"/>
    <x v="33"/>
    <x v="12"/>
    <x v="9"/>
    <n v="1"/>
    <n v="1"/>
    <n v="0"/>
    <m/>
    <m/>
    <n v="0"/>
  </r>
  <r>
    <x v="3"/>
    <d v="2025-03-31T00:00:00"/>
    <x v="33"/>
    <x v="12"/>
    <x v="9"/>
    <n v="5"/>
    <n v="4"/>
    <n v="-1"/>
    <m/>
    <m/>
    <n v="0"/>
  </r>
  <r>
    <x v="3"/>
    <d v="2025-03-31T00:00:00"/>
    <x v="33"/>
    <x v="12"/>
    <x v="9"/>
    <n v="3"/>
    <n v="3"/>
    <n v="0"/>
    <m/>
    <m/>
    <n v="0"/>
  </r>
  <r>
    <x v="3"/>
    <d v="2025-03-31T00:00:00"/>
    <x v="33"/>
    <x v="12"/>
    <x v="9"/>
    <n v="10"/>
    <n v="10"/>
    <n v="0"/>
    <m/>
    <m/>
    <n v="0"/>
  </r>
  <r>
    <x v="3"/>
    <d v="2025-03-31T00:00:00"/>
    <x v="33"/>
    <x v="12"/>
    <x v="9"/>
    <n v="6"/>
    <n v="5"/>
    <n v="-1"/>
    <m/>
    <m/>
    <n v="0"/>
  </r>
  <r>
    <x v="3"/>
    <d v="2025-03-31T00:00:00"/>
    <x v="33"/>
    <x v="12"/>
    <x v="9"/>
    <n v="2"/>
    <n v="2"/>
    <n v="0"/>
    <m/>
    <m/>
    <n v="0"/>
  </r>
  <r>
    <x v="3"/>
    <d v="2025-03-31T00:00:00"/>
    <x v="33"/>
    <x v="12"/>
    <x v="9"/>
    <n v="2"/>
    <n v="1"/>
    <n v="-1"/>
    <m/>
    <m/>
    <n v="0"/>
  </r>
  <r>
    <x v="3"/>
    <d v="2025-03-31T00:00:00"/>
    <x v="33"/>
    <x v="12"/>
    <x v="9"/>
    <n v="1"/>
    <n v="1"/>
    <n v="0"/>
    <m/>
    <m/>
    <n v="0"/>
  </r>
  <r>
    <x v="3"/>
    <d v="2025-03-31T00:00:00"/>
    <x v="33"/>
    <x v="14"/>
    <x v="16"/>
    <n v="1"/>
    <n v="1"/>
    <n v="0"/>
    <m/>
    <m/>
    <n v="0"/>
  </r>
  <r>
    <x v="3"/>
    <d v="2025-03-31T00:00:00"/>
    <x v="33"/>
    <x v="14"/>
    <x v="16"/>
    <m/>
    <n v="1"/>
    <n v="1"/>
    <m/>
    <m/>
    <n v="0"/>
  </r>
  <r>
    <x v="3"/>
    <d v="2025-03-31T00:00:00"/>
    <x v="33"/>
    <x v="14"/>
    <x v="16"/>
    <n v="1"/>
    <n v="1"/>
    <n v="0"/>
    <m/>
    <m/>
    <n v="0"/>
  </r>
  <r>
    <x v="3"/>
    <d v="2025-03-31T00:00:00"/>
    <x v="33"/>
    <x v="14"/>
    <x v="16"/>
    <m/>
    <m/>
    <n v="0"/>
    <m/>
    <m/>
    <n v="0"/>
  </r>
  <r>
    <x v="3"/>
    <d v="2025-03-31T00:00:00"/>
    <x v="33"/>
    <x v="14"/>
    <x v="16"/>
    <n v="1"/>
    <n v="1"/>
    <n v="0"/>
    <m/>
    <m/>
    <n v="0"/>
  </r>
  <r>
    <x v="3"/>
    <d v="2025-03-31T00:00:00"/>
    <x v="33"/>
    <x v="14"/>
    <x v="10"/>
    <n v="1"/>
    <n v="1"/>
    <n v="0"/>
    <m/>
    <m/>
    <n v="0"/>
  </r>
  <r>
    <x v="3"/>
    <d v="2025-03-31T00:00:00"/>
    <x v="33"/>
    <x v="14"/>
    <x v="10"/>
    <n v="1"/>
    <n v="1"/>
    <n v="0"/>
    <m/>
    <m/>
    <n v="0"/>
  </r>
  <r>
    <x v="3"/>
    <d v="2025-03-31T00:00:00"/>
    <x v="33"/>
    <x v="14"/>
    <x v="10"/>
    <n v="1"/>
    <n v="1"/>
    <n v="0"/>
    <m/>
    <m/>
    <n v="0"/>
  </r>
  <r>
    <x v="3"/>
    <d v="2025-03-31T00:00:00"/>
    <x v="33"/>
    <x v="14"/>
    <x v="10"/>
    <n v="1"/>
    <n v="1"/>
    <n v="0"/>
    <m/>
    <m/>
    <n v="0"/>
  </r>
  <r>
    <x v="3"/>
    <d v="2025-03-31T00:00:00"/>
    <x v="33"/>
    <x v="14"/>
    <x v="10"/>
    <n v="2"/>
    <n v="2"/>
    <n v="0"/>
    <m/>
    <m/>
    <n v="0"/>
  </r>
  <r>
    <x v="3"/>
    <d v="2025-03-31T00:00:00"/>
    <x v="33"/>
    <x v="14"/>
    <x v="10"/>
    <n v="2"/>
    <n v="2"/>
    <n v="0"/>
    <m/>
    <m/>
    <n v="0"/>
  </r>
  <r>
    <x v="3"/>
    <d v="2025-03-31T00:00:00"/>
    <x v="33"/>
    <x v="14"/>
    <x v="10"/>
    <n v="12"/>
    <n v="11"/>
    <n v="-1"/>
    <m/>
    <m/>
    <n v="0"/>
  </r>
  <r>
    <x v="3"/>
    <d v="2025-03-31T00:00:00"/>
    <x v="33"/>
    <x v="14"/>
    <x v="10"/>
    <n v="1"/>
    <n v="1"/>
    <n v="0"/>
    <m/>
    <m/>
    <n v="0"/>
  </r>
  <r>
    <x v="3"/>
    <d v="2025-03-31T00:00:00"/>
    <x v="33"/>
    <x v="14"/>
    <x v="10"/>
    <n v="1"/>
    <n v="1"/>
    <n v="0"/>
    <m/>
    <m/>
    <n v="0"/>
  </r>
  <r>
    <x v="3"/>
    <d v="2025-03-31T00:00:00"/>
    <x v="33"/>
    <x v="14"/>
    <x v="10"/>
    <n v="4"/>
    <n v="4"/>
    <n v="0"/>
    <m/>
    <m/>
    <n v="0"/>
  </r>
  <r>
    <x v="3"/>
    <d v="2025-03-31T00:00:00"/>
    <x v="33"/>
    <x v="14"/>
    <x v="10"/>
    <n v="2"/>
    <n v="2"/>
    <n v="0"/>
    <m/>
    <m/>
    <n v="0"/>
  </r>
  <r>
    <x v="3"/>
    <d v="2025-03-31T00:00:00"/>
    <x v="33"/>
    <x v="14"/>
    <x v="10"/>
    <n v="2"/>
    <n v="2"/>
    <n v="0"/>
    <m/>
    <m/>
    <n v="0"/>
  </r>
  <r>
    <x v="3"/>
    <d v="2025-03-31T00:00:00"/>
    <x v="33"/>
    <x v="14"/>
    <x v="10"/>
    <n v="1"/>
    <n v="1"/>
    <n v="0"/>
    <m/>
    <m/>
    <n v="0"/>
  </r>
  <r>
    <x v="3"/>
    <d v="2025-03-31T00:00:00"/>
    <x v="33"/>
    <x v="14"/>
    <x v="10"/>
    <n v="5"/>
    <n v="5"/>
    <n v="0"/>
    <m/>
    <m/>
    <n v="0"/>
  </r>
  <r>
    <x v="3"/>
    <d v="2025-03-31T00:00:00"/>
    <x v="33"/>
    <x v="14"/>
    <x v="10"/>
    <n v="3"/>
    <n v="3"/>
    <n v="0"/>
    <m/>
    <m/>
    <n v="0"/>
  </r>
  <r>
    <x v="3"/>
    <d v="2025-03-31T00:00:00"/>
    <x v="33"/>
    <x v="14"/>
    <x v="10"/>
    <n v="10"/>
    <n v="10"/>
    <n v="0"/>
    <m/>
    <m/>
    <n v="0"/>
  </r>
  <r>
    <x v="3"/>
    <d v="2025-03-31T00:00:00"/>
    <x v="33"/>
    <x v="14"/>
    <x v="10"/>
    <n v="6"/>
    <n v="6"/>
    <n v="0"/>
    <m/>
    <m/>
    <n v="0"/>
  </r>
  <r>
    <x v="3"/>
    <d v="2025-03-31T00:00:00"/>
    <x v="33"/>
    <x v="14"/>
    <x v="10"/>
    <n v="2"/>
    <n v="2"/>
    <n v="0"/>
    <m/>
    <m/>
    <n v="0"/>
  </r>
  <r>
    <x v="3"/>
    <d v="2025-03-31T00:00:00"/>
    <x v="33"/>
    <x v="14"/>
    <x v="10"/>
    <n v="2"/>
    <n v="2"/>
    <n v="0"/>
    <m/>
    <m/>
    <n v="0"/>
  </r>
  <r>
    <x v="3"/>
    <d v="2025-03-31T00:00:00"/>
    <x v="33"/>
    <x v="14"/>
    <x v="10"/>
    <n v="1"/>
    <n v="1"/>
    <n v="0"/>
    <m/>
    <m/>
    <n v="0"/>
  </r>
  <r>
    <x v="3"/>
    <d v="2025-03-31T00:00:00"/>
    <x v="33"/>
    <x v="12"/>
    <x v="13"/>
    <n v="1"/>
    <n v="1"/>
    <n v="0"/>
    <m/>
    <m/>
    <n v="0"/>
  </r>
  <r>
    <x v="3"/>
    <d v="2025-03-31T00:00:00"/>
    <x v="33"/>
    <x v="12"/>
    <x v="13"/>
    <n v="1"/>
    <n v="1"/>
    <n v="0"/>
    <m/>
    <m/>
    <n v="0"/>
  </r>
  <r>
    <x v="3"/>
    <d v="2025-03-31T00:00:00"/>
    <x v="33"/>
    <x v="12"/>
    <x v="13"/>
    <n v="2"/>
    <n v="2"/>
    <n v="0"/>
    <m/>
    <m/>
    <n v="0"/>
  </r>
  <r>
    <x v="3"/>
    <d v="2025-03-31T00:00:00"/>
    <x v="33"/>
    <x v="12"/>
    <x v="13"/>
    <n v="1"/>
    <n v="1"/>
    <n v="0"/>
    <m/>
    <m/>
    <n v="0"/>
  </r>
  <r>
    <x v="3"/>
    <d v="2025-03-31T00:00:00"/>
    <x v="33"/>
    <x v="12"/>
    <x v="13"/>
    <n v="1"/>
    <n v="1"/>
    <n v="0"/>
    <m/>
    <m/>
    <n v="0"/>
  </r>
  <r>
    <x v="3"/>
    <d v="2025-03-31T00:00:00"/>
    <x v="33"/>
    <x v="12"/>
    <x v="13"/>
    <n v="1"/>
    <n v="1"/>
    <n v="0"/>
    <m/>
    <m/>
    <n v="0"/>
  </r>
  <r>
    <x v="3"/>
    <d v="2025-03-31T00:00:00"/>
    <x v="33"/>
    <x v="12"/>
    <x v="13"/>
    <n v="1"/>
    <n v="1"/>
    <n v="0"/>
    <m/>
    <m/>
    <n v="0"/>
  </r>
  <r>
    <x v="3"/>
    <d v="2025-03-31T00:00:00"/>
    <x v="33"/>
    <x v="12"/>
    <x v="13"/>
    <n v="1"/>
    <n v="1"/>
    <n v="0"/>
    <m/>
    <m/>
    <n v="0"/>
  </r>
  <r>
    <x v="3"/>
    <d v="2025-03-31T00:00:00"/>
    <x v="33"/>
    <x v="12"/>
    <x v="13"/>
    <n v="3"/>
    <n v="3"/>
    <n v="0"/>
    <m/>
    <m/>
    <n v="0"/>
  </r>
  <r>
    <x v="3"/>
    <d v="2025-03-31T00:00:00"/>
    <x v="33"/>
    <x v="12"/>
    <x v="13"/>
    <n v="1"/>
    <n v="1"/>
    <n v="0"/>
    <m/>
    <m/>
    <n v="0"/>
  </r>
  <r>
    <x v="3"/>
    <d v="2025-03-31T00:00:00"/>
    <x v="33"/>
    <x v="12"/>
    <x v="13"/>
    <n v="1"/>
    <n v="1"/>
    <n v="0"/>
    <m/>
    <m/>
    <n v="0"/>
  </r>
  <r>
    <x v="3"/>
    <d v="2025-03-31T00:00:00"/>
    <x v="33"/>
    <x v="12"/>
    <x v="13"/>
    <n v="1"/>
    <n v="1"/>
    <n v="0"/>
    <m/>
    <m/>
    <n v="0"/>
  </r>
  <r>
    <x v="3"/>
    <d v="2025-03-31T00:00:00"/>
    <x v="33"/>
    <x v="12"/>
    <x v="13"/>
    <n v="1"/>
    <n v="1"/>
    <n v="0"/>
    <m/>
    <m/>
    <n v="0"/>
  </r>
  <r>
    <x v="3"/>
    <d v="2025-03-31T00:00:00"/>
    <x v="33"/>
    <x v="12"/>
    <x v="13"/>
    <n v="4"/>
    <n v="5"/>
    <n v="1"/>
    <m/>
    <m/>
    <n v="0"/>
  </r>
  <r>
    <x v="3"/>
    <d v="2025-03-31T00:00:00"/>
    <x v="33"/>
    <x v="12"/>
    <x v="13"/>
    <n v="1"/>
    <n v="1"/>
    <n v="0"/>
    <m/>
    <m/>
    <n v="0"/>
  </r>
  <r>
    <x v="3"/>
    <d v="2025-03-31T00:00:00"/>
    <x v="33"/>
    <x v="12"/>
    <x v="13"/>
    <m/>
    <n v="4"/>
    <n v="4"/>
    <m/>
    <m/>
    <n v="0"/>
  </r>
  <r>
    <x v="3"/>
    <d v="2025-03-31T00:00:00"/>
    <x v="33"/>
    <x v="12"/>
    <x v="13"/>
    <n v="2"/>
    <n v="2"/>
    <n v="0"/>
    <m/>
    <m/>
    <n v="0"/>
  </r>
  <r>
    <x v="3"/>
    <d v="2025-03-31T00:00:00"/>
    <x v="33"/>
    <x v="9"/>
    <x v="21"/>
    <n v="11"/>
    <n v="17"/>
    <n v="6"/>
    <n v="15"/>
    <n v="11"/>
    <n v="-4"/>
  </r>
  <r>
    <x v="3"/>
    <d v="2025-03-31T00:00:00"/>
    <x v="33"/>
    <x v="9"/>
    <x v="14"/>
    <m/>
    <m/>
    <n v="0"/>
    <n v="6"/>
    <n v="6"/>
    <n v="0"/>
  </r>
  <r>
    <x v="3"/>
    <d v="2025-03-31T00:00:00"/>
    <x v="33"/>
    <x v="9"/>
    <x v="14"/>
    <m/>
    <m/>
    <n v="0"/>
    <n v="2"/>
    <n v="2"/>
    <n v="0"/>
  </r>
  <r>
    <x v="3"/>
    <d v="2025-03-31T00:00:00"/>
    <x v="33"/>
    <x v="9"/>
    <x v="14"/>
    <m/>
    <m/>
    <n v="0"/>
    <n v="1"/>
    <n v="1"/>
    <n v="0"/>
  </r>
  <r>
    <x v="3"/>
    <d v="2025-03-31T00:00:00"/>
    <x v="33"/>
    <x v="9"/>
    <x v="14"/>
    <n v="3"/>
    <n v="1"/>
    <n v="-2"/>
    <n v="6"/>
    <n v="5"/>
    <n v="-1"/>
  </r>
  <r>
    <x v="3"/>
    <d v="2025-03-31T00:00:00"/>
    <x v="33"/>
    <x v="9"/>
    <x v="14"/>
    <m/>
    <m/>
    <n v="0"/>
    <n v="3"/>
    <n v="3"/>
    <n v="0"/>
  </r>
  <r>
    <x v="3"/>
    <d v="2025-03-31T00:00:00"/>
    <x v="33"/>
    <x v="9"/>
    <x v="14"/>
    <m/>
    <m/>
    <n v="0"/>
    <n v="6"/>
    <n v="4"/>
    <n v="-2"/>
  </r>
  <r>
    <x v="3"/>
    <d v="2025-03-31T00:00:00"/>
    <x v="33"/>
    <x v="9"/>
    <x v="14"/>
    <m/>
    <m/>
    <n v="0"/>
    <n v="3"/>
    <n v="3"/>
    <n v="0"/>
  </r>
  <r>
    <x v="3"/>
    <d v="2025-04-07T00:00:00"/>
    <x v="34"/>
    <x v="11"/>
    <x v="7"/>
    <n v="1"/>
    <n v="1"/>
    <n v="0"/>
    <m/>
    <m/>
    <n v="0"/>
  </r>
  <r>
    <x v="3"/>
    <d v="2025-04-07T00:00:00"/>
    <x v="34"/>
    <x v="11"/>
    <x v="7"/>
    <n v="1"/>
    <n v="1"/>
    <n v="0"/>
    <m/>
    <m/>
    <n v="0"/>
  </r>
  <r>
    <x v="3"/>
    <d v="2025-04-07T00:00:00"/>
    <x v="34"/>
    <x v="11"/>
    <x v="7"/>
    <n v="1"/>
    <n v="1"/>
    <n v="0"/>
    <m/>
    <m/>
    <n v="0"/>
  </r>
  <r>
    <x v="3"/>
    <d v="2025-04-07T00:00:00"/>
    <x v="34"/>
    <x v="11"/>
    <x v="7"/>
    <n v="2"/>
    <n v="2"/>
    <n v="0"/>
    <m/>
    <m/>
    <n v="0"/>
  </r>
  <r>
    <x v="3"/>
    <d v="2025-04-07T00:00:00"/>
    <x v="34"/>
    <x v="11"/>
    <x v="7"/>
    <n v="3"/>
    <n v="3"/>
    <n v="0"/>
    <m/>
    <m/>
    <n v="0"/>
  </r>
  <r>
    <x v="3"/>
    <d v="2025-04-07T00:00:00"/>
    <x v="34"/>
    <x v="11"/>
    <x v="7"/>
    <n v="10"/>
    <n v="10"/>
    <n v="0"/>
    <m/>
    <m/>
    <n v="0"/>
  </r>
  <r>
    <x v="3"/>
    <d v="2025-04-07T00:00:00"/>
    <x v="34"/>
    <x v="11"/>
    <x v="7"/>
    <n v="2"/>
    <n v="2"/>
    <n v="0"/>
    <m/>
    <m/>
    <n v="0"/>
  </r>
  <r>
    <x v="3"/>
    <d v="2025-04-07T00:00:00"/>
    <x v="34"/>
    <x v="11"/>
    <x v="7"/>
    <n v="2"/>
    <n v="2"/>
    <n v="0"/>
    <m/>
    <m/>
    <n v="0"/>
  </r>
  <r>
    <x v="3"/>
    <d v="2025-04-07T00:00:00"/>
    <x v="34"/>
    <x v="11"/>
    <x v="7"/>
    <n v="4"/>
    <n v="4"/>
    <n v="0"/>
    <m/>
    <m/>
    <n v="0"/>
  </r>
  <r>
    <x v="3"/>
    <d v="2025-04-07T00:00:00"/>
    <x v="34"/>
    <x v="11"/>
    <x v="7"/>
    <n v="8"/>
    <n v="7"/>
    <n v="-1"/>
    <m/>
    <m/>
    <n v="0"/>
  </r>
  <r>
    <x v="3"/>
    <d v="2025-04-07T00:00:00"/>
    <x v="34"/>
    <x v="11"/>
    <x v="7"/>
    <n v="2"/>
    <n v="2"/>
    <n v="0"/>
    <m/>
    <m/>
    <n v="0"/>
  </r>
  <r>
    <x v="3"/>
    <d v="2025-04-07T00:00:00"/>
    <x v="34"/>
    <x v="11"/>
    <x v="7"/>
    <n v="2"/>
    <n v="2"/>
    <n v="0"/>
    <m/>
    <m/>
    <n v="0"/>
  </r>
  <r>
    <x v="3"/>
    <d v="2025-04-07T00:00:00"/>
    <x v="34"/>
    <x v="11"/>
    <x v="7"/>
    <n v="7"/>
    <n v="8"/>
    <n v="1"/>
    <m/>
    <m/>
    <n v="0"/>
  </r>
  <r>
    <x v="3"/>
    <d v="2025-04-07T00:00:00"/>
    <x v="34"/>
    <x v="11"/>
    <x v="7"/>
    <n v="5"/>
    <n v="6"/>
    <n v="1"/>
    <m/>
    <m/>
    <n v="0"/>
  </r>
  <r>
    <x v="3"/>
    <d v="2025-04-07T00:00:00"/>
    <x v="34"/>
    <x v="11"/>
    <x v="7"/>
    <n v="4"/>
    <n v="4"/>
    <n v="0"/>
    <m/>
    <m/>
    <n v="0"/>
  </r>
  <r>
    <x v="3"/>
    <d v="2025-04-07T00:00:00"/>
    <x v="34"/>
    <x v="11"/>
    <x v="7"/>
    <n v="5"/>
    <n v="5"/>
    <n v="0"/>
    <m/>
    <m/>
    <n v="0"/>
  </r>
  <r>
    <x v="3"/>
    <d v="2025-04-07T00:00:00"/>
    <x v="34"/>
    <x v="11"/>
    <x v="7"/>
    <n v="0"/>
    <n v="0"/>
    <n v="0"/>
    <m/>
    <m/>
    <n v="0"/>
  </r>
  <r>
    <x v="3"/>
    <d v="2025-04-07T00:00:00"/>
    <x v="34"/>
    <x v="8"/>
    <x v="8"/>
    <n v="1"/>
    <n v="1"/>
    <n v="0"/>
    <m/>
    <m/>
    <n v="0"/>
  </r>
  <r>
    <x v="3"/>
    <d v="2025-04-07T00:00:00"/>
    <x v="34"/>
    <x v="8"/>
    <x v="8"/>
    <n v="1"/>
    <n v="1"/>
    <n v="0"/>
    <m/>
    <m/>
    <n v="0"/>
  </r>
  <r>
    <x v="3"/>
    <d v="2025-04-07T00:00:00"/>
    <x v="34"/>
    <x v="8"/>
    <x v="8"/>
    <n v="1"/>
    <n v="1"/>
    <n v="0"/>
    <m/>
    <m/>
    <n v="0"/>
  </r>
  <r>
    <x v="3"/>
    <d v="2025-04-07T00:00:00"/>
    <x v="34"/>
    <x v="8"/>
    <x v="8"/>
    <n v="1"/>
    <n v="1"/>
    <n v="0"/>
    <m/>
    <m/>
    <n v="0"/>
  </r>
  <r>
    <x v="3"/>
    <d v="2025-04-07T00:00:00"/>
    <x v="34"/>
    <x v="8"/>
    <x v="8"/>
    <n v="2"/>
    <n v="2"/>
    <n v="0"/>
    <m/>
    <m/>
    <n v="0"/>
  </r>
  <r>
    <x v="3"/>
    <d v="2025-04-07T00:00:00"/>
    <x v="34"/>
    <x v="8"/>
    <x v="8"/>
    <n v="2"/>
    <n v="2"/>
    <n v="0"/>
    <m/>
    <m/>
    <n v="0"/>
  </r>
  <r>
    <x v="3"/>
    <d v="2025-04-07T00:00:00"/>
    <x v="34"/>
    <x v="8"/>
    <x v="8"/>
    <n v="12"/>
    <n v="12"/>
    <n v="0"/>
    <m/>
    <m/>
    <n v="0"/>
  </r>
  <r>
    <x v="3"/>
    <d v="2025-04-07T00:00:00"/>
    <x v="34"/>
    <x v="8"/>
    <x v="8"/>
    <n v="1"/>
    <n v="1"/>
    <n v="0"/>
    <m/>
    <m/>
    <n v="0"/>
  </r>
  <r>
    <x v="3"/>
    <d v="2025-04-07T00:00:00"/>
    <x v="34"/>
    <x v="8"/>
    <x v="8"/>
    <n v="1"/>
    <n v="1"/>
    <n v="0"/>
    <m/>
    <m/>
    <n v="0"/>
  </r>
  <r>
    <x v="3"/>
    <d v="2025-04-07T00:00:00"/>
    <x v="34"/>
    <x v="8"/>
    <x v="8"/>
    <n v="4"/>
    <n v="4"/>
    <n v="0"/>
    <m/>
    <m/>
    <n v="0"/>
  </r>
  <r>
    <x v="3"/>
    <d v="2025-04-07T00:00:00"/>
    <x v="34"/>
    <x v="8"/>
    <x v="8"/>
    <n v="2"/>
    <n v="2"/>
    <n v="0"/>
    <m/>
    <m/>
    <n v="0"/>
  </r>
  <r>
    <x v="3"/>
    <d v="2025-04-07T00:00:00"/>
    <x v="34"/>
    <x v="8"/>
    <x v="8"/>
    <n v="2"/>
    <n v="2"/>
    <n v="0"/>
    <m/>
    <m/>
    <n v="0"/>
  </r>
  <r>
    <x v="3"/>
    <d v="2025-04-07T00:00:00"/>
    <x v="34"/>
    <x v="8"/>
    <x v="8"/>
    <n v="1"/>
    <n v="1"/>
    <n v="0"/>
    <m/>
    <m/>
    <n v="0"/>
  </r>
  <r>
    <x v="3"/>
    <d v="2025-04-07T00:00:00"/>
    <x v="34"/>
    <x v="8"/>
    <x v="8"/>
    <n v="5"/>
    <n v="4"/>
    <n v="-1"/>
    <m/>
    <m/>
    <n v="0"/>
  </r>
  <r>
    <x v="3"/>
    <d v="2025-04-07T00:00:00"/>
    <x v="34"/>
    <x v="8"/>
    <x v="8"/>
    <n v="3"/>
    <n v="3"/>
    <n v="0"/>
    <m/>
    <m/>
    <n v="0"/>
  </r>
  <r>
    <x v="3"/>
    <d v="2025-04-07T00:00:00"/>
    <x v="34"/>
    <x v="8"/>
    <x v="8"/>
    <n v="10"/>
    <n v="10"/>
    <n v="0"/>
    <m/>
    <m/>
    <n v="0"/>
  </r>
  <r>
    <x v="3"/>
    <d v="2025-04-07T00:00:00"/>
    <x v="34"/>
    <x v="8"/>
    <x v="8"/>
    <n v="6"/>
    <n v="6"/>
    <n v="0"/>
    <m/>
    <m/>
    <n v="0"/>
  </r>
  <r>
    <x v="3"/>
    <d v="2025-04-07T00:00:00"/>
    <x v="34"/>
    <x v="8"/>
    <x v="8"/>
    <n v="2"/>
    <n v="2"/>
    <n v="0"/>
    <m/>
    <m/>
    <n v="0"/>
  </r>
  <r>
    <x v="3"/>
    <d v="2025-04-07T00:00:00"/>
    <x v="34"/>
    <x v="8"/>
    <x v="8"/>
    <n v="2"/>
    <n v="2"/>
    <n v="0"/>
    <m/>
    <m/>
    <n v="0"/>
  </r>
  <r>
    <x v="3"/>
    <d v="2025-04-07T00:00:00"/>
    <x v="34"/>
    <x v="8"/>
    <x v="8"/>
    <n v="1"/>
    <n v="1"/>
    <n v="0"/>
    <m/>
    <m/>
    <n v="0"/>
  </r>
  <r>
    <x v="3"/>
    <d v="2025-04-07T00:00:00"/>
    <x v="34"/>
    <x v="8"/>
    <x v="19"/>
    <n v="2"/>
    <n v="2"/>
    <n v="0"/>
    <m/>
    <m/>
    <n v="0"/>
  </r>
  <r>
    <x v="3"/>
    <d v="2025-04-07T00:00:00"/>
    <x v="34"/>
    <x v="8"/>
    <x v="19"/>
    <n v="1"/>
    <n v="1"/>
    <n v="0"/>
    <m/>
    <m/>
    <n v="0"/>
  </r>
  <r>
    <x v="3"/>
    <d v="2025-04-07T00:00:00"/>
    <x v="34"/>
    <x v="8"/>
    <x v="19"/>
    <n v="3"/>
    <n v="3"/>
    <n v="0"/>
    <m/>
    <m/>
    <n v="0"/>
  </r>
  <r>
    <x v="3"/>
    <d v="2025-04-07T00:00:00"/>
    <x v="34"/>
    <x v="8"/>
    <x v="19"/>
    <n v="3"/>
    <n v="3"/>
    <n v="0"/>
    <n v="1"/>
    <n v="1"/>
    <n v="0"/>
  </r>
  <r>
    <x v="3"/>
    <d v="2025-04-07T00:00:00"/>
    <x v="34"/>
    <x v="8"/>
    <x v="19"/>
    <n v="1"/>
    <n v="1"/>
    <n v="0"/>
    <m/>
    <m/>
    <n v="0"/>
  </r>
  <r>
    <x v="3"/>
    <d v="2025-04-07T00:00:00"/>
    <x v="34"/>
    <x v="12"/>
    <x v="9"/>
    <n v="1"/>
    <n v="1"/>
    <n v="0"/>
    <m/>
    <m/>
    <n v="0"/>
  </r>
  <r>
    <x v="3"/>
    <d v="2025-04-07T00:00:00"/>
    <x v="34"/>
    <x v="12"/>
    <x v="9"/>
    <n v="1"/>
    <n v="1"/>
    <n v="0"/>
    <m/>
    <m/>
    <n v="0"/>
  </r>
  <r>
    <x v="3"/>
    <d v="2025-04-07T00:00:00"/>
    <x v="34"/>
    <x v="12"/>
    <x v="9"/>
    <n v="1"/>
    <n v="1"/>
    <n v="0"/>
    <m/>
    <m/>
    <n v="0"/>
  </r>
  <r>
    <x v="3"/>
    <d v="2025-04-07T00:00:00"/>
    <x v="34"/>
    <x v="12"/>
    <x v="9"/>
    <n v="1"/>
    <n v="1"/>
    <n v="0"/>
    <m/>
    <m/>
    <n v="0"/>
  </r>
  <r>
    <x v="3"/>
    <d v="2025-04-07T00:00:00"/>
    <x v="34"/>
    <x v="12"/>
    <x v="9"/>
    <n v="2"/>
    <n v="2"/>
    <n v="0"/>
    <m/>
    <m/>
    <n v="0"/>
  </r>
  <r>
    <x v="3"/>
    <d v="2025-04-07T00:00:00"/>
    <x v="34"/>
    <x v="12"/>
    <x v="9"/>
    <n v="2"/>
    <n v="2"/>
    <n v="0"/>
    <m/>
    <m/>
    <n v="0"/>
  </r>
  <r>
    <x v="3"/>
    <d v="2025-04-07T00:00:00"/>
    <x v="34"/>
    <x v="12"/>
    <x v="9"/>
    <n v="12"/>
    <n v="12"/>
    <n v="0"/>
    <m/>
    <m/>
    <n v="0"/>
  </r>
  <r>
    <x v="3"/>
    <d v="2025-04-07T00:00:00"/>
    <x v="34"/>
    <x v="12"/>
    <x v="9"/>
    <n v="1"/>
    <n v="1"/>
    <n v="0"/>
    <m/>
    <m/>
    <n v="0"/>
  </r>
  <r>
    <x v="3"/>
    <d v="2025-04-07T00:00:00"/>
    <x v="34"/>
    <x v="12"/>
    <x v="9"/>
    <n v="1"/>
    <n v="1"/>
    <n v="0"/>
    <m/>
    <m/>
    <n v="0"/>
  </r>
  <r>
    <x v="3"/>
    <d v="2025-04-07T00:00:00"/>
    <x v="34"/>
    <x v="12"/>
    <x v="9"/>
    <n v="4"/>
    <n v="3"/>
    <n v="-1"/>
    <m/>
    <m/>
    <n v="0"/>
  </r>
  <r>
    <x v="3"/>
    <d v="2025-04-07T00:00:00"/>
    <x v="34"/>
    <x v="12"/>
    <x v="9"/>
    <n v="2"/>
    <n v="2"/>
    <n v="0"/>
    <m/>
    <m/>
    <n v="0"/>
  </r>
  <r>
    <x v="3"/>
    <d v="2025-04-07T00:00:00"/>
    <x v="34"/>
    <x v="12"/>
    <x v="9"/>
    <n v="2"/>
    <n v="2"/>
    <n v="0"/>
    <m/>
    <m/>
    <n v="0"/>
  </r>
  <r>
    <x v="3"/>
    <d v="2025-04-07T00:00:00"/>
    <x v="34"/>
    <x v="12"/>
    <x v="9"/>
    <n v="1"/>
    <n v="1"/>
    <n v="0"/>
    <m/>
    <m/>
    <n v="0"/>
  </r>
  <r>
    <x v="3"/>
    <d v="2025-04-07T00:00:00"/>
    <x v="34"/>
    <x v="12"/>
    <x v="9"/>
    <n v="5"/>
    <n v="4"/>
    <n v="-1"/>
    <m/>
    <m/>
    <n v="0"/>
  </r>
  <r>
    <x v="3"/>
    <d v="2025-04-07T00:00:00"/>
    <x v="34"/>
    <x v="12"/>
    <x v="9"/>
    <n v="3"/>
    <n v="3"/>
    <n v="0"/>
    <m/>
    <m/>
    <n v="0"/>
  </r>
  <r>
    <x v="3"/>
    <d v="2025-04-07T00:00:00"/>
    <x v="34"/>
    <x v="12"/>
    <x v="9"/>
    <n v="10"/>
    <n v="10"/>
    <n v="0"/>
    <m/>
    <m/>
    <n v="0"/>
  </r>
  <r>
    <x v="3"/>
    <d v="2025-04-07T00:00:00"/>
    <x v="34"/>
    <x v="12"/>
    <x v="9"/>
    <n v="6"/>
    <n v="5"/>
    <n v="-1"/>
    <m/>
    <m/>
    <n v="0"/>
  </r>
  <r>
    <x v="3"/>
    <d v="2025-04-07T00:00:00"/>
    <x v="34"/>
    <x v="12"/>
    <x v="9"/>
    <n v="2"/>
    <n v="2"/>
    <n v="0"/>
    <m/>
    <m/>
    <n v="0"/>
  </r>
  <r>
    <x v="3"/>
    <d v="2025-04-07T00:00:00"/>
    <x v="34"/>
    <x v="12"/>
    <x v="9"/>
    <n v="2"/>
    <n v="1"/>
    <n v="-1"/>
    <m/>
    <m/>
    <n v="0"/>
  </r>
  <r>
    <x v="3"/>
    <d v="2025-04-07T00:00:00"/>
    <x v="34"/>
    <x v="12"/>
    <x v="9"/>
    <n v="1"/>
    <n v="1"/>
    <n v="0"/>
    <m/>
    <m/>
    <n v="0"/>
  </r>
  <r>
    <x v="3"/>
    <d v="2025-04-07T00:00:00"/>
    <x v="34"/>
    <x v="14"/>
    <x v="16"/>
    <n v="1"/>
    <n v="1"/>
    <n v="0"/>
    <m/>
    <m/>
    <n v="0"/>
  </r>
  <r>
    <x v="3"/>
    <d v="2025-04-07T00:00:00"/>
    <x v="34"/>
    <x v="14"/>
    <x v="16"/>
    <m/>
    <n v="1"/>
    <n v="1"/>
    <n v="6"/>
    <n v="5"/>
    <n v="-1"/>
  </r>
  <r>
    <x v="3"/>
    <d v="2025-04-07T00:00:00"/>
    <x v="34"/>
    <x v="14"/>
    <x v="16"/>
    <n v="1"/>
    <n v="1"/>
    <n v="0"/>
    <m/>
    <m/>
    <n v="0"/>
  </r>
  <r>
    <x v="3"/>
    <d v="2025-04-07T00:00:00"/>
    <x v="34"/>
    <x v="14"/>
    <x v="16"/>
    <m/>
    <m/>
    <n v="0"/>
    <m/>
    <m/>
    <n v="0"/>
  </r>
  <r>
    <x v="3"/>
    <d v="2025-04-07T00:00:00"/>
    <x v="34"/>
    <x v="14"/>
    <x v="16"/>
    <n v="1"/>
    <n v="1"/>
    <n v="0"/>
    <m/>
    <m/>
    <n v="0"/>
  </r>
  <r>
    <x v="3"/>
    <d v="2025-04-07T00:00:00"/>
    <x v="34"/>
    <x v="14"/>
    <x v="10"/>
    <n v="1"/>
    <n v="1"/>
    <n v="0"/>
    <m/>
    <m/>
    <n v="0"/>
  </r>
  <r>
    <x v="3"/>
    <d v="2025-04-07T00:00:00"/>
    <x v="34"/>
    <x v="14"/>
    <x v="10"/>
    <n v="1"/>
    <n v="1"/>
    <n v="0"/>
    <m/>
    <m/>
    <n v="0"/>
  </r>
  <r>
    <x v="3"/>
    <d v="2025-04-07T00:00:00"/>
    <x v="34"/>
    <x v="14"/>
    <x v="10"/>
    <n v="1"/>
    <n v="1"/>
    <n v="0"/>
    <m/>
    <m/>
    <n v="0"/>
  </r>
  <r>
    <x v="3"/>
    <d v="2025-04-07T00:00:00"/>
    <x v="34"/>
    <x v="14"/>
    <x v="10"/>
    <n v="1"/>
    <n v="1"/>
    <n v="0"/>
    <m/>
    <m/>
    <n v="0"/>
  </r>
  <r>
    <x v="3"/>
    <d v="2025-04-07T00:00:00"/>
    <x v="34"/>
    <x v="14"/>
    <x v="10"/>
    <n v="2"/>
    <n v="2"/>
    <n v="0"/>
    <m/>
    <m/>
    <n v="0"/>
  </r>
  <r>
    <x v="3"/>
    <d v="2025-04-07T00:00:00"/>
    <x v="34"/>
    <x v="14"/>
    <x v="10"/>
    <n v="2"/>
    <n v="2"/>
    <n v="0"/>
    <m/>
    <m/>
    <n v="0"/>
  </r>
  <r>
    <x v="3"/>
    <d v="2025-04-07T00:00:00"/>
    <x v="34"/>
    <x v="14"/>
    <x v="10"/>
    <n v="12"/>
    <n v="11"/>
    <n v="-1"/>
    <m/>
    <m/>
    <n v="0"/>
  </r>
  <r>
    <x v="3"/>
    <d v="2025-04-07T00:00:00"/>
    <x v="34"/>
    <x v="14"/>
    <x v="10"/>
    <n v="1"/>
    <n v="1"/>
    <n v="0"/>
    <m/>
    <m/>
    <n v="0"/>
  </r>
  <r>
    <x v="3"/>
    <d v="2025-04-07T00:00:00"/>
    <x v="34"/>
    <x v="14"/>
    <x v="10"/>
    <n v="1"/>
    <n v="1"/>
    <n v="0"/>
    <m/>
    <m/>
    <n v="0"/>
  </r>
  <r>
    <x v="3"/>
    <d v="2025-04-07T00:00:00"/>
    <x v="34"/>
    <x v="14"/>
    <x v="10"/>
    <n v="4"/>
    <n v="4"/>
    <n v="0"/>
    <m/>
    <m/>
    <n v="0"/>
  </r>
  <r>
    <x v="3"/>
    <d v="2025-04-07T00:00:00"/>
    <x v="34"/>
    <x v="14"/>
    <x v="10"/>
    <n v="2"/>
    <n v="2"/>
    <n v="0"/>
    <m/>
    <m/>
    <n v="0"/>
  </r>
  <r>
    <x v="3"/>
    <d v="2025-04-07T00:00:00"/>
    <x v="34"/>
    <x v="14"/>
    <x v="10"/>
    <n v="2"/>
    <n v="2"/>
    <n v="0"/>
    <m/>
    <m/>
    <n v="0"/>
  </r>
  <r>
    <x v="3"/>
    <d v="2025-04-07T00:00:00"/>
    <x v="34"/>
    <x v="14"/>
    <x v="10"/>
    <n v="1"/>
    <n v="1"/>
    <n v="0"/>
    <m/>
    <m/>
    <n v="0"/>
  </r>
  <r>
    <x v="3"/>
    <d v="2025-04-07T00:00:00"/>
    <x v="34"/>
    <x v="14"/>
    <x v="10"/>
    <n v="5"/>
    <n v="5"/>
    <n v="0"/>
    <m/>
    <m/>
    <n v="0"/>
  </r>
  <r>
    <x v="3"/>
    <d v="2025-04-07T00:00:00"/>
    <x v="34"/>
    <x v="14"/>
    <x v="10"/>
    <n v="3"/>
    <n v="3"/>
    <n v="0"/>
    <m/>
    <m/>
    <n v="0"/>
  </r>
  <r>
    <x v="3"/>
    <d v="2025-04-07T00:00:00"/>
    <x v="34"/>
    <x v="14"/>
    <x v="10"/>
    <n v="10"/>
    <n v="10"/>
    <n v="0"/>
    <m/>
    <m/>
    <n v="0"/>
  </r>
  <r>
    <x v="3"/>
    <d v="2025-04-07T00:00:00"/>
    <x v="34"/>
    <x v="14"/>
    <x v="10"/>
    <n v="6"/>
    <n v="6"/>
    <n v="0"/>
    <m/>
    <m/>
    <n v="0"/>
  </r>
  <r>
    <x v="3"/>
    <d v="2025-04-07T00:00:00"/>
    <x v="34"/>
    <x v="14"/>
    <x v="10"/>
    <n v="2"/>
    <n v="2"/>
    <n v="0"/>
    <m/>
    <m/>
    <n v="0"/>
  </r>
  <r>
    <x v="3"/>
    <d v="2025-04-07T00:00:00"/>
    <x v="34"/>
    <x v="14"/>
    <x v="10"/>
    <n v="2"/>
    <n v="2"/>
    <n v="0"/>
    <m/>
    <m/>
    <n v="0"/>
  </r>
  <r>
    <x v="3"/>
    <d v="2025-04-07T00:00:00"/>
    <x v="34"/>
    <x v="14"/>
    <x v="10"/>
    <n v="1"/>
    <n v="1"/>
    <n v="0"/>
    <m/>
    <m/>
    <n v="0"/>
  </r>
  <r>
    <x v="3"/>
    <d v="2025-04-07T00:00:00"/>
    <x v="34"/>
    <x v="12"/>
    <x v="13"/>
    <n v="1"/>
    <n v="1"/>
    <n v="0"/>
    <m/>
    <m/>
    <n v="0"/>
  </r>
  <r>
    <x v="3"/>
    <d v="2025-04-07T00:00:00"/>
    <x v="34"/>
    <x v="12"/>
    <x v="13"/>
    <n v="1"/>
    <n v="1"/>
    <n v="0"/>
    <m/>
    <m/>
    <n v="0"/>
  </r>
  <r>
    <x v="3"/>
    <d v="2025-04-07T00:00:00"/>
    <x v="34"/>
    <x v="12"/>
    <x v="13"/>
    <n v="2"/>
    <n v="2"/>
    <n v="0"/>
    <m/>
    <m/>
    <n v="0"/>
  </r>
  <r>
    <x v="3"/>
    <d v="2025-04-07T00:00:00"/>
    <x v="34"/>
    <x v="12"/>
    <x v="13"/>
    <n v="1"/>
    <n v="1"/>
    <n v="0"/>
    <m/>
    <m/>
    <n v="0"/>
  </r>
  <r>
    <x v="3"/>
    <d v="2025-04-07T00:00:00"/>
    <x v="34"/>
    <x v="12"/>
    <x v="13"/>
    <n v="1"/>
    <n v="1"/>
    <n v="0"/>
    <m/>
    <m/>
    <n v="0"/>
  </r>
  <r>
    <x v="3"/>
    <d v="2025-04-07T00:00:00"/>
    <x v="34"/>
    <x v="12"/>
    <x v="13"/>
    <n v="1"/>
    <n v="1"/>
    <n v="0"/>
    <m/>
    <m/>
    <n v="0"/>
  </r>
  <r>
    <x v="3"/>
    <d v="2025-04-07T00:00:00"/>
    <x v="34"/>
    <x v="12"/>
    <x v="13"/>
    <n v="1"/>
    <n v="1"/>
    <n v="0"/>
    <m/>
    <m/>
    <n v="0"/>
  </r>
  <r>
    <x v="3"/>
    <d v="2025-04-07T00:00:00"/>
    <x v="34"/>
    <x v="12"/>
    <x v="13"/>
    <n v="1"/>
    <n v="1"/>
    <n v="0"/>
    <m/>
    <m/>
    <n v="0"/>
  </r>
  <r>
    <x v="3"/>
    <d v="2025-04-07T00:00:00"/>
    <x v="34"/>
    <x v="12"/>
    <x v="13"/>
    <n v="3"/>
    <n v="3"/>
    <n v="0"/>
    <m/>
    <m/>
    <n v="0"/>
  </r>
  <r>
    <x v="3"/>
    <d v="2025-04-07T00:00:00"/>
    <x v="34"/>
    <x v="12"/>
    <x v="13"/>
    <n v="1"/>
    <n v="1"/>
    <n v="0"/>
    <m/>
    <m/>
    <n v="0"/>
  </r>
  <r>
    <x v="3"/>
    <d v="2025-04-07T00:00:00"/>
    <x v="34"/>
    <x v="12"/>
    <x v="13"/>
    <n v="1"/>
    <n v="1"/>
    <n v="0"/>
    <m/>
    <m/>
    <n v="0"/>
  </r>
  <r>
    <x v="3"/>
    <d v="2025-04-07T00:00:00"/>
    <x v="34"/>
    <x v="12"/>
    <x v="13"/>
    <n v="1"/>
    <n v="1"/>
    <n v="0"/>
    <m/>
    <m/>
    <n v="0"/>
  </r>
  <r>
    <x v="3"/>
    <d v="2025-04-07T00:00:00"/>
    <x v="34"/>
    <x v="12"/>
    <x v="13"/>
    <n v="1"/>
    <n v="1"/>
    <n v="0"/>
    <m/>
    <m/>
    <n v="0"/>
  </r>
  <r>
    <x v="3"/>
    <d v="2025-04-07T00:00:00"/>
    <x v="34"/>
    <x v="12"/>
    <x v="13"/>
    <n v="4"/>
    <n v="5"/>
    <n v="1"/>
    <m/>
    <m/>
    <n v="0"/>
  </r>
  <r>
    <x v="3"/>
    <d v="2025-04-07T00:00:00"/>
    <x v="34"/>
    <x v="12"/>
    <x v="13"/>
    <n v="1"/>
    <n v="1"/>
    <n v="0"/>
    <m/>
    <m/>
    <n v="0"/>
  </r>
  <r>
    <x v="3"/>
    <d v="2025-04-07T00:00:00"/>
    <x v="34"/>
    <x v="12"/>
    <x v="13"/>
    <m/>
    <n v="4"/>
    <n v="4"/>
    <m/>
    <m/>
    <n v="0"/>
  </r>
  <r>
    <x v="3"/>
    <d v="2025-04-07T00:00:00"/>
    <x v="34"/>
    <x v="12"/>
    <x v="13"/>
    <n v="2"/>
    <n v="1"/>
    <n v="-1"/>
    <m/>
    <m/>
    <n v="0"/>
  </r>
  <r>
    <x v="3"/>
    <d v="2025-04-07T00:00:00"/>
    <x v="34"/>
    <x v="9"/>
    <x v="21"/>
    <n v="11"/>
    <n v="16"/>
    <n v="5"/>
    <n v="15"/>
    <n v="9"/>
    <n v="-6"/>
  </r>
  <r>
    <x v="3"/>
    <d v="2025-04-07T00:00:00"/>
    <x v="34"/>
    <x v="9"/>
    <x v="14"/>
    <m/>
    <m/>
    <n v="0"/>
    <n v="6"/>
    <n v="6"/>
    <n v="0"/>
  </r>
  <r>
    <x v="3"/>
    <d v="2025-04-07T00:00:00"/>
    <x v="34"/>
    <x v="9"/>
    <x v="14"/>
    <m/>
    <m/>
    <n v="0"/>
    <n v="2"/>
    <n v="2"/>
    <n v="0"/>
  </r>
  <r>
    <x v="3"/>
    <d v="2025-04-07T00:00:00"/>
    <x v="34"/>
    <x v="9"/>
    <x v="14"/>
    <m/>
    <m/>
    <n v="0"/>
    <n v="1"/>
    <n v="1"/>
    <n v="0"/>
  </r>
  <r>
    <x v="3"/>
    <d v="2025-04-07T00:00:00"/>
    <x v="34"/>
    <x v="9"/>
    <x v="14"/>
    <n v="3"/>
    <n v="2"/>
    <n v="-1"/>
    <n v="6"/>
    <n v="4"/>
    <n v="-2"/>
  </r>
  <r>
    <x v="3"/>
    <d v="2025-04-07T00:00:00"/>
    <x v="34"/>
    <x v="9"/>
    <x v="14"/>
    <m/>
    <m/>
    <n v="0"/>
    <n v="3"/>
    <n v="3"/>
    <n v="0"/>
  </r>
  <r>
    <x v="3"/>
    <d v="2025-04-07T00:00:00"/>
    <x v="34"/>
    <x v="9"/>
    <x v="14"/>
    <m/>
    <m/>
    <n v="0"/>
    <n v="6"/>
    <n v="4"/>
    <n v="-2"/>
  </r>
  <r>
    <x v="3"/>
    <d v="2025-04-07T00:00:00"/>
    <x v="34"/>
    <x v="9"/>
    <x v="14"/>
    <m/>
    <m/>
    <n v="0"/>
    <n v="3"/>
    <n v="2"/>
    <n v="-1"/>
  </r>
  <r>
    <x v="3"/>
    <d v="2025-04-14T00:00:00"/>
    <x v="35"/>
    <x v="8"/>
    <x v="8"/>
    <n v="1"/>
    <n v="1"/>
    <n v="0"/>
    <m/>
    <m/>
    <n v="0"/>
  </r>
  <r>
    <x v="3"/>
    <d v="2025-04-14T00:00:00"/>
    <x v="35"/>
    <x v="8"/>
    <x v="8"/>
    <n v="1"/>
    <n v="1"/>
    <n v="0"/>
    <m/>
    <m/>
    <n v="0"/>
  </r>
  <r>
    <x v="3"/>
    <d v="2025-04-14T00:00:00"/>
    <x v="35"/>
    <x v="8"/>
    <x v="8"/>
    <n v="1"/>
    <n v="1"/>
    <n v="0"/>
    <m/>
    <m/>
    <n v="0"/>
  </r>
  <r>
    <x v="3"/>
    <d v="2025-04-14T00:00:00"/>
    <x v="35"/>
    <x v="8"/>
    <x v="8"/>
    <n v="1"/>
    <n v="1"/>
    <n v="0"/>
    <m/>
    <m/>
    <n v="0"/>
  </r>
  <r>
    <x v="3"/>
    <d v="2025-04-14T00:00:00"/>
    <x v="35"/>
    <x v="8"/>
    <x v="8"/>
    <n v="2"/>
    <n v="2"/>
    <n v="0"/>
    <m/>
    <m/>
    <n v="0"/>
  </r>
  <r>
    <x v="3"/>
    <d v="2025-04-14T00:00:00"/>
    <x v="35"/>
    <x v="8"/>
    <x v="8"/>
    <n v="2"/>
    <n v="2"/>
    <n v="0"/>
    <m/>
    <m/>
    <n v="0"/>
  </r>
  <r>
    <x v="3"/>
    <d v="2025-04-14T00:00:00"/>
    <x v="35"/>
    <x v="8"/>
    <x v="8"/>
    <n v="12"/>
    <n v="12"/>
    <n v="0"/>
    <m/>
    <m/>
    <n v="0"/>
  </r>
  <r>
    <x v="3"/>
    <d v="2025-04-14T00:00:00"/>
    <x v="35"/>
    <x v="8"/>
    <x v="8"/>
    <n v="1"/>
    <n v="1"/>
    <n v="0"/>
    <m/>
    <m/>
    <n v="0"/>
  </r>
  <r>
    <x v="3"/>
    <d v="2025-04-14T00:00:00"/>
    <x v="35"/>
    <x v="8"/>
    <x v="8"/>
    <n v="1"/>
    <n v="1"/>
    <n v="0"/>
    <m/>
    <m/>
    <n v="0"/>
  </r>
  <r>
    <x v="3"/>
    <d v="2025-04-14T00:00:00"/>
    <x v="35"/>
    <x v="8"/>
    <x v="8"/>
    <n v="4"/>
    <n v="4"/>
    <n v="0"/>
    <m/>
    <m/>
    <n v="0"/>
  </r>
  <r>
    <x v="3"/>
    <d v="2025-04-14T00:00:00"/>
    <x v="35"/>
    <x v="8"/>
    <x v="8"/>
    <n v="2"/>
    <n v="2"/>
    <n v="0"/>
    <m/>
    <m/>
    <n v="0"/>
  </r>
  <r>
    <x v="3"/>
    <d v="2025-04-14T00:00:00"/>
    <x v="35"/>
    <x v="8"/>
    <x v="8"/>
    <n v="2"/>
    <n v="2"/>
    <n v="0"/>
    <m/>
    <m/>
    <n v="0"/>
  </r>
  <r>
    <x v="3"/>
    <d v="2025-04-14T00:00:00"/>
    <x v="35"/>
    <x v="8"/>
    <x v="8"/>
    <n v="1"/>
    <n v="1"/>
    <n v="0"/>
    <m/>
    <m/>
    <n v="0"/>
  </r>
  <r>
    <x v="3"/>
    <d v="2025-04-14T00:00:00"/>
    <x v="35"/>
    <x v="8"/>
    <x v="8"/>
    <n v="5"/>
    <n v="4"/>
    <n v="-1"/>
    <m/>
    <m/>
    <n v="0"/>
  </r>
  <r>
    <x v="3"/>
    <d v="2025-04-14T00:00:00"/>
    <x v="35"/>
    <x v="8"/>
    <x v="8"/>
    <n v="3"/>
    <n v="3"/>
    <n v="0"/>
    <m/>
    <m/>
    <n v="0"/>
  </r>
  <r>
    <x v="3"/>
    <d v="2025-04-14T00:00:00"/>
    <x v="35"/>
    <x v="8"/>
    <x v="8"/>
    <n v="10"/>
    <n v="10"/>
    <n v="0"/>
    <m/>
    <m/>
    <n v="0"/>
  </r>
  <r>
    <x v="3"/>
    <d v="2025-04-14T00:00:00"/>
    <x v="35"/>
    <x v="8"/>
    <x v="8"/>
    <n v="6"/>
    <n v="6"/>
    <n v="0"/>
    <m/>
    <m/>
    <n v="0"/>
  </r>
  <r>
    <x v="3"/>
    <d v="2025-04-14T00:00:00"/>
    <x v="35"/>
    <x v="8"/>
    <x v="8"/>
    <n v="2"/>
    <n v="2"/>
    <n v="0"/>
    <m/>
    <m/>
    <n v="0"/>
  </r>
  <r>
    <x v="3"/>
    <d v="2025-04-14T00:00:00"/>
    <x v="35"/>
    <x v="8"/>
    <x v="8"/>
    <n v="2"/>
    <n v="2"/>
    <n v="0"/>
    <m/>
    <m/>
    <n v="0"/>
  </r>
  <r>
    <x v="3"/>
    <d v="2025-04-14T00:00:00"/>
    <x v="35"/>
    <x v="8"/>
    <x v="8"/>
    <n v="1"/>
    <n v="1"/>
    <n v="0"/>
    <m/>
    <m/>
    <n v="0"/>
  </r>
  <r>
    <x v="3"/>
    <d v="2025-04-14T00:00:00"/>
    <x v="35"/>
    <x v="8"/>
    <x v="19"/>
    <n v="2"/>
    <n v="2"/>
    <n v="0"/>
    <m/>
    <m/>
    <n v="0"/>
  </r>
  <r>
    <x v="3"/>
    <d v="2025-04-14T00:00:00"/>
    <x v="35"/>
    <x v="8"/>
    <x v="19"/>
    <n v="1"/>
    <n v="1"/>
    <n v="0"/>
    <m/>
    <m/>
    <n v="0"/>
  </r>
  <r>
    <x v="3"/>
    <d v="2025-04-14T00:00:00"/>
    <x v="35"/>
    <x v="8"/>
    <x v="19"/>
    <n v="3"/>
    <n v="3"/>
    <n v="0"/>
    <m/>
    <m/>
    <n v="0"/>
  </r>
  <r>
    <x v="3"/>
    <d v="2025-04-14T00:00:00"/>
    <x v="35"/>
    <x v="8"/>
    <x v="19"/>
    <n v="3"/>
    <n v="3"/>
    <n v="0"/>
    <n v="1"/>
    <n v="1"/>
    <n v="0"/>
  </r>
  <r>
    <x v="3"/>
    <d v="2025-04-14T00:00:00"/>
    <x v="35"/>
    <x v="8"/>
    <x v="19"/>
    <n v="1"/>
    <n v="1"/>
    <n v="0"/>
    <m/>
    <m/>
    <n v="0"/>
  </r>
  <r>
    <x v="3"/>
    <d v="2025-04-14T00:00:00"/>
    <x v="35"/>
    <x v="12"/>
    <x v="9"/>
    <n v="1"/>
    <n v="1"/>
    <n v="0"/>
    <m/>
    <m/>
    <n v="0"/>
  </r>
  <r>
    <x v="3"/>
    <d v="2025-04-14T00:00:00"/>
    <x v="35"/>
    <x v="12"/>
    <x v="9"/>
    <n v="1"/>
    <n v="1"/>
    <n v="0"/>
    <m/>
    <m/>
    <n v="0"/>
  </r>
  <r>
    <x v="3"/>
    <d v="2025-04-14T00:00:00"/>
    <x v="35"/>
    <x v="12"/>
    <x v="9"/>
    <n v="1"/>
    <n v="1"/>
    <n v="0"/>
    <m/>
    <m/>
    <n v="0"/>
  </r>
  <r>
    <x v="3"/>
    <d v="2025-04-14T00:00:00"/>
    <x v="35"/>
    <x v="12"/>
    <x v="9"/>
    <n v="1"/>
    <n v="1"/>
    <n v="0"/>
    <m/>
    <m/>
    <n v="0"/>
  </r>
  <r>
    <x v="3"/>
    <d v="2025-04-14T00:00:00"/>
    <x v="35"/>
    <x v="12"/>
    <x v="9"/>
    <n v="2"/>
    <n v="2"/>
    <n v="0"/>
    <m/>
    <m/>
    <n v="0"/>
  </r>
  <r>
    <x v="3"/>
    <d v="2025-04-14T00:00:00"/>
    <x v="35"/>
    <x v="12"/>
    <x v="9"/>
    <n v="2"/>
    <n v="2"/>
    <n v="0"/>
    <m/>
    <m/>
    <n v="0"/>
  </r>
  <r>
    <x v="3"/>
    <d v="2025-04-14T00:00:00"/>
    <x v="35"/>
    <x v="12"/>
    <x v="9"/>
    <n v="12"/>
    <n v="11"/>
    <n v="-1"/>
    <m/>
    <m/>
    <n v="0"/>
  </r>
  <r>
    <x v="3"/>
    <d v="2025-04-14T00:00:00"/>
    <x v="35"/>
    <x v="12"/>
    <x v="9"/>
    <n v="1"/>
    <n v="1"/>
    <n v="0"/>
    <m/>
    <m/>
    <n v="0"/>
  </r>
  <r>
    <x v="3"/>
    <d v="2025-04-14T00:00:00"/>
    <x v="35"/>
    <x v="12"/>
    <x v="9"/>
    <n v="1"/>
    <n v="1"/>
    <n v="0"/>
    <m/>
    <m/>
    <n v="0"/>
  </r>
  <r>
    <x v="3"/>
    <d v="2025-04-14T00:00:00"/>
    <x v="35"/>
    <x v="12"/>
    <x v="9"/>
    <n v="4"/>
    <n v="3"/>
    <n v="-1"/>
    <m/>
    <m/>
    <n v="0"/>
  </r>
  <r>
    <x v="3"/>
    <d v="2025-04-14T00:00:00"/>
    <x v="35"/>
    <x v="12"/>
    <x v="9"/>
    <n v="2"/>
    <n v="2"/>
    <n v="0"/>
    <m/>
    <m/>
    <n v="0"/>
  </r>
  <r>
    <x v="3"/>
    <d v="2025-04-14T00:00:00"/>
    <x v="35"/>
    <x v="12"/>
    <x v="9"/>
    <n v="2"/>
    <n v="2"/>
    <n v="0"/>
    <m/>
    <m/>
    <n v="0"/>
  </r>
  <r>
    <x v="3"/>
    <d v="2025-04-14T00:00:00"/>
    <x v="35"/>
    <x v="12"/>
    <x v="9"/>
    <n v="1"/>
    <n v="1"/>
    <n v="0"/>
    <m/>
    <m/>
    <n v="0"/>
  </r>
  <r>
    <x v="3"/>
    <d v="2025-04-14T00:00:00"/>
    <x v="35"/>
    <x v="12"/>
    <x v="9"/>
    <n v="5"/>
    <n v="4"/>
    <n v="-1"/>
    <m/>
    <m/>
    <n v="0"/>
  </r>
  <r>
    <x v="3"/>
    <d v="2025-04-14T00:00:00"/>
    <x v="35"/>
    <x v="12"/>
    <x v="9"/>
    <n v="3"/>
    <n v="3"/>
    <n v="0"/>
    <m/>
    <m/>
    <n v="0"/>
  </r>
  <r>
    <x v="3"/>
    <d v="2025-04-14T00:00:00"/>
    <x v="35"/>
    <x v="12"/>
    <x v="9"/>
    <n v="10"/>
    <n v="10"/>
    <n v="0"/>
    <m/>
    <m/>
    <n v="0"/>
  </r>
  <r>
    <x v="3"/>
    <d v="2025-04-14T00:00:00"/>
    <x v="35"/>
    <x v="12"/>
    <x v="9"/>
    <n v="6"/>
    <n v="5"/>
    <n v="-1"/>
    <m/>
    <m/>
    <n v="0"/>
  </r>
  <r>
    <x v="3"/>
    <d v="2025-04-14T00:00:00"/>
    <x v="35"/>
    <x v="12"/>
    <x v="9"/>
    <n v="2"/>
    <n v="2"/>
    <n v="0"/>
    <m/>
    <m/>
    <n v="0"/>
  </r>
  <r>
    <x v="3"/>
    <d v="2025-04-14T00:00:00"/>
    <x v="35"/>
    <x v="12"/>
    <x v="9"/>
    <n v="2"/>
    <n v="1"/>
    <n v="-1"/>
    <m/>
    <m/>
    <n v="0"/>
  </r>
  <r>
    <x v="3"/>
    <d v="2025-04-14T00:00:00"/>
    <x v="35"/>
    <x v="12"/>
    <x v="9"/>
    <n v="1"/>
    <n v="1"/>
    <n v="0"/>
    <m/>
    <m/>
    <n v="0"/>
  </r>
  <r>
    <x v="3"/>
    <d v="2025-04-14T00:00:00"/>
    <x v="35"/>
    <x v="14"/>
    <x v="16"/>
    <n v="1"/>
    <n v="1"/>
    <n v="0"/>
    <m/>
    <m/>
    <n v="0"/>
  </r>
  <r>
    <x v="3"/>
    <d v="2025-04-14T00:00:00"/>
    <x v="35"/>
    <x v="14"/>
    <x v="16"/>
    <m/>
    <n v="1"/>
    <n v="1"/>
    <n v="6"/>
    <n v="5"/>
    <n v="-1"/>
  </r>
  <r>
    <x v="3"/>
    <d v="2025-04-14T00:00:00"/>
    <x v="35"/>
    <x v="14"/>
    <x v="16"/>
    <n v="1"/>
    <n v="1"/>
    <n v="0"/>
    <m/>
    <m/>
    <n v="0"/>
  </r>
  <r>
    <x v="3"/>
    <d v="2025-04-14T00:00:00"/>
    <x v="35"/>
    <x v="14"/>
    <x v="16"/>
    <m/>
    <m/>
    <n v="0"/>
    <m/>
    <m/>
    <n v="0"/>
  </r>
  <r>
    <x v="3"/>
    <d v="2025-04-14T00:00:00"/>
    <x v="35"/>
    <x v="14"/>
    <x v="16"/>
    <n v="1"/>
    <n v="1"/>
    <n v="0"/>
    <m/>
    <m/>
    <n v="0"/>
  </r>
  <r>
    <x v="3"/>
    <d v="2025-04-14T00:00:00"/>
    <x v="35"/>
    <x v="14"/>
    <x v="10"/>
    <n v="1"/>
    <n v="1"/>
    <n v="0"/>
    <m/>
    <m/>
    <n v="0"/>
  </r>
  <r>
    <x v="3"/>
    <d v="2025-04-14T00:00:00"/>
    <x v="35"/>
    <x v="14"/>
    <x v="10"/>
    <n v="1"/>
    <n v="1"/>
    <n v="0"/>
    <m/>
    <m/>
    <n v="0"/>
  </r>
  <r>
    <x v="3"/>
    <d v="2025-04-14T00:00:00"/>
    <x v="35"/>
    <x v="14"/>
    <x v="10"/>
    <n v="1"/>
    <n v="1"/>
    <n v="0"/>
    <m/>
    <m/>
    <n v="0"/>
  </r>
  <r>
    <x v="3"/>
    <d v="2025-04-14T00:00:00"/>
    <x v="35"/>
    <x v="14"/>
    <x v="10"/>
    <n v="1"/>
    <n v="1"/>
    <n v="0"/>
    <m/>
    <m/>
    <n v="0"/>
  </r>
  <r>
    <x v="3"/>
    <d v="2025-04-14T00:00:00"/>
    <x v="35"/>
    <x v="14"/>
    <x v="10"/>
    <n v="2"/>
    <n v="2"/>
    <n v="0"/>
    <m/>
    <m/>
    <n v="0"/>
  </r>
  <r>
    <x v="3"/>
    <d v="2025-04-14T00:00:00"/>
    <x v="35"/>
    <x v="14"/>
    <x v="10"/>
    <n v="2"/>
    <n v="2"/>
    <n v="0"/>
    <m/>
    <m/>
    <n v="0"/>
  </r>
  <r>
    <x v="3"/>
    <d v="2025-04-14T00:00:00"/>
    <x v="35"/>
    <x v="14"/>
    <x v="10"/>
    <n v="12"/>
    <n v="11"/>
    <n v="-1"/>
    <m/>
    <m/>
    <n v="0"/>
  </r>
  <r>
    <x v="3"/>
    <d v="2025-04-14T00:00:00"/>
    <x v="35"/>
    <x v="14"/>
    <x v="10"/>
    <n v="1"/>
    <n v="1"/>
    <n v="0"/>
    <m/>
    <m/>
    <n v="0"/>
  </r>
  <r>
    <x v="3"/>
    <d v="2025-04-14T00:00:00"/>
    <x v="35"/>
    <x v="14"/>
    <x v="10"/>
    <n v="1"/>
    <n v="1"/>
    <n v="0"/>
    <m/>
    <m/>
    <n v="0"/>
  </r>
  <r>
    <x v="3"/>
    <d v="2025-04-14T00:00:00"/>
    <x v="35"/>
    <x v="14"/>
    <x v="10"/>
    <n v="4"/>
    <n v="4"/>
    <n v="0"/>
    <m/>
    <m/>
    <n v="0"/>
  </r>
  <r>
    <x v="3"/>
    <d v="2025-04-14T00:00:00"/>
    <x v="35"/>
    <x v="14"/>
    <x v="10"/>
    <n v="2"/>
    <n v="2"/>
    <n v="0"/>
    <m/>
    <m/>
    <n v="0"/>
  </r>
  <r>
    <x v="3"/>
    <d v="2025-04-14T00:00:00"/>
    <x v="35"/>
    <x v="14"/>
    <x v="10"/>
    <n v="2"/>
    <n v="2"/>
    <n v="0"/>
    <m/>
    <m/>
    <n v="0"/>
  </r>
  <r>
    <x v="3"/>
    <d v="2025-04-14T00:00:00"/>
    <x v="35"/>
    <x v="14"/>
    <x v="10"/>
    <n v="1"/>
    <n v="1"/>
    <n v="0"/>
    <m/>
    <m/>
    <n v="0"/>
  </r>
  <r>
    <x v="3"/>
    <d v="2025-04-14T00:00:00"/>
    <x v="35"/>
    <x v="14"/>
    <x v="10"/>
    <n v="5"/>
    <n v="5"/>
    <n v="0"/>
    <m/>
    <m/>
    <n v="0"/>
  </r>
  <r>
    <x v="3"/>
    <d v="2025-04-14T00:00:00"/>
    <x v="35"/>
    <x v="14"/>
    <x v="10"/>
    <n v="3"/>
    <n v="3"/>
    <n v="0"/>
    <m/>
    <m/>
    <n v="0"/>
  </r>
  <r>
    <x v="3"/>
    <d v="2025-04-14T00:00:00"/>
    <x v="35"/>
    <x v="14"/>
    <x v="10"/>
    <n v="10"/>
    <n v="10"/>
    <n v="0"/>
    <m/>
    <m/>
    <n v="0"/>
  </r>
  <r>
    <x v="3"/>
    <d v="2025-04-14T00:00:00"/>
    <x v="35"/>
    <x v="14"/>
    <x v="10"/>
    <n v="6"/>
    <n v="6"/>
    <n v="0"/>
    <m/>
    <m/>
    <n v="0"/>
  </r>
  <r>
    <x v="3"/>
    <d v="2025-04-14T00:00:00"/>
    <x v="35"/>
    <x v="14"/>
    <x v="10"/>
    <n v="2"/>
    <n v="2"/>
    <n v="0"/>
    <m/>
    <m/>
    <n v="0"/>
  </r>
  <r>
    <x v="3"/>
    <d v="2025-04-14T00:00:00"/>
    <x v="35"/>
    <x v="14"/>
    <x v="10"/>
    <n v="2"/>
    <n v="2"/>
    <n v="0"/>
    <m/>
    <m/>
    <n v="0"/>
  </r>
  <r>
    <x v="3"/>
    <d v="2025-04-14T00:00:00"/>
    <x v="35"/>
    <x v="14"/>
    <x v="10"/>
    <n v="1"/>
    <n v="1"/>
    <n v="0"/>
    <m/>
    <m/>
    <n v="0"/>
  </r>
  <r>
    <x v="3"/>
    <d v="2025-04-14T00:00:00"/>
    <x v="35"/>
    <x v="12"/>
    <x v="13"/>
    <n v="1"/>
    <n v="1"/>
    <n v="0"/>
    <m/>
    <m/>
    <n v="0"/>
  </r>
  <r>
    <x v="3"/>
    <d v="2025-04-14T00:00:00"/>
    <x v="35"/>
    <x v="12"/>
    <x v="13"/>
    <n v="1"/>
    <n v="1"/>
    <n v="0"/>
    <m/>
    <m/>
    <n v="0"/>
  </r>
  <r>
    <x v="3"/>
    <d v="2025-04-14T00:00:00"/>
    <x v="35"/>
    <x v="12"/>
    <x v="13"/>
    <n v="2"/>
    <n v="2"/>
    <n v="0"/>
    <m/>
    <m/>
    <n v="0"/>
  </r>
  <r>
    <x v="3"/>
    <d v="2025-04-14T00:00:00"/>
    <x v="35"/>
    <x v="12"/>
    <x v="13"/>
    <n v="1"/>
    <n v="1"/>
    <n v="0"/>
    <m/>
    <m/>
    <n v="0"/>
  </r>
  <r>
    <x v="3"/>
    <d v="2025-04-14T00:00:00"/>
    <x v="35"/>
    <x v="12"/>
    <x v="13"/>
    <n v="1"/>
    <n v="1"/>
    <n v="0"/>
    <m/>
    <m/>
    <n v="0"/>
  </r>
  <r>
    <x v="3"/>
    <d v="2025-04-14T00:00:00"/>
    <x v="35"/>
    <x v="12"/>
    <x v="13"/>
    <n v="1"/>
    <n v="1"/>
    <n v="0"/>
    <m/>
    <m/>
    <n v="0"/>
  </r>
  <r>
    <x v="3"/>
    <d v="2025-04-14T00:00:00"/>
    <x v="35"/>
    <x v="12"/>
    <x v="13"/>
    <n v="1"/>
    <n v="1"/>
    <n v="0"/>
    <m/>
    <m/>
    <n v="0"/>
  </r>
  <r>
    <x v="3"/>
    <d v="2025-04-14T00:00:00"/>
    <x v="35"/>
    <x v="12"/>
    <x v="13"/>
    <n v="1"/>
    <n v="1"/>
    <n v="0"/>
    <m/>
    <m/>
    <n v="0"/>
  </r>
  <r>
    <x v="3"/>
    <d v="2025-04-14T00:00:00"/>
    <x v="35"/>
    <x v="12"/>
    <x v="13"/>
    <n v="3"/>
    <n v="3"/>
    <n v="0"/>
    <m/>
    <m/>
    <n v="0"/>
  </r>
  <r>
    <x v="3"/>
    <d v="2025-04-14T00:00:00"/>
    <x v="35"/>
    <x v="12"/>
    <x v="13"/>
    <n v="1"/>
    <n v="1"/>
    <n v="0"/>
    <m/>
    <m/>
    <n v="0"/>
  </r>
  <r>
    <x v="3"/>
    <d v="2025-04-14T00:00:00"/>
    <x v="35"/>
    <x v="12"/>
    <x v="13"/>
    <n v="1"/>
    <n v="1"/>
    <n v="0"/>
    <m/>
    <m/>
    <n v="0"/>
  </r>
  <r>
    <x v="3"/>
    <d v="2025-04-14T00:00:00"/>
    <x v="35"/>
    <x v="12"/>
    <x v="13"/>
    <n v="1"/>
    <n v="1"/>
    <n v="0"/>
    <m/>
    <m/>
    <n v="0"/>
  </r>
  <r>
    <x v="3"/>
    <d v="2025-04-14T00:00:00"/>
    <x v="35"/>
    <x v="12"/>
    <x v="13"/>
    <n v="1"/>
    <n v="1"/>
    <n v="0"/>
    <m/>
    <m/>
    <n v="0"/>
  </r>
  <r>
    <x v="3"/>
    <d v="2025-04-14T00:00:00"/>
    <x v="35"/>
    <x v="12"/>
    <x v="13"/>
    <n v="4"/>
    <n v="5"/>
    <n v="1"/>
    <m/>
    <m/>
    <n v="0"/>
  </r>
  <r>
    <x v="3"/>
    <d v="2025-04-14T00:00:00"/>
    <x v="35"/>
    <x v="12"/>
    <x v="13"/>
    <n v="1"/>
    <n v="0"/>
    <n v="-1"/>
    <m/>
    <m/>
    <n v="0"/>
  </r>
  <r>
    <x v="3"/>
    <d v="2025-04-14T00:00:00"/>
    <x v="35"/>
    <x v="12"/>
    <x v="13"/>
    <m/>
    <n v="4"/>
    <n v="4"/>
    <m/>
    <m/>
    <n v="0"/>
  </r>
  <r>
    <x v="3"/>
    <d v="2025-04-14T00:00:00"/>
    <x v="35"/>
    <x v="12"/>
    <x v="13"/>
    <n v="2"/>
    <n v="1"/>
    <n v="-1"/>
    <m/>
    <m/>
    <n v="0"/>
  </r>
  <r>
    <x v="3"/>
    <d v="2025-04-14T00:00:00"/>
    <x v="35"/>
    <x v="9"/>
    <x v="21"/>
    <n v="11"/>
    <n v="16"/>
    <n v="5"/>
    <n v="15"/>
    <n v="9"/>
    <n v="-6"/>
  </r>
  <r>
    <x v="3"/>
    <d v="2025-04-14T00:00:00"/>
    <x v="35"/>
    <x v="9"/>
    <x v="14"/>
    <m/>
    <m/>
    <n v="0"/>
    <n v="6"/>
    <n v="6"/>
    <n v="0"/>
  </r>
  <r>
    <x v="3"/>
    <d v="2025-04-14T00:00:00"/>
    <x v="35"/>
    <x v="9"/>
    <x v="14"/>
    <m/>
    <m/>
    <n v="0"/>
    <n v="2"/>
    <n v="2"/>
    <n v="0"/>
  </r>
  <r>
    <x v="3"/>
    <d v="2025-04-14T00:00:00"/>
    <x v="35"/>
    <x v="9"/>
    <x v="14"/>
    <m/>
    <m/>
    <n v="0"/>
    <n v="1"/>
    <n v="1"/>
    <n v="0"/>
  </r>
  <r>
    <x v="3"/>
    <d v="2025-04-14T00:00:00"/>
    <x v="35"/>
    <x v="9"/>
    <x v="14"/>
    <n v="3"/>
    <n v="2"/>
    <n v="-1"/>
    <n v="6"/>
    <n v="4"/>
    <n v="-2"/>
  </r>
  <r>
    <x v="3"/>
    <d v="2025-04-14T00:00:00"/>
    <x v="35"/>
    <x v="9"/>
    <x v="14"/>
    <m/>
    <m/>
    <n v="0"/>
    <n v="3"/>
    <n v="3"/>
    <n v="0"/>
  </r>
  <r>
    <x v="3"/>
    <d v="2025-04-14T00:00:00"/>
    <x v="35"/>
    <x v="9"/>
    <x v="14"/>
    <m/>
    <m/>
    <n v="0"/>
    <n v="6"/>
    <n v="4"/>
    <n v="-2"/>
  </r>
  <r>
    <x v="3"/>
    <d v="2025-04-14T00:00:00"/>
    <x v="35"/>
    <x v="9"/>
    <x v="14"/>
    <m/>
    <m/>
    <n v="0"/>
    <n v="3"/>
    <n v="2"/>
    <n v="-1"/>
  </r>
  <r>
    <x v="3"/>
    <d v="2025-04-14T00:00:00"/>
    <x v="35"/>
    <x v="11"/>
    <x v="7"/>
    <n v="1"/>
    <n v="1"/>
    <n v="0"/>
    <m/>
    <m/>
    <n v="0"/>
  </r>
  <r>
    <x v="3"/>
    <d v="2025-04-14T00:00:00"/>
    <x v="35"/>
    <x v="11"/>
    <x v="7"/>
    <n v="1"/>
    <n v="1"/>
    <n v="0"/>
    <m/>
    <m/>
    <n v="0"/>
  </r>
  <r>
    <x v="3"/>
    <d v="2025-04-14T00:00:00"/>
    <x v="35"/>
    <x v="11"/>
    <x v="7"/>
    <n v="1"/>
    <n v="1"/>
    <n v="0"/>
    <m/>
    <m/>
    <n v="0"/>
  </r>
  <r>
    <x v="3"/>
    <d v="2025-04-14T00:00:00"/>
    <x v="35"/>
    <x v="11"/>
    <x v="7"/>
    <n v="2"/>
    <n v="2"/>
    <n v="0"/>
    <m/>
    <m/>
    <n v="0"/>
  </r>
  <r>
    <x v="3"/>
    <d v="2025-04-14T00:00:00"/>
    <x v="35"/>
    <x v="11"/>
    <x v="7"/>
    <n v="3"/>
    <n v="3"/>
    <n v="0"/>
    <m/>
    <m/>
    <n v="0"/>
  </r>
  <r>
    <x v="3"/>
    <d v="2025-04-14T00:00:00"/>
    <x v="35"/>
    <x v="11"/>
    <x v="7"/>
    <n v="10"/>
    <n v="10"/>
    <n v="0"/>
    <m/>
    <m/>
    <n v="0"/>
  </r>
  <r>
    <x v="3"/>
    <d v="2025-04-14T00:00:00"/>
    <x v="35"/>
    <x v="11"/>
    <x v="7"/>
    <n v="2"/>
    <n v="2"/>
    <n v="0"/>
    <m/>
    <m/>
    <n v="0"/>
  </r>
  <r>
    <x v="3"/>
    <d v="2025-04-14T00:00:00"/>
    <x v="35"/>
    <x v="11"/>
    <x v="7"/>
    <n v="2"/>
    <n v="2"/>
    <n v="0"/>
    <m/>
    <m/>
    <n v="0"/>
  </r>
  <r>
    <x v="3"/>
    <d v="2025-04-14T00:00:00"/>
    <x v="35"/>
    <x v="11"/>
    <x v="7"/>
    <n v="4"/>
    <n v="4"/>
    <n v="0"/>
    <m/>
    <m/>
    <n v="0"/>
  </r>
  <r>
    <x v="3"/>
    <d v="2025-04-14T00:00:00"/>
    <x v="35"/>
    <x v="11"/>
    <x v="7"/>
    <n v="8"/>
    <n v="7"/>
    <n v="-1"/>
    <m/>
    <m/>
    <n v="0"/>
  </r>
  <r>
    <x v="3"/>
    <d v="2025-04-14T00:00:00"/>
    <x v="35"/>
    <x v="11"/>
    <x v="7"/>
    <n v="2"/>
    <n v="2"/>
    <n v="0"/>
    <m/>
    <m/>
    <n v="0"/>
  </r>
  <r>
    <x v="3"/>
    <d v="2025-04-14T00:00:00"/>
    <x v="35"/>
    <x v="11"/>
    <x v="7"/>
    <n v="2"/>
    <n v="2"/>
    <n v="0"/>
    <m/>
    <m/>
    <n v="0"/>
  </r>
  <r>
    <x v="3"/>
    <d v="2025-04-14T00:00:00"/>
    <x v="35"/>
    <x v="11"/>
    <x v="7"/>
    <n v="7"/>
    <n v="8"/>
    <n v="1"/>
    <m/>
    <m/>
    <n v="0"/>
  </r>
  <r>
    <x v="3"/>
    <d v="2025-04-14T00:00:00"/>
    <x v="35"/>
    <x v="11"/>
    <x v="7"/>
    <n v="5"/>
    <n v="6"/>
    <n v="1"/>
    <m/>
    <m/>
    <n v="0"/>
  </r>
  <r>
    <x v="3"/>
    <d v="2025-04-14T00:00:00"/>
    <x v="35"/>
    <x v="11"/>
    <x v="7"/>
    <n v="4"/>
    <n v="4"/>
    <n v="0"/>
    <m/>
    <m/>
    <n v="0"/>
  </r>
  <r>
    <x v="3"/>
    <d v="2025-04-14T00:00:00"/>
    <x v="35"/>
    <x v="11"/>
    <x v="7"/>
    <n v="5"/>
    <n v="5"/>
    <n v="0"/>
    <m/>
    <m/>
    <n v="0"/>
  </r>
  <r>
    <x v="3"/>
    <d v="2025-04-14T00:00:00"/>
    <x v="35"/>
    <x v="11"/>
    <x v="7"/>
    <n v="0"/>
    <n v="1"/>
    <n v="1"/>
    <m/>
    <m/>
    <n v="0"/>
  </r>
  <r>
    <x v="3"/>
    <d v="2025-04-21T00:00:00"/>
    <x v="36"/>
    <x v="8"/>
    <x v="8"/>
    <n v="1"/>
    <n v="1"/>
    <n v="0"/>
    <m/>
    <m/>
    <n v="0"/>
  </r>
  <r>
    <x v="3"/>
    <d v="2025-04-21T00:00:00"/>
    <x v="36"/>
    <x v="8"/>
    <x v="8"/>
    <n v="1"/>
    <n v="1"/>
    <n v="0"/>
    <m/>
    <m/>
    <n v="0"/>
  </r>
  <r>
    <x v="3"/>
    <d v="2025-04-21T00:00:00"/>
    <x v="36"/>
    <x v="8"/>
    <x v="8"/>
    <n v="1"/>
    <n v="1"/>
    <n v="0"/>
    <m/>
    <m/>
    <n v="0"/>
  </r>
  <r>
    <x v="3"/>
    <d v="2025-04-21T00:00:00"/>
    <x v="36"/>
    <x v="8"/>
    <x v="8"/>
    <n v="1"/>
    <n v="1"/>
    <n v="0"/>
    <m/>
    <m/>
    <n v="0"/>
  </r>
  <r>
    <x v="3"/>
    <d v="2025-04-21T00:00:00"/>
    <x v="36"/>
    <x v="8"/>
    <x v="8"/>
    <n v="2"/>
    <n v="2"/>
    <n v="0"/>
    <m/>
    <m/>
    <n v="0"/>
  </r>
  <r>
    <x v="3"/>
    <d v="2025-04-21T00:00:00"/>
    <x v="36"/>
    <x v="8"/>
    <x v="8"/>
    <n v="2"/>
    <n v="2"/>
    <n v="0"/>
    <m/>
    <m/>
    <n v="0"/>
  </r>
  <r>
    <x v="3"/>
    <d v="2025-04-21T00:00:00"/>
    <x v="36"/>
    <x v="8"/>
    <x v="8"/>
    <n v="12"/>
    <n v="12"/>
    <n v="0"/>
    <m/>
    <m/>
    <n v="0"/>
  </r>
  <r>
    <x v="3"/>
    <d v="2025-04-21T00:00:00"/>
    <x v="36"/>
    <x v="8"/>
    <x v="8"/>
    <n v="1"/>
    <n v="1"/>
    <n v="0"/>
    <m/>
    <m/>
    <n v="0"/>
  </r>
  <r>
    <x v="3"/>
    <d v="2025-04-21T00:00:00"/>
    <x v="36"/>
    <x v="8"/>
    <x v="8"/>
    <n v="1"/>
    <n v="1"/>
    <n v="0"/>
    <m/>
    <m/>
    <n v="0"/>
  </r>
  <r>
    <x v="3"/>
    <d v="2025-04-21T00:00:00"/>
    <x v="36"/>
    <x v="8"/>
    <x v="8"/>
    <n v="4"/>
    <n v="4"/>
    <n v="0"/>
    <m/>
    <m/>
    <n v="0"/>
  </r>
  <r>
    <x v="3"/>
    <d v="2025-04-21T00:00:00"/>
    <x v="36"/>
    <x v="8"/>
    <x v="8"/>
    <n v="2"/>
    <n v="2"/>
    <n v="0"/>
    <m/>
    <m/>
    <n v="0"/>
  </r>
  <r>
    <x v="3"/>
    <d v="2025-04-21T00:00:00"/>
    <x v="36"/>
    <x v="8"/>
    <x v="8"/>
    <n v="2"/>
    <n v="2"/>
    <n v="0"/>
    <m/>
    <m/>
    <n v="0"/>
  </r>
  <r>
    <x v="3"/>
    <d v="2025-04-21T00:00:00"/>
    <x v="36"/>
    <x v="8"/>
    <x v="8"/>
    <n v="1"/>
    <n v="1"/>
    <n v="0"/>
    <m/>
    <m/>
    <n v="0"/>
  </r>
  <r>
    <x v="3"/>
    <d v="2025-04-21T00:00:00"/>
    <x v="36"/>
    <x v="8"/>
    <x v="8"/>
    <n v="5"/>
    <n v="4"/>
    <n v="-1"/>
    <m/>
    <m/>
    <n v="0"/>
  </r>
  <r>
    <x v="3"/>
    <d v="2025-04-21T00:00:00"/>
    <x v="36"/>
    <x v="8"/>
    <x v="8"/>
    <n v="3"/>
    <n v="3"/>
    <n v="0"/>
    <m/>
    <m/>
    <n v="0"/>
  </r>
  <r>
    <x v="3"/>
    <d v="2025-04-21T00:00:00"/>
    <x v="36"/>
    <x v="8"/>
    <x v="8"/>
    <n v="10"/>
    <n v="10"/>
    <n v="0"/>
    <m/>
    <m/>
    <n v="0"/>
  </r>
  <r>
    <x v="3"/>
    <d v="2025-04-21T00:00:00"/>
    <x v="36"/>
    <x v="8"/>
    <x v="8"/>
    <n v="6"/>
    <n v="6"/>
    <n v="0"/>
    <m/>
    <m/>
    <n v="0"/>
  </r>
  <r>
    <x v="3"/>
    <d v="2025-04-21T00:00:00"/>
    <x v="36"/>
    <x v="8"/>
    <x v="8"/>
    <n v="2"/>
    <n v="2"/>
    <n v="0"/>
    <m/>
    <m/>
    <n v="0"/>
  </r>
  <r>
    <x v="3"/>
    <d v="2025-04-21T00:00:00"/>
    <x v="36"/>
    <x v="8"/>
    <x v="8"/>
    <n v="2"/>
    <n v="2"/>
    <n v="0"/>
    <m/>
    <m/>
    <n v="0"/>
  </r>
  <r>
    <x v="3"/>
    <d v="2025-04-21T00:00:00"/>
    <x v="36"/>
    <x v="8"/>
    <x v="8"/>
    <n v="1"/>
    <n v="1"/>
    <n v="0"/>
    <m/>
    <m/>
    <n v="0"/>
  </r>
  <r>
    <x v="3"/>
    <d v="2025-04-21T00:00:00"/>
    <x v="36"/>
    <x v="8"/>
    <x v="19"/>
    <n v="2"/>
    <n v="2"/>
    <n v="0"/>
    <m/>
    <m/>
    <n v="0"/>
  </r>
  <r>
    <x v="3"/>
    <d v="2025-04-21T00:00:00"/>
    <x v="36"/>
    <x v="8"/>
    <x v="19"/>
    <n v="1"/>
    <n v="1"/>
    <n v="0"/>
    <m/>
    <m/>
    <n v="0"/>
  </r>
  <r>
    <x v="3"/>
    <d v="2025-04-21T00:00:00"/>
    <x v="36"/>
    <x v="8"/>
    <x v="19"/>
    <n v="3"/>
    <n v="3"/>
    <n v="0"/>
    <m/>
    <m/>
    <n v="0"/>
  </r>
  <r>
    <x v="3"/>
    <d v="2025-04-21T00:00:00"/>
    <x v="36"/>
    <x v="8"/>
    <x v="19"/>
    <n v="3"/>
    <n v="3"/>
    <n v="0"/>
    <n v="1"/>
    <n v="1"/>
    <n v="0"/>
  </r>
  <r>
    <x v="3"/>
    <d v="2025-04-21T00:00:00"/>
    <x v="36"/>
    <x v="8"/>
    <x v="19"/>
    <n v="1"/>
    <n v="1"/>
    <n v="0"/>
    <m/>
    <m/>
    <n v="0"/>
  </r>
  <r>
    <x v="3"/>
    <d v="2025-04-21T00:00:00"/>
    <x v="36"/>
    <x v="12"/>
    <x v="9"/>
    <n v="1"/>
    <n v="1"/>
    <n v="0"/>
    <m/>
    <m/>
    <n v="0"/>
  </r>
  <r>
    <x v="3"/>
    <d v="2025-04-21T00:00:00"/>
    <x v="36"/>
    <x v="12"/>
    <x v="9"/>
    <n v="1"/>
    <n v="1"/>
    <n v="0"/>
    <m/>
    <m/>
    <n v="0"/>
  </r>
  <r>
    <x v="3"/>
    <d v="2025-04-21T00:00:00"/>
    <x v="36"/>
    <x v="12"/>
    <x v="9"/>
    <n v="1"/>
    <n v="1"/>
    <n v="0"/>
    <m/>
    <m/>
    <n v="0"/>
  </r>
  <r>
    <x v="3"/>
    <d v="2025-04-21T00:00:00"/>
    <x v="36"/>
    <x v="12"/>
    <x v="9"/>
    <n v="1"/>
    <n v="1"/>
    <n v="0"/>
    <m/>
    <m/>
    <n v="0"/>
  </r>
  <r>
    <x v="3"/>
    <d v="2025-04-21T00:00:00"/>
    <x v="36"/>
    <x v="12"/>
    <x v="9"/>
    <n v="2"/>
    <n v="2"/>
    <n v="0"/>
    <m/>
    <m/>
    <n v="0"/>
  </r>
  <r>
    <x v="3"/>
    <d v="2025-04-21T00:00:00"/>
    <x v="36"/>
    <x v="12"/>
    <x v="9"/>
    <n v="2"/>
    <n v="2"/>
    <n v="0"/>
    <m/>
    <m/>
    <n v="0"/>
  </r>
  <r>
    <x v="3"/>
    <d v="2025-04-21T00:00:00"/>
    <x v="36"/>
    <x v="12"/>
    <x v="9"/>
    <n v="12"/>
    <n v="11"/>
    <n v="-1"/>
    <m/>
    <m/>
    <n v="0"/>
  </r>
  <r>
    <x v="3"/>
    <d v="2025-04-21T00:00:00"/>
    <x v="36"/>
    <x v="12"/>
    <x v="9"/>
    <n v="1"/>
    <n v="1"/>
    <n v="0"/>
    <m/>
    <m/>
    <n v="0"/>
  </r>
  <r>
    <x v="3"/>
    <d v="2025-04-21T00:00:00"/>
    <x v="36"/>
    <x v="12"/>
    <x v="9"/>
    <n v="1"/>
    <n v="1"/>
    <n v="0"/>
    <m/>
    <m/>
    <n v="0"/>
  </r>
  <r>
    <x v="3"/>
    <d v="2025-04-21T00:00:00"/>
    <x v="36"/>
    <x v="12"/>
    <x v="9"/>
    <n v="4"/>
    <n v="3"/>
    <n v="-1"/>
    <m/>
    <m/>
    <n v="0"/>
  </r>
  <r>
    <x v="3"/>
    <d v="2025-04-21T00:00:00"/>
    <x v="36"/>
    <x v="12"/>
    <x v="9"/>
    <n v="2"/>
    <n v="2"/>
    <n v="0"/>
    <m/>
    <m/>
    <n v="0"/>
  </r>
  <r>
    <x v="3"/>
    <d v="2025-04-21T00:00:00"/>
    <x v="36"/>
    <x v="12"/>
    <x v="9"/>
    <n v="2"/>
    <n v="2"/>
    <n v="0"/>
    <m/>
    <m/>
    <n v="0"/>
  </r>
  <r>
    <x v="3"/>
    <d v="2025-04-21T00:00:00"/>
    <x v="36"/>
    <x v="12"/>
    <x v="9"/>
    <n v="1"/>
    <n v="1"/>
    <n v="0"/>
    <m/>
    <m/>
    <n v="0"/>
  </r>
  <r>
    <x v="3"/>
    <d v="2025-04-21T00:00:00"/>
    <x v="36"/>
    <x v="12"/>
    <x v="9"/>
    <n v="5"/>
    <n v="4"/>
    <n v="-1"/>
    <m/>
    <m/>
    <n v="0"/>
  </r>
  <r>
    <x v="3"/>
    <d v="2025-04-21T00:00:00"/>
    <x v="36"/>
    <x v="12"/>
    <x v="9"/>
    <n v="3"/>
    <n v="3"/>
    <n v="0"/>
    <m/>
    <m/>
    <n v="0"/>
  </r>
  <r>
    <x v="3"/>
    <d v="2025-04-21T00:00:00"/>
    <x v="36"/>
    <x v="12"/>
    <x v="9"/>
    <n v="10"/>
    <n v="10"/>
    <n v="0"/>
    <m/>
    <m/>
    <n v="0"/>
  </r>
  <r>
    <x v="3"/>
    <d v="2025-04-21T00:00:00"/>
    <x v="36"/>
    <x v="12"/>
    <x v="9"/>
    <n v="6"/>
    <n v="5"/>
    <n v="-1"/>
    <m/>
    <m/>
    <n v="0"/>
  </r>
  <r>
    <x v="3"/>
    <d v="2025-04-21T00:00:00"/>
    <x v="36"/>
    <x v="12"/>
    <x v="9"/>
    <n v="2"/>
    <n v="2"/>
    <n v="0"/>
    <m/>
    <m/>
    <n v="0"/>
  </r>
  <r>
    <x v="3"/>
    <d v="2025-04-21T00:00:00"/>
    <x v="36"/>
    <x v="12"/>
    <x v="9"/>
    <n v="2"/>
    <n v="1"/>
    <n v="-1"/>
    <m/>
    <m/>
    <n v="0"/>
  </r>
  <r>
    <x v="3"/>
    <d v="2025-04-21T00:00:00"/>
    <x v="36"/>
    <x v="12"/>
    <x v="9"/>
    <n v="1"/>
    <n v="1"/>
    <n v="0"/>
    <m/>
    <m/>
    <n v="0"/>
  </r>
  <r>
    <x v="3"/>
    <d v="2025-04-21T00:00:00"/>
    <x v="36"/>
    <x v="14"/>
    <x v="16"/>
    <n v="1"/>
    <n v="1"/>
    <n v="0"/>
    <m/>
    <m/>
    <n v="0"/>
  </r>
  <r>
    <x v="3"/>
    <d v="2025-04-21T00:00:00"/>
    <x v="36"/>
    <x v="14"/>
    <x v="16"/>
    <m/>
    <n v="1"/>
    <n v="1"/>
    <n v="6"/>
    <n v="5"/>
    <n v="-1"/>
  </r>
  <r>
    <x v="3"/>
    <d v="2025-04-21T00:00:00"/>
    <x v="36"/>
    <x v="14"/>
    <x v="16"/>
    <n v="1"/>
    <n v="1"/>
    <n v="0"/>
    <m/>
    <m/>
    <n v="0"/>
  </r>
  <r>
    <x v="3"/>
    <d v="2025-04-21T00:00:00"/>
    <x v="36"/>
    <x v="14"/>
    <x v="16"/>
    <m/>
    <m/>
    <n v="0"/>
    <m/>
    <m/>
    <n v="0"/>
  </r>
  <r>
    <x v="3"/>
    <d v="2025-04-21T00:00:00"/>
    <x v="36"/>
    <x v="14"/>
    <x v="16"/>
    <n v="1"/>
    <n v="1"/>
    <n v="0"/>
    <m/>
    <m/>
    <n v="0"/>
  </r>
  <r>
    <x v="3"/>
    <d v="2025-04-21T00:00:00"/>
    <x v="36"/>
    <x v="14"/>
    <x v="10"/>
    <n v="1"/>
    <n v="1"/>
    <n v="0"/>
    <m/>
    <m/>
    <n v="0"/>
  </r>
  <r>
    <x v="3"/>
    <d v="2025-04-21T00:00:00"/>
    <x v="36"/>
    <x v="14"/>
    <x v="10"/>
    <n v="1"/>
    <n v="1"/>
    <n v="0"/>
    <m/>
    <m/>
    <n v="0"/>
  </r>
  <r>
    <x v="3"/>
    <d v="2025-04-21T00:00:00"/>
    <x v="36"/>
    <x v="14"/>
    <x v="10"/>
    <n v="1"/>
    <n v="1"/>
    <n v="0"/>
    <m/>
    <m/>
    <n v="0"/>
  </r>
  <r>
    <x v="3"/>
    <d v="2025-04-21T00:00:00"/>
    <x v="36"/>
    <x v="14"/>
    <x v="10"/>
    <n v="1"/>
    <n v="1"/>
    <n v="0"/>
    <m/>
    <m/>
    <n v="0"/>
  </r>
  <r>
    <x v="3"/>
    <d v="2025-04-21T00:00:00"/>
    <x v="36"/>
    <x v="14"/>
    <x v="10"/>
    <n v="2"/>
    <n v="2"/>
    <n v="0"/>
    <m/>
    <m/>
    <n v="0"/>
  </r>
  <r>
    <x v="3"/>
    <d v="2025-04-21T00:00:00"/>
    <x v="36"/>
    <x v="14"/>
    <x v="10"/>
    <n v="2"/>
    <n v="2"/>
    <n v="0"/>
    <m/>
    <m/>
    <n v="0"/>
  </r>
  <r>
    <x v="3"/>
    <d v="2025-04-21T00:00:00"/>
    <x v="36"/>
    <x v="14"/>
    <x v="10"/>
    <n v="12"/>
    <n v="11"/>
    <n v="-1"/>
    <m/>
    <m/>
    <n v="0"/>
  </r>
  <r>
    <x v="3"/>
    <d v="2025-04-21T00:00:00"/>
    <x v="36"/>
    <x v="14"/>
    <x v="10"/>
    <n v="1"/>
    <n v="1"/>
    <n v="0"/>
    <m/>
    <m/>
    <n v="0"/>
  </r>
  <r>
    <x v="3"/>
    <d v="2025-04-21T00:00:00"/>
    <x v="36"/>
    <x v="14"/>
    <x v="10"/>
    <n v="1"/>
    <n v="1"/>
    <n v="0"/>
    <m/>
    <m/>
    <n v="0"/>
  </r>
  <r>
    <x v="3"/>
    <d v="2025-04-21T00:00:00"/>
    <x v="36"/>
    <x v="14"/>
    <x v="10"/>
    <n v="4"/>
    <n v="4"/>
    <n v="0"/>
    <m/>
    <m/>
    <n v="0"/>
  </r>
  <r>
    <x v="3"/>
    <d v="2025-04-21T00:00:00"/>
    <x v="36"/>
    <x v="14"/>
    <x v="10"/>
    <n v="2"/>
    <n v="2"/>
    <n v="0"/>
    <m/>
    <m/>
    <n v="0"/>
  </r>
  <r>
    <x v="3"/>
    <d v="2025-04-21T00:00:00"/>
    <x v="36"/>
    <x v="14"/>
    <x v="10"/>
    <n v="2"/>
    <n v="2"/>
    <n v="0"/>
    <m/>
    <m/>
    <n v="0"/>
  </r>
  <r>
    <x v="3"/>
    <d v="2025-04-21T00:00:00"/>
    <x v="36"/>
    <x v="14"/>
    <x v="10"/>
    <n v="1"/>
    <n v="1"/>
    <n v="0"/>
    <m/>
    <m/>
    <n v="0"/>
  </r>
  <r>
    <x v="3"/>
    <d v="2025-04-21T00:00:00"/>
    <x v="36"/>
    <x v="14"/>
    <x v="10"/>
    <n v="5"/>
    <n v="5"/>
    <n v="0"/>
    <m/>
    <m/>
    <n v="0"/>
  </r>
  <r>
    <x v="3"/>
    <d v="2025-04-21T00:00:00"/>
    <x v="36"/>
    <x v="14"/>
    <x v="10"/>
    <n v="3"/>
    <n v="3"/>
    <n v="0"/>
    <m/>
    <m/>
    <n v="0"/>
  </r>
  <r>
    <x v="3"/>
    <d v="2025-04-21T00:00:00"/>
    <x v="36"/>
    <x v="14"/>
    <x v="10"/>
    <n v="10"/>
    <n v="10"/>
    <n v="0"/>
    <m/>
    <m/>
    <n v="0"/>
  </r>
  <r>
    <x v="3"/>
    <d v="2025-04-21T00:00:00"/>
    <x v="36"/>
    <x v="14"/>
    <x v="10"/>
    <n v="6"/>
    <n v="6"/>
    <n v="0"/>
    <m/>
    <m/>
    <n v="0"/>
  </r>
  <r>
    <x v="3"/>
    <d v="2025-04-21T00:00:00"/>
    <x v="36"/>
    <x v="14"/>
    <x v="10"/>
    <n v="2"/>
    <n v="2"/>
    <n v="0"/>
    <m/>
    <m/>
    <n v="0"/>
  </r>
  <r>
    <x v="3"/>
    <d v="2025-04-21T00:00:00"/>
    <x v="36"/>
    <x v="14"/>
    <x v="10"/>
    <n v="2"/>
    <n v="2"/>
    <n v="0"/>
    <m/>
    <m/>
    <n v="0"/>
  </r>
  <r>
    <x v="3"/>
    <d v="2025-04-21T00:00:00"/>
    <x v="36"/>
    <x v="14"/>
    <x v="10"/>
    <n v="1"/>
    <n v="1"/>
    <n v="0"/>
    <m/>
    <m/>
    <n v="0"/>
  </r>
  <r>
    <x v="3"/>
    <d v="2025-04-21T00:00:00"/>
    <x v="36"/>
    <x v="12"/>
    <x v="13"/>
    <n v="1"/>
    <n v="1"/>
    <n v="0"/>
    <m/>
    <m/>
    <n v="0"/>
  </r>
  <r>
    <x v="3"/>
    <d v="2025-04-21T00:00:00"/>
    <x v="36"/>
    <x v="12"/>
    <x v="13"/>
    <n v="1"/>
    <n v="1"/>
    <n v="0"/>
    <m/>
    <m/>
    <n v="0"/>
  </r>
  <r>
    <x v="3"/>
    <d v="2025-04-21T00:00:00"/>
    <x v="36"/>
    <x v="12"/>
    <x v="13"/>
    <n v="2"/>
    <n v="2"/>
    <n v="0"/>
    <m/>
    <m/>
    <n v="0"/>
  </r>
  <r>
    <x v="3"/>
    <d v="2025-04-21T00:00:00"/>
    <x v="36"/>
    <x v="12"/>
    <x v="13"/>
    <n v="1"/>
    <n v="1"/>
    <n v="0"/>
    <m/>
    <m/>
    <n v="0"/>
  </r>
  <r>
    <x v="3"/>
    <d v="2025-04-21T00:00:00"/>
    <x v="36"/>
    <x v="12"/>
    <x v="13"/>
    <n v="1"/>
    <n v="1"/>
    <n v="0"/>
    <m/>
    <m/>
    <n v="0"/>
  </r>
  <r>
    <x v="3"/>
    <d v="2025-04-21T00:00:00"/>
    <x v="36"/>
    <x v="12"/>
    <x v="13"/>
    <n v="1"/>
    <n v="1"/>
    <n v="0"/>
    <m/>
    <m/>
    <n v="0"/>
  </r>
  <r>
    <x v="3"/>
    <d v="2025-04-21T00:00:00"/>
    <x v="36"/>
    <x v="12"/>
    <x v="13"/>
    <n v="1"/>
    <n v="1"/>
    <n v="0"/>
    <m/>
    <m/>
    <n v="0"/>
  </r>
  <r>
    <x v="3"/>
    <d v="2025-04-21T00:00:00"/>
    <x v="36"/>
    <x v="12"/>
    <x v="13"/>
    <n v="1"/>
    <n v="1"/>
    <n v="0"/>
    <m/>
    <m/>
    <n v="0"/>
  </r>
  <r>
    <x v="3"/>
    <d v="2025-04-21T00:00:00"/>
    <x v="36"/>
    <x v="12"/>
    <x v="13"/>
    <n v="3"/>
    <n v="3"/>
    <n v="0"/>
    <m/>
    <m/>
    <n v="0"/>
  </r>
  <r>
    <x v="3"/>
    <d v="2025-04-21T00:00:00"/>
    <x v="36"/>
    <x v="12"/>
    <x v="13"/>
    <n v="1"/>
    <n v="1"/>
    <n v="0"/>
    <m/>
    <m/>
    <n v="0"/>
  </r>
  <r>
    <x v="3"/>
    <d v="2025-04-21T00:00:00"/>
    <x v="36"/>
    <x v="12"/>
    <x v="13"/>
    <n v="1"/>
    <n v="1"/>
    <n v="0"/>
    <m/>
    <m/>
    <n v="0"/>
  </r>
  <r>
    <x v="3"/>
    <d v="2025-04-21T00:00:00"/>
    <x v="36"/>
    <x v="12"/>
    <x v="13"/>
    <n v="1"/>
    <n v="1"/>
    <n v="0"/>
    <m/>
    <m/>
    <n v="0"/>
  </r>
  <r>
    <x v="3"/>
    <d v="2025-04-21T00:00:00"/>
    <x v="36"/>
    <x v="12"/>
    <x v="13"/>
    <n v="1"/>
    <n v="1"/>
    <n v="0"/>
    <m/>
    <m/>
    <n v="0"/>
  </r>
  <r>
    <x v="3"/>
    <d v="2025-04-21T00:00:00"/>
    <x v="36"/>
    <x v="12"/>
    <x v="13"/>
    <n v="4"/>
    <n v="5"/>
    <n v="1"/>
    <m/>
    <m/>
    <n v="0"/>
  </r>
  <r>
    <x v="3"/>
    <d v="2025-04-21T00:00:00"/>
    <x v="36"/>
    <x v="12"/>
    <x v="13"/>
    <n v="1"/>
    <n v="0"/>
    <n v="-1"/>
    <m/>
    <m/>
    <n v="0"/>
  </r>
  <r>
    <x v="3"/>
    <d v="2025-04-21T00:00:00"/>
    <x v="36"/>
    <x v="12"/>
    <x v="13"/>
    <m/>
    <n v="4"/>
    <n v="4"/>
    <m/>
    <m/>
    <n v="0"/>
  </r>
  <r>
    <x v="3"/>
    <d v="2025-04-21T00:00:00"/>
    <x v="36"/>
    <x v="12"/>
    <x v="13"/>
    <n v="2"/>
    <n v="1"/>
    <n v="-1"/>
    <m/>
    <m/>
    <n v="0"/>
  </r>
  <r>
    <x v="3"/>
    <d v="2025-04-21T00:00:00"/>
    <x v="36"/>
    <x v="9"/>
    <x v="21"/>
    <n v="11"/>
    <n v="16"/>
    <n v="5"/>
    <n v="15"/>
    <n v="9"/>
    <n v="-6"/>
  </r>
  <r>
    <x v="3"/>
    <d v="2025-04-21T00:00:00"/>
    <x v="36"/>
    <x v="9"/>
    <x v="14"/>
    <m/>
    <m/>
    <n v="0"/>
    <n v="6"/>
    <n v="6"/>
    <n v="0"/>
  </r>
  <r>
    <x v="3"/>
    <d v="2025-04-21T00:00:00"/>
    <x v="36"/>
    <x v="9"/>
    <x v="14"/>
    <m/>
    <m/>
    <n v="0"/>
    <n v="2"/>
    <n v="2"/>
    <n v="0"/>
  </r>
  <r>
    <x v="3"/>
    <d v="2025-04-21T00:00:00"/>
    <x v="36"/>
    <x v="9"/>
    <x v="14"/>
    <m/>
    <m/>
    <n v="0"/>
    <n v="1"/>
    <n v="1"/>
    <n v="0"/>
  </r>
  <r>
    <x v="3"/>
    <d v="2025-04-21T00:00:00"/>
    <x v="36"/>
    <x v="9"/>
    <x v="14"/>
    <n v="3"/>
    <n v="2"/>
    <n v="-1"/>
    <n v="6"/>
    <n v="4"/>
    <n v="-2"/>
  </r>
  <r>
    <x v="3"/>
    <d v="2025-04-21T00:00:00"/>
    <x v="36"/>
    <x v="9"/>
    <x v="14"/>
    <m/>
    <m/>
    <n v="0"/>
    <n v="3"/>
    <n v="3"/>
    <n v="0"/>
  </r>
  <r>
    <x v="3"/>
    <d v="2025-04-21T00:00:00"/>
    <x v="36"/>
    <x v="9"/>
    <x v="14"/>
    <m/>
    <m/>
    <n v="0"/>
    <n v="6"/>
    <n v="4"/>
    <n v="-2"/>
  </r>
  <r>
    <x v="3"/>
    <d v="2025-04-21T00:00:00"/>
    <x v="36"/>
    <x v="9"/>
    <x v="14"/>
    <m/>
    <m/>
    <n v="0"/>
    <n v="3"/>
    <n v="2"/>
    <n v="-1"/>
  </r>
  <r>
    <x v="3"/>
    <d v="2025-04-21T00:00:00"/>
    <x v="36"/>
    <x v="11"/>
    <x v="7"/>
    <n v="1"/>
    <n v="1"/>
    <n v="0"/>
    <m/>
    <m/>
    <n v="0"/>
  </r>
  <r>
    <x v="3"/>
    <d v="2025-04-21T00:00:00"/>
    <x v="36"/>
    <x v="11"/>
    <x v="7"/>
    <n v="1"/>
    <n v="1"/>
    <n v="0"/>
    <m/>
    <m/>
    <n v="0"/>
  </r>
  <r>
    <x v="3"/>
    <d v="2025-04-21T00:00:00"/>
    <x v="36"/>
    <x v="11"/>
    <x v="7"/>
    <n v="1"/>
    <n v="1"/>
    <n v="0"/>
    <m/>
    <m/>
    <n v="0"/>
  </r>
  <r>
    <x v="3"/>
    <d v="2025-04-21T00:00:00"/>
    <x v="36"/>
    <x v="11"/>
    <x v="7"/>
    <n v="2"/>
    <n v="2"/>
    <n v="0"/>
    <m/>
    <m/>
    <n v="0"/>
  </r>
  <r>
    <x v="3"/>
    <d v="2025-04-21T00:00:00"/>
    <x v="36"/>
    <x v="11"/>
    <x v="7"/>
    <n v="3"/>
    <n v="3"/>
    <n v="0"/>
    <m/>
    <m/>
    <n v="0"/>
  </r>
  <r>
    <x v="3"/>
    <d v="2025-04-21T00:00:00"/>
    <x v="36"/>
    <x v="11"/>
    <x v="7"/>
    <n v="10"/>
    <n v="10"/>
    <n v="0"/>
    <m/>
    <m/>
    <n v="0"/>
  </r>
  <r>
    <x v="3"/>
    <d v="2025-04-21T00:00:00"/>
    <x v="36"/>
    <x v="11"/>
    <x v="7"/>
    <n v="2"/>
    <n v="2"/>
    <n v="0"/>
    <m/>
    <m/>
    <n v="0"/>
  </r>
  <r>
    <x v="3"/>
    <d v="2025-04-21T00:00:00"/>
    <x v="36"/>
    <x v="11"/>
    <x v="7"/>
    <n v="2"/>
    <n v="2"/>
    <n v="0"/>
    <m/>
    <m/>
    <n v="0"/>
  </r>
  <r>
    <x v="3"/>
    <d v="2025-04-21T00:00:00"/>
    <x v="36"/>
    <x v="11"/>
    <x v="7"/>
    <n v="4"/>
    <n v="4"/>
    <n v="0"/>
    <m/>
    <m/>
    <n v="0"/>
  </r>
  <r>
    <x v="3"/>
    <d v="2025-04-21T00:00:00"/>
    <x v="36"/>
    <x v="11"/>
    <x v="7"/>
    <n v="8"/>
    <n v="7"/>
    <n v="-1"/>
    <m/>
    <m/>
    <n v="0"/>
  </r>
  <r>
    <x v="3"/>
    <d v="2025-04-21T00:00:00"/>
    <x v="36"/>
    <x v="11"/>
    <x v="7"/>
    <n v="2"/>
    <n v="2"/>
    <n v="0"/>
    <m/>
    <m/>
    <n v="0"/>
  </r>
  <r>
    <x v="3"/>
    <d v="2025-04-21T00:00:00"/>
    <x v="36"/>
    <x v="11"/>
    <x v="7"/>
    <n v="2"/>
    <n v="2"/>
    <n v="0"/>
    <m/>
    <m/>
    <n v="0"/>
  </r>
  <r>
    <x v="3"/>
    <d v="2025-04-21T00:00:00"/>
    <x v="36"/>
    <x v="11"/>
    <x v="7"/>
    <n v="7"/>
    <n v="8"/>
    <n v="1"/>
    <m/>
    <m/>
    <n v="0"/>
  </r>
  <r>
    <x v="3"/>
    <d v="2025-04-21T00:00:00"/>
    <x v="36"/>
    <x v="11"/>
    <x v="7"/>
    <n v="5"/>
    <n v="6"/>
    <n v="1"/>
    <m/>
    <m/>
    <n v="0"/>
  </r>
  <r>
    <x v="3"/>
    <d v="2025-04-21T00:00:00"/>
    <x v="36"/>
    <x v="11"/>
    <x v="7"/>
    <n v="4"/>
    <n v="4"/>
    <n v="0"/>
    <m/>
    <m/>
    <n v="0"/>
  </r>
  <r>
    <x v="3"/>
    <d v="2025-04-21T00:00:00"/>
    <x v="36"/>
    <x v="11"/>
    <x v="7"/>
    <n v="5"/>
    <n v="5"/>
    <n v="0"/>
    <m/>
    <m/>
    <n v="0"/>
  </r>
  <r>
    <x v="3"/>
    <d v="2025-04-21T00:00:00"/>
    <x v="36"/>
    <x v="11"/>
    <x v="7"/>
    <n v="0"/>
    <n v="1"/>
    <n v="1"/>
    <m/>
    <m/>
    <n v="0"/>
  </r>
  <r>
    <x v="3"/>
    <d v="2025-04-28T00:00:00"/>
    <x v="37"/>
    <x v="8"/>
    <x v="8"/>
    <n v="1"/>
    <n v="1"/>
    <n v="0"/>
    <m/>
    <m/>
    <n v="0"/>
  </r>
  <r>
    <x v="3"/>
    <d v="2025-04-28T00:00:00"/>
    <x v="37"/>
    <x v="8"/>
    <x v="8"/>
    <n v="1"/>
    <n v="1"/>
    <n v="0"/>
    <m/>
    <m/>
    <n v="0"/>
  </r>
  <r>
    <x v="3"/>
    <d v="2025-04-28T00:00:00"/>
    <x v="37"/>
    <x v="8"/>
    <x v="8"/>
    <n v="1"/>
    <n v="1"/>
    <n v="0"/>
    <m/>
    <m/>
    <n v="0"/>
  </r>
  <r>
    <x v="3"/>
    <d v="2025-04-28T00:00:00"/>
    <x v="37"/>
    <x v="8"/>
    <x v="8"/>
    <n v="1"/>
    <n v="1"/>
    <n v="0"/>
    <m/>
    <m/>
    <n v="0"/>
  </r>
  <r>
    <x v="3"/>
    <d v="2025-04-28T00:00:00"/>
    <x v="37"/>
    <x v="8"/>
    <x v="8"/>
    <n v="2"/>
    <n v="2"/>
    <n v="0"/>
    <m/>
    <m/>
    <n v="0"/>
  </r>
  <r>
    <x v="3"/>
    <d v="2025-04-28T00:00:00"/>
    <x v="37"/>
    <x v="8"/>
    <x v="8"/>
    <n v="2"/>
    <n v="2"/>
    <n v="0"/>
    <m/>
    <m/>
    <n v="0"/>
  </r>
  <r>
    <x v="3"/>
    <d v="2025-04-28T00:00:00"/>
    <x v="37"/>
    <x v="8"/>
    <x v="8"/>
    <n v="12"/>
    <n v="11"/>
    <n v="-1"/>
    <m/>
    <m/>
    <n v="0"/>
  </r>
  <r>
    <x v="3"/>
    <d v="2025-04-28T00:00:00"/>
    <x v="37"/>
    <x v="8"/>
    <x v="8"/>
    <n v="1"/>
    <n v="1"/>
    <n v="0"/>
    <m/>
    <m/>
    <n v="0"/>
  </r>
  <r>
    <x v="3"/>
    <d v="2025-04-28T00:00:00"/>
    <x v="37"/>
    <x v="8"/>
    <x v="8"/>
    <n v="1"/>
    <n v="1"/>
    <n v="0"/>
    <m/>
    <m/>
    <n v="0"/>
  </r>
  <r>
    <x v="3"/>
    <d v="2025-04-28T00:00:00"/>
    <x v="37"/>
    <x v="8"/>
    <x v="8"/>
    <n v="4"/>
    <n v="4"/>
    <n v="0"/>
    <m/>
    <m/>
    <n v="0"/>
  </r>
  <r>
    <x v="3"/>
    <d v="2025-04-28T00:00:00"/>
    <x v="37"/>
    <x v="8"/>
    <x v="8"/>
    <n v="2"/>
    <n v="2"/>
    <n v="0"/>
    <m/>
    <m/>
    <n v="0"/>
  </r>
  <r>
    <x v="3"/>
    <d v="2025-04-28T00:00:00"/>
    <x v="37"/>
    <x v="8"/>
    <x v="8"/>
    <n v="2"/>
    <n v="2"/>
    <n v="0"/>
    <m/>
    <m/>
    <n v="0"/>
  </r>
  <r>
    <x v="3"/>
    <d v="2025-04-28T00:00:00"/>
    <x v="37"/>
    <x v="8"/>
    <x v="8"/>
    <n v="1"/>
    <n v="0"/>
    <n v="-1"/>
    <m/>
    <m/>
    <n v="0"/>
  </r>
  <r>
    <x v="3"/>
    <d v="2025-04-28T00:00:00"/>
    <x v="37"/>
    <x v="8"/>
    <x v="8"/>
    <n v="5"/>
    <n v="4"/>
    <n v="-1"/>
    <m/>
    <m/>
    <n v="0"/>
  </r>
  <r>
    <x v="3"/>
    <d v="2025-04-28T00:00:00"/>
    <x v="37"/>
    <x v="8"/>
    <x v="8"/>
    <n v="3"/>
    <n v="3"/>
    <n v="0"/>
    <m/>
    <m/>
    <n v="0"/>
  </r>
  <r>
    <x v="3"/>
    <d v="2025-04-28T00:00:00"/>
    <x v="37"/>
    <x v="8"/>
    <x v="8"/>
    <n v="10"/>
    <n v="10"/>
    <n v="0"/>
    <m/>
    <m/>
    <n v="0"/>
  </r>
  <r>
    <x v="3"/>
    <d v="2025-04-28T00:00:00"/>
    <x v="37"/>
    <x v="8"/>
    <x v="8"/>
    <n v="6"/>
    <n v="6"/>
    <n v="0"/>
    <m/>
    <m/>
    <n v="0"/>
  </r>
  <r>
    <x v="3"/>
    <d v="2025-04-28T00:00:00"/>
    <x v="37"/>
    <x v="8"/>
    <x v="8"/>
    <n v="2"/>
    <n v="2"/>
    <n v="0"/>
    <m/>
    <m/>
    <n v="0"/>
  </r>
  <r>
    <x v="3"/>
    <d v="2025-04-28T00:00:00"/>
    <x v="37"/>
    <x v="8"/>
    <x v="8"/>
    <n v="2"/>
    <n v="2"/>
    <n v="0"/>
    <m/>
    <m/>
    <n v="0"/>
  </r>
  <r>
    <x v="3"/>
    <d v="2025-04-28T00:00:00"/>
    <x v="37"/>
    <x v="8"/>
    <x v="8"/>
    <n v="1"/>
    <n v="1"/>
    <n v="0"/>
    <m/>
    <m/>
    <n v="0"/>
  </r>
  <r>
    <x v="3"/>
    <d v="2025-04-28T00:00:00"/>
    <x v="37"/>
    <x v="8"/>
    <x v="19"/>
    <n v="2"/>
    <n v="2"/>
    <n v="0"/>
    <m/>
    <m/>
    <n v="0"/>
  </r>
  <r>
    <x v="3"/>
    <d v="2025-04-28T00:00:00"/>
    <x v="37"/>
    <x v="8"/>
    <x v="19"/>
    <n v="1"/>
    <n v="1"/>
    <n v="0"/>
    <m/>
    <m/>
    <n v="0"/>
  </r>
  <r>
    <x v="3"/>
    <d v="2025-04-28T00:00:00"/>
    <x v="37"/>
    <x v="8"/>
    <x v="19"/>
    <n v="3"/>
    <n v="3"/>
    <n v="0"/>
    <m/>
    <m/>
    <n v="0"/>
  </r>
  <r>
    <x v="3"/>
    <d v="2025-04-28T00:00:00"/>
    <x v="37"/>
    <x v="8"/>
    <x v="19"/>
    <n v="3"/>
    <n v="3"/>
    <n v="0"/>
    <n v="1"/>
    <n v="1"/>
    <n v="0"/>
  </r>
  <r>
    <x v="3"/>
    <d v="2025-04-28T00:00:00"/>
    <x v="37"/>
    <x v="8"/>
    <x v="19"/>
    <n v="1"/>
    <n v="1"/>
    <n v="0"/>
    <m/>
    <m/>
    <n v="0"/>
  </r>
  <r>
    <x v="3"/>
    <d v="2025-04-28T00:00:00"/>
    <x v="37"/>
    <x v="12"/>
    <x v="9"/>
    <n v="1"/>
    <n v="1"/>
    <n v="0"/>
    <m/>
    <m/>
    <n v="0"/>
  </r>
  <r>
    <x v="3"/>
    <d v="2025-04-28T00:00:00"/>
    <x v="37"/>
    <x v="12"/>
    <x v="9"/>
    <n v="1"/>
    <n v="1"/>
    <n v="0"/>
    <m/>
    <m/>
    <n v="0"/>
  </r>
  <r>
    <x v="3"/>
    <d v="2025-04-28T00:00:00"/>
    <x v="37"/>
    <x v="12"/>
    <x v="9"/>
    <n v="1"/>
    <n v="1"/>
    <n v="0"/>
    <m/>
    <m/>
    <n v="0"/>
  </r>
  <r>
    <x v="3"/>
    <d v="2025-04-28T00:00:00"/>
    <x v="37"/>
    <x v="12"/>
    <x v="9"/>
    <n v="1"/>
    <n v="1"/>
    <n v="0"/>
    <m/>
    <m/>
    <n v="0"/>
  </r>
  <r>
    <x v="3"/>
    <d v="2025-04-28T00:00:00"/>
    <x v="37"/>
    <x v="12"/>
    <x v="9"/>
    <n v="2"/>
    <n v="2"/>
    <n v="0"/>
    <m/>
    <m/>
    <n v="0"/>
  </r>
  <r>
    <x v="3"/>
    <d v="2025-04-28T00:00:00"/>
    <x v="37"/>
    <x v="12"/>
    <x v="9"/>
    <n v="2"/>
    <n v="2"/>
    <n v="0"/>
    <m/>
    <m/>
    <n v="0"/>
  </r>
  <r>
    <x v="3"/>
    <d v="2025-04-28T00:00:00"/>
    <x v="37"/>
    <x v="12"/>
    <x v="9"/>
    <n v="12"/>
    <n v="12"/>
    <n v="0"/>
    <m/>
    <m/>
    <n v="0"/>
  </r>
  <r>
    <x v="3"/>
    <d v="2025-04-28T00:00:00"/>
    <x v="37"/>
    <x v="12"/>
    <x v="9"/>
    <n v="1"/>
    <n v="1"/>
    <n v="0"/>
    <m/>
    <m/>
    <n v="0"/>
  </r>
  <r>
    <x v="3"/>
    <d v="2025-04-28T00:00:00"/>
    <x v="37"/>
    <x v="12"/>
    <x v="9"/>
    <n v="1"/>
    <n v="1"/>
    <n v="0"/>
    <m/>
    <m/>
    <n v="0"/>
  </r>
  <r>
    <x v="3"/>
    <d v="2025-04-28T00:00:00"/>
    <x v="37"/>
    <x v="12"/>
    <x v="9"/>
    <n v="4"/>
    <n v="3"/>
    <n v="-1"/>
    <m/>
    <m/>
    <n v="0"/>
  </r>
  <r>
    <x v="3"/>
    <d v="2025-04-28T00:00:00"/>
    <x v="37"/>
    <x v="12"/>
    <x v="9"/>
    <n v="2"/>
    <n v="2"/>
    <n v="0"/>
    <m/>
    <m/>
    <n v="0"/>
  </r>
  <r>
    <x v="3"/>
    <d v="2025-04-28T00:00:00"/>
    <x v="37"/>
    <x v="12"/>
    <x v="9"/>
    <n v="2"/>
    <n v="2"/>
    <n v="0"/>
    <m/>
    <m/>
    <n v="0"/>
  </r>
  <r>
    <x v="3"/>
    <d v="2025-04-28T00:00:00"/>
    <x v="37"/>
    <x v="12"/>
    <x v="9"/>
    <n v="1"/>
    <n v="1"/>
    <n v="0"/>
    <m/>
    <m/>
    <n v="0"/>
  </r>
  <r>
    <x v="3"/>
    <d v="2025-04-28T00:00:00"/>
    <x v="37"/>
    <x v="12"/>
    <x v="9"/>
    <n v="5"/>
    <n v="4"/>
    <n v="-1"/>
    <m/>
    <m/>
    <n v="0"/>
  </r>
  <r>
    <x v="3"/>
    <d v="2025-04-28T00:00:00"/>
    <x v="37"/>
    <x v="12"/>
    <x v="9"/>
    <n v="3"/>
    <n v="3"/>
    <n v="0"/>
    <m/>
    <m/>
    <n v="0"/>
  </r>
  <r>
    <x v="3"/>
    <d v="2025-04-28T00:00:00"/>
    <x v="37"/>
    <x v="12"/>
    <x v="9"/>
    <n v="10"/>
    <n v="10"/>
    <n v="0"/>
    <m/>
    <m/>
    <n v="0"/>
  </r>
  <r>
    <x v="3"/>
    <d v="2025-04-28T00:00:00"/>
    <x v="37"/>
    <x v="12"/>
    <x v="9"/>
    <n v="6"/>
    <n v="5"/>
    <n v="-1"/>
    <m/>
    <m/>
    <n v="0"/>
  </r>
  <r>
    <x v="3"/>
    <d v="2025-04-28T00:00:00"/>
    <x v="37"/>
    <x v="12"/>
    <x v="9"/>
    <n v="2"/>
    <n v="2"/>
    <n v="0"/>
    <m/>
    <m/>
    <n v="0"/>
  </r>
  <r>
    <x v="3"/>
    <d v="2025-04-28T00:00:00"/>
    <x v="37"/>
    <x v="12"/>
    <x v="9"/>
    <n v="2"/>
    <n v="1"/>
    <n v="-1"/>
    <m/>
    <m/>
    <n v="0"/>
  </r>
  <r>
    <x v="3"/>
    <d v="2025-04-28T00:00:00"/>
    <x v="37"/>
    <x v="12"/>
    <x v="9"/>
    <n v="1"/>
    <n v="1"/>
    <n v="0"/>
    <m/>
    <m/>
    <n v="0"/>
  </r>
  <r>
    <x v="3"/>
    <d v="2025-04-28T00:00:00"/>
    <x v="37"/>
    <x v="14"/>
    <x v="16"/>
    <n v="1"/>
    <n v="1"/>
    <n v="0"/>
    <m/>
    <m/>
    <n v="0"/>
  </r>
  <r>
    <x v="3"/>
    <d v="2025-04-28T00:00:00"/>
    <x v="37"/>
    <x v="14"/>
    <x v="16"/>
    <m/>
    <n v="1"/>
    <n v="1"/>
    <n v="6"/>
    <n v="5"/>
    <n v="-1"/>
  </r>
  <r>
    <x v="3"/>
    <d v="2025-04-28T00:00:00"/>
    <x v="37"/>
    <x v="14"/>
    <x v="16"/>
    <n v="1"/>
    <n v="1"/>
    <n v="0"/>
    <m/>
    <m/>
    <n v="0"/>
  </r>
  <r>
    <x v="3"/>
    <d v="2025-04-28T00:00:00"/>
    <x v="37"/>
    <x v="14"/>
    <x v="16"/>
    <m/>
    <m/>
    <n v="0"/>
    <m/>
    <m/>
    <n v="0"/>
  </r>
  <r>
    <x v="3"/>
    <d v="2025-04-28T00:00:00"/>
    <x v="37"/>
    <x v="14"/>
    <x v="16"/>
    <n v="1"/>
    <n v="1"/>
    <n v="0"/>
    <m/>
    <m/>
    <n v="0"/>
  </r>
  <r>
    <x v="3"/>
    <d v="2025-04-28T00:00:00"/>
    <x v="37"/>
    <x v="14"/>
    <x v="10"/>
    <n v="1"/>
    <n v="1"/>
    <n v="0"/>
    <m/>
    <m/>
    <n v="0"/>
  </r>
  <r>
    <x v="3"/>
    <d v="2025-04-28T00:00:00"/>
    <x v="37"/>
    <x v="14"/>
    <x v="10"/>
    <n v="1"/>
    <n v="1"/>
    <n v="0"/>
    <m/>
    <m/>
    <n v="0"/>
  </r>
  <r>
    <x v="3"/>
    <d v="2025-04-28T00:00:00"/>
    <x v="37"/>
    <x v="14"/>
    <x v="10"/>
    <n v="1"/>
    <n v="1"/>
    <n v="0"/>
    <m/>
    <m/>
    <n v="0"/>
  </r>
  <r>
    <x v="3"/>
    <d v="2025-04-28T00:00:00"/>
    <x v="37"/>
    <x v="14"/>
    <x v="10"/>
    <n v="1"/>
    <n v="1"/>
    <n v="0"/>
    <m/>
    <m/>
    <n v="0"/>
  </r>
  <r>
    <x v="3"/>
    <d v="2025-04-28T00:00:00"/>
    <x v="37"/>
    <x v="14"/>
    <x v="10"/>
    <n v="2"/>
    <n v="2"/>
    <n v="0"/>
    <m/>
    <m/>
    <n v="0"/>
  </r>
  <r>
    <x v="3"/>
    <d v="2025-04-28T00:00:00"/>
    <x v="37"/>
    <x v="14"/>
    <x v="10"/>
    <n v="2"/>
    <n v="2"/>
    <n v="0"/>
    <m/>
    <m/>
    <n v="0"/>
  </r>
  <r>
    <x v="3"/>
    <d v="2025-04-28T00:00:00"/>
    <x v="37"/>
    <x v="14"/>
    <x v="10"/>
    <n v="12"/>
    <n v="11"/>
    <n v="-1"/>
    <m/>
    <m/>
    <n v="0"/>
  </r>
  <r>
    <x v="3"/>
    <d v="2025-04-28T00:00:00"/>
    <x v="37"/>
    <x v="14"/>
    <x v="10"/>
    <n v="1"/>
    <n v="1"/>
    <n v="0"/>
    <m/>
    <m/>
    <n v="0"/>
  </r>
  <r>
    <x v="3"/>
    <d v="2025-04-28T00:00:00"/>
    <x v="37"/>
    <x v="14"/>
    <x v="10"/>
    <n v="1"/>
    <n v="1"/>
    <n v="0"/>
    <m/>
    <m/>
    <n v="0"/>
  </r>
  <r>
    <x v="3"/>
    <d v="2025-04-28T00:00:00"/>
    <x v="37"/>
    <x v="14"/>
    <x v="10"/>
    <n v="4"/>
    <n v="4"/>
    <n v="0"/>
    <m/>
    <m/>
    <n v="0"/>
  </r>
  <r>
    <x v="3"/>
    <d v="2025-04-28T00:00:00"/>
    <x v="37"/>
    <x v="14"/>
    <x v="10"/>
    <n v="2"/>
    <n v="2"/>
    <n v="0"/>
    <m/>
    <m/>
    <n v="0"/>
  </r>
  <r>
    <x v="3"/>
    <d v="2025-04-28T00:00:00"/>
    <x v="37"/>
    <x v="14"/>
    <x v="10"/>
    <n v="2"/>
    <n v="2"/>
    <n v="0"/>
    <m/>
    <m/>
    <n v="0"/>
  </r>
  <r>
    <x v="3"/>
    <d v="2025-04-28T00:00:00"/>
    <x v="37"/>
    <x v="14"/>
    <x v="10"/>
    <n v="1"/>
    <n v="1"/>
    <n v="0"/>
    <m/>
    <m/>
    <n v="0"/>
  </r>
  <r>
    <x v="3"/>
    <d v="2025-04-28T00:00:00"/>
    <x v="37"/>
    <x v="14"/>
    <x v="10"/>
    <n v="5"/>
    <n v="5"/>
    <n v="0"/>
    <m/>
    <m/>
    <n v="0"/>
  </r>
  <r>
    <x v="3"/>
    <d v="2025-04-28T00:00:00"/>
    <x v="37"/>
    <x v="14"/>
    <x v="10"/>
    <n v="3"/>
    <n v="3"/>
    <n v="0"/>
    <m/>
    <m/>
    <n v="0"/>
  </r>
  <r>
    <x v="3"/>
    <d v="2025-04-28T00:00:00"/>
    <x v="37"/>
    <x v="14"/>
    <x v="10"/>
    <n v="10"/>
    <n v="10"/>
    <n v="0"/>
    <m/>
    <m/>
    <n v="0"/>
  </r>
  <r>
    <x v="3"/>
    <d v="2025-04-28T00:00:00"/>
    <x v="37"/>
    <x v="14"/>
    <x v="10"/>
    <n v="6"/>
    <n v="6"/>
    <n v="0"/>
    <m/>
    <m/>
    <n v="0"/>
  </r>
  <r>
    <x v="3"/>
    <d v="2025-04-28T00:00:00"/>
    <x v="37"/>
    <x v="14"/>
    <x v="10"/>
    <n v="2"/>
    <n v="2"/>
    <n v="0"/>
    <m/>
    <m/>
    <n v="0"/>
  </r>
  <r>
    <x v="3"/>
    <d v="2025-04-28T00:00:00"/>
    <x v="37"/>
    <x v="14"/>
    <x v="10"/>
    <n v="2"/>
    <n v="2"/>
    <n v="0"/>
    <m/>
    <m/>
    <n v="0"/>
  </r>
  <r>
    <x v="3"/>
    <d v="2025-04-28T00:00:00"/>
    <x v="37"/>
    <x v="14"/>
    <x v="10"/>
    <n v="1"/>
    <n v="1"/>
    <n v="0"/>
    <m/>
    <m/>
    <n v="0"/>
  </r>
  <r>
    <x v="3"/>
    <d v="2025-04-28T00:00:00"/>
    <x v="37"/>
    <x v="12"/>
    <x v="13"/>
    <n v="1"/>
    <n v="1"/>
    <n v="0"/>
    <m/>
    <m/>
    <n v="0"/>
  </r>
  <r>
    <x v="3"/>
    <d v="2025-04-28T00:00:00"/>
    <x v="37"/>
    <x v="12"/>
    <x v="13"/>
    <n v="1"/>
    <n v="1"/>
    <n v="0"/>
    <m/>
    <m/>
    <n v="0"/>
  </r>
  <r>
    <x v="3"/>
    <d v="2025-04-28T00:00:00"/>
    <x v="37"/>
    <x v="12"/>
    <x v="13"/>
    <n v="2"/>
    <n v="2"/>
    <n v="0"/>
    <m/>
    <m/>
    <n v="0"/>
  </r>
  <r>
    <x v="3"/>
    <d v="2025-04-28T00:00:00"/>
    <x v="37"/>
    <x v="12"/>
    <x v="13"/>
    <n v="1"/>
    <n v="1"/>
    <n v="0"/>
    <m/>
    <m/>
    <n v="0"/>
  </r>
  <r>
    <x v="3"/>
    <d v="2025-04-28T00:00:00"/>
    <x v="37"/>
    <x v="12"/>
    <x v="13"/>
    <n v="2"/>
    <n v="2"/>
    <n v="0"/>
    <m/>
    <m/>
    <n v="0"/>
  </r>
  <r>
    <x v="3"/>
    <d v="2025-04-28T00:00:00"/>
    <x v="37"/>
    <x v="12"/>
    <x v="13"/>
    <n v="1"/>
    <n v="1"/>
    <n v="0"/>
    <m/>
    <m/>
    <n v="0"/>
  </r>
  <r>
    <x v="3"/>
    <d v="2025-04-28T00:00:00"/>
    <x v="37"/>
    <x v="12"/>
    <x v="13"/>
    <n v="1"/>
    <n v="1"/>
    <n v="0"/>
    <m/>
    <m/>
    <n v="0"/>
  </r>
  <r>
    <x v="3"/>
    <d v="2025-04-28T00:00:00"/>
    <x v="37"/>
    <x v="12"/>
    <x v="13"/>
    <n v="1"/>
    <n v="1"/>
    <n v="0"/>
    <m/>
    <m/>
    <n v="0"/>
  </r>
  <r>
    <x v="3"/>
    <d v="2025-04-28T00:00:00"/>
    <x v="37"/>
    <x v="12"/>
    <x v="13"/>
    <n v="3"/>
    <n v="3"/>
    <n v="0"/>
    <m/>
    <m/>
    <n v="0"/>
  </r>
  <r>
    <x v="3"/>
    <d v="2025-04-28T00:00:00"/>
    <x v="37"/>
    <x v="12"/>
    <x v="13"/>
    <n v="1"/>
    <n v="1"/>
    <n v="0"/>
    <m/>
    <m/>
    <n v="0"/>
  </r>
  <r>
    <x v="3"/>
    <d v="2025-04-28T00:00:00"/>
    <x v="37"/>
    <x v="12"/>
    <x v="13"/>
    <n v="1"/>
    <n v="1"/>
    <n v="0"/>
    <m/>
    <m/>
    <n v="0"/>
  </r>
  <r>
    <x v="3"/>
    <d v="2025-04-28T00:00:00"/>
    <x v="37"/>
    <x v="12"/>
    <x v="13"/>
    <n v="1"/>
    <n v="1"/>
    <n v="0"/>
    <m/>
    <m/>
    <n v="0"/>
  </r>
  <r>
    <x v="3"/>
    <d v="2025-04-28T00:00:00"/>
    <x v="37"/>
    <x v="12"/>
    <x v="13"/>
    <n v="1"/>
    <n v="1"/>
    <n v="0"/>
    <m/>
    <m/>
    <n v="0"/>
  </r>
  <r>
    <x v="3"/>
    <d v="2025-04-28T00:00:00"/>
    <x v="37"/>
    <x v="12"/>
    <x v="13"/>
    <n v="4"/>
    <n v="3"/>
    <n v="-1"/>
    <m/>
    <m/>
    <n v="0"/>
  </r>
  <r>
    <x v="3"/>
    <d v="2025-04-28T00:00:00"/>
    <x v="37"/>
    <x v="12"/>
    <x v="13"/>
    <n v="1"/>
    <n v="0"/>
    <n v="-1"/>
    <m/>
    <m/>
    <n v="0"/>
  </r>
  <r>
    <x v="3"/>
    <d v="2025-04-28T00:00:00"/>
    <x v="37"/>
    <x v="12"/>
    <x v="13"/>
    <n v="3"/>
    <n v="3"/>
    <n v="0"/>
    <m/>
    <m/>
    <n v="0"/>
  </r>
  <r>
    <x v="3"/>
    <d v="2025-04-28T00:00:00"/>
    <x v="37"/>
    <x v="12"/>
    <x v="13"/>
    <n v="2"/>
    <n v="2"/>
    <n v="0"/>
    <m/>
    <m/>
    <n v="0"/>
  </r>
  <r>
    <x v="3"/>
    <d v="2025-04-28T00:00:00"/>
    <x v="37"/>
    <x v="9"/>
    <x v="21"/>
    <n v="11"/>
    <n v="16"/>
    <n v="5"/>
    <n v="15"/>
    <n v="11"/>
    <n v="-4"/>
  </r>
  <r>
    <x v="3"/>
    <d v="2025-04-28T00:00:00"/>
    <x v="37"/>
    <x v="9"/>
    <x v="14"/>
    <m/>
    <m/>
    <n v="0"/>
    <n v="7"/>
    <n v="6"/>
    <n v="-1"/>
  </r>
  <r>
    <x v="3"/>
    <d v="2025-04-28T00:00:00"/>
    <x v="37"/>
    <x v="9"/>
    <x v="14"/>
    <m/>
    <m/>
    <n v="0"/>
    <n v="2"/>
    <n v="2"/>
    <n v="0"/>
  </r>
  <r>
    <x v="3"/>
    <d v="2025-04-28T00:00:00"/>
    <x v="37"/>
    <x v="9"/>
    <x v="14"/>
    <m/>
    <m/>
    <n v="0"/>
    <n v="1"/>
    <n v="1"/>
    <n v="0"/>
  </r>
  <r>
    <x v="3"/>
    <d v="2025-04-28T00:00:00"/>
    <x v="37"/>
    <x v="9"/>
    <x v="14"/>
    <n v="3"/>
    <n v="2"/>
    <n v="-1"/>
    <n v="6"/>
    <n v="1"/>
    <n v="-5"/>
  </r>
  <r>
    <x v="3"/>
    <d v="2025-04-28T00:00:00"/>
    <x v="37"/>
    <x v="9"/>
    <x v="14"/>
    <m/>
    <m/>
    <n v="0"/>
    <n v="3"/>
    <n v="3"/>
    <n v="0"/>
  </r>
  <r>
    <x v="3"/>
    <d v="2025-04-28T00:00:00"/>
    <x v="37"/>
    <x v="9"/>
    <x v="14"/>
    <m/>
    <m/>
    <n v="0"/>
    <n v="6"/>
    <n v="6"/>
    <n v="0"/>
  </r>
  <r>
    <x v="3"/>
    <d v="2025-04-28T00:00:00"/>
    <x v="37"/>
    <x v="9"/>
    <x v="14"/>
    <m/>
    <m/>
    <n v="0"/>
    <n v="3"/>
    <n v="3"/>
    <n v="0"/>
  </r>
  <r>
    <x v="3"/>
    <d v="2025-04-28T00:00:00"/>
    <x v="37"/>
    <x v="11"/>
    <x v="7"/>
    <n v="1"/>
    <n v="1"/>
    <n v="0"/>
    <m/>
    <m/>
    <n v="0"/>
  </r>
  <r>
    <x v="3"/>
    <d v="2025-04-28T00:00:00"/>
    <x v="37"/>
    <x v="11"/>
    <x v="7"/>
    <n v="1"/>
    <n v="1"/>
    <n v="0"/>
    <m/>
    <m/>
    <n v="0"/>
  </r>
  <r>
    <x v="3"/>
    <d v="2025-04-28T00:00:00"/>
    <x v="37"/>
    <x v="11"/>
    <x v="7"/>
    <n v="1"/>
    <n v="1"/>
    <n v="0"/>
    <m/>
    <m/>
    <n v="0"/>
  </r>
  <r>
    <x v="3"/>
    <d v="2025-04-28T00:00:00"/>
    <x v="37"/>
    <x v="11"/>
    <x v="7"/>
    <n v="2"/>
    <n v="2"/>
    <n v="0"/>
    <m/>
    <m/>
    <n v="0"/>
  </r>
  <r>
    <x v="3"/>
    <d v="2025-04-28T00:00:00"/>
    <x v="37"/>
    <x v="11"/>
    <x v="7"/>
    <n v="3"/>
    <n v="3"/>
    <n v="0"/>
    <m/>
    <m/>
    <n v="0"/>
  </r>
  <r>
    <x v="3"/>
    <d v="2025-04-28T00:00:00"/>
    <x v="37"/>
    <x v="11"/>
    <x v="7"/>
    <n v="10"/>
    <n v="10"/>
    <n v="0"/>
    <m/>
    <m/>
    <n v="0"/>
  </r>
  <r>
    <x v="3"/>
    <d v="2025-04-28T00:00:00"/>
    <x v="37"/>
    <x v="11"/>
    <x v="7"/>
    <n v="2"/>
    <n v="2"/>
    <n v="0"/>
    <m/>
    <m/>
    <n v="0"/>
  </r>
  <r>
    <x v="3"/>
    <d v="2025-04-28T00:00:00"/>
    <x v="37"/>
    <x v="11"/>
    <x v="7"/>
    <n v="2"/>
    <n v="2"/>
    <n v="0"/>
    <m/>
    <m/>
    <n v="0"/>
  </r>
  <r>
    <x v="3"/>
    <d v="2025-04-28T00:00:00"/>
    <x v="37"/>
    <x v="11"/>
    <x v="7"/>
    <n v="4"/>
    <n v="4"/>
    <n v="0"/>
    <m/>
    <m/>
    <n v="0"/>
  </r>
  <r>
    <x v="3"/>
    <d v="2025-04-28T00:00:00"/>
    <x v="37"/>
    <x v="11"/>
    <x v="7"/>
    <n v="8"/>
    <n v="7"/>
    <n v="-1"/>
    <m/>
    <m/>
    <n v="0"/>
  </r>
  <r>
    <x v="3"/>
    <d v="2025-04-28T00:00:00"/>
    <x v="37"/>
    <x v="11"/>
    <x v="7"/>
    <n v="2"/>
    <n v="2"/>
    <n v="0"/>
    <m/>
    <m/>
    <n v="0"/>
  </r>
  <r>
    <x v="3"/>
    <d v="2025-04-28T00:00:00"/>
    <x v="37"/>
    <x v="11"/>
    <x v="7"/>
    <n v="2"/>
    <n v="2"/>
    <n v="0"/>
    <m/>
    <m/>
    <n v="0"/>
  </r>
  <r>
    <x v="3"/>
    <d v="2025-04-28T00:00:00"/>
    <x v="37"/>
    <x v="11"/>
    <x v="7"/>
    <n v="7"/>
    <n v="8"/>
    <n v="1"/>
    <m/>
    <m/>
    <n v="0"/>
  </r>
  <r>
    <x v="3"/>
    <d v="2025-04-28T00:00:00"/>
    <x v="37"/>
    <x v="11"/>
    <x v="7"/>
    <n v="5"/>
    <n v="6"/>
    <n v="1"/>
    <m/>
    <m/>
    <n v="0"/>
  </r>
  <r>
    <x v="3"/>
    <d v="2025-04-28T00:00:00"/>
    <x v="37"/>
    <x v="11"/>
    <x v="7"/>
    <n v="4"/>
    <n v="4"/>
    <n v="0"/>
    <m/>
    <m/>
    <n v="0"/>
  </r>
  <r>
    <x v="3"/>
    <d v="2025-04-28T00:00:00"/>
    <x v="37"/>
    <x v="11"/>
    <x v="7"/>
    <n v="4"/>
    <n v="5"/>
    <n v="1"/>
    <m/>
    <m/>
    <n v="0"/>
  </r>
  <r>
    <x v="3"/>
    <d v="2025-04-28T00:00:00"/>
    <x v="37"/>
    <x v="11"/>
    <x v="7"/>
    <n v="0"/>
    <n v="1"/>
    <n v="1"/>
    <m/>
    <m/>
    <n v="0"/>
  </r>
  <r>
    <x v="3"/>
    <d v="2025-05-05T00:00:00"/>
    <x v="38"/>
    <x v="11"/>
    <x v="7"/>
    <n v="1"/>
    <n v="1"/>
    <n v="0"/>
    <m/>
    <m/>
    <n v="0"/>
  </r>
  <r>
    <x v="3"/>
    <d v="2025-05-05T00:00:00"/>
    <x v="38"/>
    <x v="11"/>
    <x v="7"/>
    <n v="1"/>
    <n v="1"/>
    <n v="0"/>
    <m/>
    <m/>
    <n v="0"/>
  </r>
  <r>
    <x v="3"/>
    <d v="2025-05-05T00:00:00"/>
    <x v="38"/>
    <x v="11"/>
    <x v="7"/>
    <n v="1"/>
    <n v="1"/>
    <n v="0"/>
    <m/>
    <m/>
    <n v="0"/>
  </r>
  <r>
    <x v="3"/>
    <d v="2025-05-05T00:00:00"/>
    <x v="38"/>
    <x v="11"/>
    <x v="7"/>
    <n v="2"/>
    <n v="2"/>
    <n v="0"/>
    <m/>
    <m/>
    <n v="0"/>
  </r>
  <r>
    <x v="3"/>
    <d v="2025-05-05T00:00:00"/>
    <x v="38"/>
    <x v="11"/>
    <x v="7"/>
    <n v="3"/>
    <n v="3"/>
    <n v="0"/>
    <m/>
    <m/>
    <n v="0"/>
  </r>
  <r>
    <x v="3"/>
    <d v="2025-05-05T00:00:00"/>
    <x v="38"/>
    <x v="11"/>
    <x v="7"/>
    <n v="10"/>
    <n v="10"/>
    <n v="0"/>
    <m/>
    <m/>
    <n v="0"/>
  </r>
  <r>
    <x v="3"/>
    <d v="2025-05-05T00:00:00"/>
    <x v="38"/>
    <x v="11"/>
    <x v="7"/>
    <n v="2"/>
    <n v="2"/>
    <n v="0"/>
    <m/>
    <m/>
    <n v="0"/>
  </r>
  <r>
    <x v="3"/>
    <d v="2025-05-05T00:00:00"/>
    <x v="38"/>
    <x v="11"/>
    <x v="7"/>
    <n v="2"/>
    <n v="2"/>
    <n v="0"/>
    <m/>
    <m/>
    <n v="0"/>
  </r>
  <r>
    <x v="3"/>
    <d v="2025-05-05T00:00:00"/>
    <x v="38"/>
    <x v="11"/>
    <x v="7"/>
    <n v="4"/>
    <n v="4"/>
    <n v="0"/>
    <m/>
    <m/>
    <n v="0"/>
  </r>
  <r>
    <x v="3"/>
    <d v="2025-05-05T00:00:00"/>
    <x v="38"/>
    <x v="11"/>
    <x v="7"/>
    <n v="8"/>
    <n v="7"/>
    <n v="-1"/>
    <m/>
    <m/>
    <n v="0"/>
  </r>
  <r>
    <x v="3"/>
    <d v="2025-05-05T00:00:00"/>
    <x v="38"/>
    <x v="11"/>
    <x v="7"/>
    <n v="2"/>
    <n v="2"/>
    <n v="0"/>
    <m/>
    <m/>
    <n v="0"/>
  </r>
  <r>
    <x v="3"/>
    <d v="2025-05-05T00:00:00"/>
    <x v="38"/>
    <x v="11"/>
    <x v="7"/>
    <n v="2"/>
    <n v="2"/>
    <n v="0"/>
    <m/>
    <m/>
    <n v="0"/>
  </r>
  <r>
    <x v="3"/>
    <d v="2025-05-05T00:00:00"/>
    <x v="38"/>
    <x v="11"/>
    <x v="7"/>
    <n v="7"/>
    <n v="8"/>
    <n v="1"/>
    <m/>
    <m/>
    <n v="0"/>
  </r>
  <r>
    <x v="3"/>
    <d v="2025-05-05T00:00:00"/>
    <x v="38"/>
    <x v="11"/>
    <x v="7"/>
    <n v="5"/>
    <n v="6"/>
    <n v="1"/>
    <m/>
    <m/>
    <n v="0"/>
  </r>
  <r>
    <x v="3"/>
    <d v="2025-05-05T00:00:00"/>
    <x v="38"/>
    <x v="11"/>
    <x v="7"/>
    <n v="4"/>
    <n v="4"/>
    <n v="0"/>
    <m/>
    <m/>
    <n v="0"/>
  </r>
  <r>
    <x v="3"/>
    <d v="2025-05-05T00:00:00"/>
    <x v="38"/>
    <x v="11"/>
    <x v="7"/>
    <n v="4"/>
    <n v="5"/>
    <n v="1"/>
    <m/>
    <m/>
    <n v="0"/>
  </r>
  <r>
    <x v="3"/>
    <d v="2025-05-05T00:00:00"/>
    <x v="38"/>
    <x v="11"/>
    <x v="7"/>
    <n v="0"/>
    <n v="1"/>
    <n v="1"/>
    <m/>
    <m/>
    <n v="0"/>
  </r>
  <r>
    <x v="3"/>
    <d v="2025-05-05T00:00:00"/>
    <x v="38"/>
    <x v="8"/>
    <x v="8"/>
    <n v="1"/>
    <n v="1"/>
    <n v="0"/>
    <m/>
    <m/>
    <n v="0"/>
  </r>
  <r>
    <x v="3"/>
    <d v="2025-05-05T00:00:00"/>
    <x v="38"/>
    <x v="8"/>
    <x v="8"/>
    <n v="1"/>
    <n v="1"/>
    <n v="0"/>
    <m/>
    <m/>
    <n v="0"/>
  </r>
  <r>
    <x v="3"/>
    <d v="2025-05-05T00:00:00"/>
    <x v="38"/>
    <x v="8"/>
    <x v="8"/>
    <n v="1"/>
    <n v="1"/>
    <n v="0"/>
    <m/>
    <m/>
    <n v="0"/>
  </r>
  <r>
    <x v="3"/>
    <d v="2025-05-05T00:00:00"/>
    <x v="38"/>
    <x v="8"/>
    <x v="8"/>
    <n v="1"/>
    <n v="1"/>
    <n v="0"/>
    <m/>
    <m/>
    <n v="0"/>
  </r>
  <r>
    <x v="3"/>
    <d v="2025-05-05T00:00:00"/>
    <x v="38"/>
    <x v="8"/>
    <x v="8"/>
    <n v="2"/>
    <n v="2"/>
    <n v="0"/>
    <m/>
    <m/>
    <n v="0"/>
  </r>
  <r>
    <x v="3"/>
    <d v="2025-05-05T00:00:00"/>
    <x v="38"/>
    <x v="8"/>
    <x v="8"/>
    <n v="2"/>
    <n v="2"/>
    <n v="0"/>
    <m/>
    <m/>
    <n v="0"/>
  </r>
  <r>
    <x v="3"/>
    <d v="2025-05-05T00:00:00"/>
    <x v="38"/>
    <x v="8"/>
    <x v="8"/>
    <n v="12"/>
    <n v="11"/>
    <n v="-1"/>
    <m/>
    <m/>
    <n v="0"/>
  </r>
  <r>
    <x v="3"/>
    <d v="2025-05-05T00:00:00"/>
    <x v="38"/>
    <x v="8"/>
    <x v="8"/>
    <n v="1"/>
    <n v="1"/>
    <n v="0"/>
    <m/>
    <m/>
    <n v="0"/>
  </r>
  <r>
    <x v="3"/>
    <d v="2025-05-05T00:00:00"/>
    <x v="38"/>
    <x v="8"/>
    <x v="8"/>
    <n v="1"/>
    <n v="1"/>
    <n v="0"/>
    <m/>
    <m/>
    <n v="0"/>
  </r>
  <r>
    <x v="3"/>
    <d v="2025-05-05T00:00:00"/>
    <x v="38"/>
    <x v="8"/>
    <x v="8"/>
    <n v="4"/>
    <n v="4"/>
    <n v="0"/>
    <m/>
    <m/>
    <n v="0"/>
  </r>
  <r>
    <x v="3"/>
    <d v="2025-05-05T00:00:00"/>
    <x v="38"/>
    <x v="8"/>
    <x v="8"/>
    <n v="2"/>
    <n v="2"/>
    <n v="0"/>
    <m/>
    <m/>
    <n v="0"/>
  </r>
  <r>
    <x v="3"/>
    <d v="2025-05-05T00:00:00"/>
    <x v="38"/>
    <x v="8"/>
    <x v="8"/>
    <n v="2"/>
    <n v="2"/>
    <n v="0"/>
    <m/>
    <m/>
    <n v="0"/>
  </r>
  <r>
    <x v="3"/>
    <d v="2025-05-05T00:00:00"/>
    <x v="38"/>
    <x v="8"/>
    <x v="8"/>
    <n v="1"/>
    <n v="0"/>
    <n v="-1"/>
    <m/>
    <m/>
    <n v="0"/>
  </r>
  <r>
    <x v="3"/>
    <d v="2025-05-05T00:00:00"/>
    <x v="38"/>
    <x v="8"/>
    <x v="8"/>
    <n v="5"/>
    <n v="5"/>
    <n v="0"/>
    <m/>
    <m/>
    <n v="0"/>
  </r>
  <r>
    <x v="3"/>
    <d v="2025-05-05T00:00:00"/>
    <x v="38"/>
    <x v="8"/>
    <x v="8"/>
    <n v="3"/>
    <n v="3"/>
    <n v="0"/>
    <m/>
    <m/>
    <n v="0"/>
  </r>
  <r>
    <x v="3"/>
    <d v="2025-05-05T00:00:00"/>
    <x v="38"/>
    <x v="8"/>
    <x v="8"/>
    <n v="10"/>
    <n v="10"/>
    <n v="0"/>
    <m/>
    <m/>
    <n v="0"/>
  </r>
  <r>
    <x v="3"/>
    <d v="2025-05-05T00:00:00"/>
    <x v="38"/>
    <x v="8"/>
    <x v="8"/>
    <n v="6"/>
    <n v="6"/>
    <n v="0"/>
    <m/>
    <m/>
    <n v="0"/>
  </r>
  <r>
    <x v="3"/>
    <d v="2025-05-05T00:00:00"/>
    <x v="38"/>
    <x v="8"/>
    <x v="8"/>
    <n v="2"/>
    <n v="2"/>
    <n v="0"/>
    <m/>
    <m/>
    <n v="0"/>
  </r>
  <r>
    <x v="3"/>
    <d v="2025-05-05T00:00:00"/>
    <x v="38"/>
    <x v="8"/>
    <x v="8"/>
    <n v="2"/>
    <n v="2"/>
    <n v="0"/>
    <m/>
    <m/>
    <n v="0"/>
  </r>
  <r>
    <x v="3"/>
    <d v="2025-05-05T00:00:00"/>
    <x v="38"/>
    <x v="8"/>
    <x v="8"/>
    <n v="1"/>
    <n v="1"/>
    <n v="0"/>
    <m/>
    <m/>
    <n v="0"/>
  </r>
  <r>
    <x v="3"/>
    <d v="2025-05-05T00:00:00"/>
    <x v="38"/>
    <x v="8"/>
    <x v="19"/>
    <n v="2"/>
    <n v="2"/>
    <n v="0"/>
    <m/>
    <m/>
    <n v="0"/>
  </r>
  <r>
    <x v="3"/>
    <d v="2025-05-05T00:00:00"/>
    <x v="38"/>
    <x v="8"/>
    <x v="19"/>
    <n v="1"/>
    <n v="1"/>
    <n v="0"/>
    <m/>
    <m/>
    <n v="0"/>
  </r>
  <r>
    <x v="3"/>
    <d v="2025-05-05T00:00:00"/>
    <x v="38"/>
    <x v="8"/>
    <x v="19"/>
    <n v="3"/>
    <n v="3"/>
    <n v="0"/>
    <m/>
    <m/>
    <n v="0"/>
  </r>
  <r>
    <x v="3"/>
    <d v="2025-05-05T00:00:00"/>
    <x v="38"/>
    <x v="8"/>
    <x v="19"/>
    <n v="3"/>
    <n v="3"/>
    <n v="0"/>
    <n v="1"/>
    <n v="1"/>
    <n v="0"/>
  </r>
  <r>
    <x v="3"/>
    <d v="2025-05-05T00:00:00"/>
    <x v="38"/>
    <x v="8"/>
    <x v="19"/>
    <n v="1"/>
    <n v="1"/>
    <n v="0"/>
    <m/>
    <m/>
    <n v="0"/>
  </r>
  <r>
    <x v="3"/>
    <d v="2025-05-05T00:00:00"/>
    <x v="38"/>
    <x v="12"/>
    <x v="9"/>
    <n v="1"/>
    <n v="1"/>
    <n v="0"/>
    <m/>
    <m/>
    <n v="0"/>
  </r>
  <r>
    <x v="3"/>
    <d v="2025-05-05T00:00:00"/>
    <x v="38"/>
    <x v="12"/>
    <x v="9"/>
    <n v="1"/>
    <n v="1"/>
    <n v="0"/>
    <m/>
    <m/>
    <n v="0"/>
  </r>
  <r>
    <x v="3"/>
    <d v="2025-05-05T00:00:00"/>
    <x v="38"/>
    <x v="12"/>
    <x v="9"/>
    <n v="1"/>
    <n v="1"/>
    <n v="0"/>
    <m/>
    <m/>
    <n v="0"/>
  </r>
  <r>
    <x v="3"/>
    <d v="2025-05-05T00:00:00"/>
    <x v="38"/>
    <x v="12"/>
    <x v="9"/>
    <n v="1"/>
    <n v="1"/>
    <n v="0"/>
    <m/>
    <m/>
    <n v="0"/>
  </r>
  <r>
    <x v="3"/>
    <d v="2025-05-05T00:00:00"/>
    <x v="38"/>
    <x v="12"/>
    <x v="9"/>
    <n v="2"/>
    <n v="2"/>
    <n v="0"/>
    <m/>
    <m/>
    <n v="0"/>
  </r>
  <r>
    <x v="3"/>
    <d v="2025-05-05T00:00:00"/>
    <x v="38"/>
    <x v="12"/>
    <x v="9"/>
    <n v="2"/>
    <n v="2"/>
    <n v="0"/>
    <m/>
    <m/>
    <n v="0"/>
  </r>
  <r>
    <x v="3"/>
    <d v="2025-05-05T00:00:00"/>
    <x v="38"/>
    <x v="12"/>
    <x v="9"/>
    <n v="12"/>
    <n v="12"/>
    <n v="0"/>
    <m/>
    <m/>
    <n v="0"/>
  </r>
  <r>
    <x v="3"/>
    <d v="2025-05-05T00:00:00"/>
    <x v="38"/>
    <x v="12"/>
    <x v="9"/>
    <n v="1"/>
    <n v="1"/>
    <n v="0"/>
    <m/>
    <m/>
    <n v="0"/>
  </r>
  <r>
    <x v="3"/>
    <d v="2025-05-05T00:00:00"/>
    <x v="38"/>
    <x v="12"/>
    <x v="9"/>
    <n v="1"/>
    <n v="1"/>
    <n v="0"/>
    <m/>
    <m/>
    <n v="0"/>
  </r>
  <r>
    <x v="3"/>
    <d v="2025-05-05T00:00:00"/>
    <x v="38"/>
    <x v="12"/>
    <x v="9"/>
    <n v="4"/>
    <n v="3"/>
    <n v="-1"/>
    <m/>
    <m/>
    <n v="0"/>
  </r>
  <r>
    <x v="3"/>
    <d v="2025-05-05T00:00:00"/>
    <x v="38"/>
    <x v="12"/>
    <x v="9"/>
    <n v="2"/>
    <n v="2"/>
    <n v="0"/>
    <m/>
    <m/>
    <n v="0"/>
  </r>
  <r>
    <x v="3"/>
    <d v="2025-05-05T00:00:00"/>
    <x v="38"/>
    <x v="12"/>
    <x v="9"/>
    <n v="2"/>
    <n v="2"/>
    <n v="0"/>
    <m/>
    <m/>
    <n v="0"/>
  </r>
  <r>
    <x v="3"/>
    <d v="2025-05-05T00:00:00"/>
    <x v="38"/>
    <x v="12"/>
    <x v="9"/>
    <n v="1"/>
    <n v="1"/>
    <n v="0"/>
    <m/>
    <m/>
    <n v="0"/>
  </r>
  <r>
    <x v="3"/>
    <d v="2025-05-05T00:00:00"/>
    <x v="38"/>
    <x v="12"/>
    <x v="9"/>
    <n v="5"/>
    <n v="4"/>
    <n v="-1"/>
    <m/>
    <m/>
    <n v="0"/>
  </r>
  <r>
    <x v="3"/>
    <d v="2025-05-05T00:00:00"/>
    <x v="38"/>
    <x v="12"/>
    <x v="9"/>
    <n v="3"/>
    <n v="3"/>
    <n v="0"/>
    <m/>
    <m/>
    <n v="0"/>
  </r>
  <r>
    <x v="3"/>
    <d v="2025-05-05T00:00:00"/>
    <x v="38"/>
    <x v="12"/>
    <x v="9"/>
    <n v="10"/>
    <n v="10"/>
    <n v="0"/>
    <m/>
    <m/>
    <n v="0"/>
  </r>
  <r>
    <x v="3"/>
    <d v="2025-05-05T00:00:00"/>
    <x v="38"/>
    <x v="12"/>
    <x v="9"/>
    <n v="6"/>
    <n v="6"/>
    <n v="0"/>
    <m/>
    <m/>
    <n v="0"/>
  </r>
  <r>
    <x v="3"/>
    <d v="2025-05-05T00:00:00"/>
    <x v="38"/>
    <x v="12"/>
    <x v="9"/>
    <n v="2"/>
    <n v="2"/>
    <n v="0"/>
    <m/>
    <m/>
    <n v="0"/>
  </r>
  <r>
    <x v="3"/>
    <d v="2025-05-05T00:00:00"/>
    <x v="38"/>
    <x v="12"/>
    <x v="9"/>
    <n v="2"/>
    <n v="1"/>
    <n v="-1"/>
    <m/>
    <m/>
    <n v="0"/>
  </r>
  <r>
    <x v="3"/>
    <d v="2025-05-05T00:00:00"/>
    <x v="38"/>
    <x v="12"/>
    <x v="9"/>
    <n v="1"/>
    <n v="1"/>
    <n v="0"/>
    <m/>
    <m/>
    <n v="0"/>
  </r>
  <r>
    <x v="3"/>
    <d v="2025-05-05T00:00:00"/>
    <x v="38"/>
    <x v="14"/>
    <x v="16"/>
    <n v="1"/>
    <n v="1"/>
    <n v="0"/>
    <m/>
    <m/>
    <n v="0"/>
  </r>
  <r>
    <x v="3"/>
    <d v="2025-05-05T00:00:00"/>
    <x v="38"/>
    <x v="14"/>
    <x v="16"/>
    <m/>
    <n v="1"/>
    <n v="1"/>
    <n v="6"/>
    <n v="5"/>
    <n v="-1"/>
  </r>
  <r>
    <x v="3"/>
    <d v="2025-05-05T00:00:00"/>
    <x v="38"/>
    <x v="14"/>
    <x v="16"/>
    <n v="1"/>
    <n v="1"/>
    <n v="0"/>
    <m/>
    <m/>
    <n v="0"/>
  </r>
  <r>
    <x v="3"/>
    <d v="2025-05-05T00:00:00"/>
    <x v="38"/>
    <x v="14"/>
    <x v="16"/>
    <m/>
    <m/>
    <n v="0"/>
    <m/>
    <m/>
    <n v="0"/>
  </r>
  <r>
    <x v="3"/>
    <d v="2025-05-05T00:00:00"/>
    <x v="38"/>
    <x v="14"/>
    <x v="16"/>
    <n v="1"/>
    <n v="1"/>
    <n v="0"/>
    <m/>
    <m/>
    <n v="0"/>
  </r>
  <r>
    <x v="3"/>
    <d v="2025-05-05T00:00:00"/>
    <x v="38"/>
    <x v="14"/>
    <x v="10"/>
    <n v="1"/>
    <n v="1"/>
    <n v="0"/>
    <m/>
    <m/>
    <n v="0"/>
  </r>
  <r>
    <x v="3"/>
    <d v="2025-05-05T00:00:00"/>
    <x v="38"/>
    <x v="14"/>
    <x v="10"/>
    <n v="1"/>
    <n v="1"/>
    <n v="0"/>
    <m/>
    <m/>
    <n v="0"/>
  </r>
  <r>
    <x v="3"/>
    <d v="2025-05-05T00:00:00"/>
    <x v="38"/>
    <x v="14"/>
    <x v="10"/>
    <n v="1"/>
    <n v="1"/>
    <n v="0"/>
    <m/>
    <m/>
    <n v="0"/>
  </r>
  <r>
    <x v="3"/>
    <d v="2025-05-05T00:00:00"/>
    <x v="38"/>
    <x v="14"/>
    <x v="10"/>
    <n v="1"/>
    <n v="1"/>
    <n v="0"/>
    <m/>
    <m/>
    <n v="0"/>
  </r>
  <r>
    <x v="3"/>
    <d v="2025-05-05T00:00:00"/>
    <x v="38"/>
    <x v="14"/>
    <x v="10"/>
    <n v="2"/>
    <n v="2"/>
    <n v="0"/>
    <m/>
    <m/>
    <n v="0"/>
  </r>
  <r>
    <x v="3"/>
    <d v="2025-05-05T00:00:00"/>
    <x v="38"/>
    <x v="14"/>
    <x v="10"/>
    <n v="2"/>
    <n v="2"/>
    <n v="0"/>
    <m/>
    <m/>
    <n v="0"/>
  </r>
  <r>
    <x v="3"/>
    <d v="2025-05-05T00:00:00"/>
    <x v="38"/>
    <x v="14"/>
    <x v="10"/>
    <n v="12"/>
    <n v="11"/>
    <n v="-1"/>
    <m/>
    <m/>
    <n v="0"/>
  </r>
  <r>
    <x v="3"/>
    <d v="2025-05-05T00:00:00"/>
    <x v="38"/>
    <x v="14"/>
    <x v="10"/>
    <n v="1"/>
    <n v="1"/>
    <n v="0"/>
    <m/>
    <m/>
    <n v="0"/>
  </r>
  <r>
    <x v="3"/>
    <d v="2025-05-05T00:00:00"/>
    <x v="38"/>
    <x v="14"/>
    <x v="10"/>
    <n v="1"/>
    <n v="1"/>
    <n v="0"/>
    <m/>
    <m/>
    <n v="0"/>
  </r>
  <r>
    <x v="3"/>
    <d v="2025-05-05T00:00:00"/>
    <x v="38"/>
    <x v="14"/>
    <x v="10"/>
    <n v="4"/>
    <n v="4"/>
    <n v="0"/>
    <m/>
    <m/>
    <n v="0"/>
  </r>
  <r>
    <x v="3"/>
    <d v="2025-05-05T00:00:00"/>
    <x v="38"/>
    <x v="14"/>
    <x v="10"/>
    <n v="2"/>
    <n v="2"/>
    <n v="0"/>
    <m/>
    <m/>
    <n v="0"/>
  </r>
  <r>
    <x v="3"/>
    <d v="2025-05-05T00:00:00"/>
    <x v="38"/>
    <x v="14"/>
    <x v="10"/>
    <n v="2"/>
    <n v="2"/>
    <n v="0"/>
    <m/>
    <m/>
    <n v="0"/>
  </r>
  <r>
    <x v="3"/>
    <d v="2025-05-05T00:00:00"/>
    <x v="38"/>
    <x v="14"/>
    <x v="10"/>
    <n v="1"/>
    <n v="1"/>
    <n v="0"/>
    <m/>
    <m/>
    <n v="0"/>
  </r>
  <r>
    <x v="3"/>
    <d v="2025-05-05T00:00:00"/>
    <x v="38"/>
    <x v="14"/>
    <x v="10"/>
    <n v="5"/>
    <n v="5"/>
    <n v="0"/>
    <m/>
    <m/>
    <n v="0"/>
  </r>
  <r>
    <x v="3"/>
    <d v="2025-05-05T00:00:00"/>
    <x v="38"/>
    <x v="14"/>
    <x v="10"/>
    <n v="3"/>
    <n v="3"/>
    <n v="0"/>
    <m/>
    <m/>
    <n v="0"/>
  </r>
  <r>
    <x v="3"/>
    <d v="2025-05-05T00:00:00"/>
    <x v="38"/>
    <x v="14"/>
    <x v="10"/>
    <n v="10"/>
    <n v="10"/>
    <n v="0"/>
    <m/>
    <m/>
    <n v="0"/>
  </r>
  <r>
    <x v="3"/>
    <d v="2025-05-05T00:00:00"/>
    <x v="38"/>
    <x v="14"/>
    <x v="10"/>
    <n v="6"/>
    <n v="6"/>
    <n v="0"/>
    <m/>
    <m/>
    <n v="0"/>
  </r>
  <r>
    <x v="3"/>
    <d v="2025-05-05T00:00:00"/>
    <x v="38"/>
    <x v="14"/>
    <x v="10"/>
    <n v="2"/>
    <n v="2"/>
    <n v="0"/>
    <m/>
    <m/>
    <n v="0"/>
  </r>
  <r>
    <x v="3"/>
    <d v="2025-05-05T00:00:00"/>
    <x v="38"/>
    <x v="14"/>
    <x v="10"/>
    <n v="2"/>
    <n v="2"/>
    <n v="0"/>
    <m/>
    <m/>
    <n v="0"/>
  </r>
  <r>
    <x v="3"/>
    <d v="2025-05-05T00:00:00"/>
    <x v="38"/>
    <x v="14"/>
    <x v="10"/>
    <n v="1"/>
    <n v="1"/>
    <n v="0"/>
    <m/>
    <m/>
    <n v="0"/>
  </r>
  <r>
    <x v="3"/>
    <d v="2025-05-05T00:00:00"/>
    <x v="38"/>
    <x v="12"/>
    <x v="13"/>
    <n v="1"/>
    <n v="1"/>
    <n v="0"/>
    <m/>
    <m/>
    <n v="0"/>
  </r>
  <r>
    <x v="3"/>
    <d v="2025-05-05T00:00:00"/>
    <x v="38"/>
    <x v="12"/>
    <x v="13"/>
    <n v="1"/>
    <n v="1"/>
    <n v="0"/>
    <m/>
    <m/>
    <n v="0"/>
  </r>
  <r>
    <x v="3"/>
    <d v="2025-05-05T00:00:00"/>
    <x v="38"/>
    <x v="12"/>
    <x v="13"/>
    <n v="2"/>
    <n v="2"/>
    <n v="0"/>
    <m/>
    <m/>
    <n v="0"/>
  </r>
  <r>
    <x v="3"/>
    <d v="2025-05-05T00:00:00"/>
    <x v="38"/>
    <x v="12"/>
    <x v="13"/>
    <n v="1"/>
    <n v="1"/>
    <n v="0"/>
    <m/>
    <m/>
    <n v="0"/>
  </r>
  <r>
    <x v="3"/>
    <d v="2025-05-05T00:00:00"/>
    <x v="38"/>
    <x v="12"/>
    <x v="13"/>
    <n v="2"/>
    <n v="2"/>
    <n v="0"/>
    <m/>
    <m/>
    <n v="0"/>
  </r>
  <r>
    <x v="3"/>
    <d v="2025-05-05T00:00:00"/>
    <x v="38"/>
    <x v="12"/>
    <x v="13"/>
    <n v="1"/>
    <n v="1"/>
    <n v="0"/>
    <m/>
    <m/>
    <n v="0"/>
  </r>
  <r>
    <x v="3"/>
    <d v="2025-05-05T00:00:00"/>
    <x v="38"/>
    <x v="12"/>
    <x v="13"/>
    <n v="1"/>
    <n v="1"/>
    <n v="0"/>
    <m/>
    <m/>
    <n v="0"/>
  </r>
  <r>
    <x v="3"/>
    <d v="2025-05-05T00:00:00"/>
    <x v="38"/>
    <x v="12"/>
    <x v="13"/>
    <n v="1"/>
    <n v="1"/>
    <n v="0"/>
    <m/>
    <m/>
    <n v="0"/>
  </r>
  <r>
    <x v="3"/>
    <d v="2025-05-05T00:00:00"/>
    <x v="38"/>
    <x v="12"/>
    <x v="13"/>
    <n v="3"/>
    <n v="3"/>
    <n v="0"/>
    <m/>
    <m/>
    <n v="0"/>
  </r>
  <r>
    <x v="3"/>
    <d v="2025-05-05T00:00:00"/>
    <x v="38"/>
    <x v="12"/>
    <x v="13"/>
    <n v="1"/>
    <n v="1"/>
    <n v="0"/>
    <m/>
    <m/>
    <n v="0"/>
  </r>
  <r>
    <x v="3"/>
    <d v="2025-05-05T00:00:00"/>
    <x v="38"/>
    <x v="12"/>
    <x v="13"/>
    <n v="1"/>
    <n v="1"/>
    <n v="0"/>
    <m/>
    <m/>
    <n v="0"/>
  </r>
  <r>
    <x v="3"/>
    <d v="2025-05-05T00:00:00"/>
    <x v="38"/>
    <x v="12"/>
    <x v="13"/>
    <n v="1"/>
    <n v="1"/>
    <n v="0"/>
    <m/>
    <m/>
    <n v="0"/>
  </r>
  <r>
    <x v="3"/>
    <d v="2025-05-05T00:00:00"/>
    <x v="38"/>
    <x v="12"/>
    <x v="13"/>
    <n v="1"/>
    <n v="1"/>
    <n v="0"/>
    <m/>
    <m/>
    <n v="0"/>
  </r>
  <r>
    <x v="3"/>
    <d v="2025-05-05T00:00:00"/>
    <x v="38"/>
    <x v="12"/>
    <x v="13"/>
    <n v="4"/>
    <n v="3"/>
    <n v="-1"/>
    <m/>
    <m/>
    <n v="0"/>
  </r>
  <r>
    <x v="3"/>
    <d v="2025-05-05T00:00:00"/>
    <x v="38"/>
    <x v="12"/>
    <x v="13"/>
    <n v="1"/>
    <n v="0"/>
    <n v="-1"/>
    <m/>
    <m/>
    <n v="0"/>
  </r>
  <r>
    <x v="3"/>
    <d v="2025-05-05T00:00:00"/>
    <x v="38"/>
    <x v="12"/>
    <x v="13"/>
    <n v="3"/>
    <n v="3"/>
    <n v="0"/>
    <m/>
    <m/>
    <n v="0"/>
  </r>
  <r>
    <x v="3"/>
    <d v="2025-05-05T00:00:00"/>
    <x v="38"/>
    <x v="12"/>
    <x v="13"/>
    <n v="2"/>
    <n v="2"/>
    <n v="0"/>
    <m/>
    <m/>
    <n v="0"/>
  </r>
  <r>
    <x v="3"/>
    <d v="2025-05-05T00:00:00"/>
    <x v="38"/>
    <x v="9"/>
    <x v="21"/>
    <n v="11"/>
    <n v="16"/>
    <n v="5"/>
    <n v="15"/>
    <n v="11"/>
    <n v="-4"/>
  </r>
  <r>
    <x v="3"/>
    <d v="2025-05-05T00:00:00"/>
    <x v="38"/>
    <x v="9"/>
    <x v="14"/>
    <m/>
    <m/>
    <n v="0"/>
    <n v="7"/>
    <n v="6"/>
    <n v="-1"/>
  </r>
  <r>
    <x v="3"/>
    <d v="2025-05-05T00:00:00"/>
    <x v="38"/>
    <x v="9"/>
    <x v="14"/>
    <m/>
    <m/>
    <n v="0"/>
    <n v="2"/>
    <n v="2"/>
    <n v="0"/>
  </r>
  <r>
    <x v="3"/>
    <d v="2025-05-05T00:00:00"/>
    <x v="38"/>
    <x v="9"/>
    <x v="14"/>
    <m/>
    <m/>
    <n v="0"/>
    <n v="1"/>
    <n v="1"/>
    <n v="0"/>
  </r>
  <r>
    <x v="3"/>
    <d v="2025-05-05T00:00:00"/>
    <x v="38"/>
    <x v="9"/>
    <x v="14"/>
    <n v="3"/>
    <n v="2"/>
    <n v="-1"/>
    <n v="6"/>
    <n v="1"/>
    <n v="-5"/>
  </r>
  <r>
    <x v="3"/>
    <d v="2025-05-05T00:00:00"/>
    <x v="38"/>
    <x v="9"/>
    <x v="14"/>
    <m/>
    <m/>
    <n v="0"/>
    <n v="3"/>
    <n v="3"/>
    <n v="0"/>
  </r>
  <r>
    <x v="3"/>
    <d v="2025-05-05T00:00:00"/>
    <x v="38"/>
    <x v="9"/>
    <x v="14"/>
    <m/>
    <m/>
    <n v="0"/>
    <n v="6"/>
    <n v="6"/>
    <n v="0"/>
  </r>
  <r>
    <x v="3"/>
    <d v="2025-05-05T00:00:00"/>
    <x v="38"/>
    <x v="9"/>
    <x v="14"/>
    <m/>
    <m/>
    <n v="0"/>
    <n v="3"/>
    <n v="3"/>
    <n v="0"/>
  </r>
  <r>
    <x v="3"/>
    <d v="2025-05-12T00:00:00"/>
    <x v="39"/>
    <x v="11"/>
    <x v="7"/>
    <n v="1"/>
    <n v="1"/>
    <n v="0"/>
    <m/>
    <m/>
    <n v="0"/>
  </r>
  <r>
    <x v="3"/>
    <d v="2025-05-12T00:00:00"/>
    <x v="39"/>
    <x v="11"/>
    <x v="7"/>
    <n v="1"/>
    <n v="0"/>
    <n v="-1"/>
    <m/>
    <m/>
    <n v="0"/>
  </r>
  <r>
    <x v="3"/>
    <d v="2025-05-12T00:00:00"/>
    <x v="39"/>
    <x v="11"/>
    <x v="7"/>
    <n v="1"/>
    <n v="1"/>
    <n v="0"/>
    <m/>
    <m/>
    <n v="0"/>
  </r>
  <r>
    <x v="3"/>
    <d v="2025-05-12T00:00:00"/>
    <x v="39"/>
    <x v="11"/>
    <x v="7"/>
    <n v="2"/>
    <n v="2"/>
    <n v="0"/>
    <m/>
    <m/>
    <n v="0"/>
  </r>
  <r>
    <x v="3"/>
    <d v="2025-05-12T00:00:00"/>
    <x v="39"/>
    <x v="11"/>
    <x v="7"/>
    <n v="3"/>
    <n v="3"/>
    <n v="0"/>
    <m/>
    <m/>
    <n v="0"/>
  </r>
  <r>
    <x v="3"/>
    <d v="2025-05-12T00:00:00"/>
    <x v="39"/>
    <x v="11"/>
    <x v="7"/>
    <n v="10"/>
    <n v="10"/>
    <n v="0"/>
    <m/>
    <m/>
    <n v="0"/>
  </r>
  <r>
    <x v="3"/>
    <d v="2025-05-12T00:00:00"/>
    <x v="39"/>
    <x v="11"/>
    <x v="7"/>
    <n v="2"/>
    <n v="2"/>
    <n v="0"/>
    <m/>
    <m/>
    <n v="0"/>
  </r>
  <r>
    <x v="3"/>
    <d v="2025-05-12T00:00:00"/>
    <x v="39"/>
    <x v="11"/>
    <x v="7"/>
    <n v="2"/>
    <n v="2"/>
    <n v="0"/>
    <m/>
    <m/>
    <n v="0"/>
  </r>
  <r>
    <x v="3"/>
    <d v="2025-05-12T00:00:00"/>
    <x v="39"/>
    <x v="11"/>
    <x v="7"/>
    <n v="4"/>
    <n v="4"/>
    <n v="0"/>
    <m/>
    <m/>
    <n v="0"/>
  </r>
  <r>
    <x v="3"/>
    <d v="2025-05-12T00:00:00"/>
    <x v="39"/>
    <x v="11"/>
    <x v="7"/>
    <n v="8"/>
    <n v="7"/>
    <n v="-1"/>
    <m/>
    <m/>
    <n v="0"/>
  </r>
  <r>
    <x v="3"/>
    <d v="2025-05-12T00:00:00"/>
    <x v="39"/>
    <x v="11"/>
    <x v="7"/>
    <n v="2"/>
    <n v="2"/>
    <n v="0"/>
    <m/>
    <m/>
    <n v="0"/>
  </r>
  <r>
    <x v="3"/>
    <d v="2025-05-12T00:00:00"/>
    <x v="39"/>
    <x v="11"/>
    <x v="7"/>
    <n v="2"/>
    <n v="2"/>
    <n v="0"/>
    <m/>
    <m/>
    <n v="0"/>
  </r>
  <r>
    <x v="3"/>
    <d v="2025-05-12T00:00:00"/>
    <x v="39"/>
    <x v="11"/>
    <x v="7"/>
    <n v="7"/>
    <n v="8"/>
    <n v="1"/>
    <m/>
    <m/>
    <n v="0"/>
  </r>
  <r>
    <x v="3"/>
    <d v="2025-05-12T00:00:00"/>
    <x v="39"/>
    <x v="11"/>
    <x v="7"/>
    <n v="5"/>
    <n v="6"/>
    <n v="1"/>
    <m/>
    <m/>
    <n v="0"/>
  </r>
  <r>
    <x v="3"/>
    <d v="2025-05-12T00:00:00"/>
    <x v="39"/>
    <x v="11"/>
    <x v="7"/>
    <n v="4"/>
    <n v="4"/>
    <n v="0"/>
    <m/>
    <m/>
    <n v="0"/>
  </r>
  <r>
    <x v="3"/>
    <d v="2025-05-12T00:00:00"/>
    <x v="39"/>
    <x v="11"/>
    <x v="7"/>
    <n v="4"/>
    <n v="5"/>
    <n v="1"/>
    <m/>
    <m/>
    <n v="0"/>
  </r>
  <r>
    <x v="3"/>
    <d v="2025-05-12T00:00:00"/>
    <x v="39"/>
    <x v="11"/>
    <x v="7"/>
    <n v="0"/>
    <n v="1"/>
    <n v="1"/>
    <m/>
    <m/>
    <n v="0"/>
  </r>
  <r>
    <x v="3"/>
    <d v="2025-05-12T00:00:00"/>
    <x v="39"/>
    <x v="8"/>
    <x v="8"/>
    <n v="1"/>
    <n v="1"/>
    <n v="0"/>
    <m/>
    <m/>
    <n v="0"/>
  </r>
  <r>
    <x v="3"/>
    <d v="2025-05-12T00:00:00"/>
    <x v="39"/>
    <x v="8"/>
    <x v="8"/>
    <n v="1"/>
    <n v="1"/>
    <n v="0"/>
    <m/>
    <m/>
    <n v="0"/>
  </r>
  <r>
    <x v="3"/>
    <d v="2025-05-12T00:00:00"/>
    <x v="39"/>
    <x v="8"/>
    <x v="8"/>
    <n v="1"/>
    <n v="1"/>
    <n v="0"/>
    <m/>
    <m/>
    <n v="0"/>
  </r>
  <r>
    <x v="3"/>
    <d v="2025-05-12T00:00:00"/>
    <x v="39"/>
    <x v="8"/>
    <x v="8"/>
    <n v="1"/>
    <n v="1"/>
    <n v="0"/>
    <m/>
    <m/>
    <n v="0"/>
  </r>
  <r>
    <x v="3"/>
    <d v="2025-05-12T00:00:00"/>
    <x v="39"/>
    <x v="8"/>
    <x v="8"/>
    <n v="2"/>
    <n v="2"/>
    <n v="0"/>
    <m/>
    <m/>
    <n v="0"/>
  </r>
  <r>
    <x v="3"/>
    <d v="2025-05-12T00:00:00"/>
    <x v="39"/>
    <x v="8"/>
    <x v="8"/>
    <n v="2"/>
    <n v="2"/>
    <n v="0"/>
    <m/>
    <m/>
    <n v="0"/>
  </r>
  <r>
    <x v="3"/>
    <d v="2025-05-12T00:00:00"/>
    <x v="39"/>
    <x v="8"/>
    <x v="8"/>
    <n v="12"/>
    <n v="11"/>
    <n v="-1"/>
    <m/>
    <m/>
    <n v="0"/>
  </r>
  <r>
    <x v="3"/>
    <d v="2025-05-12T00:00:00"/>
    <x v="39"/>
    <x v="8"/>
    <x v="8"/>
    <n v="1"/>
    <n v="1"/>
    <n v="0"/>
    <m/>
    <m/>
    <n v="0"/>
  </r>
  <r>
    <x v="3"/>
    <d v="2025-05-12T00:00:00"/>
    <x v="39"/>
    <x v="8"/>
    <x v="8"/>
    <n v="1"/>
    <n v="1"/>
    <n v="0"/>
    <m/>
    <m/>
    <n v="0"/>
  </r>
  <r>
    <x v="3"/>
    <d v="2025-05-12T00:00:00"/>
    <x v="39"/>
    <x v="8"/>
    <x v="8"/>
    <n v="4"/>
    <n v="4"/>
    <n v="0"/>
    <m/>
    <m/>
    <n v="0"/>
  </r>
  <r>
    <x v="3"/>
    <d v="2025-05-12T00:00:00"/>
    <x v="39"/>
    <x v="8"/>
    <x v="8"/>
    <n v="2"/>
    <n v="2"/>
    <n v="0"/>
    <m/>
    <m/>
    <n v="0"/>
  </r>
  <r>
    <x v="3"/>
    <d v="2025-05-12T00:00:00"/>
    <x v="39"/>
    <x v="8"/>
    <x v="8"/>
    <n v="2"/>
    <n v="2"/>
    <n v="0"/>
    <m/>
    <m/>
    <n v="0"/>
  </r>
  <r>
    <x v="3"/>
    <d v="2025-05-12T00:00:00"/>
    <x v="39"/>
    <x v="8"/>
    <x v="8"/>
    <n v="1"/>
    <n v="0"/>
    <n v="-1"/>
    <m/>
    <m/>
    <n v="0"/>
  </r>
  <r>
    <x v="3"/>
    <d v="2025-05-12T00:00:00"/>
    <x v="39"/>
    <x v="8"/>
    <x v="8"/>
    <n v="5"/>
    <n v="5"/>
    <n v="0"/>
    <m/>
    <m/>
    <n v="0"/>
  </r>
  <r>
    <x v="3"/>
    <d v="2025-05-12T00:00:00"/>
    <x v="39"/>
    <x v="8"/>
    <x v="8"/>
    <n v="3"/>
    <n v="3"/>
    <n v="0"/>
    <m/>
    <m/>
    <n v="0"/>
  </r>
  <r>
    <x v="3"/>
    <d v="2025-05-12T00:00:00"/>
    <x v="39"/>
    <x v="8"/>
    <x v="8"/>
    <n v="10"/>
    <n v="10"/>
    <n v="0"/>
    <m/>
    <m/>
    <n v="0"/>
  </r>
  <r>
    <x v="3"/>
    <d v="2025-05-12T00:00:00"/>
    <x v="39"/>
    <x v="8"/>
    <x v="8"/>
    <n v="6"/>
    <n v="6"/>
    <n v="0"/>
    <m/>
    <m/>
    <n v="0"/>
  </r>
  <r>
    <x v="3"/>
    <d v="2025-05-12T00:00:00"/>
    <x v="39"/>
    <x v="8"/>
    <x v="8"/>
    <n v="2"/>
    <n v="2"/>
    <n v="0"/>
    <m/>
    <m/>
    <n v="0"/>
  </r>
  <r>
    <x v="3"/>
    <d v="2025-05-12T00:00:00"/>
    <x v="39"/>
    <x v="8"/>
    <x v="8"/>
    <n v="2"/>
    <n v="2"/>
    <n v="0"/>
    <m/>
    <m/>
    <n v="0"/>
  </r>
  <r>
    <x v="3"/>
    <d v="2025-05-12T00:00:00"/>
    <x v="39"/>
    <x v="8"/>
    <x v="8"/>
    <n v="1"/>
    <n v="1"/>
    <n v="0"/>
    <m/>
    <m/>
    <n v="0"/>
  </r>
  <r>
    <x v="3"/>
    <d v="2025-05-12T00:00:00"/>
    <x v="39"/>
    <x v="8"/>
    <x v="19"/>
    <n v="2"/>
    <n v="2"/>
    <n v="0"/>
    <m/>
    <m/>
    <n v="0"/>
  </r>
  <r>
    <x v="3"/>
    <d v="2025-05-12T00:00:00"/>
    <x v="39"/>
    <x v="8"/>
    <x v="19"/>
    <n v="1"/>
    <n v="1"/>
    <n v="0"/>
    <m/>
    <m/>
    <n v="0"/>
  </r>
  <r>
    <x v="3"/>
    <d v="2025-05-12T00:00:00"/>
    <x v="39"/>
    <x v="8"/>
    <x v="19"/>
    <n v="3"/>
    <n v="3"/>
    <n v="0"/>
    <m/>
    <m/>
    <n v="0"/>
  </r>
  <r>
    <x v="3"/>
    <d v="2025-05-12T00:00:00"/>
    <x v="39"/>
    <x v="8"/>
    <x v="19"/>
    <n v="3"/>
    <n v="3"/>
    <n v="0"/>
    <n v="1"/>
    <n v="1"/>
    <n v="0"/>
  </r>
  <r>
    <x v="3"/>
    <d v="2025-05-12T00:00:00"/>
    <x v="39"/>
    <x v="8"/>
    <x v="19"/>
    <n v="1"/>
    <n v="1"/>
    <n v="0"/>
    <m/>
    <m/>
    <n v="0"/>
  </r>
  <r>
    <x v="3"/>
    <d v="2025-05-12T00:00:00"/>
    <x v="39"/>
    <x v="12"/>
    <x v="9"/>
    <n v="1"/>
    <n v="1"/>
    <n v="0"/>
    <m/>
    <m/>
    <n v="0"/>
  </r>
  <r>
    <x v="3"/>
    <d v="2025-05-12T00:00:00"/>
    <x v="39"/>
    <x v="12"/>
    <x v="9"/>
    <n v="1"/>
    <n v="1"/>
    <n v="0"/>
    <m/>
    <m/>
    <n v="0"/>
  </r>
  <r>
    <x v="3"/>
    <d v="2025-05-12T00:00:00"/>
    <x v="39"/>
    <x v="12"/>
    <x v="9"/>
    <n v="1"/>
    <n v="1"/>
    <n v="0"/>
    <m/>
    <m/>
    <n v="0"/>
  </r>
  <r>
    <x v="3"/>
    <d v="2025-05-12T00:00:00"/>
    <x v="39"/>
    <x v="12"/>
    <x v="9"/>
    <n v="1"/>
    <n v="1"/>
    <n v="0"/>
    <m/>
    <m/>
    <n v="0"/>
  </r>
  <r>
    <x v="3"/>
    <d v="2025-05-12T00:00:00"/>
    <x v="39"/>
    <x v="12"/>
    <x v="9"/>
    <n v="2"/>
    <n v="2"/>
    <n v="0"/>
    <m/>
    <m/>
    <n v="0"/>
  </r>
  <r>
    <x v="3"/>
    <d v="2025-05-12T00:00:00"/>
    <x v="39"/>
    <x v="12"/>
    <x v="9"/>
    <n v="2"/>
    <n v="2"/>
    <n v="0"/>
    <m/>
    <m/>
    <n v="0"/>
  </r>
  <r>
    <x v="3"/>
    <d v="2025-05-12T00:00:00"/>
    <x v="39"/>
    <x v="12"/>
    <x v="9"/>
    <n v="12"/>
    <n v="12"/>
    <n v="0"/>
    <m/>
    <m/>
    <n v="0"/>
  </r>
  <r>
    <x v="3"/>
    <d v="2025-05-12T00:00:00"/>
    <x v="39"/>
    <x v="12"/>
    <x v="9"/>
    <n v="1"/>
    <n v="1"/>
    <n v="0"/>
    <m/>
    <m/>
    <n v="0"/>
  </r>
  <r>
    <x v="3"/>
    <d v="2025-05-12T00:00:00"/>
    <x v="39"/>
    <x v="12"/>
    <x v="9"/>
    <n v="1"/>
    <n v="1"/>
    <n v="0"/>
    <m/>
    <m/>
    <n v="0"/>
  </r>
  <r>
    <x v="3"/>
    <d v="2025-05-12T00:00:00"/>
    <x v="39"/>
    <x v="12"/>
    <x v="9"/>
    <n v="4"/>
    <n v="3"/>
    <n v="-1"/>
    <m/>
    <m/>
    <n v="0"/>
  </r>
  <r>
    <x v="3"/>
    <d v="2025-05-12T00:00:00"/>
    <x v="39"/>
    <x v="12"/>
    <x v="9"/>
    <n v="2"/>
    <n v="2"/>
    <n v="0"/>
    <m/>
    <m/>
    <n v="0"/>
  </r>
  <r>
    <x v="3"/>
    <d v="2025-05-12T00:00:00"/>
    <x v="39"/>
    <x v="12"/>
    <x v="9"/>
    <n v="2"/>
    <n v="2"/>
    <n v="0"/>
    <m/>
    <m/>
    <n v="0"/>
  </r>
  <r>
    <x v="3"/>
    <d v="2025-05-12T00:00:00"/>
    <x v="39"/>
    <x v="12"/>
    <x v="9"/>
    <n v="1"/>
    <n v="1"/>
    <n v="0"/>
    <m/>
    <m/>
    <n v="0"/>
  </r>
  <r>
    <x v="3"/>
    <d v="2025-05-12T00:00:00"/>
    <x v="39"/>
    <x v="12"/>
    <x v="9"/>
    <n v="5"/>
    <n v="4"/>
    <n v="-1"/>
    <m/>
    <m/>
    <n v="0"/>
  </r>
  <r>
    <x v="3"/>
    <d v="2025-05-12T00:00:00"/>
    <x v="39"/>
    <x v="12"/>
    <x v="9"/>
    <n v="3"/>
    <n v="3"/>
    <n v="0"/>
    <m/>
    <m/>
    <n v="0"/>
  </r>
  <r>
    <x v="3"/>
    <d v="2025-05-12T00:00:00"/>
    <x v="39"/>
    <x v="12"/>
    <x v="9"/>
    <n v="10"/>
    <n v="10"/>
    <n v="0"/>
    <m/>
    <m/>
    <n v="0"/>
  </r>
  <r>
    <x v="3"/>
    <d v="2025-05-12T00:00:00"/>
    <x v="39"/>
    <x v="12"/>
    <x v="9"/>
    <n v="6"/>
    <n v="6"/>
    <n v="0"/>
    <m/>
    <m/>
    <n v="0"/>
  </r>
  <r>
    <x v="3"/>
    <d v="2025-05-12T00:00:00"/>
    <x v="39"/>
    <x v="12"/>
    <x v="9"/>
    <n v="2"/>
    <n v="2"/>
    <n v="0"/>
    <m/>
    <m/>
    <n v="0"/>
  </r>
  <r>
    <x v="3"/>
    <d v="2025-05-12T00:00:00"/>
    <x v="39"/>
    <x v="12"/>
    <x v="9"/>
    <n v="2"/>
    <n v="2"/>
    <n v="0"/>
    <m/>
    <m/>
    <n v="0"/>
  </r>
  <r>
    <x v="3"/>
    <d v="2025-05-12T00:00:00"/>
    <x v="39"/>
    <x v="12"/>
    <x v="9"/>
    <n v="1"/>
    <n v="1"/>
    <n v="0"/>
    <m/>
    <m/>
    <n v="0"/>
  </r>
  <r>
    <x v="3"/>
    <d v="2025-05-12T00:00:00"/>
    <x v="39"/>
    <x v="14"/>
    <x v="16"/>
    <n v="1"/>
    <n v="1"/>
    <n v="0"/>
    <m/>
    <m/>
    <n v="0"/>
  </r>
  <r>
    <x v="3"/>
    <d v="2025-05-12T00:00:00"/>
    <x v="39"/>
    <x v="14"/>
    <x v="16"/>
    <m/>
    <n v="1"/>
    <n v="1"/>
    <n v="6"/>
    <n v="5"/>
    <n v="-1"/>
  </r>
  <r>
    <x v="3"/>
    <d v="2025-05-12T00:00:00"/>
    <x v="39"/>
    <x v="14"/>
    <x v="16"/>
    <n v="1"/>
    <n v="1"/>
    <n v="0"/>
    <m/>
    <m/>
    <n v="0"/>
  </r>
  <r>
    <x v="3"/>
    <d v="2025-05-12T00:00:00"/>
    <x v="39"/>
    <x v="14"/>
    <x v="16"/>
    <m/>
    <m/>
    <n v="0"/>
    <m/>
    <m/>
    <n v="0"/>
  </r>
  <r>
    <x v="3"/>
    <d v="2025-05-12T00:00:00"/>
    <x v="39"/>
    <x v="14"/>
    <x v="16"/>
    <n v="1"/>
    <n v="1"/>
    <n v="0"/>
    <m/>
    <m/>
    <n v="0"/>
  </r>
  <r>
    <x v="3"/>
    <d v="2025-05-12T00:00:00"/>
    <x v="39"/>
    <x v="14"/>
    <x v="10"/>
    <n v="1"/>
    <n v="1"/>
    <n v="0"/>
    <m/>
    <m/>
    <n v="0"/>
  </r>
  <r>
    <x v="3"/>
    <d v="2025-05-12T00:00:00"/>
    <x v="39"/>
    <x v="14"/>
    <x v="10"/>
    <n v="1"/>
    <n v="1"/>
    <n v="0"/>
    <m/>
    <m/>
    <n v="0"/>
  </r>
  <r>
    <x v="3"/>
    <d v="2025-05-12T00:00:00"/>
    <x v="39"/>
    <x v="14"/>
    <x v="10"/>
    <n v="1"/>
    <n v="1"/>
    <n v="0"/>
    <m/>
    <m/>
    <n v="0"/>
  </r>
  <r>
    <x v="3"/>
    <d v="2025-05-12T00:00:00"/>
    <x v="39"/>
    <x v="14"/>
    <x v="10"/>
    <n v="1"/>
    <n v="1"/>
    <n v="0"/>
    <m/>
    <m/>
    <n v="0"/>
  </r>
  <r>
    <x v="3"/>
    <d v="2025-05-12T00:00:00"/>
    <x v="39"/>
    <x v="14"/>
    <x v="10"/>
    <n v="2"/>
    <n v="2"/>
    <n v="0"/>
    <m/>
    <m/>
    <n v="0"/>
  </r>
  <r>
    <x v="3"/>
    <d v="2025-05-12T00:00:00"/>
    <x v="39"/>
    <x v="14"/>
    <x v="10"/>
    <n v="2"/>
    <n v="2"/>
    <n v="0"/>
    <m/>
    <m/>
    <n v="0"/>
  </r>
  <r>
    <x v="3"/>
    <d v="2025-05-12T00:00:00"/>
    <x v="39"/>
    <x v="14"/>
    <x v="10"/>
    <n v="12"/>
    <n v="11"/>
    <n v="-1"/>
    <m/>
    <m/>
    <n v="0"/>
  </r>
  <r>
    <x v="3"/>
    <d v="2025-05-12T00:00:00"/>
    <x v="39"/>
    <x v="14"/>
    <x v="10"/>
    <n v="1"/>
    <n v="1"/>
    <n v="0"/>
    <m/>
    <m/>
    <n v="0"/>
  </r>
  <r>
    <x v="3"/>
    <d v="2025-05-12T00:00:00"/>
    <x v="39"/>
    <x v="14"/>
    <x v="10"/>
    <n v="1"/>
    <n v="1"/>
    <n v="0"/>
    <m/>
    <m/>
    <n v="0"/>
  </r>
  <r>
    <x v="3"/>
    <d v="2025-05-12T00:00:00"/>
    <x v="39"/>
    <x v="14"/>
    <x v="10"/>
    <n v="4"/>
    <n v="4"/>
    <n v="0"/>
    <m/>
    <m/>
    <n v="0"/>
  </r>
  <r>
    <x v="3"/>
    <d v="2025-05-12T00:00:00"/>
    <x v="39"/>
    <x v="14"/>
    <x v="10"/>
    <n v="2"/>
    <n v="2"/>
    <n v="0"/>
    <m/>
    <m/>
    <n v="0"/>
  </r>
  <r>
    <x v="3"/>
    <d v="2025-05-12T00:00:00"/>
    <x v="39"/>
    <x v="14"/>
    <x v="10"/>
    <n v="2"/>
    <n v="2"/>
    <n v="0"/>
    <m/>
    <m/>
    <n v="0"/>
  </r>
  <r>
    <x v="3"/>
    <d v="2025-05-12T00:00:00"/>
    <x v="39"/>
    <x v="14"/>
    <x v="10"/>
    <n v="1"/>
    <n v="1"/>
    <n v="0"/>
    <m/>
    <m/>
    <n v="0"/>
  </r>
  <r>
    <x v="3"/>
    <d v="2025-05-12T00:00:00"/>
    <x v="39"/>
    <x v="14"/>
    <x v="10"/>
    <n v="5"/>
    <n v="5"/>
    <n v="0"/>
    <m/>
    <m/>
    <n v="0"/>
  </r>
  <r>
    <x v="3"/>
    <d v="2025-05-12T00:00:00"/>
    <x v="39"/>
    <x v="14"/>
    <x v="10"/>
    <n v="3"/>
    <n v="3"/>
    <n v="0"/>
    <m/>
    <m/>
    <n v="0"/>
  </r>
  <r>
    <x v="3"/>
    <d v="2025-05-12T00:00:00"/>
    <x v="39"/>
    <x v="14"/>
    <x v="10"/>
    <n v="10"/>
    <n v="10"/>
    <n v="0"/>
    <m/>
    <m/>
    <n v="0"/>
  </r>
  <r>
    <x v="3"/>
    <d v="2025-05-12T00:00:00"/>
    <x v="39"/>
    <x v="14"/>
    <x v="10"/>
    <n v="6"/>
    <n v="6"/>
    <n v="0"/>
    <m/>
    <m/>
    <n v="0"/>
  </r>
  <r>
    <x v="3"/>
    <d v="2025-05-12T00:00:00"/>
    <x v="39"/>
    <x v="14"/>
    <x v="10"/>
    <n v="2"/>
    <n v="2"/>
    <n v="0"/>
    <m/>
    <m/>
    <n v="0"/>
  </r>
  <r>
    <x v="3"/>
    <d v="2025-05-12T00:00:00"/>
    <x v="39"/>
    <x v="14"/>
    <x v="10"/>
    <n v="2"/>
    <n v="2"/>
    <n v="0"/>
    <m/>
    <m/>
    <n v="0"/>
  </r>
  <r>
    <x v="3"/>
    <d v="2025-05-12T00:00:00"/>
    <x v="39"/>
    <x v="14"/>
    <x v="10"/>
    <n v="1"/>
    <n v="1"/>
    <n v="0"/>
    <m/>
    <m/>
    <n v="0"/>
  </r>
  <r>
    <x v="3"/>
    <d v="2025-05-12T00:00:00"/>
    <x v="39"/>
    <x v="12"/>
    <x v="13"/>
    <n v="1"/>
    <n v="1"/>
    <n v="0"/>
    <m/>
    <m/>
    <n v="0"/>
  </r>
  <r>
    <x v="3"/>
    <d v="2025-05-12T00:00:00"/>
    <x v="39"/>
    <x v="12"/>
    <x v="13"/>
    <n v="1"/>
    <n v="1"/>
    <n v="0"/>
    <m/>
    <m/>
    <n v="0"/>
  </r>
  <r>
    <x v="3"/>
    <d v="2025-05-12T00:00:00"/>
    <x v="39"/>
    <x v="12"/>
    <x v="13"/>
    <n v="2"/>
    <n v="2"/>
    <n v="0"/>
    <m/>
    <m/>
    <n v="0"/>
  </r>
  <r>
    <x v="3"/>
    <d v="2025-05-12T00:00:00"/>
    <x v="39"/>
    <x v="12"/>
    <x v="13"/>
    <n v="1"/>
    <n v="1"/>
    <n v="0"/>
    <m/>
    <m/>
    <n v="0"/>
  </r>
  <r>
    <x v="3"/>
    <d v="2025-05-12T00:00:00"/>
    <x v="39"/>
    <x v="12"/>
    <x v="13"/>
    <n v="2"/>
    <n v="2"/>
    <n v="0"/>
    <m/>
    <m/>
    <n v="0"/>
  </r>
  <r>
    <x v="3"/>
    <d v="2025-05-12T00:00:00"/>
    <x v="39"/>
    <x v="12"/>
    <x v="13"/>
    <n v="1"/>
    <n v="1"/>
    <n v="0"/>
    <m/>
    <m/>
    <n v="0"/>
  </r>
  <r>
    <x v="3"/>
    <d v="2025-05-12T00:00:00"/>
    <x v="39"/>
    <x v="12"/>
    <x v="13"/>
    <n v="1"/>
    <n v="1"/>
    <n v="0"/>
    <m/>
    <m/>
    <n v="0"/>
  </r>
  <r>
    <x v="3"/>
    <d v="2025-05-12T00:00:00"/>
    <x v="39"/>
    <x v="12"/>
    <x v="13"/>
    <n v="1"/>
    <n v="1"/>
    <n v="0"/>
    <m/>
    <m/>
    <n v="0"/>
  </r>
  <r>
    <x v="3"/>
    <d v="2025-05-12T00:00:00"/>
    <x v="39"/>
    <x v="12"/>
    <x v="13"/>
    <n v="3"/>
    <n v="3"/>
    <n v="0"/>
    <m/>
    <m/>
    <n v="0"/>
  </r>
  <r>
    <x v="3"/>
    <d v="2025-05-12T00:00:00"/>
    <x v="39"/>
    <x v="12"/>
    <x v="13"/>
    <n v="1"/>
    <n v="1"/>
    <n v="0"/>
    <m/>
    <m/>
    <n v="0"/>
  </r>
  <r>
    <x v="3"/>
    <d v="2025-05-12T00:00:00"/>
    <x v="39"/>
    <x v="12"/>
    <x v="13"/>
    <n v="1"/>
    <n v="1"/>
    <n v="0"/>
    <m/>
    <m/>
    <n v="0"/>
  </r>
  <r>
    <x v="3"/>
    <d v="2025-05-12T00:00:00"/>
    <x v="39"/>
    <x v="12"/>
    <x v="13"/>
    <n v="1"/>
    <n v="1"/>
    <n v="0"/>
    <m/>
    <m/>
    <n v="0"/>
  </r>
  <r>
    <x v="3"/>
    <d v="2025-05-12T00:00:00"/>
    <x v="39"/>
    <x v="12"/>
    <x v="13"/>
    <n v="1"/>
    <n v="1"/>
    <n v="0"/>
    <m/>
    <m/>
    <n v="0"/>
  </r>
  <r>
    <x v="3"/>
    <d v="2025-05-12T00:00:00"/>
    <x v="39"/>
    <x v="12"/>
    <x v="13"/>
    <n v="4"/>
    <n v="4"/>
    <n v="0"/>
    <m/>
    <m/>
    <n v="0"/>
  </r>
  <r>
    <x v="3"/>
    <d v="2025-05-12T00:00:00"/>
    <x v="39"/>
    <x v="12"/>
    <x v="13"/>
    <n v="1"/>
    <n v="0"/>
    <n v="-1"/>
    <m/>
    <m/>
    <n v="0"/>
  </r>
  <r>
    <x v="3"/>
    <d v="2025-05-12T00:00:00"/>
    <x v="39"/>
    <x v="12"/>
    <x v="13"/>
    <n v="3"/>
    <n v="3"/>
    <n v="0"/>
    <m/>
    <m/>
    <n v="0"/>
  </r>
  <r>
    <x v="3"/>
    <d v="2025-05-12T00:00:00"/>
    <x v="39"/>
    <x v="12"/>
    <x v="13"/>
    <n v="2"/>
    <n v="2"/>
    <n v="0"/>
    <m/>
    <m/>
    <n v="0"/>
  </r>
  <r>
    <x v="3"/>
    <d v="2025-05-12T00:00:00"/>
    <x v="39"/>
    <x v="9"/>
    <x v="21"/>
    <n v="11"/>
    <n v="16"/>
    <n v="5"/>
    <n v="15"/>
    <n v="11"/>
    <n v="-4"/>
  </r>
  <r>
    <x v="3"/>
    <d v="2025-05-12T00:00:00"/>
    <x v="39"/>
    <x v="9"/>
    <x v="14"/>
    <m/>
    <m/>
    <n v="0"/>
    <n v="7"/>
    <n v="6"/>
    <n v="-1"/>
  </r>
  <r>
    <x v="3"/>
    <d v="2025-05-12T00:00:00"/>
    <x v="39"/>
    <x v="9"/>
    <x v="14"/>
    <m/>
    <m/>
    <n v="0"/>
    <n v="2"/>
    <n v="2"/>
    <n v="0"/>
  </r>
  <r>
    <x v="3"/>
    <d v="2025-05-12T00:00:00"/>
    <x v="39"/>
    <x v="9"/>
    <x v="14"/>
    <m/>
    <m/>
    <n v="0"/>
    <n v="1"/>
    <n v="1"/>
    <n v="0"/>
  </r>
  <r>
    <x v="3"/>
    <d v="2025-05-12T00:00:00"/>
    <x v="39"/>
    <x v="9"/>
    <x v="14"/>
    <n v="3"/>
    <n v="2"/>
    <n v="-1"/>
    <n v="6"/>
    <n v="1"/>
    <n v="-5"/>
  </r>
  <r>
    <x v="3"/>
    <d v="2025-05-12T00:00:00"/>
    <x v="39"/>
    <x v="9"/>
    <x v="14"/>
    <m/>
    <m/>
    <n v="0"/>
    <n v="3"/>
    <n v="3"/>
    <n v="0"/>
  </r>
  <r>
    <x v="3"/>
    <d v="2025-05-12T00:00:00"/>
    <x v="39"/>
    <x v="9"/>
    <x v="14"/>
    <m/>
    <m/>
    <n v="0"/>
    <n v="6"/>
    <n v="6"/>
    <n v="0"/>
  </r>
  <r>
    <x v="3"/>
    <d v="2025-05-12T00:00:00"/>
    <x v="39"/>
    <x v="9"/>
    <x v="14"/>
    <m/>
    <m/>
    <n v="0"/>
    <n v="3"/>
    <n v="3"/>
    <n v="0"/>
  </r>
  <r>
    <x v="3"/>
    <d v="2025-05-19T00:00:00"/>
    <x v="40"/>
    <x v="11"/>
    <x v="7"/>
    <n v="1"/>
    <n v="1"/>
    <n v="0"/>
    <m/>
    <m/>
    <n v="0"/>
  </r>
  <r>
    <x v="3"/>
    <d v="2025-05-19T00:00:00"/>
    <x v="40"/>
    <x v="11"/>
    <x v="7"/>
    <n v="1"/>
    <n v="0"/>
    <n v="-1"/>
    <m/>
    <m/>
    <n v="0"/>
  </r>
  <r>
    <x v="3"/>
    <d v="2025-05-19T00:00:00"/>
    <x v="40"/>
    <x v="11"/>
    <x v="7"/>
    <n v="1"/>
    <n v="1"/>
    <n v="0"/>
    <m/>
    <m/>
    <n v="0"/>
  </r>
  <r>
    <x v="3"/>
    <d v="2025-05-19T00:00:00"/>
    <x v="40"/>
    <x v="11"/>
    <x v="7"/>
    <n v="2"/>
    <n v="2"/>
    <n v="0"/>
    <m/>
    <m/>
    <n v="0"/>
  </r>
  <r>
    <x v="3"/>
    <d v="2025-05-19T00:00:00"/>
    <x v="40"/>
    <x v="11"/>
    <x v="7"/>
    <n v="3"/>
    <n v="3"/>
    <n v="0"/>
    <m/>
    <m/>
    <n v="0"/>
  </r>
  <r>
    <x v="3"/>
    <d v="2025-05-19T00:00:00"/>
    <x v="40"/>
    <x v="11"/>
    <x v="7"/>
    <n v="10"/>
    <n v="10"/>
    <n v="0"/>
    <m/>
    <m/>
    <n v="0"/>
  </r>
  <r>
    <x v="3"/>
    <d v="2025-05-19T00:00:00"/>
    <x v="40"/>
    <x v="11"/>
    <x v="7"/>
    <n v="2"/>
    <n v="2"/>
    <n v="0"/>
    <m/>
    <m/>
    <n v="0"/>
  </r>
  <r>
    <x v="3"/>
    <d v="2025-05-19T00:00:00"/>
    <x v="40"/>
    <x v="11"/>
    <x v="7"/>
    <n v="2"/>
    <n v="2"/>
    <n v="0"/>
    <m/>
    <m/>
    <n v="0"/>
  </r>
  <r>
    <x v="3"/>
    <d v="2025-05-19T00:00:00"/>
    <x v="40"/>
    <x v="11"/>
    <x v="7"/>
    <n v="4"/>
    <n v="4"/>
    <n v="0"/>
    <m/>
    <m/>
    <n v="0"/>
  </r>
  <r>
    <x v="3"/>
    <d v="2025-05-19T00:00:00"/>
    <x v="40"/>
    <x v="11"/>
    <x v="7"/>
    <n v="8"/>
    <n v="7"/>
    <n v="-1"/>
    <m/>
    <m/>
    <n v="0"/>
  </r>
  <r>
    <x v="3"/>
    <d v="2025-05-19T00:00:00"/>
    <x v="40"/>
    <x v="11"/>
    <x v="7"/>
    <n v="2"/>
    <n v="2"/>
    <n v="0"/>
    <m/>
    <m/>
    <n v="0"/>
  </r>
  <r>
    <x v="3"/>
    <d v="2025-05-19T00:00:00"/>
    <x v="40"/>
    <x v="11"/>
    <x v="7"/>
    <n v="2"/>
    <n v="2"/>
    <n v="0"/>
    <m/>
    <m/>
    <n v="0"/>
  </r>
  <r>
    <x v="3"/>
    <d v="2025-05-19T00:00:00"/>
    <x v="40"/>
    <x v="11"/>
    <x v="7"/>
    <n v="7"/>
    <n v="8"/>
    <n v="1"/>
    <m/>
    <m/>
    <n v="0"/>
  </r>
  <r>
    <x v="3"/>
    <d v="2025-05-19T00:00:00"/>
    <x v="40"/>
    <x v="11"/>
    <x v="7"/>
    <n v="5"/>
    <n v="6"/>
    <n v="1"/>
    <m/>
    <m/>
    <n v="0"/>
  </r>
  <r>
    <x v="3"/>
    <d v="2025-05-19T00:00:00"/>
    <x v="40"/>
    <x v="11"/>
    <x v="7"/>
    <n v="4"/>
    <n v="4"/>
    <n v="0"/>
    <m/>
    <m/>
    <n v="0"/>
  </r>
  <r>
    <x v="3"/>
    <d v="2025-05-19T00:00:00"/>
    <x v="40"/>
    <x v="11"/>
    <x v="7"/>
    <n v="4"/>
    <n v="5"/>
    <n v="1"/>
    <m/>
    <m/>
    <n v="0"/>
  </r>
  <r>
    <x v="3"/>
    <d v="2025-05-19T00:00:00"/>
    <x v="40"/>
    <x v="11"/>
    <x v="7"/>
    <n v="0"/>
    <n v="1"/>
    <n v="1"/>
    <m/>
    <m/>
    <n v="0"/>
  </r>
  <r>
    <x v="3"/>
    <d v="2025-05-19T00:00:00"/>
    <x v="40"/>
    <x v="8"/>
    <x v="8"/>
    <n v="1"/>
    <n v="1"/>
    <n v="0"/>
    <m/>
    <m/>
    <n v="0"/>
  </r>
  <r>
    <x v="3"/>
    <d v="2025-05-19T00:00:00"/>
    <x v="40"/>
    <x v="8"/>
    <x v="8"/>
    <n v="1"/>
    <n v="1"/>
    <n v="0"/>
    <m/>
    <m/>
    <n v="0"/>
  </r>
  <r>
    <x v="3"/>
    <d v="2025-05-19T00:00:00"/>
    <x v="40"/>
    <x v="8"/>
    <x v="8"/>
    <n v="1"/>
    <n v="1"/>
    <n v="0"/>
    <m/>
    <m/>
    <n v="0"/>
  </r>
  <r>
    <x v="3"/>
    <d v="2025-05-19T00:00:00"/>
    <x v="40"/>
    <x v="8"/>
    <x v="8"/>
    <n v="1"/>
    <n v="1"/>
    <n v="0"/>
    <m/>
    <m/>
    <n v="0"/>
  </r>
  <r>
    <x v="3"/>
    <d v="2025-05-19T00:00:00"/>
    <x v="40"/>
    <x v="8"/>
    <x v="8"/>
    <n v="2"/>
    <n v="2"/>
    <n v="0"/>
    <m/>
    <m/>
    <n v="0"/>
  </r>
  <r>
    <x v="3"/>
    <d v="2025-05-19T00:00:00"/>
    <x v="40"/>
    <x v="8"/>
    <x v="8"/>
    <n v="2"/>
    <n v="2"/>
    <n v="0"/>
    <m/>
    <m/>
    <n v="0"/>
  </r>
  <r>
    <x v="3"/>
    <d v="2025-05-19T00:00:00"/>
    <x v="40"/>
    <x v="8"/>
    <x v="8"/>
    <n v="12"/>
    <n v="11"/>
    <n v="-1"/>
    <m/>
    <m/>
    <n v="0"/>
  </r>
  <r>
    <x v="3"/>
    <d v="2025-05-19T00:00:00"/>
    <x v="40"/>
    <x v="8"/>
    <x v="8"/>
    <n v="1"/>
    <n v="1"/>
    <n v="0"/>
    <m/>
    <m/>
    <n v="0"/>
  </r>
  <r>
    <x v="3"/>
    <d v="2025-05-19T00:00:00"/>
    <x v="40"/>
    <x v="8"/>
    <x v="8"/>
    <n v="1"/>
    <n v="1"/>
    <n v="0"/>
    <m/>
    <m/>
    <n v="0"/>
  </r>
  <r>
    <x v="3"/>
    <d v="2025-05-19T00:00:00"/>
    <x v="40"/>
    <x v="8"/>
    <x v="8"/>
    <n v="4"/>
    <n v="4"/>
    <n v="0"/>
    <m/>
    <m/>
    <n v="0"/>
  </r>
  <r>
    <x v="3"/>
    <d v="2025-05-19T00:00:00"/>
    <x v="40"/>
    <x v="8"/>
    <x v="8"/>
    <n v="2"/>
    <n v="2"/>
    <n v="0"/>
    <m/>
    <m/>
    <n v="0"/>
  </r>
  <r>
    <x v="3"/>
    <d v="2025-05-19T00:00:00"/>
    <x v="40"/>
    <x v="8"/>
    <x v="8"/>
    <n v="2"/>
    <n v="2"/>
    <n v="0"/>
    <m/>
    <m/>
    <n v="0"/>
  </r>
  <r>
    <x v="3"/>
    <d v="2025-05-19T00:00:00"/>
    <x v="40"/>
    <x v="8"/>
    <x v="8"/>
    <n v="1"/>
    <n v="0"/>
    <n v="-1"/>
    <m/>
    <m/>
    <n v="0"/>
  </r>
  <r>
    <x v="3"/>
    <d v="2025-05-19T00:00:00"/>
    <x v="40"/>
    <x v="8"/>
    <x v="8"/>
    <n v="5"/>
    <n v="5"/>
    <n v="0"/>
    <m/>
    <m/>
    <n v="0"/>
  </r>
  <r>
    <x v="3"/>
    <d v="2025-05-19T00:00:00"/>
    <x v="40"/>
    <x v="8"/>
    <x v="8"/>
    <n v="3"/>
    <n v="3"/>
    <n v="0"/>
    <m/>
    <m/>
    <n v="0"/>
  </r>
  <r>
    <x v="3"/>
    <d v="2025-05-19T00:00:00"/>
    <x v="40"/>
    <x v="8"/>
    <x v="8"/>
    <n v="10"/>
    <n v="10"/>
    <n v="0"/>
    <m/>
    <m/>
    <n v="0"/>
  </r>
  <r>
    <x v="3"/>
    <d v="2025-05-19T00:00:00"/>
    <x v="40"/>
    <x v="8"/>
    <x v="8"/>
    <n v="6"/>
    <n v="6"/>
    <n v="0"/>
    <m/>
    <m/>
    <n v="0"/>
  </r>
  <r>
    <x v="3"/>
    <d v="2025-05-19T00:00:00"/>
    <x v="40"/>
    <x v="8"/>
    <x v="8"/>
    <n v="2"/>
    <n v="2"/>
    <n v="0"/>
    <m/>
    <m/>
    <n v="0"/>
  </r>
  <r>
    <x v="3"/>
    <d v="2025-05-19T00:00:00"/>
    <x v="40"/>
    <x v="8"/>
    <x v="8"/>
    <n v="2"/>
    <n v="2"/>
    <n v="0"/>
    <m/>
    <m/>
    <n v="0"/>
  </r>
  <r>
    <x v="3"/>
    <d v="2025-05-19T00:00:00"/>
    <x v="40"/>
    <x v="8"/>
    <x v="8"/>
    <n v="1"/>
    <n v="1"/>
    <n v="0"/>
    <m/>
    <m/>
    <n v="0"/>
  </r>
  <r>
    <x v="3"/>
    <d v="2025-05-19T00:00:00"/>
    <x v="40"/>
    <x v="8"/>
    <x v="19"/>
    <n v="2"/>
    <n v="2"/>
    <n v="0"/>
    <m/>
    <m/>
    <n v="0"/>
  </r>
  <r>
    <x v="3"/>
    <d v="2025-05-19T00:00:00"/>
    <x v="40"/>
    <x v="8"/>
    <x v="19"/>
    <n v="1"/>
    <n v="1"/>
    <n v="0"/>
    <m/>
    <m/>
    <n v="0"/>
  </r>
  <r>
    <x v="3"/>
    <d v="2025-05-19T00:00:00"/>
    <x v="40"/>
    <x v="8"/>
    <x v="19"/>
    <n v="3"/>
    <n v="3"/>
    <n v="0"/>
    <m/>
    <m/>
    <n v="0"/>
  </r>
  <r>
    <x v="3"/>
    <d v="2025-05-19T00:00:00"/>
    <x v="40"/>
    <x v="8"/>
    <x v="19"/>
    <n v="3"/>
    <n v="3"/>
    <n v="0"/>
    <n v="1"/>
    <n v="1"/>
    <n v="0"/>
  </r>
  <r>
    <x v="3"/>
    <d v="2025-05-19T00:00:00"/>
    <x v="40"/>
    <x v="8"/>
    <x v="19"/>
    <n v="1"/>
    <n v="1"/>
    <n v="0"/>
    <m/>
    <m/>
    <n v="0"/>
  </r>
  <r>
    <x v="3"/>
    <d v="2025-05-19T00:00:00"/>
    <x v="40"/>
    <x v="12"/>
    <x v="9"/>
    <n v="1"/>
    <n v="1"/>
    <n v="0"/>
    <m/>
    <m/>
    <n v="0"/>
  </r>
  <r>
    <x v="3"/>
    <d v="2025-05-19T00:00:00"/>
    <x v="40"/>
    <x v="12"/>
    <x v="9"/>
    <n v="1"/>
    <n v="1"/>
    <n v="0"/>
    <m/>
    <m/>
    <n v="0"/>
  </r>
  <r>
    <x v="3"/>
    <d v="2025-05-19T00:00:00"/>
    <x v="40"/>
    <x v="12"/>
    <x v="9"/>
    <n v="1"/>
    <n v="1"/>
    <n v="0"/>
    <m/>
    <m/>
    <n v="0"/>
  </r>
  <r>
    <x v="3"/>
    <d v="2025-05-19T00:00:00"/>
    <x v="40"/>
    <x v="12"/>
    <x v="9"/>
    <n v="1"/>
    <n v="1"/>
    <n v="0"/>
    <m/>
    <m/>
    <n v="0"/>
  </r>
  <r>
    <x v="3"/>
    <d v="2025-05-19T00:00:00"/>
    <x v="40"/>
    <x v="12"/>
    <x v="9"/>
    <n v="2"/>
    <n v="2"/>
    <n v="0"/>
    <m/>
    <m/>
    <n v="0"/>
  </r>
  <r>
    <x v="3"/>
    <d v="2025-05-19T00:00:00"/>
    <x v="40"/>
    <x v="12"/>
    <x v="9"/>
    <n v="2"/>
    <n v="2"/>
    <n v="0"/>
    <m/>
    <m/>
    <n v="0"/>
  </r>
  <r>
    <x v="3"/>
    <d v="2025-05-19T00:00:00"/>
    <x v="40"/>
    <x v="12"/>
    <x v="9"/>
    <n v="12"/>
    <n v="12"/>
    <n v="0"/>
    <m/>
    <m/>
    <n v="0"/>
  </r>
  <r>
    <x v="3"/>
    <d v="2025-05-19T00:00:00"/>
    <x v="40"/>
    <x v="12"/>
    <x v="9"/>
    <n v="1"/>
    <n v="1"/>
    <n v="0"/>
    <m/>
    <m/>
    <n v="0"/>
  </r>
  <r>
    <x v="3"/>
    <d v="2025-05-19T00:00:00"/>
    <x v="40"/>
    <x v="12"/>
    <x v="9"/>
    <n v="1"/>
    <n v="1"/>
    <n v="0"/>
    <m/>
    <m/>
    <n v="0"/>
  </r>
  <r>
    <x v="3"/>
    <d v="2025-05-19T00:00:00"/>
    <x v="40"/>
    <x v="12"/>
    <x v="9"/>
    <n v="4"/>
    <n v="3"/>
    <n v="-1"/>
    <m/>
    <m/>
    <n v="0"/>
  </r>
  <r>
    <x v="3"/>
    <d v="2025-05-19T00:00:00"/>
    <x v="40"/>
    <x v="12"/>
    <x v="9"/>
    <n v="2"/>
    <n v="2"/>
    <n v="0"/>
    <m/>
    <m/>
    <n v="0"/>
  </r>
  <r>
    <x v="3"/>
    <d v="2025-05-19T00:00:00"/>
    <x v="40"/>
    <x v="12"/>
    <x v="9"/>
    <n v="2"/>
    <n v="2"/>
    <n v="0"/>
    <m/>
    <m/>
    <n v="0"/>
  </r>
  <r>
    <x v="3"/>
    <d v="2025-05-19T00:00:00"/>
    <x v="40"/>
    <x v="12"/>
    <x v="9"/>
    <n v="1"/>
    <n v="1"/>
    <n v="0"/>
    <m/>
    <m/>
    <n v="0"/>
  </r>
  <r>
    <x v="3"/>
    <d v="2025-05-19T00:00:00"/>
    <x v="40"/>
    <x v="12"/>
    <x v="9"/>
    <n v="5"/>
    <n v="4"/>
    <n v="-1"/>
    <m/>
    <m/>
    <n v="0"/>
  </r>
  <r>
    <x v="3"/>
    <d v="2025-05-19T00:00:00"/>
    <x v="40"/>
    <x v="12"/>
    <x v="9"/>
    <n v="3"/>
    <n v="3"/>
    <n v="0"/>
    <m/>
    <m/>
    <n v="0"/>
  </r>
  <r>
    <x v="3"/>
    <d v="2025-05-19T00:00:00"/>
    <x v="40"/>
    <x v="12"/>
    <x v="9"/>
    <n v="10"/>
    <n v="10"/>
    <n v="0"/>
    <m/>
    <m/>
    <n v="0"/>
  </r>
  <r>
    <x v="3"/>
    <d v="2025-05-19T00:00:00"/>
    <x v="40"/>
    <x v="12"/>
    <x v="9"/>
    <n v="6"/>
    <n v="6"/>
    <n v="0"/>
    <m/>
    <m/>
    <n v="0"/>
  </r>
  <r>
    <x v="3"/>
    <d v="2025-05-19T00:00:00"/>
    <x v="40"/>
    <x v="12"/>
    <x v="9"/>
    <n v="2"/>
    <n v="2"/>
    <n v="0"/>
    <m/>
    <m/>
    <n v="0"/>
  </r>
  <r>
    <x v="3"/>
    <d v="2025-05-19T00:00:00"/>
    <x v="40"/>
    <x v="12"/>
    <x v="9"/>
    <n v="2"/>
    <n v="2"/>
    <n v="0"/>
    <m/>
    <m/>
    <n v="0"/>
  </r>
  <r>
    <x v="3"/>
    <d v="2025-05-19T00:00:00"/>
    <x v="40"/>
    <x v="12"/>
    <x v="9"/>
    <n v="1"/>
    <n v="1"/>
    <n v="0"/>
    <m/>
    <m/>
    <n v="0"/>
  </r>
  <r>
    <x v="3"/>
    <d v="2025-05-19T00:00:00"/>
    <x v="40"/>
    <x v="14"/>
    <x v="16"/>
    <n v="1"/>
    <n v="1"/>
    <n v="0"/>
    <m/>
    <m/>
    <n v="0"/>
  </r>
  <r>
    <x v="3"/>
    <d v="2025-05-19T00:00:00"/>
    <x v="40"/>
    <x v="14"/>
    <x v="16"/>
    <m/>
    <n v="1"/>
    <n v="1"/>
    <n v="6"/>
    <n v="5"/>
    <n v="-1"/>
  </r>
  <r>
    <x v="3"/>
    <d v="2025-05-19T00:00:00"/>
    <x v="40"/>
    <x v="14"/>
    <x v="16"/>
    <n v="1"/>
    <n v="1"/>
    <n v="0"/>
    <m/>
    <m/>
    <n v="0"/>
  </r>
  <r>
    <x v="3"/>
    <d v="2025-05-19T00:00:00"/>
    <x v="40"/>
    <x v="14"/>
    <x v="16"/>
    <m/>
    <m/>
    <n v="0"/>
    <m/>
    <m/>
    <n v="0"/>
  </r>
  <r>
    <x v="3"/>
    <d v="2025-05-19T00:00:00"/>
    <x v="40"/>
    <x v="14"/>
    <x v="16"/>
    <n v="1"/>
    <n v="1"/>
    <n v="0"/>
    <m/>
    <m/>
    <n v="0"/>
  </r>
  <r>
    <x v="3"/>
    <d v="2025-05-19T00:00:00"/>
    <x v="40"/>
    <x v="14"/>
    <x v="10"/>
    <n v="1"/>
    <n v="1"/>
    <n v="0"/>
    <m/>
    <m/>
    <n v="0"/>
  </r>
  <r>
    <x v="3"/>
    <d v="2025-05-19T00:00:00"/>
    <x v="40"/>
    <x v="14"/>
    <x v="10"/>
    <n v="1"/>
    <n v="1"/>
    <n v="0"/>
    <m/>
    <m/>
    <n v="0"/>
  </r>
  <r>
    <x v="3"/>
    <d v="2025-05-19T00:00:00"/>
    <x v="40"/>
    <x v="14"/>
    <x v="10"/>
    <n v="1"/>
    <n v="1"/>
    <n v="0"/>
    <m/>
    <m/>
    <n v="0"/>
  </r>
  <r>
    <x v="3"/>
    <d v="2025-05-19T00:00:00"/>
    <x v="40"/>
    <x v="14"/>
    <x v="10"/>
    <n v="1"/>
    <n v="1"/>
    <n v="0"/>
    <m/>
    <m/>
    <n v="0"/>
  </r>
  <r>
    <x v="3"/>
    <d v="2025-05-19T00:00:00"/>
    <x v="40"/>
    <x v="14"/>
    <x v="10"/>
    <n v="2"/>
    <n v="2"/>
    <n v="0"/>
    <m/>
    <m/>
    <n v="0"/>
  </r>
  <r>
    <x v="3"/>
    <d v="2025-05-19T00:00:00"/>
    <x v="40"/>
    <x v="14"/>
    <x v="10"/>
    <n v="2"/>
    <n v="2"/>
    <n v="0"/>
    <m/>
    <m/>
    <n v="0"/>
  </r>
  <r>
    <x v="3"/>
    <d v="2025-05-19T00:00:00"/>
    <x v="40"/>
    <x v="14"/>
    <x v="10"/>
    <n v="12"/>
    <n v="11"/>
    <n v="-1"/>
    <m/>
    <m/>
    <n v="0"/>
  </r>
  <r>
    <x v="3"/>
    <d v="2025-05-19T00:00:00"/>
    <x v="40"/>
    <x v="14"/>
    <x v="10"/>
    <n v="1"/>
    <n v="1"/>
    <n v="0"/>
    <m/>
    <m/>
    <n v="0"/>
  </r>
  <r>
    <x v="3"/>
    <d v="2025-05-19T00:00:00"/>
    <x v="40"/>
    <x v="14"/>
    <x v="10"/>
    <n v="1"/>
    <n v="1"/>
    <n v="0"/>
    <m/>
    <m/>
    <n v="0"/>
  </r>
  <r>
    <x v="3"/>
    <d v="2025-05-19T00:00:00"/>
    <x v="40"/>
    <x v="14"/>
    <x v="10"/>
    <n v="4"/>
    <n v="4"/>
    <n v="0"/>
    <m/>
    <m/>
    <n v="0"/>
  </r>
  <r>
    <x v="3"/>
    <d v="2025-05-19T00:00:00"/>
    <x v="40"/>
    <x v="14"/>
    <x v="10"/>
    <n v="2"/>
    <n v="2"/>
    <n v="0"/>
    <m/>
    <m/>
    <n v="0"/>
  </r>
  <r>
    <x v="3"/>
    <d v="2025-05-19T00:00:00"/>
    <x v="40"/>
    <x v="14"/>
    <x v="10"/>
    <n v="2"/>
    <n v="2"/>
    <n v="0"/>
    <m/>
    <m/>
    <n v="0"/>
  </r>
  <r>
    <x v="3"/>
    <d v="2025-05-19T00:00:00"/>
    <x v="40"/>
    <x v="14"/>
    <x v="10"/>
    <n v="1"/>
    <n v="1"/>
    <n v="0"/>
    <m/>
    <m/>
    <n v="0"/>
  </r>
  <r>
    <x v="3"/>
    <d v="2025-05-19T00:00:00"/>
    <x v="40"/>
    <x v="14"/>
    <x v="10"/>
    <n v="5"/>
    <n v="5"/>
    <n v="0"/>
    <m/>
    <m/>
    <n v="0"/>
  </r>
  <r>
    <x v="3"/>
    <d v="2025-05-19T00:00:00"/>
    <x v="40"/>
    <x v="14"/>
    <x v="10"/>
    <n v="3"/>
    <n v="3"/>
    <n v="0"/>
    <m/>
    <m/>
    <n v="0"/>
  </r>
  <r>
    <x v="3"/>
    <d v="2025-05-19T00:00:00"/>
    <x v="40"/>
    <x v="14"/>
    <x v="10"/>
    <n v="10"/>
    <n v="10"/>
    <n v="0"/>
    <m/>
    <m/>
    <n v="0"/>
  </r>
  <r>
    <x v="3"/>
    <d v="2025-05-19T00:00:00"/>
    <x v="40"/>
    <x v="14"/>
    <x v="10"/>
    <n v="6"/>
    <n v="6"/>
    <n v="0"/>
    <m/>
    <m/>
    <n v="0"/>
  </r>
  <r>
    <x v="3"/>
    <d v="2025-05-19T00:00:00"/>
    <x v="40"/>
    <x v="14"/>
    <x v="10"/>
    <n v="2"/>
    <n v="2"/>
    <n v="0"/>
    <m/>
    <m/>
    <n v="0"/>
  </r>
  <r>
    <x v="3"/>
    <d v="2025-05-19T00:00:00"/>
    <x v="40"/>
    <x v="14"/>
    <x v="10"/>
    <n v="2"/>
    <n v="2"/>
    <n v="0"/>
    <m/>
    <m/>
    <n v="0"/>
  </r>
  <r>
    <x v="3"/>
    <d v="2025-05-19T00:00:00"/>
    <x v="40"/>
    <x v="14"/>
    <x v="10"/>
    <n v="1"/>
    <n v="1"/>
    <n v="0"/>
    <m/>
    <m/>
    <n v="0"/>
  </r>
  <r>
    <x v="3"/>
    <d v="2025-05-19T00:00:00"/>
    <x v="40"/>
    <x v="12"/>
    <x v="13"/>
    <n v="1"/>
    <n v="1"/>
    <n v="0"/>
    <m/>
    <m/>
    <n v="0"/>
  </r>
  <r>
    <x v="3"/>
    <d v="2025-05-19T00:00:00"/>
    <x v="40"/>
    <x v="12"/>
    <x v="13"/>
    <n v="1"/>
    <n v="1"/>
    <n v="0"/>
    <m/>
    <m/>
    <n v="0"/>
  </r>
  <r>
    <x v="3"/>
    <d v="2025-05-19T00:00:00"/>
    <x v="40"/>
    <x v="12"/>
    <x v="13"/>
    <n v="2"/>
    <n v="2"/>
    <n v="0"/>
    <m/>
    <m/>
    <n v="0"/>
  </r>
  <r>
    <x v="3"/>
    <d v="2025-05-19T00:00:00"/>
    <x v="40"/>
    <x v="12"/>
    <x v="13"/>
    <n v="1"/>
    <n v="1"/>
    <n v="0"/>
    <m/>
    <m/>
    <n v="0"/>
  </r>
  <r>
    <x v="3"/>
    <d v="2025-05-19T00:00:00"/>
    <x v="40"/>
    <x v="12"/>
    <x v="13"/>
    <n v="2"/>
    <n v="2"/>
    <n v="0"/>
    <m/>
    <m/>
    <n v="0"/>
  </r>
  <r>
    <x v="3"/>
    <d v="2025-05-19T00:00:00"/>
    <x v="40"/>
    <x v="12"/>
    <x v="13"/>
    <n v="1"/>
    <n v="1"/>
    <n v="0"/>
    <m/>
    <m/>
    <n v="0"/>
  </r>
  <r>
    <x v="3"/>
    <d v="2025-05-19T00:00:00"/>
    <x v="40"/>
    <x v="12"/>
    <x v="13"/>
    <n v="1"/>
    <n v="1"/>
    <n v="0"/>
    <m/>
    <m/>
    <n v="0"/>
  </r>
  <r>
    <x v="3"/>
    <d v="2025-05-19T00:00:00"/>
    <x v="40"/>
    <x v="12"/>
    <x v="13"/>
    <n v="1"/>
    <n v="1"/>
    <n v="0"/>
    <m/>
    <m/>
    <n v="0"/>
  </r>
  <r>
    <x v="3"/>
    <d v="2025-05-19T00:00:00"/>
    <x v="40"/>
    <x v="12"/>
    <x v="13"/>
    <n v="3"/>
    <n v="3"/>
    <n v="0"/>
    <m/>
    <m/>
    <n v="0"/>
  </r>
  <r>
    <x v="3"/>
    <d v="2025-05-19T00:00:00"/>
    <x v="40"/>
    <x v="12"/>
    <x v="13"/>
    <n v="1"/>
    <n v="1"/>
    <n v="0"/>
    <m/>
    <m/>
    <n v="0"/>
  </r>
  <r>
    <x v="3"/>
    <d v="2025-05-19T00:00:00"/>
    <x v="40"/>
    <x v="12"/>
    <x v="13"/>
    <n v="1"/>
    <n v="1"/>
    <n v="0"/>
    <m/>
    <m/>
    <n v="0"/>
  </r>
  <r>
    <x v="3"/>
    <d v="2025-05-19T00:00:00"/>
    <x v="40"/>
    <x v="12"/>
    <x v="13"/>
    <n v="1"/>
    <n v="1"/>
    <n v="0"/>
    <m/>
    <m/>
    <n v="0"/>
  </r>
  <r>
    <x v="3"/>
    <d v="2025-05-19T00:00:00"/>
    <x v="40"/>
    <x v="12"/>
    <x v="13"/>
    <n v="1"/>
    <n v="1"/>
    <n v="0"/>
    <m/>
    <m/>
    <n v="0"/>
  </r>
  <r>
    <x v="3"/>
    <d v="2025-05-19T00:00:00"/>
    <x v="40"/>
    <x v="12"/>
    <x v="13"/>
    <n v="4"/>
    <n v="4"/>
    <n v="0"/>
    <m/>
    <m/>
    <n v="0"/>
  </r>
  <r>
    <x v="3"/>
    <d v="2025-05-19T00:00:00"/>
    <x v="40"/>
    <x v="12"/>
    <x v="13"/>
    <n v="1"/>
    <n v="0"/>
    <n v="-1"/>
    <m/>
    <m/>
    <n v="0"/>
  </r>
  <r>
    <x v="3"/>
    <d v="2025-05-19T00:00:00"/>
    <x v="40"/>
    <x v="12"/>
    <x v="13"/>
    <n v="3"/>
    <n v="3"/>
    <n v="0"/>
    <m/>
    <m/>
    <n v="0"/>
  </r>
  <r>
    <x v="3"/>
    <d v="2025-05-19T00:00:00"/>
    <x v="40"/>
    <x v="12"/>
    <x v="13"/>
    <n v="2"/>
    <n v="2"/>
    <n v="0"/>
    <m/>
    <m/>
    <n v="0"/>
  </r>
  <r>
    <x v="3"/>
    <d v="2025-05-19T00:00:00"/>
    <x v="40"/>
    <x v="9"/>
    <x v="21"/>
    <n v="11"/>
    <n v="16"/>
    <n v="5"/>
    <n v="15"/>
    <n v="11"/>
    <n v="-4"/>
  </r>
  <r>
    <x v="3"/>
    <d v="2025-05-19T00:00:00"/>
    <x v="40"/>
    <x v="9"/>
    <x v="14"/>
    <m/>
    <m/>
    <n v="0"/>
    <n v="7"/>
    <n v="6"/>
    <n v="-1"/>
  </r>
  <r>
    <x v="3"/>
    <d v="2025-05-19T00:00:00"/>
    <x v="40"/>
    <x v="9"/>
    <x v="14"/>
    <m/>
    <m/>
    <n v="0"/>
    <n v="2"/>
    <n v="2"/>
    <n v="0"/>
  </r>
  <r>
    <x v="3"/>
    <d v="2025-05-19T00:00:00"/>
    <x v="40"/>
    <x v="9"/>
    <x v="14"/>
    <m/>
    <m/>
    <n v="0"/>
    <n v="1"/>
    <n v="1"/>
    <n v="0"/>
  </r>
  <r>
    <x v="3"/>
    <d v="2025-05-19T00:00:00"/>
    <x v="40"/>
    <x v="9"/>
    <x v="14"/>
    <n v="3"/>
    <n v="2"/>
    <n v="-1"/>
    <n v="6"/>
    <n v="1"/>
    <n v="-5"/>
  </r>
  <r>
    <x v="3"/>
    <d v="2025-05-19T00:00:00"/>
    <x v="40"/>
    <x v="9"/>
    <x v="14"/>
    <m/>
    <m/>
    <n v="0"/>
    <n v="3"/>
    <n v="3"/>
    <n v="0"/>
  </r>
  <r>
    <x v="3"/>
    <d v="2025-05-19T00:00:00"/>
    <x v="40"/>
    <x v="9"/>
    <x v="14"/>
    <m/>
    <m/>
    <n v="0"/>
    <n v="6"/>
    <n v="6"/>
    <n v="0"/>
  </r>
  <r>
    <x v="3"/>
    <d v="2025-05-19T00:00:00"/>
    <x v="40"/>
    <x v="9"/>
    <x v="14"/>
    <m/>
    <m/>
    <n v="0"/>
    <n v="3"/>
    <n v="3"/>
    <n v="0"/>
  </r>
  <r>
    <x v="3"/>
    <d v="2025-05-26T00:00:00"/>
    <x v="41"/>
    <x v="11"/>
    <x v="7"/>
    <n v="1"/>
    <n v="1"/>
    <n v="0"/>
    <m/>
    <m/>
    <n v="0"/>
  </r>
  <r>
    <x v="3"/>
    <d v="2025-05-26T00:00:00"/>
    <x v="41"/>
    <x v="11"/>
    <x v="7"/>
    <n v="1"/>
    <n v="0"/>
    <n v="-1"/>
    <m/>
    <m/>
    <n v="0"/>
  </r>
  <r>
    <x v="3"/>
    <d v="2025-05-26T00:00:00"/>
    <x v="41"/>
    <x v="11"/>
    <x v="7"/>
    <n v="1"/>
    <n v="1"/>
    <n v="0"/>
    <m/>
    <m/>
    <n v="0"/>
  </r>
  <r>
    <x v="3"/>
    <d v="2025-05-26T00:00:00"/>
    <x v="41"/>
    <x v="11"/>
    <x v="7"/>
    <n v="2"/>
    <n v="2"/>
    <n v="0"/>
    <m/>
    <m/>
    <n v="0"/>
  </r>
  <r>
    <x v="3"/>
    <d v="2025-05-26T00:00:00"/>
    <x v="41"/>
    <x v="11"/>
    <x v="7"/>
    <n v="3"/>
    <n v="3"/>
    <n v="0"/>
    <m/>
    <m/>
    <n v="0"/>
  </r>
  <r>
    <x v="3"/>
    <d v="2025-05-26T00:00:00"/>
    <x v="41"/>
    <x v="11"/>
    <x v="7"/>
    <n v="10"/>
    <n v="10"/>
    <n v="0"/>
    <m/>
    <m/>
    <n v="0"/>
  </r>
  <r>
    <x v="3"/>
    <d v="2025-05-26T00:00:00"/>
    <x v="41"/>
    <x v="11"/>
    <x v="7"/>
    <n v="2"/>
    <n v="2"/>
    <n v="0"/>
    <m/>
    <m/>
    <n v="0"/>
  </r>
  <r>
    <x v="3"/>
    <d v="2025-05-26T00:00:00"/>
    <x v="41"/>
    <x v="11"/>
    <x v="7"/>
    <n v="2"/>
    <n v="2"/>
    <n v="0"/>
    <m/>
    <m/>
    <n v="0"/>
  </r>
  <r>
    <x v="3"/>
    <d v="2025-05-26T00:00:00"/>
    <x v="41"/>
    <x v="11"/>
    <x v="7"/>
    <n v="4"/>
    <n v="4"/>
    <n v="0"/>
    <m/>
    <m/>
    <n v="0"/>
  </r>
  <r>
    <x v="3"/>
    <d v="2025-05-26T00:00:00"/>
    <x v="41"/>
    <x v="11"/>
    <x v="7"/>
    <n v="8"/>
    <n v="7"/>
    <n v="-1"/>
    <m/>
    <m/>
    <n v="0"/>
  </r>
  <r>
    <x v="3"/>
    <d v="2025-05-26T00:00:00"/>
    <x v="41"/>
    <x v="11"/>
    <x v="7"/>
    <n v="2"/>
    <n v="2"/>
    <n v="0"/>
    <m/>
    <m/>
    <n v="0"/>
  </r>
  <r>
    <x v="3"/>
    <d v="2025-05-26T00:00:00"/>
    <x v="41"/>
    <x v="11"/>
    <x v="7"/>
    <n v="2"/>
    <n v="2"/>
    <n v="0"/>
    <m/>
    <m/>
    <n v="0"/>
  </r>
  <r>
    <x v="3"/>
    <d v="2025-05-26T00:00:00"/>
    <x v="41"/>
    <x v="11"/>
    <x v="7"/>
    <n v="7"/>
    <n v="8"/>
    <n v="1"/>
    <m/>
    <m/>
    <n v="0"/>
  </r>
  <r>
    <x v="3"/>
    <d v="2025-05-26T00:00:00"/>
    <x v="41"/>
    <x v="11"/>
    <x v="7"/>
    <n v="5"/>
    <n v="6"/>
    <n v="1"/>
    <m/>
    <m/>
    <n v="0"/>
  </r>
  <r>
    <x v="3"/>
    <d v="2025-05-26T00:00:00"/>
    <x v="41"/>
    <x v="11"/>
    <x v="7"/>
    <n v="4"/>
    <n v="4"/>
    <n v="0"/>
    <m/>
    <m/>
    <n v="0"/>
  </r>
  <r>
    <x v="3"/>
    <d v="2025-05-26T00:00:00"/>
    <x v="41"/>
    <x v="11"/>
    <x v="7"/>
    <n v="4"/>
    <n v="5"/>
    <n v="1"/>
    <m/>
    <m/>
    <n v="0"/>
  </r>
  <r>
    <x v="3"/>
    <d v="2025-05-26T00:00:00"/>
    <x v="41"/>
    <x v="11"/>
    <x v="7"/>
    <n v="0"/>
    <n v="1"/>
    <n v="1"/>
    <m/>
    <m/>
    <n v="0"/>
  </r>
  <r>
    <x v="3"/>
    <d v="2025-05-26T00:00:00"/>
    <x v="41"/>
    <x v="8"/>
    <x v="8"/>
    <n v="1"/>
    <n v="1"/>
    <n v="0"/>
    <m/>
    <m/>
    <n v="0"/>
  </r>
  <r>
    <x v="3"/>
    <d v="2025-05-26T00:00:00"/>
    <x v="41"/>
    <x v="8"/>
    <x v="8"/>
    <n v="1"/>
    <n v="1"/>
    <n v="0"/>
    <m/>
    <m/>
    <n v="0"/>
  </r>
  <r>
    <x v="3"/>
    <d v="2025-05-26T00:00:00"/>
    <x v="41"/>
    <x v="8"/>
    <x v="8"/>
    <n v="1"/>
    <n v="1"/>
    <n v="0"/>
    <m/>
    <m/>
    <n v="0"/>
  </r>
  <r>
    <x v="3"/>
    <d v="2025-05-26T00:00:00"/>
    <x v="41"/>
    <x v="8"/>
    <x v="8"/>
    <n v="1"/>
    <n v="1"/>
    <n v="0"/>
    <m/>
    <m/>
    <n v="0"/>
  </r>
  <r>
    <x v="3"/>
    <d v="2025-05-26T00:00:00"/>
    <x v="41"/>
    <x v="8"/>
    <x v="8"/>
    <n v="2"/>
    <n v="2"/>
    <n v="0"/>
    <m/>
    <m/>
    <n v="0"/>
  </r>
  <r>
    <x v="3"/>
    <d v="2025-05-26T00:00:00"/>
    <x v="41"/>
    <x v="8"/>
    <x v="8"/>
    <n v="2"/>
    <n v="2"/>
    <n v="0"/>
    <m/>
    <m/>
    <n v="0"/>
  </r>
  <r>
    <x v="3"/>
    <d v="2025-05-26T00:00:00"/>
    <x v="41"/>
    <x v="8"/>
    <x v="8"/>
    <n v="12"/>
    <n v="12"/>
    <n v="0"/>
    <m/>
    <m/>
    <n v="0"/>
  </r>
  <r>
    <x v="3"/>
    <d v="2025-05-26T00:00:00"/>
    <x v="41"/>
    <x v="8"/>
    <x v="8"/>
    <n v="1"/>
    <n v="1"/>
    <n v="0"/>
    <m/>
    <m/>
    <n v="0"/>
  </r>
  <r>
    <x v="3"/>
    <d v="2025-05-26T00:00:00"/>
    <x v="41"/>
    <x v="8"/>
    <x v="8"/>
    <n v="1"/>
    <n v="1"/>
    <n v="0"/>
    <m/>
    <m/>
    <n v="0"/>
  </r>
  <r>
    <x v="3"/>
    <d v="2025-05-26T00:00:00"/>
    <x v="41"/>
    <x v="8"/>
    <x v="8"/>
    <n v="4"/>
    <n v="4"/>
    <n v="0"/>
    <m/>
    <m/>
    <n v="0"/>
  </r>
  <r>
    <x v="3"/>
    <d v="2025-05-26T00:00:00"/>
    <x v="41"/>
    <x v="8"/>
    <x v="8"/>
    <n v="2"/>
    <n v="2"/>
    <n v="0"/>
    <m/>
    <m/>
    <n v="0"/>
  </r>
  <r>
    <x v="3"/>
    <d v="2025-05-26T00:00:00"/>
    <x v="41"/>
    <x v="8"/>
    <x v="8"/>
    <n v="2"/>
    <n v="2"/>
    <n v="0"/>
    <m/>
    <m/>
    <n v="0"/>
  </r>
  <r>
    <x v="3"/>
    <d v="2025-05-26T00:00:00"/>
    <x v="41"/>
    <x v="8"/>
    <x v="8"/>
    <n v="1"/>
    <n v="1"/>
    <n v="0"/>
    <m/>
    <m/>
    <n v="0"/>
  </r>
  <r>
    <x v="3"/>
    <d v="2025-05-26T00:00:00"/>
    <x v="41"/>
    <x v="8"/>
    <x v="8"/>
    <n v="5"/>
    <n v="5"/>
    <n v="0"/>
    <m/>
    <m/>
    <n v="0"/>
  </r>
  <r>
    <x v="3"/>
    <d v="2025-05-26T00:00:00"/>
    <x v="41"/>
    <x v="8"/>
    <x v="8"/>
    <n v="3"/>
    <n v="3"/>
    <n v="0"/>
    <m/>
    <m/>
    <n v="0"/>
  </r>
  <r>
    <x v="3"/>
    <d v="2025-05-26T00:00:00"/>
    <x v="41"/>
    <x v="8"/>
    <x v="8"/>
    <n v="10"/>
    <n v="10"/>
    <n v="0"/>
    <m/>
    <m/>
    <n v="0"/>
  </r>
  <r>
    <x v="3"/>
    <d v="2025-05-26T00:00:00"/>
    <x v="41"/>
    <x v="8"/>
    <x v="8"/>
    <n v="6"/>
    <n v="6"/>
    <n v="0"/>
    <m/>
    <m/>
    <n v="0"/>
  </r>
  <r>
    <x v="3"/>
    <d v="2025-05-26T00:00:00"/>
    <x v="41"/>
    <x v="8"/>
    <x v="8"/>
    <n v="2"/>
    <n v="2"/>
    <n v="0"/>
    <m/>
    <m/>
    <n v="0"/>
  </r>
  <r>
    <x v="3"/>
    <d v="2025-05-26T00:00:00"/>
    <x v="41"/>
    <x v="8"/>
    <x v="8"/>
    <n v="2"/>
    <n v="2"/>
    <n v="0"/>
    <m/>
    <m/>
    <n v="0"/>
  </r>
  <r>
    <x v="3"/>
    <d v="2025-05-26T00:00:00"/>
    <x v="41"/>
    <x v="8"/>
    <x v="8"/>
    <n v="1"/>
    <n v="1"/>
    <n v="0"/>
    <m/>
    <m/>
    <n v="0"/>
  </r>
  <r>
    <x v="3"/>
    <d v="2025-05-26T00:00:00"/>
    <x v="41"/>
    <x v="8"/>
    <x v="19"/>
    <n v="2"/>
    <n v="2"/>
    <n v="0"/>
    <m/>
    <m/>
    <n v="0"/>
  </r>
  <r>
    <x v="3"/>
    <d v="2025-05-26T00:00:00"/>
    <x v="41"/>
    <x v="8"/>
    <x v="19"/>
    <n v="1"/>
    <n v="1"/>
    <n v="0"/>
    <m/>
    <m/>
    <n v="0"/>
  </r>
  <r>
    <x v="3"/>
    <d v="2025-05-26T00:00:00"/>
    <x v="41"/>
    <x v="8"/>
    <x v="19"/>
    <n v="3"/>
    <n v="3"/>
    <n v="0"/>
    <m/>
    <m/>
    <n v="0"/>
  </r>
  <r>
    <x v="3"/>
    <d v="2025-05-26T00:00:00"/>
    <x v="41"/>
    <x v="8"/>
    <x v="19"/>
    <n v="3"/>
    <n v="3"/>
    <n v="0"/>
    <n v="1"/>
    <n v="1"/>
    <n v="0"/>
  </r>
  <r>
    <x v="3"/>
    <d v="2025-05-26T00:00:00"/>
    <x v="41"/>
    <x v="8"/>
    <x v="19"/>
    <n v="1"/>
    <n v="1"/>
    <n v="0"/>
    <m/>
    <m/>
    <n v="0"/>
  </r>
  <r>
    <x v="3"/>
    <d v="2025-05-26T00:00:00"/>
    <x v="41"/>
    <x v="12"/>
    <x v="9"/>
    <n v="1"/>
    <n v="1"/>
    <n v="0"/>
    <m/>
    <m/>
    <n v="0"/>
  </r>
  <r>
    <x v="3"/>
    <d v="2025-05-26T00:00:00"/>
    <x v="41"/>
    <x v="12"/>
    <x v="9"/>
    <n v="1"/>
    <n v="1"/>
    <n v="0"/>
    <m/>
    <m/>
    <n v="0"/>
  </r>
  <r>
    <x v="3"/>
    <d v="2025-05-26T00:00:00"/>
    <x v="41"/>
    <x v="12"/>
    <x v="9"/>
    <n v="1"/>
    <n v="1"/>
    <n v="0"/>
    <m/>
    <m/>
    <n v="0"/>
  </r>
  <r>
    <x v="3"/>
    <d v="2025-05-26T00:00:00"/>
    <x v="41"/>
    <x v="12"/>
    <x v="9"/>
    <n v="1"/>
    <n v="1"/>
    <n v="0"/>
    <m/>
    <m/>
    <n v="0"/>
  </r>
  <r>
    <x v="3"/>
    <d v="2025-05-26T00:00:00"/>
    <x v="41"/>
    <x v="12"/>
    <x v="9"/>
    <n v="2"/>
    <n v="2"/>
    <n v="0"/>
    <m/>
    <m/>
    <n v="0"/>
  </r>
  <r>
    <x v="3"/>
    <d v="2025-05-26T00:00:00"/>
    <x v="41"/>
    <x v="12"/>
    <x v="9"/>
    <n v="2"/>
    <n v="2"/>
    <n v="0"/>
    <m/>
    <m/>
    <n v="0"/>
  </r>
  <r>
    <x v="3"/>
    <d v="2025-05-26T00:00:00"/>
    <x v="41"/>
    <x v="12"/>
    <x v="9"/>
    <n v="12"/>
    <n v="12"/>
    <n v="0"/>
    <m/>
    <m/>
    <n v="0"/>
  </r>
  <r>
    <x v="3"/>
    <d v="2025-05-26T00:00:00"/>
    <x v="41"/>
    <x v="12"/>
    <x v="9"/>
    <n v="1"/>
    <n v="1"/>
    <n v="0"/>
    <m/>
    <m/>
    <n v="0"/>
  </r>
  <r>
    <x v="3"/>
    <d v="2025-05-26T00:00:00"/>
    <x v="41"/>
    <x v="12"/>
    <x v="9"/>
    <n v="1"/>
    <n v="1"/>
    <n v="0"/>
    <m/>
    <m/>
    <n v="0"/>
  </r>
  <r>
    <x v="3"/>
    <d v="2025-05-26T00:00:00"/>
    <x v="41"/>
    <x v="12"/>
    <x v="9"/>
    <n v="4"/>
    <n v="3"/>
    <n v="-1"/>
    <m/>
    <m/>
    <n v="0"/>
  </r>
  <r>
    <x v="3"/>
    <d v="2025-05-26T00:00:00"/>
    <x v="41"/>
    <x v="12"/>
    <x v="9"/>
    <n v="2"/>
    <n v="2"/>
    <n v="0"/>
    <m/>
    <m/>
    <n v="0"/>
  </r>
  <r>
    <x v="3"/>
    <d v="2025-05-26T00:00:00"/>
    <x v="41"/>
    <x v="12"/>
    <x v="9"/>
    <n v="2"/>
    <n v="2"/>
    <n v="0"/>
    <m/>
    <m/>
    <n v="0"/>
  </r>
  <r>
    <x v="3"/>
    <d v="2025-05-26T00:00:00"/>
    <x v="41"/>
    <x v="12"/>
    <x v="9"/>
    <n v="1"/>
    <n v="1"/>
    <n v="0"/>
    <m/>
    <m/>
    <n v="0"/>
  </r>
  <r>
    <x v="3"/>
    <d v="2025-05-26T00:00:00"/>
    <x v="41"/>
    <x v="12"/>
    <x v="9"/>
    <n v="5"/>
    <n v="4"/>
    <n v="-1"/>
    <m/>
    <m/>
    <n v="0"/>
  </r>
  <r>
    <x v="3"/>
    <d v="2025-05-26T00:00:00"/>
    <x v="41"/>
    <x v="12"/>
    <x v="9"/>
    <n v="3"/>
    <n v="3"/>
    <n v="0"/>
    <m/>
    <m/>
    <n v="0"/>
  </r>
  <r>
    <x v="3"/>
    <d v="2025-05-26T00:00:00"/>
    <x v="41"/>
    <x v="12"/>
    <x v="9"/>
    <n v="10"/>
    <n v="10"/>
    <n v="0"/>
    <m/>
    <m/>
    <n v="0"/>
  </r>
  <r>
    <x v="3"/>
    <d v="2025-05-26T00:00:00"/>
    <x v="41"/>
    <x v="12"/>
    <x v="9"/>
    <n v="6"/>
    <n v="6"/>
    <n v="0"/>
    <m/>
    <m/>
    <n v="0"/>
  </r>
  <r>
    <x v="3"/>
    <d v="2025-05-26T00:00:00"/>
    <x v="41"/>
    <x v="12"/>
    <x v="9"/>
    <n v="2"/>
    <n v="2"/>
    <n v="0"/>
    <m/>
    <m/>
    <n v="0"/>
  </r>
  <r>
    <x v="3"/>
    <d v="2025-05-26T00:00:00"/>
    <x v="41"/>
    <x v="12"/>
    <x v="9"/>
    <n v="2"/>
    <n v="2"/>
    <n v="0"/>
    <m/>
    <m/>
    <n v="0"/>
  </r>
  <r>
    <x v="3"/>
    <d v="2025-05-26T00:00:00"/>
    <x v="41"/>
    <x v="12"/>
    <x v="9"/>
    <n v="1"/>
    <n v="1"/>
    <n v="0"/>
    <m/>
    <m/>
    <n v="0"/>
  </r>
  <r>
    <x v="3"/>
    <d v="2025-05-26T00:00:00"/>
    <x v="41"/>
    <x v="14"/>
    <x v="16"/>
    <n v="1"/>
    <n v="1"/>
    <n v="0"/>
    <m/>
    <m/>
    <n v="0"/>
  </r>
  <r>
    <x v="3"/>
    <d v="2025-05-26T00:00:00"/>
    <x v="41"/>
    <x v="14"/>
    <x v="16"/>
    <m/>
    <n v="1"/>
    <n v="1"/>
    <n v="6"/>
    <n v="6"/>
    <n v="0"/>
  </r>
  <r>
    <x v="3"/>
    <d v="2025-05-26T00:00:00"/>
    <x v="41"/>
    <x v="14"/>
    <x v="16"/>
    <n v="1"/>
    <n v="1"/>
    <n v="0"/>
    <m/>
    <m/>
    <n v="0"/>
  </r>
  <r>
    <x v="3"/>
    <d v="2025-05-26T00:00:00"/>
    <x v="41"/>
    <x v="14"/>
    <x v="16"/>
    <m/>
    <m/>
    <n v="0"/>
    <m/>
    <m/>
    <n v="0"/>
  </r>
  <r>
    <x v="3"/>
    <d v="2025-05-26T00:00:00"/>
    <x v="41"/>
    <x v="14"/>
    <x v="16"/>
    <n v="1"/>
    <n v="1"/>
    <n v="0"/>
    <m/>
    <m/>
    <n v="0"/>
  </r>
  <r>
    <x v="3"/>
    <d v="2025-05-26T00:00:00"/>
    <x v="41"/>
    <x v="14"/>
    <x v="10"/>
    <n v="1"/>
    <n v="1"/>
    <n v="0"/>
    <m/>
    <m/>
    <n v="0"/>
  </r>
  <r>
    <x v="3"/>
    <d v="2025-05-26T00:00:00"/>
    <x v="41"/>
    <x v="14"/>
    <x v="10"/>
    <n v="1"/>
    <n v="1"/>
    <n v="0"/>
    <m/>
    <m/>
    <n v="0"/>
  </r>
  <r>
    <x v="3"/>
    <d v="2025-05-26T00:00:00"/>
    <x v="41"/>
    <x v="14"/>
    <x v="10"/>
    <n v="1"/>
    <n v="1"/>
    <n v="0"/>
    <m/>
    <m/>
    <n v="0"/>
  </r>
  <r>
    <x v="3"/>
    <d v="2025-05-26T00:00:00"/>
    <x v="41"/>
    <x v="14"/>
    <x v="10"/>
    <n v="1"/>
    <n v="1"/>
    <n v="0"/>
    <m/>
    <m/>
    <n v="0"/>
  </r>
  <r>
    <x v="3"/>
    <d v="2025-05-26T00:00:00"/>
    <x v="41"/>
    <x v="14"/>
    <x v="10"/>
    <n v="2"/>
    <n v="2"/>
    <n v="0"/>
    <m/>
    <m/>
    <n v="0"/>
  </r>
  <r>
    <x v="3"/>
    <d v="2025-05-26T00:00:00"/>
    <x v="41"/>
    <x v="14"/>
    <x v="10"/>
    <n v="2"/>
    <n v="2"/>
    <n v="0"/>
    <m/>
    <m/>
    <n v="0"/>
  </r>
  <r>
    <x v="3"/>
    <d v="2025-05-26T00:00:00"/>
    <x v="41"/>
    <x v="14"/>
    <x v="10"/>
    <n v="12"/>
    <n v="12"/>
    <n v="0"/>
    <m/>
    <m/>
    <n v="0"/>
  </r>
  <r>
    <x v="3"/>
    <d v="2025-05-26T00:00:00"/>
    <x v="41"/>
    <x v="14"/>
    <x v="10"/>
    <n v="1"/>
    <n v="1"/>
    <n v="0"/>
    <m/>
    <m/>
    <n v="0"/>
  </r>
  <r>
    <x v="3"/>
    <d v="2025-05-26T00:00:00"/>
    <x v="41"/>
    <x v="14"/>
    <x v="10"/>
    <n v="1"/>
    <n v="1"/>
    <n v="0"/>
    <m/>
    <m/>
    <n v="0"/>
  </r>
  <r>
    <x v="3"/>
    <d v="2025-05-26T00:00:00"/>
    <x v="41"/>
    <x v="14"/>
    <x v="10"/>
    <n v="4"/>
    <n v="4"/>
    <n v="0"/>
    <m/>
    <m/>
    <n v="0"/>
  </r>
  <r>
    <x v="3"/>
    <d v="2025-05-26T00:00:00"/>
    <x v="41"/>
    <x v="14"/>
    <x v="10"/>
    <n v="2"/>
    <n v="2"/>
    <n v="0"/>
    <m/>
    <m/>
    <n v="0"/>
  </r>
  <r>
    <x v="3"/>
    <d v="2025-05-26T00:00:00"/>
    <x v="41"/>
    <x v="14"/>
    <x v="10"/>
    <n v="2"/>
    <n v="2"/>
    <n v="0"/>
    <m/>
    <m/>
    <n v="0"/>
  </r>
  <r>
    <x v="3"/>
    <d v="2025-05-26T00:00:00"/>
    <x v="41"/>
    <x v="14"/>
    <x v="10"/>
    <n v="1"/>
    <n v="1"/>
    <n v="0"/>
    <m/>
    <m/>
    <n v="0"/>
  </r>
  <r>
    <x v="3"/>
    <d v="2025-05-26T00:00:00"/>
    <x v="41"/>
    <x v="14"/>
    <x v="10"/>
    <n v="5"/>
    <n v="6"/>
    <n v="1"/>
    <m/>
    <m/>
    <n v="0"/>
  </r>
  <r>
    <x v="3"/>
    <d v="2025-05-26T00:00:00"/>
    <x v="41"/>
    <x v="14"/>
    <x v="10"/>
    <n v="3"/>
    <n v="3"/>
    <n v="0"/>
    <m/>
    <m/>
    <n v="0"/>
  </r>
  <r>
    <x v="3"/>
    <d v="2025-05-26T00:00:00"/>
    <x v="41"/>
    <x v="14"/>
    <x v="10"/>
    <n v="10"/>
    <n v="10"/>
    <n v="0"/>
    <m/>
    <m/>
    <n v="0"/>
  </r>
  <r>
    <x v="3"/>
    <d v="2025-05-26T00:00:00"/>
    <x v="41"/>
    <x v="14"/>
    <x v="10"/>
    <n v="6"/>
    <n v="6"/>
    <n v="0"/>
    <m/>
    <m/>
    <n v="0"/>
  </r>
  <r>
    <x v="3"/>
    <d v="2025-05-26T00:00:00"/>
    <x v="41"/>
    <x v="14"/>
    <x v="10"/>
    <n v="2"/>
    <n v="2"/>
    <n v="0"/>
    <m/>
    <m/>
    <n v="0"/>
  </r>
  <r>
    <x v="3"/>
    <d v="2025-05-26T00:00:00"/>
    <x v="41"/>
    <x v="14"/>
    <x v="10"/>
    <n v="2"/>
    <n v="2"/>
    <n v="0"/>
    <m/>
    <m/>
    <n v="0"/>
  </r>
  <r>
    <x v="3"/>
    <d v="2025-05-26T00:00:00"/>
    <x v="41"/>
    <x v="14"/>
    <x v="10"/>
    <n v="1"/>
    <n v="1"/>
    <n v="0"/>
    <m/>
    <m/>
    <n v="0"/>
  </r>
  <r>
    <x v="3"/>
    <d v="2025-05-26T00:00:00"/>
    <x v="41"/>
    <x v="12"/>
    <x v="13"/>
    <n v="1"/>
    <n v="1"/>
    <n v="0"/>
    <m/>
    <m/>
    <n v="0"/>
  </r>
  <r>
    <x v="3"/>
    <d v="2025-05-26T00:00:00"/>
    <x v="41"/>
    <x v="12"/>
    <x v="13"/>
    <n v="1"/>
    <n v="1"/>
    <n v="0"/>
    <m/>
    <m/>
    <n v="0"/>
  </r>
  <r>
    <x v="3"/>
    <d v="2025-05-26T00:00:00"/>
    <x v="41"/>
    <x v="12"/>
    <x v="13"/>
    <n v="2"/>
    <n v="2"/>
    <n v="0"/>
    <m/>
    <m/>
    <n v="0"/>
  </r>
  <r>
    <x v="3"/>
    <d v="2025-05-26T00:00:00"/>
    <x v="41"/>
    <x v="12"/>
    <x v="13"/>
    <n v="1"/>
    <n v="1"/>
    <n v="0"/>
    <m/>
    <m/>
    <n v="0"/>
  </r>
  <r>
    <x v="3"/>
    <d v="2025-05-26T00:00:00"/>
    <x v="41"/>
    <x v="12"/>
    <x v="13"/>
    <n v="2"/>
    <n v="2"/>
    <n v="0"/>
    <m/>
    <m/>
    <n v="0"/>
  </r>
  <r>
    <x v="3"/>
    <d v="2025-05-26T00:00:00"/>
    <x v="41"/>
    <x v="12"/>
    <x v="13"/>
    <n v="1"/>
    <n v="1"/>
    <n v="0"/>
    <m/>
    <m/>
    <n v="0"/>
  </r>
  <r>
    <x v="3"/>
    <d v="2025-05-26T00:00:00"/>
    <x v="41"/>
    <x v="12"/>
    <x v="13"/>
    <n v="1"/>
    <n v="0"/>
    <n v="-1"/>
    <m/>
    <m/>
    <n v="0"/>
  </r>
  <r>
    <x v="3"/>
    <d v="2025-05-26T00:00:00"/>
    <x v="41"/>
    <x v="12"/>
    <x v="13"/>
    <n v="1"/>
    <n v="1"/>
    <n v="0"/>
    <m/>
    <m/>
    <n v="0"/>
  </r>
  <r>
    <x v="3"/>
    <d v="2025-05-26T00:00:00"/>
    <x v="41"/>
    <x v="12"/>
    <x v="13"/>
    <n v="3"/>
    <n v="3"/>
    <n v="0"/>
    <m/>
    <m/>
    <n v="0"/>
  </r>
  <r>
    <x v="3"/>
    <d v="2025-05-26T00:00:00"/>
    <x v="41"/>
    <x v="12"/>
    <x v="13"/>
    <n v="1"/>
    <n v="1"/>
    <n v="0"/>
    <m/>
    <m/>
    <n v="0"/>
  </r>
  <r>
    <x v="3"/>
    <d v="2025-05-26T00:00:00"/>
    <x v="41"/>
    <x v="12"/>
    <x v="13"/>
    <n v="1"/>
    <n v="1"/>
    <n v="0"/>
    <m/>
    <m/>
    <n v="0"/>
  </r>
  <r>
    <x v="3"/>
    <d v="2025-05-26T00:00:00"/>
    <x v="41"/>
    <x v="12"/>
    <x v="13"/>
    <n v="1"/>
    <n v="1"/>
    <n v="0"/>
    <m/>
    <m/>
    <n v="0"/>
  </r>
  <r>
    <x v="3"/>
    <d v="2025-05-26T00:00:00"/>
    <x v="41"/>
    <x v="12"/>
    <x v="13"/>
    <n v="1"/>
    <n v="1"/>
    <n v="0"/>
    <m/>
    <m/>
    <n v="0"/>
  </r>
  <r>
    <x v="3"/>
    <d v="2025-05-26T00:00:00"/>
    <x v="41"/>
    <x v="12"/>
    <x v="13"/>
    <n v="4"/>
    <n v="3"/>
    <n v="-1"/>
    <m/>
    <m/>
    <n v="0"/>
  </r>
  <r>
    <x v="3"/>
    <d v="2025-05-26T00:00:00"/>
    <x v="41"/>
    <x v="12"/>
    <x v="13"/>
    <n v="1"/>
    <n v="1"/>
    <n v="0"/>
    <m/>
    <m/>
    <n v="0"/>
  </r>
  <r>
    <x v="3"/>
    <d v="2025-05-26T00:00:00"/>
    <x v="41"/>
    <x v="12"/>
    <x v="13"/>
    <n v="3"/>
    <n v="3"/>
    <n v="0"/>
    <m/>
    <m/>
    <n v="0"/>
  </r>
  <r>
    <x v="3"/>
    <d v="2025-05-26T00:00:00"/>
    <x v="41"/>
    <x v="12"/>
    <x v="13"/>
    <n v="2"/>
    <n v="2"/>
    <n v="0"/>
    <m/>
    <m/>
    <n v="0"/>
  </r>
  <r>
    <x v="3"/>
    <d v="2025-05-26T00:00:00"/>
    <x v="41"/>
    <x v="9"/>
    <x v="21"/>
    <n v="11"/>
    <n v="16"/>
    <n v="5"/>
    <n v="15"/>
    <n v="11"/>
    <n v="-4"/>
  </r>
  <r>
    <x v="3"/>
    <d v="2025-05-26T00:00:00"/>
    <x v="41"/>
    <x v="9"/>
    <x v="14"/>
    <m/>
    <m/>
    <n v="0"/>
    <n v="7"/>
    <n v="6"/>
    <n v="-1"/>
  </r>
  <r>
    <x v="3"/>
    <d v="2025-05-26T00:00:00"/>
    <x v="41"/>
    <x v="9"/>
    <x v="14"/>
    <m/>
    <m/>
    <n v="0"/>
    <n v="2"/>
    <n v="2"/>
    <n v="0"/>
  </r>
  <r>
    <x v="3"/>
    <d v="2025-05-26T00:00:00"/>
    <x v="41"/>
    <x v="9"/>
    <x v="14"/>
    <m/>
    <m/>
    <n v="0"/>
    <n v="1"/>
    <n v="1"/>
    <n v="0"/>
  </r>
  <r>
    <x v="3"/>
    <d v="2025-05-26T00:00:00"/>
    <x v="41"/>
    <x v="9"/>
    <x v="14"/>
    <n v="3"/>
    <n v="2"/>
    <n v="-1"/>
    <n v="6"/>
    <n v="2"/>
    <n v="-4"/>
  </r>
  <r>
    <x v="3"/>
    <d v="2025-05-26T00:00:00"/>
    <x v="41"/>
    <x v="9"/>
    <x v="14"/>
    <m/>
    <m/>
    <n v="0"/>
    <n v="3"/>
    <n v="3"/>
    <n v="0"/>
  </r>
  <r>
    <x v="3"/>
    <d v="2025-05-26T00:00:00"/>
    <x v="41"/>
    <x v="9"/>
    <x v="14"/>
    <m/>
    <m/>
    <n v="0"/>
    <n v="6"/>
    <n v="6"/>
    <n v="0"/>
  </r>
  <r>
    <x v="3"/>
    <d v="2025-05-26T00:00:00"/>
    <x v="41"/>
    <x v="9"/>
    <x v="14"/>
    <m/>
    <m/>
    <n v="0"/>
    <n v="3"/>
    <n v="3"/>
    <n v="0"/>
  </r>
  <r>
    <x v="3"/>
    <d v="2025-06-02T00:00:00"/>
    <x v="42"/>
    <x v="11"/>
    <x v="7"/>
    <n v="1"/>
    <n v="1"/>
    <n v="0"/>
    <m/>
    <m/>
    <n v="0"/>
  </r>
  <r>
    <x v="3"/>
    <d v="2025-06-02T00:00:00"/>
    <x v="42"/>
    <x v="11"/>
    <x v="7"/>
    <n v="1"/>
    <n v="0"/>
    <n v="-1"/>
    <m/>
    <m/>
    <n v="0"/>
  </r>
  <r>
    <x v="3"/>
    <d v="2025-06-02T00:00:00"/>
    <x v="42"/>
    <x v="11"/>
    <x v="7"/>
    <n v="1"/>
    <n v="1"/>
    <n v="0"/>
    <m/>
    <m/>
    <n v="0"/>
  </r>
  <r>
    <x v="3"/>
    <d v="2025-06-02T00:00:00"/>
    <x v="42"/>
    <x v="11"/>
    <x v="7"/>
    <n v="2"/>
    <n v="2"/>
    <n v="0"/>
    <m/>
    <m/>
    <n v="0"/>
  </r>
  <r>
    <x v="3"/>
    <d v="2025-06-02T00:00:00"/>
    <x v="42"/>
    <x v="11"/>
    <x v="7"/>
    <n v="3"/>
    <n v="3"/>
    <n v="0"/>
    <m/>
    <m/>
    <n v="0"/>
  </r>
  <r>
    <x v="3"/>
    <d v="2025-06-02T00:00:00"/>
    <x v="42"/>
    <x v="11"/>
    <x v="7"/>
    <n v="10"/>
    <n v="10"/>
    <n v="0"/>
    <m/>
    <m/>
    <n v="0"/>
  </r>
  <r>
    <x v="3"/>
    <d v="2025-06-02T00:00:00"/>
    <x v="42"/>
    <x v="11"/>
    <x v="7"/>
    <n v="2"/>
    <n v="2"/>
    <n v="0"/>
    <m/>
    <m/>
    <n v="0"/>
  </r>
  <r>
    <x v="3"/>
    <d v="2025-06-02T00:00:00"/>
    <x v="42"/>
    <x v="11"/>
    <x v="7"/>
    <n v="2"/>
    <n v="2"/>
    <n v="0"/>
    <m/>
    <m/>
    <n v="0"/>
  </r>
  <r>
    <x v="3"/>
    <d v="2025-06-02T00:00:00"/>
    <x v="42"/>
    <x v="11"/>
    <x v="7"/>
    <n v="4"/>
    <n v="4"/>
    <n v="0"/>
    <m/>
    <m/>
    <n v="0"/>
  </r>
  <r>
    <x v="3"/>
    <d v="2025-06-02T00:00:00"/>
    <x v="42"/>
    <x v="11"/>
    <x v="7"/>
    <n v="8"/>
    <n v="7"/>
    <n v="-1"/>
    <m/>
    <m/>
    <n v="0"/>
  </r>
  <r>
    <x v="3"/>
    <d v="2025-06-02T00:00:00"/>
    <x v="42"/>
    <x v="11"/>
    <x v="7"/>
    <n v="2"/>
    <n v="2"/>
    <n v="0"/>
    <m/>
    <m/>
    <n v="0"/>
  </r>
  <r>
    <x v="3"/>
    <d v="2025-06-02T00:00:00"/>
    <x v="42"/>
    <x v="11"/>
    <x v="7"/>
    <n v="2"/>
    <n v="2"/>
    <n v="0"/>
    <m/>
    <m/>
    <n v="0"/>
  </r>
  <r>
    <x v="3"/>
    <d v="2025-06-02T00:00:00"/>
    <x v="42"/>
    <x v="11"/>
    <x v="7"/>
    <n v="7"/>
    <n v="8"/>
    <n v="1"/>
    <m/>
    <m/>
    <n v="0"/>
  </r>
  <r>
    <x v="3"/>
    <d v="2025-06-02T00:00:00"/>
    <x v="42"/>
    <x v="11"/>
    <x v="7"/>
    <n v="5"/>
    <n v="6"/>
    <n v="1"/>
    <m/>
    <m/>
    <n v="0"/>
  </r>
  <r>
    <x v="3"/>
    <d v="2025-06-02T00:00:00"/>
    <x v="42"/>
    <x v="11"/>
    <x v="7"/>
    <n v="4"/>
    <n v="4"/>
    <n v="0"/>
    <m/>
    <m/>
    <n v="0"/>
  </r>
  <r>
    <x v="3"/>
    <d v="2025-06-02T00:00:00"/>
    <x v="42"/>
    <x v="11"/>
    <x v="7"/>
    <n v="4"/>
    <n v="5"/>
    <n v="1"/>
    <m/>
    <m/>
    <n v="0"/>
  </r>
  <r>
    <x v="3"/>
    <d v="2025-06-02T00:00:00"/>
    <x v="42"/>
    <x v="11"/>
    <x v="7"/>
    <n v="0"/>
    <n v="1"/>
    <n v="1"/>
    <m/>
    <m/>
    <n v="0"/>
  </r>
  <r>
    <x v="3"/>
    <d v="2025-06-02T00:00:00"/>
    <x v="42"/>
    <x v="8"/>
    <x v="8"/>
    <n v="1"/>
    <n v="1"/>
    <n v="0"/>
    <m/>
    <m/>
    <n v="0"/>
  </r>
  <r>
    <x v="3"/>
    <d v="2025-06-02T00:00:00"/>
    <x v="42"/>
    <x v="8"/>
    <x v="8"/>
    <n v="1"/>
    <n v="1"/>
    <n v="0"/>
    <m/>
    <m/>
    <n v="0"/>
  </r>
  <r>
    <x v="3"/>
    <d v="2025-06-02T00:00:00"/>
    <x v="42"/>
    <x v="8"/>
    <x v="8"/>
    <n v="1"/>
    <n v="1"/>
    <n v="0"/>
    <m/>
    <m/>
    <n v="0"/>
  </r>
  <r>
    <x v="3"/>
    <d v="2025-06-02T00:00:00"/>
    <x v="42"/>
    <x v="8"/>
    <x v="8"/>
    <n v="1"/>
    <n v="1"/>
    <n v="0"/>
    <m/>
    <m/>
    <n v="0"/>
  </r>
  <r>
    <x v="3"/>
    <d v="2025-06-02T00:00:00"/>
    <x v="42"/>
    <x v="8"/>
    <x v="8"/>
    <n v="2"/>
    <n v="2"/>
    <n v="0"/>
    <m/>
    <m/>
    <n v="0"/>
  </r>
  <r>
    <x v="3"/>
    <d v="2025-06-02T00:00:00"/>
    <x v="42"/>
    <x v="8"/>
    <x v="8"/>
    <n v="2"/>
    <n v="2"/>
    <n v="0"/>
    <m/>
    <m/>
    <n v="0"/>
  </r>
  <r>
    <x v="3"/>
    <d v="2025-06-02T00:00:00"/>
    <x v="42"/>
    <x v="8"/>
    <x v="8"/>
    <n v="12"/>
    <n v="12"/>
    <n v="0"/>
    <m/>
    <m/>
    <n v="0"/>
  </r>
  <r>
    <x v="3"/>
    <d v="2025-06-02T00:00:00"/>
    <x v="42"/>
    <x v="8"/>
    <x v="8"/>
    <n v="1"/>
    <n v="1"/>
    <n v="0"/>
    <m/>
    <m/>
    <n v="0"/>
  </r>
  <r>
    <x v="3"/>
    <d v="2025-06-02T00:00:00"/>
    <x v="42"/>
    <x v="8"/>
    <x v="8"/>
    <n v="1"/>
    <n v="1"/>
    <n v="0"/>
    <m/>
    <m/>
    <n v="0"/>
  </r>
  <r>
    <x v="3"/>
    <d v="2025-06-02T00:00:00"/>
    <x v="42"/>
    <x v="8"/>
    <x v="8"/>
    <n v="4"/>
    <n v="4"/>
    <n v="0"/>
    <m/>
    <m/>
    <n v="0"/>
  </r>
  <r>
    <x v="3"/>
    <d v="2025-06-02T00:00:00"/>
    <x v="42"/>
    <x v="8"/>
    <x v="8"/>
    <n v="2"/>
    <n v="2"/>
    <n v="0"/>
    <m/>
    <m/>
    <n v="0"/>
  </r>
  <r>
    <x v="3"/>
    <d v="2025-06-02T00:00:00"/>
    <x v="42"/>
    <x v="8"/>
    <x v="8"/>
    <n v="2"/>
    <n v="2"/>
    <n v="0"/>
    <m/>
    <m/>
    <n v="0"/>
  </r>
  <r>
    <x v="3"/>
    <d v="2025-06-02T00:00:00"/>
    <x v="42"/>
    <x v="8"/>
    <x v="8"/>
    <n v="1"/>
    <n v="1"/>
    <n v="0"/>
    <m/>
    <m/>
    <n v="0"/>
  </r>
  <r>
    <x v="3"/>
    <d v="2025-06-02T00:00:00"/>
    <x v="42"/>
    <x v="8"/>
    <x v="8"/>
    <n v="5"/>
    <n v="5"/>
    <n v="0"/>
    <m/>
    <m/>
    <n v="0"/>
  </r>
  <r>
    <x v="3"/>
    <d v="2025-06-02T00:00:00"/>
    <x v="42"/>
    <x v="8"/>
    <x v="8"/>
    <n v="3"/>
    <n v="3"/>
    <n v="0"/>
    <m/>
    <m/>
    <n v="0"/>
  </r>
  <r>
    <x v="3"/>
    <d v="2025-06-02T00:00:00"/>
    <x v="42"/>
    <x v="8"/>
    <x v="8"/>
    <n v="10"/>
    <n v="10"/>
    <n v="0"/>
    <m/>
    <m/>
    <n v="0"/>
  </r>
  <r>
    <x v="3"/>
    <d v="2025-06-02T00:00:00"/>
    <x v="42"/>
    <x v="8"/>
    <x v="8"/>
    <n v="6"/>
    <n v="6"/>
    <n v="0"/>
    <m/>
    <m/>
    <n v="0"/>
  </r>
  <r>
    <x v="3"/>
    <d v="2025-06-02T00:00:00"/>
    <x v="42"/>
    <x v="8"/>
    <x v="8"/>
    <n v="2"/>
    <n v="2"/>
    <n v="0"/>
    <m/>
    <m/>
    <n v="0"/>
  </r>
  <r>
    <x v="3"/>
    <d v="2025-06-02T00:00:00"/>
    <x v="42"/>
    <x v="8"/>
    <x v="8"/>
    <n v="2"/>
    <n v="2"/>
    <n v="0"/>
    <m/>
    <m/>
    <n v="0"/>
  </r>
  <r>
    <x v="3"/>
    <d v="2025-06-02T00:00:00"/>
    <x v="42"/>
    <x v="8"/>
    <x v="8"/>
    <n v="1"/>
    <n v="1"/>
    <n v="0"/>
    <m/>
    <m/>
    <n v="0"/>
  </r>
  <r>
    <x v="3"/>
    <d v="2025-06-02T00:00:00"/>
    <x v="42"/>
    <x v="8"/>
    <x v="19"/>
    <n v="2"/>
    <n v="2"/>
    <n v="0"/>
    <m/>
    <m/>
    <n v="0"/>
  </r>
  <r>
    <x v="3"/>
    <d v="2025-06-02T00:00:00"/>
    <x v="42"/>
    <x v="8"/>
    <x v="19"/>
    <n v="1"/>
    <n v="1"/>
    <n v="0"/>
    <m/>
    <m/>
    <n v="0"/>
  </r>
  <r>
    <x v="3"/>
    <d v="2025-06-02T00:00:00"/>
    <x v="42"/>
    <x v="8"/>
    <x v="19"/>
    <n v="3"/>
    <n v="3"/>
    <n v="0"/>
    <m/>
    <m/>
    <n v="0"/>
  </r>
  <r>
    <x v="3"/>
    <d v="2025-06-02T00:00:00"/>
    <x v="42"/>
    <x v="8"/>
    <x v="19"/>
    <n v="3"/>
    <n v="3"/>
    <n v="0"/>
    <n v="1"/>
    <n v="1"/>
    <n v="0"/>
  </r>
  <r>
    <x v="3"/>
    <d v="2025-06-02T00:00:00"/>
    <x v="42"/>
    <x v="8"/>
    <x v="19"/>
    <n v="1"/>
    <n v="1"/>
    <n v="0"/>
    <m/>
    <m/>
    <n v="0"/>
  </r>
  <r>
    <x v="3"/>
    <d v="2025-06-02T00:00:00"/>
    <x v="42"/>
    <x v="12"/>
    <x v="9"/>
    <n v="1"/>
    <n v="1"/>
    <n v="0"/>
    <m/>
    <m/>
    <n v="0"/>
  </r>
  <r>
    <x v="3"/>
    <d v="2025-06-02T00:00:00"/>
    <x v="42"/>
    <x v="12"/>
    <x v="9"/>
    <n v="1"/>
    <n v="1"/>
    <n v="0"/>
    <m/>
    <m/>
    <n v="0"/>
  </r>
  <r>
    <x v="3"/>
    <d v="2025-06-02T00:00:00"/>
    <x v="42"/>
    <x v="12"/>
    <x v="9"/>
    <n v="1"/>
    <n v="1"/>
    <n v="0"/>
    <m/>
    <m/>
    <n v="0"/>
  </r>
  <r>
    <x v="3"/>
    <d v="2025-06-02T00:00:00"/>
    <x v="42"/>
    <x v="12"/>
    <x v="9"/>
    <n v="1"/>
    <n v="1"/>
    <n v="0"/>
    <m/>
    <m/>
    <n v="0"/>
  </r>
  <r>
    <x v="3"/>
    <d v="2025-06-02T00:00:00"/>
    <x v="42"/>
    <x v="12"/>
    <x v="9"/>
    <n v="2"/>
    <n v="2"/>
    <n v="0"/>
    <m/>
    <m/>
    <n v="0"/>
  </r>
  <r>
    <x v="3"/>
    <d v="2025-06-02T00:00:00"/>
    <x v="42"/>
    <x v="12"/>
    <x v="9"/>
    <n v="2"/>
    <n v="2"/>
    <n v="0"/>
    <m/>
    <m/>
    <n v="0"/>
  </r>
  <r>
    <x v="3"/>
    <d v="2025-06-02T00:00:00"/>
    <x v="42"/>
    <x v="12"/>
    <x v="9"/>
    <n v="12"/>
    <n v="12"/>
    <n v="0"/>
    <m/>
    <m/>
    <n v="0"/>
  </r>
  <r>
    <x v="3"/>
    <d v="2025-06-02T00:00:00"/>
    <x v="42"/>
    <x v="12"/>
    <x v="9"/>
    <n v="1"/>
    <n v="1"/>
    <n v="0"/>
    <m/>
    <m/>
    <n v="0"/>
  </r>
  <r>
    <x v="3"/>
    <d v="2025-06-02T00:00:00"/>
    <x v="42"/>
    <x v="12"/>
    <x v="9"/>
    <n v="1"/>
    <n v="1"/>
    <n v="0"/>
    <m/>
    <m/>
    <n v="0"/>
  </r>
  <r>
    <x v="3"/>
    <d v="2025-06-02T00:00:00"/>
    <x v="42"/>
    <x v="12"/>
    <x v="9"/>
    <n v="4"/>
    <n v="4"/>
    <n v="0"/>
    <m/>
    <m/>
    <n v="0"/>
  </r>
  <r>
    <x v="3"/>
    <d v="2025-06-02T00:00:00"/>
    <x v="42"/>
    <x v="12"/>
    <x v="9"/>
    <n v="2"/>
    <n v="2"/>
    <n v="0"/>
    <m/>
    <m/>
    <n v="0"/>
  </r>
  <r>
    <x v="3"/>
    <d v="2025-06-02T00:00:00"/>
    <x v="42"/>
    <x v="12"/>
    <x v="9"/>
    <n v="2"/>
    <n v="2"/>
    <n v="0"/>
    <m/>
    <m/>
    <n v="0"/>
  </r>
  <r>
    <x v="3"/>
    <d v="2025-06-02T00:00:00"/>
    <x v="42"/>
    <x v="12"/>
    <x v="9"/>
    <n v="1"/>
    <n v="1"/>
    <n v="0"/>
    <m/>
    <m/>
    <n v="0"/>
  </r>
  <r>
    <x v="3"/>
    <d v="2025-06-02T00:00:00"/>
    <x v="42"/>
    <x v="12"/>
    <x v="9"/>
    <n v="5"/>
    <n v="5"/>
    <n v="0"/>
    <m/>
    <m/>
    <n v="0"/>
  </r>
  <r>
    <x v="3"/>
    <d v="2025-06-02T00:00:00"/>
    <x v="42"/>
    <x v="12"/>
    <x v="9"/>
    <n v="3"/>
    <n v="3"/>
    <n v="0"/>
    <m/>
    <m/>
    <n v="0"/>
  </r>
  <r>
    <x v="3"/>
    <d v="2025-06-02T00:00:00"/>
    <x v="42"/>
    <x v="12"/>
    <x v="9"/>
    <n v="10"/>
    <n v="10"/>
    <n v="0"/>
    <m/>
    <m/>
    <n v="0"/>
  </r>
  <r>
    <x v="3"/>
    <d v="2025-06-02T00:00:00"/>
    <x v="42"/>
    <x v="12"/>
    <x v="9"/>
    <n v="6"/>
    <n v="6"/>
    <n v="0"/>
    <m/>
    <m/>
    <n v="0"/>
  </r>
  <r>
    <x v="3"/>
    <d v="2025-06-02T00:00:00"/>
    <x v="42"/>
    <x v="12"/>
    <x v="9"/>
    <n v="2"/>
    <n v="2"/>
    <n v="0"/>
    <m/>
    <m/>
    <n v="0"/>
  </r>
  <r>
    <x v="3"/>
    <d v="2025-06-02T00:00:00"/>
    <x v="42"/>
    <x v="12"/>
    <x v="9"/>
    <n v="2"/>
    <n v="2"/>
    <n v="0"/>
    <m/>
    <m/>
    <n v="0"/>
  </r>
  <r>
    <x v="3"/>
    <d v="2025-06-02T00:00:00"/>
    <x v="42"/>
    <x v="12"/>
    <x v="9"/>
    <n v="1"/>
    <n v="1"/>
    <n v="0"/>
    <m/>
    <m/>
    <n v="0"/>
  </r>
  <r>
    <x v="3"/>
    <d v="2025-06-02T00:00:00"/>
    <x v="42"/>
    <x v="14"/>
    <x v="16"/>
    <n v="1"/>
    <n v="1"/>
    <n v="0"/>
    <m/>
    <m/>
    <n v="0"/>
  </r>
  <r>
    <x v="3"/>
    <d v="2025-06-02T00:00:00"/>
    <x v="42"/>
    <x v="14"/>
    <x v="16"/>
    <m/>
    <n v="1"/>
    <n v="1"/>
    <n v="5"/>
    <n v="6"/>
    <n v="1"/>
  </r>
  <r>
    <x v="3"/>
    <d v="2025-06-02T00:00:00"/>
    <x v="42"/>
    <x v="14"/>
    <x v="16"/>
    <n v="1"/>
    <n v="1"/>
    <n v="0"/>
    <m/>
    <m/>
    <n v="0"/>
  </r>
  <r>
    <x v="3"/>
    <d v="2025-06-02T00:00:00"/>
    <x v="42"/>
    <x v="14"/>
    <x v="16"/>
    <m/>
    <m/>
    <n v="0"/>
    <m/>
    <m/>
    <n v="0"/>
  </r>
  <r>
    <x v="3"/>
    <d v="2025-06-02T00:00:00"/>
    <x v="42"/>
    <x v="14"/>
    <x v="16"/>
    <n v="1"/>
    <n v="1"/>
    <n v="0"/>
    <m/>
    <m/>
    <n v="0"/>
  </r>
  <r>
    <x v="3"/>
    <d v="2025-06-02T00:00:00"/>
    <x v="42"/>
    <x v="14"/>
    <x v="10"/>
    <n v="1"/>
    <n v="1"/>
    <n v="0"/>
    <m/>
    <m/>
    <n v="0"/>
  </r>
  <r>
    <x v="3"/>
    <d v="2025-06-02T00:00:00"/>
    <x v="42"/>
    <x v="14"/>
    <x v="10"/>
    <n v="1"/>
    <n v="1"/>
    <n v="0"/>
    <m/>
    <m/>
    <n v="0"/>
  </r>
  <r>
    <x v="3"/>
    <d v="2025-06-02T00:00:00"/>
    <x v="42"/>
    <x v="14"/>
    <x v="10"/>
    <n v="1"/>
    <n v="1"/>
    <n v="0"/>
    <m/>
    <m/>
    <n v="0"/>
  </r>
  <r>
    <x v="3"/>
    <d v="2025-06-02T00:00:00"/>
    <x v="42"/>
    <x v="14"/>
    <x v="10"/>
    <n v="1"/>
    <n v="1"/>
    <n v="0"/>
    <m/>
    <m/>
    <n v="0"/>
  </r>
  <r>
    <x v="3"/>
    <d v="2025-06-02T00:00:00"/>
    <x v="42"/>
    <x v="14"/>
    <x v="10"/>
    <n v="2"/>
    <n v="2"/>
    <n v="0"/>
    <m/>
    <m/>
    <n v="0"/>
  </r>
  <r>
    <x v="3"/>
    <d v="2025-06-02T00:00:00"/>
    <x v="42"/>
    <x v="14"/>
    <x v="10"/>
    <n v="2"/>
    <n v="2"/>
    <n v="0"/>
    <m/>
    <m/>
    <n v="0"/>
  </r>
  <r>
    <x v="3"/>
    <d v="2025-06-02T00:00:00"/>
    <x v="42"/>
    <x v="14"/>
    <x v="10"/>
    <n v="12"/>
    <n v="12"/>
    <n v="0"/>
    <m/>
    <m/>
    <n v="0"/>
  </r>
  <r>
    <x v="3"/>
    <d v="2025-06-02T00:00:00"/>
    <x v="42"/>
    <x v="14"/>
    <x v="10"/>
    <n v="1"/>
    <n v="1"/>
    <n v="0"/>
    <m/>
    <m/>
    <n v="0"/>
  </r>
  <r>
    <x v="3"/>
    <d v="2025-06-02T00:00:00"/>
    <x v="42"/>
    <x v="14"/>
    <x v="10"/>
    <n v="1"/>
    <n v="1"/>
    <n v="0"/>
    <m/>
    <m/>
    <n v="0"/>
  </r>
  <r>
    <x v="3"/>
    <d v="2025-06-02T00:00:00"/>
    <x v="42"/>
    <x v="14"/>
    <x v="10"/>
    <n v="4"/>
    <n v="3"/>
    <n v="-1"/>
    <m/>
    <m/>
    <n v="0"/>
  </r>
  <r>
    <x v="3"/>
    <d v="2025-06-02T00:00:00"/>
    <x v="42"/>
    <x v="14"/>
    <x v="10"/>
    <n v="2"/>
    <n v="2"/>
    <n v="0"/>
    <m/>
    <m/>
    <n v="0"/>
  </r>
  <r>
    <x v="3"/>
    <d v="2025-06-02T00:00:00"/>
    <x v="42"/>
    <x v="14"/>
    <x v="10"/>
    <n v="2"/>
    <n v="2"/>
    <n v="0"/>
    <m/>
    <m/>
    <n v="0"/>
  </r>
  <r>
    <x v="3"/>
    <d v="2025-06-02T00:00:00"/>
    <x v="42"/>
    <x v="14"/>
    <x v="10"/>
    <n v="1"/>
    <n v="1"/>
    <n v="0"/>
    <m/>
    <m/>
    <n v="0"/>
  </r>
  <r>
    <x v="3"/>
    <d v="2025-06-02T00:00:00"/>
    <x v="42"/>
    <x v="14"/>
    <x v="10"/>
    <n v="5"/>
    <n v="6"/>
    <n v="1"/>
    <m/>
    <m/>
    <n v="0"/>
  </r>
  <r>
    <x v="3"/>
    <d v="2025-06-02T00:00:00"/>
    <x v="42"/>
    <x v="14"/>
    <x v="10"/>
    <n v="3"/>
    <n v="3"/>
    <n v="0"/>
    <m/>
    <m/>
    <n v="0"/>
  </r>
  <r>
    <x v="3"/>
    <d v="2025-06-02T00:00:00"/>
    <x v="42"/>
    <x v="14"/>
    <x v="10"/>
    <n v="10"/>
    <n v="9"/>
    <n v="-1"/>
    <m/>
    <m/>
    <n v="0"/>
  </r>
  <r>
    <x v="3"/>
    <d v="2025-06-02T00:00:00"/>
    <x v="42"/>
    <x v="14"/>
    <x v="10"/>
    <n v="6"/>
    <n v="6"/>
    <n v="0"/>
    <m/>
    <m/>
    <n v="0"/>
  </r>
  <r>
    <x v="3"/>
    <d v="2025-06-02T00:00:00"/>
    <x v="42"/>
    <x v="14"/>
    <x v="10"/>
    <n v="2"/>
    <n v="2"/>
    <n v="0"/>
    <m/>
    <m/>
    <n v="0"/>
  </r>
  <r>
    <x v="3"/>
    <d v="2025-06-02T00:00:00"/>
    <x v="42"/>
    <x v="14"/>
    <x v="10"/>
    <n v="2"/>
    <n v="2"/>
    <n v="0"/>
    <m/>
    <m/>
    <n v="0"/>
  </r>
  <r>
    <x v="3"/>
    <d v="2025-06-02T00:00:00"/>
    <x v="42"/>
    <x v="14"/>
    <x v="10"/>
    <n v="1"/>
    <n v="1"/>
    <n v="0"/>
    <m/>
    <m/>
    <n v="0"/>
  </r>
  <r>
    <x v="3"/>
    <d v="2025-06-02T00:00:00"/>
    <x v="42"/>
    <x v="12"/>
    <x v="13"/>
    <n v="1"/>
    <n v="1"/>
    <n v="0"/>
    <m/>
    <m/>
    <n v="0"/>
  </r>
  <r>
    <x v="3"/>
    <d v="2025-06-02T00:00:00"/>
    <x v="42"/>
    <x v="12"/>
    <x v="13"/>
    <n v="1"/>
    <n v="1"/>
    <n v="0"/>
    <m/>
    <m/>
    <n v="0"/>
  </r>
  <r>
    <x v="3"/>
    <d v="2025-06-02T00:00:00"/>
    <x v="42"/>
    <x v="12"/>
    <x v="13"/>
    <n v="2"/>
    <n v="2"/>
    <n v="0"/>
    <m/>
    <m/>
    <n v="0"/>
  </r>
  <r>
    <x v="3"/>
    <d v="2025-06-02T00:00:00"/>
    <x v="42"/>
    <x v="12"/>
    <x v="13"/>
    <n v="1"/>
    <n v="1"/>
    <n v="0"/>
    <m/>
    <m/>
    <n v="0"/>
  </r>
  <r>
    <x v="3"/>
    <d v="2025-06-02T00:00:00"/>
    <x v="42"/>
    <x v="12"/>
    <x v="13"/>
    <n v="2"/>
    <n v="2"/>
    <n v="0"/>
    <m/>
    <m/>
    <n v="0"/>
  </r>
  <r>
    <x v="3"/>
    <d v="2025-06-02T00:00:00"/>
    <x v="42"/>
    <x v="12"/>
    <x v="13"/>
    <n v="1"/>
    <n v="1"/>
    <n v="0"/>
    <m/>
    <m/>
    <n v="0"/>
  </r>
  <r>
    <x v="3"/>
    <d v="2025-06-02T00:00:00"/>
    <x v="42"/>
    <x v="12"/>
    <x v="13"/>
    <n v="1"/>
    <n v="0"/>
    <n v="-1"/>
    <m/>
    <m/>
    <n v="0"/>
  </r>
  <r>
    <x v="3"/>
    <d v="2025-06-02T00:00:00"/>
    <x v="42"/>
    <x v="12"/>
    <x v="13"/>
    <n v="1"/>
    <n v="1"/>
    <n v="0"/>
    <m/>
    <m/>
    <n v="0"/>
  </r>
  <r>
    <x v="3"/>
    <d v="2025-06-02T00:00:00"/>
    <x v="42"/>
    <x v="12"/>
    <x v="13"/>
    <n v="3"/>
    <n v="3"/>
    <n v="0"/>
    <m/>
    <m/>
    <n v="0"/>
  </r>
  <r>
    <x v="3"/>
    <d v="2025-06-02T00:00:00"/>
    <x v="42"/>
    <x v="12"/>
    <x v="13"/>
    <n v="1"/>
    <n v="1"/>
    <n v="0"/>
    <m/>
    <m/>
    <n v="0"/>
  </r>
  <r>
    <x v="3"/>
    <d v="2025-06-02T00:00:00"/>
    <x v="42"/>
    <x v="12"/>
    <x v="13"/>
    <n v="1"/>
    <n v="1"/>
    <n v="0"/>
    <m/>
    <m/>
    <n v="0"/>
  </r>
  <r>
    <x v="3"/>
    <d v="2025-06-02T00:00:00"/>
    <x v="42"/>
    <x v="12"/>
    <x v="13"/>
    <n v="1"/>
    <n v="1"/>
    <n v="0"/>
    <m/>
    <m/>
    <n v="0"/>
  </r>
  <r>
    <x v="3"/>
    <d v="2025-06-02T00:00:00"/>
    <x v="42"/>
    <x v="12"/>
    <x v="13"/>
    <n v="1"/>
    <n v="1"/>
    <n v="0"/>
    <m/>
    <m/>
    <n v="0"/>
  </r>
  <r>
    <x v="3"/>
    <d v="2025-06-02T00:00:00"/>
    <x v="42"/>
    <x v="12"/>
    <x v="13"/>
    <n v="4"/>
    <n v="3"/>
    <n v="-1"/>
    <m/>
    <m/>
    <n v="0"/>
  </r>
  <r>
    <x v="3"/>
    <d v="2025-06-02T00:00:00"/>
    <x v="42"/>
    <x v="12"/>
    <x v="13"/>
    <n v="1"/>
    <n v="1"/>
    <n v="0"/>
    <m/>
    <m/>
    <n v="0"/>
  </r>
  <r>
    <x v="3"/>
    <d v="2025-06-02T00:00:00"/>
    <x v="42"/>
    <x v="12"/>
    <x v="13"/>
    <n v="3"/>
    <n v="3"/>
    <n v="0"/>
    <m/>
    <m/>
    <n v="0"/>
  </r>
  <r>
    <x v="3"/>
    <d v="2025-06-02T00:00:00"/>
    <x v="42"/>
    <x v="12"/>
    <x v="13"/>
    <n v="2"/>
    <n v="2"/>
    <n v="0"/>
    <m/>
    <m/>
    <n v="0"/>
  </r>
  <r>
    <x v="3"/>
    <d v="2025-06-02T00:00:00"/>
    <x v="42"/>
    <x v="9"/>
    <x v="21"/>
    <n v="11"/>
    <n v="16"/>
    <n v="5"/>
    <n v="15"/>
    <n v="9"/>
    <n v="-6"/>
  </r>
  <r>
    <x v="3"/>
    <d v="2025-06-02T00:00:00"/>
    <x v="42"/>
    <x v="9"/>
    <x v="14"/>
    <m/>
    <m/>
    <n v="0"/>
    <n v="7"/>
    <n v="6"/>
    <n v="-1"/>
  </r>
  <r>
    <x v="3"/>
    <d v="2025-06-02T00:00:00"/>
    <x v="42"/>
    <x v="9"/>
    <x v="14"/>
    <m/>
    <m/>
    <n v="0"/>
    <n v="2"/>
    <n v="2"/>
    <n v="0"/>
  </r>
  <r>
    <x v="3"/>
    <d v="2025-06-02T00:00:00"/>
    <x v="42"/>
    <x v="9"/>
    <x v="14"/>
    <m/>
    <m/>
    <n v="0"/>
    <n v="1"/>
    <n v="1"/>
    <n v="0"/>
  </r>
  <r>
    <x v="3"/>
    <d v="2025-06-02T00:00:00"/>
    <x v="42"/>
    <x v="9"/>
    <x v="14"/>
    <n v="3"/>
    <n v="2"/>
    <n v="-1"/>
    <n v="6"/>
    <n v="2"/>
    <n v="-4"/>
  </r>
  <r>
    <x v="3"/>
    <d v="2025-06-02T00:00:00"/>
    <x v="42"/>
    <x v="9"/>
    <x v="14"/>
    <m/>
    <m/>
    <n v="0"/>
    <n v="3"/>
    <n v="3"/>
    <n v="0"/>
  </r>
  <r>
    <x v="3"/>
    <d v="2025-06-02T00:00:00"/>
    <x v="42"/>
    <x v="9"/>
    <x v="14"/>
    <m/>
    <m/>
    <n v="0"/>
    <n v="6"/>
    <n v="6"/>
    <n v="0"/>
  </r>
  <r>
    <x v="3"/>
    <d v="2025-06-02T00:00:00"/>
    <x v="42"/>
    <x v="9"/>
    <x v="14"/>
    <m/>
    <m/>
    <n v="0"/>
    <n v="3"/>
    <n v="3"/>
    <n v="0"/>
  </r>
  <r>
    <x v="3"/>
    <d v="2025-06-10T00:00:00"/>
    <x v="43"/>
    <x v="11"/>
    <x v="7"/>
    <n v="1"/>
    <n v="1"/>
    <n v="0"/>
    <m/>
    <m/>
    <n v="0"/>
  </r>
  <r>
    <x v="3"/>
    <d v="2025-06-10T00:00:00"/>
    <x v="43"/>
    <x v="11"/>
    <x v="7"/>
    <n v="1"/>
    <n v="0"/>
    <n v="-1"/>
    <m/>
    <m/>
    <n v="0"/>
  </r>
  <r>
    <x v="3"/>
    <d v="2025-06-10T00:00:00"/>
    <x v="43"/>
    <x v="11"/>
    <x v="7"/>
    <n v="1"/>
    <n v="1"/>
    <n v="0"/>
    <m/>
    <m/>
    <n v="0"/>
  </r>
  <r>
    <x v="3"/>
    <d v="2025-06-10T00:00:00"/>
    <x v="43"/>
    <x v="11"/>
    <x v="7"/>
    <n v="2"/>
    <n v="2"/>
    <n v="0"/>
    <m/>
    <m/>
    <n v="0"/>
  </r>
  <r>
    <x v="3"/>
    <d v="2025-06-10T00:00:00"/>
    <x v="43"/>
    <x v="11"/>
    <x v="7"/>
    <n v="3"/>
    <n v="3"/>
    <n v="0"/>
    <m/>
    <m/>
    <n v="0"/>
  </r>
  <r>
    <x v="3"/>
    <d v="2025-06-10T00:00:00"/>
    <x v="43"/>
    <x v="11"/>
    <x v="7"/>
    <n v="10"/>
    <n v="10"/>
    <n v="0"/>
    <m/>
    <m/>
    <n v="0"/>
  </r>
  <r>
    <x v="3"/>
    <d v="2025-06-10T00:00:00"/>
    <x v="43"/>
    <x v="11"/>
    <x v="7"/>
    <n v="2"/>
    <n v="2"/>
    <n v="0"/>
    <m/>
    <m/>
    <n v="0"/>
  </r>
  <r>
    <x v="3"/>
    <d v="2025-06-10T00:00:00"/>
    <x v="43"/>
    <x v="11"/>
    <x v="7"/>
    <n v="2"/>
    <n v="2"/>
    <n v="0"/>
    <m/>
    <m/>
    <n v="0"/>
  </r>
  <r>
    <x v="3"/>
    <d v="2025-06-10T00:00:00"/>
    <x v="43"/>
    <x v="11"/>
    <x v="7"/>
    <n v="4"/>
    <n v="4"/>
    <n v="0"/>
    <m/>
    <m/>
    <n v="0"/>
  </r>
  <r>
    <x v="3"/>
    <d v="2025-06-10T00:00:00"/>
    <x v="43"/>
    <x v="11"/>
    <x v="7"/>
    <n v="8"/>
    <n v="7"/>
    <n v="-1"/>
    <m/>
    <m/>
    <n v="0"/>
  </r>
  <r>
    <x v="3"/>
    <d v="2025-06-10T00:00:00"/>
    <x v="43"/>
    <x v="11"/>
    <x v="7"/>
    <n v="2"/>
    <n v="2"/>
    <n v="0"/>
    <m/>
    <m/>
    <n v="0"/>
  </r>
  <r>
    <x v="3"/>
    <d v="2025-06-10T00:00:00"/>
    <x v="43"/>
    <x v="11"/>
    <x v="7"/>
    <n v="2"/>
    <n v="2"/>
    <n v="0"/>
    <m/>
    <m/>
    <n v="0"/>
  </r>
  <r>
    <x v="3"/>
    <d v="2025-06-10T00:00:00"/>
    <x v="43"/>
    <x v="11"/>
    <x v="7"/>
    <n v="7"/>
    <n v="8"/>
    <n v="1"/>
    <m/>
    <m/>
    <n v="0"/>
  </r>
  <r>
    <x v="3"/>
    <d v="2025-06-10T00:00:00"/>
    <x v="43"/>
    <x v="11"/>
    <x v="7"/>
    <n v="5"/>
    <n v="6"/>
    <n v="1"/>
    <m/>
    <m/>
    <n v="0"/>
  </r>
  <r>
    <x v="3"/>
    <d v="2025-06-10T00:00:00"/>
    <x v="43"/>
    <x v="11"/>
    <x v="7"/>
    <n v="4"/>
    <n v="4"/>
    <n v="0"/>
    <m/>
    <m/>
    <n v="0"/>
  </r>
  <r>
    <x v="3"/>
    <d v="2025-06-10T00:00:00"/>
    <x v="43"/>
    <x v="11"/>
    <x v="7"/>
    <n v="4"/>
    <n v="5"/>
    <n v="1"/>
    <m/>
    <m/>
    <n v="0"/>
  </r>
  <r>
    <x v="3"/>
    <d v="2025-06-10T00:00:00"/>
    <x v="43"/>
    <x v="11"/>
    <x v="7"/>
    <n v="0"/>
    <n v="1"/>
    <n v="1"/>
    <m/>
    <m/>
    <n v="0"/>
  </r>
  <r>
    <x v="3"/>
    <d v="2025-06-10T00:00:00"/>
    <x v="43"/>
    <x v="8"/>
    <x v="8"/>
    <n v="1"/>
    <n v="1"/>
    <n v="0"/>
    <m/>
    <m/>
    <n v="0"/>
  </r>
  <r>
    <x v="3"/>
    <d v="2025-06-10T00:00:00"/>
    <x v="43"/>
    <x v="8"/>
    <x v="8"/>
    <n v="1"/>
    <n v="1"/>
    <n v="0"/>
    <m/>
    <m/>
    <n v="0"/>
  </r>
  <r>
    <x v="3"/>
    <d v="2025-06-10T00:00:00"/>
    <x v="43"/>
    <x v="8"/>
    <x v="8"/>
    <n v="1"/>
    <n v="1"/>
    <n v="0"/>
    <m/>
    <m/>
    <n v="0"/>
  </r>
  <r>
    <x v="3"/>
    <d v="2025-06-10T00:00:00"/>
    <x v="43"/>
    <x v="8"/>
    <x v="8"/>
    <n v="1"/>
    <n v="1"/>
    <n v="0"/>
    <m/>
    <m/>
    <n v="0"/>
  </r>
  <r>
    <x v="3"/>
    <d v="2025-06-10T00:00:00"/>
    <x v="43"/>
    <x v="8"/>
    <x v="8"/>
    <n v="2"/>
    <n v="2"/>
    <n v="0"/>
    <m/>
    <m/>
    <n v="0"/>
  </r>
  <r>
    <x v="3"/>
    <d v="2025-06-10T00:00:00"/>
    <x v="43"/>
    <x v="8"/>
    <x v="8"/>
    <n v="2"/>
    <n v="2"/>
    <n v="0"/>
    <m/>
    <m/>
    <n v="0"/>
  </r>
  <r>
    <x v="3"/>
    <d v="2025-06-10T00:00:00"/>
    <x v="43"/>
    <x v="8"/>
    <x v="8"/>
    <n v="12"/>
    <n v="12"/>
    <n v="0"/>
    <m/>
    <m/>
    <n v="0"/>
  </r>
  <r>
    <x v="3"/>
    <d v="2025-06-10T00:00:00"/>
    <x v="43"/>
    <x v="8"/>
    <x v="8"/>
    <n v="1"/>
    <n v="1"/>
    <n v="0"/>
    <m/>
    <m/>
    <n v="0"/>
  </r>
  <r>
    <x v="3"/>
    <d v="2025-06-10T00:00:00"/>
    <x v="43"/>
    <x v="8"/>
    <x v="8"/>
    <n v="1"/>
    <n v="1"/>
    <n v="0"/>
    <m/>
    <m/>
    <n v="0"/>
  </r>
  <r>
    <x v="3"/>
    <d v="2025-06-10T00:00:00"/>
    <x v="43"/>
    <x v="8"/>
    <x v="8"/>
    <n v="4"/>
    <n v="4"/>
    <n v="0"/>
    <m/>
    <m/>
    <n v="0"/>
  </r>
  <r>
    <x v="3"/>
    <d v="2025-06-10T00:00:00"/>
    <x v="43"/>
    <x v="8"/>
    <x v="8"/>
    <n v="2"/>
    <n v="2"/>
    <n v="0"/>
    <m/>
    <m/>
    <n v="0"/>
  </r>
  <r>
    <x v="3"/>
    <d v="2025-06-10T00:00:00"/>
    <x v="43"/>
    <x v="8"/>
    <x v="8"/>
    <n v="2"/>
    <n v="2"/>
    <n v="0"/>
    <m/>
    <m/>
    <n v="0"/>
  </r>
  <r>
    <x v="3"/>
    <d v="2025-06-10T00:00:00"/>
    <x v="43"/>
    <x v="8"/>
    <x v="8"/>
    <n v="1"/>
    <n v="1"/>
    <n v="0"/>
    <m/>
    <m/>
    <n v="0"/>
  </r>
  <r>
    <x v="3"/>
    <d v="2025-06-10T00:00:00"/>
    <x v="43"/>
    <x v="8"/>
    <x v="8"/>
    <n v="5"/>
    <n v="5"/>
    <n v="0"/>
    <m/>
    <m/>
    <n v="0"/>
  </r>
  <r>
    <x v="3"/>
    <d v="2025-06-10T00:00:00"/>
    <x v="43"/>
    <x v="8"/>
    <x v="8"/>
    <n v="3"/>
    <n v="3"/>
    <n v="0"/>
    <m/>
    <m/>
    <n v="0"/>
  </r>
  <r>
    <x v="3"/>
    <d v="2025-06-10T00:00:00"/>
    <x v="43"/>
    <x v="8"/>
    <x v="8"/>
    <n v="10"/>
    <n v="10"/>
    <n v="0"/>
    <m/>
    <m/>
    <n v="0"/>
  </r>
  <r>
    <x v="3"/>
    <d v="2025-06-10T00:00:00"/>
    <x v="43"/>
    <x v="8"/>
    <x v="8"/>
    <n v="6"/>
    <n v="6"/>
    <n v="0"/>
    <m/>
    <m/>
    <n v="0"/>
  </r>
  <r>
    <x v="3"/>
    <d v="2025-06-10T00:00:00"/>
    <x v="43"/>
    <x v="8"/>
    <x v="8"/>
    <n v="2"/>
    <n v="2"/>
    <n v="0"/>
    <m/>
    <m/>
    <n v="0"/>
  </r>
  <r>
    <x v="3"/>
    <d v="2025-06-10T00:00:00"/>
    <x v="43"/>
    <x v="8"/>
    <x v="8"/>
    <n v="2"/>
    <n v="2"/>
    <n v="0"/>
    <m/>
    <m/>
    <n v="0"/>
  </r>
  <r>
    <x v="3"/>
    <d v="2025-06-10T00:00:00"/>
    <x v="43"/>
    <x v="8"/>
    <x v="8"/>
    <n v="1"/>
    <n v="1"/>
    <n v="0"/>
    <m/>
    <m/>
    <n v="0"/>
  </r>
  <r>
    <x v="3"/>
    <d v="2025-06-10T00:00:00"/>
    <x v="43"/>
    <x v="8"/>
    <x v="19"/>
    <n v="2"/>
    <n v="2"/>
    <n v="0"/>
    <m/>
    <m/>
    <n v="0"/>
  </r>
  <r>
    <x v="3"/>
    <d v="2025-06-10T00:00:00"/>
    <x v="43"/>
    <x v="8"/>
    <x v="19"/>
    <n v="1"/>
    <n v="1"/>
    <n v="0"/>
    <m/>
    <m/>
    <n v="0"/>
  </r>
  <r>
    <x v="3"/>
    <d v="2025-06-10T00:00:00"/>
    <x v="43"/>
    <x v="8"/>
    <x v="19"/>
    <n v="3"/>
    <n v="3"/>
    <n v="0"/>
    <m/>
    <m/>
    <n v="0"/>
  </r>
  <r>
    <x v="3"/>
    <d v="2025-06-10T00:00:00"/>
    <x v="43"/>
    <x v="8"/>
    <x v="19"/>
    <n v="3"/>
    <n v="3"/>
    <n v="0"/>
    <n v="1"/>
    <n v="1"/>
    <n v="0"/>
  </r>
  <r>
    <x v="3"/>
    <d v="2025-06-10T00:00:00"/>
    <x v="43"/>
    <x v="8"/>
    <x v="19"/>
    <n v="1"/>
    <n v="1"/>
    <n v="0"/>
    <m/>
    <m/>
    <n v="0"/>
  </r>
  <r>
    <x v="3"/>
    <d v="2025-06-10T00:00:00"/>
    <x v="43"/>
    <x v="12"/>
    <x v="9"/>
    <n v="1"/>
    <n v="1"/>
    <n v="0"/>
    <m/>
    <m/>
    <n v="0"/>
  </r>
  <r>
    <x v="3"/>
    <d v="2025-06-10T00:00:00"/>
    <x v="43"/>
    <x v="12"/>
    <x v="9"/>
    <n v="1"/>
    <n v="1"/>
    <n v="0"/>
    <m/>
    <m/>
    <n v="0"/>
  </r>
  <r>
    <x v="3"/>
    <d v="2025-06-10T00:00:00"/>
    <x v="43"/>
    <x v="12"/>
    <x v="9"/>
    <n v="1"/>
    <n v="1"/>
    <n v="0"/>
    <m/>
    <m/>
    <n v="0"/>
  </r>
  <r>
    <x v="3"/>
    <d v="2025-06-10T00:00:00"/>
    <x v="43"/>
    <x v="12"/>
    <x v="9"/>
    <n v="1"/>
    <n v="1"/>
    <n v="0"/>
    <m/>
    <m/>
    <n v="0"/>
  </r>
  <r>
    <x v="3"/>
    <d v="2025-06-10T00:00:00"/>
    <x v="43"/>
    <x v="12"/>
    <x v="9"/>
    <n v="2"/>
    <n v="2"/>
    <n v="0"/>
    <m/>
    <m/>
    <n v="0"/>
  </r>
  <r>
    <x v="3"/>
    <d v="2025-06-10T00:00:00"/>
    <x v="43"/>
    <x v="12"/>
    <x v="9"/>
    <n v="2"/>
    <n v="2"/>
    <n v="0"/>
    <m/>
    <m/>
    <n v="0"/>
  </r>
  <r>
    <x v="3"/>
    <d v="2025-06-10T00:00:00"/>
    <x v="43"/>
    <x v="12"/>
    <x v="9"/>
    <n v="12"/>
    <n v="12"/>
    <n v="0"/>
    <m/>
    <m/>
    <n v="0"/>
  </r>
  <r>
    <x v="3"/>
    <d v="2025-06-10T00:00:00"/>
    <x v="43"/>
    <x v="12"/>
    <x v="9"/>
    <n v="1"/>
    <n v="1"/>
    <n v="0"/>
    <m/>
    <m/>
    <n v="0"/>
  </r>
  <r>
    <x v="3"/>
    <d v="2025-06-10T00:00:00"/>
    <x v="43"/>
    <x v="12"/>
    <x v="9"/>
    <n v="1"/>
    <n v="1"/>
    <n v="0"/>
    <m/>
    <m/>
    <n v="0"/>
  </r>
  <r>
    <x v="3"/>
    <d v="2025-06-10T00:00:00"/>
    <x v="43"/>
    <x v="12"/>
    <x v="9"/>
    <n v="4"/>
    <n v="4"/>
    <n v="0"/>
    <m/>
    <m/>
    <n v="0"/>
  </r>
  <r>
    <x v="3"/>
    <d v="2025-06-10T00:00:00"/>
    <x v="43"/>
    <x v="12"/>
    <x v="9"/>
    <n v="2"/>
    <n v="2"/>
    <n v="0"/>
    <m/>
    <m/>
    <n v="0"/>
  </r>
  <r>
    <x v="3"/>
    <d v="2025-06-10T00:00:00"/>
    <x v="43"/>
    <x v="12"/>
    <x v="9"/>
    <n v="2"/>
    <n v="2"/>
    <n v="0"/>
    <m/>
    <m/>
    <n v="0"/>
  </r>
  <r>
    <x v="3"/>
    <d v="2025-06-10T00:00:00"/>
    <x v="43"/>
    <x v="12"/>
    <x v="9"/>
    <n v="1"/>
    <n v="1"/>
    <n v="0"/>
    <m/>
    <m/>
    <n v="0"/>
  </r>
  <r>
    <x v="3"/>
    <d v="2025-06-10T00:00:00"/>
    <x v="43"/>
    <x v="12"/>
    <x v="9"/>
    <n v="5"/>
    <n v="5"/>
    <n v="0"/>
    <m/>
    <m/>
    <n v="0"/>
  </r>
  <r>
    <x v="3"/>
    <d v="2025-06-10T00:00:00"/>
    <x v="43"/>
    <x v="12"/>
    <x v="9"/>
    <n v="3"/>
    <n v="3"/>
    <n v="0"/>
    <m/>
    <m/>
    <n v="0"/>
  </r>
  <r>
    <x v="3"/>
    <d v="2025-06-10T00:00:00"/>
    <x v="43"/>
    <x v="12"/>
    <x v="9"/>
    <n v="10"/>
    <n v="10"/>
    <n v="0"/>
    <m/>
    <m/>
    <n v="0"/>
  </r>
  <r>
    <x v="3"/>
    <d v="2025-06-10T00:00:00"/>
    <x v="43"/>
    <x v="12"/>
    <x v="9"/>
    <n v="6"/>
    <n v="6"/>
    <n v="0"/>
    <m/>
    <m/>
    <n v="0"/>
  </r>
  <r>
    <x v="3"/>
    <d v="2025-06-10T00:00:00"/>
    <x v="43"/>
    <x v="12"/>
    <x v="9"/>
    <n v="2"/>
    <n v="2"/>
    <n v="0"/>
    <m/>
    <m/>
    <n v="0"/>
  </r>
  <r>
    <x v="3"/>
    <d v="2025-06-10T00:00:00"/>
    <x v="43"/>
    <x v="12"/>
    <x v="9"/>
    <n v="2"/>
    <n v="2"/>
    <n v="0"/>
    <m/>
    <m/>
    <n v="0"/>
  </r>
  <r>
    <x v="3"/>
    <d v="2025-06-10T00:00:00"/>
    <x v="43"/>
    <x v="12"/>
    <x v="9"/>
    <n v="1"/>
    <n v="1"/>
    <n v="0"/>
    <m/>
    <m/>
    <n v="0"/>
  </r>
  <r>
    <x v="3"/>
    <d v="2025-06-10T00:00:00"/>
    <x v="43"/>
    <x v="14"/>
    <x v="16"/>
    <n v="1"/>
    <n v="1"/>
    <n v="0"/>
    <m/>
    <m/>
    <n v="0"/>
  </r>
  <r>
    <x v="3"/>
    <d v="2025-06-10T00:00:00"/>
    <x v="43"/>
    <x v="14"/>
    <x v="16"/>
    <m/>
    <n v="1"/>
    <n v="1"/>
    <n v="5"/>
    <n v="6"/>
    <n v="1"/>
  </r>
  <r>
    <x v="3"/>
    <d v="2025-06-10T00:00:00"/>
    <x v="43"/>
    <x v="14"/>
    <x v="16"/>
    <n v="1"/>
    <n v="1"/>
    <n v="0"/>
    <m/>
    <m/>
    <n v="0"/>
  </r>
  <r>
    <x v="3"/>
    <d v="2025-06-10T00:00:00"/>
    <x v="43"/>
    <x v="14"/>
    <x v="16"/>
    <m/>
    <m/>
    <n v="0"/>
    <m/>
    <m/>
    <n v="0"/>
  </r>
  <r>
    <x v="3"/>
    <d v="2025-06-10T00:00:00"/>
    <x v="43"/>
    <x v="14"/>
    <x v="16"/>
    <n v="1"/>
    <n v="1"/>
    <n v="0"/>
    <m/>
    <m/>
    <n v="0"/>
  </r>
  <r>
    <x v="3"/>
    <d v="2025-06-10T00:00:00"/>
    <x v="43"/>
    <x v="14"/>
    <x v="10"/>
    <n v="1"/>
    <n v="1"/>
    <n v="0"/>
    <m/>
    <m/>
    <n v="0"/>
  </r>
  <r>
    <x v="3"/>
    <d v="2025-06-10T00:00:00"/>
    <x v="43"/>
    <x v="14"/>
    <x v="10"/>
    <n v="1"/>
    <n v="1"/>
    <n v="0"/>
    <m/>
    <m/>
    <n v="0"/>
  </r>
  <r>
    <x v="3"/>
    <d v="2025-06-10T00:00:00"/>
    <x v="43"/>
    <x v="14"/>
    <x v="10"/>
    <n v="1"/>
    <n v="1"/>
    <n v="0"/>
    <m/>
    <m/>
    <n v="0"/>
  </r>
  <r>
    <x v="3"/>
    <d v="2025-06-10T00:00:00"/>
    <x v="43"/>
    <x v="14"/>
    <x v="10"/>
    <n v="1"/>
    <n v="1"/>
    <n v="0"/>
    <m/>
    <m/>
    <n v="0"/>
  </r>
  <r>
    <x v="3"/>
    <d v="2025-06-10T00:00:00"/>
    <x v="43"/>
    <x v="14"/>
    <x v="10"/>
    <n v="2"/>
    <n v="2"/>
    <n v="0"/>
    <m/>
    <m/>
    <n v="0"/>
  </r>
  <r>
    <x v="3"/>
    <d v="2025-06-10T00:00:00"/>
    <x v="43"/>
    <x v="14"/>
    <x v="10"/>
    <n v="2"/>
    <n v="2"/>
    <n v="0"/>
    <m/>
    <m/>
    <n v="0"/>
  </r>
  <r>
    <x v="3"/>
    <d v="2025-06-10T00:00:00"/>
    <x v="43"/>
    <x v="14"/>
    <x v="10"/>
    <n v="12"/>
    <n v="12"/>
    <n v="0"/>
    <m/>
    <m/>
    <n v="0"/>
  </r>
  <r>
    <x v="3"/>
    <d v="2025-06-10T00:00:00"/>
    <x v="43"/>
    <x v="14"/>
    <x v="10"/>
    <n v="1"/>
    <n v="1"/>
    <n v="0"/>
    <m/>
    <m/>
    <n v="0"/>
  </r>
  <r>
    <x v="3"/>
    <d v="2025-06-10T00:00:00"/>
    <x v="43"/>
    <x v="14"/>
    <x v="10"/>
    <n v="1"/>
    <n v="1"/>
    <n v="0"/>
    <m/>
    <m/>
    <n v="0"/>
  </r>
  <r>
    <x v="3"/>
    <d v="2025-06-10T00:00:00"/>
    <x v="43"/>
    <x v="14"/>
    <x v="10"/>
    <n v="4"/>
    <n v="3"/>
    <n v="-1"/>
    <m/>
    <m/>
    <n v="0"/>
  </r>
  <r>
    <x v="3"/>
    <d v="2025-06-10T00:00:00"/>
    <x v="43"/>
    <x v="14"/>
    <x v="10"/>
    <n v="2"/>
    <n v="2"/>
    <n v="0"/>
    <m/>
    <m/>
    <n v="0"/>
  </r>
  <r>
    <x v="3"/>
    <d v="2025-06-10T00:00:00"/>
    <x v="43"/>
    <x v="14"/>
    <x v="10"/>
    <n v="2"/>
    <n v="2"/>
    <n v="0"/>
    <m/>
    <m/>
    <n v="0"/>
  </r>
  <r>
    <x v="3"/>
    <d v="2025-06-10T00:00:00"/>
    <x v="43"/>
    <x v="14"/>
    <x v="10"/>
    <n v="1"/>
    <n v="1"/>
    <n v="0"/>
    <m/>
    <m/>
    <n v="0"/>
  </r>
  <r>
    <x v="3"/>
    <d v="2025-06-10T00:00:00"/>
    <x v="43"/>
    <x v="14"/>
    <x v="10"/>
    <n v="5"/>
    <n v="6"/>
    <n v="1"/>
    <m/>
    <m/>
    <n v="0"/>
  </r>
  <r>
    <x v="3"/>
    <d v="2025-06-10T00:00:00"/>
    <x v="43"/>
    <x v="14"/>
    <x v="10"/>
    <n v="3"/>
    <n v="3"/>
    <n v="0"/>
    <m/>
    <m/>
    <n v="0"/>
  </r>
  <r>
    <x v="3"/>
    <d v="2025-06-10T00:00:00"/>
    <x v="43"/>
    <x v="14"/>
    <x v="10"/>
    <n v="10"/>
    <n v="9"/>
    <n v="-1"/>
    <m/>
    <m/>
    <n v="0"/>
  </r>
  <r>
    <x v="3"/>
    <d v="2025-06-10T00:00:00"/>
    <x v="43"/>
    <x v="14"/>
    <x v="10"/>
    <n v="6"/>
    <n v="6"/>
    <n v="0"/>
    <m/>
    <m/>
    <n v="0"/>
  </r>
  <r>
    <x v="3"/>
    <d v="2025-06-10T00:00:00"/>
    <x v="43"/>
    <x v="14"/>
    <x v="10"/>
    <n v="2"/>
    <n v="2"/>
    <n v="0"/>
    <m/>
    <m/>
    <n v="0"/>
  </r>
  <r>
    <x v="3"/>
    <d v="2025-06-10T00:00:00"/>
    <x v="43"/>
    <x v="14"/>
    <x v="10"/>
    <n v="2"/>
    <n v="2"/>
    <n v="0"/>
    <m/>
    <m/>
    <n v="0"/>
  </r>
  <r>
    <x v="3"/>
    <d v="2025-06-10T00:00:00"/>
    <x v="43"/>
    <x v="14"/>
    <x v="10"/>
    <n v="1"/>
    <n v="1"/>
    <n v="0"/>
    <m/>
    <m/>
    <n v="0"/>
  </r>
  <r>
    <x v="3"/>
    <d v="2025-06-10T00:00:00"/>
    <x v="43"/>
    <x v="12"/>
    <x v="13"/>
    <n v="1"/>
    <n v="1"/>
    <n v="0"/>
    <m/>
    <m/>
    <n v="0"/>
  </r>
  <r>
    <x v="3"/>
    <d v="2025-06-10T00:00:00"/>
    <x v="43"/>
    <x v="12"/>
    <x v="13"/>
    <n v="1"/>
    <n v="1"/>
    <n v="0"/>
    <m/>
    <m/>
    <n v="0"/>
  </r>
  <r>
    <x v="3"/>
    <d v="2025-06-10T00:00:00"/>
    <x v="43"/>
    <x v="12"/>
    <x v="13"/>
    <n v="2"/>
    <n v="2"/>
    <n v="0"/>
    <m/>
    <m/>
    <n v="0"/>
  </r>
  <r>
    <x v="3"/>
    <d v="2025-06-10T00:00:00"/>
    <x v="43"/>
    <x v="12"/>
    <x v="13"/>
    <n v="1"/>
    <n v="1"/>
    <n v="0"/>
    <m/>
    <m/>
    <n v="0"/>
  </r>
  <r>
    <x v="3"/>
    <d v="2025-06-10T00:00:00"/>
    <x v="43"/>
    <x v="12"/>
    <x v="13"/>
    <n v="2"/>
    <n v="2"/>
    <n v="0"/>
    <m/>
    <m/>
    <n v="0"/>
  </r>
  <r>
    <x v="3"/>
    <d v="2025-06-10T00:00:00"/>
    <x v="43"/>
    <x v="12"/>
    <x v="13"/>
    <n v="1"/>
    <n v="1"/>
    <n v="0"/>
    <m/>
    <m/>
    <n v="0"/>
  </r>
  <r>
    <x v="3"/>
    <d v="2025-06-10T00:00:00"/>
    <x v="43"/>
    <x v="12"/>
    <x v="13"/>
    <n v="1"/>
    <n v="0"/>
    <n v="-1"/>
    <m/>
    <m/>
    <n v="0"/>
  </r>
  <r>
    <x v="3"/>
    <d v="2025-06-10T00:00:00"/>
    <x v="43"/>
    <x v="12"/>
    <x v="13"/>
    <n v="1"/>
    <n v="1"/>
    <n v="0"/>
    <m/>
    <m/>
    <n v="0"/>
  </r>
  <r>
    <x v="3"/>
    <d v="2025-06-10T00:00:00"/>
    <x v="43"/>
    <x v="12"/>
    <x v="13"/>
    <n v="3"/>
    <n v="3"/>
    <n v="0"/>
    <m/>
    <m/>
    <n v="0"/>
  </r>
  <r>
    <x v="3"/>
    <d v="2025-06-10T00:00:00"/>
    <x v="43"/>
    <x v="12"/>
    <x v="13"/>
    <n v="1"/>
    <n v="1"/>
    <n v="0"/>
    <m/>
    <m/>
    <n v="0"/>
  </r>
  <r>
    <x v="3"/>
    <d v="2025-06-10T00:00:00"/>
    <x v="43"/>
    <x v="12"/>
    <x v="13"/>
    <n v="1"/>
    <n v="1"/>
    <n v="0"/>
    <m/>
    <m/>
    <n v="0"/>
  </r>
  <r>
    <x v="3"/>
    <d v="2025-06-10T00:00:00"/>
    <x v="43"/>
    <x v="12"/>
    <x v="13"/>
    <n v="1"/>
    <n v="1"/>
    <n v="0"/>
    <m/>
    <m/>
    <n v="0"/>
  </r>
  <r>
    <x v="3"/>
    <d v="2025-06-10T00:00:00"/>
    <x v="43"/>
    <x v="12"/>
    <x v="13"/>
    <n v="1"/>
    <n v="1"/>
    <n v="0"/>
    <m/>
    <m/>
    <n v="0"/>
  </r>
  <r>
    <x v="3"/>
    <d v="2025-06-10T00:00:00"/>
    <x v="43"/>
    <x v="12"/>
    <x v="13"/>
    <n v="4"/>
    <n v="3"/>
    <n v="-1"/>
    <m/>
    <m/>
    <n v="0"/>
  </r>
  <r>
    <x v="3"/>
    <d v="2025-06-10T00:00:00"/>
    <x v="43"/>
    <x v="12"/>
    <x v="13"/>
    <n v="1"/>
    <n v="1"/>
    <n v="0"/>
    <m/>
    <m/>
    <n v="0"/>
  </r>
  <r>
    <x v="3"/>
    <d v="2025-06-10T00:00:00"/>
    <x v="43"/>
    <x v="12"/>
    <x v="13"/>
    <n v="3"/>
    <n v="3"/>
    <n v="0"/>
    <m/>
    <m/>
    <n v="0"/>
  </r>
  <r>
    <x v="3"/>
    <d v="2025-06-10T00:00:00"/>
    <x v="43"/>
    <x v="12"/>
    <x v="13"/>
    <n v="2"/>
    <n v="2"/>
    <n v="0"/>
    <m/>
    <m/>
    <n v="0"/>
  </r>
  <r>
    <x v="3"/>
    <d v="2025-06-10T00:00:00"/>
    <x v="43"/>
    <x v="9"/>
    <x v="21"/>
    <n v="11"/>
    <n v="16"/>
    <n v="5"/>
    <n v="15"/>
    <n v="9"/>
    <n v="-6"/>
  </r>
  <r>
    <x v="3"/>
    <d v="2025-06-10T00:00:00"/>
    <x v="43"/>
    <x v="9"/>
    <x v="14"/>
    <m/>
    <m/>
    <n v="0"/>
    <n v="7"/>
    <n v="6"/>
    <n v="-1"/>
  </r>
  <r>
    <x v="3"/>
    <d v="2025-06-10T00:00:00"/>
    <x v="43"/>
    <x v="9"/>
    <x v="14"/>
    <m/>
    <m/>
    <n v="0"/>
    <n v="2"/>
    <n v="2"/>
    <n v="0"/>
  </r>
  <r>
    <x v="3"/>
    <d v="2025-06-10T00:00:00"/>
    <x v="43"/>
    <x v="9"/>
    <x v="14"/>
    <m/>
    <m/>
    <n v="0"/>
    <n v="1"/>
    <n v="1"/>
    <n v="0"/>
  </r>
  <r>
    <x v="3"/>
    <d v="2025-06-10T00:00:00"/>
    <x v="43"/>
    <x v="9"/>
    <x v="14"/>
    <n v="3"/>
    <n v="2"/>
    <n v="-1"/>
    <n v="6"/>
    <n v="2"/>
    <n v="-4"/>
  </r>
  <r>
    <x v="3"/>
    <d v="2025-06-10T00:00:00"/>
    <x v="43"/>
    <x v="9"/>
    <x v="14"/>
    <m/>
    <m/>
    <n v="0"/>
    <n v="3"/>
    <n v="3"/>
    <n v="0"/>
  </r>
  <r>
    <x v="3"/>
    <d v="2025-06-10T00:00:00"/>
    <x v="43"/>
    <x v="9"/>
    <x v="14"/>
    <m/>
    <m/>
    <n v="0"/>
    <n v="6"/>
    <n v="6"/>
    <n v="0"/>
  </r>
  <r>
    <x v="3"/>
    <d v="2025-06-10T00:00:00"/>
    <x v="43"/>
    <x v="9"/>
    <x v="14"/>
    <m/>
    <m/>
    <n v="0"/>
    <n v="3"/>
    <n v="3"/>
    <n v="0"/>
  </r>
  <r>
    <x v="3"/>
    <d v="2025-06-17T00:00:00"/>
    <x v="44"/>
    <x v="11"/>
    <x v="7"/>
    <n v="1"/>
    <n v="1"/>
    <n v="0"/>
    <m/>
    <m/>
    <n v="0"/>
  </r>
  <r>
    <x v="3"/>
    <d v="2025-06-17T00:00:00"/>
    <x v="44"/>
    <x v="11"/>
    <x v="7"/>
    <n v="1"/>
    <n v="0"/>
    <n v="-1"/>
    <m/>
    <m/>
    <n v="0"/>
  </r>
  <r>
    <x v="3"/>
    <d v="2025-06-17T00:00:00"/>
    <x v="44"/>
    <x v="11"/>
    <x v="7"/>
    <n v="1"/>
    <n v="1"/>
    <n v="0"/>
    <m/>
    <m/>
    <n v="0"/>
  </r>
  <r>
    <x v="3"/>
    <d v="2025-06-17T00:00:00"/>
    <x v="44"/>
    <x v="11"/>
    <x v="7"/>
    <n v="2"/>
    <n v="2"/>
    <n v="0"/>
    <m/>
    <m/>
    <n v="0"/>
  </r>
  <r>
    <x v="3"/>
    <d v="2025-06-17T00:00:00"/>
    <x v="44"/>
    <x v="11"/>
    <x v="7"/>
    <n v="3"/>
    <n v="3"/>
    <n v="0"/>
    <m/>
    <m/>
    <n v="0"/>
  </r>
  <r>
    <x v="3"/>
    <d v="2025-06-17T00:00:00"/>
    <x v="44"/>
    <x v="11"/>
    <x v="7"/>
    <n v="10"/>
    <n v="10"/>
    <n v="0"/>
    <m/>
    <m/>
    <n v="0"/>
  </r>
  <r>
    <x v="3"/>
    <d v="2025-06-17T00:00:00"/>
    <x v="44"/>
    <x v="11"/>
    <x v="7"/>
    <n v="2"/>
    <n v="2"/>
    <n v="0"/>
    <m/>
    <m/>
    <n v="0"/>
  </r>
  <r>
    <x v="3"/>
    <d v="2025-06-17T00:00:00"/>
    <x v="44"/>
    <x v="11"/>
    <x v="7"/>
    <n v="2"/>
    <n v="2"/>
    <n v="0"/>
    <m/>
    <m/>
    <n v="0"/>
  </r>
  <r>
    <x v="3"/>
    <d v="2025-06-17T00:00:00"/>
    <x v="44"/>
    <x v="11"/>
    <x v="7"/>
    <n v="4"/>
    <n v="4"/>
    <n v="0"/>
    <m/>
    <m/>
    <n v="0"/>
  </r>
  <r>
    <x v="3"/>
    <d v="2025-06-17T00:00:00"/>
    <x v="44"/>
    <x v="11"/>
    <x v="7"/>
    <n v="8"/>
    <n v="7"/>
    <n v="-1"/>
    <m/>
    <m/>
    <n v="0"/>
  </r>
  <r>
    <x v="3"/>
    <d v="2025-06-17T00:00:00"/>
    <x v="44"/>
    <x v="11"/>
    <x v="7"/>
    <n v="2"/>
    <n v="2"/>
    <n v="0"/>
    <m/>
    <m/>
    <n v="0"/>
  </r>
  <r>
    <x v="3"/>
    <d v="2025-06-17T00:00:00"/>
    <x v="44"/>
    <x v="11"/>
    <x v="7"/>
    <n v="2"/>
    <n v="2"/>
    <n v="0"/>
    <m/>
    <m/>
    <n v="0"/>
  </r>
  <r>
    <x v="3"/>
    <d v="2025-06-17T00:00:00"/>
    <x v="44"/>
    <x v="11"/>
    <x v="7"/>
    <n v="7"/>
    <n v="8"/>
    <n v="1"/>
    <m/>
    <m/>
    <n v="0"/>
  </r>
  <r>
    <x v="3"/>
    <d v="2025-06-17T00:00:00"/>
    <x v="44"/>
    <x v="11"/>
    <x v="7"/>
    <n v="5"/>
    <n v="6"/>
    <n v="1"/>
    <m/>
    <m/>
    <n v="0"/>
  </r>
  <r>
    <x v="3"/>
    <d v="2025-06-17T00:00:00"/>
    <x v="44"/>
    <x v="11"/>
    <x v="7"/>
    <n v="4"/>
    <n v="4"/>
    <n v="0"/>
    <m/>
    <m/>
    <n v="0"/>
  </r>
  <r>
    <x v="3"/>
    <d v="2025-06-17T00:00:00"/>
    <x v="44"/>
    <x v="11"/>
    <x v="7"/>
    <n v="4"/>
    <n v="5"/>
    <n v="1"/>
    <m/>
    <m/>
    <n v="0"/>
  </r>
  <r>
    <x v="3"/>
    <d v="2025-06-17T00:00:00"/>
    <x v="44"/>
    <x v="11"/>
    <x v="7"/>
    <n v="0"/>
    <n v="1"/>
    <n v="1"/>
    <m/>
    <m/>
    <n v="0"/>
  </r>
  <r>
    <x v="3"/>
    <d v="2025-06-17T00:00:00"/>
    <x v="44"/>
    <x v="8"/>
    <x v="8"/>
    <n v="1"/>
    <n v="1"/>
    <n v="0"/>
    <m/>
    <m/>
    <n v="0"/>
  </r>
  <r>
    <x v="3"/>
    <d v="2025-06-17T00:00:00"/>
    <x v="44"/>
    <x v="8"/>
    <x v="8"/>
    <n v="1"/>
    <n v="1"/>
    <n v="0"/>
    <m/>
    <m/>
    <n v="0"/>
  </r>
  <r>
    <x v="3"/>
    <d v="2025-06-17T00:00:00"/>
    <x v="44"/>
    <x v="8"/>
    <x v="8"/>
    <n v="1"/>
    <n v="1"/>
    <n v="0"/>
    <m/>
    <m/>
    <n v="0"/>
  </r>
  <r>
    <x v="3"/>
    <d v="2025-06-17T00:00:00"/>
    <x v="44"/>
    <x v="8"/>
    <x v="8"/>
    <n v="1"/>
    <n v="1"/>
    <n v="0"/>
    <m/>
    <m/>
    <n v="0"/>
  </r>
  <r>
    <x v="3"/>
    <d v="2025-06-17T00:00:00"/>
    <x v="44"/>
    <x v="8"/>
    <x v="8"/>
    <n v="2"/>
    <n v="2"/>
    <n v="0"/>
    <m/>
    <m/>
    <n v="0"/>
  </r>
  <r>
    <x v="3"/>
    <d v="2025-06-17T00:00:00"/>
    <x v="44"/>
    <x v="8"/>
    <x v="8"/>
    <n v="2"/>
    <n v="2"/>
    <n v="0"/>
    <m/>
    <m/>
    <n v="0"/>
  </r>
  <r>
    <x v="3"/>
    <d v="2025-06-17T00:00:00"/>
    <x v="44"/>
    <x v="8"/>
    <x v="8"/>
    <n v="12"/>
    <n v="12"/>
    <n v="0"/>
    <m/>
    <m/>
    <n v="0"/>
  </r>
  <r>
    <x v="3"/>
    <d v="2025-06-17T00:00:00"/>
    <x v="44"/>
    <x v="8"/>
    <x v="8"/>
    <n v="1"/>
    <n v="1"/>
    <n v="0"/>
    <m/>
    <m/>
    <n v="0"/>
  </r>
  <r>
    <x v="3"/>
    <d v="2025-06-17T00:00:00"/>
    <x v="44"/>
    <x v="8"/>
    <x v="8"/>
    <n v="1"/>
    <n v="1"/>
    <n v="0"/>
    <m/>
    <m/>
    <n v="0"/>
  </r>
  <r>
    <x v="3"/>
    <d v="2025-06-17T00:00:00"/>
    <x v="44"/>
    <x v="8"/>
    <x v="8"/>
    <n v="4"/>
    <n v="4"/>
    <n v="0"/>
    <m/>
    <m/>
    <n v="0"/>
  </r>
  <r>
    <x v="3"/>
    <d v="2025-06-17T00:00:00"/>
    <x v="44"/>
    <x v="8"/>
    <x v="8"/>
    <n v="2"/>
    <n v="2"/>
    <n v="0"/>
    <m/>
    <m/>
    <n v="0"/>
  </r>
  <r>
    <x v="3"/>
    <d v="2025-06-17T00:00:00"/>
    <x v="44"/>
    <x v="8"/>
    <x v="8"/>
    <n v="2"/>
    <n v="2"/>
    <n v="0"/>
    <m/>
    <m/>
    <n v="0"/>
  </r>
  <r>
    <x v="3"/>
    <d v="2025-06-17T00:00:00"/>
    <x v="44"/>
    <x v="8"/>
    <x v="8"/>
    <n v="1"/>
    <n v="1"/>
    <n v="0"/>
    <m/>
    <m/>
    <n v="0"/>
  </r>
  <r>
    <x v="3"/>
    <d v="2025-06-17T00:00:00"/>
    <x v="44"/>
    <x v="8"/>
    <x v="8"/>
    <n v="5"/>
    <n v="5"/>
    <n v="0"/>
    <m/>
    <m/>
    <n v="0"/>
  </r>
  <r>
    <x v="3"/>
    <d v="2025-06-17T00:00:00"/>
    <x v="44"/>
    <x v="8"/>
    <x v="8"/>
    <n v="3"/>
    <n v="3"/>
    <n v="0"/>
    <m/>
    <m/>
    <n v="0"/>
  </r>
  <r>
    <x v="3"/>
    <d v="2025-06-17T00:00:00"/>
    <x v="44"/>
    <x v="8"/>
    <x v="8"/>
    <n v="10"/>
    <n v="10"/>
    <n v="0"/>
    <m/>
    <m/>
    <n v="0"/>
  </r>
  <r>
    <x v="3"/>
    <d v="2025-06-17T00:00:00"/>
    <x v="44"/>
    <x v="8"/>
    <x v="8"/>
    <n v="6"/>
    <n v="6"/>
    <n v="0"/>
    <m/>
    <m/>
    <n v="0"/>
  </r>
  <r>
    <x v="3"/>
    <d v="2025-06-17T00:00:00"/>
    <x v="44"/>
    <x v="8"/>
    <x v="8"/>
    <n v="2"/>
    <n v="2"/>
    <n v="0"/>
    <m/>
    <m/>
    <n v="0"/>
  </r>
  <r>
    <x v="3"/>
    <d v="2025-06-17T00:00:00"/>
    <x v="44"/>
    <x v="8"/>
    <x v="8"/>
    <n v="2"/>
    <n v="2"/>
    <n v="0"/>
    <m/>
    <m/>
    <n v="0"/>
  </r>
  <r>
    <x v="3"/>
    <d v="2025-06-17T00:00:00"/>
    <x v="44"/>
    <x v="8"/>
    <x v="8"/>
    <n v="1"/>
    <n v="1"/>
    <n v="0"/>
    <m/>
    <m/>
    <n v="0"/>
  </r>
  <r>
    <x v="3"/>
    <d v="2025-06-17T00:00:00"/>
    <x v="44"/>
    <x v="8"/>
    <x v="19"/>
    <n v="2"/>
    <n v="2"/>
    <n v="0"/>
    <m/>
    <m/>
    <n v="0"/>
  </r>
  <r>
    <x v="3"/>
    <d v="2025-06-17T00:00:00"/>
    <x v="44"/>
    <x v="8"/>
    <x v="19"/>
    <n v="1"/>
    <n v="1"/>
    <n v="0"/>
    <m/>
    <m/>
    <n v="0"/>
  </r>
  <r>
    <x v="3"/>
    <d v="2025-06-17T00:00:00"/>
    <x v="44"/>
    <x v="8"/>
    <x v="19"/>
    <n v="3"/>
    <n v="3"/>
    <n v="0"/>
    <m/>
    <m/>
    <n v="0"/>
  </r>
  <r>
    <x v="3"/>
    <d v="2025-06-17T00:00:00"/>
    <x v="44"/>
    <x v="8"/>
    <x v="19"/>
    <n v="3"/>
    <n v="3"/>
    <n v="0"/>
    <n v="1"/>
    <n v="1"/>
    <n v="0"/>
  </r>
  <r>
    <x v="3"/>
    <d v="2025-06-17T00:00:00"/>
    <x v="44"/>
    <x v="8"/>
    <x v="19"/>
    <n v="1"/>
    <n v="1"/>
    <n v="0"/>
    <m/>
    <m/>
    <n v="0"/>
  </r>
  <r>
    <x v="3"/>
    <d v="2025-06-17T00:00:00"/>
    <x v="44"/>
    <x v="12"/>
    <x v="9"/>
    <n v="1"/>
    <n v="1"/>
    <n v="0"/>
    <m/>
    <m/>
    <n v="0"/>
  </r>
  <r>
    <x v="3"/>
    <d v="2025-06-17T00:00:00"/>
    <x v="44"/>
    <x v="12"/>
    <x v="9"/>
    <n v="1"/>
    <n v="1"/>
    <n v="0"/>
    <m/>
    <m/>
    <n v="0"/>
  </r>
  <r>
    <x v="3"/>
    <d v="2025-06-17T00:00:00"/>
    <x v="44"/>
    <x v="12"/>
    <x v="9"/>
    <n v="1"/>
    <n v="1"/>
    <n v="0"/>
    <m/>
    <m/>
    <n v="0"/>
  </r>
  <r>
    <x v="3"/>
    <d v="2025-06-17T00:00:00"/>
    <x v="44"/>
    <x v="12"/>
    <x v="9"/>
    <n v="1"/>
    <n v="1"/>
    <n v="0"/>
    <m/>
    <m/>
    <n v="0"/>
  </r>
  <r>
    <x v="3"/>
    <d v="2025-06-17T00:00:00"/>
    <x v="44"/>
    <x v="12"/>
    <x v="9"/>
    <n v="2"/>
    <n v="2"/>
    <n v="0"/>
    <m/>
    <m/>
    <n v="0"/>
  </r>
  <r>
    <x v="3"/>
    <d v="2025-06-17T00:00:00"/>
    <x v="44"/>
    <x v="12"/>
    <x v="9"/>
    <n v="2"/>
    <n v="2"/>
    <n v="0"/>
    <m/>
    <m/>
    <n v="0"/>
  </r>
  <r>
    <x v="3"/>
    <d v="2025-06-17T00:00:00"/>
    <x v="44"/>
    <x v="12"/>
    <x v="9"/>
    <n v="12"/>
    <n v="12"/>
    <n v="0"/>
    <m/>
    <m/>
    <n v="0"/>
  </r>
  <r>
    <x v="3"/>
    <d v="2025-06-17T00:00:00"/>
    <x v="44"/>
    <x v="12"/>
    <x v="9"/>
    <n v="1"/>
    <n v="1"/>
    <n v="0"/>
    <m/>
    <m/>
    <n v="0"/>
  </r>
  <r>
    <x v="3"/>
    <d v="2025-06-17T00:00:00"/>
    <x v="44"/>
    <x v="12"/>
    <x v="9"/>
    <n v="1"/>
    <n v="1"/>
    <n v="0"/>
    <m/>
    <m/>
    <n v="0"/>
  </r>
  <r>
    <x v="3"/>
    <d v="2025-06-17T00:00:00"/>
    <x v="44"/>
    <x v="12"/>
    <x v="9"/>
    <n v="4"/>
    <n v="4"/>
    <n v="0"/>
    <m/>
    <m/>
    <n v="0"/>
  </r>
  <r>
    <x v="3"/>
    <d v="2025-06-17T00:00:00"/>
    <x v="44"/>
    <x v="12"/>
    <x v="9"/>
    <n v="2"/>
    <n v="2"/>
    <n v="0"/>
    <m/>
    <m/>
    <n v="0"/>
  </r>
  <r>
    <x v="3"/>
    <d v="2025-06-17T00:00:00"/>
    <x v="44"/>
    <x v="12"/>
    <x v="9"/>
    <n v="2"/>
    <n v="2"/>
    <n v="0"/>
    <m/>
    <m/>
    <n v="0"/>
  </r>
  <r>
    <x v="3"/>
    <d v="2025-06-17T00:00:00"/>
    <x v="44"/>
    <x v="12"/>
    <x v="9"/>
    <n v="1"/>
    <n v="1"/>
    <n v="0"/>
    <m/>
    <m/>
    <n v="0"/>
  </r>
  <r>
    <x v="3"/>
    <d v="2025-06-17T00:00:00"/>
    <x v="44"/>
    <x v="12"/>
    <x v="9"/>
    <n v="5"/>
    <n v="5"/>
    <n v="0"/>
    <m/>
    <m/>
    <n v="0"/>
  </r>
  <r>
    <x v="3"/>
    <d v="2025-06-17T00:00:00"/>
    <x v="44"/>
    <x v="12"/>
    <x v="9"/>
    <n v="3"/>
    <n v="3"/>
    <n v="0"/>
    <m/>
    <m/>
    <n v="0"/>
  </r>
  <r>
    <x v="3"/>
    <d v="2025-06-17T00:00:00"/>
    <x v="44"/>
    <x v="12"/>
    <x v="9"/>
    <n v="10"/>
    <n v="10"/>
    <n v="0"/>
    <m/>
    <m/>
    <n v="0"/>
  </r>
  <r>
    <x v="3"/>
    <d v="2025-06-17T00:00:00"/>
    <x v="44"/>
    <x v="12"/>
    <x v="9"/>
    <n v="6"/>
    <n v="6"/>
    <n v="0"/>
    <m/>
    <m/>
    <n v="0"/>
  </r>
  <r>
    <x v="3"/>
    <d v="2025-06-17T00:00:00"/>
    <x v="44"/>
    <x v="12"/>
    <x v="9"/>
    <n v="2"/>
    <n v="2"/>
    <n v="0"/>
    <m/>
    <m/>
    <n v="0"/>
  </r>
  <r>
    <x v="3"/>
    <d v="2025-06-17T00:00:00"/>
    <x v="44"/>
    <x v="12"/>
    <x v="9"/>
    <n v="2"/>
    <n v="2"/>
    <n v="0"/>
    <m/>
    <m/>
    <n v="0"/>
  </r>
  <r>
    <x v="3"/>
    <d v="2025-06-17T00:00:00"/>
    <x v="44"/>
    <x v="12"/>
    <x v="9"/>
    <n v="1"/>
    <n v="1"/>
    <n v="0"/>
    <m/>
    <m/>
    <n v="0"/>
  </r>
  <r>
    <x v="3"/>
    <d v="2025-06-17T00:00:00"/>
    <x v="44"/>
    <x v="14"/>
    <x v="16"/>
    <n v="1"/>
    <n v="1"/>
    <n v="0"/>
    <m/>
    <m/>
    <n v="0"/>
  </r>
  <r>
    <x v="3"/>
    <d v="2025-06-17T00:00:00"/>
    <x v="44"/>
    <x v="14"/>
    <x v="16"/>
    <m/>
    <n v="1"/>
    <n v="1"/>
    <n v="5"/>
    <n v="6"/>
    <n v="1"/>
  </r>
  <r>
    <x v="3"/>
    <d v="2025-06-17T00:00:00"/>
    <x v="44"/>
    <x v="14"/>
    <x v="16"/>
    <n v="1"/>
    <n v="1"/>
    <n v="0"/>
    <m/>
    <m/>
    <n v="0"/>
  </r>
  <r>
    <x v="3"/>
    <d v="2025-06-17T00:00:00"/>
    <x v="44"/>
    <x v="14"/>
    <x v="16"/>
    <m/>
    <m/>
    <n v="0"/>
    <m/>
    <m/>
    <n v="0"/>
  </r>
  <r>
    <x v="3"/>
    <d v="2025-06-17T00:00:00"/>
    <x v="44"/>
    <x v="14"/>
    <x v="16"/>
    <n v="1"/>
    <n v="1"/>
    <n v="0"/>
    <m/>
    <m/>
    <n v="0"/>
  </r>
  <r>
    <x v="3"/>
    <d v="2025-06-17T00:00:00"/>
    <x v="44"/>
    <x v="14"/>
    <x v="10"/>
    <n v="1"/>
    <n v="0"/>
    <n v="-1"/>
    <m/>
    <m/>
    <n v="0"/>
  </r>
  <r>
    <x v="3"/>
    <d v="2025-06-17T00:00:00"/>
    <x v="44"/>
    <x v="14"/>
    <x v="10"/>
    <n v="1"/>
    <n v="1"/>
    <n v="0"/>
    <m/>
    <m/>
    <n v="0"/>
  </r>
  <r>
    <x v="3"/>
    <d v="2025-06-17T00:00:00"/>
    <x v="44"/>
    <x v="14"/>
    <x v="10"/>
    <n v="1"/>
    <n v="1"/>
    <n v="0"/>
    <m/>
    <m/>
    <n v="0"/>
  </r>
  <r>
    <x v="3"/>
    <d v="2025-06-17T00:00:00"/>
    <x v="44"/>
    <x v="14"/>
    <x v="10"/>
    <n v="1"/>
    <n v="1"/>
    <n v="0"/>
    <m/>
    <m/>
    <n v="0"/>
  </r>
  <r>
    <x v="3"/>
    <d v="2025-06-17T00:00:00"/>
    <x v="44"/>
    <x v="14"/>
    <x v="10"/>
    <n v="2"/>
    <n v="2"/>
    <n v="0"/>
    <m/>
    <m/>
    <n v="0"/>
  </r>
  <r>
    <x v="3"/>
    <d v="2025-06-17T00:00:00"/>
    <x v="44"/>
    <x v="14"/>
    <x v="10"/>
    <n v="2"/>
    <n v="2"/>
    <n v="0"/>
    <m/>
    <m/>
    <n v="0"/>
  </r>
  <r>
    <x v="3"/>
    <d v="2025-06-17T00:00:00"/>
    <x v="44"/>
    <x v="14"/>
    <x v="10"/>
    <n v="12"/>
    <n v="12"/>
    <n v="0"/>
    <m/>
    <m/>
    <n v="0"/>
  </r>
  <r>
    <x v="3"/>
    <d v="2025-06-17T00:00:00"/>
    <x v="44"/>
    <x v="14"/>
    <x v="10"/>
    <n v="1"/>
    <n v="1"/>
    <n v="0"/>
    <m/>
    <m/>
    <n v="0"/>
  </r>
  <r>
    <x v="3"/>
    <d v="2025-06-17T00:00:00"/>
    <x v="44"/>
    <x v="14"/>
    <x v="10"/>
    <n v="1"/>
    <n v="1"/>
    <n v="0"/>
    <m/>
    <m/>
    <n v="0"/>
  </r>
  <r>
    <x v="3"/>
    <d v="2025-06-17T00:00:00"/>
    <x v="44"/>
    <x v="14"/>
    <x v="10"/>
    <n v="4"/>
    <n v="4"/>
    <n v="0"/>
    <m/>
    <m/>
    <n v="0"/>
  </r>
  <r>
    <x v="3"/>
    <d v="2025-06-17T00:00:00"/>
    <x v="44"/>
    <x v="14"/>
    <x v="10"/>
    <n v="2"/>
    <n v="2"/>
    <n v="0"/>
    <m/>
    <m/>
    <n v="0"/>
  </r>
  <r>
    <x v="3"/>
    <d v="2025-06-17T00:00:00"/>
    <x v="44"/>
    <x v="14"/>
    <x v="10"/>
    <n v="2"/>
    <n v="2"/>
    <n v="0"/>
    <m/>
    <m/>
    <n v="0"/>
  </r>
  <r>
    <x v="3"/>
    <d v="2025-06-17T00:00:00"/>
    <x v="44"/>
    <x v="14"/>
    <x v="10"/>
    <n v="1"/>
    <n v="1"/>
    <n v="0"/>
    <m/>
    <m/>
    <n v="0"/>
  </r>
  <r>
    <x v="3"/>
    <d v="2025-06-17T00:00:00"/>
    <x v="44"/>
    <x v="14"/>
    <x v="10"/>
    <n v="5"/>
    <n v="6"/>
    <n v="1"/>
    <m/>
    <m/>
    <n v="0"/>
  </r>
  <r>
    <x v="3"/>
    <d v="2025-06-17T00:00:00"/>
    <x v="44"/>
    <x v="14"/>
    <x v="10"/>
    <n v="3"/>
    <n v="3"/>
    <n v="0"/>
    <m/>
    <m/>
    <n v="0"/>
  </r>
  <r>
    <x v="3"/>
    <d v="2025-06-17T00:00:00"/>
    <x v="44"/>
    <x v="14"/>
    <x v="10"/>
    <n v="10"/>
    <n v="8"/>
    <n v="-2"/>
    <m/>
    <m/>
    <n v="0"/>
  </r>
  <r>
    <x v="3"/>
    <d v="2025-06-17T00:00:00"/>
    <x v="44"/>
    <x v="14"/>
    <x v="10"/>
    <n v="6"/>
    <n v="6"/>
    <n v="0"/>
    <m/>
    <m/>
    <n v="0"/>
  </r>
  <r>
    <x v="3"/>
    <d v="2025-06-17T00:00:00"/>
    <x v="44"/>
    <x v="14"/>
    <x v="10"/>
    <n v="2"/>
    <n v="2"/>
    <n v="0"/>
    <m/>
    <m/>
    <n v="0"/>
  </r>
  <r>
    <x v="3"/>
    <d v="2025-06-17T00:00:00"/>
    <x v="44"/>
    <x v="14"/>
    <x v="10"/>
    <n v="2"/>
    <n v="2"/>
    <n v="0"/>
    <m/>
    <m/>
    <n v="0"/>
  </r>
  <r>
    <x v="3"/>
    <d v="2025-06-17T00:00:00"/>
    <x v="44"/>
    <x v="14"/>
    <x v="10"/>
    <n v="1"/>
    <n v="1"/>
    <n v="0"/>
    <m/>
    <m/>
    <n v="0"/>
  </r>
  <r>
    <x v="3"/>
    <d v="2025-06-17T00:00:00"/>
    <x v="44"/>
    <x v="12"/>
    <x v="13"/>
    <n v="1"/>
    <n v="1"/>
    <n v="0"/>
    <m/>
    <m/>
    <n v="0"/>
  </r>
  <r>
    <x v="3"/>
    <d v="2025-06-17T00:00:00"/>
    <x v="44"/>
    <x v="12"/>
    <x v="13"/>
    <n v="1"/>
    <n v="1"/>
    <n v="0"/>
    <m/>
    <m/>
    <n v="0"/>
  </r>
  <r>
    <x v="3"/>
    <d v="2025-06-17T00:00:00"/>
    <x v="44"/>
    <x v="12"/>
    <x v="13"/>
    <n v="2"/>
    <n v="2"/>
    <n v="0"/>
    <m/>
    <m/>
    <n v="0"/>
  </r>
  <r>
    <x v="3"/>
    <d v="2025-06-17T00:00:00"/>
    <x v="44"/>
    <x v="12"/>
    <x v="13"/>
    <n v="1"/>
    <n v="1"/>
    <n v="0"/>
    <m/>
    <m/>
    <n v="0"/>
  </r>
  <r>
    <x v="3"/>
    <d v="2025-06-17T00:00:00"/>
    <x v="44"/>
    <x v="12"/>
    <x v="13"/>
    <n v="2"/>
    <n v="2"/>
    <n v="0"/>
    <m/>
    <m/>
    <n v="0"/>
  </r>
  <r>
    <x v="3"/>
    <d v="2025-06-17T00:00:00"/>
    <x v="44"/>
    <x v="12"/>
    <x v="13"/>
    <n v="1"/>
    <n v="1"/>
    <n v="0"/>
    <m/>
    <m/>
    <n v="0"/>
  </r>
  <r>
    <x v="3"/>
    <d v="2025-06-17T00:00:00"/>
    <x v="44"/>
    <x v="12"/>
    <x v="13"/>
    <n v="1"/>
    <n v="0"/>
    <n v="-1"/>
    <m/>
    <m/>
    <n v="0"/>
  </r>
  <r>
    <x v="3"/>
    <d v="2025-06-17T00:00:00"/>
    <x v="44"/>
    <x v="12"/>
    <x v="13"/>
    <n v="1"/>
    <n v="1"/>
    <n v="0"/>
    <m/>
    <m/>
    <n v="0"/>
  </r>
  <r>
    <x v="3"/>
    <d v="2025-06-17T00:00:00"/>
    <x v="44"/>
    <x v="12"/>
    <x v="13"/>
    <n v="3"/>
    <n v="3"/>
    <n v="0"/>
    <m/>
    <m/>
    <n v="0"/>
  </r>
  <r>
    <x v="3"/>
    <d v="2025-06-17T00:00:00"/>
    <x v="44"/>
    <x v="12"/>
    <x v="13"/>
    <n v="1"/>
    <n v="1"/>
    <n v="0"/>
    <m/>
    <m/>
    <n v="0"/>
  </r>
  <r>
    <x v="3"/>
    <d v="2025-06-17T00:00:00"/>
    <x v="44"/>
    <x v="12"/>
    <x v="13"/>
    <n v="1"/>
    <n v="1"/>
    <n v="0"/>
    <m/>
    <m/>
    <n v="0"/>
  </r>
  <r>
    <x v="3"/>
    <d v="2025-06-17T00:00:00"/>
    <x v="44"/>
    <x v="12"/>
    <x v="13"/>
    <n v="1"/>
    <n v="1"/>
    <n v="0"/>
    <m/>
    <m/>
    <n v="0"/>
  </r>
  <r>
    <x v="3"/>
    <d v="2025-06-17T00:00:00"/>
    <x v="44"/>
    <x v="12"/>
    <x v="13"/>
    <n v="1"/>
    <n v="1"/>
    <n v="0"/>
    <m/>
    <m/>
    <n v="0"/>
  </r>
  <r>
    <x v="3"/>
    <d v="2025-06-17T00:00:00"/>
    <x v="44"/>
    <x v="12"/>
    <x v="13"/>
    <n v="4"/>
    <n v="4"/>
    <n v="0"/>
    <m/>
    <m/>
    <n v="0"/>
  </r>
  <r>
    <x v="3"/>
    <d v="2025-06-17T00:00:00"/>
    <x v="44"/>
    <x v="12"/>
    <x v="13"/>
    <n v="1"/>
    <n v="1"/>
    <n v="0"/>
    <m/>
    <m/>
    <n v="0"/>
  </r>
  <r>
    <x v="3"/>
    <d v="2025-06-17T00:00:00"/>
    <x v="44"/>
    <x v="12"/>
    <x v="13"/>
    <n v="3"/>
    <n v="3"/>
    <n v="0"/>
    <m/>
    <m/>
    <n v="0"/>
  </r>
  <r>
    <x v="3"/>
    <d v="2025-06-17T00:00:00"/>
    <x v="44"/>
    <x v="12"/>
    <x v="13"/>
    <n v="2"/>
    <n v="2"/>
    <n v="0"/>
    <m/>
    <m/>
    <n v="0"/>
  </r>
  <r>
    <x v="3"/>
    <d v="2025-06-17T00:00:00"/>
    <x v="44"/>
    <x v="9"/>
    <x v="21"/>
    <n v="11"/>
    <n v="16"/>
    <n v="5"/>
    <n v="15"/>
    <n v="9"/>
    <n v="-6"/>
  </r>
  <r>
    <x v="3"/>
    <d v="2025-06-17T00:00:00"/>
    <x v="44"/>
    <x v="9"/>
    <x v="14"/>
    <m/>
    <m/>
    <n v="0"/>
    <n v="7"/>
    <n v="6"/>
    <n v="-1"/>
  </r>
  <r>
    <x v="3"/>
    <d v="2025-06-17T00:00:00"/>
    <x v="44"/>
    <x v="9"/>
    <x v="14"/>
    <m/>
    <m/>
    <n v="0"/>
    <n v="2"/>
    <n v="2"/>
    <n v="0"/>
  </r>
  <r>
    <x v="3"/>
    <d v="2025-06-17T00:00:00"/>
    <x v="44"/>
    <x v="9"/>
    <x v="14"/>
    <m/>
    <m/>
    <n v="0"/>
    <n v="1"/>
    <n v="1"/>
    <n v="0"/>
  </r>
  <r>
    <x v="3"/>
    <d v="2025-06-17T00:00:00"/>
    <x v="44"/>
    <x v="9"/>
    <x v="14"/>
    <n v="3"/>
    <n v="2"/>
    <n v="-1"/>
    <n v="6"/>
    <n v="2"/>
    <n v="-4"/>
  </r>
  <r>
    <x v="3"/>
    <d v="2025-06-17T00:00:00"/>
    <x v="44"/>
    <x v="9"/>
    <x v="14"/>
    <m/>
    <m/>
    <n v="0"/>
    <n v="3"/>
    <n v="3"/>
    <n v="0"/>
  </r>
  <r>
    <x v="3"/>
    <d v="2025-06-17T00:00:00"/>
    <x v="44"/>
    <x v="9"/>
    <x v="14"/>
    <m/>
    <m/>
    <n v="0"/>
    <n v="6"/>
    <n v="6"/>
    <n v="0"/>
  </r>
  <r>
    <x v="3"/>
    <d v="2025-06-17T00:00:00"/>
    <x v="44"/>
    <x v="9"/>
    <x v="14"/>
    <m/>
    <m/>
    <n v="0"/>
    <n v="3"/>
    <n v="3"/>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4"/>
    <m/>
    <x v="45"/>
    <x v="13"/>
    <x v="22"/>
    <m/>
    <m/>
    <n v="0"/>
    <m/>
    <m/>
    <n v="0"/>
  </r>
  <r>
    <x v="5"/>
    <d v="2024-08-17T00:00:00"/>
    <x v="0"/>
    <x v="15"/>
    <x v="16"/>
    <n v="1"/>
    <n v="0"/>
    <n v="-1"/>
    <n v="0"/>
    <n v="0"/>
    <n v="0"/>
  </r>
  <r>
    <x v="5"/>
    <d v="2024-08-17T00:00:00"/>
    <x v="0"/>
    <x v="15"/>
    <x v="16"/>
    <m/>
    <n v="4"/>
    <n v="4"/>
    <n v="7"/>
    <n v="4"/>
    <n v="-3"/>
  </r>
  <r>
    <x v="5"/>
    <d v="2024-08-17T00:00:00"/>
    <x v="0"/>
    <x v="15"/>
    <x v="16"/>
    <n v="1"/>
    <n v="1"/>
    <n v="0"/>
    <n v="0"/>
    <n v="0"/>
    <n v="0"/>
  </r>
  <r>
    <x v="5"/>
    <d v="2024-08-17T00:00:00"/>
    <x v="0"/>
    <x v="15"/>
    <x v="16"/>
    <m/>
    <n v="2"/>
    <n v="2"/>
    <n v="2"/>
    <n v="0"/>
    <n v="-2"/>
  </r>
  <r>
    <x v="5"/>
    <d v="2024-08-17T00:00:00"/>
    <x v="0"/>
    <x v="15"/>
    <x v="16"/>
    <n v="1"/>
    <n v="1"/>
    <n v="0"/>
    <n v="0"/>
    <n v="0"/>
    <n v="0"/>
  </r>
  <r>
    <x v="5"/>
    <d v="2024-08-17T00:00:00"/>
    <x v="0"/>
    <x v="16"/>
    <x v="7"/>
    <n v="1"/>
    <n v="1"/>
    <n v="0"/>
    <n v="0"/>
    <n v="0"/>
    <n v="0"/>
  </r>
  <r>
    <x v="5"/>
    <d v="2024-08-17T00:00:00"/>
    <x v="0"/>
    <x v="16"/>
    <x v="7"/>
    <n v="1"/>
    <n v="1"/>
    <n v="0"/>
    <n v="0"/>
    <n v="0"/>
    <n v="0"/>
  </r>
  <r>
    <x v="5"/>
    <d v="2024-08-17T00:00:00"/>
    <x v="0"/>
    <x v="16"/>
    <x v="7"/>
    <n v="1"/>
    <n v="1"/>
    <n v="0"/>
    <n v="0"/>
    <n v="0"/>
    <n v="0"/>
  </r>
  <r>
    <x v="5"/>
    <d v="2024-08-17T00:00:00"/>
    <x v="0"/>
    <x v="16"/>
    <x v="7"/>
    <n v="1"/>
    <n v="1"/>
    <n v="0"/>
    <n v="0"/>
    <n v="0"/>
    <n v="0"/>
  </r>
  <r>
    <x v="5"/>
    <d v="2024-08-17T00:00:00"/>
    <x v="0"/>
    <x v="16"/>
    <x v="7"/>
    <n v="1"/>
    <n v="1"/>
    <n v="0"/>
    <n v="0"/>
    <n v="0"/>
    <n v="0"/>
  </r>
  <r>
    <x v="5"/>
    <d v="2024-08-17T00:00:00"/>
    <x v="0"/>
    <x v="16"/>
    <x v="7"/>
    <n v="12"/>
    <n v="12"/>
    <n v="0"/>
    <n v="0"/>
    <n v="0"/>
    <n v="0"/>
  </r>
  <r>
    <x v="5"/>
    <d v="2024-08-17T00:00:00"/>
    <x v="0"/>
    <x v="16"/>
    <x v="7"/>
    <n v="2"/>
    <n v="7"/>
    <n v="5"/>
    <m/>
    <m/>
    <n v="0"/>
  </r>
  <r>
    <x v="5"/>
    <d v="2024-08-17T00:00:00"/>
    <x v="0"/>
    <x v="16"/>
    <x v="7"/>
    <n v="2"/>
    <n v="2"/>
    <n v="0"/>
    <m/>
    <m/>
    <n v="0"/>
  </r>
  <r>
    <x v="5"/>
    <d v="2024-08-17T00:00:00"/>
    <x v="0"/>
    <x v="16"/>
    <x v="7"/>
    <n v="4"/>
    <m/>
    <n v="-4"/>
    <m/>
    <m/>
    <n v="0"/>
  </r>
  <r>
    <x v="5"/>
    <d v="2024-08-17T00:00:00"/>
    <x v="0"/>
    <x v="16"/>
    <x v="7"/>
    <n v="8"/>
    <n v="8"/>
    <n v="0"/>
    <m/>
    <m/>
    <n v="0"/>
  </r>
  <r>
    <x v="5"/>
    <d v="2024-08-17T00:00:00"/>
    <x v="0"/>
    <x v="16"/>
    <x v="7"/>
    <n v="2"/>
    <n v="2"/>
    <n v="0"/>
    <m/>
    <m/>
    <n v="0"/>
  </r>
  <r>
    <x v="5"/>
    <d v="2024-08-17T00:00:00"/>
    <x v="0"/>
    <x v="16"/>
    <x v="7"/>
    <n v="2"/>
    <n v="2"/>
    <n v="0"/>
    <m/>
    <m/>
    <n v="0"/>
  </r>
  <r>
    <x v="5"/>
    <d v="2024-08-17T00:00:00"/>
    <x v="0"/>
    <x v="16"/>
    <x v="7"/>
    <n v="10"/>
    <n v="10"/>
    <n v="0"/>
    <m/>
    <m/>
    <n v="0"/>
  </r>
  <r>
    <x v="5"/>
    <d v="2024-08-17T00:00:00"/>
    <x v="0"/>
    <x v="16"/>
    <x v="7"/>
    <n v="6"/>
    <n v="6"/>
    <n v="0"/>
    <m/>
    <m/>
    <n v="0"/>
  </r>
  <r>
    <x v="5"/>
    <d v="2024-08-17T00:00:00"/>
    <x v="0"/>
    <x v="16"/>
    <x v="7"/>
    <n v="1"/>
    <n v="1"/>
    <n v="0"/>
    <m/>
    <m/>
    <n v="0"/>
  </r>
  <r>
    <x v="5"/>
    <d v="2024-08-17T00:00:00"/>
    <x v="0"/>
    <x v="16"/>
    <x v="7"/>
    <n v="4"/>
    <n v="4"/>
    <n v="0"/>
    <m/>
    <m/>
    <n v="0"/>
  </r>
  <r>
    <x v="5"/>
    <d v="2024-08-17T00:00:00"/>
    <x v="0"/>
    <x v="17"/>
    <x v="8"/>
    <n v="1"/>
    <n v="0"/>
    <n v="-1"/>
    <m/>
    <m/>
    <n v="0"/>
  </r>
  <r>
    <x v="5"/>
    <d v="2024-08-17T00:00:00"/>
    <x v="0"/>
    <x v="17"/>
    <x v="8"/>
    <n v="1"/>
    <n v="1"/>
    <n v="0"/>
    <m/>
    <m/>
    <n v="0"/>
  </r>
  <r>
    <x v="5"/>
    <d v="2024-08-17T00:00:00"/>
    <x v="0"/>
    <x v="17"/>
    <x v="8"/>
    <n v="1"/>
    <n v="1"/>
    <n v="0"/>
    <m/>
    <m/>
    <n v="0"/>
  </r>
  <r>
    <x v="5"/>
    <d v="2024-08-17T00:00:00"/>
    <x v="0"/>
    <x v="17"/>
    <x v="8"/>
    <n v="1"/>
    <n v="1"/>
    <n v="0"/>
    <m/>
    <m/>
    <n v="0"/>
  </r>
  <r>
    <x v="5"/>
    <d v="2024-08-17T00:00:00"/>
    <x v="0"/>
    <x v="17"/>
    <x v="8"/>
    <n v="2"/>
    <n v="1"/>
    <n v="-1"/>
    <m/>
    <m/>
    <n v="0"/>
  </r>
  <r>
    <x v="5"/>
    <d v="2024-08-17T00:00:00"/>
    <x v="0"/>
    <x v="17"/>
    <x v="8"/>
    <n v="2"/>
    <n v="2"/>
    <n v="0"/>
    <m/>
    <m/>
    <n v="0"/>
  </r>
  <r>
    <x v="5"/>
    <d v="2024-08-17T00:00:00"/>
    <x v="0"/>
    <x v="17"/>
    <x v="8"/>
    <n v="12"/>
    <n v="12"/>
    <n v="0"/>
    <m/>
    <m/>
    <n v="0"/>
  </r>
  <r>
    <x v="5"/>
    <d v="2024-08-17T00:00:00"/>
    <x v="0"/>
    <x v="17"/>
    <x v="8"/>
    <n v="1"/>
    <n v="3"/>
    <n v="2"/>
    <m/>
    <m/>
    <n v="0"/>
  </r>
  <r>
    <x v="5"/>
    <d v="2024-08-17T00:00:00"/>
    <x v="0"/>
    <x v="17"/>
    <x v="8"/>
    <n v="1"/>
    <n v="2"/>
    <n v="1"/>
    <m/>
    <m/>
    <n v="0"/>
  </r>
  <r>
    <x v="5"/>
    <d v="2024-08-17T00:00:00"/>
    <x v="0"/>
    <x v="17"/>
    <x v="8"/>
    <n v="4"/>
    <n v="2"/>
    <n v="-2"/>
    <m/>
    <m/>
    <n v="0"/>
  </r>
  <r>
    <x v="5"/>
    <d v="2024-08-17T00:00:00"/>
    <x v="0"/>
    <x v="17"/>
    <x v="8"/>
    <n v="2"/>
    <n v="2"/>
    <n v="0"/>
    <m/>
    <m/>
    <n v="0"/>
  </r>
  <r>
    <x v="5"/>
    <d v="2024-08-17T00:00:00"/>
    <x v="0"/>
    <x v="17"/>
    <x v="8"/>
    <n v="2"/>
    <n v="2"/>
    <n v="0"/>
    <m/>
    <m/>
    <n v="0"/>
  </r>
  <r>
    <x v="5"/>
    <d v="2024-08-17T00:00:00"/>
    <x v="0"/>
    <x v="17"/>
    <x v="8"/>
    <n v="4"/>
    <m/>
    <n v="-4"/>
    <m/>
    <m/>
    <n v="0"/>
  </r>
  <r>
    <x v="5"/>
    <d v="2024-08-17T00:00:00"/>
    <x v="0"/>
    <x v="17"/>
    <x v="8"/>
    <n v="1"/>
    <n v="2"/>
    <n v="1"/>
    <m/>
    <m/>
    <n v="0"/>
  </r>
  <r>
    <x v="5"/>
    <d v="2024-08-17T00:00:00"/>
    <x v="0"/>
    <x v="17"/>
    <x v="8"/>
    <n v="3"/>
    <n v="1"/>
    <n v="-2"/>
    <m/>
    <m/>
    <n v="0"/>
  </r>
  <r>
    <x v="5"/>
    <d v="2024-08-17T00:00:00"/>
    <x v="0"/>
    <x v="17"/>
    <x v="8"/>
    <n v="10"/>
    <n v="5"/>
    <n v="-5"/>
    <m/>
    <m/>
    <n v="0"/>
  </r>
  <r>
    <x v="5"/>
    <d v="2024-08-17T00:00:00"/>
    <x v="0"/>
    <x v="17"/>
    <x v="8"/>
    <n v="6"/>
    <n v="6"/>
    <n v="0"/>
    <m/>
    <m/>
    <n v="0"/>
  </r>
  <r>
    <x v="5"/>
    <d v="2024-08-17T00:00:00"/>
    <x v="0"/>
    <x v="17"/>
    <x v="8"/>
    <n v="2"/>
    <n v="5"/>
    <n v="3"/>
    <m/>
    <m/>
    <n v="0"/>
  </r>
  <r>
    <x v="5"/>
    <d v="2024-08-17T00:00:00"/>
    <x v="0"/>
    <x v="17"/>
    <x v="8"/>
    <n v="2"/>
    <n v="2"/>
    <n v="0"/>
    <m/>
    <m/>
    <n v="0"/>
  </r>
  <r>
    <x v="5"/>
    <d v="2024-08-17T00:00:00"/>
    <x v="0"/>
    <x v="16"/>
    <x v="9"/>
    <n v="1"/>
    <n v="1"/>
    <n v="0"/>
    <m/>
    <m/>
    <n v="0"/>
  </r>
  <r>
    <x v="5"/>
    <d v="2024-08-17T00:00:00"/>
    <x v="0"/>
    <x v="16"/>
    <x v="9"/>
    <n v="1"/>
    <n v="1"/>
    <n v="0"/>
    <m/>
    <m/>
    <n v="0"/>
  </r>
  <r>
    <x v="5"/>
    <d v="2024-08-17T00:00:00"/>
    <x v="0"/>
    <x v="16"/>
    <x v="9"/>
    <n v="1"/>
    <n v="1"/>
    <n v="0"/>
    <m/>
    <m/>
    <n v="0"/>
  </r>
  <r>
    <x v="5"/>
    <d v="2024-08-17T00:00:00"/>
    <x v="0"/>
    <x v="16"/>
    <x v="9"/>
    <n v="1"/>
    <n v="1"/>
    <n v="0"/>
    <m/>
    <m/>
    <n v="0"/>
  </r>
  <r>
    <x v="5"/>
    <d v="2024-08-17T00:00:00"/>
    <x v="0"/>
    <x v="16"/>
    <x v="9"/>
    <n v="2"/>
    <n v="2"/>
    <n v="0"/>
    <m/>
    <m/>
    <n v="0"/>
  </r>
  <r>
    <x v="5"/>
    <d v="2024-08-17T00:00:00"/>
    <x v="0"/>
    <x v="16"/>
    <x v="9"/>
    <n v="2"/>
    <n v="2"/>
    <n v="0"/>
    <m/>
    <m/>
    <n v="0"/>
  </r>
  <r>
    <x v="5"/>
    <d v="2024-08-17T00:00:00"/>
    <x v="0"/>
    <x v="16"/>
    <x v="9"/>
    <n v="12"/>
    <n v="12"/>
    <n v="0"/>
    <m/>
    <m/>
    <n v="0"/>
  </r>
  <r>
    <x v="5"/>
    <d v="2024-08-17T00:00:00"/>
    <x v="0"/>
    <x v="16"/>
    <x v="9"/>
    <n v="1"/>
    <n v="2"/>
    <n v="1"/>
    <m/>
    <m/>
    <n v="0"/>
  </r>
  <r>
    <x v="5"/>
    <d v="2024-08-17T00:00:00"/>
    <x v="0"/>
    <x v="16"/>
    <x v="9"/>
    <n v="1"/>
    <n v="2"/>
    <n v="1"/>
    <m/>
    <m/>
    <n v="0"/>
  </r>
  <r>
    <x v="5"/>
    <d v="2024-08-17T00:00:00"/>
    <x v="0"/>
    <x v="16"/>
    <x v="9"/>
    <n v="4"/>
    <n v="2"/>
    <n v="-2"/>
    <m/>
    <m/>
    <n v="0"/>
  </r>
  <r>
    <x v="5"/>
    <d v="2024-08-17T00:00:00"/>
    <x v="0"/>
    <x v="16"/>
    <x v="9"/>
    <n v="2"/>
    <n v="2"/>
    <n v="0"/>
    <m/>
    <m/>
    <n v="0"/>
  </r>
  <r>
    <x v="5"/>
    <d v="2024-08-17T00:00:00"/>
    <x v="0"/>
    <x v="16"/>
    <x v="9"/>
    <n v="2"/>
    <n v="2"/>
    <n v="0"/>
    <m/>
    <m/>
    <n v="0"/>
  </r>
  <r>
    <x v="5"/>
    <d v="2024-08-17T00:00:00"/>
    <x v="0"/>
    <x v="16"/>
    <x v="9"/>
    <n v="1"/>
    <n v="3"/>
    <n v="2"/>
    <m/>
    <m/>
    <n v="0"/>
  </r>
  <r>
    <x v="5"/>
    <d v="2024-08-17T00:00:00"/>
    <x v="0"/>
    <x v="16"/>
    <x v="9"/>
    <n v="5"/>
    <m/>
    <n v="-5"/>
    <m/>
    <m/>
    <n v="0"/>
  </r>
  <r>
    <x v="5"/>
    <d v="2024-08-17T00:00:00"/>
    <x v="0"/>
    <x v="16"/>
    <x v="9"/>
    <n v="3"/>
    <n v="3"/>
    <n v="0"/>
    <m/>
    <m/>
    <n v="0"/>
  </r>
  <r>
    <x v="5"/>
    <d v="2024-08-17T00:00:00"/>
    <x v="0"/>
    <x v="16"/>
    <x v="9"/>
    <n v="10"/>
    <n v="10"/>
    <n v="0"/>
    <m/>
    <m/>
    <n v="0"/>
  </r>
  <r>
    <x v="5"/>
    <d v="2024-08-17T00:00:00"/>
    <x v="0"/>
    <x v="16"/>
    <x v="9"/>
    <n v="6"/>
    <n v="4"/>
    <n v="-2"/>
    <m/>
    <m/>
    <n v="0"/>
  </r>
  <r>
    <x v="5"/>
    <d v="2024-08-17T00:00:00"/>
    <x v="0"/>
    <x v="16"/>
    <x v="9"/>
    <n v="2"/>
    <n v="2"/>
    <n v="0"/>
    <m/>
    <m/>
    <n v="0"/>
  </r>
  <r>
    <x v="5"/>
    <d v="2024-08-17T00:00:00"/>
    <x v="0"/>
    <x v="16"/>
    <x v="9"/>
    <n v="2"/>
    <n v="2"/>
    <n v="0"/>
    <m/>
    <m/>
    <n v="0"/>
  </r>
  <r>
    <x v="5"/>
    <d v="2024-08-17T00:00:00"/>
    <x v="0"/>
    <x v="18"/>
    <x v="10"/>
    <n v="1"/>
    <n v="1"/>
    <n v="0"/>
    <m/>
    <m/>
    <n v="0"/>
  </r>
  <r>
    <x v="5"/>
    <d v="2024-08-17T00:00:00"/>
    <x v="0"/>
    <x v="18"/>
    <x v="10"/>
    <n v="1"/>
    <n v="1"/>
    <n v="0"/>
    <m/>
    <m/>
    <n v="0"/>
  </r>
  <r>
    <x v="5"/>
    <d v="2024-08-17T00:00:00"/>
    <x v="0"/>
    <x v="18"/>
    <x v="10"/>
    <n v="1"/>
    <n v="1"/>
    <n v="0"/>
    <m/>
    <m/>
    <n v="0"/>
  </r>
  <r>
    <x v="5"/>
    <d v="2024-08-17T00:00:00"/>
    <x v="0"/>
    <x v="18"/>
    <x v="10"/>
    <n v="1"/>
    <n v="1"/>
    <n v="0"/>
    <m/>
    <m/>
    <n v="0"/>
  </r>
  <r>
    <x v="5"/>
    <d v="2024-08-17T00:00:00"/>
    <x v="0"/>
    <x v="18"/>
    <x v="10"/>
    <n v="2"/>
    <n v="2"/>
    <n v="0"/>
    <m/>
    <m/>
    <n v="0"/>
  </r>
  <r>
    <x v="5"/>
    <d v="2024-08-17T00:00:00"/>
    <x v="0"/>
    <x v="18"/>
    <x v="10"/>
    <n v="2"/>
    <n v="2"/>
    <n v="0"/>
    <m/>
    <m/>
    <n v="0"/>
  </r>
  <r>
    <x v="5"/>
    <d v="2024-08-17T00:00:00"/>
    <x v="0"/>
    <x v="18"/>
    <x v="10"/>
    <n v="12"/>
    <n v="8"/>
    <n v="-4"/>
    <m/>
    <m/>
    <n v="0"/>
  </r>
  <r>
    <x v="5"/>
    <d v="2024-08-17T00:00:00"/>
    <x v="0"/>
    <x v="18"/>
    <x v="10"/>
    <n v="1"/>
    <n v="2"/>
    <n v="1"/>
    <m/>
    <m/>
    <n v="0"/>
  </r>
  <r>
    <x v="5"/>
    <d v="2024-08-17T00:00:00"/>
    <x v="0"/>
    <x v="18"/>
    <x v="10"/>
    <n v="1"/>
    <n v="4"/>
    <n v="3"/>
    <m/>
    <m/>
    <n v="0"/>
  </r>
  <r>
    <x v="5"/>
    <d v="2024-08-17T00:00:00"/>
    <x v="0"/>
    <x v="18"/>
    <x v="10"/>
    <n v="4"/>
    <n v="4"/>
    <n v="0"/>
    <m/>
    <m/>
    <n v="0"/>
  </r>
  <r>
    <x v="5"/>
    <d v="2024-08-17T00:00:00"/>
    <x v="0"/>
    <x v="18"/>
    <x v="10"/>
    <n v="2"/>
    <n v="4"/>
    <n v="2"/>
    <m/>
    <m/>
    <n v="0"/>
  </r>
  <r>
    <x v="5"/>
    <d v="2024-08-17T00:00:00"/>
    <x v="0"/>
    <x v="18"/>
    <x v="10"/>
    <n v="2"/>
    <n v="4"/>
    <n v="2"/>
    <m/>
    <m/>
    <n v="0"/>
  </r>
  <r>
    <x v="5"/>
    <d v="2024-08-17T00:00:00"/>
    <x v="0"/>
    <x v="18"/>
    <x v="10"/>
    <n v="1"/>
    <n v="1"/>
    <n v="0"/>
    <m/>
    <m/>
    <n v="0"/>
  </r>
  <r>
    <x v="5"/>
    <d v="2024-08-17T00:00:00"/>
    <x v="0"/>
    <x v="18"/>
    <x v="10"/>
    <n v="5"/>
    <m/>
    <n v="-5"/>
    <m/>
    <m/>
    <n v="0"/>
  </r>
  <r>
    <x v="5"/>
    <d v="2024-08-17T00:00:00"/>
    <x v="0"/>
    <x v="18"/>
    <x v="10"/>
    <n v="3"/>
    <n v="4"/>
    <n v="1"/>
    <m/>
    <m/>
    <n v="0"/>
  </r>
  <r>
    <x v="5"/>
    <d v="2024-08-17T00:00:00"/>
    <x v="0"/>
    <x v="18"/>
    <x v="10"/>
    <n v="10"/>
    <n v="8"/>
    <n v="-2"/>
    <m/>
    <m/>
    <n v="0"/>
  </r>
  <r>
    <x v="5"/>
    <d v="2024-08-17T00:00:00"/>
    <x v="0"/>
    <x v="18"/>
    <x v="10"/>
    <n v="6"/>
    <n v="5"/>
    <n v="-1"/>
    <m/>
    <m/>
    <n v="0"/>
  </r>
  <r>
    <x v="5"/>
    <d v="2024-08-17T00:00:00"/>
    <x v="0"/>
    <x v="18"/>
    <x v="10"/>
    <n v="2"/>
    <n v="2"/>
    <n v="0"/>
    <m/>
    <m/>
    <n v="0"/>
  </r>
  <r>
    <x v="5"/>
    <d v="2024-08-17T00:00:00"/>
    <x v="0"/>
    <x v="18"/>
    <x v="10"/>
    <n v="2"/>
    <n v="2"/>
    <n v="0"/>
    <m/>
    <m/>
    <n v="0"/>
  </r>
  <r>
    <x v="5"/>
    <d v="2024-08-17T00:00:00"/>
    <x v="0"/>
    <x v="19"/>
    <x v="13"/>
    <n v="1"/>
    <n v="1"/>
    <n v="0"/>
    <m/>
    <m/>
    <n v="0"/>
  </r>
  <r>
    <x v="5"/>
    <d v="2024-08-17T00:00:00"/>
    <x v="0"/>
    <x v="19"/>
    <x v="13"/>
    <n v="1"/>
    <n v="1"/>
    <n v="0"/>
    <m/>
    <m/>
    <n v="0"/>
  </r>
  <r>
    <x v="5"/>
    <d v="2024-08-17T00:00:00"/>
    <x v="0"/>
    <x v="19"/>
    <x v="13"/>
    <n v="2"/>
    <n v="2"/>
    <n v="0"/>
    <m/>
    <m/>
    <n v="0"/>
  </r>
  <r>
    <x v="5"/>
    <d v="2024-08-17T00:00:00"/>
    <x v="0"/>
    <x v="19"/>
    <x v="13"/>
    <n v="1"/>
    <n v="1"/>
    <n v="0"/>
    <m/>
    <m/>
    <n v="0"/>
  </r>
  <r>
    <x v="5"/>
    <d v="2024-08-17T00:00:00"/>
    <x v="0"/>
    <x v="19"/>
    <x v="13"/>
    <n v="1"/>
    <n v="2"/>
    <n v="1"/>
    <m/>
    <m/>
    <n v="0"/>
  </r>
  <r>
    <x v="5"/>
    <d v="2024-08-17T00:00:00"/>
    <x v="0"/>
    <x v="19"/>
    <x v="13"/>
    <n v="1"/>
    <n v="1"/>
    <n v="0"/>
    <m/>
    <m/>
    <n v="0"/>
  </r>
  <r>
    <x v="5"/>
    <d v="2024-08-17T00:00:00"/>
    <x v="0"/>
    <x v="19"/>
    <x v="13"/>
    <n v="1"/>
    <n v="1"/>
    <n v="0"/>
    <m/>
    <m/>
    <n v="0"/>
  </r>
  <r>
    <x v="5"/>
    <d v="2024-08-17T00:00:00"/>
    <x v="0"/>
    <x v="19"/>
    <x v="13"/>
    <n v="1"/>
    <n v="1"/>
    <n v="0"/>
    <m/>
    <m/>
    <n v="0"/>
  </r>
  <r>
    <x v="5"/>
    <d v="2024-08-17T00:00:00"/>
    <x v="0"/>
    <x v="19"/>
    <x v="13"/>
    <n v="3"/>
    <n v="3"/>
    <n v="0"/>
    <m/>
    <m/>
    <n v="0"/>
  </r>
  <r>
    <x v="5"/>
    <d v="2024-08-17T00:00:00"/>
    <x v="0"/>
    <x v="19"/>
    <x v="13"/>
    <n v="1"/>
    <n v="1"/>
    <n v="0"/>
    <m/>
    <m/>
    <n v="0"/>
  </r>
  <r>
    <x v="5"/>
    <d v="2024-08-17T00:00:00"/>
    <x v="0"/>
    <x v="19"/>
    <x v="13"/>
    <n v="1"/>
    <n v="1"/>
    <n v="0"/>
    <m/>
    <m/>
    <n v="0"/>
  </r>
  <r>
    <x v="5"/>
    <d v="2024-08-17T00:00:00"/>
    <x v="0"/>
    <x v="19"/>
    <x v="13"/>
    <n v="1"/>
    <n v="1"/>
    <n v="0"/>
    <m/>
    <m/>
    <n v="0"/>
  </r>
  <r>
    <x v="5"/>
    <d v="2024-08-17T00:00:00"/>
    <x v="0"/>
    <x v="19"/>
    <x v="13"/>
    <n v="1"/>
    <n v="1"/>
    <n v="0"/>
    <m/>
    <m/>
    <n v="0"/>
  </r>
  <r>
    <x v="5"/>
    <d v="2024-08-17T00:00:00"/>
    <x v="0"/>
    <x v="19"/>
    <x v="13"/>
    <n v="4"/>
    <n v="5"/>
    <n v="1"/>
    <m/>
    <m/>
    <n v="0"/>
  </r>
  <r>
    <x v="5"/>
    <d v="2024-08-17T00:00:00"/>
    <x v="0"/>
    <x v="19"/>
    <x v="13"/>
    <n v="1"/>
    <n v="1"/>
    <n v="0"/>
    <m/>
    <m/>
    <n v="0"/>
  </r>
  <r>
    <x v="5"/>
    <d v="2024-08-17T00:00:00"/>
    <x v="0"/>
    <x v="19"/>
    <x v="13"/>
    <m/>
    <n v="4"/>
    <n v="4"/>
    <m/>
    <m/>
    <n v="0"/>
  </r>
  <r>
    <x v="5"/>
    <d v="2024-08-17T00:00:00"/>
    <x v="0"/>
    <x v="19"/>
    <x v="13"/>
    <n v="2"/>
    <n v="0"/>
    <n v="-2"/>
    <m/>
    <m/>
    <n v="0"/>
  </r>
  <r>
    <x v="5"/>
    <d v="2024-08-17T00:00:00"/>
    <x v="0"/>
    <x v="15"/>
    <x v="17"/>
    <n v="2"/>
    <n v="2"/>
    <n v="0"/>
    <m/>
    <m/>
    <n v="0"/>
  </r>
  <r>
    <x v="5"/>
    <d v="2024-08-17T00:00:00"/>
    <x v="0"/>
    <x v="15"/>
    <x v="17"/>
    <m/>
    <n v="2"/>
    <n v="2"/>
    <n v="1"/>
    <n v="1"/>
    <n v="0"/>
  </r>
  <r>
    <x v="5"/>
    <d v="2024-08-17T00:00:00"/>
    <x v="0"/>
    <x v="15"/>
    <x v="17"/>
    <m/>
    <n v="0"/>
    <n v="0"/>
    <n v="4"/>
    <n v="1"/>
    <n v="-3"/>
  </r>
  <r>
    <x v="5"/>
    <d v="2024-08-17T00:00:00"/>
    <x v="0"/>
    <x v="15"/>
    <x v="17"/>
    <n v="1"/>
    <n v="2"/>
    <n v="1"/>
    <m/>
    <m/>
    <n v="0"/>
  </r>
  <r>
    <x v="5"/>
    <d v="2024-08-17T00:00:00"/>
    <x v="0"/>
    <x v="15"/>
    <x v="17"/>
    <n v="1"/>
    <n v="1"/>
    <n v="0"/>
    <m/>
    <m/>
    <n v="0"/>
  </r>
  <r>
    <x v="5"/>
    <d v="2024-08-17T00:00:00"/>
    <x v="0"/>
    <x v="15"/>
    <x v="18"/>
    <n v="2"/>
    <n v="1"/>
    <n v="-1"/>
    <m/>
    <m/>
    <n v="0"/>
  </r>
  <r>
    <x v="5"/>
    <d v="2024-08-17T00:00:00"/>
    <x v="0"/>
    <x v="15"/>
    <x v="18"/>
    <n v="1"/>
    <n v="3"/>
    <n v="2"/>
    <m/>
    <m/>
    <n v="0"/>
  </r>
  <r>
    <x v="5"/>
    <d v="2024-08-17T00:00:00"/>
    <x v="0"/>
    <x v="15"/>
    <x v="18"/>
    <n v="1"/>
    <n v="0"/>
    <n v="-1"/>
    <m/>
    <m/>
    <n v="0"/>
  </r>
  <r>
    <x v="5"/>
    <d v="2024-08-17T00:00:00"/>
    <x v="0"/>
    <x v="15"/>
    <x v="18"/>
    <n v="3"/>
    <n v="2"/>
    <n v="-1"/>
    <m/>
    <m/>
    <n v="0"/>
  </r>
  <r>
    <x v="5"/>
    <d v="2024-08-17T00:00:00"/>
    <x v="0"/>
    <x v="19"/>
    <x v="19"/>
    <n v="2"/>
    <n v="2"/>
    <n v="0"/>
    <m/>
    <m/>
    <n v="0"/>
  </r>
  <r>
    <x v="5"/>
    <d v="2024-08-17T00:00:00"/>
    <x v="0"/>
    <x v="19"/>
    <x v="19"/>
    <n v="1"/>
    <n v="1"/>
    <n v="0"/>
    <m/>
    <m/>
    <n v="0"/>
  </r>
  <r>
    <x v="5"/>
    <d v="2024-08-17T00:00:00"/>
    <x v="0"/>
    <x v="19"/>
    <x v="19"/>
    <n v="3"/>
    <n v="3"/>
    <n v="0"/>
    <m/>
    <m/>
    <n v="0"/>
  </r>
  <r>
    <x v="5"/>
    <d v="2024-08-17T00:00:00"/>
    <x v="0"/>
    <x v="19"/>
    <x v="19"/>
    <n v="3"/>
    <n v="1"/>
    <n v="-2"/>
    <m/>
    <m/>
    <n v="0"/>
  </r>
  <r>
    <x v="5"/>
    <d v="2024-08-17T00:00:00"/>
    <x v="0"/>
    <x v="19"/>
    <x v="19"/>
    <n v="0"/>
    <n v="2"/>
    <n v="2"/>
    <m/>
    <m/>
    <n v="0"/>
  </r>
  <r>
    <x v="5"/>
    <d v="2024-08-17T00:00:00"/>
    <x v="0"/>
    <x v="19"/>
    <x v="19"/>
    <n v="1"/>
    <n v="1"/>
    <n v="0"/>
    <m/>
    <m/>
    <n v="0"/>
  </r>
  <r>
    <x v="5"/>
    <d v="2024-08-17T00:00:00"/>
    <x v="0"/>
    <x v="15"/>
    <x v="14"/>
    <m/>
    <m/>
    <n v="0"/>
    <n v="6"/>
    <n v="6"/>
    <n v="0"/>
  </r>
  <r>
    <x v="5"/>
    <d v="2024-08-17T00:00:00"/>
    <x v="0"/>
    <x v="15"/>
    <x v="14"/>
    <n v="3"/>
    <n v="1"/>
    <n v="-2"/>
    <n v="6"/>
    <n v="6"/>
    <n v="0"/>
  </r>
  <r>
    <x v="5"/>
    <d v="2024-08-17T00:00:00"/>
    <x v="0"/>
    <x v="15"/>
    <x v="14"/>
    <m/>
    <m/>
    <n v="0"/>
    <n v="6"/>
    <n v="6"/>
    <n v="0"/>
  </r>
  <r>
    <x v="5"/>
    <d v="2024-08-17T00:00:00"/>
    <x v="0"/>
    <x v="15"/>
    <x v="14"/>
    <m/>
    <m/>
    <n v="0"/>
    <n v="3"/>
    <n v="6"/>
    <n v="3"/>
  </r>
  <r>
    <x v="5"/>
    <d v="2024-08-17T00:00:00"/>
    <x v="0"/>
    <x v="16"/>
    <x v="15"/>
    <n v="4"/>
    <m/>
    <n v="-4"/>
    <m/>
    <m/>
    <n v="0"/>
  </r>
  <r>
    <x v="5"/>
    <d v="2024-08-25T00:00:00"/>
    <x v="1"/>
    <x v="18"/>
    <x v="10"/>
    <n v="1"/>
    <n v="1"/>
    <n v="0"/>
    <m/>
    <m/>
    <n v="0"/>
  </r>
  <r>
    <x v="5"/>
    <d v="2024-08-25T00:00:00"/>
    <x v="1"/>
    <x v="18"/>
    <x v="10"/>
    <n v="1"/>
    <n v="1"/>
    <n v="0"/>
    <m/>
    <m/>
    <n v="0"/>
  </r>
  <r>
    <x v="5"/>
    <d v="2024-08-25T00:00:00"/>
    <x v="1"/>
    <x v="18"/>
    <x v="10"/>
    <n v="1"/>
    <n v="1"/>
    <n v="0"/>
    <m/>
    <m/>
    <n v="0"/>
  </r>
  <r>
    <x v="5"/>
    <d v="2024-08-25T00:00:00"/>
    <x v="1"/>
    <x v="18"/>
    <x v="10"/>
    <n v="1"/>
    <n v="1"/>
    <n v="0"/>
    <m/>
    <m/>
    <n v="0"/>
  </r>
  <r>
    <x v="5"/>
    <d v="2024-08-25T00:00:00"/>
    <x v="1"/>
    <x v="18"/>
    <x v="10"/>
    <n v="2"/>
    <n v="2"/>
    <n v="0"/>
    <m/>
    <m/>
    <n v="0"/>
  </r>
  <r>
    <x v="5"/>
    <d v="2024-08-25T00:00:00"/>
    <x v="1"/>
    <x v="18"/>
    <x v="10"/>
    <n v="2"/>
    <n v="2"/>
    <n v="0"/>
    <m/>
    <m/>
    <n v="0"/>
  </r>
  <r>
    <x v="5"/>
    <d v="2024-08-25T00:00:00"/>
    <x v="1"/>
    <x v="18"/>
    <x v="10"/>
    <n v="12"/>
    <n v="10"/>
    <n v="-2"/>
    <m/>
    <m/>
    <n v="0"/>
  </r>
  <r>
    <x v="5"/>
    <d v="2024-08-25T00:00:00"/>
    <x v="1"/>
    <x v="18"/>
    <x v="10"/>
    <n v="1"/>
    <n v="1"/>
    <n v="0"/>
    <m/>
    <m/>
    <n v="0"/>
  </r>
  <r>
    <x v="5"/>
    <d v="2024-08-25T00:00:00"/>
    <x v="1"/>
    <x v="18"/>
    <x v="10"/>
    <n v="1"/>
    <n v="1"/>
    <n v="0"/>
    <m/>
    <m/>
    <n v="0"/>
  </r>
  <r>
    <x v="5"/>
    <d v="2024-08-25T00:00:00"/>
    <x v="1"/>
    <x v="18"/>
    <x v="10"/>
    <n v="4"/>
    <n v="4"/>
    <n v="0"/>
    <m/>
    <m/>
    <n v="0"/>
  </r>
  <r>
    <x v="5"/>
    <d v="2024-08-25T00:00:00"/>
    <x v="1"/>
    <x v="18"/>
    <x v="10"/>
    <n v="2"/>
    <n v="2"/>
    <n v="0"/>
    <m/>
    <m/>
    <n v="0"/>
  </r>
  <r>
    <x v="5"/>
    <d v="2024-08-25T00:00:00"/>
    <x v="1"/>
    <x v="18"/>
    <x v="10"/>
    <n v="2"/>
    <n v="2"/>
    <n v="0"/>
    <m/>
    <m/>
    <n v="0"/>
  </r>
  <r>
    <x v="5"/>
    <d v="2024-08-25T00:00:00"/>
    <x v="1"/>
    <x v="18"/>
    <x v="10"/>
    <n v="1"/>
    <n v="1"/>
    <n v="0"/>
    <m/>
    <m/>
    <n v="0"/>
  </r>
  <r>
    <x v="5"/>
    <d v="2024-08-25T00:00:00"/>
    <x v="1"/>
    <x v="18"/>
    <x v="10"/>
    <n v="5"/>
    <n v="5"/>
    <n v="0"/>
    <m/>
    <m/>
    <n v="0"/>
  </r>
  <r>
    <x v="5"/>
    <d v="2024-08-25T00:00:00"/>
    <x v="1"/>
    <x v="18"/>
    <x v="10"/>
    <n v="3"/>
    <n v="3"/>
    <n v="0"/>
    <m/>
    <m/>
    <n v="0"/>
  </r>
  <r>
    <x v="5"/>
    <d v="2024-08-25T00:00:00"/>
    <x v="1"/>
    <x v="18"/>
    <x v="10"/>
    <n v="10"/>
    <n v="9"/>
    <n v="-1"/>
    <m/>
    <m/>
    <n v="0"/>
  </r>
  <r>
    <x v="5"/>
    <d v="2024-08-25T00:00:00"/>
    <x v="1"/>
    <x v="18"/>
    <x v="10"/>
    <n v="6"/>
    <n v="6"/>
    <n v="0"/>
    <m/>
    <m/>
    <n v="0"/>
  </r>
  <r>
    <x v="5"/>
    <d v="2024-08-25T00:00:00"/>
    <x v="1"/>
    <x v="18"/>
    <x v="10"/>
    <n v="2"/>
    <n v="2"/>
    <n v="0"/>
    <m/>
    <m/>
    <n v="0"/>
  </r>
  <r>
    <x v="5"/>
    <d v="2024-08-25T00:00:00"/>
    <x v="1"/>
    <x v="18"/>
    <x v="10"/>
    <n v="2"/>
    <n v="2"/>
    <n v="0"/>
    <m/>
    <m/>
    <n v="0"/>
  </r>
  <r>
    <x v="5"/>
    <d v="2024-08-25T00:00:00"/>
    <x v="1"/>
    <x v="16"/>
    <x v="7"/>
    <n v="1"/>
    <n v="1"/>
    <n v="0"/>
    <n v="0"/>
    <n v="0"/>
    <n v="0"/>
  </r>
  <r>
    <x v="5"/>
    <d v="2024-08-25T00:00:00"/>
    <x v="1"/>
    <x v="16"/>
    <x v="7"/>
    <n v="1"/>
    <n v="1"/>
    <n v="0"/>
    <n v="0"/>
    <n v="0"/>
    <n v="0"/>
  </r>
  <r>
    <x v="5"/>
    <d v="2024-08-25T00:00:00"/>
    <x v="1"/>
    <x v="16"/>
    <x v="7"/>
    <n v="1"/>
    <n v="1"/>
    <n v="0"/>
    <n v="0"/>
    <n v="0"/>
    <n v="0"/>
  </r>
  <r>
    <x v="5"/>
    <d v="2024-08-25T00:00:00"/>
    <x v="1"/>
    <x v="16"/>
    <x v="7"/>
    <n v="1"/>
    <n v="2"/>
    <n v="1"/>
    <n v="0"/>
    <n v="0"/>
    <n v="0"/>
  </r>
  <r>
    <x v="5"/>
    <d v="2024-08-25T00:00:00"/>
    <x v="1"/>
    <x v="16"/>
    <x v="7"/>
    <n v="1"/>
    <n v="2"/>
    <n v="1"/>
    <n v="0"/>
    <n v="0"/>
    <n v="0"/>
  </r>
  <r>
    <x v="5"/>
    <d v="2024-08-25T00:00:00"/>
    <x v="1"/>
    <x v="16"/>
    <x v="7"/>
    <n v="12"/>
    <n v="12"/>
    <n v="0"/>
    <n v="0"/>
    <n v="0"/>
    <n v="0"/>
  </r>
  <r>
    <x v="5"/>
    <d v="2024-08-25T00:00:00"/>
    <x v="1"/>
    <x v="16"/>
    <x v="7"/>
    <n v="2"/>
    <n v="2"/>
    <n v="0"/>
    <m/>
    <m/>
    <n v="0"/>
  </r>
  <r>
    <x v="5"/>
    <d v="2024-08-25T00:00:00"/>
    <x v="1"/>
    <x v="16"/>
    <x v="7"/>
    <n v="2"/>
    <n v="2"/>
    <n v="0"/>
    <m/>
    <m/>
    <n v="0"/>
  </r>
  <r>
    <x v="5"/>
    <d v="2024-08-25T00:00:00"/>
    <x v="1"/>
    <x v="16"/>
    <x v="7"/>
    <n v="4"/>
    <m/>
    <n v="-4"/>
    <m/>
    <m/>
    <n v="0"/>
  </r>
  <r>
    <x v="5"/>
    <d v="2024-08-25T00:00:00"/>
    <x v="1"/>
    <x v="16"/>
    <x v="7"/>
    <n v="8"/>
    <n v="8"/>
    <n v="0"/>
    <m/>
    <m/>
    <n v="0"/>
  </r>
  <r>
    <x v="5"/>
    <d v="2024-08-25T00:00:00"/>
    <x v="1"/>
    <x v="16"/>
    <x v="7"/>
    <n v="2"/>
    <n v="2"/>
    <n v="0"/>
    <m/>
    <m/>
    <n v="0"/>
  </r>
  <r>
    <x v="5"/>
    <d v="2024-08-25T00:00:00"/>
    <x v="1"/>
    <x v="16"/>
    <x v="7"/>
    <n v="2"/>
    <n v="3"/>
    <n v="1"/>
    <m/>
    <m/>
    <n v="0"/>
  </r>
  <r>
    <x v="5"/>
    <d v="2024-08-25T00:00:00"/>
    <x v="1"/>
    <x v="16"/>
    <x v="7"/>
    <n v="10"/>
    <n v="10"/>
    <n v="0"/>
    <m/>
    <m/>
    <n v="0"/>
  </r>
  <r>
    <x v="5"/>
    <d v="2024-08-25T00:00:00"/>
    <x v="1"/>
    <x v="16"/>
    <x v="7"/>
    <n v="6"/>
    <n v="6"/>
    <n v="0"/>
    <m/>
    <m/>
    <n v="0"/>
  </r>
  <r>
    <x v="5"/>
    <d v="2024-08-25T00:00:00"/>
    <x v="1"/>
    <x v="16"/>
    <x v="7"/>
    <n v="1"/>
    <n v="2"/>
    <n v="1"/>
    <m/>
    <m/>
    <n v="0"/>
  </r>
  <r>
    <x v="5"/>
    <d v="2024-08-25T00:00:00"/>
    <x v="1"/>
    <x v="16"/>
    <x v="7"/>
    <n v="4"/>
    <n v="5"/>
    <n v="1"/>
    <m/>
    <m/>
    <n v="0"/>
  </r>
  <r>
    <x v="5"/>
    <d v="2024-08-25T00:00:00"/>
    <x v="1"/>
    <x v="15"/>
    <x v="16"/>
    <n v="1"/>
    <n v="0"/>
    <n v="-1"/>
    <n v="0"/>
    <n v="0"/>
    <n v="0"/>
  </r>
  <r>
    <x v="5"/>
    <d v="2024-08-25T00:00:00"/>
    <x v="1"/>
    <x v="15"/>
    <x v="16"/>
    <m/>
    <n v="4"/>
    <n v="4"/>
    <n v="7"/>
    <n v="4"/>
    <n v="-3"/>
  </r>
  <r>
    <x v="5"/>
    <d v="2024-08-25T00:00:00"/>
    <x v="1"/>
    <x v="15"/>
    <x v="16"/>
    <n v="1"/>
    <n v="1"/>
    <n v="0"/>
    <n v="0"/>
    <n v="0"/>
    <n v="0"/>
  </r>
  <r>
    <x v="5"/>
    <d v="2024-08-25T00:00:00"/>
    <x v="1"/>
    <x v="15"/>
    <x v="16"/>
    <m/>
    <n v="2"/>
    <n v="2"/>
    <n v="2"/>
    <n v="0"/>
    <n v="-2"/>
  </r>
  <r>
    <x v="5"/>
    <d v="2024-08-25T00:00:00"/>
    <x v="1"/>
    <x v="15"/>
    <x v="16"/>
    <n v="1"/>
    <n v="1"/>
    <n v="0"/>
    <n v="0"/>
    <n v="0"/>
    <n v="0"/>
  </r>
  <r>
    <x v="5"/>
    <d v="2024-08-25T00:00:00"/>
    <x v="1"/>
    <x v="15"/>
    <x v="17"/>
    <n v="2"/>
    <n v="2"/>
    <n v="0"/>
    <m/>
    <m/>
    <n v="0"/>
  </r>
  <r>
    <x v="5"/>
    <d v="2024-08-25T00:00:00"/>
    <x v="1"/>
    <x v="15"/>
    <x v="17"/>
    <m/>
    <n v="2"/>
    <n v="2"/>
    <n v="1"/>
    <n v="1"/>
    <n v="0"/>
  </r>
  <r>
    <x v="5"/>
    <d v="2024-08-25T00:00:00"/>
    <x v="1"/>
    <x v="15"/>
    <x v="17"/>
    <m/>
    <n v="0"/>
    <n v="0"/>
    <n v="4"/>
    <n v="1"/>
    <n v="-3"/>
  </r>
  <r>
    <x v="5"/>
    <d v="2024-08-25T00:00:00"/>
    <x v="1"/>
    <x v="15"/>
    <x v="17"/>
    <n v="1"/>
    <n v="2"/>
    <n v="1"/>
    <m/>
    <m/>
    <n v="0"/>
  </r>
  <r>
    <x v="5"/>
    <d v="2024-08-25T00:00:00"/>
    <x v="1"/>
    <x v="15"/>
    <x v="17"/>
    <n v="1"/>
    <n v="1"/>
    <n v="0"/>
    <m/>
    <m/>
    <n v="0"/>
  </r>
  <r>
    <x v="5"/>
    <d v="2024-08-25T00:00:00"/>
    <x v="1"/>
    <x v="15"/>
    <x v="18"/>
    <n v="2"/>
    <n v="1"/>
    <n v="-1"/>
    <m/>
    <m/>
    <n v="0"/>
  </r>
  <r>
    <x v="5"/>
    <d v="2024-08-25T00:00:00"/>
    <x v="1"/>
    <x v="15"/>
    <x v="18"/>
    <n v="1"/>
    <n v="1"/>
    <n v="0"/>
    <m/>
    <m/>
    <n v="0"/>
  </r>
  <r>
    <x v="5"/>
    <d v="2024-08-25T00:00:00"/>
    <x v="1"/>
    <x v="15"/>
    <x v="18"/>
    <n v="1"/>
    <n v="1"/>
    <n v="0"/>
    <m/>
    <m/>
    <n v="0"/>
  </r>
  <r>
    <x v="5"/>
    <d v="2024-08-25T00:00:00"/>
    <x v="1"/>
    <x v="15"/>
    <x v="18"/>
    <n v="3"/>
    <n v="2"/>
    <n v="-1"/>
    <m/>
    <m/>
    <n v="0"/>
  </r>
  <r>
    <x v="5"/>
    <d v="2024-08-25T00:00:00"/>
    <x v="1"/>
    <x v="15"/>
    <x v="14"/>
    <m/>
    <m/>
    <n v="0"/>
    <n v="6"/>
    <n v="6"/>
    <n v="0"/>
  </r>
  <r>
    <x v="5"/>
    <d v="2024-08-25T00:00:00"/>
    <x v="1"/>
    <x v="15"/>
    <x v="14"/>
    <n v="3"/>
    <n v="1"/>
    <n v="-2"/>
    <n v="6"/>
    <n v="6"/>
    <n v="0"/>
  </r>
  <r>
    <x v="5"/>
    <d v="2024-08-25T00:00:00"/>
    <x v="1"/>
    <x v="15"/>
    <x v="14"/>
    <m/>
    <m/>
    <n v="0"/>
    <n v="6"/>
    <n v="6"/>
    <n v="0"/>
  </r>
  <r>
    <x v="5"/>
    <d v="2024-08-25T00:00:00"/>
    <x v="1"/>
    <x v="15"/>
    <x v="14"/>
    <m/>
    <m/>
    <n v="0"/>
    <n v="3"/>
    <n v="6"/>
    <n v="3"/>
  </r>
  <r>
    <x v="5"/>
    <d v="2024-08-25T00:00:00"/>
    <x v="1"/>
    <x v="18"/>
    <x v="10"/>
    <n v="2"/>
    <n v="2"/>
    <n v="0"/>
    <m/>
    <m/>
    <n v="0"/>
  </r>
  <r>
    <x v="5"/>
    <d v="2024-08-25T00:00:00"/>
    <x v="1"/>
    <x v="19"/>
    <x v="13"/>
    <n v="1"/>
    <n v="1"/>
    <n v="0"/>
    <m/>
    <m/>
    <n v="0"/>
  </r>
  <r>
    <x v="5"/>
    <d v="2024-08-25T00:00:00"/>
    <x v="1"/>
    <x v="19"/>
    <x v="13"/>
    <n v="1"/>
    <n v="1"/>
    <n v="0"/>
    <m/>
    <m/>
    <n v="0"/>
  </r>
  <r>
    <x v="5"/>
    <d v="2024-08-25T00:00:00"/>
    <x v="1"/>
    <x v="19"/>
    <x v="13"/>
    <n v="2"/>
    <n v="2"/>
    <n v="0"/>
    <m/>
    <m/>
    <n v="0"/>
  </r>
  <r>
    <x v="5"/>
    <d v="2024-08-25T00:00:00"/>
    <x v="1"/>
    <x v="19"/>
    <x v="13"/>
    <n v="1"/>
    <n v="1"/>
    <n v="0"/>
    <m/>
    <m/>
    <n v="0"/>
  </r>
  <r>
    <x v="5"/>
    <d v="2024-08-25T00:00:00"/>
    <x v="1"/>
    <x v="19"/>
    <x v="13"/>
    <n v="1"/>
    <n v="2"/>
    <n v="1"/>
    <m/>
    <m/>
    <n v="0"/>
  </r>
  <r>
    <x v="5"/>
    <d v="2024-08-25T00:00:00"/>
    <x v="1"/>
    <x v="19"/>
    <x v="13"/>
    <n v="1"/>
    <n v="1"/>
    <n v="0"/>
    <m/>
    <m/>
    <n v="0"/>
  </r>
  <r>
    <x v="5"/>
    <d v="2024-08-25T00:00:00"/>
    <x v="1"/>
    <x v="19"/>
    <x v="13"/>
    <n v="1"/>
    <n v="1"/>
    <n v="0"/>
    <m/>
    <m/>
    <n v="0"/>
  </r>
  <r>
    <x v="5"/>
    <d v="2024-08-25T00:00:00"/>
    <x v="1"/>
    <x v="19"/>
    <x v="13"/>
    <n v="1"/>
    <n v="1"/>
    <n v="0"/>
    <m/>
    <m/>
    <n v="0"/>
  </r>
  <r>
    <x v="5"/>
    <d v="2024-08-25T00:00:00"/>
    <x v="1"/>
    <x v="19"/>
    <x v="13"/>
    <n v="3"/>
    <n v="3"/>
    <n v="0"/>
    <m/>
    <m/>
    <n v="0"/>
  </r>
  <r>
    <x v="5"/>
    <d v="2024-08-25T00:00:00"/>
    <x v="1"/>
    <x v="19"/>
    <x v="13"/>
    <n v="1"/>
    <n v="1"/>
    <n v="0"/>
    <m/>
    <m/>
    <n v="0"/>
  </r>
  <r>
    <x v="5"/>
    <d v="2024-08-25T00:00:00"/>
    <x v="1"/>
    <x v="19"/>
    <x v="13"/>
    <n v="1"/>
    <n v="1"/>
    <n v="0"/>
    <m/>
    <m/>
    <n v="0"/>
  </r>
  <r>
    <x v="5"/>
    <d v="2024-08-25T00:00:00"/>
    <x v="1"/>
    <x v="19"/>
    <x v="13"/>
    <n v="1"/>
    <n v="1"/>
    <n v="0"/>
    <m/>
    <m/>
    <n v="0"/>
  </r>
  <r>
    <x v="5"/>
    <d v="2024-08-25T00:00:00"/>
    <x v="1"/>
    <x v="19"/>
    <x v="13"/>
    <n v="1"/>
    <n v="1"/>
    <n v="0"/>
    <m/>
    <m/>
    <n v="0"/>
  </r>
  <r>
    <x v="5"/>
    <d v="2024-08-25T00:00:00"/>
    <x v="1"/>
    <x v="19"/>
    <x v="13"/>
    <n v="4"/>
    <n v="5"/>
    <n v="1"/>
    <m/>
    <m/>
    <n v="0"/>
  </r>
  <r>
    <x v="5"/>
    <d v="2024-08-25T00:00:00"/>
    <x v="1"/>
    <x v="19"/>
    <x v="13"/>
    <n v="1"/>
    <n v="1"/>
    <n v="0"/>
    <m/>
    <m/>
    <n v="0"/>
  </r>
  <r>
    <x v="5"/>
    <d v="2024-08-25T00:00:00"/>
    <x v="1"/>
    <x v="19"/>
    <x v="13"/>
    <m/>
    <n v="4"/>
    <n v="4"/>
    <m/>
    <m/>
    <n v="0"/>
  </r>
  <r>
    <x v="5"/>
    <d v="2024-08-25T00:00:00"/>
    <x v="1"/>
    <x v="19"/>
    <x v="13"/>
    <n v="2"/>
    <n v="0"/>
    <n v="-2"/>
    <m/>
    <m/>
    <n v="0"/>
  </r>
  <r>
    <x v="5"/>
    <d v="2024-08-25T00:00:00"/>
    <x v="1"/>
    <x v="19"/>
    <x v="19"/>
    <n v="2"/>
    <n v="2"/>
    <n v="0"/>
    <m/>
    <m/>
    <n v="0"/>
  </r>
  <r>
    <x v="5"/>
    <d v="2024-08-25T00:00:00"/>
    <x v="1"/>
    <x v="19"/>
    <x v="19"/>
    <n v="1"/>
    <n v="1"/>
    <n v="0"/>
    <m/>
    <m/>
    <n v="0"/>
  </r>
  <r>
    <x v="5"/>
    <d v="2024-08-25T00:00:00"/>
    <x v="1"/>
    <x v="19"/>
    <x v="19"/>
    <n v="3"/>
    <n v="3"/>
    <n v="0"/>
    <m/>
    <m/>
    <n v="0"/>
  </r>
  <r>
    <x v="5"/>
    <d v="2024-08-25T00:00:00"/>
    <x v="1"/>
    <x v="19"/>
    <x v="19"/>
    <n v="3"/>
    <n v="1"/>
    <n v="-2"/>
    <m/>
    <m/>
    <n v="0"/>
  </r>
  <r>
    <x v="5"/>
    <d v="2024-08-25T00:00:00"/>
    <x v="1"/>
    <x v="19"/>
    <x v="19"/>
    <n v="0"/>
    <n v="2"/>
    <n v="2"/>
    <m/>
    <m/>
    <n v="0"/>
  </r>
  <r>
    <x v="5"/>
    <d v="2024-08-25T00:00:00"/>
    <x v="1"/>
    <x v="19"/>
    <x v="19"/>
    <n v="1"/>
    <n v="1"/>
    <n v="0"/>
    <m/>
    <m/>
    <n v="0"/>
  </r>
  <r>
    <x v="5"/>
    <d v="2024-08-25T00:00:00"/>
    <x v="1"/>
    <x v="17"/>
    <x v="8"/>
    <n v="1"/>
    <n v="0"/>
    <n v="-1"/>
    <m/>
    <m/>
    <n v="0"/>
  </r>
  <r>
    <x v="5"/>
    <d v="2024-08-25T00:00:00"/>
    <x v="1"/>
    <x v="17"/>
    <x v="8"/>
    <n v="1"/>
    <n v="1"/>
    <n v="0"/>
    <m/>
    <m/>
    <n v="0"/>
  </r>
  <r>
    <x v="5"/>
    <d v="2024-08-25T00:00:00"/>
    <x v="1"/>
    <x v="17"/>
    <x v="8"/>
    <n v="1"/>
    <n v="1"/>
    <n v="0"/>
    <m/>
    <m/>
    <n v="0"/>
  </r>
  <r>
    <x v="5"/>
    <d v="2024-08-25T00:00:00"/>
    <x v="1"/>
    <x v="17"/>
    <x v="8"/>
    <n v="1"/>
    <n v="1"/>
    <n v="0"/>
    <m/>
    <m/>
    <n v="0"/>
  </r>
  <r>
    <x v="5"/>
    <d v="2024-08-25T00:00:00"/>
    <x v="1"/>
    <x v="17"/>
    <x v="8"/>
    <n v="2"/>
    <n v="1"/>
    <n v="-1"/>
    <m/>
    <m/>
    <n v="0"/>
  </r>
  <r>
    <x v="5"/>
    <d v="2024-08-25T00:00:00"/>
    <x v="1"/>
    <x v="17"/>
    <x v="8"/>
    <n v="2"/>
    <n v="2"/>
    <n v="0"/>
    <m/>
    <m/>
    <n v="0"/>
  </r>
  <r>
    <x v="5"/>
    <d v="2024-08-25T00:00:00"/>
    <x v="1"/>
    <x v="17"/>
    <x v="8"/>
    <n v="12"/>
    <n v="12"/>
    <n v="0"/>
    <m/>
    <m/>
    <n v="0"/>
  </r>
  <r>
    <x v="5"/>
    <d v="2024-08-25T00:00:00"/>
    <x v="1"/>
    <x v="17"/>
    <x v="8"/>
    <n v="1"/>
    <n v="3"/>
    <n v="2"/>
    <m/>
    <m/>
    <n v="0"/>
  </r>
  <r>
    <x v="5"/>
    <d v="2024-08-25T00:00:00"/>
    <x v="1"/>
    <x v="17"/>
    <x v="8"/>
    <n v="1"/>
    <n v="2"/>
    <n v="1"/>
    <m/>
    <m/>
    <n v="0"/>
  </r>
  <r>
    <x v="5"/>
    <d v="2024-08-25T00:00:00"/>
    <x v="1"/>
    <x v="17"/>
    <x v="8"/>
    <n v="4"/>
    <n v="2"/>
    <n v="-2"/>
    <m/>
    <m/>
    <n v="0"/>
  </r>
  <r>
    <x v="5"/>
    <d v="2024-08-25T00:00:00"/>
    <x v="1"/>
    <x v="17"/>
    <x v="8"/>
    <n v="2"/>
    <n v="2"/>
    <n v="0"/>
    <m/>
    <m/>
    <n v="0"/>
  </r>
  <r>
    <x v="5"/>
    <d v="2024-08-25T00:00:00"/>
    <x v="1"/>
    <x v="17"/>
    <x v="8"/>
    <n v="2"/>
    <n v="2"/>
    <n v="0"/>
    <m/>
    <m/>
    <n v="0"/>
  </r>
  <r>
    <x v="5"/>
    <d v="2024-08-25T00:00:00"/>
    <x v="1"/>
    <x v="17"/>
    <x v="8"/>
    <n v="4"/>
    <n v="5"/>
    <n v="1"/>
    <m/>
    <m/>
    <n v="0"/>
  </r>
  <r>
    <x v="5"/>
    <d v="2024-08-25T00:00:00"/>
    <x v="1"/>
    <x v="17"/>
    <x v="8"/>
    <n v="1"/>
    <n v="2"/>
    <n v="1"/>
    <m/>
    <m/>
    <n v="0"/>
  </r>
  <r>
    <x v="5"/>
    <d v="2024-08-25T00:00:00"/>
    <x v="1"/>
    <x v="17"/>
    <x v="8"/>
    <n v="3"/>
    <n v="1"/>
    <n v="-2"/>
    <m/>
    <m/>
    <n v="0"/>
  </r>
  <r>
    <x v="5"/>
    <d v="2024-08-25T00:00:00"/>
    <x v="1"/>
    <x v="17"/>
    <x v="8"/>
    <n v="10"/>
    <n v="5"/>
    <n v="-5"/>
    <m/>
    <m/>
    <n v="0"/>
  </r>
  <r>
    <x v="5"/>
    <d v="2024-08-25T00:00:00"/>
    <x v="1"/>
    <x v="17"/>
    <x v="8"/>
    <n v="6"/>
    <n v="6"/>
    <n v="0"/>
    <m/>
    <m/>
    <n v="0"/>
  </r>
  <r>
    <x v="5"/>
    <d v="2024-08-25T00:00:00"/>
    <x v="1"/>
    <x v="17"/>
    <x v="8"/>
    <n v="2"/>
    <n v="5"/>
    <n v="3"/>
    <m/>
    <m/>
    <n v="0"/>
  </r>
  <r>
    <x v="5"/>
    <d v="2024-08-25T00:00:00"/>
    <x v="1"/>
    <x v="17"/>
    <x v="8"/>
    <n v="2"/>
    <n v="2"/>
    <n v="0"/>
    <m/>
    <m/>
    <n v="0"/>
  </r>
  <r>
    <x v="5"/>
    <d v="2024-08-25T00:00:00"/>
    <x v="1"/>
    <x v="16"/>
    <x v="9"/>
    <n v="1"/>
    <n v="1"/>
    <n v="0"/>
    <m/>
    <m/>
    <n v="0"/>
  </r>
  <r>
    <x v="5"/>
    <d v="2024-08-25T00:00:00"/>
    <x v="1"/>
    <x v="16"/>
    <x v="9"/>
    <n v="1"/>
    <n v="1"/>
    <n v="0"/>
    <m/>
    <m/>
    <n v="0"/>
  </r>
  <r>
    <x v="5"/>
    <d v="2024-08-25T00:00:00"/>
    <x v="1"/>
    <x v="16"/>
    <x v="9"/>
    <n v="1"/>
    <n v="1"/>
    <n v="0"/>
    <m/>
    <m/>
    <n v="0"/>
  </r>
  <r>
    <x v="5"/>
    <d v="2024-08-25T00:00:00"/>
    <x v="1"/>
    <x v="16"/>
    <x v="9"/>
    <n v="1"/>
    <n v="1"/>
    <n v="0"/>
    <m/>
    <m/>
    <n v="0"/>
  </r>
  <r>
    <x v="5"/>
    <d v="2024-08-25T00:00:00"/>
    <x v="1"/>
    <x v="16"/>
    <x v="9"/>
    <n v="2"/>
    <n v="2"/>
    <n v="0"/>
    <m/>
    <m/>
    <n v="0"/>
  </r>
  <r>
    <x v="5"/>
    <d v="2024-08-25T00:00:00"/>
    <x v="1"/>
    <x v="16"/>
    <x v="9"/>
    <n v="2"/>
    <n v="2"/>
    <n v="0"/>
    <m/>
    <m/>
    <n v="0"/>
  </r>
  <r>
    <x v="5"/>
    <d v="2024-08-25T00:00:00"/>
    <x v="1"/>
    <x v="16"/>
    <x v="9"/>
    <n v="12"/>
    <n v="12"/>
    <n v="0"/>
    <m/>
    <m/>
    <n v="0"/>
  </r>
  <r>
    <x v="5"/>
    <d v="2024-08-25T00:00:00"/>
    <x v="1"/>
    <x v="16"/>
    <x v="9"/>
    <n v="1"/>
    <n v="2"/>
    <n v="1"/>
    <m/>
    <m/>
    <n v="0"/>
  </r>
  <r>
    <x v="5"/>
    <d v="2024-08-25T00:00:00"/>
    <x v="1"/>
    <x v="16"/>
    <x v="9"/>
    <n v="1"/>
    <n v="2"/>
    <n v="1"/>
    <m/>
    <m/>
    <n v="0"/>
  </r>
  <r>
    <x v="5"/>
    <d v="2024-08-25T00:00:00"/>
    <x v="1"/>
    <x v="16"/>
    <x v="9"/>
    <n v="4"/>
    <n v="2"/>
    <n v="-2"/>
    <m/>
    <m/>
    <n v="0"/>
  </r>
  <r>
    <x v="5"/>
    <d v="2024-08-25T00:00:00"/>
    <x v="1"/>
    <x v="16"/>
    <x v="9"/>
    <n v="2"/>
    <n v="2"/>
    <n v="0"/>
    <m/>
    <m/>
    <n v="0"/>
  </r>
  <r>
    <x v="5"/>
    <d v="2024-08-25T00:00:00"/>
    <x v="1"/>
    <x v="16"/>
    <x v="9"/>
    <n v="2"/>
    <n v="2"/>
    <n v="0"/>
    <m/>
    <m/>
    <n v="0"/>
  </r>
  <r>
    <x v="5"/>
    <d v="2024-08-25T00:00:00"/>
    <x v="1"/>
    <x v="16"/>
    <x v="9"/>
    <n v="1"/>
    <n v="3"/>
    <n v="2"/>
    <m/>
    <m/>
    <n v="0"/>
  </r>
  <r>
    <x v="5"/>
    <d v="2024-08-25T00:00:00"/>
    <x v="1"/>
    <x v="16"/>
    <x v="9"/>
    <n v="5"/>
    <m/>
    <n v="-5"/>
    <m/>
    <m/>
    <n v="0"/>
  </r>
  <r>
    <x v="5"/>
    <d v="2024-08-25T00:00:00"/>
    <x v="1"/>
    <x v="16"/>
    <x v="9"/>
    <n v="3"/>
    <n v="3"/>
    <n v="0"/>
    <m/>
    <m/>
    <n v="0"/>
  </r>
  <r>
    <x v="5"/>
    <d v="2024-08-25T00:00:00"/>
    <x v="1"/>
    <x v="16"/>
    <x v="9"/>
    <n v="10"/>
    <n v="10"/>
    <n v="0"/>
    <m/>
    <m/>
    <n v="0"/>
  </r>
  <r>
    <x v="5"/>
    <d v="2024-08-25T00:00:00"/>
    <x v="1"/>
    <x v="16"/>
    <x v="9"/>
    <n v="6"/>
    <n v="4"/>
    <n v="-2"/>
    <m/>
    <m/>
    <n v="0"/>
  </r>
  <r>
    <x v="5"/>
    <d v="2024-08-25T00:00:00"/>
    <x v="1"/>
    <x v="16"/>
    <x v="9"/>
    <n v="2"/>
    <n v="2"/>
    <n v="0"/>
    <m/>
    <m/>
    <n v="0"/>
  </r>
  <r>
    <x v="5"/>
    <d v="2024-08-25T00:00:00"/>
    <x v="1"/>
    <x v="16"/>
    <x v="9"/>
    <n v="2"/>
    <n v="2"/>
    <n v="0"/>
    <m/>
    <m/>
    <n v="0"/>
  </r>
  <r>
    <x v="5"/>
    <d v="2024-08-31T00:00:00"/>
    <x v="2"/>
    <x v="19"/>
    <x v="13"/>
    <n v="1"/>
    <n v="1"/>
    <n v="0"/>
    <m/>
    <m/>
    <n v="0"/>
  </r>
  <r>
    <x v="5"/>
    <d v="2024-08-31T00:00:00"/>
    <x v="2"/>
    <x v="19"/>
    <x v="13"/>
    <n v="1"/>
    <n v="1"/>
    <n v="0"/>
    <m/>
    <m/>
    <n v="0"/>
  </r>
  <r>
    <x v="5"/>
    <d v="2024-08-31T00:00:00"/>
    <x v="2"/>
    <x v="19"/>
    <x v="13"/>
    <n v="2"/>
    <n v="2"/>
    <n v="0"/>
    <m/>
    <m/>
    <n v="0"/>
  </r>
  <r>
    <x v="5"/>
    <d v="2024-08-31T00:00:00"/>
    <x v="2"/>
    <x v="19"/>
    <x v="13"/>
    <n v="1"/>
    <n v="1"/>
    <n v="0"/>
    <m/>
    <m/>
    <n v="0"/>
  </r>
  <r>
    <x v="5"/>
    <d v="2024-08-31T00:00:00"/>
    <x v="2"/>
    <x v="19"/>
    <x v="13"/>
    <n v="1"/>
    <n v="2"/>
    <n v="1"/>
    <m/>
    <m/>
    <n v="0"/>
  </r>
  <r>
    <x v="5"/>
    <d v="2024-08-31T00:00:00"/>
    <x v="2"/>
    <x v="19"/>
    <x v="13"/>
    <n v="1"/>
    <n v="1"/>
    <n v="0"/>
    <m/>
    <m/>
    <n v="0"/>
  </r>
  <r>
    <x v="5"/>
    <d v="2024-08-31T00:00:00"/>
    <x v="2"/>
    <x v="19"/>
    <x v="13"/>
    <n v="1"/>
    <n v="1"/>
    <n v="0"/>
    <m/>
    <m/>
    <n v="0"/>
  </r>
  <r>
    <x v="5"/>
    <d v="2024-08-31T00:00:00"/>
    <x v="2"/>
    <x v="19"/>
    <x v="13"/>
    <n v="1"/>
    <n v="1"/>
    <n v="0"/>
    <m/>
    <m/>
    <n v="0"/>
  </r>
  <r>
    <x v="5"/>
    <d v="2024-08-31T00:00:00"/>
    <x v="2"/>
    <x v="19"/>
    <x v="13"/>
    <n v="3"/>
    <n v="3"/>
    <n v="0"/>
    <m/>
    <m/>
    <n v="0"/>
  </r>
  <r>
    <x v="5"/>
    <d v="2024-08-31T00:00:00"/>
    <x v="2"/>
    <x v="19"/>
    <x v="13"/>
    <n v="1"/>
    <n v="1"/>
    <n v="0"/>
    <m/>
    <m/>
    <n v="0"/>
  </r>
  <r>
    <x v="5"/>
    <d v="2024-08-31T00:00:00"/>
    <x v="2"/>
    <x v="19"/>
    <x v="13"/>
    <n v="1"/>
    <n v="1"/>
    <n v="0"/>
    <m/>
    <m/>
    <n v="0"/>
  </r>
  <r>
    <x v="5"/>
    <d v="2024-08-31T00:00:00"/>
    <x v="2"/>
    <x v="19"/>
    <x v="13"/>
    <n v="1"/>
    <n v="1"/>
    <n v="0"/>
    <m/>
    <m/>
    <n v="0"/>
  </r>
  <r>
    <x v="5"/>
    <d v="2024-08-31T00:00:00"/>
    <x v="2"/>
    <x v="19"/>
    <x v="13"/>
    <n v="1"/>
    <n v="1"/>
    <n v="0"/>
    <m/>
    <m/>
    <n v="0"/>
  </r>
  <r>
    <x v="5"/>
    <d v="2024-08-31T00:00:00"/>
    <x v="2"/>
    <x v="19"/>
    <x v="13"/>
    <n v="4"/>
    <n v="5"/>
    <n v="1"/>
    <m/>
    <m/>
    <n v="0"/>
  </r>
  <r>
    <x v="5"/>
    <d v="2024-08-31T00:00:00"/>
    <x v="2"/>
    <x v="19"/>
    <x v="13"/>
    <n v="1"/>
    <n v="1"/>
    <n v="0"/>
    <m/>
    <m/>
    <n v="0"/>
  </r>
  <r>
    <x v="5"/>
    <d v="2024-08-31T00:00:00"/>
    <x v="2"/>
    <x v="19"/>
    <x v="13"/>
    <m/>
    <n v="4"/>
    <n v="4"/>
    <m/>
    <m/>
    <n v="0"/>
  </r>
  <r>
    <x v="5"/>
    <d v="2024-08-31T00:00:00"/>
    <x v="2"/>
    <x v="19"/>
    <x v="13"/>
    <n v="2"/>
    <n v="0"/>
    <n v="-2"/>
    <m/>
    <m/>
    <n v="0"/>
  </r>
  <r>
    <x v="5"/>
    <d v="2024-08-31T00:00:00"/>
    <x v="2"/>
    <x v="19"/>
    <x v="19"/>
    <n v="2"/>
    <n v="2"/>
    <n v="0"/>
    <m/>
    <m/>
    <n v="0"/>
  </r>
  <r>
    <x v="5"/>
    <d v="2024-08-31T00:00:00"/>
    <x v="2"/>
    <x v="19"/>
    <x v="19"/>
    <n v="1"/>
    <n v="1"/>
    <n v="0"/>
    <m/>
    <m/>
    <n v="0"/>
  </r>
  <r>
    <x v="5"/>
    <d v="2024-08-31T00:00:00"/>
    <x v="2"/>
    <x v="19"/>
    <x v="19"/>
    <n v="3"/>
    <n v="3"/>
    <n v="0"/>
    <m/>
    <m/>
    <n v="0"/>
  </r>
  <r>
    <x v="5"/>
    <d v="2024-08-31T00:00:00"/>
    <x v="2"/>
    <x v="19"/>
    <x v="19"/>
    <n v="3"/>
    <n v="1"/>
    <n v="-2"/>
    <m/>
    <m/>
    <n v="0"/>
  </r>
  <r>
    <x v="5"/>
    <d v="2024-08-31T00:00:00"/>
    <x v="2"/>
    <x v="19"/>
    <x v="19"/>
    <n v="0"/>
    <n v="2"/>
    <n v="2"/>
    <m/>
    <m/>
    <n v="0"/>
  </r>
  <r>
    <x v="5"/>
    <d v="2024-08-31T00:00:00"/>
    <x v="2"/>
    <x v="19"/>
    <x v="19"/>
    <n v="1"/>
    <n v="1"/>
    <n v="0"/>
    <m/>
    <m/>
    <n v="0"/>
  </r>
  <r>
    <x v="5"/>
    <d v="2024-08-31T00:00:00"/>
    <x v="2"/>
    <x v="15"/>
    <x v="16"/>
    <n v="1"/>
    <n v="0"/>
    <n v="-1"/>
    <n v="0"/>
    <n v="0"/>
    <n v="0"/>
  </r>
  <r>
    <x v="5"/>
    <d v="2024-08-31T00:00:00"/>
    <x v="2"/>
    <x v="15"/>
    <x v="16"/>
    <m/>
    <n v="4"/>
    <n v="4"/>
    <n v="7"/>
    <n v="4"/>
    <n v="-3"/>
  </r>
  <r>
    <x v="5"/>
    <d v="2024-08-31T00:00:00"/>
    <x v="2"/>
    <x v="15"/>
    <x v="16"/>
    <n v="1"/>
    <n v="1"/>
    <n v="0"/>
    <n v="0"/>
    <n v="0"/>
    <n v="0"/>
  </r>
  <r>
    <x v="5"/>
    <d v="2024-08-31T00:00:00"/>
    <x v="2"/>
    <x v="15"/>
    <x v="16"/>
    <m/>
    <n v="2"/>
    <n v="2"/>
    <n v="2"/>
    <n v="0"/>
    <n v="-2"/>
  </r>
  <r>
    <x v="5"/>
    <d v="2024-08-31T00:00:00"/>
    <x v="2"/>
    <x v="15"/>
    <x v="16"/>
    <n v="1"/>
    <n v="1"/>
    <n v="0"/>
    <n v="0"/>
    <n v="0"/>
    <n v="0"/>
  </r>
  <r>
    <x v="5"/>
    <d v="2024-08-31T00:00:00"/>
    <x v="2"/>
    <x v="15"/>
    <x v="17"/>
    <n v="2"/>
    <n v="2"/>
    <n v="0"/>
    <m/>
    <m/>
    <n v="0"/>
  </r>
  <r>
    <x v="5"/>
    <d v="2024-08-31T00:00:00"/>
    <x v="2"/>
    <x v="15"/>
    <x v="17"/>
    <m/>
    <n v="0"/>
    <n v="0"/>
    <n v="1"/>
    <n v="1"/>
    <n v="0"/>
  </r>
  <r>
    <x v="5"/>
    <d v="2024-08-31T00:00:00"/>
    <x v="2"/>
    <x v="15"/>
    <x v="17"/>
    <m/>
    <n v="2"/>
    <n v="2"/>
    <n v="4"/>
    <n v="1"/>
    <n v="-3"/>
  </r>
  <r>
    <x v="5"/>
    <d v="2024-08-31T00:00:00"/>
    <x v="2"/>
    <x v="15"/>
    <x v="17"/>
    <n v="1"/>
    <n v="1"/>
    <n v="0"/>
    <m/>
    <m/>
    <n v="0"/>
  </r>
  <r>
    <x v="5"/>
    <d v="2024-08-31T00:00:00"/>
    <x v="2"/>
    <x v="15"/>
    <x v="17"/>
    <n v="1"/>
    <n v="1"/>
    <n v="0"/>
    <m/>
    <m/>
    <n v="0"/>
  </r>
  <r>
    <x v="5"/>
    <d v="2024-08-31T00:00:00"/>
    <x v="2"/>
    <x v="15"/>
    <x v="18"/>
    <n v="2"/>
    <n v="2"/>
    <n v="0"/>
    <m/>
    <m/>
    <n v="0"/>
  </r>
  <r>
    <x v="5"/>
    <d v="2024-08-31T00:00:00"/>
    <x v="2"/>
    <x v="15"/>
    <x v="18"/>
    <n v="1"/>
    <n v="1"/>
    <n v="0"/>
    <m/>
    <m/>
    <n v="0"/>
  </r>
  <r>
    <x v="5"/>
    <d v="2024-08-31T00:00:00"/>
    <x v="2"/>
    <x v="15"/>
    <x v="18"/>
    <n v="1"/>
    <n v="1"/>
    <n v="0"/>
    <m/>
    <m/>
    <n v="0"/>
  </r>
  <r>
    <x v="5"/>
    <d v="2024-08-31T00:00:00"/>
    <x v="2"/>
    <x v="15"/>
    <x v="18"/>
    <n v="3"/>
    <n v="2"/>
    <n v="-1"/>
    <m/>
    <m/>
    <n v="0"/>
  </r>
  <r>
    <x v="5"/>
    <d v="2024-08-31T00:00:00"/>
    <x v="2"/>
    <x v="15"/>
    <x v="14"/>
    <m/>
    <m/>
    <n v="0"/>
    <n v="6"/>
    <n v="6"/>
    <n v="0"/>
  </r>
  <r>
    <x v="5"/>
    <d v="2024-08-31T00:00:00"/>
    <x v="2"/>
    <x v="15"/>
    <x v="14"/>
    <n v="3"/>
    <n v="1"/>
    <n v="-2"/>
    <n v="6"/>
    <n v="6"/>
    <n v="0"/>
  </r>
  <r>
    <x v="5"/>
    <d v="2024-08-31T00:00:00"/>
    <x v="2"/>
    <x v="15"/>
    <x v="14"/>
    <m/>
    <m/>
    <n v="0"/>
    <n v="6"/>
    <n v="6"/>
    <n v="0"/>
  </r>
  <r>
    <x v="5"/>
    <d v="2024-08-31T00:00:00"/>
    <x v="2"/>
    <x v="15"/>
    <x v="14"/>
    <m/>
    <m/>
    <n v="0"/>
    <n v="3"/>
    <n v="6"/>
    <n v="3"/>
  </r>
  <r>
    <x v="5"/>
    <d v="2024-08-31T00:00:00"/>
    <x v="2"/>
    <x v="18"/>
    <x v="10"/>
    <n v="1"/>
    <n v="1"/>
    <n v="0"/>
    <m/>
    <m/>
    <n v="0"/>
  </r>
  <r>
    <x v="5"/>
    <d v="2024-08-31T00:00:00"/>
    <x v="2"/>
    <x v="18"/>
    <x v="10"/>
    <n v="1"/>
    <n v="1"/>
    <n v="0"/>
    <m/>
    <m/>
    <n v="0"/>
  </r>
  <r>
    <x v="5"/>
    <d v="2024-08-31T00:00:00"/>
    <x v="2"/>
    <x v="18"/>
    <x v="10"/>
    <n v="1"/>
    <n v="1"/>
    <n v="0"/>
    <m/>
    <m/>
    <n v="0"/>
  </r>
  <r>
    <x v="5"/>
    <d v="2024-08-31T00:00:00"/>
    <x v="2"/>
    <x v="18"/>
    <x v="10"/>
    <n v="1"/>
    <n v="1"/>
    <n v="0"/>
    <m/>
    <m/>
    <n v="0"/>
  </r>
  <r>
    <x v="5"/>
    <d v="2024-08-31T00:00:00"/>
    <x v="2"/>
    <x v="18"/>
    <x v="10"/>
    <n v="2"/>
    <n v="2"/>
    <n v="0"/>
    <m/>
    <m/>
    <n v="0"/>
  </r>
  <r>
    <x v="5"/>
    <d v="2024-08-31T00:00:00"/>
    <x v="2"/>
    <x v="18"/>
    <x v="10"/>
    <n v="2"/>
    <n v="2"/>
    <n v="0"/>
    <m/>
    <m/>
    <n v="0"/>
  </r>
  <r>
    <x v="5"/>
    <d v="2024-08-31T00:00:00"/>
    <x v="2"/>
    <x v="18"/>
    <x v="10"/>
    <n v="12"/>
    <n v="10"/>
    <n v="-2"/>
    <m/>
    <m/>
    <n v="0"/>
  </r>
  <r>
    <x v="5"/>
    <d v="2024-08-31T00:00:00"/>
    <x v="2"/>
    <x v="18"/>
    <x v="10"/>
    <n v="1"/>
    <n v="1"/>
    <n v="0"/>
    <m/>
    <m/>
    <n v="0"/>
  </r>
  <r>
    <x v="5"/>
    <d v="2024-08-31T00:00:00"/>
    <x v="2"/>
    <x v="18"/>
    <x v="10"/>
    <n v="1"/>
    <n v="1"/>
    <n v="0"/>
    <m/>
    <m/>
    <n v="0"/>
  </r>
  <r>
    <x v="5"/>
    <d v="2024-08-31T00:00:00"/>
    <x v="2"/>
    <x v="18"/>
    <x v="10"/>
    <n v="4"/>
    <n v="4"/>
    <n v="0"/>
    <m/>
    <m/>
    <n v="0"/>
  </r>
  <r>
    <x v="5"/>
    <d v="2024-08-31T00:00:00"/>
    <x v="2"/>
    <x v="18"/>
    <x v="10"/>
    <n v="2"/>
    <n v="2"/>
    <n v="0"/>
    <m/>
    <m/>
    <n v="0"/>
  </r>
  <r>
    <x v="5"/>
    <d v="2024-08-31T00:00:00"/>
    <x v="2"/>
    <x v="18"/>
    <x v="10"/>
    <n v="2"/>
    <n v="2"/>
    <n v="0"/>
    <m/>
    <m/>
    <n v="0"/>
  </r>
  <r>
    <x v="5"/>
    <d v="2024-08-31T00:00:00"/>
    <x v="2"/>
    <x v="18"/>
    <x v="10"/>
    <n v="1"/>
    <n v="1"/>
    <n v="0"/>
    <m/>
    <m/>
    <n v="0"/>
  </r>
  <r>
    <x v="5"/>
    <d v="2024-08-31T00:00:00"/>
    <x v="2"/>
    <x v="18"/>
    <x v="10"/>
    <n v="5"/>
    <n v="5"/>
    <n v="0"/>
    <m/>
    <m/>
    <n v="0"/>
  </r>
  <r>
    <x v="5"/>
    <d v="2024-08-31T00:00:00"/>
    <x v="2"/>
    <x v="18"/>
    <x v="10"/>
    <n v="3"/>
    <n v="3"/>
    <n v="0"/>
    <m/>
    <m/>
    <n v="0"/>
  </r>
  <r>
    <x v="5"/>
    <d v="2024-08-31T00:00:00"/>
    <x v="2"/>
    <x v="18"/>
    <x v="10"/>
    <n v="10"/>
    <n v="9"/>
    <n v="-1"/>
    <m/>
    <m/>
    <n v="0"/>
  </r>
  <r>
    <x v="5"/>
    <d v="2024-08-31T00:00:00"/>
    <x v="2"/>
    <x v="18"/>
    <x v="10"/>
    <n v="6"/>
    <n v="6"/>
    <n v="0"/>
    <m/>
    <m/>
    <n v="0"/>
  </r>
  <r>
    <x v="5"/>
    <d v="2024-08-31T00:00:00"/>
    <x v="2"/>
    <x v="18"/>
    <x v="10"/>
    <n v="2"/>
    <n v="2"/>
    <n v="0"/>
    <m/>
    <m/>
    <n v="0"/>
  </r>
  <r>
    <x v="5"/>
    <d v="2024-08-31T00:00:00"/>
    <x v="2"/>
    <x v="18"/>
    <x v="10"/>
    <n v="2"/>
    <n v="2"/>
    <n v="0"/>
    <m/>
    <m/>
    <n v="0"/>
  </r>
  <r>
    <x v="5"/>
    <d v="2024-08-31T00:00:00"/>
    <x v="2"/>
    <x v="17"/>
    <x v="8"/>
    <n v="1"/>
    <n v="0"/>
    <n v="-1"/>
    <m/>
    <m/>
    <n v="0"/>
  </r>
  <r>
    <x v="5"/>
    <d v="2024-08-31T00:00:00"/>
    <x v="2"/>
    <x v="17"/>
    <x v="8"/>
    <n v="1"/>
    <n v="1"/>
    <n v="0"/>
    <m/>
    <m/>
    <n v="0"/>
  </r>
  <r>
    <x v="5"/>
    <d v="2024-08-31T00:00:00"/>
    <x v="2"/>
    <x v="17"/>
    <x v="8"/>
    <n v="1"/>
    <n v="1"/>
    <n v="0"/>
    <m/>
    <m/>
    <n v="0"/>
  </r>
  <r>
    <x v="5"/>
    <d v="2024-08-31T00:00:00"/>
    <x v="2"/>
    <x v="17"/>
    <x v="8"/>
    <n v="1"/>
    <n v="1"/>
    <n v="0"/>
    <m/>
    <m/>
    <n v="0"/>
  </r>
  <r>
    <x v="5"/>
    <d v="2024-08-31T00:00:00"/>
    <x v="2"/>
    <x v="17"/>
    <x v="8"/>
    <n v="2"/>
    <n v="2"/>
    <n v="0"/>
    <m/>
    <m/>
    <n v="0"/>
  </r>
  <r>
    <x v="5"/>
    <d v="2024-08-31T00:00:00"/>
    <x v="2"/>
    <x v="17"/>
    <x v="8"/>
    <n v="2"/>
    <n v="2"/>
    <n v="0"/>
    <m/>
    <m/>
    <n v="0"/>
  </r>
  <r>
    <x v="5"/>
    <d v="2024-08-31T00:00:00"/>
    <x v="2"/>
    <x v="17"/>
    <x v="8"/>
    <n v="12"/>
    <n v="12"/>
    <n v="0"/>
    <m/>
    <m/>
    <n v="0"/>
  </r>
  <r>
    <x v="5"/>
    <d v="2024-08-31T00:00:00"/>
    <x v="2"/>
    <x v="17"/>
    <x v="8"/>
    <n v="1"/>
    <n v="2"/>
    <n v="1"/>
    <m/>
    <m/>
    <n v="0"/>
  </r>
  <r>
    <x v="5"/>
    <d v="2024-08-31T00:00:00"/>
    <x v="2"/>
    <x v="17"/>
    <x v="8"/>
    <n v="1"/>
    <n v="2"/>
    <n v="1"/>
    <m/>
    <m/>
    <n v="0"/>
  </r>
  <r>
    <x v="5"/>
    <d v="2024-08-31T00:00:00"/>
    <x v="2"/>
    <x v="17"/>
    <x v="8"/>
    <n v="4"/>
    <n v="2"/>
    <n v="-2"/>
    <m/>
    <m/>
    <n v="0"/>
  </r>
  <r>
    <x v="5"/>
    <d v="2024-08-31T00:00:00"/>
    <x v="2"/>
    <x v="17"/>
    <x v="8"/>
    <n v="2"/>
    <n v="1"/>
    <n v="-1"/>
    <m/>
    <m/>
    <n v="0"/>
  </r>
  <r>
    <x v="5"/>
    <d v="2024-08-31T00:00:00"/>
    <x v="2"/>
    <x v="17"/>
    <x v="8"/>
    <n v="2"/>
    <n v="2"/>
    <n v="0"/>
    <m/>
    <m/>
    <n v="0"/>
  </r>
  <r>
    <x v="5"/>
    <d v="2024-08-31T00:00:00"/>
    <x v="2"/>
    <x v="17"/>
    <x v="8"/>
    <n v="4"/>
    <n v="2"/>
    <n v="-2"/>
    <m/>
    <m/>
    <n v="0"/>
  </r>
  <r>
    <x v="5"/>
    <d v="2024-08-31T00:00:00"/>
    <x v="2"/>
    <x v="17"/>
    <x v="8"/>
    <n v="1"/>
    <n v="2"/>
    <n v="1"/>
    <m/>
    <m/>
    <n v="0"/>
  </r>
  <r>
    <x v="5"/>
    <d v="2024-08-31T00:00:00"/>
    <x v="2"/>
    <x v="17"/>
    <x v="8"/>
    <n v="3"/>
    <n v="3"/>
    <n v="0"/>
    <m/>
    <m/>
    <n v="0"/>
  </r>
  <r>
    <x v="5"/>
    <d v="2024-08-31T00:00:00"/>
    <x v="2"/>
    <x v="17"/>
    <x v="8"/>
    <n v="10"/>
    <n v="10"/>
    <n v="0"/>
    <m/>
    <m/>
    <n v="0"/>
  </r>
  <r>
    <x v="5"/>
    <d v="2024-08-31T00:00:00"/>
    <x v="2"/>
    <x v="17"/>
    <x v="8"/>
    <n v="6"/>
    <n v="6"/>
    <n v="0"/>
    <m/>
    <m/>
    <n v="0"/>
  </r>
  <r>
    <x v="5"/>
    <d v="2024-08-31T00:00:00"/>
    <x v="2"/>
    <x v="17"/>
    <x v="8"/>
    <n v="2"/>
    <n v="1"/>
    <n v="-1"/>
    <m/>
    <m/>
    <n v="0"/>
  </r>
  <r>
    <x v="5"/>
    <d v="2024-08-31T00:00:00"/>
    <x v="2"/>
    <x v="17"/>
    <x v="8"/>
    <n v="2"/>
    <n v="2"/>
    <n v="0"/>
    <m/>
    <m/>
    <n v="0"/>
  </r>
  <r>
    <x v="5"/>
    <d v="2024-08-31T00:00:00"/>
    <x v="2"/>
    <x v="16"/>
    <x v="7"/>
    <n v="1"/>
    <n v="1"/>
    <n v="0"/>
    <m/>
    <m/>
    <n v="0"/>
  </r>
  <r>
    <x v="5"/>
    <d v="2024-08-31T00:00:00"/>
    <x v="2"/>
    <x v="16"/>
    <x v="7"/>
    <n v="1"/>
    <n v="1"/>
    <n v="0"/>
    <m/>
    <m/>
    <n v="0"/>
  </r>
  <r>
    <x v="5"/>
    <d v="2024-08-31T00:00:00"/>
    <x v="2"/>
    <x v="16"/>
    <x v="7"/>
    <n v="1"/>
    <n v="1"/>
    <n v="0"/>
    <m/>
    <m/>
    <n v="0"/>
  </r>
  <r>
    <x v="5"/>
    <d v="2024-08-31T00:00:00"/>
    <x v="2"/>
    <x v="16"/>
    <x v="7"/>
    <n v="1"/>
    <n v="2"/>
    <n v="1"/>
    <m/>
    <m/>
    <n v="0"/>
  </r>
  <r>
    <x v="5"/>
    <d v="2024-08-31T00:00:00"/>
    <x v="2"/>
    <x v="16"/>
    <x v="7"/>
    <n v="1"/>
    <n v="2"/>
    <n v="1"/>
    <m/>
    <m/>
    <n v="0"/>
  </r>
  <r>
    <x v="5"/>
    <d v="2024-08-31T00:00:00"/>
    <x v="2"/>
    <x v="16"/>
    <x v="7"/>
    <n v="12"/>
    <n v="12"/>
    <n v="0"/>
    <m/>
    <m/>
    <n v="0"/>
  </r>
  <r>
    <x v="5"/>
    <d v="2024-08-31T00:00:00"/>
    <x v="2"/>
    <x v="16"/>
    <x v="7"/>
    <n v="2"/>
    <n v="2"/>
    <n v="0"/>
    <m/>
    <m/>
    <n v="0"/>
  </r>
  <r>
    <x v="5"/>
    <d v="2024-08-31T00:00:00"/>
    <x v="2"/>
    <x v="16"/>
    <x v="7"/>
    <n v="2"/>
    <n v="2"/>
    <n v="0"/>
    <m/>
    <m/>
    <n v="0"/>
  </r>
  <r>
    <x v="5"/>
    <d v="2024-08-31T00:00:00"/>
    <x v="2"/>
    <x v="16"/>
    <x v="7"/>
    <n v="4"/>
    <m/>
    <n v="-4"/>
    <m/>
    <m/>
    <n v="0"/>
  </r>
  <r>
    <x v="5"/>
    <d v="2024-08-31T00:00:00"/>
    <x v="2"/>
    <x v="16"/>
    <x v="7"/>
    <n v="8"/>
    <n v="8"/>
    <n v="0"/>
    <m/>
    <m/>
    <n v="0"/>
  </r>
  <r>
    <x v="5"/>
    <d v="2024-08-31T00:00:00"/>
    <x v="2"/>
    <x v="16"/>
    <x v="7"/>
    <n v="2"/>
    <n v="2"/>
    <n v="0"/>
    <m/>
    <m/>
    <n v="0"/>
  </r>
  <r>
    <x v="5"/>
    <d v="2024-08-31T00:00:00"/>
    <x v="2"/>
    <x v="16"/>
    <x v="7"/>
    <n v="2"/>
    <n v="3"/>
    <n v="1"/>
    <m/>
    <m/>
    <n v="0"/>
  </r>
  <r>
    <x v="5"/>
    <d v="2024-08-31T00:00:00"/>
    <x v="2"/>
    <x v="16"/>
    <x v="7"/>
    <n v="10"/>
    <n v="10"/>
    <n v="0"/>
    <m/>
    <m/>
    <n v="0"/>
  </r>
  <r>
    <x v="5"/>
    <d v="2024-08-31T00:00:00"/>
    <x v="2"/>
    <x v="16"/>
    <x v="7"/>
    <n v="6"/>
    <n v="6"/>
    <n v="0"/>
    <m/>
    <m/>
    <n v="0"/>
  </r>
  <r>
    <x v="5"/>
    <d v="2024-08-31T00:00:00"/>
    <x v="2"/>
    <x v="16"/>
    <x v="7"/>
    <n v="1"/>
    <n v="2"/>
    <n v="1"/>
    <m/>
    <m/>
    <n v="0"/>
  </r>
  <r>
    <x v="5"/>
    <d v="2024-08-31T00:00:00"/>
    <x v="2"/>
    <x v="16"/>
    <x v="7"/>
    <n v="4"/>
    <n v="5"/>
    <n v="1"/>
    <m/>
    <m/>
    <n v="0"/>
  </r>
  <r>
    <x v="5"/>
    <d v="2024-08-31T00:00:00"/>
    <x v="2"/>
    <x v="16"/>
    <x v="9"/>
    <n v="1"/>
    <n v="1"/>
    <n v="0"/>
    <m/>
    <m/>
    <n v="0"/>
  </r>
  <r>
    <x v="5"/>
    <d v="2024-08-31T00:00:00"/>
    <x v="2"/>
    <x v="16"/>
    <x v="9"/>
    <n v="1"/>
    <n v="1"/>
    <n v="0"/>
    <m/>
    <m/>
    <n v="0"/>
  </r>
  <r>
    <x v="5"/>
    <d v="2024-08-31T00:00:00"/>
    <x v="2"/>
    <x v="16"/>
    <x v="9"/>
    <n v="1"/>
    <n v="1"/>
    <n v="0"/>
    <m/>
    <m/>
    <n v="0"/>
  </r>
  <r>
    <x v="5"/>
    <d v="2024-08-31T00:00:00"/>
    <x v="2"/>
    <x v="16"/>
    <x v="9"/>
    <n v="1"/>
    <n v="1"/>
    <n v="0"/>
    <m/>
    <m/>
    <n v="0"/>
  </r>
  <r>
    <x v="5"/>
    <d v="2024-08-31T00:00:00"/>
    <x v="2"/>
    <x v="16"/>
    <x v="9"/>
    <n v="2"/>
    <n v="2"/>
    <n v="0"/>
    <m/>
    <m/>
    <n v="0"/>
  </r>
  <r>
    <x v="5"/>
    <d v="2024-08-31T00:00:00"/>
    <x v="2"/>
    <x v="16"/>
    <x v="9"/>
    <n v="2"/>
    <n v="2"/>
    <n v="0"/>
    <m/>
    <m/>
    <n v="0"/>
  </r>
  <r>
    <x v="5"/>
    <d v="2024-08-31T00:00:00"/>
    <x v="2"/>
    <x v="16"/>
    <x v="9"/>
    <n v="12"/>
    <n v="12"/>
    <n v="0"/>
    <m/>
    <m/>
    <n v="0"/>
  </r>
  <r>
    <x v="5"/>
    <d v="2024-08-31T00:00:00"/>
    <x v="2"/>
    <x v="16"/>
    <x v="9"/>
    <n v="1"/>
    <n v="2"/>
    <n v="1"/>
    <m/>
    <m/>
    <n v="0"/>
  </r>
  <r>
    <x v="5"/>
    <d v="2024-08-31T00:00:00"/>
    <x v="2"/>
    <x v="16"/>
    <x v="9"/>
    <n v="1"/>
    <n v="2"/>
    <n v="1"/>
    <m/>
    <m/>
    <n v="0"/>
  </r>
  <r>
    <x v="5"/>
    <d v="2024-08-31T00:00:00"/>
    <x v="2"/>
    <x v="16"/>
    <x v="9"/>
    <n v="4"/>
    <n v="2"/>
    <n v="-2"/>
    <m/>
    <m/>
    <n v="0"/>
  </r>
  <r>
    <x v="5"/>
    <d v="2024-08-31T00:00:00"/>
    <x v="2"/>
    <x v="16"/>
    <x v="9"/>
    <n v="2"/>
    <n v="2"/>
    <n v="0"/>
    <m/>
    <m/>
    <n v="0"/>
  </r>
  <r>
    <x v="5"/>
    <d v="2024-08-31T00:00:00"/>
    <x v="2"/>
    <x v="16"/>
    <x v="9"/>
    <n v="2"/>
    <n v="2"/>
    <n v="0"/>
    <m/>
    <m/>
    <n v="0"/>
  </r>
  <r>
    <x v="5"/>
    <d v="2024-08-31T00:00:00"/>
    <x v="2"/>
    <x v="16"/>
    <x v="9"/>
    <n v="1"/>
    <n v="3"/>
    <n v="2"/>
    <m/>
    <m/>
    <n v="0"/>
  </r>
  <r>
    <x v="5"/>
    <d v="2024-08-31T00:00:00"/>
    <x v="2"/>
    <x v="16"/>
    <x v="9"/>
    <n v="5"/>
    <m/>
    <n v="-5"/>
    <m/>
    <m/>
    <n v="0"/>
  </r>
  <r>
    <x v="5"/>
    <d v="2024-08-31T00:00:00"/>
    <x v="2"/>
    <x v="16"/>
    <x v="9"/>
    <n v="3"/>
    <n v="3"/>
    <n v="0"/>
    <m/>
    <m/>
    <n v="0"/>
  </r>
  <r>
    <x v="5"/>
    <d v="2024-08-31T00:00:00"/>
    <x v="2"/>
    <x v="16"/>
    <x v="9"/>
    <n v="10"/>
    <n v="10"/>
    <n v="0"/>
    <m/>
    <m/>
    <n v="0"/>
  </r>
  <r>
    <x v="5"/>
    <d v="2024-08-31T00:00:00"/>
    <x v="2"/>
    <x v="16"/>
    <x v="9"/>
    <n v="6"/>
    <n v="4"/>
    <n v="-2"/>
    <m/>
    <m/>
    <n v="0"/>
  </r>
  <r>
    <x v="5"/>
    <d v="2024-08-31T00:00:00"/>
    <x v="2"/>
    <x v="16"/>
    <x v="9"/>
    <n v="2"/>
    <n v="2"/>
    <n v="0"/>
    <m/>
    <m/>
    <n v="0"/>
  </r>
  <r>
    <x v="5"/>
    <d v="2024-08-31T00:00:00"/>
    <x v="2"/>
    <x v="16"/>
    <x v="9"/>
    <n v="2"/>
    <n v="2"/>
    <n v="0"/>
    <m/>
    <m/>
    <n v="0"/>
  </r>
  <r>
    <x v="5"/>
    <d v="2024-08-31T00:00:00"/>
    <x v="2"/>
    <x v="16"/>
    <x v="15"/>
    <n v="4"/>
    <n v="4"/>
    <n v="0"/>
    <m/>
    <m/>
    <n v="0"/>
  </r>
  <r>
    <x v="5"/>
    <d v="2024-09-07T00:00:00"/>
    <x v="3"/>
    <x v="19"/>
    <x v="13"/>
    <n v="1"/>
    <n v="1"/>
    <n v="0"/>
    <m/>
    <m/>
    <n v="0"/>
  </r>
  <r>
    <x v="5"/>
    <d v="2024-09-07T00:00:00"/>
    <x v="3"/>
    <x v="19"/>
    <x v="13"/>
    <n v="1"/>
    <n v="1"/>
    <n v="0"/>
    <m/>
    <m/>
    <n v="0"/>
  </r>
  <r>
    <x v="5"/>
    <d v="2024-09-07T00:00:00"/>
    <x v="3"/>
    <x v="19"/>
    <x v="13"/>
    <n v="2"/>
    <n v="2"/>
    <n v="0"/>
    <m/>
    <m/>
    <n v="0"/>
  </r>
  <r>
    <x v="5"/>
    <d v="2024-09-07T00:00:00"/>
    <x v="3"/>
    <x v="19"/>
    <x v="13"/>
    <n v="1"/>
    <n v="1"/>
    <n v="0"/>
    <m/>
    <m/>
    <n v="0"/>
  </r>
  <r>
    <x v="5"/>
    <d v="2024-09-07T00:00:00"/>
    <x v="3"/>
    <x v="19"/>
    <x v="13"/>
    <n v="1"/>
    <n v="2"/>
    <n v="1"/>
    <m/>
    <m/>
    <n v="0"/>
  </r>
  <r>
    <x v="5"/>
    <d v="2024-09-07T00:00:00"/>
    <x v="3"/>
    <x v="19"/>
    <x v="13"/>
    <n v="1"/>
    <n v="1"/>
    <n v="0"/>
    <m/>
    <m/>
    <n v="0"/>
  </r>
  <r>
    <x v="5"/>
    <d v="2024-09-07T00:00:00"/>
    <x v="3"/>
    <x v="19"/>
    <x v="13"/>
    <n v="1"/>
    <n v="1"/>
    <n v="0"/>
    <m/>
    <m/>
    <n v="0"/>
  </r>
  <r>
    <x v="5"/>
    <d v="2024-09-07T00:00:00"/>
    <x v="3"/>
    <x v="19"/>
    <x v="13"/>
    <n v="1"/>
    <n v="1"/>
    <n v="0"/>
    <m/>
    <m/>
    <n v="0"/>
  </r>
  <r>
    <x v="5"/>
    <d v="2024-09-07T00:00:00"/>
    <x v="3"/>
    <x v="19"/>
    <x v="13"/>
    <n v="3"/>
    <n v="3"/>
    <n v="0"/>
    <m/>
    <m/>
    <n v="0"/>
  </r>
  <r>
    <x v="5"/>
    <d v="2024-09-07T00:00:00"/>
    <x v="3"/>
    <x v="19"/>
    <x v="13"/>
    <n v="1"/>
    <n v="1"/>
    <n v="0"/>
    <m/>
    <m/>
    <n v="0"/>
  </r>
  <r>
    <x v="5"/>
    <d v="2024-09-07T00:00:00"/>
    <x v="3"/>
    <x v="19"/>
    <x v="13"/>
    <n v="1"/>
    <n v="1"/>
    <n v="0"/>
    <m/>
    <m/>
    <n v="0"/>
  </r>
  <r>
    <x v="5"/>
    <d v="2024-09-07T00:00:00"/>
    <x v="3"/>
    <x v="19"/>
    <x v="13"/>
    <n v="1"/>
    <n v="1"/>
    <n v="0"/>
    <m/>
    <m/>
    <n v="0"/>
  </r>
  <r>
    <x v="5"/>
    <d v="2024-09-07T00:00:00"/>
    <x v="3"/>
    <x v="19"/>
    <x v="13"/>
    <n v="1"/>
    <n v="1"/>
    <n v="0"/>
    <m/>
    <m/>
    <n v="0"/>
  </r>
  <r>
    <x v="5"/>
    <d v="2024-09-07T00:00:00"/>
    <x v="3"/>
    <x v="19"/>
    <x v="13"/>
    <n v="4"/>
    <n v="4"/>
    <n v="0"/>
    <m/>
    <m/>
    <n v="0"/>
  </r>
  <r>
    <x v="5"/>
    <d v="2024-09-07T00:00:00"/>
    <x v="3"/>
    <x v="19"/>
    <x v="13"/>
    <n v="1"/>
    <n v="1"/>
    <n v="0"/>
    <m/>
    <m/>
    <n v="0"/>
  </r>
  <r>
    <x v="5"/>
    <d v="2024-09-07T00:00:00"/>
    <x v="3"/>
    <x v="19"/>
    <x v="13"/>
    <m/>
    <n v="4"/>
    <n v="4"/>
    <m/>
    <m/>
    <n v="0"/>
  </r>
  <r>
    <x v="5"/>
    <d v="2024-09-07T00:00:00"/>
    <x v="3"/>
    <x v="19"/>
    <x v="13"/>
    <n v="2"/>
    <n v="0"/>
    <n v="-2"/>
    <m/>
    <m/>
    <n v="0"/>
  </r>
  <r>
    <x v="5"/>
    <d v="2024-09-07T00:00:00"/>
    <x v="3"/>
    <x v="19"/>
    <x v="19"/>
    <n v="2"/>
    <n v="2"/>
    <n v="0"/>
    <m/>
    <m/>
    <n v="0"/>
  </r>
  <r>
    <x v="5"/>
    <d v="2024-09-07T00:00:00"/>
    <x v="3"/>
    <x v="19"/>
    <x v="19"/>
    <n v="1"/>
    <n v="1"/>
    <n v="0"/>
    <m/>
    <m/>
    <n v="0"/>
  </r>
  <r>
    <x v="5"/>
    <d v="2024-09-07T00:00:00"/>
    <x v="3"/>
    <x v="19"/>
    <x v="19"/>
    <n v="3"/>
    <n v="3"/>
    <n v="0"/>
    <m/>
    <m/>
    <n v="0"/>
  </r>
  <r>
    <x v="5"/>
    <d v="2024-09-07T00:00:00"/>
    <x v="3"/>
    <x v="19"/>
    <x v="19"/>
    <n v="3"/>
    <n v="1"/>
    <n v="-2"/>
    <m/>
    <m/>
    <n v="0"/>
  </r>
  <r>
    <x v="5"/>
    <d v="2024-09-07T00:00:00"/>
    <x v="3"/>
    <x v="19"/>
    <x v="19"/>
    <n v="0"/>
    <n v="2"/>
    <n v="2"/>
    <m/>
    <m/>
    <n v="0"/>
  </r>
  <r>
    <x v="5"/>
    <d v="2024-09-07T00:00:00"/>
    <x v="3"/>
    <x v="19"/>
    <x v="19"/>
    <n v="1"/>
    <n v="1"/>
    <n v="0"/>
    <m/>
    <m/>
    <n v="0"/>
  </r>
  <r>
    <x v="5"/>
    <d v="2024-09-07T00:00:00"/>
    <x v="3"/>
    <x v="16"/>
    <x v="7"/>
    <n v="1"/>
    <n v="1"/>
    <n v="0"/>
    <m/>
    <m/>
    <n v="0"/>
  </r>
  <r>
    <x v="5"/>
    <d v="2024-09-07T00:00:00"/>
    <x v="3"/>
    <x v="16"/>
    <x v="7"/>
    <n v="1"/>
    <n v="1"/>
    <n v="0"/>
    <m/>
    <m/>
    <n v="0"/>
  </r>
  <r>
    <x v="5"/>
    <d v="2024-09-07T00:00:00"/>
    <x v="3"/>
    <x v="16"/>
    <x v="7"/>
    <n v="1"/>
    <n v="1"/>
    <n v="0"/>
    <m/>
    <m/>
    <n v="0"/>
  </r>
  <r>
    <x v="5"/>
    <d v="2024-09-07T00:00:00"/>
    <x v="3"/>
    <x v="16"/>
    <x v="7"/>
    <n v="1"/>
    <n v="2"/>
    <n v="1"/>
    <m/>
    <m/>
    <n v="0"/>
  </r>
  <r>
    <x v="5"/>
    <d v="2024-09-07T00:00:00"/>
    <x v="3"/>
    <x v="16"/>
    <x v="7"/>
    <n v="1"/>
    <n v="2"/>
    <n v="1"/>
    <m/>
    <m/>
    <n v="0"/>
  </r>
  <r>
    <x v="5"/>
    <d v="2024-09-07T00:00:00"/>
    <x v="3"/>
    <x v="16"/>
    <x v="7"/>
    <n v="12"/>
    <n v="12"/>
    <n v="0"/>
    <m/>
    <m/>
    <n v="0"/>
  </r>
  <r>
    <x v="5"/>
    <d v="2024-09-07T00:00:00"/>
    <x v="3"/>
    <x v="16"/>
    <x v="7"/>
    <n v="2"/>
    <n v="2"/>
    <n v="0"/>
    <m/>
    <m/>
    <n v="0"/>
  </r>
  <r>
    <x v="5"/>
    <d v="2024-09-07T00:00:00"/>
    <x v="3"/>
    <x v="16"/>
    <x v="7"/>
    <n v="2"/>
    <n v="2"/>
    <n v="0"/>
    <m/>
    <m/>
    <n v="0"/>
  </r>
  <r>
    <x v="5"/>
    <d v="2024-09-07T00:00:00"/>
    <x v="3"/>
    <x v="16"/>
    <x v="7"/>
    <n v="4"/>
    <m/>
    <n v="-4"/>
    <m/>
    <m/>
    <n v="0"/>
  </r>
  <r>
    <x v="5"/>
    <d v="2024-09-07T00:00:00"/>
    <x v="3"/>
    <x v="16"/>
    <x v="7"/>
    <n v="8"/>
    <n v="8"/>
    <n v="0"/>
    <m/>
    <m/>
    <n v="0"/>
  </r>
  <r>
    <x v="5"/>
    <d v="2024-09-07T00:00:00"/>
    <x v="3"/>
    <x v="16"/>
    <x v="7"/>
    <n v="2"/>
    <n v="2"/>
    <n v="0"/>
    <m/>
    <m/>
    <n v="0"/>
  </r>
  <r>
    <x v="5"/>
    <d v="2024-09-07T00:00:00"/>
    <x v="3"/>
    <x v="16"/>
    <x v="7"/>
    <n v="2"/>
    <n v="3"/>
    <n v="1"/>
    <m/>
    <m/>
    <n v="0"/>
  </r>
  <r>
    <x v="5"/>
    <d v="2024-09-07T00:00:00"/>
    <x v="3"/>
    <x v="16"/>
    <x v="7"/>
    <n v="10"/>
    <n v="10"/>
    <n v="0"/>
    <m/>
    <m/>
    <n v="0"/>
  </r>
  <r>
    <x v="5"/>
    <d v="2024-09-07T00:00:00"/>
    <x v="3"/>
    <x v="16"/>
    <x v="7"/>
    <n v="6"/>
    <n v="6"/>
    <n v="0"/>
    <m/>
    <m/>
    <n v="0"/>
  </r>
  <r>
    <x v="5"/>
    <d v="2024-09-07T00:00:00"/>
    <x v="3"/>
    <x v="16"/>
    <x v="7"/>
    <n v="1"/>
    <n v="2"/>
    <n v="1"/>
    <m/>
    <m/>
    <n v="0"/>
  </r>
  <r>
    <x v="5"/>
    <d v="2024-09-07T00:00:00"/>
    <x v="3"/>
    <x v="16"/>
    <x v="7"/>
    <n v="4"/>
    <n v="5"/>
    <n v="1"/>
    <m/>
    <m/>
    <n v="0"/>
  </r>
  <r>
    <x v="5"/>
    <d v="2024-09-07T00:00:00"/>
    <x v="3"/>
    <x v="16"/>
    <x v="9"/>
    <n v="1"/>
    <n v="1"/>
    <n v="0"/>
    <m/>
    <m/>
    <n v="0"/>
  </r>
  <r>
    <x v="5"/>
    <d v="2024-09-07T00:00:00"/>
    <x v="3"/>
    <x v="16"/>
    <x v="9"/>
    <n v="1"/>
    <n v="1"/>
    <n v="0"/>
    <m/>
    <m/>
    <n v="0"/>
  </r>
  <r>
    <x v="5"/>
    <d v="2024-09-07T00:00:00"/>
    <x v="3"/>
    <x v="16"/>
    <x v="9"/>
    <n v="1"/>
    <n v="1"/>
    <n v="0"/>
    <m/>
    <m/>
    <n v="0"/>
  </r>
  <r>
    <x v="5"/>
    <d v="2024-09-07T00:00:00"/>
    <x v="3"/>
    <x v="16"/>
    <x v="9"/>
    <n v="1"/>
    <n v="1"/>
    <n v="0"/>
    <m/>
    <m/>
    <n v="0"/>
  </r>
  <r>
    <x v="5"/>
    <d v="2024-09-07T00:00:00"/>
    <x v="3"/>
    <x v="16"/>
    <x v="9"/>
    <n v="2"/>
    <n v="2"/>
    <n v="0"/>
    <m/>
    <m/>
    <n v="0"/>
  </r>
  <r>
    <x v="5"/>
    <d v="2024-09-07T00:00:00"/>
    <x v="3"/>
    <x v="16"/>
    <x v="9"/>
    <n v="2"/>
    <n v="2"/>
    <n v="0"/>
    <m/>
    <m/>
    <n v="0"/>
  </r>
  <r>
    <x v="5"/>
    <d v="2024-09-07T00:00:00"/>
    <x v="3"/>
    <x v="16"/>
    <x v="9"/>
    <n v="12"/>
    <n v="10"/>
    <n v="-2"/>
    <m/>
    <m/>
    <n v="0"/>
  </r>
  <r>
    <x v="5"/>
    <d v="2024-09-07T00:00:00"/>
    <x v="3"/>
    <x v="16"/>
    <x v="9"/>
    <n v="1"/>
    <n v="2"/>
    <n v="1"/>
    <m/>
    <m/>
    <n v="0"/>
  </r>
  <r>
    <x v="5"/>
    <d v="2024-09-07T00:00:00"/>
    <x v="3"/>
    <x v="16"/>
    <x v="9"/>
    <n v="1"/>
    <n v="2"/>
    <n v="1"/>
    <m/>
    <m/>
    <n v="0"/>
  </r>
  <r>
    <x v="5"/>
    <d v="2024-09-07T00:00:00"/>
    <x v="3"/>
    <x v="16"/>
    <x v="9"/>
    <n v="4"/>
    <n v="2"/>
    <n v="-2"/>
    <m/>
    <m/>
    <n v="0"/>
  </r>
  <r>
    <x v="5"/>
    <d v="2024-09-07T00:00:00"/>
    <x v="3"/>
    <x v="16"/>
    <x v="9"/>
    <n v="2"/>
    <n v="2"/>
    <n v="0"/>
    <m/>
    <m/>
    <n v="0"/>
  </r>
  <r>
    <x v="5"/>
    <d v="2024-09-07T00:00:00"/>
    <x v="3"/>
    <x v="16"/>
    <x v="9"/>
    <n v="2"/>
    <n v="2"/>
    <n v="0"/>
    <m/>
    <m/>
    <n v="0"/>
  </r>
  <r>
    <x v="5"/>
    <d v="2024-09-07T00:00:00"/>
    <x v="3"/>
    <x v="16"/>
    <x v="9"/>
    <n v="1"/>
    <n v="3"/>
    <n v="2"/>
    <m/>
    <m/>
    <n v="0"/>
  </r>
  <r>
    <x v="5"/>
    <d v="2024-09-07T00:00:00"/>
    <x v="3"/>
    <x v="16"/>
    <x v="9"/>
    <n v="5"/>
    <n v="2"/>
    <n v="-3"/>
    <m/>
    <m/>
    <n v="0"/>
  </r>
  <r>
    <x v="5"/>
    <d v="2024-09-07T00:00:00"/>
    <x v="3"/>
    <x v="16"/>
    <x v="9"/>
    <n v="3"/>
    <n v="3"/>
    <n v="0"/>
    <m/>
    <m/>
    <n v="0"/>
  </r>
  <r>
    <x v="5"/>
    <d v="2024-09-07T00:00:00"/>
    <x v="3"/>
    <x v="16"/>
    <x v="9"/>
    <n v="10"/>
    <n v="10"/>
    <n v="0"/>
    <m/>
    <m/>
    <n v="0"/>
  </r>
  <r>
    <x v="5"/>
    <d v="2024-09-07T00:00:00"/>
    <x v="3"/>
    <x v="16"/>
    <x v="9"/>
    <n v="6"/>
    <n v="4"/>
    <n v="-2"/>
    <m/>
    <m/>
    <n v="0"/>
  </r>
  <r>
    <x v="5"/>
    <d v="2024-09-07T00:00:00"/>
    <x v="3"/>
    <x v="16"/>
    <x v="9"/>
    <n v="2"/>
    <n v="2"/>
    <n v="0"/>
    <m/>
    <m/>
    <n v="0"/>
  </r>
  <r>
    <x v="5"/>
    <d v="2024-09-07T00:00:00"/>
    <x v="3"/>
    <x v="16"/>
    <x v="9"/>
    <n v="2"/>
    <n v="2"/>
    <n v="0"/>
    <m/>
    <m/>
    <n v="0"/>
  </r>
  <r>
    <x v="5"/>
    <d v="2024-09-07T00:00:00"/>
    <x v="3"/>
    <x v="18"/>
    <x v="10"/>
    <n v="1"/>
    <n v="1"/>
    <n v="0"/>
    <m/>
    <m/>
    <n v="0"/>
  </r>
  <r>
    <x v="5"/>
    <d v="2024-09-07T00:00:00"/>
    <x v="3"/>
    <x v="18"/>
    <x v="10"/>
    <n v="1"/>
    <n v="1"/>
    <n v="0"/>
    <m/>
    <m/>
    <n v="0"/>
  </r>
  <r>
    <x v="5"/>
    <d v="2024-09-07T00:00:00"/>
    <x v="3"/>
    <x v="18"/>
    <x v="10"/>
    <n v="1"/>
    <n v="1"/>
    <n v="0"/>
    <m/>
    <m/>
    <n v="0"/>
  </r>
  <r>
    <x v="5"/>
    <d v="2024-09-07T00:00:00"/>
    <x v="3"/>
    <x v="18"/>
    <x v="10"/>
    <n v="1"/>
    <n v="1"/>
    <n v="0"/>
    <m/>
    <m/>
    <n v="0"/>
  </r>
  <r>
    <x v="5"/>
    <d v="2024-09-07T00:00:00"/>
    <x v="3"/>
    <x v="18"/>
    <x v="10"/>
    <n v="2"/>
    <n v="2"/>
    <n v="0"/>
    <m/>
    <m/>
    <n v="0"/>
  </r>
  <r>
    <x v="5"/>
    <d v="2024-09-07T00:00:00"/>
    <x v="3"/>
    <x v="18"/>
    <x v="10"/>
    <n v="2"/>
    <n v="2"/>
    <n v="0"/>
    <m/>
    <m/>
    <n v="0"/>
  </r>
  <r>
    <x v="5"/>
    <d v="2024-09-07T00:00:00"/>
    <x v="3"/>
    <x v="18"/>
    <x v="10"/>
    <n v="12"/>
    <n v="9"/>
    <n v="-3"/>
    <m/>
    <m/>
    <n v="0"/>
  </r>
  <r>
    <x v="5"/>
    <d v="2024-09-07T00:00:00"/>
    <x v="3"/>
    <x v="18"/>
    <x v="10"/>
    <n v="1"/>
    <n v="1"/>
    <n v="0"/>
    <m/>
    <m/>
    <n v="0"/>
  </r>
  <r>
    <x v="5"/>
    <d v="2024-09-07T00:00:00"/>
    <x v="3"/>
    <x v="18"/>
    <x v="10"/>
    <n v="1"/>
    <n v="1"/>
    <n v="0"/>
    <m/>
    <m/>
    <n v="0"/>
  </r>
  <r>
    <x v="5"/>
    <d v="2024-09-07T00:00:00"/>
    <x v="3"/>
    <x v="18"/>
    <x v="10"/>
    <n v="4"/>
    <n v="4"/>
    <n v="0"/>
    <m/>
    <m/>
    <n v="0"/>
  </r>
  <r>
    <x v="5"/>
    <d v="2024-09-07T00:00:00"/>
    <x v="3"/>
    <x v="18"/>
    <x v="10"/>
    <n v="2"/>
    <n v="2"/>
    <n v="0"/>
    <m/>
    <m/>
    <n v="0"/>
  </r>
  <r>
    <x v="5"/>
    <d v="2024-09-07T00:00:00"/>
    <x v="3"/>
    <x v="18"/>
    <x v="10"/>
    <n v="2"/>
    <n v="2"/>
    <n v="0"/>
    <m/>
    <m/>
    <n v="0"/>
  </r>
  <r>
    <x v="5"/>
    <d v="2024-09-07T00:00:00"/>
    <x v="3"/>
    <x v="18"/>
    <x v="10"/>
    <n v="1"/>
    <n v="1"/>
    <n v="0"/>
    <m/>
    <m/>
    <n v="0"/>
  </r>
  <r>
    <x v="5"/>
    <d v="2024-09-07T00:00:00"/>
    <x v="3"/>
    <x v="18"/>
    <x v="10"/>
    <n v="5"/>
    <n v="5"/>
    <n v="0"/>
    <m/>
    <m/>
    <n v="0"/>
  </r>
  <r>
    <x v="5"/>
    <d v="2024-09-07T00:00:00"/>
    <x v="3"/>
    <x v="18"/>
    <x v="10"/>
    <n v="3"/>
    <n v="3"/>
    <n v="0"/>
    <m/>
    <m/>
    <n v="0"/>
  </r>
  <r>
    <x v="5"/>
    <d v="2024-09-07T00:00:00"/>
    <x v="3"/>
    <x v="18"/>
    <x v="10"/>
    <n v="10"/>
    <n v="9"/>
    <n v="-1"/>
    <m/>
    <m/>
    <n v="0"/>
  </r>
  <r>
    <x v="5"/>
    <d v="2024-09-07T00:00:00"/>
    <x v="3"/>
    <x v="18"/>
    <x v="10"/>
    <n v="6"/>
    <n v="6"/>
    <n v="0"/>
    <m/>
    <m/>
    <n v="0"/>
  </r>
  <r>
    <x v="5"/>
    <d v="2024-09-07T00:00:00"/>
    <x v="3"/>
    <x v="18"/>
    <x v="10"/>
    <n v="2"/>
    <n v="2"/>
    <n v="0"/>
    <m/>
    <m/>
    <n v="0"/>
  </r>
  <r>
    <x v="5"/>
    <d v="2024-09-07T00:00:00"/>
    <x v="3"/>
    <x v="18"/>
    <x v="10"/>
    <n v="2"/>
    <n v="2"/>
    <n v="0"/>
    <m/>
    <m/>
    <n v="0"/>
  </r>
  <r>
    <x v="5"/>
    <d v="2024-09-07T00:00:00"/>
    <x v="3"/>
    <x v="15"/>
    <x v="16"/>
    <n v="1"/>
    <n v="0"/>
    <n v="-1"/>
    <n v="0"/>
    <n v="0"/>
    <n v="0"/>
  </r>
  <r>
    <x v="5"/>
    <d v="2024-09-07T00:00:00"/>
    <x v="3"/>
    <x v="15"/>
    <x v="16"/>
    <m/>
    <n v="4"/>
    <n v="4"/>
    <n v="7"/>
    <n v="4"/>
    <n v="-3"/>
  </r>
  <r>
    <x v="5"/>
    <d v="2024-09-07T00:00:00"/>
    <x v="3"/>
    <x v="15"/>
    <x v="16"/>
    <n v="1"/>
    <n v="1"/>
    <n v="0"/>
    <n v="0"/>
    <n v="0"/>
    <n v="0"/>
  </r>
  <r>
    <x v="5"/>
    <d v="2024-09-07T00:00:00"/>
    <x v="3"/>
    <x v="15"/>
    <x v="16"/>
    <m/>
    <n v="2"/>
    <n v="2"/>
    <n v="2"/>
    <n v="0"/>
    <n v="-2"/>
  </r>
  <r>
    <x v="5"/>
    <d v="2024-09-07T00:00:00"/>
    <x v="3"/>
    <x v="15"/>
    <x v="16"/>
    <n v="1"/>
    <n v="1"/>
    <n v="0"/>
    <n v="0"/>
    <n v="0"/>
    <n v="0"/>
  </r>
  <r>
    <x v="5"/>
    <d v="2024-09-07T00:00:00"/>
    <x v="3"/>
    <x v="15"/>
    <x v="17"/>
    <n v="2"/>
    <n v="2"/>
    <n v="0"/>
    <m/>
    <m/>
    <n v="0"/>
  </r>
  <r>
    <x v="5"/>
    <d v="2024-09-07T00:00:00"/>
    <x v="3"/>
    <x v="15"/>
    <x v="17"/>
    <m/>
    <n v="0"/>
    <n v="0"/>
    <n v="1"/>
    <n v="1"/>
    <n v="0"/>
  </r>
  <r>
    <x v="5"/>
    <d v="2024-09-07T00:00:00"/>
    <x v="3"/>
    <x v="15"/>
    <x v="17"/>
    <m/>
    <n v="2"/>
    <n v="2"/>
    <n v="4"/>
    <n v="1"/>
    <n v="-3"/>
  </r>
  <r>
    <x v="5"/>
    <d v="2024-09-07T00:00:00"/>
    <x v="3"/>
    <x v="15"/>
    <x v="17"/>
    <n v="1"/>
    <n v="1"/>
    <n v="0"/>
    <m/>
    <m/>
    <n v="0"/>
  </r>
  <r>
    <x v="5"/>
    <d v="2024-09-07T00:00:00"/>
    <x v="3"/>
    <x v="15"/>
    <x v="17"/>
    <n v="1"/>
    <n v="1"/>
    <n v="0"/>
    <m/>
    <m/>
    <n v="0"/>
  </r>
  <r>
    <x v="5"/>
    <d v="2024-09-07T00:00:00"/>
    <x v="3"/>
    <x v="15"/>
    <x v="18"/>
    <n v="2"/>
    <n v="2"/>
    <n v="0"/>
    <m/>
    <m/>
    <n v="0"/>
  </r>
  <r>
    <x v="5"/>
    <d v="2024-09-07T00:00:00"/>
    <x v="3"/>
    <x v="15"/>
    <x v="18"/>
    <n v="1"/>
    <n v="1"/>
    <n v="0"/>
    <m/>
    <m/>
    <n v="0"/>
  </r>
  <r>
    <x v="5"/>
    <d v="2024-09-07T00:00:00"/>
    <x v="3"/>
    <x v="15"/>
    <x v="18"/>
    <n v="1"/>
    <n v="1"/>
    <n v="0"/>
    <m/>
    <m/>
    <n v="0"/>
  </r>
  <r>
    <x v="5"/>
    <d v="2024-09-07T00:00:00"/>
    <x v="3"/>
    <x v="15"/>
    <x v="18"/>
    <n v="3"/>
    <n v="2"/>
    <n v="-1"/>
    <m/>
    <m/>
    <n v="0"/>
  </r>
  <r>
    <x v="5"/>
    <d v="2024-09-07T00:00:00"/>
    <x v="3"/>
    <x v="15"/>
    <x v="14"/>
    <m/>
    <m/>
    <n v="0"/>
    <n v="6"/>
    <n v="6"/>
    <n v="0"/>
  </r>
  <r>
    <x v="5"/>
    <d v="2024-09-07T00:00:00"/>
    <x v="3"/>
    <x v="15"/>
    <x v="14"/>
    <n v="3"/>
    <n v="1"/>
    <n v="-2"/>
    <n v="6"/>
    <n v="6"/>
    <n v="0"/>
  </r>
  <r>
    <x v="5"/>
    <d v="2024-09-07T00:00:00"/>
    <x v="3"/>
    <x v="15"/>
    <x v="14"/>
    <m/>
    <m/>
    <n v="0"/>
    <n v="6"/>
    <n v="6"/>
    <n v="0"/>
  </r>
  <r>
    <x v="5"/>
    <d v="2024-09-07T00:00:00"/>
    <x v="3"/>
    <x v="15"/>
    <x v="14"/>
    <m/>
    <m/>
    <n v="0"/>
    <n v="3"/>
    <n v="6"/>
    <n v="3"/>
  </r>
  <r>
    <x v="5"/>
    <d v="2024-09-07T00:00:00"/>
    <x v="3"/>
    <x v="17"/>
    <x v="8"/>
    <n v="1"/>
    <n v="0"/>
    <n v="-1"/>
    <m/>
    <m/>
    <n v="0"/>
  </r>
  <r>
    <x v="5"/>
    <d v="2024-09-07T00:00:00"/>
    <x v="3"/>
    <x v="17"/>
    <x v="8"/>
    <n v="1"/>
    <n v="1"/>
    <n v="0"/>
    <m/>
    <m/>
    <n v="0"/>
  </r>
  <r>
    <x v="5"/>
    <d v="2024-09-07T00:00:00"/>
    <x v="3"/>
    <x v="17"/>
    <x v="8"/>
    <n v="1"/>
    <n v="1"/>
    <n v="0"/>
    <m/>
    <m/>
    <n v="0"/>
  </r>
  <r>
    <x v="5"/>
    <d v="2024-09-07T00:00:00"/>
    <x v="3"/>
    <x v="17"/>
    <x v="8"/>
    <n v="1"/>
    <n v="1"/>
    <n v="0"/>
    <m/>
    <m/>
    <n v="0"/>
  </r>
  <r>
    <x v="5"/>
    <d v="2024-09-07T00:00:00"/>
    <x v="3"/>
    <x v="17"/>
    <x v="8"/>
    <n v="2"/>
    <n v="2"/>
    <n v="0"/>
    <m/>
    <m/>
    <n v="0"/>
  </r>
  <r>
    <x v="5"/>
    <d v="2024-09-07T00:00:00"/>
    <x v="3"/>
    <x v="17"/>
    <x v="8"/>
    <n v="2"/>
    <n v="2"/>
    <n v="0"/>
    <m/>
    <m/>
    <n v="0"/>
  </r>
  <r>
    <x v="5"/>
    <d v="2024-09-07T00:00:00"/>
    <x v="3"/>
    <x v="17"/>
    <x v="8"/>
    <n v="12"/>
    <n v="12"/>
    <n v="0"/>
    <m/>
    <m/>
    <n v="0"/>
  </r>
  <r>
    <x v="5"/>
    <d v="2024-09-07T00:00:00"/>
    <x v="3"/>
    <x v="17"/>
    <x v="8"/>
    <n v="1"/>
    <n v="1"/>
    <n v="0"/>
    <m/>
    <m/>
    <n v="0"/>
  </r>
  <r>
    <x v="5"/>
    <d v="2024-09-07T00:00:00"/>
    <x v="3"/>
    <x v="17"/>
    <x v="8"/>
    <n v="1"/>
    <n v="1"/>
    <n v="0"/>
    <m/>
    <m/>
    <n v="0"/>
  </r>
  <r>
    <x v="5"/>
    <d v="2024-09-07T00:00:00"/>
    <x v="3"/>
    <x v="17"/>
    <x v="8"/>
    <n v="4"/>
    <n v="2"/>
    <n v="-2"/>
    <m/>
    <m/>
    <n v="0"/>
  </r>
  <r>
    <x v="5"/>
    <d v="2024-09-07T00:00:00"/>
    <x v="3"/>
    <x v="17"/>
    <x v="8"/>
    <n v="2"/>
    <n v="2"/>
    <n v="0"/>
    <m/>
    <m/>
    <n v="0"/>
  </r>
  <r>
    <x v="5"/>
    <d v="2024-09-07T00:00:00"/>
    <x v="3"/>
    <x v="17"/>
    <x v="8"/>
    <n v="2"/>
    <n v="2"/>
    <n v="0"/>
    <m/>
    <m/>
    <n v="0"/>
  </r>
  <r>
    <x v="5"/>
    <d v="2024-09-07T00:00:00"/>
    <x v="3"/>
    <x v="17"/>
    <x v="8"/>
    <n v="4"/>
    <n v="4"/>
    <n v="0"/>
    <m/>
    <m/>
    <n v="0"/>
  </r>
  <r>
    <x v="5"/>
    <d v="2024-09-07T00:00:00"/>
    <x v="3"/>
    <x v="17"/>
    <x v="8"/>
    <n v="1"/>
    <n v="1"/>
    <n v="0"/>
    <m/>
    <m/>
    <n v="0"/>
  </r>
  <r>
    <x v="5"/>
    <d v="2024-09-07T00:00:00"/>
    <x v="3"/>
    <x v="17"/>
    <x v="8"/>
    <n v="3"/>
    <n v="3"/>
    <n v="0"/>
    <m/>
    <m/>
    <n v="0"/>
  </r>
  <r>
    <x v="5"/>
    <d v="2024-09-07T00:00:00"/>
    <x v="3"/>
    <x v="17"/>
    <x v="8"/>
    <n v="10"/>
    <n v="10"/>
    <n v="0"/>
    <m/>
    <m/>
    <n v="0"/>
  </r>
  <r>
    <x v="5"/>
    <d v="2024-09-07T00:00:00"/>
    <x v="3"/>
    <x v="17"/>
    <x v="8"/>
    <n v="6"/>
    <n v="6"/>
    <n v="0"/>
    <m/>
    <m/>
    <n v="0"/>
  </r>
  <r>
    <x v="5"/>
    <d v="2024-09-07T00:00:00"/>
    <x v="3"/>
    <x v="17"/>
    <x v="8"/>
    <n v="2"/>
    <n v="1"/>
    <n v="-1"/>
    <m/>
    <m/>
    <n v="0"/>
  </r>
  <r>
    <x v="5"/>
    <d v="2024-09-07T00:00:00"/>
    <x v="3"/>
    <x v="17"/>
    <x v="8"/>
    <n v="2"/>
    <n v="2"/>
    <n v="0"/>
    <m/>
    <m/>
    <n v="0"/>
  </r>
  <r>
    <x v="5"/>
    <d v="2024-09-14T00:00:00"/>
    <x v="4"/>
    <x v="16"/>
    <x v="7"/>
    <n v="1"/>
    <n v="1"/>
    <n v="0"/>
    <m/>
    <m/>
    <n v="0"/>
  </r>
  <r>
    <x v="5"/>
    <d v="2024-09-14T00:00:00"/>
    <x v="4"/>
    <x v="16"/>
    <x v="7"/>
    <n v="1"/>
    <n v="1"/>
    <n v="0"/>
    <m/>
    <m/>
    <n v="0"/>
  </r>
  <r>
    <x v="5"/>
    <d v="2024-09-14T00:00:00"/>
    <x v="4"/>
    <x v="16"/>
    <x v="7"/>
    <n v="1"/>
    <n v="1"/>
    <n v="0"/>
    <m/>
    <m/>
    <n v="0"/>
  </r>
  <r>
    <x v="5"/>
    <d v="2024-09-14T00:00:00"/>
    <x v="4"/>
    <x v="16"/>
    <x v="7"/>
    <n v="1"/>
    <n v="2"/>
    <n v="1"/>
    <m/>
    <m/>
    <n v="0"/>
  </r>
  <r>
    <x v="5"/>
    <d v="2024-09-14T00:00:00"/>
    <x v="4"/>
    <x v="16"/>
    <x v="7"/>
    <n v="1"/>
    <n v="2"/>
    <n v="1"/>
    <m/>
    <m/>
    <n v="0"/>
  </r>
  <r>
    <x v="5"/>
    <d v="2024-09-14T00:00:00"/>
    <x v="4"/>
    <x v="16"/>
    <x v="7"/>
    <n v="12"/>
    <n v="12"/>
    <n v="0"/>
    <m/>
    <m/>
    <n v="0"/>
  </r>
  <r>
    <x v="5"/>
    <d v="2024-09-14T00:00:00"/>
    <x v="4"/>
    <x v="16"/>
    <x v="7"/>
    <n v="2"/>
    <n v="2"/>
    <n v="0"/>
    <m/>
    <m/>
    <n v="0"/>
  </r>
  <r>
    <x v="5"/>
    <d v="2024-09-14T00:00:00"/>
    <x v="4"/>
    <x v="16"/>
    <x v="7"/>
    <n v="2"/>
    <n v="2"/>
    <n v="0"/>
    <m/>
    <m/>
    <n v="0"/>
  </r>
  <r>
    <x v="5"/>
    <d v="2024-09-14T00:00:00"/>
    <x v="4"/>
    <x v="16"/>
    <x v="7"/>
    <n v="4"/>
    <m/>
    <n v="-4"/>
    <m/>
    <m/>
    <n v="0"/>
  </r>
  <r>
    <x v="5"/>
    <d v="2024-09-14T00:00:00"/>
    <x v="4"/>
    <x v="16"/>
    <x v="7"/>
    <n v="8"/>
    <n v="8"/>
    <n v="0"/>
    <m/>
    <m/>
    <n v="0"/>
  </r>
  <r>
    <x v="5"/>
    <d v="2024-09-14T00:00:00"/>
    <x v="4"/>
    <x v="16"/>
    <x v="7"/>
    <n v="2"/>
    <n v="2"/>
    <n v="0"/>
    <m/>
    <m/>
    <n v="0"/>
  </r>
  <r>
    <x v="5"/>
    <d v="2024-09-14T00:00:00"/>
    <x v="4"/>
    <x v="16"/>
    <x v="7"/>
    <n v="2"/>
    <n v="3"/>
    <n v="1"/>
    <m/>
    <m/>
    <n v="0"/>
  </r>
  <r>
    <x v="5"/>
    <d v="2024-09-14T00:00:00"/>
    <x v="4"/>
    <x v="16"/>
    <x v="7"/>
    <n v="10"/>
    <n v="10"/>
    <n v="0"/>
    <m/>
    <m/>
    <n v="0"/>
  </r>
  <r>
    <x v="5"/>
    <d v="2024-09-14T00:00:00"/>
    <x v="4"/>
    <x v="16"/>
    <x v="7"/>
    <n v="6"/>
    <n v="6"/>
    <n v="0"/>
    <m/>
    <m/>
    <n v="0"/>
  </r>
  <r>
    <x v="5"/>
    <d v="2024-09-14T00:00:00"/>
    <x v="4"/>
    <x v="16"/>
    <x v="7"/>
    <n v="1"/>
    <n v="2"/>
    <n v="1"/>
    <m/>
    <m/>
    <n v="0"/>
  </r>
  <r>
    <x v="5"/>
    <d v="2024-09-14T00:00:00"/>
    <x v="4"/>
    <x v="16"/>
    <x v="7"/>
    <n v="4"/>
    <n v="5"/>
    <n v="1"/>
    <m/>
    <m/>
    <n v="0"/>
  </r>
  <r>
    <x v="5"/>
    <d v="2024-09-14T00:00:00"/>
    <x v="4"/>
    <x v="17"/>
    <x v="8"/>
    <n v="1"/>
    <n v="0"/>
    <n v="-1"/>
    <m/>
    <m/>
    <n v="0"/>
  </r>
  <r>
    <x v="5"/>
    <d v="2024-09-14T00:00:00"/>
    <x v="4"/>
    <x v="17"/>
    <x v="8"/>
    <n v="1"/>
    <n v="1"/>
    <n v="0"/>
    <m/>
    <m/>
    <n v="0"/>
  </r>
  <r>
    <x v="5"/>
    <d v="2024-09-14T00:00:00"/>
    <x v="4"/>
    <x v="17"/>
    <x v="8"/>
    <n v="1"/>
    <n v="1"/>
    <n v="0"/>
    <m/>
    <m/>
    <n v="0"/>
  </r>
  <r>
    <x v="5"/>
    <d v="2024-09-14T00:00:00"/>
    <x v="4"/>
    <x v="17"/>
    <x v="8"/>
    <n v="1"/>
    <n v="1"/>
    <n v="0"/>
    <m/>
    <m/>
    <n v="0"/>
  </r>
  <r>
    <x v="5"/>
    <d v="2024-09-14T00:00:00"/>
    <x v="4"/>
    <x v="17"/>
    <x v="8"/>
    <n v="2"/>
    <n v="2"/>
    <n v="0"/>
    <m/>
    <m/>
    <n v="0"/>
  </r>
  <r>
    <x v="5"/>
    <d v="2024-09-14T00:00:00"/>
    <x v="4"/>
    <x v="17"/>
    <x v="8"/>
    <n v="2"/>
    <n v="2"/>
    <n v="0"/>
    <m/>
    <m/>
    <n v="0"/>
  </r>
  <r>
    <x v="5"/>
    <d v="2024-09-14T00:00:00"/>
    <x v="4"/>
    <x v="17"/>
    <x v="8"/>
    <n v="12"/>
    <n v="12"/>
    <n v="0"/>
    <m/>
    <m/>
    <n v="0"/>
  </r>
  <r>
    <x v="5"/>
    <d v="2024-09-14T00:00:00"/>
    <x v="4"/>
    <x v="17"/>
    <x v="8"/>
    <n v="1"/>
    <n v="1"/>
    <n v="0"/>
    <m/>
    <m/>
    <n v="0"/>
  </r>
  <r>
    <x v="5"/>
    <d v="2024-09-14T00:00:00"/>
    <x v="4"/>
    <x v="17"/>
    <x v="8"/>
    <n v="1"/>
    <n v="1"/>
    <n v="0"/>
    <m/>
    <m/>
    <n v="0"/>
  </r>
  <r>
    <x v="5"/>
    <d v="2024-09-14T00:00:00"/>
    <x v="4"/>
    <x v="17"/>
    <x v="8"/>
    <n v="4"/>
    <n v="4"/>
    <n v="0"/>
    <m/>
    <m/>
    <n v="0"/>
  </r>
  <r>
    <x v="5"/>
    <d v="2024-09-14T00:00:00"/>
    <x v="4"/>
    <x v="17"/>
    <x v="8"/>
    <n v="2"/>
    <n v="2"/>
    <n v="0"/>
    <m/>
    <m/>
    <n v="0"/>
  </r>
  <r>
    <x v="5"/>
    <d v="2024-09-14T00:00:00"/>
    <x v="4"/>
    <x v="17"/>
    <x v="8"/>
    <n v="2"/>
    <n v="2"/>
    <n v="0"/>
    <m/>
    <m/>
    <n v="0"/>
  </r>
  <r>
    <x v="5"/>
    <d v="2024-09-14T00:00:00"/>
    <x v="4"/>
    <x v="17"/>
    <x v="8"/>
    <n v="4"/>
    <n v="4"/>
    <n v="0"/>
    <m/>
    <m/>
    <n v="0"/>
  </r>
  <r>
    <x v="5"/>
    <d v="2024-09-14T00:00:00"/>
    <x v="4"/>
    <x v="17"/>
    <x v="8"/>
    <n v="1"/>
    <n v="1"/>
    <n v="0"/>
    <m/>
    <m/>
    <n v="0"/>
  </r>
  <r>
    <x v="5"/>
    <d v="2024-09-14T00:00:00"/>
    <x v="4"/>
    <x v="17"/>
    <x v="8"/>
    <n v="3"/>
    <n v="3"/>
    <n v="0"/>
    <m/>
    <m/>
    <n v="0"/>
  </r>
  <r>
    <x v="5"/>
    <d v="2024-09-14T00:00:00"/>
    <x v="4"/>
    <x v="17"/>
    <x v="8"/>
    <n v="10"/>
    <n v="10"/>
    <n v="0"/>
    <m/>
    <m/>
    <n v="0"/>
  </r>
  <r>
    <x v="5"/>
    <d v="2024-09-14T00:00:00"/>
    <x v="4"/>
    <x v="17"/>
    <x v="8"/>
    <n v="6"/>
    <n v="6"/>
    <n v="0"/>
    <m/>
    <m/>
    <n v="0"/>
  </r>
  <r>
    <x v="5"/>
    <d v="2024-09-14T00:00:00"/>
    <x v="4"/>
    <x v="17"/>
    <x v="8"/>
    <n v="2"/>
    <n v="2"/>
    <n v="0"/>
    <m/>
    <m/>
    <n v="0"/>
  </r>
  <r>
    <x v="5"/>
    <d v="2024-09-14T00:00:00"/>
    <x v="4"/>
    <x v="17"/>
    <x v="8"/>
    <n v="2"/>
    <n v="2"/>
    <n v="0"/>
    <m/>
    <m/>
    <n v="0"/>
  </r>
  <r>
    <x v="5"/>
    <d v="2024-09-14T00:00:00"/>
    <x v="4"/>
    <x v="18"/>
    <x v="10"/>
    <n v="1"/>
    <n v="1"/>
    <n v="0"/>
    <m/>
    <m/>
    <n v="0"/>
  </r>
  <r>
    <x v="5"/>
    <d v="2024-09-14T00:00:00"/>
    <x v="4"/>
    <x v="18"/>
    <x v="10"/>
    <n v="1"/>
    <n v="1"/>
    <n v="0"/>
    <m/>
    <m/>
    <n v="0"/>
  </r>
  <r>
    <x v="5"/>
    <d v="2024-09-14T00:00:00"/>
    <x v="4"/>
    <x v="18"/>
    <x v="10"/>
    <n v="1"/>
    <n v="1"/>
    <n v="0"/>
    <m/>
    <m/>
    <n v="0"/>
  </r>
  <r>
    <x v="5"/>
    <d v="2024-09-14T00:00:00"/>
    <x v="4"/>
    <x v="18"/>
    <x v="10"/>
    <n v="1"/>
    <n v="1"/>
    <n v="0"/>
    <m/>
    <m/>
    <n v="0"/>
  </r>
  <r>
    <x v="5"/>
    <d v="2024-09-14T00:00:00"/>
    <x v="4"/>
    <x v="18"/>
    <x v="10"/>
    <n v="2"/>
    <n v="2"/>
    <n v="0"/>
    <m/>
    <m/>
    <n v="0"/>
  </r>
  <r>
    <x v="5"/>
    <d v="2024-09-14T00:00:00"/>
    <x v="4"/>
    <x v="18"/>
    <x v="10"/>
    <n v="2"/>
    <n v="2"/>
    <n v="0"/>
    <m/>
    <m/>
    <n v="0"/>
  </r>
  <r>
    <x v="5"/>
    <d v="2024-09-14T00:00:00"/>
    <x v="4"/>
    <x v="18"/>
    <x v="10"/>
    <n v="12"/>
    <n v="9"/>
    <n v="-3"/>
    <m/>
    <m/>
    <n v="0"/>
  </r>
  <r>
    <x v="5"/>
    <d v="2024-09-14T00:00:00"/>
    <x v="4"/>
    <x v="18"/>
    <x v="10"/>
    <n v="1"/>
    <n v="1"/>
    <n v="0"/>
    <m/>
    <m/>
    <n v="0"/>
  </r>
  <r>
    <x v="5"/>
    <d v="2024-09-14T00:00:00"/>
    <x v="4"/>
    <x v="18"/>
    <x v="10"/>
    <n v="1"/>
    <n v="1"/>
    <n v="0"/>
    <m/>
    <m/>
    <n v="0"/>
  </r>
  <r>
    <x v="5"/>
    <d v="2024-09-14T00:00:00"/>
    <x v="4"/>
    <x v="18"/>
    <x v="10"/>
    <n v="4"/>
    <n v="4"/>
    <n v="0"/>
    <m/>
    <m/>
    <n v="0"/>
  </r>
  <r>
    <x v="5"/>
    <d v="2024-09-14T00:00:00"/>
    <x v="4"/>
    <x v="18"/>
    <x v="10"/>
    <n v="2"/>
    <n v="2"/>
    <n v="0"/>
    <m/>
    <m/>
    <n v="0"/>
  </r>
  <r>
    <x v="5"/>
    <d v="2024-09-14T00:00:00"/>
    <x v="4"/>
    <x v="18"/>
    <x v="10"/>
    <n v="2"/>
    <n v="2"/>
    <n v="0"/>
    <m/>
    <m/>
    <n v="0"/>
  </r>
  <r>
    <x v="5"/>
    <d v="2024-09-14T00:00:00"/>
    <x v="4"/>
    <x v="18"/>
    <x v="10"/>
    <n v="1"/>
    <n v="1"/>
    <n v="0"/>
    <m/>
    <m/>
    <n v="0"/>
  </r>
  <r>
    <x v="5"/>
    <d v="2024-09-14T00:00:00"/>
    <x v="4"/>
    <x v="18"/>
    <x v="10"/>
    <n v="5"/>
    <n v="5"/>
    <n v="0"/>
    <m/>
    <m/>
    <n v="0"/>
  </r>
  <r>
    <x v="5"/>
    <d v="2024-09-14T00:00:00"/>
    <x v="4"/>
    <x v="18"/>
    <x v="10"/>
    <n v="3"/>
    <n v="3"/>
    <n v="0"/>
    <m/>
    <m/>
    <n v="0"/>
  </r>
  <r>
    <x v="5"/>
    <d v="2024-09-14T00:00:00"/>
    <x v="4"/>
    <x v="18"/>
    <x v="10"/>
    <n v="10"/>
    <n v="11"/>
    <n v="1"/>
    <m/>
    <m/>
    <n v="0"/>
  </r>
  <r>
    <x v="5"/>
    <d v="2024-09-14T00:00:00"/>
    <x v="4"/>
    <x v="18"/>
    <x v="10"/>
    <n v="6"/>
    <n v="6"/>
    <n v="0"/>
    <m/>
    <m/>
    <n v="0"/>
  </r>
  <r>
    <x v="5"/>
    <d v="2024-09-14T00:00:00"/>
    <x v="4"/>
    <x v="18"/>
    <x v="10"/>
    <n v="2"/>
    <n v="2"/>
    <n v="0"/>
    <m/>
    <m/>
    <n v="0"/>
  </r>
  <r>
    <x v="5"/>
    <d v="2024-09-14T00:00:00"/>
    <x v="4"/>
    <x v="18"/>
    <x v="10"/>
    <n v="2"/>
    <n v="2"/>
    <n v="0"/>
    <m/>
    <m/>
    <n v="0"/>
  </r>
  <r>
    <x v="5"/>
    <d v="2024-09-15T00:00:00"/>
    <x v="4"/>
    <x v="19"/>
    <x v="13"/>
    <n v="1"/>
    <n v="1"/>
    <n v="0"/>
    <m/>
    <m/>
    <n v="0"/>
  </r>
  <r>
    <x v="5"/>
    <d v="2024-09-15T00:00:00"/>
    <x v="4"/>
    <x v="19"/>
    <x v="13"/>
    <n v="1"/>
    <n v="1"/>
    <n v="0"/>
    <m/>
    <m/>
    <n v="0"/>
  </r>
  <r>
    <x v="5"/>
    <d v="2024-09-15T00:00:00"/>
    <x v="4"/>
    <x v="19"/>
    <x v="13"/>
    <n v="2"/>
    <n v="2"/>
    <n v="0"/>
    <m/>
    <m/>
    <n v="0"/>
  </r>
  <r>
    <x v="5"/>
    <d v="2024-09-15T00:00:00"/>
    <x v="4"/>
    <x v="19"/>
    <x v="13"/>
    <n v="1"/>
    <n v="1"/>
    <n v="0"/>
    <m/>
    <m/>
    <n v="0"/>
  </r>
  <r>
    <x v="5"/>
    <d v="2024-09-15T00:00:00"/>
    <x v="4"/>
    <x v="19"/>
    <x v="13"/>
    <n v="1"/>
    <n v="2"/>
    <n v="1"/>
    <m/>
    <m/>
    <n v="0"/>
  </r>
  <r>
    <x v="5"/>
    <d v="2024-09-15T00:00:00"/>
    <x v="4"/>
    <x v="19"/>
    <x v="13"/>
    <n v="1"/>
    <n v="1"/>
    <n v="0"/>
    <m/>
    <m/>
    <n v="0"/>
  </r>
  <r>
    <x v="5"/>
    <d v="2024-09-15T00:00:00"/>
    <x v="4"/>
    <x v="19"/>
    <x v="13"/>
    <n v="1"/>
    <n v="1"/>
    <n v="0"/>
    <m/>
    <m/>
    <n v="0"/>
  </r>
  <r>
    <x v="5"/>
    <d v="2024-09-15T00:00:00"/>
    <x v="4"/>
    <x v="19"/>
    <x v="13"/>
    <n v="1"/>
    <n v="1"/>
    <n v="0"/>
    <m/>
    <m/>
    <n v="0"/>
  </r>
  <r>
    <x v="5"/>
    <d v="2024-09-15T00:00:00"/>
    <x v="4"/>
    <x v="19"/>
    <x v="13"/>
    <n v="3"/>
    <n v="3"/>
    <n v="0"/>
    <m/>
    <m/>
    <n v="0"/>
  </r>
  <r>
    <x v="5"/>
    <d v="2024-09-15T00:00:00"/>
    <x v="4"/>
    <x v="19"/>
    <x v="13"/>
    <n v="1"/>
    <n v="1"/>
    <n v="0"/>
    <m/>
    <m/>
    <n v="0"/>
  </r>
  <r>
    <x v="5"/>
    <d v="2024-09-15T00:00:00"/>
    <x v="4"/>
    <x v="19"/>
    <x v="13"/>
    <n v="1"/>
    <n v="1"/>
    <n v="0"/>
    <m/>
    <m/>
    <n v="0"/>
  </r>
  <r>
    <x v="5"/>
    <d v="2024-09-15T00:00:00"/>
    <x v="4"/>
    <x v="19"/>
    <x v="13"/>
    <n v="1"/>
    <n v="1"/>
    <n v="0"/>
    <m/>
    <m/>
    <n v="0"/>
  </r>
  <r>
    <x v="5"/>
    <d v="2024-09-15T00:00:00"/>
    <x v="4"/>
    <x v="19"/>
    <x v="13"/>
    <n v="1"/>
    <n v="1"/>
    <n v="0"/>
    <m/>
    <m/>
    <n v="0"/>
  </r>
  <r>
    <x v="5"/>
    <d v="2024-09-15T00:00:00"/>
    <x v="4"/>
    <x v="19"/>
    <x v="13"/>
    <n v="4"/>
    <n v="4"/>
    <n v="0"/>
    <m/>
    <m/>
    <n v="0"/>
  </r>
  <r>
    <x v="5"/>
    <d v="2024-09-15T00:00:00"/>
    <x v="4"/>
    <x v="19"/>
    <x v="13"/>
    <n v="1"/>
    <n v="1"/>
    <n v="0"/>
    <m/>
    <m/>
    <n v="0"/>
  </r>
  <r>
    <x v="5"/>
    <d v="2024-09-15T00:00:00"/>
    <x v="4"/>
    <x v="19"/>
    <x v="13"/>
    <m/>
    <n v="4"/>
    <n v="4"/>
    <m/>
    <m/>
    <n v="0"/>
  </r>
  <r>
    <x v="5"/>
    <d v="2024-09-15T00:00:00"/>
    <x v="4"/>
    <x v="19"/>
    <x v="13"/>
    <n v="2"/>
    <n v="0"/>
    <n v="-2"/>
    <m/>
    <m/>
    <n v="0"/>
  </r>
  <r>
    <x v="5"/>
    <d v="2024-09-15T00:00:00"/>
    <x v="4"/>
    <x v="19"/>
    <x v="19"/>
    <n v="2"/>
    <n v="2"/>
    <n v="0"/>
    <m/>
    <m/>
    <n v="0"/>
  </r>
  <r>
    <x v="5"/>
    <d v="2024-09-15T00:00:00"/>
    <x v="4"/>
    <x v="19"/>
    <x v="19"/>
    <n v="1"/>
    <n v="1"/>
    <n v="0"/>
    <m/>
    <m/>
    <n v="0"/>
  </r>
  <r>
    <x v="5"/>
    <d v="2024-09-15T00:00:00"/>
    <x v="4"/>
    <x v="19"/>
    <x v="19"/>
    <n v="3"/>
    <n v="3"/>
    <n v="0"/>
    <m/>
    <m/>
    <n v="0"/>
  </r>
  <r>
    <x v="5"/>
    <d v="2024-09-15T00:00:00"/>
    <x v="4"/>
    <x v="19"/>
    <x v="19"/>
    <n v="3"/>
    <n v="1"/>
    <n v="-2"/>
    <m/>
    <m/>
    <n v="0"/>
  </r>
  <r>
    <x v="5"/>
    <d v="2024-09-15T00:00:00"/>
    <x v="4"/>
    <x v="19"/>
    <x v="19"/>
    <n v="0"/>
    <n v="2"/>
    <n v="2"/>
    <m/>
    <m/>
    <n v="0"/>
  </r>
  <r>
    <x v="5"/>
    <d v="2024-09-15T00:00:00"/>
    <x v="4"/>
    <x v="19"/>
    <x v="19"/>
    <n v="1"/>
    <n v="1"/>
    <n v="0"/>
    <m/>
    <m/>
    <n v="0"/>
  </r>
  <r>
    <x v="5"/>
    <d v="2024-09-14T00:00:00"/>
    <x v="4"/>
    <x v="15"/>
    <x v="16"/>
    <n v="1"/>
    <n v="0"/>
    <n v="-1"/>
    <n v="0"/>
    <n v="0"/>
    <n v="0"/>
  </r>
  <r>
    <x v="5"/>
    <d v="2024-09-14T00:00:00"/>
    <x v="4"/>
    <x v="15"/>
    <x v="16"/>
    <m/>
    <n v="4"/>
    <n v="4"/>
    <n v="7"/>
    <n v="4"/>
    <n v="-3"/>
  </r>
  <r>
    <x v="5"/>
    <d v="2024-09-14T00:00:00"/>
    <x v="4"/>
    <x v="15"/>
    <x v="16"/>
    <n v="1"/>
    <n v="1"/>
    <n v="0"/>
    <n v="0"/>
    <n v="0"/>
    <n v="0"/>
  </r>
  <r>
    <x v="5"/>
    <d v="2024-09-14T00:00:00"/>
    <x v="4"/>
    <x v="15"/>
    <x v="16"/>
    <m/>
    <n v="2"/>
    <n v="2"/>
    <n v="2"/>
    <n v="0"/>
    <n v="-2"/>
  </r>
  <r>
    <x v="5"/>
    <d v="2024-09-14T00:00:00"/>
    <x v="4"/>
    <x v="15"/>
    <x v="16"/>
    <n v="1"/>
    <n v="1"/>
    <n v="0"/>
    <n v="0"/>
    <n v="0"/>
    <n v="0"/>
  </r>
  <r>
    <x v="5"/>
    <d v="2024-09-14T00:00:00"/>
    <x v="4"/>
    <x v="15"/>
    <x v="17"/>
    <n v="2"/>
    <n v="2"/>
    <n v="0"/>
    <m/>
    <m/>
    <n v="0"/>
  </r>
  <r>
    <x v="5"/>
    <d v="2024-09-14T00:00:00"/>
    <x v="4"/>
    <x v="15"/>
    <x v="17"/>
    <m/>
    <n v="0"/>
    <n v="0"/>
    <n v="1"/>
    <n v="1"/>
    <n v="0"/>
  </r>
  <r>
    <x v="5"/>
    <d v="2024-09-14T00:00:00"/>
    <x v="4"/>
    <x v="15"/>
    <x v="17"/>
    <m/>
    <n v="2"/>
    <n v="2"/>
    <n v="4"/>
    <n v="1"/>
    <n v="-3"/>
  </r>
  <r>
    <x v="5"/>
    <d v="2024-09-14T00:00:00"/>
    <x v="4"/>
    <x v="15"/>
    <x v="17"/>
    <n v="1"/>
    <n v="1"/>
    <n v="0"/>
    <m/>
    <m/>
    <n v="0"/>
  </r>
  <r>
    <x v="5"/>
    <d v="2024-09-14T00:00:00"/>
    <x v="4"/>
    <x v="15"/>
    <x v="17"/>
    <n v="1"/>
    <n v="1"/>
    <n v="0"/>
    <m/>
    <m/>
    <n v="0"/>
  </r>
  <r>
    <x v="5"/>
    <d v="2024-09-14T00:00:00"/>
    <x v="4"/>
    <x v="15"/>
    <x v="18"/>
    <n v="2"/>
    <n v="2"/>
    <n v="0"/>
    <m/>
    <m/>
    <n v="0"/>
  </r>
  <r>
    <x v="5"/>
    <d v="2024-09-14T00:00:00"/>
    <x v="4"/>
    <x v="15"/>
    <x v="18"/>
    <n v="1"/>
    <n v="1"/>
    <n v="0"/>
    <m/>
    <m/>
    <n v="0"/>
  </r>
  <r>
    <x v="5"/>
    <d v="2024-09-14T00:00:00"/>
    <x v="4"/>
    <x v="15"/>
    <x v="18"/>
    <n v="1"/>
    <n v="1"/>
    <n v="0"/>
    <m/>
    <m/>
    <n v="0"/>
  </r>
  <r>
    <x v="5"/>
    <d v="2024-09-14T00:00:00"/>
    <x v="4"/>
    <x v="15"/>
    <x v="18"/>
    <n v="3"/>
    <n v="2"/>
    <n v="-1"/>
    <m/>
    <m/>
    <n v="0"/>
  </r>
  <r>
    <x v="5"/>
    <d v="2024-09-14T00:00:00"/>
    <x v="4"/>
    <x v="15"/>
    <x v="14"/>
    <m/>
    <m/>
    <n v="0"/>
    <n v="6"/>
    <n v="6"/>
    <n v="0"/>
  </r>
  <r>
    <x v="5"/>
    <d v="2024-09-14T00:00:00"/>
    <x v="4"/>
    <x v="15"/>
    <x v="14"/>
    <n v="3"/>
    <n v="1"/>
    <n v="-2"/>
    <n v="6"/>
    <n v="6"/>
    <n v="0"/>
  </r>
  <r>
    <x v="5"/>
    <d v="2024-09-14T00:00:00"/>
    <x v="4"/>
    <x v="15"/>
    <x v="14"/>
    <m/>
    <m/>
    <n v="0"/>
    <n v="6"/>
    <n v="6"/>
    <n v="0"/>
  </r>
  <r>
    <x v="5"/>
    <d v="2024-09-14T00:00:00"/>
    <x v="4"/>
    <x v="15"/>
    <x v="14"/>
    <m/>
    <m/>
    <n v="0"/>
    <n v="3"/>
    <n v="6"/>
    <n v="3"/>
  </r>
  <r>
    <x v="5"/>
    <d v="2024-09-15T00:00:00"/>
    <x v="4"/>
    <x v="16"/>
    <x v="9"/>
    <n v="1"/>
    <n v="1"/>
    <n v="0"/>
    <m/>
    <m/>
    <n v="0"/>
  </r>
  <r>
    <x v="5"/>
    <d v="2024-09-15T00:00:00"/>
    <x v="4"/>
    <x v="16"/>
    <x v="9"/>
    <n v="1"/>
    <n v="1"/>
    <n v="0"/>
    <m/>
    <m/>
    <n v="0"/>
  </r>
  <r>
    <x v="5"/>
    <d v="2024-09-15T00:00:00"/>
    <x v="4"/>
    <x v="16"/>
    <x v="9"/>
    <n v="1"/>
    <n v="1"/>
    <n v="0"/>
    <m/>
    <m/>
    <n v="0"/>
  </r>
  <r>
    <x v="5"/>
    <d v="2024-09-15T00:00:00"/>
    <x v="4"/>
    <x v="16"/>
    <x v="9"/>
    <n v="1"/>
    <n v="1"/>
    <n v="0"/>
    <m/>
    <m/>
    <n v="0"/>
  </r>
  <r>
    <x v="5"/>
    <d v="2024-09-15T00:00:00"/>
    <x v="4"/>
    <x v="16"/>
    <x v="9"/>
    <n v="2"/>
    <n v="2"/>
    <n v="0"/>
    <m/>
    <m/>
    <n v="0"/>
  </r>
  <r>
    <x v="5"/>
    <d v="2024-09-15T00:00:00"/>
    <x v="4"/>
    <x v="16"/>
    <x v="9"/>
    <n v="2"/>
    <n v="2"/>
    <n v="0"/>
    <m/>
    <m/>
    <n v="0"/>
  </r>
  <r>
    <x v="5"/>
    <d v="2024-09-15T00:00:00"/>
    <x v="4"/>
    <x v="16"/>
    <x v="9"/>
    <n v="12"/>
    <n v="10"/>
    <n v="-2"/>
    <m/>
    <m/>
    <n v="0"/>
  </r>
  <r>
    <x v="5"/>
    <d v="2024-09-15T00:00:00"/>
    <x v="4"/>
    <x v="16"/>
    <x v="9"/>
    <n v="1"/>
    <n v="2"/>
    <n v="1"/>
    <m/>
    <m/>
    <n v="0"/>
  </r>
  <r>
    <x v="5"/>
    <d v="2024-09-15T00:00:00"/>
    <x v="4"/>
    <x v="16"/>
    <x v="9"/>
    <n v="1"/>
    <n v="2"/>
    <n v="1"/>
    <m/>
    <m/>
    <n v="0"/>
  </r>
  <r>
    <x v="5"/>
    <d v="2024-09-15T00:00:00"/>
    <x v="4"/>
    <x v="16"/>
    <x v="9"/>
    <n v="4"/>
    <n v="3"/>
    <n v="-1"/>
    <m/>
    <m/>
    <n v="0"/>
  </r>
  <r>
    <x v="5"/>
    <d v="2024-09-15T00:00:00"/>
    <x v="4"/>
    <x v="16"/>
    <x v="9"/>
    <n v="2"/>
    <n v="2"/>
    <n v="0"/>
    <m/>
    <m/>
    <n v="0"/>
  </r>
  <r>
    <x v="5"/>
    <d v="2024-09-15T00:00:00"/>
    <x v="4"/>
    <x v="16"/>
    <x v="9"/>
    <n v="2"/>
    <n v="2"/>
    <n v="0"/>
    <m/>
    <m/>
    <n v="0"/>
  </r>
  <r>
    <x v="5"/>
    <d v="2024-09-15T00:00:00"/>
    <x v="4"/>
    <x v="16"/>
    <x v="9"/>
    <n v="1"/>
    <n v="3"/>
    <n v="2"/>
    <m/>
    <m/>
    <n v="0"/>
  </r>
  <r>
    <x v="5"/>
    <d v="2024-09-15T00:00:00"/>
    <x v="4"/>
    <x v="16"/>
    <x v="9"/>
    <n v="5"/>
    <n v="5"/>
    <n v="0"/>
    <m/>
    <m/>
    <n v="0"/>
  </r>
  <r>
    <x v="5"/>
    <d v="2024-09-15T00:00:00"/>
    <x v="4"/>
    <x v="16"/>
    <x v="9"/>
    <n v="3"/>
    <n v="3"/>
    <n v="0"/>
    <m/>
    <m/>
    <n v="0"/>
  </r>
  <r>
    <x v="5"/>
    <d v="2024-09-15T00:00:00"/>
    <x v="4"/>
    <x v="16"/>
    <x v="9"/>
    <n v="10"/>
    <n v="10"/>
    <n v="0"/>
    <m/>
    <m/>
    <n v="0"/>
  </r>
  <r>
    <x v="5"/>
    <d v="2024-09-15T00:00:00"/>
    <x v="4"/>
    <x v="16"/>
    <x v="9"/>
    <n v="6"/>
    <n v="4"/>
    <n v="-2"/>
    <m/>
    <m/>
    <n v="0"/>
  </r>
  <r>
    <x v="5"/>
    <d v="2024-09-15T00:00:00"/>
    <x v="4"/>
    <x v="16"/>
    <x v="9"/>
    <n v="2"/>
    <n v="2"/>
    <n v="0"/>
    <m/>
    <m/>
    <n v="0"/>
  </r>
  <r>
    <x v="5"/>
    <d v="2024-09-15T00:00:00"/>
    <x v="4"/>
    <x v="16"/>
    <x v="9"/>
    <n v="2"/>
    <n v="2"/>
    <n v="0"/>
    <m/>
    <m/>
    <n v="0"/>
  </r>
  <r>
    <x v="5"/>
    <d v="2024-09-15T00:00:00"/>
    <x v="4"/>
    <x v="16"/>
    <x v="15"/>
    <n v="4"/>
    <n v="4"/>
    <n v="0"/>
    <m/>
    <m/>
    <n v="0"/>
  </r>
  <r>
    <x v="5"/>
    <d v="2024-09-08T00:00:00"/>
    <x v="3"/>
    <x v="16"/>
    <x v="15"/>
    <n v="4"/>
    <n v="4"/>
    <n v="0"/>
    <m/>
    <m/>
    <n v="0"/>
  </r>
  <r>
    <x v="5"/>
    <d v="2024-09-21T00:00:00"/>
    <x v="5"/>
    <x v="19"/>
    <x v="13"/>
    <n v="1"/>
    <n v="1"/>
    <n v="0"/>
    <m/>
    <m/>
    <n v="0"/>
  </r>
  <r>
    <x v="5"/>
    <d v="2024-09-21T00:00:00"/>
    <x v="5"/>
    <x v="19"/>
    <x v="13"/>
    <n v="1"/>
    <n v="1"/>
    <n v="0"/>
    <m/>
    <m/>
    <n v="0"/>
  </r>
  <r>
    <x v="5"/>
    <d v="2024-09-21T00:00:00"/>
    <x v="5"/>
    <x v="19"/>
    <x v="13"/>
    <n v="2"/>
    <n v="2"/>
    <n v="0"/>
    <m/>
    <m/>
    <n v="0"/>
  </r>
  <r>
    <x v="5"/>
    <d v="2024-09-21T00:00:00"/>
    <x v="5"/>
    <x v="19"/>
    <x v="13"/>
    <n v="1"/>
    <n v="1"/>
    <n v="0"/>
    <m/>
    <m/>
    <n v="0"/>
  </r>
  <r>
    <x v="5"/>
    <d v="2024-09-21T00:00:00"/>
    <x v="5"/>
    <x v="19"/>
    <x v="13"/>
    <n v="1"/>
    <n v="2"/>
    <n v="1"/>
    <m/>
    <m/>
    <n v="0"/>
  </r>
  <r>
    <x v="5"/>
    <d v="2024-09-21T00:00:00"/>
    <x v="5"/>
    <x v="19"/>
    <x v="13"/>
    <n v="1"/>
    <n v="1"/>
    <n v="0"/>
    <m/>
    <m/>
    <n v="0"/>
  </r>
  <r>
    <x v="5"/>
    <d v="2024-09-21T00:00:00"/>
    <x v="5"/>
    <x v="19"/>
    <x v="13"/>
    <n v="1"/>
    <n v="1"/>
    <n v="0"/>
    <m/>
    <m/>
    <n v="0"/>
  </r>
  <r>
    <x v="5"/>
    <d v="2024-09-21T00:00:00"/>
    <x v="5"/>
    <x v="19"/>
    <x v="13"/>
    <n v="1"/>
    <n v="1"/>
    <n v="0"/>
    <m/>
    <m/>
    <n v="0"/>
  </r>
  <r>
    <x v="5"/>
    <d v="2024-09-21T00:00:00"/>
    <x v="5"/>
    <x v="19"/>
    <x v="13"/>
    <n v="3"/>
    <n v="3"/>
    <n v="0"/>
    <m/>
    <m/>
    <n v="0"/>
  </r>
  <r>
    <x v="5"/>
    <d v="2024-09-21T00:00:00"/>
    <x v="5"/>
    <x v="19"/>
    <x v="13"/>
    <n v="1"/>
    <n v="1"/>
    <n v="0"/>
    <m/>
    <m/>
    <n v="0"/>
  </r>
  <r>
    <x v="5"/>
    <d v="2024-09-21T00:00:00"/>
    <x v="5"/>
    <x v="19"/>
    <x v="13"/>
    <n v="1"/>
    <n v="1"/>
    <n v="0"/>
    <m/>
    <m/>
    <n v="0"/>
  </r>
  <r>
    <x v="5"/>
    <d v="2024-09-21T00:00:00"/>
    <x v="5"/>
    <x v="19"/>
    <x v="13"/>
    <n v="1"/>
    <n v="1"/>
    <n v="0"/>
    <m/>
    <m/>
    <n v="0"/>
  </r>
  <r>
    <x v="5"/>
    <d v="2024-09-21T00:00:00"/>
    <x v="5"/>
    <x v="19"/>
    <x v="13"/>
    <n v="1"/>
    <n v="1"/>
    <n v="0"/>
    <m/>
    <m/>
    <n v="0"/>
  </r>
  <r>
    <x v="5"/>
    <d v="2024-09-21T00:00:00"/>
    <x v="5"/>
    <x v="19"/>
    <x v="13"/>
    <n v="4"/>
    <n v="4"/>
    <n v="0"/>
    <m/>
    <m/>
    <n v="0"/>
  </r>
  <r>
    <x v="5"/>
    <d v="2024-09-21T00:00:00"/>
    <x v="5"/>
    <x v="19"/>
    <x v="13"/>
    <n v="1"/>
    <n v="1"/>
    <n v="0"/>
    <m/>
    <m/>
    <n v="0"/>
  </r>
  <r>
    <x v="5"/>
    <d v="2024-09-21T00:00:00"/>
    <x v="5"/>
    <x v="19"/>
    <x v="13"/>
    <m/>
    <n v="4"/>
    <n v="4"/>
    <m/>
    <m/>
    <n v="0"/>
  </r>
  <r>
    <x v="5"/>
    <d v="2024-09-21T00:00:00"/>
    <x v="5"/>
    <x v="19"/>
    <x v="13"/>
    <n v="2"/>
    <n v="0"/>
    <n v="-2"/>
    <m/>
    <m/>
    <n v="0"/>
  </r>
  <r>
    <x v="5"/>
    <d v="2024-09-21T00:00:00"/>
    <x v="5"/>
    <x v="19"/>
    <x v="19"/>
    <n v="2"/>
    <n v="2"/>
    <n v="0"/>
    <m/>
    <m/>
    <n v="0"/>
  </r>
  <r>
    <x v="5"/>
    <d v="2024-09-21T00:00:00"/>
    <x v="5"/>
    <x v="19"/>
    <x v="19"/>
    <n v="1"/>
    <n v="1"/>
    <n v="0"/>
    <m/>
    <m/>
    <n v="0"/>
  </r>
  <r>
    <x v="5"/>
    <d v="2024-09-21T00:00:00"/>
    <x v="5"/>
    <x v="19"/>
    <x v="19"/>
    <n v="3"/>
    <n v="3"/>
    <n v="0"/>
    <m/>
    <m/>
    <n v="0"/>
  </r>
  <r>
    <x v="5"/>
    <d v="2024-09-21T00:00:00"/>
    <x v="5"/>
    <x v="19"/>
    <x v="19"/>
    <n v="3"/>
    <n v="1"/>
    <n v="-2"/>
    <m/>
    <m/>
    <n v="0"/>
  </r>
  <r>
    <x v="5"/>
    <d v="2024-09-21T00:00:00"/>
    <x v="5"/>
    <x v="19"/>
    <x v="19"/>
    <n v="0"/>
    <n v="2"/>
    <n v="2"/>
    <m/>
    <m/>
    <n v="0"/>
  </r>
  <r>
    <x v="5"/>
    <d v="2024-09-21T00:00:00"/>
    <x v="5"/>
    <x v="19"/>
    <x v="19"/>
    <n v="1"/>
    <n v="1"/>
    <n v="0"/>
    <m/>
    <m/>
    <n v="0"/>
  </r>
  <r>
    <x v="5"/>
    <d v="2024-09-21T00:00:00"/>
    <x v="5"/>
    <x v="17"/>
    <x v="8"/>
    <n v="1"/>
    <n v="0"/>
    <n v="-1"/>
    <m/>
    <m/>
    <n v="0"/>
  </r>
  <r>
    <x v="5"/>
    <d v="2024-09-21T00:00:00"/>
    <x v="5"/>
    <x v="17"/>
    <x v="8"/>
    <n v="1"/>
    <n v="1"/>
    <n v="0"/>
    <m/>
    <m/>
    <n v="0"/>
  </r>
  <r>
    <x v="5"/>
    <d v="2024-09-21T00:00:00"/>
    <x v="5"/>
    <x v="17"/>
    <x v="8"/>
    <n v="1"/>
    <n v="1"/>
    <n v="0"/>
    <m/>
    <m/>
    <n v="0"/>
  </r>
  <r>
    <x v="5"/>
    <d v="2024-09-21T00:00:00"/>
    <x v="5"/>
    <x v="17"/>
    <x v="8"/>
    <n v="1"/>
    <n v="1"/>
    <n v="0"/>
    <m/>
    <m/>
    <n v="0"/>
  </r>
  <r>
    <x v="5"/>
    <d v="2024-09-21T00:00:00"/>
    <x v="5"/>
    <x v="17"/>
    <x v="8"/>
    <n v="2"/>
    <n v="2"/>
    <n v="0"/>
    <m/>
    <m/>
    <n v="0"/>
  </r>
  <r>
    <x v="5"/>
    <d v="2024-09-21T00:00:00"/>
    <x v="5"/>
    <x v="17"/>
    <x v="8"/>
    <n v="2"/>
    <n v="2"/>
    <n v="0"/>
    <m/>
    <m/>
    <n v="0"/>
  </r>
  <r>
    <x v="5"/>
    <d v="2024-09-21T00:00:00"/>
    <x v="5"/>
    <x v="17"/>
    <x v="8"/>
    <n v="12"/>
    <n v="12"/>
    <n v="0"/>
    <m/>
    <m/>
    <n v="0"/>
  </r>
  <r>
    <x v="5"/>
    <d v="2024-09-21T00:00:00"/>
    <x v="5"/>
    <x v="17"/>
    <x v="8"/>
    <n v="1"/>
    <n v="1"/>
    <n v="0"/>
    <m/>
    <m/>
    <n v="0"/>
  </r>
  <r>
    <x v="5"/>
    <d v="2024-09-21T00:00:00"/>
    <x v="5"/>
    <x v="17"/>
    <x v="8"/>
    <n v="1"/>
    <n v="1"/>
    <n v="0"/>
    <m/>
    <m/>
    <n v="0"/>
  </r>
  <r>
    <x v="5"/>
    <d v="2024-09-21T00:00:00"/>
    <x v="5"/>
    <x v="17"/>
    <x v="8"/>
    <n v="4"/>
    <n v="4"/>
    <n v="0"/>
    <m/>
    <m/>
    <n v="0"/>
  </r>
  <r>
    <x v="5"/>
    <d v="2024-09-21T00:00:00"/>
    <x v="5"/>
    <x v="17"/>
    <x v="8"/>
    <n v="2"/>
    <n v="2"/>
    <n v="0"/>
    <m/>
    <m/>
    <n v="0"/>
  </r>
  <r>
    <x v="5"/>
    <d v="2024-09-21T00:00:00"/>
    <x v="5"/>
    <x v="17"/>
    <x v="8"/>
    <n v="2"/>
    <n v="2"/>
    <n v="0"/>
    <m/>
    <m/>
    <n v="0"/>
  </r>
  <r>
    <x v="5"/>
    <d v="2024-09-21T00:00:00"/>
    <x v="5"/>
    <x v="17"/>
    <x v="8"/>
    <n v="4"/>
    <n v="4"/>
    <n v="0"/>
    <m/>
    <m/>
    <n v="0"/>
  </r>
  <r>
    <x v="5"/>
    <d v="2024-09-21T00:00:00"/>
    <x v="5"/>
    <x v="17"/>
    <x v="8"/>
    <n v="1"/>
    <n v="1"/>
    <n v="0"/>
    <m/>
    <m/>
    <n v="0"/>
  </r>
  <r>
    <x v="5"/>
    <d v="2024-09-21T00:00:00"/>
    <x v="5"/>
    <x v="17"/>
    <x v="8"/>
    <n v="3"/>
    <n v="3"/>
    <n v="0"/>
    <m/>
    <m/>
    <n v="0"/>
  </r>
  <r>
    <x v="5"/>
    <d v="2024-09-21T00:00:00"/>
    <x v="5"/>
    <x v="17"/>
    <x v="8"/>
    <n v="10"/>
    <n v="10"/>
    <n v="0"/>
    <m/>
    <m/>
    <n v="0"/>
  </r>
  <r>
    <x v="5"/>
    <d v="2024-09-21T00:00:00"/>
    <x v="5"/>
    <x v="17"/>
    <x v="8"/>
    <n v="6"/>
    <n v="6"/>
    <n v="0"/>
    <m/>
    <m/>
    <n v="0"/>
  </r>
  <r>
    <x v="5"/>
    <d v="2024-09-21T00:00:00"/>
    <x v="5"/>
    <x v="17"/>
    <x v="8"/>
    <n v="2"/>
    <n v="2"/>
    <n v="0"/>
    <m/>
    <m/>
    <n v="0"/>
  </r>
  <r>
    <x v="5"/>
    <d v="2024-09-21T00:00:00"/>
    <x v="5"/>
    <x v="17"/>
    <x v="8"/>
    <n v="2"/>
    <n v="2"/>
    <n v="0"/>
    <m/>
    <m/>
    <n v="0"/>
  </r>
  <r>
    <x v="5"/>
    <d v="2024-09-21T00:00:00"/>
    <x v="5"/>
    <x v="16"/>
    <x v="7"/>
    <n v="1"/>
    <n v="1"/>
    <n v="0"/>
    <m/>
    <m/>
    <n v="0"/>
  </r>
  <r>
    <x v="5"/>
    <d v="2024-09-21T00:00:00"/>
    <x v="5"/>
    <x v="16"/>
    <x v="7"/>
    <n v="1"/>
    <n v="1"/>
    <n v="0"/>
    <m/>
    <m/>
    <n v="0"/>
  </r>
  <r>
    <x v="5"/>
    <d v="2024-09-21T00:00:00"/>
    <x v="5"/>
    <x v="16"/>
    <x v="7"/>
    <n v="1"/>
    <n v="1"/>
    <n v="0"/>
    <m/>
    <m/>
    <n v="0"/>
  </r>
  <r>
    <x v="5"/>
    <d v="2024-09-21T00:00:00"/>
    <x v="5"/>
    <x v="16"/>
    <x v="7"/>
    <n v="1"/>
    <n v="2"/>
    <n v="1"/>
    <m/>
    <m/>
    <n v="0"/>
  </r>
  <r>
    <x v="5"/>
    <d v="2024-09-21T00:00:00"/>
    <x v="5"/>
    <x v="16"/>
    <x v="7"/>
    <n v="1"/>
    <n v="2"/>
    <n v="1"/>
    <m/>
    <m/>
    <n v="0"/>
  </r>
  <r>
    <x v="5"/>
    <d v="2024-09-21T00:00:00"/>
    <x v="5"/>
    <x v="16"/>
    <x v="7"/>
    <n v="12"/>
    <n v="12"/>
    <n v="0"/>
    <m/>
    <m/>
    <n v="0"/>
  </r>
  <r>
    <x v="5"/>
    <d v="2024-09-21T00:00:00"/>
    <x v="5"/>
    <x v="16"/>
    <x v="7"/>
    <n v="2"/>
    <n v="2"/>
    <n v="0"/>
    <m/>
    <m/>
    <n v="0"/>
  </r>
  <r>
    <x v="5"/>
    <d v="2024-09-21T00:00:00"/>
    <x v="5"/>
    <x v="16"/>
    <x v="7"/>
    <n v="2"/>
    <n v="2"/>
    <n v="0"/>
    <m/>
    <m/>
    <n v="0"/>
  </r>
  <r>
    <x v="5"/>
    <d v="2024-09-21T00:00:00"/>
    <x v="5"/>
    <x v="16"/>
    <x v="7"/>
    <n v="4"/>
    <m/>
    <n v="-4"/>
    <m/>
    <m/>
    <n v="0"/>
  </r>
  <r>
    <x v="5"/>
    <d v="2024-09-21T00:00:00"/>
    <x v="5"/>
    <x v="16"/>
    <x v="7"/>
    <n v="8"/>
    <n v="8"/>
    <n v="0"/>
    <m/>
    <m/>
    <n v="0"/>
  </r>
  <r>
    <x v="5"/>
    <d v="2024-09-21T00:00:00"/>
    <x v="5"/>
    <x v="16"/>
    <x v="7"/>
    <n v="2"/>
    <n v="2"/>
    <n v="0"/>
    <m/>
    <m/>
    <n v="0"/>
  </r>
  <r>
    <x v="5"/>
    <d v="2024-09-21T00:00:00"/>
    <x v="5"/>
    <x v="16"/>
    <x v="7"/>
    <n v="2"/>
    <n v="3"/>
    <n v="1"/>
    <m/>
    <m/>
    <n v="0"/>
  </r>
  <r>
    <x v="5"/>
    <d v="2024-09-21T00:00:00"/>
    <x v="5"/>
    <x v="16"/>
    <x v="7"/>
    <n v="10"/>
    <n v="9"/>
    <n v="-1"/>
    <m/>
    <m/>
    <n v="0"/>
  </r>
  <r>
    <x v="5"/>
    <d v="2024-09-21T00:00:00"/>
    <x v="5"/>
    <x v="16"/>
    <x v="7"/>
    <n v="6"/>
    <n v="6"/>
    <n v="0"/>
    <m/>
    <m/>
    <n v="0"/>
  </r>
  <r>
    <x v="5"/>
    <d v="2024-09-21T00:00:00"/>
    <x v="5"/>
    <x v="16"/>
    <x v="7"/>
    <n v="1"/>
    <n v="2"/>
    <n v="1"/>
    <m/>
    <m/>
    <n v="0"/>
  </r>
  <r>
    <x v="5"/>
    <d v="2024-09-21T00:00:00"/>
    <x v="5"/>
    <x v="16"/>
    <x v="7"/>
    <n v="4"/>
    <n v="5"/>
    <n v="1"/>
    <m/>
    <m/>
    <n v="0"/>
  </r>
  <r>
    <x v="5"/>
    <d v="2024-09-21T00:00:00"/>
    <x v="5"/>
    <x v="18"/>
    <x v="10"/>
    <n v="1"/>
    <n v="1"/>
    <n v="0"/>
    <m/>
    <m/>
    <n v="0"/>
  </r>
  <r>
    <x v="5"/>
    <d v="2024-09-21T00:00:00"/>
    <x v="5"/>
    <x v="18"/>
    <x v="10"/>
    <n v="1"/>
    <n v="1"/>
    <n v="0"/>
    <m/>
    <m/>
    <n v="0"/>
  </r>
  <r>
    <x v="5"/>
    <d v="2024-09-21T00:00:00"/>
    <x v="5"/>
    <x v="18"/>
    <x v="10"/>
    <n v="1"/>
    <n v="1"/>
    <n v="0"/>
    <m/>
    <m/>
    <n v="0"/>
  </r>
  <r>
    <x v="5"/>
    <d v="2024-09-21T00:00:00"/>
    <x v="5"/>
    <x v="18"/>
    <x v="10"/>
    <n v="1"/>
    <n v="1"/>
    <n v="0"/>
    <m/>
    <m/>
    <n v="0"/>
  </r>
  <r>
    <x v="5"/>
    <d v="2024-09-21T00:00:00"/>
    <x v="5"/>
    <x v="18"/>
    <x v="10"/>
    <n v="2"/>
    <n v="2"/>
    <n v="0"/>
    <m/>
    <m/>
    <n v="0"/>
  </r>
  <r>
    <x v="5"/>
    <d v="2024-09-21T00:00:00"/>
    <x v="5"/>
    <x v="18"/>
    <x v="10"/>
    <n v="2"/>
    <n v="2"/>
    <n v="0"/>
    <m/>
    <m/>
    <n v="0"/>
  </r>
  <r>
    <x v="5"/>
    <d v="2024-09-21T00:00:00"/>
    <x v="5"/>
    <x v="18"/>
    <x v="10"/>
    <n v="12"/>
    <n v="10"/>
    <n v="-2"/>
    <m/>
    <m/>
    <n v="0"/>
  </r>
  <r>
    <x v="5"/>
    <d v="2024-09-21T00:00:00"/>
    <x v="5"/>
    <x v="18"/>
    <x v="10"/>
    <n v="1"/>
    <n v="1"/>
    <n v="0"/>
    <m/>
    <m/>
    <n v="0"/>
  </r>
  <r>
    <x v="5"/>
    <d v="2024-09-21T00:00:00"/>
    <x v="5"/>
    <x v="18"/>
    <x v="10"/>
    <n v="1"/>
    <n v="1"/>
    <n v="0"/>
    <m/>
    <m/>
    <n v="0"/>
  </r>
  <r>
    <x v="5"/>
    <d v="2024-09-21T00:00:00"/>
    <x v="5"/>
    <x v="18"/>
    <x v="10"/>
    <n v="4"/>
    <n v="4"/>
    <n v="0"/>
    <m/>
    <m/>
    <n v="0"/>
  </r>
  <r>
    <x v="5"/>
    <d v="2024-09-21T00:00:00"/>
    <x v="5"/>
    <x v="18"/>
    <x v="10"/>
    <n v="2"/>
    <n v="2"/>
    <n v="0"/>
    <m/>
    <m/>
    <n v="0"/>
  </r>
  <r>
    <x v="5"/>
    <d v="2024-09-21T00:00:00"/>
    <x v="5"/>
    <x v="18"/>
    <x v="10"/>
    <n v="2"/>
    <n v="2"/>
    <n v="0"/>
    <m/>
    <m/>
    <n v="0"/>
  </r>
  <r>
    <x v="5"/>
    <d v="2024-09-21T00:00:00"/>
    <x v="5"/>
    <x v="18"/>
    <x v="10"/>
    <n v="1"/>
    <n v="1"/>
    <n v="0"/>
    <m/>
    <m/>
    <n v="0"/>
  </r>
  <r>
    <x v="5"/>
    <d v="2024-09-21T00:00:00"/>
    <x v="5"/>
    <x v="18"/>
    <x v="10"/>
    <n v="5"/>
    <n v="5"/>
    <n v="0"/>
    <m/>
    <m/>
    <n v="0"/>
  </r>
  <r>
    <x v="5"/>
    <d v="2024-09-21T00:00:00"/>
    <x v="5"/>
    <x v="18"/>
    <x v="10"/>
    <n v="3"/>
    <n v="3"/>
    <n v="0"/>
    <m/>
    <m/>
    <n v="0"/>
  </r>
  <r>
    <x v="5"/>
    <d v="2024-09-21T00:00:00"/>
    <x v="5"/>
    <x v="18"/>
    <x v="10"/>
    <n v="10"/>
    <n v="10"/>
    <n v="0"/>
    <m/>
    <m/>
    <n v="0"/>
  </r>
  <r>
    <x v="5"/>
    <d v="2024-09-21T00:00:00"/>
    <x v="5"/>
    <x v="18"/>
    <x v="10"/>
    <n v="6"/>
    <n v="6"/>
    <n v="0"/>
    <m/>
    <m/>
    <n v="0"/>
  </r>
  <r>
    <x v="5"/>
    <d v="2024-09-21T00:00:00"/>
    <x v="5"/>
    <x v="18"/>
    <x v="10"/>
    <n v="2"/>
    <n v="2"/>
    <n v="0"/>
    <m/>
    <m/>
    <n v="0"/>
  </r>
  <r>
    <x v="5"/>
    <d v="2024-09-21T00:00:00"/>
    <x v="5"/>
    <x v="18"/>
    <x v="10"/>
    <n v="2"/>
    <n v="2"/>
    <n v="0"/>
    <m/>
    <m/>
    <n v="0"/>
  </r>
  <r>
    <x v="5"/>
    <d v="2024-09-21T00:00:00"/>
    <x v="5"/>
    <x v="15"/>
    <x v="16"/>
    <n v="1"/>
    <n v="0"/>
    <n v="-1"/>
    <n v="0"/>
    <n v="0"/>
    <n v="0"/>
  </r>
  <r>
    <x v="5"/>
    <d v="2024-09-21T00:00:00"/>
    <x v="5"/>
    <x v="15"/>
    <x v="16"/>
    <m/>
    <n v="4"/>
    <n v="4"/>
    <n v="7"/>
    <n v="4"/>
    <n v="-3"/>
  </r>
  <r>
    <x v="5"/>
    <d v="2024-09-21T00:00:00"/>
    <x v="5"/>
    <x v="15"/>
    <x v="16"/>
    <n v="1"/>
    <n v="1"/>
    <n v="0"/>
    <n v="0"/>
    <n v="0"/>
    <n v="0"/>
  </r>
  <r>
    <x v="5"/>
    <d v="2024-09-21T00:00:00"/>
    <x v="5"/>
    <x v="15"/>
    <x v="16"/>
    <m/>
    <n v="2"/>
    <n v="2"/>
    <n v="2"/>
    <n v="0"/>
    <n v="-2"/>
  </r>
  <r>
    <x v="5"/>
    <d v="2024-09-21T00:00:00"/>
    <x v="5"/>
    <x v="15"/>
    <x v="16"/>
    <n v="1"/>
    <n v="1"/>
    <n v="0"/>
    <n v="0"/>
    <n v="0"/>
    <n v="0"/>
  </r>
  <r>
    <x v="5"/>
    <d v="2024-09-21T00:00:00"/>
    <x v="5"/>
    <x v="15"/>
    <x v="17"/>
    <n v="2"/>
    <n v="2"/>
    <n v="0"/>
    <m/>
    <m/>
    <n v="0"/>
  </r>
  <r>
    <x v="5"/>
    <d v="2024-09-21T00:00:00"/>
    <x v="5"/>
    <x v="15"/>
    <x v="17"/>
    <m/>
    <n v="0"/>
    <n v="0"/>
    <n v="1"/>
    <n v="1"/>
    <n v="0"/>
  </r>
  <r>
    <x v="5"/>
    <d v="2024-09-21T00:00:00"/>
    <x v="5"/>
    <x v="15"/>
    <x v="17"/>
    <m/>
    <n v="2"/>
    <n v="2"/>
    <n v="4"/>
    <n v="1"/>
    <n v="-3"/>
  </r>
  <r>
    <x v="5"/>
    <d v="2024-09-21T00:00:00"/>
    <x v="5"/>
    <x v="15"/>
    <x v="17"/>
    <n v="1"/>
    <n v="1"/>
    <n v="0"/>
    <m/>
    <m/>
    <n v="0"/>
  </r>
  <r>
    <x v="5"/>
    <d v="2024-09-21T00:00:00"/>
    <x v="5"/>
    <x v="15"/>
    <x v="17"/>
    <n v="1"/>
    <n v="1"/>
    <n v="0"/>
    <m/>
    <m/>
    <n v="0"/>
  </r>
  <r>
    <x v="5"/>
    <d v="2024-09-21T00:00:00"/>
    <x v="5"/>
    <x v="15"/>
    <x v="18"/>
    <n v="2"/>
    <n v="2"/>
    <n v="0"/>
    <m/>
    <m/>
    <n v="0"/>
  </r>
  <r>
    <x v="5"/>
    <d v="2024-09-21T00:00:00"/>
    <x v="5"/>
    <x v="15"/>
    <x v="18"/>
    <n v="1"/>
    <n v="1"/>
    <n v="0"/>
    <m/>
    <m/>
    <n v="0"/>
  </r>
  <r>
    <x v="5"/>
    <d v="2024-09-21T00:00:00"/>
    <x v="5"/>
    <x v="15"/>
    <x v="18"/>
    <n v="1"/>
    <n v="1"/>
    <n v="0"/>
    <m/>
    <m/>
    <n v="0"/>
  </r>
  <r>
    <x v="5"/>
    <d v="2024-09-21T00:00:00"/>
    <x v="5"/>
    <x v="15"/>
    <x v="18"/>
    <n v="3"/>
    <n v="2"/>
    <n v="-1"/>
    <m/>
    <m/>
    <n v="0"/>
  </r>
  <r>
    <x v="5"/>
    <d v="2024-09-21T00:00:00"/>
    <x v="5"/>
    <x v="15"/>
    <x v="14"/>
    <m/>
    <m/>
    <n v="0"/>
    <n v="6"/>
    <n v="6"/>
    <n v="0"/>
  </r>
  <r>
    <x v="5"/>
    <d v="2024-09-21T00:00:00"/>
    <x v="5"/>
    <x v="15"/>
    <x v="14"/>
    <n v="3"/>
    <n v="1"/>
    <n v="-2"/>
    <n v="6"/>
    <n v="6"/>
    <n v="0"/>
  </r>
  <r>
    <x v="5"/>
    <d v="2024-09-21T00:00:00"/>
    <x v="5"/>
    <x v="15"/>
    <x v="14"/>
    <m/>
    <m/>
    <n v="0"/>
    <n v="6"/>
    <n v="6"/>
    <n v="0"/>
  </r>
  <r>
    <x v="5"/>
    <d v="2024-09-21T00:00:00"/>
    <x v="5"/>
    <x v="15"/>
    <x v="14"/>
    <m/>
    <m/>
    <n v="0"/>
    <n v="3"/>
    <n v="6"/>
    <n v="3"/>
  </r>
  <r>
    <x v="5"/>
    <d v="2024-09-22T00:00:00"/>
    <x v="5"/>
    <x v="20"/>
    <x v="9"/>
    <n v="1"/>
    <n v="1"/>
    <n v="0"/>
    <m/>
    <m/>
    <n v="0"/>
  </r>
  <r>
    <x v="5"/>
    <d v="2024-09-22T00:00:00"/>
    <x v="5"/>
    <x v="20"/>
    <x v="9"/>
    <n v="1"/>
    <n v="1"/>
    <n v="0"/>
    <m/>
    <m/>
    <n v="0"/>
  </r>
  <r>
    <x v="5"/>
    <d v="2024-09-22T00:00:00"/>
    <x v="5"/>
    <x v="20"/>
    <x v="9"/>
    <n v="1"/>
    <n v="1"/>
    <n v="0"/>
    <m/>
    <m/>
    <n v="0"/>
  </r>
  <r>
    <x v="5"/>
    <d v="2024-09-22T00:00:00"/>
    <x v="5"/>
    <x v="20"/>
    <x v="9"/>
    <n v="1"/>
    <n v="1"/>
    <n v="0"/>
    <m/>
    <m/>
    <n v="0"/>
  </r>
  <r>
    <x v="5"/>
    <d v="2024-09-22T00:00:00"/>
    <x v="5"/>
    <x v="20"/>
    <x v="9"/>
    <n v="2"/>
    <n v="2"/>
    <n v="0"/>
    <m/>
    <m/>
    <n v="0"/>
  </r>
  <r>
    <x v="5"/>
    <d v="2024-09-22T00:00:00"/>
    <x v="5"/>
    <x v="20"/>
    <x v="9"/>
    <n v="2"/>
    <n v="2"/>
    <n v="0"/>
    <m/>
    <m/>
    <n v="0"/>
  </r>
  <r>
    <x v="5"/>
    <d v="2024-09-22T00:00:00"/>
    <x v="5"/>
    <x v="20"/>
    <x v="9"/>
    <n v="12"/>
    <n v="10"/>
    <n v="-2"/>
    <m/>
    <m/>
    <n v="0"/>
  </r>
  <r>
    <x v="5"/>
    <d v="2024-09-22T00:00:00"/>
    <x v="5"/>
    <x v="20"/>
    <x v="9"/>
    <n v="1"/>
    <n v="2"/>
    <n v="1"/>
    <m/>
    <m/>
    <n v="0"/>
  </r>
  <r>
    <x v="5"/>
    <d v="2024-09-22T00:00:00"/>
    <x v="5"/>
    <x v="20"/>
    <x v="9"/>
    <n v="1"/>
    <n v="2"/>
    <n v="1"/>
    <m/>
    <m/>
    <n v="0"/>
  </r>
  <r>
    <x v="5"/>
    <d v="2024-09-22T00:00:00"/>
    <x v="5"/>
    <x v="20"/>
    <x v="9"/>
    <n v="4"/>
    <n v="3"/>
    <n v="-1"/>
    <m/>
    <m/>
    <n v="0"/>
  </r>
  <r>
    <x v="5"/>
    <d v="2024-09-22T00:00:00"/>
    <x v="5"/>
    <x v="20"/>
    <x v="9"/>
    <n v="2"/>
    <n v="2"/>
    <n v="0"/>
    <m/>
    <m/>
    <n v="0"/>
  </r>
  <r>
    <x v="5"/>
    <d v="2024-09-22T00:00:00"/>
    <x v="5"/>
    <x v="20"/>
    <x v="9"/>
    <n v="2"/>
    <n v="2"/>
    <n v="0"/>
    <m/>
    <m/>
    <n v="0"/>
  </r>
  <r>
    <x v="5"/>
    <d v="2024-09-22T00:00:00"/>
    <x v="5"/>
    <x v="20"/>
    <x v="9"/>
    <n v="1"/>
    <n v="3"/>
    <n v="2"/>
    <m/>
    <m/>
    <n v="0"/>
  </r>
  <r>
    <x v="5"/>
    <d v="2024-09-22T00:00:00"/>
    <x v="5"/>
    <x v="20"/>
    <x v="9"/>
    <n v="5"/>
    <n v="5"/>
    <n v="0"/>
    <m/>
    <m/>
    <n v="0"/>
  </r>
  <r>
    <x v="5"/>
    <d v="2024-09-22T00:00:00"/>
    <x v="5"/>
    <x v="20"/>
    <x v="9"/>
    <n v="3"/>
    <n v="3"/>
    <n v="0"/>
    <m/>
    <m/>
    <n v="0"/>
  </r>
  <r>
    <x v="5"/>
    <d v="2024-09-22T00:00:00"/>
    <x v="5"/>
    <x v="20"/>
    <x v="9"/>
    <n v="10"/>
    <n v="10"/>
    <n v="0"/>
    <m/>
    <m/>
    <n v="0"/>
  </r>
  <r>
    <x v="5"/>
    <d v="2024-09-22T00:00:00"/>
    <x v="5"/>
    <x v="20"/>
    <x v="9"/>
    <n v="6"/>
    <n v="5"/>
    <n v="-1"/>
    <m/>
    <m/>
    <n v="0"/>
  </r>
  <r>
    <x v="5"/>
    <d v="2024-09-22T00:00:00"/>
    <x v="5"/>
    <x v="20"/>
    <x v="9"/>
    <n v="2"/>
    <n v="2"/>
    <n v="0"/>
    <m/>
    <m/>
    <n v="0"/>
  </r>
  <r>
    <x v="5"/>
    <d v="2024-09-22T00:00:00"/>
    <x v="5"/>
    <x v="20"/>
    <x v="9"/>
    <n v="2"/>
    <n v="2"/>
    <n v="0"/>
    <m/>
    <m/>
    <n v="0"/>
  </r>
  <r>
    <x v="5"/>
    <d v="2024-09-22T00:00:00"/>
    <x v="5"/>
    <x v="16"/>
    <x v="15"/>
    <n v="4"/>
    <n v="3"/>
    <n v="-1"/>
    <m/>
    <m/>
    <n v="0"/>
  </r>
  <r>
    <x v="5"/>
    <d v="2024-09-27T00:00:00"/>
    <x v="6"/>
    <x v="19"/>
    <x v="13"/>
    <n v="1"/>
    <n v="1"/>
    <n v="0"/>
    <m/>
    <m/>
    <n v="0"/>
  </r>
  <r>
    <x v="5"/>
    <d v="2024-09-27T00:00:00"/>
    <x v="6"/>
    <x v="19"/>
    <x v="13"/>
    <n v="1"/>
    <n v="1"/>
    <n v="0"/>
    <m/>
    <m/>
    <n v="0"/>
  </r>
  <r>
    <x v="5"/>
    <d v="2024-09-27T00:00:00"/>
    <x v="6"/>
    <x v="19"/>
    <x v="13"/>
    <n v="2"/>
    <n v="2"/>
    <n v="0"/>
    <m/>
    <m/>
    <n v="0"/>
  </r>
  <r>
    <x v="5"/>
    <d v="2024-09-27T00:00:00"/>
    <x v="6"/>
    <x v="19"/>
    <x v="13"/>
    <n v="1"/>
    <n v="1"/>
    <n v="0"/>
    <m/>
    <m/>
    <n v="0"/>
  </r>
  <r>
    <x v="5"/>
    <d v="2024-09-27T00:00:00"/>
    <x v="6"/>
    <x v="19"/>
    <x v="13"/>
    <n v="1"/>
    <n v="2"/>
    <n v="1"/>
    <m/>
    <m/>
    <n v="0"/>
  </r>
  <r>
    <x v="5"/>
    <d v="2024-09-27T00:00:00"/>
    <x v="6"/>
    <x v="19"/>
    <x v="13"/>
    <n v="1"/>
    <n v="1"/>
    <n v="0"/>
    <m/>
    <m/>
    <n v="0"/>
  </r>
  <r>
    <x v="5"/>
    <d v="2024-09-27T00:00:00"/>
    <x v="6"/>
    <x v="19"/>
    <x v="13"/>
    <n v="1"/>
    <n v="1"/>
    <n v="0"/>
    <m/>
    <m/>
    <n v="0"/>
  </r>
  <r>
    <x v="5"/>
    <d v="2024-09-27T00:00:00"/>
    <x v="6"/>
    <x v="19"/>
    <x v="13"/>
    <n v="1"/>
    <n v="1"/>
    <n v="0"/>
    <m/>
    <m/>
    <n v="0"/>
  </r>
  <r>
    <x v="5"/>
    <d v="2024-09-27T00:00:00"/>
    <x v="6"/>
    <x v="19"/>
    <x v="13"/>
    <n v="3"/>
    <n v="3"/>
    <n v="0"/>
    <m/>
    <m/>
    <n v="0"/>
  </r>
  <r>
    <x v="5"/>
    <d v="2024-09-27T00:00:00"/>
    <x v="6"/>
    <x v="19"/>
    <x v="13"/>
    <n v="1"/>
    <n v="1"/>
    <n v="0"/>
    <m/>
    <m/>
    <n v="0"/>
  </r>
  <r>
    <x v="5"/>
    <d v="2024-09-27T00:00:00"/>
    <x v="6"/>
    <x v="19"/>
    <x v="13"/>
    <n v="1"/>
    <n v="1"/>
    <n v="0"/>
    <m/>
    <m/>
    <n v="0"/>
  </r>
  <r>
    <x v="5"/>
    <d v="2024-09-27T00:00:00"/>
    <x v="6"/>
    <x v="19"/>
    <x v="13"/>
    <n v="1"/>
    <n v="1"/>
    <n v="0"/>
    <m/>
    <m/>
    <n v="0"/>
  </r>
  <r>
    <x v="5"/>
    <d v="2024-09-27T00:00:00"/>
    <x v="6"/>
    <x v="19"/>
    <x v="13"/>
    <n v="1"/>
    <n v="1"/>
    <n v="0"/>
    <m/>
    <m/>
    <n v="0"/>
  </r>
  <r>
    <x v="5"/>
    <d v="2024-09-27T00:00:00"/>
    <x v="6"/>
    <x v="19"/>
    <x v="13"/>
    <n v="4"/>
    <n v="4"/>
    <n v="0"/>
    <m/>
    <m/>
    <n v="0"/>
  </r>
  <r>
    <x v="5"/>
    <d v="2024-09-27T00:00:00"/>
    <x v="6"/>
    <x v="19"/>
    <x v="13"/>
    <n v="1"/>
    <n v="1"/>
    <n v="0"/>
    <m/>
    <m/>
    <n v="0"/>
  </r>
  <r>
    <x v="5"/>
    <d v="2024-09-27T00:00:00"/>
    <x v="6"/>
    <x v="19"/>
    <x v="13"/>
    <m/>
    <n v="5"/>
    <n v="5"/>
    <m/>
    <m/>
    <n v="0"/>
  </r>
  <r>
    <x v="5"/>
    <d v="2024-09-27T00:00:00"/>
    <x v="6"/>
    <x v="19"/>
    <x v="13"/>
    <n v="2"/>
    <n v="0"/>
    <n v="-2"/>
    <m/>
    <m/>
    <n v="0"/>
  </r>
  <r>
    <x v="5"/>
    <d v="2024-09-27T00:00:00"/>
    <x v="6"/>
    <x v="19"/>
    <x v="19"/>
    <n v="2"/>
    <n v="2"/>
    <n v="0"/>
    <m/>
    <m/>
    <n v="0"/>
  </r>
  <r>
    <x v="5"/>
    <d v="2024-09-27T00:00:00"/>
    <x v="6"/>
    <x v="19"/>
    <x v="19"/>
    <n v="1"/>
    <n v="1"/>
    <n v="0"/>
    <m/>
    <m/>
    <n v="0"/>
  </r>
  <r>
    <x v="5"/>
    <d v="2024-09-27T00:00:00"/>
    <x v="6"/>
    <x v="19"/>
    <x v="19"/>
    <n v="3"/>
    <n v="3"/>
    <n v="0"/>
    <m/>
    <m/>
    <n v="0"/>
  </r>
  <r>
    <x v="5"/>
    <d v="2024-09-27T00:00:00"/>
    <x v="6"/>
    <x v="19"/>
    <x v="19"/>
    <n v="3"/>
    <n v="1"/>
    <n v="-2"/>
    <m/>
    <m/>
    <n v="0"/>
  </r>
  <r>
    <x v="5"/>
    <d v="2024-09-27T00:00:00"/>
    <x v="6"/>
    <x v="19"/>
    <x v="19"/>
    <n v="0"/>
    <n v="2"/>
    <n v="2"/>
    <m/>
    <m/>
    <n v="0"/>
  </r>
  <r>
    <x v="5"/>
    <d v="2024-09-27T00:00:00"/>
    <x v="6"/>
    <x v="19"/>
    <x v="19"/>
    <n v="1"/>
    <n v="1"/>
    <n v="0"/>
    <m/>
    <m/>
    <n v="0"/>
  </r>
  <r>
    <x v="5"/>
    <d v="2024-09-27T00:00:00"/>
    <x v="6"/>
    <x v="20"/>
    <x v="9"/>
    <n v="1"/>
    <n v="1"/>
    <n v="0"/>
    <m/>
    <m/>
    <n v="0"/>
  </r>
  <r>
    <x v="5"/>
    <d v="2024-09-27T00:00:00"/>
    <x v="6"/>
    <x v="20"/>
    <x v="9"/>
    <n v="1"/>
    <n v="1"/>
    <n v="0"/>
    <m/>
    <m/>
    <n v="0"/>
  </r>
  <r>
    <x v="5"/>
    <d v="2024-09-27T00:00:00"/>
    <x v="6"/>
    <x v="20"/>
    <x v="9"/>
    <n v="1"/>
    <n v="1"/>
    <n v="0"/>
    <m/>
    <m/>
    <n v="0"/>
  </r>
  <r>
    <x v="5"/>
    <d v="2024-09-27T00:00:00"/>
    <x v="6"/>
    <x v="20"/>
    <x v="9"/>
    <n v="1"/>
    <n v="1"/>
    <n v="0"/>
    <m/>
    <m/>
    <n v="0"/>
  </r>
  <r>
    <x v="5"/>
    <d v="2024-09-27T00:00:00"/>
    <x v="6"/>
    <x v="20"/>
    <x v="9"/>
    <n v="2"/>
    <n v="2"/>
    <n v="0"/>
    <m/>
    <m/>
    <n v="0"/>
  </r>
  <r>
    <x v="5"/>
    <d v="2024-09-27T00:00:00"/>
    <x v="6"/>
    <x v="20"/>
    <x v="9"/>
    <n v="2"/>
    <n v="2"/>
    <n v="0"/>
    <m/>
    <m/>
    <n v="0"/>
  </r>
  <r>
    <x v="5"/>
    <d v="2024-09-27T00:00:00"/>
    <x v="6"/>
    <x v="20"/>
    <x v="9"/>
    <n v="12"/>
    <n v="10"/>
    <n v="-2"/>
    <m/>
    <m/>
    <n v="0"/>
  </r>
  <r>
    <x v="5"/>
    <d v="2024-09-27T00:00:00"/>
    <x v="6"/>
    <x v="20"/>
    <x v="9"/>
    <n v="1"/>
    <n v="2"/>
    <n v="1"/>
    <m/>
    <m/>
    <n v="0"/>
  </r>
  <r>
    <x v="5"/>
    <d v="2024-09-27T00:00:00"/>
    <x v="6"/>
    <x v="20"/>
    <x v="9"/>
    <n v="1"/>
    <n v="2"/>
    <n v="1"/>
    <m/>
    <m/>
    <n v="0"/>
  </r>
  <r>
    <x v="5"/>
    <d v="2024-09-27T00:00:00"/>
    <x v="6"/>
    <x v="20"/>
    <x v="9"/>
    <n v="4"/>
    <n v="3"/>
    <n v="-1"/>
    <m/>
    <m/>
    <n v="0"/>
  </r>
  <r>
    <x v="5"/>
    <d v="2024-09-27T00:00:00"/>
    <x v="6"/>
    <x v="20"/>
    <x v="9"/>
    <n v="2"/>
    <n v="2"/>
    <n v="0"/>
    <m/>
    <m/>
    <n v="0"/>
  </r>
  <r>
    <x v="5"/>
    <d v="2024-09-27T00:00:00"/>
    <x v="6"/>
    <x v="20"/>
    <x v="9"/>
    <n v="2"/>
    <n v="2"/>
    <n v="0"/>
    <m/>
    <m/>
    <n v="0"/>
  </r>
  <r>
    <x v="5"/>
    <d v="2024-09-27T00:00:00"/>
    <x v="6"/>
    <x v="20"/>
    <x v="9"/>
    <n v="1"/>
    <n v="3"/>
    <n v="2"/>
    <m/>
    <m/>
    <n v="0"/>
  </r>
  <r>
    <x v="5"/>
    <d v="2024-09-27T00:00:00"/>
    <x v="6"/>
    <x v="20"/>
    <x v="9"/>
    <n v="5"/>
    <n v="4"/>
    <n v="-1"/>
    <m/>
    <m/>
    <n v="0"/>
  </r>
  <r>
    <x v="5"/>
    <d v="2024-09-27T00:00:00"/>
    <x v="6"/>
    <x v="20"/>
    <x v="9"/>
    <n v="3"/>
    <n v="3"/>
    <n v="0"/>
    <m/>
    <m/>
    <n v="0"/>
  </r>
  <r>
    <x v="5"/>
    <d v="2024-09-27T00:00:00"/>
    <x v="6"/>
    <x v="20"/>
    <x v="9"/>
    <n v="10"/>
    <n v="10"/>
    <n v="0"/>
    <m/>
    <m/>
    <n v="0"/>
  </r>
  <r>
    <x v="5"/>
    <d v="2024-09-27T00:00:00"/>
    <x v="6"/>
    <x v="20"/>
    <x v="9"/>
    <n v="6"/>
    <n v="4"/>
    <n v="-2"/>
    <m/>
    <m/>
    <n v="0"/>
  </r>
  <r>
    <x v="5"/>
    <d v="2024-09-27T00:00:00"/>
    <x v="6"/>
    <x v="20"/>
    <x v="9"/>
    <n v="2"/>
    <n v="2"/>
    <n v="0"/>
    <m/>
    <m/>
    <n v="0"/>
  </r>
  <r>
    <x v="5"/>
    <d v="2024-09-27T00:00:00"/>
    <x v="6"/>
    <x v="20"/>
    <x v="9"/>
    <n v="2"/>
    <n v="2"/>
    <n v="0"/>
    <m/>
    <m/>
    <n v="0"/>
  </r>
  <r>
    <x v="5"/>
    <d v="2024-09-28T00:00:00"/>
    <x v="6"/>
    <x v="18"/>
    <x v="10"/>
    <n v="1"/>
    <n v="1"/>
    <n v="0"/>
    <m/>
    <m/>
    <n v="0"/>
  </r>
  <r>
    <x v="5"/>
    <d v="2024-09-28T00:00:00"/>
    <x v="6"/>
    <x v="18"/>
    <x v="10"/>
    <n v="1"/>
    <n v="1"/>
    <n v="0"/>
    <m/>
    <m/>
    <n v="0"/>
  </r>
  <r>
    <x v="5"/>
    <d v="2024-09-28T00:00:00"/>
    <x v="6"/>
    <x v="18"/>
    <x v="10"/>
    <n v="1"/>
    <n v="1"/>
    <n v="0"/>
    <m/>
    <m/>
    <n v="0"/>
  </r>
  <r>
    <x v="5"/>
    <d v="2024-09-28T00:00:00"/>
    <x v="6"/>
    <x v="18"/>
    <x v="10"/>
    <n v="1"/>
    <n v="1"/>
    <n v="0"/>
    <m/>
    <m/>
    <n v="0"/>
  </r>
  <r>
    <x v="5"/>
    <d v="2024-09-28T00:00:00"/>
    <x v="6"/>
    <x v="18"/>
    <x v="10"/>
    <n v="2"/>
    <n v="2"/>
    <n v="0"/>
    <m/>
    <m/>
    <n v="0"/>
  </r>
  <r>
    <x v="5"/>
    <d v="2024-09-28T00:00:00"/>
    <x v="6"/>
    <x v="18"/>
    <x v="10"/>
    <n v="2"/>
    <n v="2"/>
    <n v="0"/>
    <m/>
    <m/>
    <n v="0"/>
  </r>
  <r>
    <x v="5"/>
    <d v="2024-09-28T00:00:00"/>
    <x v="6"/>
    <x v="18"/>
    <x v="10"/>
    <n v="12"/>
    <n v="12"/>
    <n v="0"/>
    <m/>
    <m/>
    <n v="0"/>
  </r>
  <r>
    <x v="5"/>
    <d v="2024-09-28T00:00:00"/>
    <x v="6"/>
    <x v="18"/>
    <x v="10"/>
    <n v="1"/>
    <n v="1"/>
    <n v="0"/>
    <m/>
    <m/>
    <n v="0"/>
  </r>
  <r>
    <x v="5"/>
    <d v="2024-09-28T00:00:00"/>
    <x v="6"/>
    <x v="18"/>
    <x v="10"/>
    <n v="1"/>
    <n v="1"/>
    <n v="0"/>
    <m/>
    <m/>
    <n v="0"/>
  </r>
  <r>
    <x v="5"/>
    <d v="2024-09-28T00:00:00"/>
    <x v="6"/>
    <x v="18"/>
    <x v="10"/>
    <n v="4"/>
    <n v="4"/>
    <n v="0"/>
    <m/>
    <m/>
    <n v="0"/>
  </r>
  <r>
    <x v="5"/>
    <d v="2024-09-28T00:00:00"/>
    <x v="6"/>
    <x v="18"/>
    <x v="10"/>
    <n v="2"/>
    <n v="2"/>
    <n v="0"/>
    <m/>
    <m/>
    <n v="0"/>
  </r>
  <r>
    <x v="5"/>
    <d v="2024-09-28T00:00:00"/>
    <x v="6"/>
    <x v="18"/>
    <x v="10"/>
    <n v="2"/>
    <n v="2"/>
    <n v="0"/>
    <m/>
    <m/>
    <n v="0"/>
  </r>
  <r>
    <x v="5"/>
    <d v="2024-09-28T00:00:00"/>
    <x v="6"/>
    <x v="18"/>
    <x v="10"/>
    <n v="1"/>
    <n v="1"/>
    <n v="0"/>
    <m/>
    <m/>
    <n v="0"/>
  </r>
  <r>
    <x v="5"/>
    <d v="2024-09-28T00:00:00"/>
    <x v="6"/>
    <x v="18"/>
    <x v="10"/>
    <n v="5"/>
    <n v="5"/>
    <n v="0"/>
    <m/>
    <m/>
    <n v="0"/>
  </r>
  <r>
    <x v="5"/>
    <d v="2024-09-28T00:00:00"/>
    <x v="6"/>
    <x v="18"/>
    <x v="10"/>
    <n v="3"/>
    <n v="3"/>
    <n v="0"/>
    <m/>
    <m/>
    <n v="0"/>
  </r>
  <r>
    <x v="5"/>
    <d v="2024-09-28T00:00:00"/>
    <x v="6"/>
    <x v="18"/>
    <x v="10"/>
    <n v="10"/>
    <n v="10"/>
    <n v="0"/>
    <m/>
    <m/>
    <n v="0"/>
  </r>
  <r>
    <x v="5"/>
    <d v="2024-09-28T00:00:00"/>
    <x v="6"/>
    <x v="18"/>
    <x v="10"/>
    <n v="6"/>
    <n v="6"/>
    <n v="0"/>
    <m/>
    <m/>
    <n v="0"/>
  </r>
  <r>
    <x v="5"/>
    <d v="2024-09-28T00:00:00"/>
    <x v="6"/>
    <x v="18"/>
    <x v="10"/>
    <n v="2"/>
    <n v="2"/>
    <n v="0"/>
    <m/>
    <m/>
    <n v="0"/>
  </r>
  <r>
    <x v="5"/>
    <d v="2024-09-28T00:00:00"/>
    <x v="6"/>
    <x v="18"/>
    <x v="10"/>
    <n v="2"/>
    <n v="2"/>
    <n v="0"/>
    <m/>
    <m/>
    <n v="0"/>
  </r>
  <r>
    <x v="5"/>
    <d v="2024-09-28T00:00:00"/>
    <x v="6"/>
    <x v="16"/>
    <x v="7"/>
    <n v="1"/>
    <n v="1"/>
    <n v="0"/>
    <m/>
    <m/>
    <n v="0"/>
  </r>
  <r>
    <x v="5"/>
    <d v="2024-09-28T00:00:00"/>
    <x v="6"/>
    <x v="16"/>
    <x v="7"/>
    <n v="1"/>
    <n v="1"/>
    <n v="0"/>
    <m/>
    <m/>
    <n v="0"/>
  </r>
  <r>
    <x v="5"/>
    <d v="2024-09-28T00:00:00"/>
    <x v="6"/>
    <x v="16"/>
    <x v="7"/>
    <n v="1"/>
    <n v="1"/>
    <n v="0"/>
    <m/>
    <m/>
    <n v="0"/>
  </r>
  <r>
    <x v="5"/>
    <d v="2024-09-28T00:00:00"/>
    <x v="6"/>
    <x v="16"/>
    <x v="7"/>
    <n v="1"/>
    <n v="2"/>
    <n v="1"/>
    <m/>
    <m/>
    <n v="0"/>
  </r>
  <r>
    <x v="5"/>
    <d v="2024-09-28T00:00:00"/>
    <x v="6"/>
    <x v="16"/>
    <x v="7"/>
    <n v="1"/>
    <n v="2"/>
    <n v="1"/>
    <m/>
    <m/>
    <n v="0"/>
  </r>
  <r>
    <x v="5"/>
    <d v="2024-09-28T00:00:00"/>
    <x v="6"/>
    <x v="16"/>
    <x v="7"/>
    <n v="12"/>
    <n v="12"/>
    <n v="0"/>
    <m/>
    <m/>
    <n v="0"/>
  </r>
  <r>
    <x v="5"/>
    <d v="2024-09-28T00:00:00"/>
    <x v="6"/>
    <x v="16"/>
    <x v="7"/>
    <n v="2"/>
    <n v="2"/>
    <n v="0"/>
    <m/>
    <m/>
    <n v="0"/>
  </r>
  <r>
    <x v="5"/>
    <d v="2024-09-28T00:00:00"/>
    <x v="6"/>
    <x v="16"/>
    <x v="7"/>
    <n v="2"/>
    <n v="2"/>
    <n v="0"/>
    <m/>
    <m/>
    <n v="0"/>
  </r>
  <r>
    <x v="5"/>
    <d v="2024-09-28T00:00:00"/>
    <x v="6"/>
    <x v="16"/>
    <x v="7"/>
    <n v="4"/>
    <m/>
    <n v="-4"/>
    <m/>
    <m/>
    <n v="0"/>
  </r>
  <r>
    <x v="5"/>
    <d v="2024-09-28T00:00:00"/>
    <x v="6"/>
    <x v="16"/>
    <x v="7"/>
    <n v="8"/>
    <n v="8"/>
    <n v="0"/>
    <m/>
    <m/>
    <n v="0"/>
  </r>
  <r>
    <x v="5"/>
    <d v="2024-09-28T00:00:00"/>
    <x v="6"/>
    <x v="16"/>
    <x v="7"/>
    <n v="2"/>
    <n v="2"/>
    <n v="0"/>
    <m/>
    <m/>
    <n v="0"/>
  </r>
  <r>
    <x v="5"/>
    <d v="2024-09-28T00:00:00"/>
    <x v="6"/>
    <x v="16"/>
    <x v="7"/>
    <n v="2"/>
    <n v="3"/>
    <n v="1"/>
    <m/>
    <m/>
    <n v="0"/>
  </r>
  <r>
    <x v="5"/>
    <d v="2024-09-28T00:00:00"/>
    <x v="6"/>
    <x v="16"/>
    <x v="7"/>
    <n v="10"/>
    <n v="9"/>
    <n v="-1"/>
    <m/>
    <m/>
    <n v="0"/>
  </r>
  <r>
    <x v="5"/>
    <d v="2024-09-28T00:00:00"/>
    <x v="6"/>
    <x v="16"/>
    <x v="7"/>
    <n v="6"/>
    <n v="6"/>
    <n v="0"/>
    <m/>
    <m/>
    <n v="0"/>
  </r>
  <r>
    <x v="5"/>
    <d v="2024-09-28T00:00:00"/>
    <x v="6"/>
    <x v="16"/>
    <x v="7"/>
    <n v="1"/>
    <n v="2"/>
    <n v="1"/>
    <m/>
    <m/>
    <n v="0"/>
  </r>
  <r>
    <x v="5"/>
    <d v="2024-09-28T00:00:00"/>
    <x v="6"/>
    <x v="16"/>
    <x v="7"/>
    <n v="4"/>
    <n v="5"/>
    <n v="1"/>
    <m/>
    <m/>
    <n v="0"/>
  </r>
  <r>
    <x v="5"/>
    <d v="2024-09-28T00:00:00"/>
    <x v="6"/>
    <x v="15"/>
    <x v="16"/>
    <n v="1"/>
    <n v="0"/>
    <n v="-1"/>
    <n v="0"/>
    <n v="0"/>
    <n v="0"/>
  </r>
  <r>
    <x v="5"/>
    <d v="2024-09-28T00:00:00"/>
    <x v="6"/>
    <x v="15"/>
    <x v="16"/>
    <m/>
    <n v="4"/>
    <n v="4"/>
    <n v="7"/>
    <n v="4"/>
    <n v="-3"/>
  </r>
  <r>
    <x v="5"/>
    <d v="2024-09-28T00:00:00"/>
    <x v="6"/>
    <x v="15"/>
    <x v="16"/>
    <n v="1"/>
    <n v="1"/>
    <n v="0"/>
    <n v="0"/>
    <n v="0"/>
    <n v="0"/>
  </r>
  <r>
    <x v="5"/>
    <d v="2024-09-28T00:00:00"/>
    <x v="6"/>
    <x v="15"/>
    <x v="16"/>
    <m/>
    <n v="2"/>
    <n v="2"/>
    <n v="2"/>
    <n v="0"/>
    <n v="-2"/>
  </r>
  <r>
    <x v="5"/>
    <d v="2024-09-28T00:00:00"/>
    <x v="6"/>
    <x v="15"/>
    <x v="16"/>
    <n v="1"/>
    <n v="1"/>
    <n v="0"/>
    <n v="0"/>
    <n v="0"/>
    <n v="0"/>
  </r>
  <r>
    <x v="5"/>
    <d v="2024-09-28T00:00:00"/>
    <x v="6"/>
    <x v="15"/>
    <x v="17"/>
    <n v="2"/>
    <n v="2"/>
    <n v="0"/>
    <m/>
    <m/>
    <n v="0"/>
  </r>
  <r>
    <x v="5"/>
    <d v="2024-09-28T00:00:00"/>
    <x v="6"/>
    <x v="15"/>
    <x v="17"/>
    <m/>
    <n v="0"/>
    <n v="0"/>
    <n v="1"/>
    <n v="1"/>
    <n v="0"/>
  </r>
  <r>
    <x v="5"/>
    <d v="2024-09-28T00:00:00"/>
    <x v="6"/>
    <x v="15"/>
    <x v="17"/>
    <m/>
    <n v="2"/>
    <n v="2"/>
    <n v="4"/>
    <n v="1"/>
    <n v="-3"/>
  </r>
  <r>
    <x v="5"/>
    <d v="2024-09-28T00:00:00"/>
    <x v="6"/>
    <x v="15"/>
    <x v="17"/>
    <n v="1"/>
    <n v="1"/>
    <n v="0"/>
    <m/>
    <m/>
    <n v="0"/>
  </r>
  <r>
    <x v="5"/>
    <d v="2024-09-28T00:00:00"/>
    <x v="6"/>
    <x v="15"/>
    <x v="17"/>
    <n v="1"/>
    <n v="1"/>
    <n v="0"/>
    <m/>
    <m/>
    <n v="0"/>
  </r>
  <r>
    <x v="5"/>
    <d v="2024-09-28T00:00:00"/>
    <x v="6"/>
    <x v="15"/>
    <x v="18"/>
    <n v="2"/>
    <n v="2"/>
    <n v="0"/>
    <m/>
    <m/>
    <n v="0"/>
  </r>
  <r>
    <x v="5"/>
    <d v="2024-09-28T00:00:00"/>
    <x v="6"/>
    <x v="15"/>
    <x v="18"/>
    <n v="1"/>
    <n v="1"/>
    <n v="0"/>
    <m/>
    <m/>
    <n v="0"/>
  </r>
  <r>
    <x v="5"/>
    <d v="2024-09-28T00:00:00"/>
    <x v="6"/>
    <x v="15"/>
    <x v="18"/>
    <n v="1"/>
    <n v="1"/>
    <n v="0"/>
    <m/>
    <m/>
    <n v="0"/>
  </r>
  <r>
    <x v="5"/>
    <d v="2024-09-28T00:00:00"/>
    <x v="6"/>
    <x v="15"/>
    <x v="18"/>
    <n v="3"/>
    <n v="2"/>
    <n v="-1"/>
    <m/>
    <m/>
    <n v="0"/>
  </r>
  <r>
    <x v="5"/>
    <d v="2024-09-28T00:00:00"/>
    <x v="6"/>
    <x v="15"/>
    <x v="14"/>
    <m/>
    <m/>
    <n v="0"/>
    <n v="6"/>
    <n v="6"/>
    <n v="0"/>
  </r>
  <r>
    <x v="5"/>
    <d v="2024-09-28T00:00:00"/>
    <x v="6"/>
    <x v="15"/>
    <x v="14"/>
    <n v="3"/>
    <n v="1"/>
    <n v="-2"/>
    <n v="6"/>
    <n v="6"/>
    <n v="0"/>
  </r>
  <r>
    <x v="5"/>
    <d v="2024-09-28T00:00:00"/>
    <x v="6"/>
    <x v="15"/>
    <x v="14"/>
    <m/>
    <m/>
    <n v="0"/>
    <n v="6"/>
    <n v="6"/>
    <n v="0"/>
  </r>
  <r>
    <x v="5"/>
    <d v="2024-09-28T00:00:00"/>
    <x v="6"/>
    <x v="15"/>
    <x v="14"/>
    <m/>
    <m/>
    <n v="0"/>
    <n v="3"/>
    <n v="6"/>
    <n v="3"/>
  </r>
  <r>
    <x v="5"/>
    <d v="2024-09-28T00:00:00"/>
    <x v="6"/>
    <x v="17"/>
    <x v="8"/>
    <n v="1"/>
    <n v="0"/>
    <n v="-1"/>
    <m/>
    <m/>
    <n v="0"/>
  </r>
  <r>
    <x v="5"/>
    <d v="2024-09-28T00:00:00"/>
    <x v="6"/>
    <x v="17"/>
    <x v="8"/>
    <n v="1"/>
    <n v="1"/>
    <n v="0"/>
    <m/>
    <m/>
    <n v="0"/>
  </r>
  <r>
    <x v="5"/>
    <d v="2024-09-28T00:00:00"/>
    <x v="6"/>
    <x v="17"/>
    <x v="8"/>
    <n v="1"/>
    <n v="1"/>
    <n v="0"/>
    <m/>
    <m/>
    <n v="0"/>
  </r>
  <r>
    <x v="5"/>
    <d v="2024-09-28T00:00:00"/>
    <x v="6"/>
    <x v="17"/>
    <x v="8"/>
    <n v="1"/>
    <n v="1"/>
    <n v="0"/>
    <m/>
    <m/>
    <n v="0"/>
  </r>
  <r>
    <x v="5"/>
    <d v="2024-09-28T00:00:00"/>
    <x v="6"/>
    <x v="17"/>
    <x v="8"/>
    <n v="2"/>
    <n v="2"/>
    <n v="0"/>
    <m/>
    <m/>
    <n v="0"/>
  </r>
  <r>
    <x v="5"/>
    <d v="2024-09-28T00:00:00"/>
    <x v="6"/>
    <x v="17"/>
    <x v="8"/>
    <n v="2"/>
    <n v="2"/>
    <n v="0"/>
    <m/>
    <m/>
    <n v="0"/>
  </r>
  <r>
    <x v="5"/>
    <d v="2024-09-28T00:00:00"/>
    <x v="6"/>
    <x v="17"/>
    <x v="8"/>
    <n v="12"/>
    <n v="12"/>
    <n v="0"/>
    <m/>
    <m/>
    <n v="0"/>
  </r>
  <r>
    <x v="5"/>
    <d v="2024-09-28T00:00:00"/>
    <x v="6"/>
    <x v="17"/>
    <x v="8"/>
    <n v="1"/>
    <n v="1"/>
    <n v="0"/>
    <m/>
    <m/>
    <n v="0"/>
  </r>
  <r>
    <x v="5"/>
    <d v="2024-09-28T00:00:00"/>
    <x v="6"/>
    <x v="17"/>
    <x v="8"/>
    <n v="1"/>
    <n v="1"/>
    <n v="0"/>
    <m/>
    <m/>
    <n v="0"/>
  </r>
  <r>
    <x v="5"/>
    <d v="2024-09-28T00:00:00"/>
    <x v="6"/>
    <x v="17"/>
    <x v="8"/>
    <n v="4"/>
    <n v="4"/>
    <n v="0"/>
    <m/>
    <m/>
    <n v="0"/>
  </r>
  <r>
    <x v="5"/>
    <d v="2024-09-28T00:00:00"/>
    <x v="6"/>
    <x v="17"/>
    <x v="8"/>
    <n v="2"/>
    <n v="2"/>
    <n v="0"/>
    <m/>
    <m/>
    <n v="0"/>
  </r>
  <r>
    <x v="5"/>
    <d v="2024-09-28T00:00:00"/>
    <x v="6"/>
    <x v="17"/>
    <x v="8"/>
    <n v="2"/>
    <n v="2"/>
    <n v="0"/>
    <m/>
    <m/>
    <n v="0"/>
  </r>
  <r>
    <x v="5"/>
    <d v="2024-09-28T00:00:00"/>
    <x v="6"/>
    <x v="17"/>
    <x v="8"/>
    <n v="4"/>
    <n v="4"/>
    <n v="0"/>
    <m/>
    <m/>
    <n v="0"/>
  </r>
  <r>
    <x v="5"/>
    <d v="2024-09-28T00:00:00"/>
    <x v="6"/>
    <x v="17"/>
    <x v="8"/>
    <n v="1"/>
    <n v="1"/>
    <n v="0"/>
    <m/>
    <m/>
    <n v="0"/>
  </r>
  <r>
    <x v="5"/>
    <d v="2024-09-28T00:00:00"/>
    <x v="6"/>
    <x v="17"/>
    <x v="8"/>
    <n v="3"/>
    <n v="3"/>
    <n v="0"/>
    <m/>
    <m/>
    <n v="0"/>
  </r>
  <r>
    <x v="5"/>
    <d v="2024-09-28T00:00:00"/>
    <x v="6"/>
    <x v="17"/>
    <x v="8"/>
    <n v="10"/>
    <n v="7"/>
    <n v="-3"/>
    <m/>
    <m/>
    <n v="0"/>
  </r>
  <r>
    <x v="5"/>
    <d v="2024-09-28T00:00:00"/>
    <x v="6"/>
    <x v="17"/>
    <x v="8"/>
    <n v="6"/>
    <n v="6"/>
    <n v="0"/>
    <m/>
    <m/>
    <n v="0"/>
  </r>
  <r>
    <x v="5"/>
    <d v="2024-09-28T00:00:00"/>
    <x v="6"/>
    <x v="17"/>
    <x v="8"/>
    <n v="2"/>
    <n v="2"/>
    <n v="0"/>
    <m/>
    <m/>
    <n v="0"/>
  </r>
  <r>
    <x v="5"/>
    <d v="2024-09-28T00:00:00"/>
    <x v="6"/>
    <x v="17"/>
    <x v="8"/>
    <n v="2"/>
    <n v="2"/>
    <n v="0"/>
    <m/>
    <m/>
    <n v="0"/>
  </r>
  <r>
    <x v="5"/>
    <d v="2024-09-28T00:00:00"/>
    <x v="6"/>
    <x v="13"/>
    <x v="15"/>
    <n v="4"/>
    <m/>
    <n v="-4"/>
    <m/>
    <m/>
    <n v="0"/>
  </r>
  <r>
    <x v="5"/>
    <d v="2024-10-05T00:00:00"/>
    <x v="7"/>
    <x v="19"/>
    <x v="13"/>
    <n v="1"/>
    <n v="1"/>
    <n v="0"/>
    <m/>
    <m/>
    <n v="0"/>
  </r>
  <r>
    <x v="5"/>
    <d v="2024-10-05T00:00:00"/>
    <x v="7"/>
    <x v="19"/>
    <x v="13"/>
    <n v="1"/>
    <n v="1"/>
    <n v="0"/>
    <m/>
    <m/>
    <n v="0"/>
  </r>
  <r>
    <x v="5"/>
    <d v="2024-10-05T00:00:00"/>
    <x v="7"/>
    <x v="19"/>
    <x v="13"/>
    <n v="2"/>
    <n v="2"/>
    <n v="0"/>
    <m/>
    <m/>
    <n v="0"/>
  </r>
  <r>
    <x v="5"/>
    <d v="2024-10-05T00:00:00"/>
    <x v="7"/>
    <x v="19"/>
    <x v="13"/>
    <n v="1"/>
    <n v="1"/>
    <n v="0"/>
    <m/>
    <m/>
    <n v="0"/>
  </r>
  <r>
    <x v="5"/>
    <d v="2024-10-05T00:00:00"/>
    <x v="7"/>
    <x v="19"/>
    <x v="13"/>
    <n v="1"/>
    <n v="2"/>
    <n v="1"/>
    <m/>
    <m/>
    <n v="0"/>
  </r>
  <r>
    <x v="5"/>
    <d v="2024-10-05T00:00:00"/>
    <x v="7"/>
    <x v="19"/>
    <x v="13"/>
    <n v="1"/>
    <n v="1"/>
    <n v="0"/>
    <m/>
    <m/>
    <n v="0"/>
  </r>
  <r>
    <x v="5"/>
    <d v="2024-10-05T00:00:00"/>
    <x v="7"/>
    <x v="19"/>
    <x v="13"/>
    <n v="1"/>
    <n v="1"/>
    <n v="0"/>
    <m/>
    <m/>
    <n v="0"/>
  </r>
  <r>
    <x v="5"/>
    <d v="2024-10-05T00:00:00"/>
    <x v="7"/>
    <x v="19"/>
    <x v="13"/>
    <n v="1"/>
    <n v="1"/>
    <n v="0"/>
    <m/>
    <m/>
    <n v="0"/>
  </r>
  <r>
    <x v="5"/>
    <d v="2024-10-05T00:00:00"/>
    <x v="7"/>
    <x v="19"/>
    <x v="13"/>
    <n v="3"/>
    <n v="3"/>
    <n v="0"/>
    <m/>
    <m/>
    <n v="0"/>
  </r>
  <r>
    <x v="5"/>
    <d v="2024-10-05T00:00:00"/>
    <x v="7"/>
    <x v="19"/>
    <x v="13"/>
    <n v="1"/>
    <n v="1"/>
    <n v="0"/>
    <m/>
    <m/>
    <n v="0"/>
  </r>
  <r>
    <x v="5"/>
    <d v="2024-10-05T00:00:00"/>
    <x v="7"/>
    <x v="19"/>
    <x v="13"/>
    <n v="1"/>
    <n v="1"/>
    <n v="0"/>
    <m/>
    <m/>
    <n v="0"/>
  </r>
  <r>
    <x v="5"/>
    <d v="2024-10-05T00:00:00"/>
    <x v="7"/>
    <x v="19"/>
    <x v="13"/>
    <n v="1"/>
    <n v="1"/>
    <n v="0"/>
    <m/>
    <m/>
    <n v="0"/>
  </r>
  <r>
    <x v="5"/>
    <d v="2024-10-05T00:00:00"/>
    <x v="7"/>
    <x v="19"/>
    <x v="13"/>
    <n v="1"/>
    <n v="1"/>
    <n v="0"/>
    <m/>
    <m/>
    <n v="0"/>
  </r>
  <r>
    <x v="5"/>
    <d v="2024-10-05T00:00:00"/>
    <x v="7"/>
    <x v="19"/>
    <x v="13"/>
    <n v="4"/>
    <n v="4"/>
    <n v="0"/>
    <m/>
    <m/>
    <n v="0"/>
  </r>
  <r>
    <x v="5"/>
    <d v="2024-10-05T00:00:00"/>
    <x v="7"/>
    <x v="19"/>
    <x v="13"/>
    <n v="1"/>
    <n v="1"/>
    <n v="0"/>
    <m/>
    <m/>
    <n v="0"/>
  </r>
  <r>
    <x v="5"/>
    <d v="2024-10-05T00:00:00"/>
    <x v="7"/>
    <x v="19"/>
    <x v="13"/>
    <m/>
    <n v="5"/>
    <n v="5"/>
    <m/>
    <m/>
    <n v="0"/>
  </r>
  <r>
    <x v="5"/>
    <d v="2024-10-05T00:00:00"/>
    <x v="7"/>
    <x v="19"/>
    <x v="13"/>
    <n v="2"/>
    <n v="0"/>
    <n v="-2"/>
    <m/>
    <m/>
    <n v="0"/>
  </r>
  <r>
    <x v="5"/>
    <d v="2024-10-05T00:00:00"/>
    <x v="7"/>
    <x v="19"/>
    <x v="19"/>
    <n v="2"/>
    <n v="2"/>
    <n v="0"/>
    <m/>
    <m/>
    <n v="0"/>
  </r>
  <r>
    <x v="5"/>
    <d v="2024-10-05T00:00:00"/>
    <x v="7"/>
    <x v="19"/>
    <x v="19"/>
    <n v="1"/>
    <n v="1"/>
    <n v="0"/>
    <m/>
    <m/>
    <n v="0"/>
  </r>
  <r>
    <x v="5"/>
    <d v="2024-10-05T00:00:00"/>
    <x v="7"/>
    <x v="19"/>
    <x v="19"/>
    <n v="3"/>
    <n v="3"/>
    <n v="0"/>
    <m/>
    <m/>
    <n v="0"/>
  </r>
  <r>
    <x v="5"/>
    <d v="2024-10-05T00:00:00"/>
    <x v="7"/>
    <x v="19"/>
    <x v="19"/>
    <n v="3"/>
    <n v="1"/>
    <n v="-2"/>
    <m/>
    <m/>
    <n v="0"/>
  </r>
  <r>
    <x v="5"/>
    <d v="2024-10-05T00:00:00"/>
    <x v="7"/>
    <x v="19"/>
    <x v="19"/>
    <n v="0"/>
    <n v="2"/>
    <n v="2"/>
    <m/>
    <m/>
    <n v="0"/>
  </r>
  <r>
    <x v="5"/>
    <d v="2024-10-05T00:00:00"/>
    <x v="7"/>
    <x v="19"/>
    <x v="19"/>
    <n v="1"/>
    <n v="1"/>
    <n v="0"/>
    <m/>
    <m/>
    <n v="0"/>
  </r>
  <r>
    <x v="5"/>
    <d v="2024-10-04T00:00:00"/>
    <x v="7"/>
    <x v="16"/>
    <x v="7"/>
    <n v="1"/>
    <n v="1"/>
    <n v="0"/>
    <m/>
    <m/>
    <n v="0"/>
  </r>
  <r>
    <x v="5"/>
    <d v="2024-10-04T00:00:00"/>
    <x v="7"/>
    <x v="16"/>
    <x v="7"/>
    <n v="1"/>
    <n v="1"/>
    <n v="0"/>
    <m/>
    <m/>
    <n v="0"/>
  </r>
  <r>
    <x v="5"/>
    <d v="2024-10-04T00:00:00"/>
    <x v="7"/>
    <x v="16"/>
    <x v="7"/>
    <n v="1"/>
    <n v="1"/>
    <n v="0"/>
    <m/>
    <m/>
    <n v="0"/>
  </r>
  <r>
    <x v="5"/>
    <d v="2024-10-04T00:00:00"/>
    <x v="7"/>
    <x v="16"/>
    <x v="7"/>
    <n v="1"/>
    <n v="2"/>
    <n v="1"/>
    <m/>
    <m/>
    <n v="0"/>
  </r>
  <r>
    <x v="5"/>
    <d v="2024-10-04T00:00:00"/>
    <x v="7"/>
    <x v="16"/>
    <x v="7"/>
    <n v="1"/>
    <n v="2"/>
    <n v="1"/>
    <m/>
    <m/>
    <n v="0"/>
  </r>
  <r>
    <x v="5"/>
    <d v="2024-10-04T00:00:00"/>
    <x v="7"/>
    <x v="16"/>
    <x v="7"/>
    <n v="12"/>
    <n v="12"/>
    <n v="0"/>
    <m/>
    <m/>
    <n v="0"/>
  </r>
  <r>
    <x v="5"/>
    <d v="2024-10-04T00:00:00"/>
    <x v="7"/>
    <x v="16"/>
    <x v="7"/>
    <n v="2"/>
    <n v="2"/>
    <n v="0"/>
    <m/>
    <m/>
    <n v="0"/>
  </r>
  <r>
    <x v="5"/>
    <d v="2024-10-04T00:00:00"/>
    <x v="7"/>
    <x v="16"/>
    <x v="7"/>
    <n v="2"/>
    <n v="2"/>
    <n v="0"/>
    <m/>
    <m/>
    <n v="0"/>
  </r>
  <r>
    <x v="5"/>
    <d v="2024-10-04T00:00:00"/>
    <x v="7"/>
    <x v="16"/>
    <x v="7"/>
    <n v="4"/>
    <m/>
    <n v="-4"/>
    <m/>
    <m/>
    <n v="0"/>
  </r>
  <r>
    <x v="5"/>
    <d v="2024-10-04T00:00:00"/>
    <x v="7"/>
    <x v="16"/>
    <x v="7"/>
    <n v="8"/>
    <n v="8"/>
    <n v="0"/>
    <m/>
    <m/>
    <n v="0"/>
  </r>
  <r>
    <x v="5"/>
    <d v="2024-10-04T00:00:00"/>
    <x v="7"/>
    <x v="16"/>
    <x v="7"/>
    <n v="2"/>
    <n v="2"/>
    <n v="0"/>
    <m/>
    <m/>
    <n v="0"/>
  </r>
  <r>
    <x v="5"/>
    <d v="2024-10-04T00:00:00"/>
    <x v="7"/>
    <x v="16"/>
    <x v="7"/>
    <n v="2"/>
    <n v="3"/>
    <n v="1"/>
    <m/>
    <m/>
    <n v="0"/>
  </r>
  <r>
    <x v="5"/>
    <d v="2024-10-04T00:00:00"/>
    <x v="7"/>
    <x v="16"/>
    <x v="7"/>
    <n v="10"/>
    <n v="9"/>
    <n v="-1"/>
    <m/>
    <m/>
    <n v="0"/>
  </r>
  <r>
    <x v="5"/>
    <d v="2024-10-04T00:00:00"/>
    <x v="7"/>
    <x v="16"/>
    <x v="7"/>
    <n v="6"/>
    <n v="6"/>
    <n v="0"/>
    <m/>
    <m/>
    <n v="0"/>
  </r>
  <r>
    <x v="5"/>
    <d v="2024-10-04T00:00:00"/>
    <x v="7"/>
    <x v="16"/>
    <x v="7"/>
    <n v="1"/>
    <n v="2"/>
    <n v="1"/>
    <m/>
    <m/>
    <n v="0"/>
  </r>
  <r>
    <x v="5"/>
    <d v="2024-10-04T00:00:00"/>
    <x v="7"/>
    <x v="16"/>
    <x v="7"/>
    <n v="4"/>
    <n v="5"/>
    <n v="1"/>
    <m/>
    <m/>
    <n v="0"/>
  </r>
  <r>
    <x v="5"/>
    <d v="2024-10-05T00:00:00"/>
    <x v="7"/>
    <x v="20"/>
    <x v="9"/>
    <n v="1"/>
    <n v="1"/>
    <n v="0"/>
    <m/>
    <m/>
    <n v="0"/>
  </r>
  <r>
    <x v="5"/>
    <d v="2024-10-05T00:00:00"/>
    <x v="7"/>
    <x v="20"/>
    <x v="9"/>
    <n v="1"/>
    <n v="1"/>
    <n v="0"/>
    <m/>
    <m/>
    <n v="0"/>
  </r>
  <r>
    <x v="5"/>
    <d v="2024-10-05T00:00:00"/>
    <x v="7"/>
    <x v="20"/>
    <x v="9"/>
    <n v="1"/>
    <n v="1"/>
    <n v="0"/>
    <m/>
    <m/>
    <n v="0"/>
  </r>
  <r>
    <x v="5"/>
    <d v="2024-10-05T00:00:00"/>
    <x v="7"/>
    <x v="20"/>
    <x v="9"/>
    <n v="1"/>
    <n v="1"/>
    <n v="0"/>
    <m/>
    <m/>
    <n v="0"/>
  </r>
  <r>
    <x v="5"/>
    <d v="2024-10-05T00:00:00"/>
    <x v="7"/>
    <x v="20"/>
    <x v="9"/>
    <n v="2"/>
    <n v="2"/>
    <n v="0"/>
    <m/>
    <m/>
    <n v="0"/>
  </r>
  <r>
    <x v="5"/>
    <d v="2024-10-05T00:00:00"/>
    <x v="7"/>
    <x v="20"/>
    <x v="9"/>
    <n v="2"/>
    <n v="2"/>
    <n v="0"/>
    <m/>
    <m/>
    <n v="0"/>
  </r>
  <r>
    <x v="5"/>
    <d v="2024-10-05T00:00:00"/>
    <x v="7"/>
    <x v="20"/>
    <x v="9"/>
    <n v="12"/>
    <n v="10"/>
    <n v="-2"/>
    <m/>
    <m/>
    <n v="0"/>
  </r>
  <r>
    <x v="5"/>
    <d v="2024-10-05T00:00:00"/>
    <x v="7"/>
    <x v="20"/>
    <x v="9"/>
    <n v="1"/>
    <n v="2"/>
    <n v="1"/>
    <m/>
    <m/>
    <n v="0"/>
  </r>
  <r>
    <x v="5"/>
    <d v="2024-10-05T00:00:00"/>
    <x v="7"/>
    <x v="20"/>
    <x v="9"/>
    <n v="1"/>
    <n v="2"/>
    <n v="1"/>
    <m/>
    <m/>
    <n v="0"/>
  </r>
  <r>
    <x v="5"/>
    <d v="2024-10-05T00:00:00"/>
    <x v="7"/>
    <x v="20"/>
    <x v="9"/>
    <n v="4"/>
    <n v="3"/>
    <n v="-1"/>
    <m/>
    <m/>
    <n v="0"/>
  </r>
  <r>
    <x v="5"/>
    <d v="2024-10-05T00:00:00"/>
    <x v="7"/>
    <x v="20"/>
    <x v="9"/>
    <n v="2"/>
    <n v="2"/>
    <n v="0"/>
    <m/>
    <m/>
    <n v="0"/>
  </r>
  <r>
    <x v="5"/>
    <d v="2024-10-05T00:00:00"/>
    <x v="7"/>
    <x v="20"/>
    <x v="9"/>
    <n v="2"/>
    <n v="2"/>
    <n v="0"/>
    <m/>
    <m/>
    <n v="0"/>
  </r>
  <r>
    <x v="5"/>
    <d v="2024-10-05T00:00:00"/>
    <x v="7"/>
    <x v="20"/>
    <x v="9"/>
    <n v="1"/>
    <n v="3"/>
    <n v="2"/>
    <m/>
    <m/>
    <n v="0"/>
  </r>
  <r>
    <x v="5"/>
    <d v="2024-10-05T00:00:00"/>
    <x v="7"/>
    <x v="20"/>
    <x v="9"/>
    <n v="5"/>
    <n v="4"/>
    <n v="-1"/>
    <m/>
    <m/>
    <n v="0"/>
  </r>
  <r>
    <x v="5"/>
    <d v="2024-10-05T00:00:00"/>
    <x v="7"/>
    <x v="20"/>
    <x v="9"/>
    <n v="3"/>
    <n v="3"/>
    <n v="0"/>
    <m/>
    <m/>
    <n v="0"/>
  </r>
  <r>
    <x v="5"/>
    <d v="2024-10-05T00:00:00"/>
    <x v="7"/>
    <x v="20"/>
    <x v="9"/>
    <n v="10"/>
    <n v="10"/>
    <n v="0"/>
    <m/>
    <m/>
    <n v="0"/>
  </r>
  <r>
    <x v="5"/>
    <d v="2024-10-05T00:00:00"/>
    <x v="7"/>
    <x v="20"/>
    <x v="9"/>
    <n v="6"/>
    <n v="4"/>
    <n v="-2"/>
    <m/>
    <m/>
    <n v="0"/>
  </r>
  <r>
    <x v="5"/>
    <d v="2024-10-05T00:00:00"/>
    <x v="7"/>
    <x v="20"/>
    <x v="9"/>
    <n v="2"/>
    <n v="2"/>
    <n v="0"/>
    <m/>
    <m/>
    <n v="0"/>
  </r>
  <r>
    <x v="5"/>
    <d v="2024-10-05T00:00:00"/>
    <x v="7"/>
    <x v="20"/>
    <x v="9"/>
    <n v="2"/>
    <n v="2"/>
    <n v="0"/>
    <m/>
    <m/>
    <n v="0"/>
  </r>
  <r>
    <x v="5"/>
    <d v="2024-10-05T00:00:00"/>
    <x v="7"/>
    <x v="17"/>
    <x v="8"/>
    <n v="1"/>
    <n v="1"/>
    <n v="0"/>
    <m/>
    <m/>
    <n v="0"/>
  </r>
  <r>
    <x v="5"/>
    <d v="2024-10-05T00:00:00"/>
    <x v="7"/>
    <x v="17"/>
    <x v="8"/>
    <n v="1"/>
    <n v="1"/>
    <n v="0"/>
    <m/>
    <m/>
    <n v="0"/>
  </r>
  <r>
    <x v="5"/>
    <d v="2024-10-05T00:00:00"/>
    <x v="7"/>
    <x v="17"/>
    <x v="8"/>
    <n v="1"/>
    <n v="1"/>
    <n v="0"/>
    <m/>
    <m/>
    <n v="0"/>
  </r>
  <r>
    <x v="5"/>
    <d v="2024-10-05T00:00:00"/>
    <x v="7"/>
    <x v="17"/>
    <x v="8"/>
    <n v="1"/>
    <n v="1"/>
    <n v="0"/>
    <m/>
    <m/>
    <n v="0"/>
  </r>
  <r>
    <x v="5"/>
    <d v="2024-10-05T00:00:00"/>
    <x v="7"/>
    <x v="17"/>
    <x v="8"/>
    <n v="2"/>
    <n v="2"/>
    <n v="0"/>
    <m/>
    <m/>
    <n v="0"/>
  </r>
  <r>
    <x v="5"/>
    <d v="2024-10-05T00:00:00"/>
    <x v="7"/>
    <x v="17"/>
    <x v="8"/>
    <n v="2"/>
    <n v="2"/>
    <n v="0"/>
    <m/>
    <m/>
    <n v="0"/>
  </r>
  <r>
    <x v="5"/>
    <d v="2024-10-05T00:00:00"/>
    <x v="7"/>
    <x v="17"/>
    <x v="8"/>
    <n v="12"/>
    <n v="12"/>
    <n v="0"/>
    <m/>
    <m/>
    <n v="0"/>
  </r>
  <r>
    <x v="5"/>
    <d v="2024-10-05T00:00:00"/>
    <x v="7"/>
    <x v="17"/>
    <x v="8"/>
    <n v="1"/>
    <n v="1"/>
    <n v="0"/>
    <m/>
    <m/>
    <n v="0"/>
  </r>
  <r>
    <x v="5"/>
    <d v="2024-10-05T00:00:00"/>
    <x v="7"/>
    <x v="17"/>
    <x v="8"/>
    <n v="1"/>
    <n v="1"/>
    <n v="0"/>
    <m/>
    <m/>
    <n v="0"/>
  </r>
  <r>
    <x v="5"/>
    <d v="2024-10-05T00:00:00"/>
    <x v="7"/>
    <x v="17"/>
    <x v="8"/>
    <n v="4"/>
    <n v="4"/>
    <n v="0"/>
    <m/>
    <m/>
    <n v="0"/>
  </r>
  <r>
    <x v="5"/>
    <d v="2024-10-05T00:00:00"/>
    <x v="7"/>
    <x v="17"/>
    <x v="8"/>
    <n v="2"/>
    <n v="2"/>
    <n v="0"/>
    <m/>
    <m/>
    <n v="0"/>
  </r>
  <r>
    <x v="5"/>
    <d v="2024-10-05T00:00:00"/>
    <x v="7"/>
    <x v="17"/>
    <x v="8"/>
    <n v="2"/>
    <n v="2"/>
    <n v="0"/>
    <m/>
    <m/>
    <n v="0"/>
  </r>
  <r>
    <x v="5"/>
    <d v="2024-10-05T00:00:00"/>
    <x v="7"/>
    <x v="17"/>
    <x v="8"/>
    <n v="4"/>
    <n v="4"/>
    <n v="0"/>
    <m/>
    <m/>
    <n v="0"/>
  </r>
  <r>
    <x v="5"/>
    <d v="2024-10-05T00:00:00"/>
    <x v="7"/>
    <x v="17"/>
    <x v="8"/>
    <n v="1"/>
    <n v="1"/>
    <n v="0"/>
    <m/>
    <m/>
    <n v="0"/>
  </r>
  <r>
    <x v="5"/>
    <d v="2024-10-05T00:00:00"/>
    <x v="7"/>
    <x v="17"/>
    <x v="8"/>
    <n v="3"/>
    <n v="3"/>
    <n v="0"/>
    <m/>
    <m/>
    <n v="0"/>
  </r>
  <r>
    <x v="5"/>
    <d v="2024-10-05T00:00:00"/>
    <x v="7"/>
    <x v="17"/>
    <x v="8"/>
    <n v="10"/>
    <n v="7"/>
    <n v="-3"/>
    <m/>
    <m/>
    <n v="0"/>
  </r>
  <r>
    <x v="5"/>
    <d v="2024-10-05T00:00:00"/>
    <x v="7"/>
    <x v="17"/>
    <x v="8"/>
    <n v="6"/>
    <n v="6"/>
    <n v="0"/>
    <m/>
    <m/>
    <n v="0"/>
  </r>
  <r>
    <x v="5"/>
    <d v="2024-10-05T00:00:00"/>
    <x v="7"/>
    <x v="17"/>
    <x v="8"/>
    <n v="2"/>
    <n v="2"/>
    <n v="0"/>
    <m/>
    <m/>
    <n v="0"/>
  </r>
  <r>
    <x v="5"/>
    <d v="2024-10-05T00:00:00"/>
    <x v="7"/>
    <x v="17"/>
    <x v="8"/>
    <n v="2"/>
    <n v="2"/>
    <n v="0"/>
    <m/>
    <m/>
    <n v="0"/>
  </r>
  <r>
    <x v="5"/>
    <d v="2024-10-05T00:00:00"/>
    <x v="7"/>
    <x v="18"/>
    <x v="10"/>
    <n v="1"/>
    <n v="1"/>
    <n v="0"/>
    <m/>
    <m/>
    <n v="0"/>
  </r>
  <r>
    <x v="5"/>
    <d v="2024-10-05T00:00:00"/>
    <x v="7"/>
    <x v="18"/>
    <x v="10"/>
    <n v="1"/>
    <n v="1"/>
    <n v="0"/>
    <m/>
    <m/>
    <n v="0"/>
  </r>
  <r>
    <x v="5"/>
    <d v="2024-10-05T00:00:00"/>
    <x v="7"/>
    <x v="18"/>
    <x v="10"/>
    <n v="1"/>
    <n v="1"/>
    <n v="0"/>
    <m/>
    <m/>
    <n v="0"/>
  </r>
  <r>
    <x v="5"/>
    <d v="2024-10-05T00:00:00"/>
    <x v="7"/>
    <x v="18"/>
    <x v="10"/>
    <n v="1"/>
    <n v="1"/>
    <n v="0"/>
    <m/>
    <m/>
    <n v="0"/>
  </r>
  <r>
    <x v="5"/>
    <d v="2024-10-05T00:00:00"/>
    <x v="7"/>
    <x v="18"/>
    <x v="10"/>
    <n v="2"/>
    <n v="2"/>
    <n v="0"/>
    <m/>
    <m/>
    <n v="0"/>
  </r>
  <r>
    <x v="5"/>
    <d v="2024-10-05T00:00:00"/>
    <x v="7"/>
    <x v="18"/>
    <x v="10"/>
    <n v="2"/>
    <n v="2"/>
    <n v="0"/>
    <m/>
    <m/>
    <n v="0"/>
  </r>
  <r>
    <x v="5"/>
    <d v="2024-10-05T00:00:00"/>
    <x v="7"/>
    <x v="18"/>
    <x v="10"/>
    <n v="12"/>
    <n v="12"/>
    <n v="0"/>
    <m/>
    <m/>
    <n v="0"/>
  </r>
  <r>
    <x v="5"/>
    <d v="2024-10-05T00:00:00"/>
    <x v="7"/>
    <x v="18"/>
    <x v="10"/>
    <n v="1"/>
    <n v="1"/>
    <n v="0"/>
    <m/>
    <m/>
    <n v="0"/>
  </r>
  <r>
    <x v="5"/>
    <d v="2024-10-05T00:00:00"/>
    <x v="7"/>
    <x v="18"/>
    <x v="10"/>
    <n v="1"/>
    <n v="1"/>
    <n v="0"/>
    <m/>
    <m/>
    <n v="0"/>
  </r>
  <r>
    <x v="5"/>
    <d v="2024-10-05T00:00:00"/>
    <x v="7"/>
    <x v="18"/>
    <x v="10"/>
    <n v="4"/>
    <n v="4"/>
    <n v="0"/>
    <m/>
    <m/>
    <n v="0"/>
  </r>
  <r>
    <x v="5"/>
    <d v="2024-10-05T00:00:00"/>
    <x v="7"/>
    <x v="18"/>
    <x v="10"/>
    <n v="2"/>
    <n v="2"/>
    <n v="0"/>
    <m/>
    <m/>
    <n v="0"/>
  </r>
  <r>
    <x v="5"/>
    <d v="2024-10-05T00:00:00"/>
    <x v="7"/>
    <x v="18"/>
    <x v="10"/>
    <n v="2"/>
    <n v="2"/>
    <n v="0"/>
    <m/>
    <m/>
    <n v="0"/>
  </r>
  <r>
    <x v="5"/>
    <d v="2024-10-05T00:00:00"/>
    <x v="7"/>
    <x v="18"/>
    <x v="10"/>
    <n v="1"/>
    <n v="1"/>
    <n v="0"/>
    <m/>
    <m/>
    <n v="0"/>
  </r>
  <r>
    <x v="5"/>
    <d v="2024-10-05T00:00:00"/>
    <x v="7"/>
    <x v="18"/>
    <x v="10"/>
    <n v="5"/>
    <n v="5"/>
    <n v="0"/>
    <m/>
    <m/>
    <n v="0"/>
  </r>
  <r>
    <x v="5"/>
    <d v="2024-10-05T00:00:00"/>
    <x v="7"/>
    <x v="18"/>
    <x v="10"/>
    <n v="3"/>
    <n v="3"/>
    <n v="0"/>
    <m/>
    <m/>
    <n v="0"/>
  </r>
  <r>
    <x v="5"/>
    <d v="2024-10-05T00:00:00"/>
    <x v="7"/>
    <x v="18"/>
    <x v="10"/>
    <n v="10"/>
    <n v="10"/>
    <n v="0"/>
    <m/>
    <m/>
    <n v="0"/>
  </r>
  <r>
    <x v="5"/>
    <d v="2024-10-05T00:00:00"/>
    <x v="7"/>
    <x v="18"/>
    <x v="10"/>
    <n v="6"/>
    <n v="6"/>
    <n v="0"/>
    <m/>
    <m/>
    <n v="0"/>
  </r>
  <r>
    <x v="5"/>
    <d v="2024-10-05T00:00:00"/>
    <x v="7"/>
    <x v="18"/>
    <x v="10"/>
    <n v="2"/>
    <n v="2"/>
    <n v="0"/>
    <m/>
    <m/>
    <n v="0"/>
  </r>
  <r>
    <x v="5"/>
    <d v="2024-10-05T00:00:00"/>
    <x v="7"/>
    <x v="18"/>
    <x v="10"/>
    <n v="2"/>
    <n v="2"/>
    <n v="0"/>
    <m/>
    <m/>
    <n v="0"/>
  </r>
  <r>
    <x v="5"/>
    <d v="2024-10-05T00:00:00"/>
    <x v="7"/>
    <x v="15"/>
    <x v="16"/>
    <n v="1"/>
    <n v="0"/>
    <n v="-1"/>
    <n v="0"/>
    <n v="0"/>
    <n v="0"/>
  </r>
  <r>
    <x v="5"/>
    <d v="2024-10-05T00:00:00"/>
    <x v="7"/>
    <x v="15"/>
    <x v="16"/>
    <m/>
    <n v="4"/>
    <n v="4"/>
    <n v="7"/>
    <n v="4"/>
    <n v="-3"/>
  </r>
  <r>
    <x v="5"/>
    <d v="2024-10-05T00:00:00"/>
    <x v="7"/>
    <x v="15"/>
    <x v="16"/>
    <n v="1"/>
    <n v="1"/>
    <n v="0"/>
    <n v="0"/>
    <n v="0"/>
    <n v="0"/>
  </r>
  <r>
    <x v="5"/>
    <d v="2024-10-05T00:00:00"/>
    <x v="7"/>
    <x v="15"/>
    <x v="16"/>
    <m/>
    <n v="2"/>
    <n v="2"/>
    <n v="2"/>
    <n v="0"/>
    <n v="-2"/>
  </r>
  <r>
    <x v="5"/>
    <d v="2024-10-05T00:00:00"/>
    <x v="7"/>
    <x v="15"/>
    <x v="16"/>
    <n v="1"/>
    <n v="1"/>
    <n v="0"/>
    <n v="0"/>
    <n v="0"/>
    <n v="0"/>
  </r>
  <r>
    <x v="5"/>
    <d v="2024-10-05T00:00:00"/>
    <x v="7"/>
    <x v="15"/>
    <x v="17"/>
    <n v="2"/>
    <n v="2"/>
    <n v="0"/>
    <m/>
    <m/>
    <n v="0"/>
  </r>
  <r>
    <x v="5"/>
    <d v="2024-10-05T00:00:00"/>
    <x v="7"/>
    <x v="15"/>
    <x v="17"/>
    <m/>
    <n v="0"/>
    <n v="0"/>
    <n v="1"/>
    <n v="1"/>
    <n v="0"/>
  </r>
  <r>
    <x v="5"/>
    <d v="2024-10-05T00:00:00"/>
    <x v="7"/>
    <x v="15"/>
    <x v="17"/>
    <m/>
    <n v="2"/>
    <n v="2"/>
    <n v="4"/>
    <n v="1"/>
    <n v="-3"/>
  </r>
  <r>
    <x v="5"/>
    <d v="2024-10-05T00:00:00"/>
    <x v="7"/>
    <x v="15"/>
    <x v="17"/>
    <n v="1"/>
    <n v="1"/>
    <n v="0"/>
    <m/>
    <m/>
    <n v="0"/>
  </r>
  <r>
    <x v="5"/>
    <d v="2024-10-05T00:00:00"/>
    <x v="7"/>
    <x v="15"/>
    <x v="17"/>
    <n v="1"/>
    <n v="1"/>
    <n v="0"/>
    <m/>
    <m/>
    <n v="0"/>
  </r>
  <r>
    <x v="5"/>
    <d v="2024-10-05T00:00:00"/>
    <x v="7"/>
    <x v="15"/>
    <x v="18"/>
    <n v="2"/>
    <n v="2"/>
    <n v="0"/>
    <m/>
    <m/>
    <n v="0"/>
  </r>
  <r>
    <x v="5"/>
    <d v="2024-10-05T00:00:00"/>
    <x v="7"/>
    <x v="15"/>
    <x v="18"/>
    <n v="1"/>
    <n v="1"/>
    <n v="0"/>
    <m/>
    <m/>
    <n v="0"/>
  </r>
  <r>
    <x v="5"/>
    <d v="2024-10-05T00:00:00"/>
    <x v="7"/>
    <x v="15"/>
    <x v="18"/>
    <n v="1"/>
    <n v="1"/>
    <n v="0"/>
    <m/>
    <m/>
    <n v="0"/>
  </r>
  <r>
    <x v="5"/>
    <d v="2024-10-05T00:00:00"/>
    <x v="7"/>
    <x v="15"/>
    <x v="18"/>
    <n v="3"/>
    <n v="2"/>
    <n v="-1"/>
    <m/>
    <m/>
    <n v="0"/>
  </r>
  <r>
    <x v="5"/>
    <d v="2024-10-05T00:00:00"/>
    <x v="7"/>
    <x v="15"/>
    <x v="14"/>
    <m/>
    <m/>
    <n v="0"/>
    <n v="6"/>
    <n v="6"/>
    <n v="0"/>
  </r>
  <r>
    <x v="5"/>
    <d v="2024-10-05T00:00:00"/>
    <x v="7"/>
    <x v="15"/>
    <x v="14"/>
    <n v="3"/>
    <n v="1"/>
    <n v="-2"/>
    <n v="6"/>
    <n v="6"/>
    <n v="0"/>
  </r>
  <r>
    <x v="5"/>
    <d v="2024-10-05T00:00:00"/>
    <x v="7"/>
    <x v="15"/>
    <x v="14"/>
    <m/>
    <m/>
    <n v="0"/>
    <n v="6"/>
    <n v="6"/>
    <n v="0"/>
  </r>
  <r>
    <x v="5"/>
    <d v="2024-10-05T00:00:00"/>
    <x v="7"/>
    <x v="15"/>
    <x v="14"/>
    <m/>
    <m/>
    <n v="0"/>
    <n v="3"/>
    <n v="6"/>
    <n v="3"/>
  </r>
  <r>
    <x v="5"/>
    <d v="2024-10-05T00:00:00"/>
    <x v="7"/>
    <x v="13"/>
    <x v="22"/>
    <n v="4"/>
    <m/>
    <n v="-4"/>
    <m/>
    <m/>
    <n v="0"/>
  </r>
  <r>
    <x v="5"/>
    <d v="2024-10-05T00:00:00"/>
    <x v="7"/>
    <x v="19"/>
    <x v="13"/>
    <n v="1"/>
    <n v="1"/>
    <n v="0"/>
    <m/>
    <m/>
    <n v="0"/>
  </r>
  <r>
    <x v="5"/>
    <d v="2024-10-12T00:00:00"/>
    <x v="8"/>
    <x v="19"/>
    <x v="13"/>
    <n v="1"/>
    <n v="1"/>
    <n v="0"/>
    <m/>
    <m/>
    <n v="0"/>
  </r>
  <r>
    <x v="5"/>
    <d v="2024-10-12T00:00:00"/>
    <x v="8"/>
    <x v="19"/>
    <x v="13"/>
    <n v="2"/>
    <n v="2"/>
    <n v="0"/>
    <m/>
    <m/>
    <n v="0"/>
  </r>
  <r>
    <x v="5"/>
    <d v="2024-10-12T00:00:00"/>
    <x v="8"/>
    <x v="19"/>
    <x v="13"/>
    <n v="1"/>
    <n v="1"/>
    <n v="0"/>
    <m/>
    <m/>
    <n v="0"/>
  </r>
  <r>
    <x v="5"/>
    <d v="2024-10-12T00:00:00"/>
    <x v="8"/>
    <x v="19"/>
    <x v="13"/>
    <n v="1"/>
    <n v="2"/>
    <n v="1"/>
    <m/>
    <m/>
    <n v="0"/>
  </r>
  <r>
    <x v="5"/>
    <d v="2024-10-12T00:00:00"/>
    <x v="8"/>
    <x v="19"/>
    <x v="13"/>
    <n v="1"/>
    <n v="1"/>
    <n v="0"/>
    <m/>
    <m/>
    <n v="0"/>
  </r>
  <r>
    <x v="5"/>
    <d v="2024-10-12T00:00:00"/>
    <x v="8"/>
    <x v="19"/>
    <x v="13"/>
    <n v="1"/>
    <n v="1"/>
    <n v="0"/>
    <m/>
    <m/>
    <n v="0"/>
  </r>
  <r>
    <x v="5"/>
    <d v="2024-10-12T00:00:00"/>
    <x v="8"/>
    <x v="19"/>
    <x v="13"/>
    <n v="1"/>
    <n v="1"/>
    <n v="0"/>
    <m/>
    <m/>
    <n v="0"/>
  </r>
  <r>
    <x v="5"/>
    <d v="2024-10-12T00:00:00"/>
    <x v="8"/>
    <x v="19"/>
    <x v="13"/>
    <n v="3"/>
    <n v="3"/>
    <n v="0"/>
    <m/>
    <m/>
    <n v="0"/>
  </r>
  <r>
    <x v="5"/>
    <d v="2024-10-12T00:00:00"/>
    <x v="8"/>
    <x v="19"/>
    <x v="13"/>
    <n v="1"/>
    <n v="1"/>
    <n v="0"/>
    <m/>
    <m/>
    <n v="0"/>
  </r>
  <r>
    <x v="5"/>
    <d v="2024-10-12T00:00:00"/>
    <x v="8"/>
    <x v="19"/>
    <x v="13"/>
    <n v="1"/>
    <n v="1"/>
    <n v="0"/>
    <m/>
    <m/>
    <n v="0"/>
  </r>
  <r>
    <x v="5"/>
    <d v="2024-10-12T00:00:00"/>
    <x v="8"/>
    <x v="19"/>
    <x v="13"/>
    <n v="1"/>
    <n v="1"/>
    <n v="0"/>
    <m/>
    <m/>
    <n v="0"/>
  </r>
  <r>
    <x v="5"/>
    <d v="2024-10-12T00:00:00"/>
    <x v="8"/>
    <x v="19"/>
    <x v="13"/>
    <n v="1"/>
    <n v="1"/>
    <n v="0"/>
    <m/>
    <m/>
    <n v="0"/>
  </r>
  <r>
    <x v="5"/>
    <d v="2024-10-12T00:00:00"/>
    <x v="8"/>
    <x v="19"/>
    <x v="13"/>
    <n v="4"/>
    <n v="4"/>
    <n v="0"/>
    <m/>
    <m/>
    <n v="0"/>
  </r>
  <r>
    <x v="5"/>
    <d v="2024-10-12T00:00:00"/>
    <x v="8"/>
    <x v="19"/>
    <x v="13"/>
    <n v="1"/>
    <n v="1"/>
    <n v="0"/>
    <m/>
    <m/>
    <n v="0"/>
  </r>
  <r>
    <x v="5"/>
    <d v="2024-10-12T00:00:00"/>
    <x v="8"/>
    <x v="19"/>
    <x v="13"/>
    <m/>
    <n v="5"/>
    <n v="5"/>
    <m/>
    <m/>
    <n v="0"/>
  </r>
  <r>
    <x v="5"/>
    <d v="2024-10-12T00:00:00"/>
    <x v="8"/>
    <x v="19"/>
    <x v="13"/>
    <n v="2"/>
    <n v="0"/>
    <n v="-2"/>
    <m/>
    <m/>
    <n v="0"/>
  </r>
  <r>
    <x v="5"/>
    <d v="2024-10-12T00:00:00"/>
    <x v="8"/>
    <x v="19"/>
    <x v="19"/>
    <n v="2"/>
    <n v="2"/>
    <n v="0"/>
    <m/>
    <m/>
    <n v="0"/>
  </r>
  <r>
    <x v="5"/>
    <d v="2024-10-12T00:00:00"/>
    <x v="8"/>
    <x v="19"/>
    <x v="19"/>
    <n v="1"/>
    <n v="1"/>
    <n v="0"/>
    <m/>
    <m/>
    <n v="0"/>
  </r>
  <r>
    <x v="5"/>
    <d v="2024-10-12T00:00:00"/>
    <x v="8"/>
    <x v="19"/>
    <x v="19"/>
    <n v="3"/>
    <n v="3"/>
    <n v="0"/>
    <m/>
    <m/>
    <n v="0"/>
  </r>
  <r>
    <x v="5"/>
    <d v="2024-10-12T00:00:00"/>
    <x v="8"/>
    <x v="19"/>
    <x v="19"/>
    <n v="3"/>
    <n v="1"/>
    <n v="-2"/>
    <m/>
    <m/>
    <n v="0"/>
  </r>
  <r>
    <x v="5"/>
    <d v="2024-10-12T00:00:00"/>
    <x v="8"/>
    <x v="19"/>
    <x v="19"/>
    <n v="0"/>
    <n v="2"/>
    <n v="2"/>
    <m/>
    <m/>
    <n v="0"/>
  </r>
  <r>
    <x v="5"/>
    <d v="2024-10-12T00:00:00"/>
    <x v="8"/>
    <x v="19"/>
    <x v="19"/>
    <n v="1"/>
    <n v="1"/>
    <n v="0"/>
    <m/>
    <m/>
    <n v="0"/>
  </r>
  <r>
    <x v="5"/>
    <d v="2024-10-12T00:00:00"/>
    <x v="8"/>
    <x v="16"/>
    <x v="7"/>
    <n v="1"/>
    <n v="1"/>
    <n v="0"/>
    <m/>
    <m/>
    <n v="0"/>
  </r>
  <r>
    <x v="5"/>
    <d v="2024-10-12T00:00:00"/>
    <x v="8"/>
    <x v="16"/>
    <x v="7"/>
    <n v="1"/>
    <n v="1"/>
    <n v="0"/>
    <m/>
    <m/>
    <n v="0"/>
  </r>
  <r>
    <x v="5"/>
    <d v="2024-10-12T00:00:00"/>
    <x v="8"/>
    <x v="16"/>
    <x v="7"/>
    <n v="1"/>
    <n v="1"/>
    <n v="0"/>
    <m/>
    <m/>
    <n v="0"/>
  </r>
  <r>
    <x v="5"/>
    <d v="2024-10-12T00:00:00"/>
    <x v="8"/>
    <x v="16"/>
    <x v="7"/>
    <n v="1"/>
    <n v="2"/>
    <n v="1"/>
    <m/>
    <m/>
    <n v="0"/>
  </r>
  <r>
    <x v="5"/>
    <d v="2024-10-12T00:00:00"/>
    <x v="8"/>
    <x v="16"/>
    <x v="7"/>
    <n v="1"/>
    <n v="2"/>
    <n v="1"/>
    <m/>
    <m/>
    <n v="0"/>
  </r>
  <r>
    <x v="5"/>
    <d v="2024-10-12T00:00:00"/>
    <x v="8"/>
    <x v="16"/>
    <x v="7"/>
    <n v="12"/>
    <n v="12"/>
    <n v="0"/>
    <m/>
    <m/>
    <n v="0"/>
  </r>
  <r>
    <x v="5"/>
    <d v="2024-10-12T00:00:00"/>
    <x v="8"/>
    <x v="16"/>
    <x v="7"/>
    <n v="2"/>
    <n v="2"/>
    <n v="0"/>
    <m/>
    <m/>
    <n v="0"/>
  </r>
  <r>
    <x v="5"/>
    <d v="2024-10-12T00:00:00"/>
    <x v="8"/>
    <x v="16"/>
    <x v="7"/>
    <n v="2"/>
    <n v="2"/>
    <n v="0"/>
    <m/>
    <m/>
    <n v="0"/>
  </r>
  <r>
    <x v="5"/>
    <d v="2024-10-12T00:00:00"/>
    <x v="8"/>
    <x v="16"/>
    <x v="7"/>
    <n v="4"/>
    <m/>
    <n v="-4"/>
    <m/>
    <m/>
    <n v="0"/>
  </r>
  <r>
    <x v="5"/>
    <d v="2024-10-12T00:00:00"/>
    <x v="8"/>
    <x v="16"/>
    <x v="7"/>
    <n v="8"/>
    <n v="8"/>
    <n v="0"/>
    <m/>
    <m/>
    <n v="0"/>
  </r>
  <r>
    <x v="5"/>
    <d v="2024-10-12T00:00:00"/>
    <x v="8"/>
    <x v="16"/>
    <x v="7"/>
    <n v="2"/>
    <n v="2"/>
    <n v="0"/>
    <m/>
    <m/>
    <n v="0"/>
  </r>
  <r>
    <x v="5"/>
    <d v="2024-10-12T00:00:00"/>
    <x v="8"/>
    <x v="16"/>
    <x v="7"/>
    <n v="2"/>
    <n v="3"/>
    <n v="1"/>
    <m/>
    <m/>
    <n v="0"/>
  </r>
  <r>
    <x v="5"/>
    <d v="2024-10-12T00:00:00"/>
    <x v="8"/>
    <x v="16"/>
    <x v="7"/>
    <n v="10"/>
    <n v="9"/>
    <n v="-1"/>
    <m/>
    <m/>
    <n v="0"/>
  </r>
  <r>
    <x v="5"/>
    <d v="2024-10-12T00:00:00"/>
    <x v="8"/>
    <x v="16"/>
    <x v="7"/>
    <n v="6"/>
    <n v="6"/>
    <n v="0"/>
    <m/>
    <m/>
    <n v="0"/>
  </r>
  <r>
    <x v="5"/>
    <d v="2024-10-12T00:00:00"/>
    <x v="8"/>
    <x v="16"/>
    <x v="7"/>
    <n v="1"/>
    <n v="2"/>
    <n v="1"/>
    <m/>
    <m/>
    <n v="0"/>
  </r>
  <r>
    <x v="5"/>
    <d v="2024-10-12T00:00:00"/>
    <x v="8"/>
    <x v="16"/>
    <x v="7"/>
    <n v="4"/>
    <n v="5"/>
    <n v="1"/>
    <m/>
    <m/>
    <n v="0"/>
  </r>
  <r>
    <x v="5"/>
    <d v="2024-10-12T00:00:00"/>
    <x v="8"/>
    <x v="20"/>
    <x v="9"/>
    <n v="1"/>
    <n v="1"/>
    <n v="0"/>
    <m/>
    <m/>
    <n v="0"/>
  </r>
  <r>
    <x v="5"/>
    <d v="2024-10-12T00:00:00"/>
    <x v="8"/>
    <x v="20"/>
    <x v="9"/>
    <n v="1"/>
    <n v="1"/>
    <n v="0"/>
    <m/>
    <m/>
    <n v="0"/>
  </r>
  <r>
    <x v="5"/>
    <d v="2024-10-12T00:00:00"/>
    <x v="8"/>
    <x v="20"/>
    <x v="9"/>
    <n v="1"/>
    <n v="1"/>
    <n v="0"/>
    <m/>
    <m/>
    <n v="0"/>
  </r>
  <r>
    <x v="5"/>
    <d v="2024-10-12T00:00:00"/>
    <x v="8"/>
    <x v="20"/>
    <x v="9"/>
    <n v="1"/>
    <n v="1"/>
    <n v="0"/>
    <m/>
    <m/>
    <n v="0"/>
  </r>
  <r>
    <x v="5"/>
    <d v="2024-10-12T00:00:00"/>
    <x v="8"/>
    <x v="20"/>
    <x v="9"/>
    <n v="2"/>
    <n v="2"/>
    <n v="0"/>
    <m/>
    <m/>
    <n v="0"/>
  </r>
  <r>
    <x v="5"/>
    <d v="2024-10-12T00:00:00"/>
    <x v="8"/>
    <x v="20"/>
    <x v="9"/>
    <n v="2"/>
    <n v="2"/>
    <n v="0"/>
    <m/>
    <m/>
    <n v="0"/>
  </r>
  <r>
    <x v="5"/>
    <d v="2024-10-12T00:00:00"/>
    <x v="8"/>
    <x v="20"/>
    <x v="9"/>
    <n v="12"/>
    <n v="10"/>
    <n v="-2"/>
    <m/>
    <m/>
    <n v="0"/>
  </r>
  <r>
    <x v="5"/>
    <d v="2024-10-12T00:00:00"/>
    <x v="8"/>
    <x v="20"/>
    <x v="9"/>
    <n v="1"/>
    <n v="2"/>
    <n v="1"/>
    <m/>
    <m/>
    <n v="0"/>
  </r>
  <r>
    <x v="5"/>
    <d v="2024-10-12T00:00:00"/>
    <x v="8"/>
    <x v="20"/>
    <x v="9"/>
    <n v="1"/>
    <n v="2"/>
    <n v="1"/>
    <m/>
    <m/>
    <n v="0"/>
  </r>
  <r>
    <x v="5"/>
    <d v="2024-10-12T00:00:00"/>
    <x v="8"/>
    <x v="20"/>
    <x v="9"/>
    <n v="4"/>
    <n v="3"/>
    <n v="-1"/>
    <m/>
    <m/>
    <n v="0"/>
  </r>
  <r>
    <x v="5"/>
    <d v="2024-10-12T00:00:00"/>
    <x v="8"/>
    <x v="20"/>
    <x v="9"/>
    <n v="2"/>
    <n v="2"/>
    <n v="0"/>
    <m/>
    <m/>
    <n v="0"/>
  </r>
  <r>
    <x v="5"/>
    <d v="2024-10-12T00:00:00"/>
    <x v="8"/>
    <x v="20"/>
    <x v="9"/>
    <n v="2"/>
    <n v="2"/>
    <n v="0"/>
    <m/>
    <m/>
    <n v="0"/>
  </r>
  <r>
    <x v="5"/>
    <d v="2024-10-12T00:00:00"/>
    <x v="8"/>
    <x v="20"/>
    <x v="9"/>
    <n v="1"/>
    <n v="3"/>
    <n v="2"/>
    <m/>
    <m/>
    <n v="0"/>
  </r>
  <r>
    <x v="5"/>
    <d v="2024-10-12T00:00:00"/>
    <x v="8"/>
    <x v="20"/>
    <x v="9"/>
    <n v="5"/>
    <n v="4"/>
    <n v="-1"/>
    <m/>
    <m/>
    <n v="0"/>
  </r>
  <r>
    <x v="5"/>
    <d v="2024-10-12T00:00:00"/>
    <x v="8"/>
    <x v="20"/>
    <x v="9"/>
    <n v="3"/>
    <n v="3"/>
    <n v="0"/>
    <m/>
    <m/>
    <n v="0"/>
  </r>
  <r>
    <x v="5"/>
    <d v="2024-10-12T00:00:00"/>
    <x v="8"/>
    <x v="20"/>
    <x v="9"/>
    <n v="10"/>
    <n v="10"/>
    <n v="0"/>
    <m/>
    <m/>
    <n v="0"/>
  </r>
  <r>
    <x v="5"/>
    <d v="2024-10-12T00:00:00"/>
    <x v="8"/>
    <x v="20"/>
    <x v="9"/>
    <n v="6"/>
    <n v="4"/>
    <n v="-2"/>
    <m/>
    <m/>
    <n v="0"/>
  </r>
  <r>
    <x v="5"/>
    <d v="2024-10-12T00:00:00"/>
    <x v="8"/>
    <x v="20"/>
    <x v="9"/>
    <n v="2"/>
    <n v="2"/>
    <n v="0"/>
    <m/>
    <m/>
    <n v="0"/>
  </r>
  <r>
    <x v="5"/>
    <d v="2024-10-12T00:00:00"/>
    <x v="8"/>
    <x v="20"/>
    <x v="9"/>
    <n v="2"/>
    <n v="2"/>
    <n v="0"/>
    <m/>
    <m/>
    <n v="0"/>
  </r>
  <r>
    <x v="5"/>
    <d v="2024-10-12T00:00:00"/>
    <x v="8"/>
    <x v="17"/>
    <x v="8"/>
    <n v="1"/>
    <n v="1"/>
    <n v="0"/>
    <m/>
    <m/>
    <n v="0"/>
  </r>
  <r>
    <x v="5"/>
    <d v="2024-10-12T00:00:00"/>
    <x v="8"/>
    <x v="17"/>
    <x v="8"/>
    <n v="1"/>
    <n v="1"/>
    <n v="0"/>
    <m/>
    <m/>
    <n v="0"/>
  </r>
  <r>
    <x v="5"/>
    <d v="2024-10-12T00:00:00"/>
    <x v="8"/>
    <x v="17"/>
    <x v="8"/>
    <n v="1"/>
    <n v="1"/>
    <n v="0"/>
    <m/>
    <m/>
    <n v="0"/>
  </r>
  <r>
    <x v="5"/>
    <d v="2024-10-12T00:00:00"/>
    <x v="8"/>
    <x v="17"/>
    <x v="8"/>
    <n v="1"/>
    <n v="1"/>
    <n v="0"/>
    <m/>
    <m/>
    <n v="0"/>
  </r>
  <r>
    <x v="5"/>
    <d v="2024-10-12T00:00:00"/>
    <x v="8"/>
    <x v="17"/>
    <x v="8"/>
    <n v="2"/>
    <n v="2"/>
    <n v="0"/>
    <m/>
    <m/>
    <n v="0"/>
  </r>
  <r>
    <x v="5"/>
    <d v="2024-10-12T00:00:00"/>
    <x v="8"/>
    <x v="17"/>
    <x v="8"/>
    <n v="2"/>
    <n v="2"/>
    <n v="0"/>
    <m/>
    <m/>
    <n v="0"/>
  </r>
  <r>
    <x v="5"/>
    <d v="2024-10-12T00:00:00"/>
    <x v="8"/>
    <x v="17"/>
    <x v="8"/>
    <n v="12"/>
    <n v="12"/>
    <n v="0"/>
    <m/>
    <m/>
    <n v="0"/>
  </r>
  <r>
    <x v="5"/>
    <d v="2024-10-12T00:00:00"/>
    <x v="8"/>
    <x v="17"/>
    <x v="8"/>
    <n v="1"/>
    <n v="1"/>
    <n v="0"/>
    <m/>
    <m/>
    <n v="0"/>
  </r>
  <r>
    <x v="5"/>
    <d v="2024-10-12T00:00:00"/>
    <x v="8"/>
    <x v="17"/>
    <x v="8"/>
    <n v="1"/>
    <n v="1"/>
    <n v="0"/>
    <m/>
    <m/>
    <n v="0"/>
  </r>
  <r>
    <x v="5"/>
    <d v="2024-10-12T00:00:00"/>
    <x v="8"/>
    <x v="17"/>
    <x v="8"/>
    <n v="4"/>
    <n v="4"/>
    <n v="0"/>
    <m/>
    <m/>
    <n v="0"/>
  </r>
  <r>
    <x v="5"/>
    <d v="2024-10-12T00:00:00"/>
    <x v="8"/>
    <x v="17"/>
    <x v="8"/>
    <n v="2"/>
    <n v="2"/>
    <n v="0"/>
    <m/>
    <m/>
    <n v="0"/>
  </r>
  <r>
    <x v="5"/>
    <d v="2024-10-12T00:00:00"/>
    <x v="8"/>
    <x v="17"/>
    <x v="8"/>
    <n v="2"/>
    <n v="2"/>
    <n v="0"/>
    <m/>
    <m/>
    <n v="0"/>
  </r>
  <r>
    <x v="5"/>
    <d v="2024-10-12T00:00:00"/>
    <x v="8"/>
    <x v="17"/>
    <x v="8"/>
    <n v="4"/>
    <n v="4"/>
    <n v="0"/>
    <m/>
    <m/>
    <n v="0"/>
  </r>
  <r>
    <x v="5"/>
    <d v="2024-10-12T00:00:00"/>
    <x v="8"/>
    <x v="17"/>
    <x v="8"/>
    <n v="1"/>
    <n v="1"/>
    <n v="0"/>
    <m/>
    <m/>
    <n v="0"/>
  </r>
  <r>
    <x v="5"/>
    <d v="2024-10-12T00:00:00"/>
    <x v="8"/>
    <x v="17"/>
    <x v="8"/>
    <n v="3"/>
    <n v="3"/>
    <n v="0"/>
    <m/>
    <m/>
    <n v="0"/>
  </r>
  <r>
    <x v="5"/>
    <d v="2024-10-12T00:00:00"/>
    <x v="8"/>
    <x v="17"/>
    <x v="8"/>
    <n v="10"/>
    <n v="7"/>
    <n v="-3"/>
    <m/>
    <m/>
    <n v="0"/>
  </r>
  <r>
    <x v="5"/>
    <d v="2024-10-12T00:00:00"/>
    <x v="8"/>
    <x v="17"/>
    <x v="8"/>
    <n v="6"/>
    <n v="6"/>
    <n v="0"/>
    <m/>
    <m/>
    <n v="0"/>
  </r>
  <r>
    <x v="5"/>
    <d v="2024-10-12T00:00:00"/>
    <x v="8"/>
    <x v="17"/>
    <x v="8"/>
    <n v="2"/>
    <n v="2"/>
    <n v="0"/>
    <m/>
    <m/>
    <n v="0"/>
  </r>
  <r>
    <x v="5"/>
    <d v="2024-10-12T00:00:00"/>
    <x v="8"/>
    <x v="17"/>
    <x v="8"/>
    <n v="2"/>
    <n v="2"/>
    <n v="0"/>
    <m/>
    <m/>
    <n v="0"/>
  </r>
  <r>
    <x v="5"/>
    <d v="2024-10-12T00:00:00"/>
    <x v="8"/>
    <x v="15"/>
    <x v="16"/>
    <n v="1"/>
    <n v="0"/>
    <n v="-1"/>
    <n v="0"/>
    <n v="0"/>
    <n v="0"/>
  </r>
  <r>
    <x v="5"/>
    <d v="2024-10-12T00:00:00"/>
    <x v="8"/>
    <x v="15"/>
    <x v="16"/>
    <m/>
    <n v="4"/>
    <n v="4"/>
    <n v="7"/>
    <n v="4"/>
    <n v="-3"/>
  </r>
  <r>
    <x v="5"/>
    <d v="2024-10-12T00:00:00"/>
    <x v="8"/>
    <x v="15"/>
    <x v="16"/>
    <n v="1"/>
    <n v="1"/>
    <n v="0"/>
    <n v="0"/>
    <n v="0"/>
    <n v="0"/>
  </r>
  <r>
    <x v="5"/>
    <d v="2024-10-12T00:00:00"/>
    <x v="8"/>
    <x v="15"/>
    <x v="16"/>
    <m/>
    <n v="2"/>
    <n v="2"/>
    <n v="2"/>
    <n v="0"/>
    <n v="-2"/>
  </r>
  <r>
    <x v="5"/>
    <d v="2024-10-12T00:00:00"/>
    <x v="8"/>
    <x v="15"/>
    <x v="16"/>
    <n v="1"/>
    <n v="1"/>
    <n v="0"/>
    <n v="0"/>
    <n v="0"/>
    <n v="0"/>
  </r>
  <r>
    <x v="5"/>
    <d v="2024-10-12T00:00:00"/>
    <x v="8"/>
    <x v="15"/>
    <x v="17"/>
    <n v="2"/>
    <n v="2"/>
    <n v="0"/>
    <m/>
    <m/>
    <n v="0"/>
  </r>
  <r>
    <x v="5"/>
    <d v="2024-10-12T00:00:00"/>
    <x v="8"/>
    <x v="15"/>
    <x v="17"/>
    <m/>
    <n v="0"/>
    <n v="0"/>
    <n v="1"/>
    <n v="1"/>
    <n v="0"/>
  </r>
  <r>
    <x v="5"/>
    <d v="2024-10-12T00:00:00"/>
    <x v="8"/>
    <x v="15"/>
    <x v="17"/>
    <m/>
    <n v="2"/>
    <n v="2"/>
    <n v="4"/>
    <n v="1"/>
    <n v="-3"/>
  </r>
  <r>
    <x v="5"/>
    <d v="2024-10-12T00:00:00"/>
    <x v="8"/>
    <x v="15"/>
    <x v="17"/>
    <n v="1"/>
    <n v="1"/>
    <n v="0"/>
    <m/>
    <m/>
    <n v="0"/>
  </r>
  <r>
    <x v="5"/>
    <d v="2024-10-12T00:00:00"/>
    <x v="8"/>
    <x v="15"/>
    <x v="17"/>
    <n v="1"/>
    <n v="1"/>
    <n v="0"/>
    <m/>
    <m/>
    <n v="0"/>
  </r>
  <r>
    <x v="5"/>
    <d v="2024-10-12T00:00:00"/>
    <x v="8"/>
    <x v="15"/>
    <x v="18"/>
    <n v="2"/>
    <n v="2"/>
    <n v="0"/>
    <m/>
    <m/>
    <n v="0"/>
  </r>
  <r>
    <x v="5"/>
    <d v="2024-10-12T00:00:00"/>
    <x v="8"/>
    <x v="15"/>
    <x v="18"/>
    <n v="1"/>
    <n v="1"/>
    <n v="0"/>
    <m/>
    <m/>
    <n v="0"/>
  </r>
  <r>
    <x v="5"/>
    <d v="2024-10-12T00:00:00"/>
    <x v="8"/>
    <x v="15"/>
    <x v="18"/>
    <n v="1"/>
    <n v="1"/>
    <n v="0"/>
    <m/>
    <m/>
    <n v="0"/>
  </r>
  <r>
    <x v="5"/>
    <d v="2024-10-12T00:00:00"/>
    <x v="8"/>
    <x v="15"/>
    <x v="18"/>
    <n v="3"/>
    <n v="2"/>
    <n v="-1"/>
    <m/>
    <m/>
    <n v="0"/>
  </r>
  <r>
    <x v="5"/>
    <d v="2024-10-12T00:00:00"/>
    <x v="8"/>
    <x v="15"/>
    <x v="14"/>
    <m/>
    <m/>
    <n v="0"/>
    <n v="6"/>
    <n v="4"/>
    <n v="-2"/>
  </r>
  <r>
    <x v="5"/>
    <d v="2024-10-12T00:00:00"/>
    <x v="8"/>
    <x v="15"/>
    <x v="14"/>
    <n v="3"/>
    <n v="1"/>
    <n v="-2"/>
    <n v="6"/>
    <n v="5"/>
    <n v="-1"/>
  </r>
  <r>
    <x v="5"/>
    <d v="2024-10-12T00:00:00"/>
    <x v="8"/>
    <x v="15"/>
    <x v="14"/>
    <m/>
    <m/>
    <n v="0"/>
    <n v="6"/>
    <n v="5"/>
    <n v="-1"/>
  </r>
  <r>
    <x v="5"/>
    <d v="2024-10-12T00:00:00"/>
    <x v="8"/>
    <x v="15"/>
    <x v="14"/>
    <m/>
    <m/>
    <n v="0"/>
    <n v="3"/>
    <n v="3"/>
    <n v="0"/>
  </r>
  <r>
    <x v="5"/>
    <d v="2024-10-12T00:00:00"/>
    <x v="8"/>
    <x v="18"/>
    <x v="10"/>
    <n v="1"/>
    <n v="1"/>
    <n v="0"/>
    <m/>
    <m/>
    <n v="0"/>
  </r>
  <r>
    <x v="5"/>
    <d v="2024-10-12T00:00:00"/>
    <x v="8"/>
    <x v="18"/>
    <x v="10"/>
    <n v="1"/>
    <n v="1"/>
    <n v="0"/>
    <m/>
    <m/>
    <n v="0"/>
  </r>
  <r>
    <x v="5"/>
    <d v="2024-10-12T00:00:00"/>
    <x v="8"/>
    <x v="18"/>
    <x v="10"/>
    <n v="1"/>
    <n v="1"/>
    <n v="0"/>
    <m/>
    <m/>
    <n v="0"/>
  </r>
  <r>
    <x v="5"/>
    <d v="2024-10-12T00:00:00"/>
    <x v="8"/>
    <x v="18"/>
    <x v="10"/>
    <n v="1"/>
    <n v="1"/>
    <n v="0"/>
    <m/>
    <m/>
    <n v="0"/>
  </r>
  <r>
    <x v="5"/>
    <d v="2024-10-12T00:00:00"/>
    <x v="8"/>
    <x v="18"/>
    <x v="10"/>
    <n v="2"/>
    <n v="2"/>
    <n v="0"/>
    <m/>
    <m/>
    <n v="0"/>
  </r>
  <r>
    <x v="5"/>
    <d v="2024-10-12T00:00:00"/>
    <x v="8"/>
    <x v="18"/>
    <x v="10"/>
    <n v="2"/>
    <n v="2"/>
    <n v="0"/>
    <m/>
    <m/>
    <n v="0"/>
  </r>
  <r>
    <x v="5"/>
    <d v="2024-10-12T00:00:00"/>
    <x v="8"/>
    <x v="18"/>
    <x v="10"/>
    <n v="12"/>
    <n v="12"/>
    <n v="0"/>
    <m/>
    <m/>
    <n v="0"/>
  </r>
  <r>
    <x v="5"/>
    <d v="2024-10-12T00:00:00"/>
    <x v="8"/>
    <x v="18"/>
    <x v="10"/>
    <n v="1"/>
    <n v="1"/>
    <n v="0"/>
    <m/>
    <m/>
    <n v="0"/>
  </r>
  <r>
    <x v="5"/>
    <d v="2024-10-12T00:00:00"/>
    <x v="8"/>
    <x v="18"/>
    <x v="10"/>
    <n v="1"/>
    <n v="1"/>
    <n v="0"/>
    <m/>
    <m/>
    <n v="0"/>
  </r>
  <r>
    <x v="5"/>
    <d v="2024-10-12T00:00:00"/>
    <x v="8"/>
    <x v="18"/>
    <x v="10"/>
    <n v="4"/>
    <n v="4"/>
    <n v="0"/>
    <m/>
    <m/>
    <n v="0"/>
  </r>
  <r>
    <x v="5"/>
    <d v="2024-10-12T00:00:00"/>
    <x v="8"/>
    <x v="18"/>
    <x v="10"/>
    <n v="2"/>
    <n v="2"/>
    <n v="0"/>
    <m/>
    <m/>
    <n v="0"/>
  </r>
  <r>
    <x v="5"/>
    <d v="2024-10-12T00:00:00"/>
    <x v="8"/>
    <x v="18"/>
    <x v="10"/>
    <n v="2"/>
    <n v="2"/>
    <n v="0"/>
    <m/>
    <m/>
    <n v="0"/>
  </r>
  <r>
    <x v="5"/>
    <d v="2024-10-12T00:00:00"/>
    <x v="8"/>
    <x v="18"/>
    <x v="10"/>
    <n v="1"/>
    <n v="1"/>
    <n v="0"/>
    <m/>
    <m/>
    <n v="0"/>
  </r>
  <r>
    <x v="5"/>
    <d v="2024-10-12T00:00:00"/>
    <x v="8"/>
    <x v="18"/>
    <x v="10"/>
    <n v="5"/>
    <n v="5"/>
    <n v="0"/>
    <m/>
    <m/>
    <n v="0"/>
  </r>
  <r>
    <x v="5"/>
    <d v="2024-10-12T00:00:00"/>
    <x v="8"/>
    <x v="18"/>
    <x v="10"/>
    <n v="3"/>
    <n v="3"/>
    <n v="0"/>
    <m/>
    <m/>
    <n v="0"/>
  </r>
  <r>
    <x v="5"/>
    <d v="2024-10-12T00:00:00"/>
    <x v="8"/>
    <x v="18"/>
    <x v="10"/>
    <n v="10"/>
    <n v="9"/>
    <n v="-1"/>
    <m/>
    <m/>
    <n v="0"/>
  </r>
  <r>
    <x v="5"/>
    <d v="2024-10-12T00:00:00"/>
    <x v="8"/>
    <x v="18"/>
    <x v="10"/>
    <n v="6"/>
    <n v="6"/>
    <n v="0"/>
    <m/>
    <m/>
    <n v="0"/>
  </r>
  <r>
    <x v="5"/>
    <d v="2024-10-12T00:00:00"/>
    <x v="8"/>
    <x v="18"/>
    <x v="10"/>
    <n v="2"/>
    <n v="2"/>
    <n v="0"/>
    <m/>
    <m/>
    <n v="0"/>
  </r>
  <r>
    <x v="5"/>
    <d v="2024-10-12T00:00:00"/>
    <x v="8"/>
    <x v="18"/>
    <x v="10"/>
    <n v="2"/>
    <n v="2"/>
    <n v="0"/>
    <m/>
    <m/>
    <n v="0"/>
  </r>
  <r>
    <x v="5"/>
    <d v="2024-10-12T00:00:00"/>
    <x v="8"/>
    <x v="16"/>
    <x v="22"/>
    <n v="4"/>
    <n v="3"/>
    <n v="-1"/>
    <m/>
    <m/>
    <n v="0"/>
  </r>
  <r>
    <x v="5"/>
    <d v="2024-10-19T00:00:00"/>
    <x v="9"/>
    <x v="18"/>
    <x v="10"/>
    <n v="1"/>
    <n v="1"/>
    <n v="0"/>
    <m/>
    <m/>
    <n v="0"/>
  </r>
  <r>
    <x v="5"/>
    <d v="2024-10-19T00:00:00"/>
    <x v="9"/>
    <x v="18"/>
    <x v="10"/>
    <n v="1"/>
    <n v="1"/>
    <n v="0"/>
    <m/>
    <m/>
    <n v="0"/>
  </r>
  <r>
    <x v="5"/>
    <d v="2024-10-19T00:00:00"/>
    <x v="9"/>
    <x v="18"/>
    <x v="10"/>
    <n v="1"/>
    <n v="1"/>
    <n v="0"/>
    <m/>
    <m/>
    <n v="0"/>
  </r>
  <r>
    <x v="5"/>
    <d v="2024-10-19T00:00:00"/>
    <x v="9"/>
    <x v="18"/>
    <x v="10"/>
    <n v="1"/>
    <n v="1"/>
    <n v="0"/>
    <m/>
    <m/>
    <n v="0"/>
  </r>
  <r>
    <x v="5"/>
    <d v="2024-10-19T00:00:00"/>
    <x v="9"/>
    <x v="18"/>
    <x v="10"/>
    <n v="2"/>
    <n v="2"/>
    <n v="0"/>
    <m/>
    <m/>
    <n v="0"/>
  </r>
  <r>
    <x v="5"/>
    <d v="2024-10-19T00:00:00"/>
    <x v="9"/>
    <x v="18"/>
    <x v="10"/>
    <n v="2"/>
    <n v="2"/>
    <n v="0"/>
    <m/>
    <m/>
    <n v="0"/>
  </r>
  <r>
    <x v="5"/>
    <d v="2024-10-19T00:00:00"/>
    <x v="9"/>
    <x v="18"/>
    <x v="10"/>
    <n v="12"/>
    <n v="12"/>
    <n v="0"/>
    <m/>
    <m/>
    <n v="0"/>
  </r>
  <r>
    <x v="5"/>
    <d v="2024-10-19T00:00:00"/>
    <x v="9"/>
    <x v="18"/>
    <x v="10"/>
    <n v="1"/>
    <n v="1"/>
    <n v="0"/>
    <m/>
    <m/>
    <n v="0"/>
  </r>
  <r>
    <x v="5"/>
    <d v="2024-10-19T00:00:00"/>
    <x v="9"/>
    <x v="18"/>
    <x v="10"/>
    <n v="1"/>
    <n v="1"/>
    <n v="0"/>
    <m/>
    <m/>
    <n v="0"/>
  </r>
  <r>
    <x v="5"/>
    <d v="2024-10-19T00:00:00"/>
    <x v="9"/>
    <x v="18"/>
    <x v="10"/>
    <n v="4"/>
    <n v="4"/>
    <n v="0"/>
    <m/>
    <m/>
    <n v="0"/>
  </r>
  <r>
    <x v="5"/>
    <d v="2024-10-19T00:00:00"/>
    <x v="9"/>
    <x v="18"/>
    <x v="10"/>
    <n v="2"/>
    <n v="2"/>
    <n v="0"/>
    <m/>
    <m/>
    <n v="0"/>
  </r>
  <r>
    <x v="5"/>
    <d v="2024-10-19T00:00:00"/>
    <x v="9"/>
    <x v="18"/>
    <x v="10"/>
    <n v="2"/>
    <n v="2"/>
    <n v="0"/>
    <m/>
    <m/>
    <n v="0"/>
  </r>
  <r>
    <x v="5"/>
    <d v="2024-10-19T00:00:00"/>
    <x v="9"/>
    <x v="18"/>
    <x v="10"/>
    <n v="1"/>
    <n v="1"/>
    <n v="0"/>
    <m/>
    <m/>
    <n v="0"/>
  </r>
  <r>
    <x v="5"/>
    <d v="2024-10-19T00:00:00"/>
    <x v="9"/>
    <x v="18"/>
    <x v="10"/>
    <n v="5"/>
    <n v="5"/>
    <n v="0"/>
    <m/>
    <m/>
    <n v="0"/>
  </r>
  <r>
    <x v="5"/>
    <d v="2024-10-19T00:00:00"/>
    <x v="9"/>
    <x v="18"/>
    <x v="10"/>
    <n v="3"/>
    <n v="3"/>
    <n v="0"/>
    <m/>
    <m/>
    <n v="0"/>
  </r>
  <r>
    <x v="5"/>
    <d v="2024-10-19T00:00:00"/>
    <x v="9"/>
    <x v="18"/>
    <x v="10"/>
    <n v="10"/>
    <n v="9"/>
    <n v="-1"/>
    <m/>
    <m/>
    <n v="0"/>
  </r>
  <r>
    <x v="5"/>
    <d v="2024-10-19T00:00:00"/>
    <x v="9"/>
    <x v="18"/>
    <x v="10"/>
    <n v="6"/>
    <n v="6"/>
    <n v="0"/>
    <m/>
    <m/>
    <n v="0"/>
  </r>
  <r>
    <x v="5"/>
    <d v="2024-10-19T00:00:00"/>
    <x v="9"/>
    <x v="18"/>
    <x v="10"/>
    <n v="2"/>
    <n v="2"/>
    <n v="0"/>
    <m/>
    <m/>
    <n v="0"/>
  </r>
  <r>
    <x v="5"/>
    <d v="2024-10-19T00:00:00"/>
    <x v="9"/>
    <x v="18"/>
    <x v="10"/>
    <n v="2"/>
    <n v="2"/>
    <n v="0"/>
    <m/>
    <m/>
    <n v="0"/>
  </r>
  <r>
    <x v="5"/>
    <d v="2024-10-19T00:00:00"/>
    <x v="9"/>
    <x v="19"/>
    <x v="13"/>
    <n v="1"/>
    <n v="1"/>
    <n v="0"/>
    <m/>
    <m/>
    <n v="0"/>
  </r>
  <r>
    <x v="5"/>
    <d v="2024-10-19T00:00:00"/>
    <x v="9"/>
    <x v="19"/>
    <x v="13"/>
    <n v="1"/>
    <n v="1"/>
    <n v="0"/>
    <m/>
    <m/>
    <n v="0"/>
  </r>
  <r>
    <x v="5"/>
    <d v="2024-10-19T00:00:00"/>
    <x v="9"/>
    <x v="19"/>
    <x v="13"/>
    <n v="2"/>
    <n v="1"/>
    <n v="-1"/>
    <m/>
    <m/>
    <n v="0"/>
  </r>
  <r>
    <x v="5"/>
    <d v="2024-10-19T00:00:00"/>
    <x v="9"/>
    <x v="19"/>
    <x v="13"/>
    <n v="1"/>
    <n v="2"/>
    <n v="1"/>
    <m/>
    <m/>
    <n v="0"/>
  </r>
  <r>
    <x v="5"/>
    <d v="2024-10-19T00:00:00"/>
    <x v="9"/>
    <x v="19"/>
    <x v="13"/>
    <n v="1"/>
    <n v="1"/>
    <n v="0"/>
    <m/>
    <m/>
    <n v="0"/>
  </r>
  <r>
    <x v="5"/>
    <d v="2024-10-19T00:00:00"/>
    <x v="9"/>
    <x v="19"/>
    <x v="13"/>
    <n v="1"/>
    <n v="2"/>
    <n v="1"/>
    <m/>
    <m/>
    <n v="0"/>
  </r>
  <r>
    <x v="5"/>
    <d v="2024-10-19T00:00:00"/>
    <x v="9"/>
    <x v="19"/>
    <x v="13"/>
    <n v="1"/>
    <n v="1"/>
    <n v="0"/>
    <m/>
    <m/>
    <n v="0"/>
  </r>
  <r>
    <x v="5"/>
    <d v="2024-10-19T00:00:00"/>
    <x v="9"/>
    <x v="19"/>
    <x v="13"/>
    <n v="1"/>
    <n v="1"/>
    <n v="0"/>
    <m/>
    <m/>
    <n v="0"/>
  </r>
  <r>
    <x v="5"/>
    <d v="2024-10-19T00:00:00"/>
    <x v="9"/>
    <x v="19"/>
    <x v="13"/>
    <n v="3"/>
    <n v="1"/>
    <n v="-2"/>
    <m/>
    <m/>
    <n v="0"/>
  </r>
  <r>
    <x v="5"/>
    <d v="2024-10-19T00:00:00"/>
    <x v="9"/>
    <x v="19"/>
    <x v="13"/>
    <n v="1"/>
    <n v="3"/>
    <n v="2"/>
    <m/>
    <m/>
    <n v="0"/>
  </r>
  <r>
    <x v="5"/>
    <d v="2024-10-19T00:00:00"/>
    <x v="9"/>
    <x v="19"/>
    <x v="13"/>
    <n v="1"/>
    <n v="1"/>
    <n v="0"/>
    <m/>
    <m/>
    <n v="0"/>
  </r>
  <r>
    <x v="5"/>
    <d v="2024-10-19T00:00:00"/>
    <x v="9"/>
    <x v="19"/>
    <x v="13"/>
    <n v="1"/>
    <n v="1"/>
    <n v="0"/>
    <m/>
    <m/>
    <n v="0"/>
  </r>
  <r>
    <x v="5"/>
    <d v="2024-10-19T00:00:00"/>
    <x v="9"/>
    <x v="19"/>
    <x v="13"/>
    <n v="1"/>
    <n v="1"/>
    <n v="0"/>
    <m/>
    <m/>
    <n v="0"/>
  </r>
  <r>
    <x v="5"/>
    <d v="2024-10-19T00:00:00"/>
    <x v="9"/>
    <x v="19"/>
    <x v="13"/>
    <n v="4"/>
    <n v="1"/>
    <n v="-3"/>
    <m/>
    <m/>
    <n v="0"/>
  </r>
  <r>
    <x v="5"/>
    <d v="2024-10-19T00:00:00"/>
    <x v="9"/>
    <x v="19"/>
    <x v="13"/>
    <n v="1"/>
    <n v="4"/>
    <n v="3"/>
    <m/>
    <m/>
    <n v="0"/>
  </r>
  <r>
    <x v="5"/>
    <d v="2024-10-19T00:00:00"/>
    <x v="9"/>
    <x v="19"/>
    <x v="13"/>
    <m/>
    <n v="1"/>
    <n v="1"/>
    <m/>
    <m/>
    <n v="0"/>
  </r>
  <r>
    <x v="5"/>
    <d v="2024-10-19T00:00:00"/>
    <x v="9"/>
    <x v="19"/>
    <x v="13"/>
    <n v="2"/>
    <n v="4"/>
    <n v="2"/>
    <m/>
    <m/>
    <n v="0"/>
  </r>
  <r>
    <x v="5"/>
    <d v="2024-10-19T00:00:00"/>
    <x v="9"/>
    <x v="19"/>
    <x v="19"/>
    <n v="2"/>
    <n v="2"/>
    <n v="0"/>
    <m/>
    <m/>
    <n v="0"/>
  </r>
  <r>
    <x v="5"/>
    <d v="2024-10-19T00:00:00"/>
    <x v="9"/>
    <x v="19"/>
    <x v="19"/>
    <n v="1"/>
    <n v="1"/>
    <n v="0"/>
    <m/>
    <m/>
    <n v="0"/>
  </r>
  <r>
    <x v="5"/>
    <d v="2024-10-19T00:00:00"/>
    <x v="9"/>
    <x v="19"/>
    <x v="19"/>
    <n v="3"/>
    <n v="3"/>
    <n v="0"/>
    <m/>
    <m/>
    <n v="0"/>
  </r>
  <r>
    <x v="5"/>
    <d v="2024-10-19T00:00:00"/>
    <x v="9"/>
    <x v="19"/>
    <x v="19"/>
    <n v="3"/>
    <n v="1"/>
    <n v="-2"/>
    <m/>
    <m/>
    <n v="0"/>
  </r>
  <r>
    <x v="5"/>
    <d v="2024-10-19T00:00:00"/>
    <x v="9"/>
    <x v="19"/>
    <x v="19"/>
    <n v="0"/>
    <n v="2"/>
    <n v="2"/>
    <m/>
    <m/>
    <n v="0"/>
  </r>
  <r>
    <x v="5"/>
    <d v="2024-10-19T00:00:00"/>
    <x v="9"/>
    <x v="19"/>
    <x v="19"/>
    <n v="1"/>
    <n v="1"/>
    <n v="0"/>
    <m/>
    <m/>
    <n v="0"/>
  </r>
  <r>
    <x v="5"/>
    <d v="2024-10-19T00:00:00"/>
    <x v="9"/>
    <x v="20"/>
    <x v="9"/>
    <n v="1"/>
    <n v="1"/>
    <n v="0"/>
    <m/>
    <m/>
    <n v="0"/>
  </r>
  <r>
    <x v="5"/>
    <d v="2024-10-19T00:00:00"/>
    <x v="9"/>
    <x v="20"/>
    <x v="9"/>
    <n v="1"/>
    <n v="1"/>
    <n v="0"/>
    <m/>
    <m/>
    <n v="0"/>
  </r>
  <r>
    <x v="5"/>
    <d v="2024-10-19T00:00:00"/>
    <x v="9"/>
    <x v="20"/>
    <x v="9"/>
    <n v="1"/>
    <n v="1"/>
    <n v="0"/>
    <m/>
    <m/>
    <n v="0"/>
  </r>
  <r>
    <x v="5"/>
    <d v="2024-10-19T00:00:00"/>
    <x v="9"/>
    <x v="20"/>
    <x v="9"/>
    <n v="1"/>
    <n v="1"/>
    <n v="0"/>
    <m/>
    <m/>
    <n v="0"/>
  </r>
  <r>
    <x v="5"/>
    <d v="2024-10-19T00:00:00"/>
    <x v="9"/>
    <x v="20"/>
    <x v="9"/>
    <n v="2"/>
    <n v="2"/>
    <n v="0"/>
    <m/>
    <m/>
    <n v="0"/>
  </r>
  <r>
    <x v="5"/>
    <d v="2024-10-19T00:00:00"/>
    <x v="9"/>
    <x v="20"/>
    <x v="9"/>
    <n v="2"/>
    <n v="2"/>
    <n v="0"/>
    <m/>
    <m/>
    <n v="0"/>
  </r>
  <r>
    <x v="5"/>
    <d v="2024-10-19T00:00:00"/>
    <x v="9"/>
    <x v="20"/>
    <x v="9"/>
    <n v="12"/>
    <n v="10"/>
    <n v="-2"/>
    <m/>
    <m/>
    <n v="0"/>
  </r>
  <r>
    <x v="5"/>
    <d v="2024-10-19T00:00:00"/>
    <x v="9"/>
    <x v="20"/>
    <x v="9"/>
    <n v="1"/>
    <n v="2"/>
    <n v="1"/>
    <m/>
    <m/>
    <n v="0"/>
  </r>
  <r>
    <x v="5"/>
    <d v="2024-10-19T00:00:00"/>
    <x v="9"/>
    <x v="20"/>
    <x v="9"/>
    <n v="1"/>
    <n v="2"/>
    <n v="1"/>
    <m/>
    <m/>
    <n v="0"/>
  </r>
  <r>
    <x v="5"/>
    <d v="2024-10-19T00:00:00"/>
    <x v="9"/>
    <x v="20"/>
    <x v="9"/>
    <n v="4"/>
    <n v="3"/>
    <n v="-1"/>
    <m/>
    <m/>
    <n v="0"/>
  </r>
  <r>
    <x v="5"/>
    <d v="2024-10-19T00:00:00"/>
    <x v="9"/>
    <x v="20"/>
    <x v="9"/>
    <n v="2"/>
    <n v="2"/>
    <n v="0"/>
    <m/>
    <m/>
    <n v="0"/>
  </r>
  <r>
    <x v="5"/>
    <d v="2024-10-19T00:00:00"/>
    <x v="9"/>
    <x v="20"/>
    <x v="9"/>
    <n v="2"/>
    <n v="2"/>
    <n v="0"/>
    <m/>
    <m/>
    <n v="0"/>
  </r>
  <r>
    <x v="5"/>
    <d v="2024-10-19T00:00:00"/>
    <x v="9"/>
    <x v="20"/>
    <x v="9"/>
    <n v="1"/>
    <n v="3"/>
    <n v="2"/>
    <m/>
    <m/>
    <n v="0"/>
  </r>
  <r>
    <x v="5"/>
    <d v="2024-10-19T00:00:00"/>
    <x v="9"/>
    <x v="20"/>
    <x v="9"/>
    <n v="5"/>
    <n v="4"/>
    <n v="-1"/>
    <m/>
    <m/>
    <n v="0"/>
  </r>
  <r>
    <x v="5"/>
    <d v="2024-10-19T00:00:00"/>
    <x v="9"/>
    <x v="20"/>
    <x v="9"/>
    <n v="3"/>
    <n v="3"/>
    <n v="0"/>
    <m/>
    <m/>
    <n v="0"/>
  </r>
  <r>
    <x v="5"/>
    <d v="2024-10-19T00:00:00"/>
    <x v="9"/>
    <x v="20"/>
    <x v="9"/>
    <n v="10"/>
    <n v="10"/>
    <n v="0"/>
    <m/>
    <m/>
    <n v="0"/>
  </r>
  <r>
    <x v="5"/>
    <d v="2024-10-19T00:00:00"/>
    <x v="9"/>
    <x v="20"/>
    <x v="9"/>
    <n v="6"/>
    <n v="4"/>
    <n v="-2"/>
    <m/>
    <m/>
    <n v="0"/>
  </r>
  <r>
    <x v="5"/>
    <d v="2024-10-19T00:00:00"/>
    <x v="9"/>
    <x v="20"/>
    <x v="9"/>
    <n v="2"/>
    <n v="2"/>
    <n v="0"/>
    <m/>
    <m/>
    <n v="0"/>
  </r>
  <r>
    <x v="5"/>
    <d v="2024-10-19T00:00:00"/>
    <x v="9"/>
    <x v="20"/>
    <x v="9"/>
    <n v="2"/>
    <n v="2"/>
    <n v="0"/>
    <m/>
    <m/>
    <n v="0"/>
  </r>
  <r>
    <x v="5"/>
    <d v="2024-10-19T00:00:00"/>
    <x v="9"/>
    <x v="15"/>
    <x v="16"/>
    <n v="1"/>
    <n v="0"/>
    <n v="-1"/>
    <n v="0"/>
    <n v="0"/>
    <n v="0"/>
  </r>
  <r>
    <x v="5"/>
    <d v="2024-10-19T00:00:00"/>
    <x v="9"/>
    <x v="15"/>
    <x v="16"/>
    <m/>
    <n v="4"/>
    <n v="4"/>
    <n v="7"/>
    <n v="4"/>
    <n v="-3"/>
  </r>
  <r>
    <x v="5"/>
    <d v="2024-10-19T00:00:00"/>
    <x v="9"/>
    <x v="15"/>
    <x v="16"/>
    <n v="1"/>
    <n v="1"/>
    <n v="0"/>
    <n v="0"/>
    <n v="0"/>
    <n v="0"/>
  </r>
  <r>
    <x v="5"/>
    <d v="2024-10-19T00:00:00"/>
    <x v="9"/>
    <x v="15"/>
    <x v="16"/>
    <m/>
    <n v="2"/>
    <n v="2"/>
    <n v="2"/>
    <n v="0"/>
    <n v="-2"/>
  </r>
  <r>
    <x v="5"/>
    <d v="2024-10-19T00:00:00"/>
    <x v="9"/>
    <x v="15"/>
    <x v="16"/>
    <n v="1"/>
    <n v="1"/>
    <n v="0"/>
    <n v="0"/>
    <n v="0"/>
    <n v="0"/>
  </r>
  <r>
    <x v="5"/>
    <d v="2024-10-19T00:00:00"/>
    <x v="9"/>
    <x v="15"/>
    <x v="17"/>
    <n v="2"/>
    <n v="2"/>
    <n v="0"/>
    <m/>
    <m/>
    <n v="0"/>
  </r>
  <r>
    <x v="5"/>
    <d v="2024-10-19T00:00:00"/>
    <x v="9"/>
    <x v="15"/>
    <x v="17"/>
    <m/>
    <n v="0"/>
    <n v="0"/>
    <n v="1"/>
    <n v="1"/>
    <n v="0"/>
  </r>
  <r>
    <x v="5"/>
    <d v="2024-10-19T00:00:00"/>
    <x v="9"/>
    <x v="15"/>
    <x v="17"/>
    <m/>
    <n v="2"/>
    <n v="2"/>
    <n v="4"/>
    <n v="1"/>
    <n v="-3"/>
  </r>
  <r>
    <x v="5"/>
    <d v="2024-10-19T00:00:00"/>
    <x v="9"/>
    <x v="15"/>
    <x v="17"/>
    <n v="1"/>
    <n v="1"/>
    <n v="0"/>
    <m/>
    <m/>
    <n v="0"/>
  </r>
  <r>
    <x v="5"/>
    <d v="2024-10-19T00:00:00"/>
    <x v="9"/>
    <x v="15"/>
    <x v="17"/>
    <n v="1"/>
    <n v="1"/>
    <n v="0"/>
    <m/>
    <m/>
    <n v="0"/>
  </r>
  <r>
    <x v="5"/>
    <d v="2024-10-19T00:00:00"/>
    <x v="9"/>
    <x v="15"/>
    <x v="18"/>
    <n v="2"/>
    <n v="2"/>
    <n v="0"/>
    <m/>
    <m/>
    <n v="0"/>
  </r>
  <r>
    <x v="5"/>
    <d v="2024-10-19T00:00:00"/>
    <x v="9"/>
    <x v="15"/>
    <x v="18"/>
    <n v="1"/>
    <n v="1"/>
    <n v="0"/>
    <m/>
    <m/>
    <n v="0"/>
  </r>
  <r>
    <x v="5"/>
    <d v="2024-10-19T00:00:00"/>
    <x v="9"/>
    <x v="15"/>
    <x v="18"/>
    <n v="1"/>
    <n v="1"/>
    <n v="0"/>
    <m/>
    <m/>
    <n v="0"/>
  </r>
  <r>
    <x v="5"/>
    <d v="2024-10-19T00:00:00"/>
    <x v="9"/>
    <x v="15"/>
    <x v="18"/>
    <n v="3"/>
    <n v="2"/>
    <n v="-1"/>
    <m/>
    <m/>
    <n v="0"/>
  </r>
  <r>
    <x v="5"/>
    <d v="2024-10-19T00:00:00"/>
    <x v="9"/>
    <x v="15"/>
    <x v="14"/>
    <m/>
    <m/>
    <n v="0"/>
    <n v="6"/>
    <n v="4"/>
    <n v="-2"/>
  </r>
  <r>
    <x v="5"/>
    <d v="2024-10-19T00:00:00"/>
    <x v="9"/>
    <x v="15"/>
    <x v="14"/>
    <n v="3"/>
    <n v="1"/>
    <n v="-2"/>
    <n v="6"/>
    <n v="5"/>
    <n v="-1"/>
  </r>
  <r>
    <x v="5"/>
    <d v="2024-10-19T00:00:00"/>
    <x v="9"/>
    <x v="15"/>
    <x v="14"/>
    <m/>
    <m/>
    <n v="0"/>
    <n v="6"/>
    <n v="5"/>
    <n v="-1"/>
  </r>
  <r>
    <x v="5"/>
    <d v="2024-10-19T00:00:00"/>
    <x v="9"/>
    <x v="15"/>
    <x v="14"/>
    <m/>
    <m/>
    <n v="0"/>
    <n v="3"/>
    <n v="3"/>
    <n v="0"/>
  </r>
  <r>
    <x v="5"/>
    <d v="2024-10-19T00:00:00"/>
    <x v="9"/>
    <x v="16"/>
    <x v="7"/>
    <n v="1"/>
    <n v="1"/>
    <n v="0"/>
    <m/>
    <m/>
    <n v="0"/>
  </r>
  <r>
    <x v="5"/>
    <d v="2024-10-19T00:00:00"/>
    <x v="9"/>
    <x v="16"/>
    <x v="7"/>
    <n v="1"/>
    <n v="1"/>
    <n v="0"/>
    <m/>
    <m/>
    <n v="0"/>
  </r>
  <r>
    <x v="5"/>
    <d v="2024-10-19T00:00:00"/>
    <x v="9"/>
    <x v="16"/>
    <x v="7"/>
    <n v="1"/>
    <n v="1"/>
    <n v="0"/>
    <m/>
    <m/>
    <n v="0"/>
  </r>
  <r>
    <x v="5"/>
    <d v="2024-10-19T00:00:00"/>
    <x v="9"/>
    <x v="16"/>
    <x v="7"/>
    <n v="1"/>
    <n v="2"/>
    <n v="1"/>
    <m/>
    <m/>
    <n v="0"/>
  </r>
  <r>
    <x v="5"/>
    <d v="2024-10-19T00:00:00"/>
    <x v="9"/>
    <x v="16"/>
    <x v="7"/>
    <n v="1"/>
    <n v="2"/>
    <n v="1"/>
    <m/>
    <m/>
    <n v="0"/>
  </r>
  <r>
    <x v="5"/>
    <d v="2024-10-19T00:00:00"/>
    <x v="9"/>
    <x v="16"/>
    <x v="7"/>
    <n v="12"/>
    <n v="12"/>
    <n v="0"/>
    <m/>
    <m/>
    <n v="0"/>
  </r>
  <r>
    <x v="5"/>
    <d v="2024-10-19T00:00:00"/>
    <x v="9"/>
    <x v="16"/>
    <x v="7"/>
    <n v="2"/>
    <n v="2"/>
    <n v="0"/>
    <m/>
    <m/>
    <n v="0"/>
  </r>
  <r>
    <x v="5"/>
    <d v="2024-10-19T00:00:00"/>
    <x v="9"/>
    <x v="16"/>
    <x v="7"/>
    <n v="2"/>
    <n v="2"/>
    <n v="0"/>
    <m/>
    <m/>
    <n v="0"/>
  </r>
  <r>
    <x v="5"/>
    <d v="2024-10-19T00:00:00"/>
    <x v="9"/>
    <x v="16"/>
    <x v="7"/>
    <n v="4"/>
    <m/>
    <n v="-4"/>
    <m/>
    <m/>
    <n v="0"/>
  </r>
  <r>
    <x v="5"/>
    <d v="2024-10-19T00:00:00"/>
    <x v="9"/>
    <x v="16"/>
    <x v="7"/>
    <n v="8"/>
    <n v="8"/>
    <n v="0"/>
    <m/>
    <m/>
    <n v="0"/>
  </r>
  <r>
    <x v="5"/>
    <d v="2024-10-19T00:00:00"/>
    <x v="9"/>
    <x v="16"/>
    <x v="7"/>
    <n v="2"/>
    <n v="2"/>
    <n v="0"/>
    <m/>
    <m/>
    <n v="0"/>
  </r>
  <r>
    <x v="5"/>
    <d v="2024-10-19T00:00:00"/>
    <x v="9"/>
    <x v="16"/>
    <x v="7"/>
    <n v="2"/>
    <n v="3"/>
    <n v="1"/>
    <m/>
    <m/>
    <n v="0"/>
  </r>
  <r>
    <x v="5"/>
    <d v="2024-10-19T00:00:00"/>
    <x v="9"/>
    <x v="16"/>
    <x v="7"/>
    <n v="10"/>
    <n v="9"/>
    <n v="-1"/>
    <m/>
    <m/>
    <n v="0"/>
  </r>
  <r>
    <x v="5"/>
    <d v="2024-10-19T00:00:00"/>
    <x v="9"/>
    <x v="16"/>
    <x v="7"/>
    <n v="6"/>
    <n v="6"/>
    <n v="0"/>
    <m/>
    <m/>
    <n v="0"/>
  </r>
  <r>
    <x v="5"/>
    <d v="2024-10-19T00:00:00"/>
    <x v="9"/>
    <x v="16"/>
    <x v="7"/>
    <n v="1"/>
    <n v="2"/>
    <n v="1"/>
    <m/>
    <m/>
    <n v="0"/>
  </r>
  <r>
    <x v="5"/>
    <d v="2024-10-19T00:00:00"/>
    <x v="9"/>
    <x v="16"/>
    <x v="7"/>
    <n v="4"/>
    <n v="5"/>
    <n v="1"/>
    <m/>
    <m/>
    <n v="0"/>
  </r>
  <r>
    <x v="5"/>
    <d v="2024-10-19T00:00:00"/>
    <x v="9"/>
    <x v="16"/>
    <x v="22"/>
    <n v="4"/>
    <n v="3"/>
    <n v="-1"/>
    <m/>
    <m/>
    <n v="0"/>
  </r>
  <r>
    <x v="5"/>
    <d v="2024-10-19T00:00:00"/>
    <x v="9"/>
    <x v="17"/>
    <x v="8"/>
    <n v="1"/>
    <n v="1"/>
    <n v="0"/>
    <m/>
    <m/>
    <n v="0"/>
  </r>
  <r>
    <x v="5"/>
    <d v="2024-10-19T00:00:00"/>
    <x v="9"/>
    <x v="17"/>
    <x v="8"/>
    <n v="1"/>
    <n v="1"/>
    <n v="0"/>
    <m/>
    <m/>
    <n v="0"/>
  </r>
  <r>
    <x v="5"/>
    <d v="2024-10-19T00:00:00"/>
    <x v="9"/>
    <x v="17"/>
    <x v="8"/>
    <n v="1"/>
    <n v="1"/>
    <n v="0"/>
    <m/>
    <m/>
    <n v="0"/>
  </r>
  <r>
    <x v="5"/>
    <d v="2024-10-19T00:00:00"/>
    <x v="9"/>
    <x v="17"/>
    <x v="8"/>
    <n v="1"/>
    <n v="1"/>
    <n v="0"/>
    <m/>
    <m/>
    <n v="0"/>
  </r>
  <r>
    <x v="5"/>
    <d v="2024-10-19T00:00:00"/>
    <x v="9"/>
    <x v="17"/>
    <x v="8"/>
    <n v="2"/>
    <n v="2"/>
    <n v="0"/>
    <m/>
    <m/>
    <n v="0"/>
  </r>
  <r>
    <x v="5"/>
    <d v="2024-10-19T00:00:00"/>
    <x v="9"/>
    <x v="17"/>
    <x v="8"/>
    <n v="2"/>
    <n v="2"/>
    <n v="0"/>
    <m/>
    <m/>
    <n v="0"/>
  </r>
  <r>
    <x v="5"/>
    <d v="2024-10-19T00:00:00"/>
    <x v="9"/>
    <x v="17"/>
    <x v="8"/>
    <n v="12"/>
    <n v="12"/>
    <n v="0"/>
    <m/>
    <m/>
    <n v="0"/>
  </r>
  <r>
    <x v="5"/>
    <d v="2024-10-19T00:00:00"/>
    <x v="9"/>
    <x v="17"/>
    <x v="8"/>
    <n v="1"/>
    <n v="1"/>
    <n v="0"/>
    <m/>
    <m/>
    <n v="0"/>
  </r>
  <r>
    <x v="5"/>
    <d v="2024-10-19T00:00:00"/>
    <x v="9"/>
    <x v="17"/>
    <x v="8"/>
    <n v="1"/>
    <n v="1"/>
    <n v="0"/>
    <m/>
    <m/>
    <n v="0"/>
  </r>
  <r>
    <x v="5"/>
    <d v="2024-10-19T00:00:00"/>
    <x v="9"/>
    <x v="17"/>
    <x v="8"/>
    <n v="4"/>
    <n v="4"/>
    <n v="0"/>
    <m/>
    <m/>
    <n v="0"/>
  </r>
  <r>
    <x v="5"/>
    <d v="2024-10-19T00:00:00"/>
    <x v="9"/>
    <x v="17"/>
    <x v="8"/>
    <n v="2"/>
    <n v="2"/>
    <n v="0"/>
    <m/>
    <m/>
    <n v="0"/>
  </r>
  <r>
    <x v="5"/>
    <d v="2024-10-19T00:00:00"/>
    <x v="9"/>
    <x v="17"/>
    <x v="8"/>
    <n v="2"/>
    <n v="2"/>
    <n v="0"/>
    <m/>
    <m/>
    <n v="0"/>
  </r>
  <r>
    <x v="5"/>
    <d v="2024-10-19T00:00:00"/>
    <x v="9"/>
    <x v="17"/>
    <x v="8"/>
    <n v="4"/>
    <n v="4"/>
    <n v="0"/>
    <m/>
    <m/>
    <n v="0"/>
  </r>
  <r>
    <x v="5"/>
    <d v="2024-10-19T00:00:00"/>
    <x v="9"/>
    <x v="17"/>
    <x v="8"/>
    <n v="1"/>
    <n v="1"/>
    <n v="0"/>
    <m/>
    <m/>
    <n v="0"/>
  </r>
  <r>
    <x v="5"/>
    <d v="2024-10-19T00:00:00"/>
    <x v="9"/>
    <x v="17"/>
    <x v="8"/>
    <n v="3"/>
    <n v="3"/>
    <n v="0"/>
    <m/>
    <m/>
    <n v="0"/>
  </r>
  <r>
    <x v="5"/>
    <d v="2024-10-19T00:00:00"/>
    <x v="9"/>
    <x v="17"/>
    <x v="8"/>
    <n v="10"/>
    <n v="7"/>
    <n v="-3"/>
    <m/>
    <m/>
    <n v="0"/>
  </r>
  <r>
    <x v="5"/>
    <d v="2024-10-19T00:00:00"/>
    <x v="9"/>
    <x v="17"/>
    <x v="8"/>
    <n v="6"/>
    <n v="6"/>
    <n v="0"/>
    <m/>
    <m/>
    <n v="0"/>
  </r>
  <r>
    <x v="5"/>
    <d v="2024-10-19T00:00:00"/>
    <x v="9"/>
    <x v="17"/>
    <x v="8"/>
    <n v="2"/>
    <n v="2"/>
    <n v="0"/>
    <m/>
    <m/>
    <n v="0"/>
  </r>
  <r>
    <x v="5"/>
    <d v="2024-10-19T00:00:00"/>
    <x v="9"/>
    <x v="17"/>
    <x v="8"/>
    <n v="2"/>
    <n v="2"/>
    <n v="0"/>
    <m/>
    <m/>
    <n v="0"/>
  </r>
  <r>
    <x v="5"/>
    <d v="2024-10-26T00:00:00"/>
    <x v="10"/>
    <x v="18"/>
    <x v="10"/>
    <n v="1"/>
    <n v="1"/>
    <n v="0"/>
    <m/>
    <m/>
    <n v="0"/>
  </r>
  <r>
    <x v="5"/>
    <d v="2024-10-26T00:00:00"/>
    <x v="10"/>
    <x v="18"/>
    <x v="10"/>
    <n v="1"/>
    <n v="1"/>
    <n v="0"/>
    <m/>
    <m/>
    <n v="0"/>
  </r>
  <r>
    <x v="5"/>
    <d v="2024-10-26T00:00:00"/>
    <x v="10"/>
    <x v="18"/>
    <x v="10"/>
    <n v="1"/>
    <n v="1"/>
    <n v="0"/>
    <m/>
    <m/>
    <n v="0"/>
  </r>
  <r>
    <x v="5"/>
    <d v="2024-10-26T00:00:00"/>
    <x v="10"/>
    <x v="18"/>
    <x v="10"/>
    <n v="1"/>
    <n v="1"/>
    <n v="0"/>
    <m/>
    <m/>
    <n v="0"/>
  </r>
  <r>
    <x v="5"/>
    <d v="2024-10-26T00:00:00"/>
    <x v="10"/>
    <x v="18"/>
    <x v="10"/>
    <n v="2"/>
    <n v="2"/>
    <n v="0"/>
    <m/>
    <m/>
    <n v="0"/>
  </r>
  <r>
    <x v="5"/>
    <d v="2024-10-26T00:00:00"/>
    <x v="10"/>
    <x v="18"/>
    <x v="10"/>
    <n v="2"/>
    <n v="2"/>
    <n v="0"/>
    <m/>
    <m/>
    <n v="0"/>
  </r>
  <r>
    <x v="5"/>
    <d v="2024-10-26T00:00:00"/>
    <x v="10"/>
    <x v="18"/>
    <x v="10"/>
    <n v="12"/>
    <n v="12"/>
    <n v="0"/>
    <m/>
    <m/>
    <n v="0"/>
  </r>
  <r>
    <x v="5"/>
    <d v="2024-10-26T00:00:00"/>
    <x v="10"/>
    <x v="18"/>
    <x v="10"/>
    <n v="1"/>
    <n v="1"/>
    <n v="0"/>
    <m/>
    <m/>
    <n v="0"/>
  </r>
  <r>
    <x v="5"/>
    <d v="2024-10-26T00:00:00"/>
    <x v="10"/>
    <x v="18"/>
    <x v="10"/>
    <n v="1"/>
    <n v="1"/>
    <n v="0"/>
    <m/>
    <m/>
    <n v="0"/>
  </r>
  <r>
    <x v="5"/>
    <d v="2024-10-26T00:00:00"/>
    <x v="10"/>
    <x v="18"/>
    <x v="10"/>
    <n v="4"/>
    <n v="4"/>
    <n v="0"/>
    <m/>
    <m/>
    <n v="0"/>
  </r>
  <r>
    <x v="5"/>
    <d v="2024-10-26T00:00:00"/>
    <x v="10"/>
    <x v="18"/>
    <x v="10"/>
    <n v="2"/>
    <n v="2"/>
    <n v="0"/>
    <m/>
    <m/>
    <n v="0"/>
  </r>
  <r>
    <x v="5"/>
    <d v="2024-10-26T00:00:00"/>
    <x v="10"/>
    <x v="18"/>
    <x v="10"/>
    <n v="2"/>
    <n v="2"/>
    <n v="0"/>
    <m/>
    <m/>
    <n v="0"/>
  </r>
  <r>
    <x v="5"/>
    <d v="2024-10-26T00:00:00"/>
    <x v="10"/>
    <x v="18"/>
    <x v="10"/>
    <n v="1"/>
    <n v="1"/>
    <n v="0"/>
    <m/>
    <m/>
    <n v="0"/>
  </r>
  <r>
    <x v="5"/>
    <d v="2024-10-26T00:00:00"/>
    <x v="10"/>
    <x v="18"/>
    <x v="10"/>
    <n v="5"/>
    <n v="5"/>
    <n v="0"/>
    <m/>
    <m/>
    <n v="0"/>
  </r>
  <r>
    <x v="5"/>
    <d v="2024-10-26T00:00:00"/>
    <x v="10"/>
    <x v="18"/>
    <x v="10"/>
    <n v="3"/>
    <n v="3"/>
    <n v="0"/>
    <m/>
    <m/>
    <n v="0"/>
  </r>
  <r>
    <x v="5"/>
    <d v="2024-10-26T00:00:00"/>
    <x v="10"/>
    <x v="18"/>
    <x v="10"/>
    <n v="10"/>
    <n v="9"/>
    <n v="-1"/>
    <m/>
    <m/>
    <n v="0"/>
  </r>
  <r>
    <x v="5"/>
    <d v="2024-10-26T00:00:00"/>
    <x v="10"/>
    <x v="18"/>
    <x v="10"/>
    <n v="6"/>
    <n v="6"/>
    <n v="0"/>
    <m/>
    <m/>
    <n v="0"/>
  </r>
  <r>
    <x v="5"/>
    <d v="2024-10-26T00:00:00"/>
    <x v="10"/>
    <x v="18"/>
    <x v="10"/>
    <n v="2"/>
    <n v="2"/>
    <n v="0"/>
    <m/>
    <m/>
    <n v="0"/>
  </r>
  <r>
    <x v="5"/>
    <d v="2024-10-26T00:00:00"/>
    <x v="10"/>
    <x v="18"/>
    <x v="10"/>
    <n v="2"/>
    <n v="2"/>
    <n v="0"/>
    <m/>
    <m/>
    <n v="0"/>
  </r>
  <r>
    <x v="5"/>
    <d v="2024-10-26T00:00:00"/>
    <x v="10"/>
    <x v="16"/>
    <x v="7"/>
    <n v="1"/>
    <n v="1"/>
    <n v="0"/>
    <m/>
    <m/>
    <n v="0"/>
  </r>
  <r>
    <x v="5"/>
    <d v="2024-10-26T00:00:00"/>
    <x v="10"/>
    <x v="16"/>
    <x v="7"/>
    <n v="1"/>
    <n v="1"/>
    <n v="0"/>
    <m/>
    <m/>
    <n v="0"/>
  </r>
  <r>
    <x v="5"/>
    <d v="2024-10-26T00:00:00"/>
    <x v="10"/>
    <x v="16"/>
    <x v="7"/>
    <n v="1"/>
    <n v="1"/>
    <n v="0"/>
    <m/>
    <m/>
    <n v="0"/>
  </r>
  <r>
    <x v="5"/>
    <d v="2024-10-26T00:00:00"/>
    <x v="10"/>
    <x v="16"/>
    <x v="7"/>
    <n v="1"/>
    <n v="2"/>
    <n v="1"/>
    <m/>
    <m/>
    <n v="0"/>
  </r>
  <r>
    <x v="5"/>
    <d v="2024-10-26T00:00:00"/>
    <x v="10"/>
    <x v="16"/>
    <x v="7"/>
    <n v="1"/>
    <n v="2"/>
    <n v="1"/>
    <m/>
    <m/>
    <n v="0"/>
  </r>
  <r>
    <x v="5"/>
    <d v="2024-10-26T00:00:00"/>
    <x v="10"/>
    <x v="16"/>
    <x v="7"/>
    <n v="12"/>
    <n v="12"/>
    <n v="0"/>
    <m/>
    <m/>
    <n v="0"/>
  </r>
  <r>
    <x v="5"/>
    <d v="2024-10-26T00:00:00"/>
    <x v="10"/>
    <x v="16"/>
    <x v="7"/>
    <n v="2"/>
    <n v="2"/>
    <n v="0"/>
    <m/>
    <m/>
    <n v="0"/>
  </r>
  <r>
    <x v="5"/>
    <d v="2024-10-26T00:00:00"/>
    <x v="10"/>
    <x v="16"/>
    <x v="7"/>
    <n v="2"/>
    <n v="2"/>
    <n v="0"/>
    <m/>
    <m/>
    <n v="0"/>
  </r>
  <r>
    <x v="5"/>
    <d v="2024-10-26T00:00:00"/>
    <x v="10"/>
    <x v="16"/>
    <x v="7"/>
    <n v="4"/>
    <m/>
    <n v="-4"/>
    <m/>
    <m/>
    <n v="0"/>
  </r>
  <r>
    <x v="5"/>
    <d v="2024-10-26T00:00:00"/>
    <x v="10"/>
    <x v="16"/>
    <x v="7"/>
    <n v="8"/>
    <n v="8"/>
    <n v="0"/>
    <m/>
    <m/>
    <n v="0"/>
  </r>
  <r>
    <x v="5"/>
    <d v="2024-10-26T00:00:00"/>
    <x v="10"/>
    <x v="16"/>
    <x v="7"/>
    <n v="2"/>
    <n v="2"/>
    <n v="0"/>
    <m/>
    <m/>
    <n v="0"/>
  </r>
  <r>
    <x v="5"/>
    <d v="2024-10-26T00:00:00"/>
    <x v="10"/>
    <x v="16"/>
    <x v="7"/>
    <n v="2"/>
    <n v="3"/>
    <n v="1"/>
    <m/>
    <m/>
    <n v="0"/>
  </r>
  <r>
    <x v="5"/>
    <d v="2024-10-26T00:00:00"/>
    <x v="10"/>
    <x v="16"/>
    <x v="7"/>
    <n v="10"/>
    <n v="9"/>
    <n v="-1"/>
    <m/>
    <m/>
    <n v="0"/>
  </r>
  <r>
    <x v="5"/>
    <d v="2024-10-26T00:00:00"/>
    <x v="10"/>
    <x v="16"/>
    <x v="7"/>
    <n v="6"/>
    <n v="6"/>
    <n v="0"/>
    <m/>
    <m/>
    <n v="0"/>
  </r>
  <r>
    <x v="5"/>
    <d v="2024-10-26T00:00:00"/>
    <x v="10"/>
    <x v="16"/>
    <x v="7"/>
    <n v="1"/>
    <n v="2"/>
    <n v="1"/>
    <m/>
    <m/>
    <n v="0"/>
  </r>
  <r>
    <x v="5"/>
    <d v="2024-10-26T00:00:00"/>
    <x v="10"/>
    <x v="16"/>
    <x v="7"/>
    <n v="4"/>
    <n v="5"/>
    <n v="1"/>
    <m/>
    <m/>
    <n v="0"/>
  </r>
  <r>
    <x v="5"/>
    <d v="2024-10-26T00:00:00"/>
    <x v="10"/>
    <x v="16"/>
    <x v="15"/>
    <n v="4"/>
    <n v="3"/>
    <n v="-1"/>
    <m/>
    <m/>
    <n v="0"/>
  </r>
  <r>
    <x v="5"/>
    <d v="2024-10-26T00:00:00"/>
    <x v="10"/>
    <x v="19"/>
    <x v="13"/>
    <n v="1"/>
    <n v="1"/>
    <n v="0"/>
    <m/>
    <m/>
    <n v="0"/>
  </r>
  <r>
    <x v="5"/>
    <d v="2024-10-26T00:00:00"/>
    <x v="10"/>
    <x v="19"/>
    <x v="13"/>
    <n v="2"/>
    <n v="1"/>
    <n v="-1"/>
    <m/>
    <m/>
    <n v="0"/>
  </r>
  <r>
    <x v="5"/>
    <d v="2024-10-26T00:00:00"/>
    <x v="10"/>
    <x v="19"/>
    <x v="13"/>
    <n v="1"/>
    <n v="2"/>
    <n v="1"/>
    <m/>
    <m/>
    <n v="0"/>
  </r>
  <r>
    <x v="5"/>
    <d v="2024-10-26T00:00:00"/>
    <x v="10"/>
    <x v="19"/>
    <x v="13"/>
    <n v="1"/>
    <n v="1"/>
    <n v="0"/>
    <m/>
    <m/>
    <n v="0"/>
  </r>
  <r>
    <x v="5"/>
    <d v="2024-10-26T00:00:00"/>
    <x v="10"/>
    <x v="19"/>
    <x v="13"/>
    <n v="1"/>
    <n v="2"/>
    <n v="1"/>
    <m/>
    <m/>
    <n v="0"/>
  </r>
  <r>
    <x v="5"/>
    <d v="2024-10-26T00:00:00"/>
    <x v="10"/>
    <x v="19"/>
    <x v="13"/>
    <n v="1"/>
    <n v="1"/>
    <n v="0"/>
    <m/>
    <m/>
    <n v="0"/>
  </r>
  <r>
    <x v="5"/>
    <d v="2024-10-26T00:00:00"/>
    <x v="10"/>
    <x v="19"/>
    <x v="13"/>
    <n v="1"/>
    <n v="1"/>
    <n v="0"/>
    <m/>
    <m/>
    <n v="0"/>
  </r>
  <r>
    <x v="5"/>
    <d v="2024-10-26T00:00:00"/>
    <x v="10"/>
    <x v="19"/>
    <x v="13"/>
    <n v="3"/>
    <n v="1"/>
    <n v="-2"/>
    <m/>
    <m/>
    <n v="0"/>
  </r>
  <r>
    <x v="5"/>
    <d v="2024-10-26T00:00:00"/>
    <x v="10"/>
    <x v="19"/>
    <x v="13"/>
    <n v="1"/>
    <n v="3"/>
    <n v="2"/>
    <m/>
    <m/>
    <n v="0"/>
  </r>
  <r>
    <x v="5"/>
    <d v="2024-10-26T00:00:00"/>
    <x v="10"/>
    <x v="19"/>
    <x v="13"/>
    <n v="1"/>
    <n v="1"/>
    <n v="0"/>
    <m/>
    <m/>
    <n v="0"/>
  </r>
  <r>
    <x v="5"/>
    <d v="2024-10-26T00:00:00"/>
    <x v="10"/>
    <x v="19"/>
    <x v="13"/>
    <n v="1"/>
    <n v="1"/>
    <n v="0"/>
    <m/>
    <m/>
    <n v="0"/>
  </r>
  <r>
    <x v="5"/>
    <d v="2024-10-26T00:00:00"/>
    <x v="10"/>
    <x v="19"/>
    <x v="13"/>
    <n v="1"/>
    <n v="1"/>
    <n v="0"/>
    <m/>
    <m/>
    <n v="0"/>
  </r>
  <r>
    <x v="5"/>
    <d v="2024-10-26T00:00:00"/>
    <x v="10"/>
    <x v="19"/>
    <x v="13"/>
    <n v="4"/>
    <n v="1"/>
    <n v="-3"/>
    <m/>
    <m/>
    <n v="0"/>
  </r>
  <r>
    <x v="5"/>
    <d v="2024-10-26T00:00:00"/>
    <x v="10"/>
    <x v="19"/>
    <x v="13"/>
    <n v="1"/>
    <n v="4"/>
    <n v="3"/>
    <m/>
    <m/>
    <n v="0"/>
  </r>
  <r>
    <x v="5"/>
    <d v="2024-10-26T00:00:00"/>
    <x v="10"/>
    <x v="19"/>
    <x v="13"/>
    <m/>
    <n v="1"/>
    <n v="1"/>
    <m/>
    <m/>
    <n v="0"/>
  </r>
  <r>
    <x v="5"/>
    <d v="2024-10-26T00:00:00"/>
    <x v="10"/>
    <x v="19"/>
    <x v="13"/>
    <n v="2"/>
    <n v="5"/>
    <n v="3"/>
    <m/>
    <m/>
    <n v="0"/>
  </r>
  <r>
    <x v="5"/>
    <d v="2024-10-26T00:00:00"/>
    <x v="10"/>
    <x v="19"/>
    <x v="19"/>
    <n v="2"/>
    <n v="2"/>
    <n v="0"/>
    <m/>
    <m/>
    <n v="0"/>
  </r>
  <r>
    <x v="5"/>
    <d v="2024-10-26T00:00:00"/>
    <x v="10"/>
    <x v="19"/>
    <x v="19"/>
    <n v="1"/>
    <n v="1"/>
    <n v="0"/>
    <m/>
    <m/>
    <n v="0"/>
  </r>
  <r>
    <x v="5"/>
    <d v="2024-10-26T00:00:00"/>
    <x v="10"/>
    <x v="19"/>
    <x v="19"/>
    <n v="3"/>
    <n v="3"/>
    <n v="0"/>
    <m/>
    <m/>
    <n v="0"/>
  </r>
  <r>
    <x v="5"/>
    <d v="2024-10-26T00:00:00"/>
    <x v="10"/>
    <x v="19"/>
    <x v="19"/>
    <n v="3"/>
    <n v="1"/>
    <n v="-2"/>
    <m/>
    <m/>
    <n v="0"/>
  </r>
  <r>
    <x v="5"/>
    <d v="2024-10-26T00:00:00"/>
    <x v="10"/>
    <x v="19"/>
    <x v="19"/>
    <n v="0"/>
    <n v="2"/>
    <n v="2"/>
    <m/>
    <m/>
    <n v="0"/>
  </r>
  <r>
    <x v="5"/>
    <d v="2024-10-26T00:00:00"/>
    <x v="10"/>
    <x v="19"/>
    <x v="19"/>
    <n v="1"/>
    <n v="1"/>
    <n v="0"/>
    <m/>
    <m/>
    <n v="0"/>
  </r>
  <r>
    <x v="5"/>
    <d v="2024-10-26T00:00:00"/>
    <x v="10"/>
    <x v="20"/>
    <x v="9"/>
    <n v="1"/>
    <n v="1"/>
    <n v="0"/>
    <m/>
    <m/>
    <n v="0"/>
  </r>
  <r>
    <x v="5"/>
    <d v="2024-10-26T00:00:00"/>
    <x v="10"/>
    <x v="20"/>
    <x v="9"/>
    <n v="1"/>
    <n v="1"/>
    <n v="0"/>
    <m/>
    <m/>
    <n v="0"/>
  </r>
  <r>
    <x v="5"/>
    <d v="2024-10-26T00:00:00"/>
    <x v="10"/>
    <x v="20"/>
    <x v="9"/>
    <n v="1"/>
    <n v="1"/>
    <n v="0"/>
    <m/>
    <m/>
    <n v="0"/>
  </r>
  <r>
    <x v="5"/>
    <d v="2024-10-26T00:00:00"/>
    <x v="10"/>
    <x v="20"/>
    <x v="9"/>
    <n v="1"/>
    <n v="1"/>
    <n v="0"/>
    <m/>
    <m/>
    <n v="0"/>
  </r>
  <r>
    <x v="5"/>
    <d v="2024-10-26T00:00:00"/>
    <x v="10"/>
    <x v="20"/>
    <x v="9"/>
    <n v="2"/>
    <n v="2"/>
    <n v="0"/>
    <m/>
    <m/>
    <n v="0"/>
  </r>
  <r>
    <x v="5"/>
    <d v="2024-10-26T00:00:00"/>
    <x v="10"/>
    <x v="20"/>
    <x v="9"/>
    <n v="2"/>
    <n v="2"/>
    <n v="0"/>
    <m/>
    <m/>
    <n v="0"/>
  </r>
  <r>
    <x v="5"/>
    <d v="2024-10-26T00:00:00"/>
    <x v="10"/>
    <x v="20"/>
    <x v="9"/>
    <n v="12"/>
    <n v="10"/>
    <n v="-2"/>
    <m/>
    <m/>
    <n v="0"/>
  </r>
  <r>
    <x v="5"/>
    <d v="2024-10-26T00:00:00"/>
    <x v="10"/>
    <x v="20"/>
    <x v="9"/>
    <n v="1"/>
    <n v="2"/>
    <n v="1"/>
    <m/>
    <m/>
    <n v="0"/>
  </r>
  <r>
    <x v="5"/>
    <d v="2024-10-26T00:00:00"/>
    <x v="10"/>
    <x v="20"/>
    <x v="9"/>
    <n v="1"/>
    <n v="2"/>
    <n v="1"/>
    <m/>
    <m/>
    <n v="0"/>
  </r>
  <r>
    <x v="5"/>
    <d v="2024-10-26T00:00:00"/>
    <x v="10"/>
    <x v="20"/>
    <x v="9"/>
    <n v="4"/>
    <n v="3"/>
    <n v="-1"/>
    <m/>
    <m/>
    <n v="0"/>
  </r>
  <r>
    <x v="5"/>
    <d v="2024-10-26T00:00:00"/>
    <x v="10"/>
    <x v="20"/>
    <x v="9"/>
    <n v="2"/>
    <n v="2"/>
    <n v="0"/>
    <m/>
    <m/>
    <n v="0"/>
  </r>
  <r>
    <x v="5"/>
    <d v="2024-10-26T00:00:00"/>
    <x v="10"/>
    <x v="20"/>
    <x v="9"/>
    <n v="2"/>
    <n v="2"/>
    <n v="0"/>
    <m/>
    <m/>
    <n v="0"/>
  </r>
  <r>
    <x v="5"/>
    <d v="2024-10-26T00:00:00"/>
    <x v="10"/>
    <x v="20"/>
    <x v="9"/>
    <n v="1"/>
    <n v="3"/>
    <n v="2"/>
    <m/>
    <m/>
    <n v="0"/>
  </r>
  <r>
    <x v="5"/>
    <d v="2024-10-26T00:00:00"/>
    <x v="10"/>
    <x v="20"/>
    <x v="9"/>
    <n v="5"/>
    <n v="4"/>
    <n v="-1"/>
    <m/>
    <m/>
    <n v="0"/>
  </r>
  <r>
    <x v="5"/>
    <d v="2024-10-26T00:00:00"/>
    <x v="10"/>
    <x v="20"/>
    <x v="9"/>
    <n v="3"/>
    <n v="3"/>
    <n v="0"/>
    <m/>
    <m/>
    <n v="0"/>
  </r>
  <r>
    <x v="5"/>
    <d v="2024-10-26T00:00:00"/>
    <x v="10"/>
    <x v="20"/>
    <x v="9"/>
    <n v="10"/>
    <n v="10"/>
    <n v="0"/>
    <m/>
    <m/>
    <n v="0"/>
  </r>
  <r>
    <x v="5"/>
    <d v="2024-10-26T00:00:00"/>
    <x v="10"/>
    <x v="20"/>
    <x v="9"/>
    <n v="6"/>
    <n v="4"/>
    <n v="-2"/>
    <m/>
    <m/>
    <n v="0"/>
  </r>
  <r>
    <x v="5"/>
    <d v="2024-10-26T00:00:00"/>
    <x v="10"/>
    <x v="20"/>
    <x v="9"/>
    <n v="2"/>
    <n v="2"/>
    <n v="0"/>
    <m/>
    <m/>
    <n v="0"/>
  </r>
  <r>
    <x v="5"/>
    <d v="2024-10-26T00:00:00"/>
    <x v="10"/>
    <x v="20"/>
    <x v="9"/>
    <n v="2"/>
    <n v="2"/>
    <n v="0"/>
    <m/>
    <m/>
    <n v="0"/>
  </r>
  <r>
    <x v="5"/>
    <d v="2024-10-26T00:00:00"/>
    <x v="10"/>
    <x v="17"/>
    <x v="8"/>
    <n v="1"/>
    <n v="1"/>
    <n v="0"/>
    <m/>
    <m/>
    <n v="0"/>
  </r>
  <r>
    <x v="5"/>
    <d v="2024-10-26T00:00:00"/>
    <x v="10"/>
    <x v="17"/>
    <x v="8"/>
    <n v="1"/>
    <n v="1"/>
    <n v="0"/>
    <m/>
    <m/>
    <n v="0"/>
  </r>
  <r>
    <x v="5"/>
    <d v="2024-10-26T00:00:00"/>
    <x v="10"/>
    <x v="17"/>
    <x v="8"/>
    <n v="1"/>
    <n v="1"/>
    <n v="0"/>
    <m/>
    <m/>
    <n v="0"/>
  </r>
  <r>
    <x v="5"/>
    <d v="2024-10-26T00:00:00"/>
    <x v="10"/>
    <x v="17"/>
    <x v="8"/>
    <n v="1"/>
    <n v="1"/>
    <n v="0"/>
    <m/>
    <m/>
    <n v="0"/>
  </r>
  <r>
    <x v="5"/>
    <d v="2024-10-26T00:00:00"/>
    <x v="10"/>
    <x v="17"/>
    <x v="8"/>
    <n v="2"/>
    <n v="2"/>
    <n v="0"/>
    <m/>
    <m/>
    <n v="0"/>
  </r>
  <r>
    <x v="5"/>
    <d v="2024-10-26T00:00:00"/>
    <x v="10"/>
    <x v="17"/>
    <x v="8"/>
    <n v="2"/>
    <n v="2"/>
    <n v="0"/>
    <m/>
    <m/>
    <n v="0"/>
  </r>
  <r>
    <x v="5"/>
    <d v="2024-10-26T00:00:00"/>
    <x v="10"/>
    <x v="17"/>
    <x v="8"/>
    <n v="12"/>
    <n v="12"/>
    <n v="0"/>
    <m/>
    <m/>
    <n v="0"/>
  </r>
  <r>
    <x v="5"/>
    <d v="2024-10-26T00:00:00"/>
    <x v="10"/>
    <x v="17"/>
    <x v="8"/>
    <n v="1"/>
    <n v="1"/>
    <n v="0"/>
    <m/>
    <m/>
    <n v="0"/>
  </r>
  <r>
    <x v="5"/>
    <d v="2024-10-26T00:00:00"/>
    <x v="10"/>
    <x v="17"/>
    <x v="8"/>
    <n v="1"/>
    <n v="1"/>
    <n v="0"/>
    <m/>
    <m/>
    <n v="0"/>
  </r>
  <r>
    <x v="5"/>
    <d v="2024-10-26T00:00:00"/>
    <x v="10"/>
    <x v="17"/>
    <x v="8"/>
    <n v="4"/>
    <n v="4"/>
    <n v="0"/>
    <m/>
    <m/>
    <n v="0"/>
  </r>
  <r>
    <x v="5"/>
    <d v="2024-10-26T00:00:00"/>
    <x v="10"/>
    <x v="17"/>
    <x v="8"/>
    <n v="2"/>
    <n v="2"/>
    <n v="0"/>
    <m/>
    <m/>
    <n v="0"/>
  </r>
  <r>
    <x v="5"/>
    <d v="2024-10-26T00:00:00"/>
    <x v="10"/>
    <x v="17"/>
    <x v="8"/>
    <n v="2"/>
    <n v="2"/>
    <n v="0"/>
    <m/>
    <m/>
    <n v="0"/>
  </r>
  <r>
    <x v="5"/>
    <d v="2024-10-26T00:00:00"/>
    <x v="10"/>
    <x v="17"/>
    <x v="8"/>
    <n v="4"/>
    <n v="4"/>
    <n v="0"/>
    <m/>
    <m/>
    <n v="0"/>
  </r>
  <r>
    <x v="5"/>
    <d v="2024-10-26T00:00:00"/>
    <x v="10"/>
    <x v="17"/>
    <x v="8"/>
    <n v="1"/>
    <n v="1"/>
    <n v="0"/>
    <m/>
    <m/>
    <n v="0"/>
  </r>
  <r>
    <x v="5"/>
    <d v="2024-10-26T00:00:00"/>
    <x v="10"/>
    <x v="17"/>
    <x v="8"/>
    <n v="3"/>
    <n v="3"/>
    <n v="0"/>
    <m/>
    <m/>
    <n v="0"/>
  </r>
  <r>
    <x v="5"/>
    <d v="2024-10-26T00:00:00"/>
    <x v="10"/>
    <x v="17"/>
    <x v="8"/>
    <n v="10"/>
    <n v="7"/>
    <n v="-3"/>
    <m/>
    <m/>
    <n v="0"/>
  </r>
  <r>
    <x v="5"/>
    <d v="2024-10-26T00:00:00"/>
    <x v="10"/>
    <x v="17"/>
    <x v="8"/>
    <n v="6"/>
    <n v="6"/>
    <n v="0"/>
    <m/>
    <m/>
    <n v="0"/>
  </r>
  <r>
    <x v="5"/>
    <d v="2024-10-26T00:00:00"/>
    <x v="10"/>
    <x v="17"/>
    <x v="8"/>
    <n v="2"/>
    <n v="0"/>
    <n v="-2"/>
    <m/>
    <m/>
    <n v="0"/>
  </r>
  <r>
    <x v="5"/>
    <d v="2024-10-26T00:00:00"/>
    <x v="10"/>
    <x v="17"/>
    <x v="8"/>
    <n v="2"/>
    <n v="2"/>
    <n v="0"/>
    <m/>
    <m/>
    <n v="0"/>
  </r>
  <r>
    <x v="5"/>
    <d v="2024-11-02T00:00:00"/>
    <x v="11"/>
    <x v="18"/>
    <x v="10"/>
    <n v="1"/>
    <n v="1"/>
    <n v="0"/>
    <m/>
    <m/>
    <n v="0"/>
  </r>
  <r>
    <x v="5"/>
    <d v="2024-11-02T00:00:00"/>
    <x v="11"/>
    <x v="18"/>
    <x v="10"/>
    <n v="1"/>
    <n v="1"/>
    <n v="0"/>
    <m/>
    <m/>
    <n v="0"/>
  </r>
  <r>
    <x v="5"/>
    <d v="2024-11-02T00:00:00"/>
    <x v="11"/>
    <x v="18"/>
    <x v="10"/>
    <n v="1"/>
    <n v="1"/>
    <n v="0"/>
    <m/>
    <m/>
    <n v="0"/>
  </r>
  <r>
    <x v="5"/>
    <d v="2024-11-02T00:00:00"/>
    <x v="11"/>
    <x v="18"/>
    <x v="10"/>
    <n v="1"/>
    <n v="1"/>
    <n v="0"/>
    <m/>
    <m/>
    <n v="0"/>
  </r>
  <r>
    <x v="5"/>
    <d v="2024-11-02T00:00:00"/>
    <x v="11"/>
    <x v="18"/>
    <x v="10"/>
    <n v="2"/>
    <n v="2"/>
    <n v="0"/>
    <m/>
    <m/>
    <n v="0"/>
  </r>
  <r>
    <x v="5"/>
    <d v="2024-11-02T00:00:00"/>
    <x v="11"/>
    <x v="18"/>
    <x v="10"/>
    <n v="2"/>
    <n v="2"/>
    <n v="0"/>
    <m/>
    <m/>
    <n v="0"/>
  </r>
  <r>
    <x v="5"/>
    <d v="2024-11-02T00:00:00"/>
    <x v="11"/>
    <x v="18"/>
    <x v="10"/>
    <n v="12"/>
    <n v="12"/>
    <n v="0"/>
    <m/>
    <m/>
    <n v="0"/>
  </r>
  <r>
    <x v="5"/>
    <d v="2024-11-02T00:00:00"/>
    <x v="11"/>
    <x v="18"/>
    <x v="10"/>
    <n v="1"/>
    <n v="1"/>
    <n v="0"/>
    <m/>
    <m/>
    <n v="0"/>
  </r>
  <r>
    <x v="5"/>
    <d v="2024-11-02T00:00:00"/>
    <x v="11"/>
    <x v="18"/>
    <x v="10"/>
    <n v="1"/>
    <n v="1"/>
    <n v="0"/>
    <m/>
    <m/>
    <n v="0"/>
  </r>
  <r>
    <x v="5"/>
    <d v="2024-11-02T00:00:00"/>
    <x v="11"/>
    <x v="18"/>
    <x v="10"/>
    <n v="4"/>
    <n v="4"/>
    <n v="0"/>
    <m/>
    <m/>
    <n v="0"/>
  </r>
  <r>
    <x v="5"/>
    <d v="2024-11-02T00:00:00"/>
    <x v="11"/>
    <x v="18"/>
    <x v="10"/>
    <n v="2"/>
    <n v="2"/>
    <n v="0"/>
    <m/>
    <m/>
    <n v="0"/>
  </r>
  <r>
    <x v="5"/>
    <d v="2024-11-02T00:00:00"/>
    <x v="11"/>
    <x v="18"/>
    <x v="10"/>
    <n v="2"/>
    <n v="2"/>
    <n v="0"/>
    <m/>
    <m/>
    <n v="0"/>
  </r>
  <r>
    <x v="5"/>
    <d v="2024-11-02T00:00:00"/>
    <x v="11"/>
    <x v="18"/>
    <x v="10"/>
    <n v="1"/>
    <n v="1"/>
    <n v="0"/>
    <m/>
    <m/>
    <n v="0"/>
  </r>
  <r>
    <x v="5"/>
    <d v="2024-11-02T00:00:00"/>
    <x v="11"/>
    <x v="18"/>
    <x v="10"/>
    <n v="5"/>
    <n v="5"/>
    <n v="0"/>
    <m/>
    <m/>
    <n v="0"/>
  </r>
  <r>
    <x v="5"/>
    <d v="2024-11-02T00:00:00"/>
    <x v="11"/>
    <x v="18"/>
    <x v="10"/>
    <n v="3"/>
    <n v="3"/>
    <n v="0"/>
    <m/>
    <m/>
    <n v="0"/>
  </r>
  <r>
    <x v="5"/>
    <d v="2024-11-02T00:00:00"/>
    <x v="11"/>
    <x v="18"/>
    <x v="10"/>
    <n v="10"/>
    <n v="8"/>
    <n v="-2"/>
    <m/>
    <m/>
    <n v="0"/>
  </r>
  <r>
    <x v="5"/>
    <d v="2024-11-02T00:00:00"/>
    <x v="11"/>
    <x v="18"/>
    <x v="10"/>
    <n v="6"/>
    <n v="6"/>
    <n v="0"/>
    <m/>
    <m/>
    <n v="0"/>
  </r>
  <r>
    <x v="5"/>
    <d v="2024-11-02T00:00:00"/>
    <x v="11"/>
    <x v="18"/>
    <x v="10"/>
    <n v="2"/>
    <n v="2"/>
    <n v="0"/>
    <m/>
    <m/>
    <n v="0"/>
  </r>
  <r>
    <x v="5"/>
    <d v="2024-11-02T00:00:00"/>
    <x v="11"/>
    <x v="18"/>
    <x v="10"/>
    <n v="2"/>
    <n v="2"/>
    <n v="0"/>
    <m/>
    <m/>
    <n v="0"/>
  </r>
  <r>
    <x v="5"/>
    <d v="2024-11-02T00:00:00"/>
    <x v="11"/>
    <x v="16"/>
    <x v="7"/>
    <n v="1"/>
    <n v="1"/>
    <n v="0"/>
    <m/>
    <m/>
    <n v="0"/>
  </r>
  <r>
    <x v="5"/>
    <d v="2024-11-02T00:00:00"/>
    <x v="11"/>
    <x v="16"/>
    <x v="7"/>
    <n v="1"/>
    <n v="1"/>
    <n v="0"/>
    <m/>
    <m/>
    <n v="0"/>
  </r>
  <r>
    <x v="5"/>
    <d v="2024-11-02T00:00:00"/>
    <x v="11"/>
    <x v="16"/>
    <x v="7"/>
    <n v="1"/>
    <n v="1"/>
    <n v="0"/>
    <m/>
    <m/>
    <n v="0"/>
  </r>
  <r>
    <x v="5"/>
    <d v="2024-11-02T00:00:00"/>
    <x v="11"/>
    <x v="16"/>
    <x v="7"/>
    <n v="1"/>
    <n v="2"/>
    <n v="1"/>
    <m/>
    <m/>
    <n v="0"/>
  </r>
  <r>
    <x v="5"/>
    <d v="2024-11-02T00:00:00"/>
    <x v="11"/>
    <x v="16"/>
    <x v="7"/>
    <n v="1"/>
    <n v="2"/>
    <n v="1"/>
    <m/>
    <m/>
    <n v="0"/>
  </r>
  <r>
    <x v="5"/>
    <d v="2024-11-02T00:00:00"/>
    <x v="11"/>
    <x v="16"/>
    <x v="7"/>
    <n v="12"/>
    <n v="12"/>
    <n v="0"/>
    <m/>
    <m/>
    <n v="0"/>
  </r>
  <r>
    <x v="5"/>
    <d v="2024-11-02T00:00:00"/>
    <x v="11"/>
    <x v="16"/>
    <x v="7"/>
    <n v="2"/>
    <n v="2"/>
    <n v="0"/>
    <m/>
    <m/>
    <n v="0"/>
  </r>
  <r>
    <x v="5"/>
    <d v="2024-11-02T00:00:00"/>
    <x v="11"/>
    <x v="16"/>
    <x v="7"/>
    <n v="2"/>
    <n v="2"/>
    <n v="0"/>
    <m/>
    <m/>
    <n v="0"/>
  </r>
  <r>
    <x v="5"/>
    <d v="2024-11-02T00:00:00"/>
    <x v="11"/>
    <x v="16"/>
    <x v="7"/>
    <n v="4"/>
    <m/>
    <n v="-4"/>
    <m/>
    <m/>
    <n v="0"/>
  </r>
  <r>
    <x v="5"/>
    <d v="2024-11-02T00:00:00"/>
    <x v="11"/>
    <x v="16"/>
    <x v="7"/>
    <n v="8"/>
    <n v="7"/>
    <n v="-1"/>
    <m/>
    <m/>
    <n v="0"/>
  </r>
  <r>
    <x v="5"/>
    <d v="2024-11-02T00:00:00"/>
    <x v="11"/>
    <x v="16"/>
    <x v="7"/>
    <n v="2"/>
    <n v="2"/>
    <n v="0"/>
    <m/>
    <m/>
    <n v="0"/>
  </r>
  <r>
    <x v="5"/>
    <d v="2024-11-02T00:00:00"/>
    <x v="11"/>
    <x v="16"/>
    <x v="7"/>
    <n v="2"/>
    <n v="3"/>
    <n v="1"/>
    <m/>
    <m/>
    <n v="0"/>
  </r>
  <r>
    <x v="5"/>
    <d v="2024-11-02T00:00:00"/>
    <x v="11"/>
    <x v="16"/>
    <x v="7"/>
    <n v="10"/>
    <n v="9"/>
    <n v="-1"/>
    <m/>
    <m/>
    <n v="0"/>
  </r>
  <r>
    <x v="5"/>
    <d v="2024-11-02T00:00:00"/>
    <x v="11"/>
    <x v="16"/>
    <x v="7"/>
    <n v="6"/>
    <n v="6"/>
    <n v="0"/>
    <m/>
    <m/>
    <n v="0"/>
  </r>
  <r>
    <x v="5"/>
    <d v="2024-11-02T00:00:00"/>
    <x v="11"/>
    <x v="16"/>
    <x v="7"/>
    <n v="1"/>
    <n v="2"/>
    <n v="1"/>
    <m/>
    <m/>
    <n v="0"/>
  </r>
  <r>
    <x v="5"/>
    <d v="2024-11-02T00:00:00"/>
    <x v="11"/>
    <x v="16"/>
    <x v="7"/>
    <n v="4"/>
    <n v="5"/>
    <n v="1"/>
    <m/>
    <m/>
    <n v="0"/>
  </r>
  <r>
    <x v="5"/>
    <d v="2024-11-02T00:00:00"/>
    <x v="11"/>
    <x v="16"/>
    <x v="15"/>
    <n v="4"/>
    <n v="3"/>
    <n v="-1"/>
    <m/>
    <m/>
    <n v="0"/>
  </r>
  <r>
    <x v="5"/>
    <d v="2024-11-02T00:00:00"/>
    <x v="11"/>
    <x v="19"/>
    <x v="13"/>
    <n v="1"/>
    <n v="1"/>
    <n v="0"/>
    <m/>
    <m/>
    <n v="0"/>
  </r>
  <r>
    <x v="5"/>
    <d v="2024-11-02T00:00:00"/>
    <x v="11"/>
    <x v="19"/>
    <x v="13"/>
    <n v="2"/>
    <n v="1"/>
    <n v="-1"/>
    <m/>
    <m/>
    <n v="0"/>
  </r>
  <r>
    <x v="5"/>
    <d v="2024-11-02T00:00:00"/>
    <x v="11"/>
    <x v="19"/>
    <x v="13"/>
    <n v="1"/>
    <n v="2"/>
    <n v="1"/>
    <m/>
    <m/>
    <n v="0"/>
  </r>
  <r>
    <x v="5"/>
    <d v="2024-11-02T00:00:00"/>
    <x v="11"/>
    <x v="19"/>
    <x v="13"/>
    <n v="1"/>
    <n v="1"/>
    <n v="0"/>
    <m/>
    <m/>
    <n v="0"/>
  </r>
  <r>
    <x v="5"/>
    <d v="2024-11-02T00:00:00"/>
    <x v="11"/>
    <x v="19"/>
    <x v="13"/>
    <n v="1"/>
    <n v="2"/>
    <n v="1"/>
    <m/>
    <m/>
    <n v="0"/>
  </r>
  <r>
    <x v="5"/>
    <d v="2024-11-02T00:00:00"/>
    <x v="11"/>
    <x v="19"/>
    <x v="13"/>
    <n v="1"/>
    <n v="1"/>
    <n v="0"/>
    <m/>
    <m/>
    <n v="0"/>
  </r>
  <r>
    <x v="5"/>
    <d v="2024-11-02T00:00:00"/>
    <x v="11"/>
    <x v="19"/>
    <x v="13"/>
    <n v="1"/>
    <n v="1"/>
    <n v="0"/>
    <m/>
    <m/>
    <n v="0"/>
  </r>
  <r>
    <x v="5"/>
    <d v="2024-11-02T00:00:00"/>
    <x v="11"/>
    <x v="19"/>
    <x v="13"/>
    <n v="3"/>
    <n v="1"/>
    <n v="-2"/>
    <m/>
    <m/>
    <n v="0"/>
  </r>
  <r>
    <x v="5"/>
    <d v="2024-11-02T00:00:00"/>
    <x v="11"/>
    <x v="19"/>
    <x v="13"/>
    <n v="1"/>
    <n v="3"/>
    <n v="2"/>
    <m/>
    <m/>
    <n v="0"/>
  </r>
  <r>
    <x v="5"/>
    <d v="2024-11-02T00:00:00"/>
    <x v="11"/>
    <x v="19"/>
    <x v="13"/>
    <n v="1"/>
    <n v="1"/>
    <n v="0"/>
    <m/>
    <m/>
    <n v="0"/>
  </r>
  <r>
    <x v="5"/>
    <d v="2024-11-02T00:00:00"/>
    <x v="11"/>
    <x v="19"/>
    <x v="13"/>
    <n v="1"/>
    <n v="1"/>
    <n v="0"/>
    <m/>
    <m/>
    <n v="0"/>
  </r>
  <r>
    <x v="5"/>
    <d v="2024-11-02T00:00:00"/>
    <x v="11"/>
    <x v="19"/>
    <x v="13"/>
    <n v="1"/>
    <n v="1"/>
    <n v="0"/>
    <m/>
    <m/>
    <n v="0"/>
  </r>
  <r>
    <x v="5"/>
    <d v="2024-11-02T00:00:00"/>
    <x v="11"/>
    <x v="19"/>
    <x v="13"/>
    <n v="4"/>
    <n v="1"/>
    <n v="-3"/>
    <m/>
    <m/>
    <n v="0"/>
  </r>
  <r>
    <x v="5"/>
    <d v="2024-11-02T00:00:00"/>
    <x v="11"/>
    <x v="19"/>
    <x v="13"/>
    <n v="1"/>
    <n v="4"/>
    <n v="3"/>
    <m/>
    <m/>
    <n v="0"/>
  </r>
  <r>
    <x v="5"/>
    <d v="2024-11-02T00:00:00"/>
    <x v="11"/>
    <x v="19"/>
    <x v="13"/>
    <m/>
    <n v="1"/>
    <n v="1"/>
    <m/>
    <m/>
    <n v="0"/>
  </r>
  <r>
    <x v="5"/>
    <d v="2024-11-02T00:00:00"/>
    <x v="11"/>
    <x v="19"/>
    <x v="13"/>
    <n v="2"/>
    <n v="5"/>
    <n v="3"/>
    <m/>
    <m/>
    <n v="0"/>
  </r>
  <r>
    <x v="5"/>
    <d v="2024-11-02T00:00:00"/>
    <x v="11"/>
    <x v="19"/>
    <x v="19"/>
    <n v="2"/>
    <n v="2"/>
    <n v="0"/>
    <m/>
    <m/>
    <n v="0"/>
  </r>
  <r>
    <x v="5"/>
    <d v="2024-11-02T00:00:00"/>
    <x v="11"/>
    <x v="19"/>
    <x v="19"/>
    <n v="1"/>
    <n v="1"/>
    <n v="0"/>
    <m/>
    <m/>
    <n v="0"/>
  </r>
  <r>
    <x v="5"/>
    <d v="2024-11-02T00:00:00"/>
    <x v="11"/>
    <x v="19"/>
    <x v="19"/>
    <n v="3"/>
    <n v="3"/>
    <n v="0"/>
    <m/>
    <m/>
    <n v="0"/>
  </r>
  <r>
    <x v="5"/>
    <d v="2024-11-02T00:00:00"/>
    <x v="11"/>
    <x v="19"/>
    <x v="19"/>
    <n v="3"/>
    <n v="1"/>
    <n v="-2"/>
    <m/>
    <m/>
    <n v="0"/>
  </r>
  <r>
    <x v="5"/>
    <d v="2024-11-02T00:00:00"/>
    <x v="11"/>
    <x v="19"/>
    <x v="19"/>
    <n v="0"/>
    <n v="2"/>
    <n v="2"/>
    <m/>
    <m/>
    <n v="0"/>
  </r>
  <r>
    <x v="5"/>
    <d v="2024-11-02T00:00:00"/>
    <x v="11"/>
    <x v="19"/>
    <x v="19"/>
    <n v="1"/>
    <n v="1"/>
    <n v="0"/>
    <m/>
    <m/>
    <n v="0"/>
  </r>
  <r>
    <x v="5"/>
    <d v="2024-11-02T00:00:00"/>
    <x v="11"/>
    <x v="17"/>
    <x v="8"/>
    <n v="1"/>
    <n v="1"/>
    <n v="0"/>
    <m/>
    <m/>
    <n v="0"/>
  </r>
  <r>
    <x v="5"/>
    <d v="2024-11-02T00:00:00"/>
    <x v="11"/>
    <x v="17"/>
    <x v="8"/>
    <n v="1"/>
    <n v="1"/>
    <n v="0"/>
    <m/>
    <m/>
    <n v="0"/>
  </r>
  <r>
    <x v="5"/>
    <d v="2024-11-02T00:00:00"/>
    <x v="11"/>
    <x v="17"/>
    <x v="8"/>
    <n v="1"/>
    <n v="1"/>
    <n v="0"/>
    <m/>
    <m/>
    <n v="0"/>
  </r>
  <r>
    <x v="5"/>
    <d v="2024-11-02T00:00:00"/>
    <x v="11"/>
    <x v="17"/>
    <x v="8"/>
    <n v="1"/>
    <n v="1"/>
    <n v="0"/>
    <m/>
    <m/>
    <n v="0"/>
  </r>
  <r>
    <x v="5"/>
    <d v="2024-11-02T00:00:00"/>
    <x v="11"/>
    <x v="17"/>
    <x v="8"/>
    <n v="2"/>
    <n v="2"/>
    <n v="0"/>
    <m/>
    <m/>
    <n v="0"/>
  </r>
  <r>
    <x v="5"/>
    <d v="2024-11-02T00:00:00"/>
    <x v="11"/>
    <x v="17"/>
    <x v="8"/>
    <n v="2"/>
    <n v="2"/>
    <n v="0"/>
    <m/>
    <m/>
    <n v="0"/>
  </r>
  <r>
    <x v="5"/>
    <d v="2024-11-02T00:00:00"/>
    <x v="11"/>
    <x v="17"/>
    <x v="8"/>
    <n v="12"/>
    <n v="12"/>
    <n v="0"/>
    <m/>
    <m/>
    <n v="0"/>
  </r>
  <r>
    <x v="5"/>
    <d v="2024-11-02T00:00:00"/>
    <x v="11"/>
    <x v="17"/>
    <x v="8"/>
    <n v="1"/>
    <n v="1"/>
    <n v="0"/>
    <m/>
    <m/>
    <n v="0"/>
  </r>
  <r>
    <x v="5"/>
    <d v="2024-11-02T00:00:00"/>
    <x v="11"/>
    <x v="17"/>
    <x v="8"/>
    <n v="1"/>
    <n v="1"/>
    <n v="0"/>
    <m/>
    <m/>
    <n v="0"/>
  </r>
  <r>
    <x v="5"/>
    <d v="2024-11-02T00:00:00"/>
    <x v="11"/>
    <x v="17"/>
    <x v="8"/>
    <n v="4"/>
    <n v="4"/>
    <n v="0"/>
    <m/>
    <m/>
    <n v="0"/>
  </r>
  <r>
    <x v="5"/>
    <d v="2024-11-02T00:00:00"/>
    <x v="11"/>
    <x v="17"/>
    <x v="8"/>
    <n v="2"/>
    <n v="2"/>
    <n v="0"/>
    <m/>
    <m/>
    <n v="0"/>
  </r>
  <r>
    <x v="5"/>
    <d v="2024-11-02T00:00:00"/>
    <x v="11"/>
    <x v="17"/>
    <x v="8"/>
    <n v="2"/>
    <n v="2"/>
    <n v="0"/>
    <m/>
    <m/>
    <n v="0"/>
  </r>
  <r>
    <x v="5"/>
    <d v="2024-11-02T00:00:00"/>
    <x v="11"/>
    <x v="17"/>
    <x v="8"/>
    <n v="4"/>
    <n v="4"/>
    <n v="0"/>
    <m/>
    <m/>
    <n v="0"/>
  </r>
  <r>
    <x v="5"/>
    <d v="2024-11-02T00:00:00"/>
    <x v="11"/>
    <x v="17"/>
    <x v="8"/>
    <n v="1"/>
    <n v="1"/>
    <n v="0"/>
    <m/>
    <m/>
    <n v="0"/>
  </r>
  <r>
    <x v="5"/>
    <d v="2024-11-02T00:00:00"/>
    <x v="11"/>
    <x v="17"/>
    <x v="8"/>
    <n v="3"/>
    <n v="3"/>
    <n v="0"/>
    <m/>
    <m/>
    <n v="0"/>
  </r>
  <r>
    <x v="5"/>
    <d v="2024-11-02T00:00:00"/>
    <x v="11"/>
    <x v="17"/>
    <x v="8"/>
    <n v="10"/>
    <n v="7"/>
    <n v="-3"/>
    <m/>
    <m/>
    <n v="0"/>
  </r>
  <r>
    <x v="5"/>
    <d v="2024-11-02T00:00:00"/>
    <x v="11"/>
    <x v="17"/>
    <x v="8"/>
    <n v="6"/>
    <n v="6"/>
    <n v="0"/>
    <m/>
    <m/>
    <n v="0"/>
  </r>
  <r>
    <x v="5"/>
    <d v="2024-11-02T00:00:00"/>
    <x v="11"/>
    <x v="17"/>
    <x v="8"/>
    <n v="2"/>
    <n v="2"/>
    <n v="0"/>
    <m/>
    <m/>
    <n v="0"/>
  </r>
  <r>
    <x v="5"/>
    <d v="2024-11-02T00:00:00"/>
    <x v="11"/>
    <x v="17"/>
    <x v="8"/>
    <n v="2"/>
    <n v="2"/>
    <n v="0"/>
    <m/>
    <m/>
    <n v="0"/>
  </r>
  <r>
    <x v="5"/>
    <d v="2024-11-02T00:00:00"/>
    <x v="11"/>
    <x v="20"/>
    <x v="9"/>
    <n v="1"/>
    <n v="1"/>
    <n v="0"/>
    <m/>
    <m/>
    <n v="0"/>
  </r>
  <r>
    <x v="5"/>
    <d v="2024-11-02T00:00:00"/>
    <x v="11"/>
    <x v="20"/>
    <x v="9"/>
    <n v="1"/>
    <n v="1"/>
    <n v="0"/>
    <m/>
    <m/>
    <n v="0"/>
  </r>
  <r>
    <x v="5"/>
    <d v="2024-11-02T00:00:00"/>
    <x v="11"/>
    <x v="20"/>
    <x v="9"/>
    <n v="1"/>
    <n v="1"/>
    <n v="0"/>
    <m/>
    <m/>
    <n v="0"/>
  </r>
  <r>
    <x v="5"/>
    <d v="2024-11-02T00:00:00"/>
    <x v="11"/>
    <x v="20"/>
    <x v="9"/>
    <n v="1"/>
    <n v="1"/>
    <n v="0"/>
    <m/>
    <m/>
    <n v="0"/>
  </r>
  <r>
    <x v="5"/>
    <d v="2024-11-02T00:00:00"/>
    <x v="11"/>
    <x v="20"/>
    <x v="9"/>
    <n v="2"/>
    <n v="2"/>
    <n v="0"/>
    <m/>
    <m/>
    <n v="0"/>
  </r>
  <r>
    <x v="5"/>
    <d v="2024-11-02T00:00:00"/>
    <x v="11"/>
    <x v="20"/>
    <x v="9"/>
    <n v="2"/>
    <n v="2"/>
    <n v="0"/>
    <m/>
    <m/>
    <n v="0"/>
  </r>
  <r>
    <x v="5"/>
    <d v="2024-11-02T00:00:00"/>
    <x v="11"/>
    <x v="20"/>
    <x v="9"/>
    <n v="12"/>
    <n v="10"/>
    <n v="-2"/>
    <m/>
    <m/>
    <n v="0"/>
  </r>
  <r>
    <x v="5"/>
    <d v="2024-11-02T00:00:00"/>
    <x v="11"/>
    <x v="20"/>
    <x v="9"/>
    <n v="1"/>
    <n v="2"/>
    <n v="1"/>
    <m/>
    <m/>
    <n v="0"/>
  </r>
  <r>
    <x v="5"/>
    <d v="2024-11-02T00:00:00"/>
    <x v="11"/>
    <x v="20"/>
    <x v="9"/>
    <n v="1"/>
    <n v="2"/>
    <n v="1"/>
    <m/>
    <m/>
    <n v="0"/>
  </r>
  <r>
    <x v="5"/>
    <d v="2024-11-02T00:00:00"/>
    <x v="11"/>
    <x v="20"/>
    <x v="9"/>
    <n v="4"/>
    <n v="3"/>
    <n v="-1"/>
    <m/>
    <m/>
    <n v="0"/>
  </r>
  <r>
    <x v="5"/>
    <d v="2024-11-02T00:00:00"/>
    <x v="11"/>
    <x v="20"/>
    <x v="9"/>
    <n v="2"/>
    <n v="2"/>
    <n v="0"/>
    <m/>
    <m/>
    <n v="0"/>
  </r>
  <r>
    <x v="5"/>
    <d v="2024-11-02T00:00:00"/>
    <x v="11"/>
    <x v="20"/>
    <x v="9"/>
    <n v="2"/>
    <n v="2"/>
    <n v="0"/>
    <m/>
    <m/>
    <n v="0"/>
  </r>
  <r>
    <x v="5"/>
    <d v="2024-11-02T00:00:00"/>
    <x v="11"/>
    <x v="20"/>
    <x v="9"/>
    <n v="1"/>
    <n v="3"/>
    <n v="2"/>
    <m/>
    <m/>
    <n v="0"/>
  </r>
  <r>
    <x v="5"/>
    <d v="2024-11-02T00:00:00"/>
    <x v="11"/>
    <x v="20"/>
    <x v="9"/>
    <n v="5"/>
    <n v="4"/>
    <n v="-1"/>
    <m/>
    <m/>
    <n v="0"/>
  </r>
  <r>
    <x v="5"/>
    <d v="2024-11-02T00:00:00"/>
    <x v="11"/>
    <x v="20"/>
    <x v="9"/>
    <n v="3"/>
    <n v="3"/>
    <n v="0"/>
    <m/>
    <m/>
    <n v="0"/>
  </r>
  <r>
    <x v="5"/>
    <d v="2024-11-02T00:00:00"/>
    <x v="11"/>
    <x v="20"/>
    <x v="9"/>
    <n v="10"/>
    <n v="10"/>
    <n v="0"/>
    <m/>
    <m/>
    <n v="0"/>
  </r>
  <r>
    <x v="5"/>
    <d v="2024-11-02T00:00:00"/>
    <x v="11"/>
    <x v="20"/>
    <x v="9"/>
    <n v="6"/>
    <n v="4"/>
    <n v="-2"/>
    <m/>
    <m/>
    <n v="0"/>
  </r>
  <r>
    <x v="5"/>
    <d v="2024-11-02T00:00:00"/>
    <x v="11"/>
    <x v="20"/>
    <x v="9"/>
    <n v="2"/>
    <n v="2"/>
    <n v="0"/>
    <m/>
    <m/>
    <n v="0"/>
  </r>
  <r>
    <x v="5"/>
    <d v="2024-11-02T00:00:00"/>
    <x v="11"/>
    <x v="20"/>
    <x v="9"/>
    <n v="2"/>
    <n v="2"/>
    <n v="0"/>
    <m/>
    <m/>
    <n v="0"/>
  </r>
  <r>
    <x v="5"/>
    <d v="2024-10-26T00:00:00"/>
    <x v="10"/>
    <x v="15"/>
    <x v="16"/>
    <n v="1"/>
    <n v="0"/>
    <n v="-1"/>
    <n v="0"/>
    <n v="0"/>
    <n v="0"/>
  </r>
  <r>
    <x v="5"/>
    <d v="2024-10-26T00:00:00"/>
    <x v="10"/>
    <x v="15"/>
    <x v="16"/>
    <m/>
    <n v="4"/>
    <n v="4"/>
    <n v="7"/>
    <n v="4"/>
    <n v="-3"/>
  </r>
  <r>
    <x v="5"/>
    <d v="2024-10-26T00:00:00"/>
    <x v="10"/>
    <x v="15"/>
    <x v="16"/>
    <n v="1"/>
    <n v="1"/>
    <n v="0"/>
    <n v="0"/>
    <n v="0"/>
    <n v="0"/>
  </r>
  <r>
    <x v="5"/>
    <d v="2024-10-26T00:00:00"/>
    <x v="10"/>
    <x v="15"/>
    <x v="16"/>
    <m/>
    <n v="2"/>
    <n v="2"/>
    <n v="2"/>
    <n v="0"/>
    <n v="-2"/>
  </r>
  <r>
    <x v="5"/>
    <d v="2024-10-26T00:00:00"/>
    <x v="10"/>
    <x v="15"/>
    <x v="16"/>
    <n v="1"/>
    <n v="1"/>
    <n v="0"/>
    <n v="0"/>
    <n v="0"/>
    <n v="0"/>
  </r>
  <r>
    <x v="5"/>
    <d v="2024-10-26T00:00:00"/>
    <x v="10"/>
    <x v="15"/>
    <x v="17"/>
    <n v="2"/>
    <n v="2"/>
    <n v="0"/>
    <m/>
    <m/>
    <n v="0"/>
  </r>
  <r>
    <x v="5"/>
    <d v="2024-10-26T00:00:00"/>
    <x v="10"/>
    <x v="15"/>
    <x v="17"/>
    <m/>
    <n v="0"/>
    <n v="0"/>
    <n v="1"/>
    <n v="1"/>
    <n v="0"/>
  </r>
  <r>
    <x v="5"/>
    <d v="2024-10-26T00:00:00"/>
    <x v="10"/>
    <x v="15"/>
    <x v="17"/>
    <m/>
    <n v="2"/>
    <n v="2"/>
    <n v="4"/>
    <n v="1"/>
    <n v="-3"/>
  </r>
  <r>
    <x v="5"/>
    <d v="2024-10-26T00:00:00"/>
    <x v="10"/>
    <x v="15"/>
    <x v="17"/>
    <n v="1"/>
    <n v="1"/>
    <n v="0"/>
    <m/>
    <m/>
    <n v="0"/>
  </r>
  <r>
    <x v="5"/>
    <d v="2024-10-26T00:00:00"/>
    <x v="10"/>
    <x v="15"/>
    <x v="17"/>
    <n v="1"/>
    <n v="1"/>
    <n v="0"/>
    <m/>
    <m/>
    <n v="0"/>
  </r>
  <r>
    <x v="5"/>
    <d v="2024-10-26T00:00:00"/>
    <x v="10"/>
    <x v="15"/>
    <x v="18"/>
    <n v="2"/>
    <n v="2"/>
    <n v="0"/>
    <m/>
    <m/>
    <n v="0"/>
  </r>
  <r>
    <x v="5"/>
    <d v="2024-10-26T00:00:00"/>
    <x v="10"/>
    <x v="15"/>
    <x v="18"/>
    <n v="1"/>
    <n v="1"/>
    <n v="0"/>
    <m/>
    <m/>
    <n v="0"/>
  </r>
  <r>
    <x v="5"/>
    <d v="2024-10-26T00:00:00"/>
    <x v="10"/>
    <x v="15"/>
    <x v="18"/>
    <n v="1"/>
    <n v="1"/>
    <n v="0"/>
    <m/>
    <m/>
    <n v="0"/>
  </r>
  <r>
    <x v="5"/>
    <d v="2024-10-26T00:00:00"/>
    <x v="10"/>
    <x v="15"/>
    <x v="18"/>
    <n v="3"/>
    <n v="2"/>
    <n v="-1"/>
    <m/>
    <m/>
    <n v="0"/>
  </r>
  <r>
    <x v="5"/>
    <d v="2024-10-26T00:00:00"/>
    <x v="10"/>
    <x v="15"/>
    <x v="14"/>
    <m/>
    <m/>
    <n v="0"/>
    <n v="6"/>
    <n v="4"/>
    <n v="-2"/>
  </r>
  <r>
    <x v="5"/>
    <d v="2024-10-26T00:00:00"/>
    <x v="10"/>
    <x v="15"/>
    <x v="14"/>
    <n v="3"/>
    <n v="1"/>
    <n v="-2"/>
    <n v="6"/>
    <n v="5"/>
    <n v="-1"/>
  </r>
  <r>
    <x v="5"/>
    <d v="2024-10-26T00:00:00"/>
    <x v="10"/>
    <x v="15"/>
    <x v="14"/>
    <m/>
    <m/>
    <n v="0"/>
    <n v="6"/>
    <n v="5"/>
    <n v="-1"/>
  </r>
  <r>
    <x v="5"/>
    <d v="2024-10-26T00:00:00"/>
    <x v="10"/>
    <x v="15"/>
    <x v="14"/>
    <m/>
    <m/>
    <n v="0"/>
    <n v="3"/>
    <n v="3"/>
    <n v="0"/>
  </r>
  <r>
    <x v="5"/>
    <d v="2024-11-02T00:00:00"/>
    <x v="11"/>
    <x v="15"/>
    <x v="16"/>
    <n v="1"/>
    <n v="0"/>
    <n v="-1"/>
    <n v="0"/>
    <n v="0"/>
    <n v="0"/>
  </r>
  <r>
    <x v="5"/>
    <d v="2024-11-02T00:00:00"/>
    <x v="11"/>
    <x v="15"/>
    <x v="16"/>
    <m/>
    <n v="4"/>
    <n v="4"/>
    <n v="7"/>
    <n v="4"/>
    <n v="-3"/>
  </r>
  <r>
    <x v="5"/>
    <d v="2024-11-02T00:00:00"/>
    <x v="11"/>
    <x v="15"/>
    <x v="16"/>
    <n v="1"/>
    <n v="1"/>
    <n v="0"/>
    <n v="0"/>
    <n v="0"/>
    <n v="0"/>
  </r>
  <r>
    <x v="5"/>
    <d v="2024-11-02T00:00:00"/>
    <x v="11"/>
    <x v="15"/>
    <x v="16"/>
    <m/>
    <n v="2"/>
    <n v="2"/>
    <n v="2"/>
    <n v="0"/>
    <n v="-2"/>
  </r>
  <r>
    <x v="5"/>
    <d v="2024-11-02T00:00:00"/>
    <x v="11"/>
    <x v="15"/>
    <x v="16"/>
    <n v="1"/>
    <n v="1"/>
    <n v="0"/>
    <n v="0"/>
    <n v="0"/>
    <n v="0"/>
  </r>
  <r>
    <x v="5"/>
    <d v="2024-11-02T00:00:00"/>
    <x v="11"/>
    <x v="15"/>
    <x v="17"/>
    <n v="2"/>
    <n v="2"/>
    <n v="0"/>
    <m/>
    <m/>
    <n v="0"/>
  </r>
  <r>
    <x v="5"/>
    <d v="2024-11-02T00:00:00"/>
    <x v="11"/>
    <x v="15"/>
    <x v="17"/>
    <m/>
    <n v="0"/>
    <n v="0"/>
    <n v="1"/>
    <n v="1"/>
    <n v="0"/>
  </r>
  <r>
    <x v="5"/>
    <d v="2024-11-02T00:00:00"/>
    <x v="11"/>
    <x v="15"/>
    <x v="17"/>
    <m/>
    <n v="2"/>
    <n v="2"/>
    <n v="4"/>
    <n v="1"/>
    <n v="-3"/>
  </r>
  <r>
    <x v="5"/>
    <d v="2024-11-02T00:00:00"/>
    <x v="11"/>
    <x v="15"/>
    <x v="17"/>
    <n v="1"/>
    <n v="1"/>
    <n v="0"/>
    <m/>
    <m/>
    <n v="0"/>
  </r>
  <r>
    <x v="5"/>
    <d v="2024-11-02T00:00:00"/>
    <x v="11"/>
    <x v="15"/>
    <x v="17"/>
    <n v="1"/>
    <n v="1"/>
    <n v="0"/>
    <m/>
    <m/>
    <n v="0"/>
  </r>
  <r>
    <x v="5"/>
    <d v="2024-11-02T00:00:00"/>
    <x v="11"/>
    <x v="15"/>
    <x v="18"/>
    <n v="2"/>
    <n v="2"/>
    <n v="0"/>
    <m/>
    <m/>
    <n v="0"/>
  </r>
  <r>
    <x v="5"/>
    <d v="2024-11-02T00:00:00"/>
    <x v="11"/>
    <x v="15"/>
    <x v="18"/>
    <n v="1"/>
    <n v="1"/>
    <n v="0"/>
    <m/>
    <m/>
    <n v="0"/>
  </r>
  <r>
    <x v="5"/>
    <d v="2024-11-02T00:00:00"/>
    <x v="11"/>
    <x v="15"/>
    <x v="18"/>
    <n v="1"/>
    <n v="1"/>
    <n v="0"/>
    <m/>
    <m/>
    <n v="0"/>
  </r>
  <r>
    <x v="5"/>
    <d v="2024-11-02T00:00:00"/>
    <x v="11"/>
    <x v="15"/>
    <x v="18"/>
    <n v="3"/>
    <n v="2"/>
    <n v="-1"/>
    <m/>
    <m/>
    <n v="0"/>
  </r>
  <r>
    <x v="5"/>
    <d v="2024-11-02T00:00:00"/>
    <x v="11"/>
    <x v="15"/>
    <x v="14"/>
    <m/>
    <m/>
    <n v="0"/>
    <n v="6"/>
    <n v="4"/>
    <n v="-2"/>
  </r>
  <r>
    <x v="5"/>
    <d v="2024-11-02T00:00:00"/>
    <x v="11"/>
    <x v="15"/>
    <x v="14"/>
    <n v="3"/>
    <n v="1"/>
    <n v="-2"/>
    <n v="6"/>
    <n v="5"/>
    <n v="-1"/>
  </r>
  <r>
    <x v="5"/>
    <d v="2024-11-02T00:00:00"/>
    <x v="11"/>
    <x v="15"/>
    <x v="14"/>
    <m/>
    <m/>
    <n v="0"/>
    <n v="6"/>
    <n v="5"/>
    <n v="-1"/>
  </r>
  <r>
    <x v="5"/>
    <d v="2024-11-02T00:00:00"/>
    <x v="11"/>
    <x v="15"/>
    <x v="14"/>
    <m/>
    <m/>
    <n v="0"/>
    <n v="3"/>
    <n v="3"/>
    <n v="0"/>
  </r>
  <r>
    <x v="5"/>
    <d v="2024-11-09T00:00:00"/>
    <x v="12"/>
    <x v="18"/>
    <x v="10"/>
    <n v="1"/>
    <n v="1"/>
    <n v="0"/>
    <m/>
    <m/>
    <n v="0"/>
  </r>
  <r>
    <x v="5"/>
    <d v="2024-11-09T00:00:00"/>
    <x v="12"/>
    <x v="18"/>
    <x v="10"/>
    <n v="1"/>
    <n v="1"/>
    <n v="0"/>
    <m/>
    <m/>
    <n v="0"/>
  </r>
  <r>
    <x v="5"/>
    <d v="2024-11-09T00:00:00"/>
    <x v="12"/>
    <x v="18"/>
    <x v="10"/>
    <n v="1"/>
    <n v="1"/>
    <n v="0"/>
    <m/>
    <m/>
    <n v="0"/>
  </r>
  <r>
    <x v="5"/>
    <d v="2024-11-09T00:00:00"/>
    <x v="12"/>
    <x v="18"/>
    <x v="10"/>
    <n v="1"/>
    <n v="1"/>
    <n v="0"/>
    <m/>
    <m/>
    <n v="0"/>
  </r>
  <r>
    <x v="5"/>
    <d v="2024-11-09T00:00:00"/>
    <x v="12"/>
    <x v="18"/>
    <x v="10"/>
    <n v="2"/>
    <n v="2"/>
    <n v="0"/>
    <m/>
    <m/>
    <n v="0"/>
  </r>
  <r>
    <x v="5"/>
    <d v="2024-11-09T00:00:00"/>
    <x v="12"/>
    <x v="18"/>
    <x v="10"/>
    <n v="2"/>
    <n v="2"/>
    <n v="0"/>
    <m/>
    <m/>
    <n v="0"/>
  </r>
  <r>
    <x v="5"/>
    <d v="2024-11-09T00:00:00"/>
    <x v="12"/>
    <x v="18"/>
    <x v="10"/>
    <n v="12"/>
    <n v="12"/>
    <n v="0"/>
    <m/>
    <m/>
    <n v="0"/>
  </r>
  <r>
    <x v="5"/>
    <d v="2024-11-09T00:00:00"/>
    <x v="12"/>
    <x v="18"/>
    <x v="10"/>
    <n v="1"/>
    <n v="1"/>
    <n v="0"/>
    <m/>
    <m/>
    <n v="0"/>
  </r>
  <r>
    <x v="5"/>
    <d v="2024-11-09T00:00:00"/>
    <x v="12"/>
    <x v="18"/>
    <x v="10"/>
    <n v="1"/>
    <n v="1"/>
    <n v="0"/>
    <m/>
    <m/>
    <n v="0"/>
  </r>
  <r>
    <x v="5"/>
    <d v="2024-11-09T00:00:00"/>
    <x v="12"/>
    <x v="18"/>
    <x v="10"/>
    <n v="4"/>
    <n v="4"/>
    <n v="0"/>
    <m/>
    <m/>
    <n v="0"/>
  </r>
  <r>
    <x v="5"/>
    <d v="2024-11-09T00:00:00"/>
    <x v="12"/>
    <x v="18"/>
    <x v="10"/>
    <n v="2"/>
    <n v="2"/>
    <n v="0"/>
    <m/>
    <m/>
    <n v="0"/>
  </r>
  <r>
    <x v="5"/>
    <d v="2024-11-09T00:00:00"/>
    <x v="12"/>
    <x v="18"/>
    <x v="10"/>
    <n v="2"/>
    <n v="2"/>
    <n v="0"/>
    <m/>
    <m/>
    <n v="0"/>
  </r>
  <r>
    <x v="5"/>
    <d v="2024-11-09T00:00:00"/>
    <x v="12"/>
    <x v="18"/>
    <x v="10"/>
    <n v="1"/>
    <n v="1"/>
    <n v="0"/>
    <m/>
    <m/>
    <n v="0"/>
  </r>
  <r>
    <x v="5"/>
    <d v="2024-11-09T00:00:00"/>
    <x v="12"/>
    <x v="18"/>
    <x v="10"/>
    <n v="5"/>
    <n v="5"/>
    <n v="0"/>
    <m/>
    <m/>
    <n v="0"/>
  </r>
  <r>
    <x v="5"/>
    <d v="2024-11-09T00:00:00"/>
    <x v="12"/>
    <x v="18"/>
    <x v="10"/>
    <n v="3"/>
    <n v="3"/>
    <n v="0"/>
    <m/>
    <m/>
    <n v="0"/>
  </r>
  <r>
    <x v="5"/>
    <d v="2024-11-09T00:00:00"/>
    <x v="12"/>
    <x v="18"/>
    <x v="10"/>
    <n v="10"/>
    <n v="8"/>
    <n v="-2"/>
    <m/>
    <m/>
    <n v="0"/>
  </r>
  <r>
    <x v="5"/>
    <d v="2024-11-09T00:00:00"/>
    <x v="12"/>
    <x v="18"/>
    <x v="10"/>
    <n v="6"/>
    <n v="6"/>
    <n v="0"/>
    <m/>
    <m/>
    <n v="0"/>
  </r>
  <r>
    <x v="5"/>
    <d v="2024-11-09T00:00:00"/>
    <x v="12"/>
    <x v="18"/>
    <x v="10"/>
    <n v="2"/>
    <n v="2"/>
    <n v="0"/>
    <m/>
    <m/>
    <n v="0"/>
  </r>
  <r>
    <x v="5"/>
    <d v="2024-11-09T00:00:00"/>
    <x v="12"/>
    <x v="18"/>
    <x v="10"/>
    <n v="2"/>
    <n v="2"/>
    <n v="0"/>
    <m/>
    <m/>
    <n v="0"/>
  </r>
  <r>
    <x v="5"/>
    <d v="2024-11-08T00:00:00"/>
    <x v="12"/>
    <x v="19"/>
    <x v="13"/>
    <n v="1"/>
    <n v="1"/>
    <n v="0"/>
    <m/>
    <m/>
    <n v="0"/>
  </r>
  <r>
    <x v="5"/>
    <d v="2024-11-08T00:00:00"/>
    <x v="12"/>
    <x v="19"/>
    <x v="13"/>
    <n v="1"/>
    <n v="1"/>
    <n v="0"/>
    <m/>
    <m/>
    <n v="0"/>
  </r>
  <r>
    <x v="5"/>
    <d v="2024-11-08T00:00:00"/>
    <x v="12"/>
    <x v="19"/>
    <x v="13"/>
    <n v="2"/>
    <n v="1"/>
    <n v="-1"/>
    <m/>
    <m/>
    <n v="0"/>
  </r>
  <r>
    <x v="5"/>
    <d v="2024-11-08T00:00:00"/>
    <x v="12"/>
    <x v="19"/>
    <x v="13"/>
    <n v="1"/>
    <n v="2"/>
    <n v="1"/>
    <m/>
    <m/>
    <n v="0"/>
  </r>
  <r>
    <x v="5"/>
    <d v="2024-11-08T00:00:00"/>
    <x v="12"/>
    <x v="19"/>
    <x v="13"/>
    <n v="1"/>
    <n v="1"/>
    <n v="0"/>
    <m/>
    <m/>
    <n v="0"/>
  </r>
  <r>
    <x v="5"/>
    <d v="2024-11-08T00:00:00"/>
    <x v="12"/>
    <x v="19"/>
    <x v="13"/>
    <n v="1"/>
    <n v="2"/>
    <n v="1"/>
    <m/>
    <m/>
    <n v="0"/>
  </r>
  <r>
    <x v="5"/>
    <d v="2024-11-08T00:00:00"/>
    <x v="12"/>
    <x v="19"/>
    <x v="13"/>
    <n v="1"/>
    <n v="1"/>
    <n v="0"/>
    <m/>
    <m/>
    <n v="0"/>
  </r>
  <r>
    <x v="5"/>
    <d v="2024-11-08T00:00:00"/>
    <x v="12"/>
    <x v="19"/>
    <x v="13"/>
    <n v="1"/>
    <n v="1"/>
    <n v="0"/>
    <m/>
    <m/>
    <n v="0"/>
  </r>
  <r>
    <x v="5"/>
    <d v="2024-11-08T00:00:00"/>
    <x v="12"/>
    <x v="19"/>
    <x v="13"/>
    <n v="3"/>
    <n v="1"/>
    <n v="-2"/>
    <m/>
    <m/>
    <n v="0"/>
  </r>
  <r>
    <x v="5"/>
    <d v="2024-11-08T00:00:00"/>
    <x v="12"/>
    <x v="19"/>
    <x v="13"/>
    <n v="1"/>
    <n v="3"/>
    <n v="2"/>
    <m/>
    <m/>
    <n v="0"/>
  </r>
  <r>
    <x v="5"/>
    <d v="2024-11-08T00:00:00"/>
    <x v="12"/>
    <x v="19"/>
    <x v="13"/>
    <n v="1"/>
    <n v="1"/>
    <n v="0"/>
    <m/>
    <m/>
    <n v="0"/>
  </r>
  <r>
    <x v="5"/>
    <d v="2024-11-08T00:00:00"/>
    <x v="12"/>
    <x v="19"/>
    <x v="13"/>
    <n v="1"/>
    <n v="1"/>
    <n v="0"/>
    <m/>
    <m/>
    <n v="0"/>
  </r>
  <r>
    <x v="5"/>
    <d v="2024-11-08T00:00:00"/>
    <x v="12"/>
    <x v="19"/>
    <x v="13"/>
    <n v="1"/>
    <n v="1"/>
    <n v="0"/>
    <m/>
    <m/>
    <n v="0"/>
  </r>
  <r>
    <x v="5"/>
    <d v="2024-11-08T00:00:00"/>
    <x v="12"/>
    <x v="19"/>
    <x v="13"/>
    <n v="4"/>
    <n v="1"/>
    <n v="-3"/>
    <m/>
    <m/>
    <n v="0"/>
  </r>
  <r>
    <x v="5"/>
    <d v="2024-11-08T00:00:00"/>
    <x v="12"/>
    <x v="19"/>
    <x v="13"/>
    <n v="1"/>
    <n v="4"/>
    <n v="3"/>
    <m/>
    <m/>
    <n v="0"/>
  </r>
  <r>
    <x v="5"/>
    <d v="2024-11-08T00:00:00"/>
    <x v="12"/>
    <x v="19"/>
    <x v="13"/>
    <m/>
    <n v="1"/>
    <n v="1"/>
    <m/>
    <m/>
    <n v="0"/>
  </r>
  <r>
    <x v="5"/>
    <d v="2024-11-08T00:00:00"/>
    <x v="12"/>
    <x v="19"/>
    <x v="13"/>
    <n v="2"/>
    <n v="4"/>
    <n v="2"/>
    <m/>
    <m/>
    <n v="0"/>
  </r>
  <r>
    <x v="5"/>
    <d v="2024-11-08T00:00:00"/>
    <x v="12"/>
    <x v="19"/>
    <x v="19"/>
    <n v="2"/>
    <n v="2"/>
    <n v="0"/>
    <m/>
    <m/>
    <n v="0"/>
  </r>
  <r>
    <x v="5"/>
    <d v="2024-11-08T00:00:00"/>
    <x v="12"/>
    <x v="19"/>
    <x v="19"/>
    <n v="1"/>
    <n v="1"/>
    <n v="0"/>
    <m/>
    <m/>
    <n v="0"/>
  </r>
  <r>
    <x v="5"/>
    <d v="2024-11-08T00:00:00"/>
    <x v="12"/>
    <x v="19"/>
    <x v="19"/>
    <n v="3"/>
    <n v="3"/>
    <n v="0"/>
    <m/>
    <m/>
    <n v="0"/>
  </r>
  <r>
    <x v="5"/>
    <d v="2024-11-08T00:00:00"/>
    <x v="12"/>
    <x v="19"/>
    <x v="19"/>
    <n v="3"/>
    <n v="1"/>
    <n v="-2"/>
    <m/>
    <m/>
    <n v="0"/>
  </r>
  <r>
    <x v="5"/>
    <d v="2024-11-08T00:00:00"/>
    <x v="12"/>
    <x v="19"/>
    <x v="19"/>
    <n v="0"/>
    <n v="2"/>
    <n v="2"/>
    <m/>
    <m/>
    <n v="0"/>
  </r>
  <r>
    <x v="5"/>
    <d v="2024-11-08T00:00:00"/>
    <x v="12"/>
    <x v="19"/>
    <x v="19"/>
    <n v="1"/>
    <n v="1"/>
    <n v="0"/>
    <m/>
    <m/>
    <n v="0"/>
  </r>
  <r>
    <x v="5"/>
    <d v="2024-11-08T00:00:00"/>
    <x v="12"/>
    <x v="16"/>
    <x v="7"/>
    <n v="1"/>
    <n v="1"/>
    <n v="0"/>
    <m/>
    <m/>
    <n v="0"/>
  </r>
  <r>
    <x v="5"/>
    <d v="2024-11-08T00:00:00"/>
    <x v="12"/>
    <x v="16"/>
    <x v="7"/>
    <n v="1"/>
    <n v="1"/>
    <n v="0"/>
    <m/>
    <m/>
    <n v="0"/>
  </r>
  <r>
    <x v="5"/>
    <d v="2024-11-08T00:00:00"/>
    <x v="12"/>
    <x v="16"/>
    <x v="7"/>
    <n v="1"/>
    <n v="1"/>
    <n v="0"/>
    <m/>
    <m/>
    <n v="0"/>
  </r>
  <r>
    <x v="5"/>
    <d v="2024-11-08T00:00:00"/>
    <x v="12"/>
    <x v="16"/>
    <x v="7"/>
    <n v="1"/>
    <n v="2"/>
    <n v="1"/>
    <m/>
    <m/>
    <n v="0"/>
  </r>
  <r>
    <x v="5"/>
    <d v="2024-11-08T00:00:00"/>
    <x v="12"/>
    <x v="16"/>
    <x v="7"/>
    <n v="1"/>
    <n v="2"/>
    <n v="1"/>
    <m/>
    <m/>
    <n v="0"/>
  </r>
  <r>
    <x v="5"/>
    <d v="2024-11-08T00:00:00"/>
    <x v="12"/>
    <x v="16"/>
    <x v="7"/>
    <n v="12"/>
    <n v="12"/>
    <n v="0"/>
    <m/>
    <m/>
    <n v="0"/>
  </r>
  <r>
    <x v="5"/>
    <d v="2024-11-08T00:00:00"/>
    <x v="12"/>
    <x v="16"/>
    <x v="7"/>
    <n v="2"/>
    <n v="2"/>
    <n v="0"/>
    <m/>
    <m/>
    <n v="0"/>
  </r>
  <r>
    <x v="5"/>
    <d v="2024-11-08T00:00:00"/>
    <x v="12"/>
    <x v="16"/>
    <x v="7"/>
    <n v="2"/>
    <n v="2"/>
    <n v="0"/>
    <m/>
    <m/>
    <n v="0"/>
  </r>
  <r>
    <x v="5"/>
    <d v="2024-11-08T00:00:00"/>
    <x v="12"/>
    <x v="16"/>
    <x v="7"/>
    <n v="4"/>
    <m/>
    <n v="-4"/>
    <m/>
    <m/>
    <n v="0"/>
  </r>
  <r>
    <x v="5"/>
    <d v="2024-11-08T00:00:00"/>
    <x v="12"/>
    <x v="16"/>
    <x v="7"/>
    <n v="8"/>
    <n v="7"/>
    <n v="-1"/>
    <m/>
    <m/>
    <n v="0"/>
  </r>
  <r>
    <x v="5"/>
    <d v="2024-11-08T00:00:00"/>
    <x v="12"/>
    <x v="16"/>
    <x v="7"/>
    <n v="2"/>
    <n v="2"/>
    <n v="0"/>
    <m/>
    <m/>
    <n v="0"/>
  </r>
  <r>
    <x v="5"/>
    <d v="2024-11-08T00:00:00"/>
    <x v="12"/>
    <x v="16"/>
    <x v="7"/>
    <n v="2"/>
    <n v="3"/>
    <n v="1"/>
    <m/>
    <m/>
    <n v="0"/>
  </r>
  <r>
    <x v="5"/>
    <d v="2024-11-08T00:00:00"/>
    <x v="12"/>
    <x v="16"/>
    <x v="7"/>
    <n v="10"/>
    <n v="9"/>
    <n v="-1"/>
    <m/>
    <m/>
    <n v="0"/>
  </r>
  <r>
    <x v="5"/>
    <d v="2024-11-08T00:00:00"/>
    <x v="12"/>
    <x v="16"/>
    <x v="7"/>
    <n v="6"/>
    <n v="6"/>
    <n v="0"/>
    <m/>
    <m/>
    <n v="0"/>
  </r>
  <r>
    <x v="5"/>
    <d v="2024-11-08T00:00:00"/>
    <x v="12"/>
    <x v="16"/>
    <x v="7"/>
    <n v="1"/>
    <n v="2"/>
    <n v="1"/>
    <m/>
    <m/>
    <n v="0"/>
  </r>
  <r>
    <x v="5"/>
    <d v="2024-11-08T00:00:00"/>
    <x v="12"/>
    <x v="16"/>
    <x v="7"/>
    <n v="4"/>
    <n v="5"/>
    <n v="1"/>
    <m/>
    <m/>
    <n v="0"/>
  </r>
  <r>
    <x v="5"/>
    <d v="2024-11-08T00:00:00"/>
    <x v="12"/>
    <x v="16"/>
    <x v="15"/>
    <n v="4"/>
    <n v="3"/>
    <n v="-1"/>
    <m/>
    <m/>
    <n v="0"/>
  </r>
  <r>
    <x v="5"/>
    <d v="2024-11-09T00:00:00"/>
    <x v="12"/>
    <x v="17"/>
    <x v="8"/>
    <n v="1"/>
    <n v="1"/>
    <n v="0"/>
    <m/>
    <m/>
    <n v="0"/>
  </r>
  <r>
    <x v="5"/>
    <d v="2024-11-09T00:00:00"/>
    <x v="12"/>
    <x v="17"/>
    <x v="8"/>
    <n v="1"/>
    <n v="1"/>
    <n v="0"/>
    <m/>
    <m/>
    <n v="0"/>
  </r>
  <r>
    <x v="5"/>
    <d v="2024-11-09T00:00:00"/>
    <x v="12"/>
    <x v="17"/>
    <x v="8"/>
    <n v="1"/>
    <n v="1"/>
    <n v="0"/>
    <m/>
    <m/>
    <n v="0"/>
  </r>
  <r>
    <x v="5"/>
    <d v="2024-11-09T00:00:00"/>
    <x v="12"/>
    <x v="17"/>
    <x v="8"/>
    <n v="1"/>
    <n v="1"/>
    <n v="0"/>
    <m/>
    <m/>
    <n v="0"/>
  </r>
  <r>
    <x v="5"/>
    <d v="2024-11-09T00:00:00"/>
    <x v="12"/>
    <x v="17"/>
    <x v="8"/>
    <n v="2"/>
    <n v="2"/>
    <n v="0"/>
    <m/>
    <m/>
    <n v="0"/>
  </r>
  <r>
    <x v="5"/>
    <d v="2024-11-09T00:00:00"/>
    <x v="12"/>
    <x v="17"/>
    <x v="8"/>
    <n v="2"/>
    <n v="2"/>
    <n v="0"/>
    <m/>
    <m/>
    <n v="0"/>
  </r>
  <r>
    <x v="5"/>
    <d v="2024-11-09T00:00:00"/>
    <x v="12"/>
    <x v="17"/>
    <x v="8"/>
    <n v="12"/>
    <n v="12"/>
    <n v="0"/>
    <m/>
    <m/>
    <n v="0"/>
  </r>
  <r>
    <x v="5"/>
    <d v="2024-11-09T00:00:00"/>
    <x v="12"/>
    <x v="17"/>
    <x v="8"/>
    <n v="1"/>
    <n v="1"/>
    <n v="0"/>
    <m/>
    <m/>
    <n v="0"/>
  </r>
  <r>
    <x v="5"/>
    <d v="2024-11-09T00:00:00"/>
    <x v="12"/>
    <x v="17"/>
    <x v="8"/>
    <n v="1"/>
    <n v="1"/>
    <n v="0"/>
    <m/>
    <m/>
    <n v="0"/>
  </r>
  <r>
    <x v="5"/>
    <d v="2024-11-09T00:00:00"/>
    <x v="12"/>
    <x v="17"/>
    <x v="8"/>
    <n v="4"/>
    <n v="4"/>
    <n v="0"/>
    <m/>
    <m/>
    <n v="0"/>
  </r>
  <r>
    <x v="5"/>
    <d v="2024-11-09T00:00:00"/>
    <x v="12"/>
    <x v="17"/>
    <x v="8"/>
    <n v="2"/>
    <n v="2"/>
    <n v="0"/>
    <m/>
    <m/>
    <n v="0"/>
  </r>
  <r>
    <x v="5"/>
    <d v="2024-11-09T00:00:00"/>
    <x v="12"/>
    <x v="17"/>
    <x v="8"/>
    <n v="2"/>
    <n v="2"/>
    <n v="0"/>
    <m/>
    <m/>
    <n v="0"/>
  </r>
  <r>
    <x v="5"/>
    <d v="2024-11-09T00:00:00"/>
    <x v="12"/>
    <x v="17"/>
    <x v="8"/>
    <n v="4"/>
    <n v="4"/>
    <n v="0"/>
    <m/>
    <m/>
    <n v="0"/>
  </r>
  <r>
    <x v="5"/>
    <d v="2024-11-09T00:00:00"/>
    <x v="12"/>
    <x v="17"/>
    <x v="8"/>
    <n v="1"/>
    <n v="1"/>
    <n v="0"/>
    <m/>
    <m/>
    <n v="0"/>
  </r>
  <r>
    <x v="5"/>
    <d v="2024-11-09T00:00:00"/>
    <x v="12"/>
    <x v="17"/>
    <x v="8"/>
    <n v="3"/>
    <n v="3"/>
    <n v="0"/>
    <m/>
    <m/>
    <n v="0"/>
  </r>
  <r>
    <x v="5"/>
    <d v="2024-11-09T00:00:00"/>
    <x v="12"/>
    <x v="17"/>
    <x v="8"/>
    <n v="10"/>
    <n v="10"/>
    <n v="0"/>
    <m/>
    <m/>
    <n v="0"/>
  </r>
  <r>
    <x v="5"/>
    <d v="2024-11-09T00:00:00"/>
    <x v="12"/>
    <x v="17"/>
    <x v="8"/>
    <n v="6"/>
    <n v="6"/>
    <n v="0"/>
    <m/>
    <m/>
    <n v="0"/>
  </r>
  <r>
    <x v="5"/>
    <d v="2024-11-09T00:00:00"/>
    <x v="12"/>
    <x v="17"/>
    <x v="8"/>
    <n v="2"/>
    <n v="2"/>
    <n v="0"/>
    <m/>
    <m/>
    <n v="0"/>
  </r>
  <r>
    <x v="5"/>
    <d v="2024-11-09T00:00:00"/>
    <x v="12"/>
    <x v="17"/>
    <x v="8"/>
    <n v="2"/>
    <n v="2"/>
    <n v="0"/>
    <m/>
    <m/>
    <n v="0"/>
  </r>
  <r>
    <x v="5"/>
    <d v="2024-11-09T00:00:00"/>
    <x v="12"/>
    <x v="20"/>
    <x v="9"/>
    <n v="1"/>
    <n v="1"/>
    <n v="0"/>
    <m/>
    <m/>
    <n v="0"/>
  </r>
  <r>
    <x v="5"/>
    <d v="2024-11-09T00:00:00"/>
    <x v="12"/>
    <x v="20"/>
    <x v="9"/>
    <n v="1"/>
    <n v="1"/>
    <n v="0"/>
    <m/>
    <m/>
    <n v="0"/>
  </r>
  <r>
    <x v="5"/>
    <d v="2024-11-09T00:00:00"/>
    <x v="12"/>
    <x v="20"/>
    <x v="9"/>
    <n v="1"/>
    <n v="1"/>
    <n v="0"/>
    <m/>
    <m/>
    <n v="0"/>
  </r>
  <r>
    <x v="5"/>
    <d v="2024-11-09T00:00:00"/>
    <x v="12"/>
    <x v="20"/>
    <x v="9"/>
    <n v="1"/>
    <n v="1"/>
    <n v="0"/>
    <m/>
    <m/>
    <n v="0"/>
  </r>
  <r>
    <x v="5"/>
    <d v="2024-11-09T00:00:00"/>
    <x v="12"/>
    <x v="20"/>
    <x v="9"/>
    <n v="2"/>
    <n v="2"/>
    <n v="0"/>
    <m/>
    <m/>
    <n v="0"/>
  </r>
  <r>
    <x v="5"/>
    <d v="2024-11-09T00:00:00"/>
    <x v="12"/>
    <x v="20"/>
    <x v="9"/>
    <n v="2"/>
    <n v="2"/>
    <n v="0"/>
    <m/>
    <m/>
    <n v="0"/>
  </r>
  <r>
    <x v="5"/>
    <d v="2024-11-09T00:00:00"/>
    <x v="12"/>
    <x v="20"/>
    <x v="9"/>
    <n v="12"/>
    <n v="10"/>
    <n v="-2"/>
    <m/>
    <m/>
    <n v="0"/>
  </r>
  <r>
    <x v="5"/>
    <d v="2024-11-09T00:00:00"/>
    <x v="12"/>
    <x v="20"/>
    <x v="9"/>
    <n v="1"/>
    <n v="2"/>
    <n v="1"/>
    <m/>
    <m/>
    <n v="0"/>
  </r>
  <r>
    <x v="5"/>
    <d v="2024-11-09T00:00:00"/>
    <x v="12"/>
    <x v="20"/>
    <x v="9"/>
    <n v="1"/>
    <n v="2"/>
    <n v="1"/>
    <m/>
    <m/>
    <n v="0"/>
  </r>
  <r>
    <x v="5"/>
    <d v="2024-11-09T00:00:00"/>
    <x v="12"/>
    <x v="20"/>
    <x v="9"/>
    <n v="4"/>
    <n v="3"/>
    <n v="-1"/>
    <m/>
    <m/>
    <n v="0"/>
  </r>
  <r>
    <x v="5"/>
    <d v="2024-11-09T00:00:00"/>
    <x v="12"/>
    <x v="20"/>
    <x v="9"/>
    <n v="2"/>
    <n v="2"/>
    <n v="0"/>
    <m/>
    <m/>
    <n v="0"/>
  </r>
  <r>
    <x v="5"/>
    <d v="2024-11-09T00:00:00"/>
    <x v="12"/>
    <x v="20"/>
    <x v="9"/>
    <n v="2"/>
    <n v="2"/>
    <n v="0"/>
    <m/>
    <m/>
    <n v="0"/>
  </r>
  <r>
    <x v="5"/>
    <d v="2024-11-09T00:00:00"/>
    <x v="12"/>
    <x v="20"/>
    <x v="9"/>
    <n v="1"/>
    <n v="3"/>
    <n v="2"/>
    <m/>
    <m/>
    <n v="0"/>
  </r>
  <r>
    <x v="5"/>
    <d v="2024-11-09T00:00:00"/>
    <x v="12"/>
    <x v="20"/>
    <x v="9"/>
    <n v="5"/>
    <n v="4"/>
    <n v="-1"/>
    <m/>
    <m/>
    <n v="0"/>
  </r>
  <r>
    <x v="5"/>
    <d v="2024-11-09T00:00:00"/>
    <x v="12"/>
    <x v="20"/>
    <x v="9"/>
    <n v="3"/>
    <n v="3"/>
    <n v="0"/>
    <m/>
    <m/>
    <n v="0"/>
  </r>
  <r>
    <x v="5"/>
    <d v="2024-11-09T00:00:00"/>
    <x v="12"/>
    <x v="20"/>
    <x v="9"/>
    <n v="10"/>
    <n v="10"/>
    <n v="0"/>
    <m/>
    <m/>
    <n v="0"/>
  </r>
  <r>
    <x v="5"/>
    <d v="2024-11-09T00:00:00"/>
    <x v="12"/>
    <x v="20"/>
    <x v="9"/>
    <n v="6"/>
    <n v="4"/>
    <n v="-2"/>
    <m/>
    <m/>
    <n v="0"/>
  </r>
  <r>
    <x v="5"/>
    <d v="2024-11-09T00:00:00"/>
    <x v="12"/>
    <x v="20"/>
    <x v="9"/>
    <n v="2"/>
    <n v="2"/>
    <n v="0"/>
    <m/>
    <m/>
    <n v="0"/>
  </r>
  <r>
    <x v="5"/>
    <d v="2024-11-09T00:00:00"/>
    <x v="12"/>
    <x v="20"/>
    <x v="9"/>
    <n v="2"/>
    <n v="2"/>
    <n v="0"/>
    <m/>
    <m/>
    <n v="0"/>
  </r>
  <r>
    <x v="5"/>
    <d v="2024-11-09T00:00:00"/>
    <x v="12"/>
    <x v="15"/>
    <x v="16"/>
    <n v="1"/>
    <n v="0"/>
    <n v="-1"/>
    <n v="0"/>
    <n v="0"/>
    <n v="0"/>
  </r>
  <r>
    <x v="5"/>
    <d v="2024-11-09T00:00:00"/>
    <x v="12"/>
    <x v="15"/>
    <x v="16"/>
    <m/>
    <n v="4"/>
    <n v="4"/>
    <n v="7"/>
    <n v="4"/>
    <n v="-3"/>
  </r>
  <r>
    <x v="5"/>
    <d v="2024-11-09T00:00:00"/>
    <x v="12"/>
    <x v="15"/>
    <x v="16"/>
    <n v="1"/>
    <n v="1"/>
    <n v="0"/>
    <n v="0"/>
    <n v="0"/>
    <n v="0"/>
  </r>
  <r>
    <x v="5"/>
    <d v="2024-11-09T00:00:00"/>
    <x v="12"/>
    <x v="15"/>
    <x v="16"/>
    <m/>
    <n v="2"/>
    <n v="2"/>
    <n v="2"/>
    <n v="0"/>
    <n v="-2"/>
  </r>
  <r>
    <x v="5"/>
    <d v="2024-11-09T00:00:00"/>
    <x v="12"/>
    <x v="15"/>
    <x v="16"/>
    <n v="1"/>
    <n v="1"/>
    <n v="0"/>
    <n v="0"/>
    <n v="0"/>
    <n v="0"/>
  </r>
  <r>
    <x v="5"/>
    <d v="2024-11-09T00:00:00"/>
    <x v="12"/>
    <x v="15"/>
    <x v="17"/>
    <n v="2"/>
    <n v="2"/>
    <n v="0"/>
    <m/>
    <m/>
    <n v="0"/>
  </r>
  <r>
    <x v="5"/>
    <d v="2024-11-09T00:00:00"/>
    <x v="12"/>
    <x v="15"/>
    <x v="17"/>
    <m/>
    <n v="0"/>
    <n v="0"/>
    <n v="1"/>
    <n v="1"/>
    <n v="0"/>
  </r>
  <r>
    <x v="5"/>
    <d v="2024-11-09T00:00:00"/>
    <x v="12"/>
    <x v="15"/>
    <x v="17"/>
    <m/>
    <n v="2"/>
    <n v="2"/>
    <n v="4"/>
    <n v="1"/>
    <n v="-3"/>
  </r>
  <r>
    <x v="5"/>
    <d v="2024-11-09T00:00:00"/>
    <x v="12"/>
    <x v="15"/>
    <x v="17"/>
    <n v="1"/>
    <n v="1"/>
    <n v="0"/>
    <m/>
    <m/>
    <n v="0"/>
  </r>
  <r>
    <x v="5"/>
    <d v="2024-11-09T00:00:00"/>
    <x v="12"/>
    <x v="15"/>
    <x v="17"/>
    <n v="1"/>
    <n v="1"/>
    <n v="0"/>
    <m/>
    <m/>
    <n v="0"/>
  </r>
  <r>
    <x v="5"/>
    <d v="2024-11-09T00:00:00"/>
    <x v="12"/>
    <x v="15"/>
    <x v="18"/>
    <n v="2"/>
    <n v="2"/>
    <n v="0"/>
    <m/>
    <m/>
    <n v="0"/>
  </r>
  <r>
    <x v="5"/>
    <d v="2024-11-09T00:00:00"/>
    <x v="12"/>
    <x v="15"/>
    <x v="18"/>
    <n v="1"/>
    <n v="1"/>
    <n v="0"/>
    <m/>
    <m/>
    <n v="0"/>
  </r>
  <r>
    <x v="5"/>
    <d v="2024-11-09T00:00:00"/>
    <x v="12"/>
    <x v="15"/>
    <x v="18"/>
    <n v="1"/>
    <n v="1"/>
    <n v="0"/>
    <m/>
    <m/>
    <n v="0"/>
  </r>
  <r>
    <x v="5"/>
    <d v="2024-11-09T00:00:00"/>
    <x v="12"/>
    <x v="15"/>
    <x v="18"/>
    <n v="3"/>
    <n v="2"/>
    <n v="-1"/>
    <m/>
    <m/>
    <n v="0"/>
  </r>
  <r>
    <x v="5"/>
    <d v="2024-11-09T00:00:00"/>
    <x v="12"/>
    <x v="15"/>
    <x v="14"/>
    <m/>
    <m/>
    <n v="0"/>
    <n v="6"/>
    <n v="4"/>
    <n v="-2"/>
  </r>
  <r>
    <x v="5"/>
    <d v="2024-11-09T00:00:00"/>
    <x v="12"/>
    <x v="15"/>
    <x v="14"/>
    <n v="3"/>
    <n v="1"/>
    <n v="-2"/>
    <n v="6"/>
    <n v="5"/>
    <n v="-1"/>
  </r>
  <r>
    <x v="5"/>
    <d v="2024-11-09T00:00:00"/>
    <x v="12"/>
    <x v="15"/>
    <x v="14"/>
    <m/>
    <m/>
    <n v="0"/>
    <n v="6"/>
    <n v="5"/>
    <n v="-1"/>
  </r>
  <r>
    <x v="5"/>
    <d v="2024-11-09T00:00:00"/>
    <x v="12"/>
    <x v="15"/>
    <x v="14"/>
    <m/>
    <m/>
    <n v="0"/>
    <n v="3"/>
    <n v="3"/>
    <n v="0"/>
  </r>
  <r>
    <x v="5"/>
    <d v="2024-11-15T00:00:00"/>
    <x v="13"/>
    <x v="20"/>
    <x v="9"/>
    <n v="1"/>
    <n v="1"/>
    <n v="0"/>
    <m/>
    <m/>
    <n v="0"/>
  </r>
  <r>
    <x v="5"/>
    <d v="2024-11-15T00:00:00"/>
    <x v="13"/>
    <x v="20"/>
    <x v="9"/>
    <n v="1"/>
    <n v="0"/>
    <n v="-1"/>
    <m/>
    <m/>
    <n v="0"/>
  </r>
  <r>
    <x v="5"/>
    <d v="2024-11-15T00:00:00"/>
    <x v="13"/>
    <x v="20"/>
    <x v="9"/>
    <n v="1"/>
    <n v="1"/>
    <n v="0"/>
    <m/>
    <m/>
    <n v="0"/>
  </r>
  <r>
    <x v="5"/>
    <d v="2024-11-15T00:00:00"/>
    <x v="13"/>
    <x v="20"/>
    <x v="9"/>
    <n v="1"/>
    <n v="1"/>
    <n v="0"/>
    <m/>
    <m/>
    <n v="0"/>
  </r>
  <r>
    <x v="5"/>
    <d v="2024-11-15T00:00:00"/>
    <x v="13"/>
    <x v="20"/>
    <x v="9"/>
    <n v="2"/>
    <n v="2"/>
    <n v="0"/>
    <m/>
    <m/>
    <n v="0"/>
  </r>
  <r>
    <x v="5"/>
    <d v="2024-11-15T00:00:00"/>
    <x v="13"/>
    <x v="20"/>
    <x v="9"/>
    <n v="2"/>
    <n v="2"/>
    <n v="0"/>
    <m/>
    <m/>
    <n v="0"/>
  </r>
  <r>
    <x v="5"/>
    <d v="2024-11-15T00:00:00"/>
    <x v="13"/>
    <x v="20"/>
    <x v="9"/>
    <n v="12"/>
    <n v="10"/>
    <n v="-2"/>
    <m/>
    <m/>
    <n v="0"/>
  </r>
  <r>
    <x v="5"/>
    <d v="2024-11-15T00:00:00"/>
    <x v="13"/>
    <x v="20"/>
    <x v="9"/>
    <n v="1"/>
    <n v="2"/>
    <n v="1"/>
    <m/>
    <m/>
    <n v="0"/>
  </r>
  <r>
    <x v="5"/>
    <d v="2024-11-15T00:00:00"/>
    <x v="13"/>
    <x v="20"/>
    <x v="9"/>
    <n v="1"/>
    <n v="2"/>
    <n v="1"/>
    <m/>
    <m/>
    <n v="0"/>
  </r>
  <r>
    <x v="5"/>
    <d v="2024-11-15T00:00:00"/>
    <x v="13"/>
    <x v="20"/>
    <x v="9"/>
    <n v="4"/>
    <n v="4"/>
    <n v="0"/>
    <m/>
    <m/>
    <n v="0"/>
  </r>
  <r>
    <x v="5"/>
    <d v="2024-11-15T00:00:00"/>
    <x v="13"/>
    <x v="20"/>
    <x v="9"/>
    <n v="2"/>
    <n v="2"/>
    <n v="0"/>
    <m/>
    <m/>
    <n v="0"/>
  </r>
  <r>
    <x v="5"/>
    <d v="2024-11-15T00:00:00"/>
    <x v="13"/>
    <x v="20"/>
    <x v="9"/>
    <n v="2"/>
    <n v="2"/>
    <n v="0"/>
    <m/>
    <m/>
    <n v="0"/>
  </r>
  <r>
    <x v="5"/>
    <d v="2024-11-15T00:00:00"/>
    <x v="13"/>
    <x v="20"/>
    <x v="9"/>
    <n v="1"/>
    <n v="3"/>
    <n v="2"/>
    <m/>
    <m/>
    <n v="0"/>
  </r>
  <r>
    <x v="5"/>
    <d v="2024-11-15T00:00:00"/>
    <x v="13"/>
    <x v="20"/>
    <x v="9"/>
    <n v="5"/>
    <n v="4"/>
    <n v="-1"/>
    <m/>
    <m/>
    <n v="0"/>
  </r>
  <r>
    <x v="5"/>
    <d v="2024-11-15T00:00:00"/>
    <x v="13"/>
    <x v="20"/>
    <x v="9"/>
    <n v="3"/>
    <n v="3"/>
    <n v="0"/>
    <m/>
    <m/>
    <n v="0"/>
  </r>
  <r>
    <x v="5"/>
    <d v="2024-11-15T00:00:00"/>
    <x v="13"/>
    <x v="20"/>
    <x v="9"/>
    <n v="10"/>
    <n v="10"/>
    <n v="0"/>
    <m/>
    <m/>
    <n v="0"/>
  </r>
  <r>
    <x v="5"/>
    <d v="2024-11-15T00:00:00"/>
    <x v="13"/>
    <x v="20"/>
    <x v="9"/>
    <n v="6"/>
    <n v="4"/>
    <n v="-2"/>
    <m/>
    <m/>
    <n v="0"/>
  </r>
  <r>
    <x v="5"/>
    <d v="2024-11-15T00:00:00"/>
    <x v="13"/>
    <x v="20"/>
    <x v="9"/>
    <n v="2"/>
    <n v="2"/>
    <n v="0"/>
    <m/>
    <m/>
    <n v="0"/>
  </r>
  <r>
    <x v="5"/>
    <d v="2024-11-15T00:00:00"/>
    <x v="13"/>
    <x v="20"/>
    <x v="9"/>
    <n v="2"/>
    <n v="2"/>
    <n v="0"/>
    <m/>
    <m/>
    <n v="0"/>
  </r>
  <r>
    <x v="5"/>
    <d v="2024-11-16T00:00:00"/>
    <x v="13"/>
    <x v="19"/>
    <x v="13"/>
    <n v="1"/>
    <n v="1"/>
    <n v="0"/>
    <m/>
    <m/>
    <n v="0"/>
  </r>
  <r>
    <x v="5"/>
    <d v="2024-11-16T00:00:00"/>
    <x v="13"/>
    <x v="19"/>
    <x v="13"/>
    <n v="1"/>
    <n v="1"/>
    <n v="0"/>
    <m/>
    <m/>
    <n v="0"/>
  </r>
  <r>
    <x v="5"/>
    <d v="2024-11-16T00:00:00"/>
    <x v="13"/>
    <x v="19"/>
    <x v="13"/>
    <n v="2"/>
    <n v="1"/>
    <n v="-1"/>
    <m/>
    <m/>
    <n v="0"/>
  </r>
  <r>
    <x v="5"/>
    <d v="2024-11-16T00:00:00"/>
    <x v="13"/>
    <x v="19"/>
    <x v="13"/>
    <n v="1"/>
    <n v="2"/>
    <n v="1"/>
    <m/>
    <m/>
    <n v="0"/>
  </r>
  <r>
    <x v="5"/>
    <d v="2024-11-16T00:00:00"/>
    <x v="13"/>
    <x v="19"/>
    <x v="13"/>
    <n v="1"/>
    <n v="1"/>
    <n v="0"/>
    <m/>
    <m/>
    <n v="0"/>
  </r>
  <r>
    <x v="5"/>
    <d v="2024-11-16T00:00:00"/>
    <x v="13"/>
    <x v="19"/>
    <x v="13"/>
    <n v="1"/>
    <n v="2"/>
    <n v="1"/>
    <m/>
    <m/>
    <n v="0"/>
  </r>
  <r>
    <x v="5"/>
    <d v="2024-11-16T00:00:00"/>
    <x v="13"/>
    <x v="19"/>
    <x v="13"/>
    <n v="1"/>
    <n v="1"/>
    <n v="0"/>
    <m/>
    <m/>
    <n v="0"/>
  </r>
  <r>
    <x v="5"/>
    <d v="2024-11-16T00:00:00"/>
    <x v="13"/>
    <x v="19"/>
    <x v="13"/>
    <n v="1"/>
    <n v="1"/>
    <n v="0"/>
    <m/>
    <m/>
    <n v="0"/>
  </r>
  <r>
    <x v="5"/>
    <d v="2024-11-16T00:00:00"/>
    <x v="13"/>
    <x v="19"/>
    <x v="13"/>
    <n v="3"/>
    <n v="1"/>
    <n v="-2"/>
    <m/>
    <m/>
    <n v="0"/>
  </r>
  <r>
    <x v="5"/>
    <d v="2024-11-16T00:00:00"/>
    <x v="13"/>
    <x v="19"/>
    <x v="13"/>
    <n v="1"/>
    <n v="3"/>
    <n v="2"/>
    <m/>
    <m/>
    <n v="0"/>
  </r>
  <r>
    <x v="5"/>
    <d v="2024-11-16T00:00:00"/>
    <x v="13"/>
    <x v="19"/>
    <x v="13"/>
    <n v="1"/>
    <n v="1"/>
    <n v="0"/>
    <m/>
    <m/>
    <n v="0"/>
  </r>
  <r>
    <x v="5"/>
    <d v="2024-11-16T00:00:00"/>
    <x v="13"/>
    <x v="19"/>
    <x v="13"/>
    <n v="1"/>
    <n v="1"/>
    <n v="0"/>
    <m/>
    <m/>
    <n v="0"/>
  </r>
  <r>
    <x v="5"/>
    <d v="2024-11-16T00:00:00"/>
    <x v="13"/>
    <x v="19"/>
    <x v="13"/>
    <n v="1"/>
    <n v="1"/>
    <n v="0"/>
    <m/>
    <m/>
    <n v="0"/>
  </r>
  <r>
    <x v="5"/>
    <d v="2024-11-16T00:00:00"/>
    <x v="13"/>
    <x v="19"/>
    <x v="13"/>
    <n v="4"/>
    <n v="1"/>
    <n v="-3"/>
    <m/>
    <m/>
    <n v="0"/>
  </r>
  <r>
    <x v="5"/>
    <d v="2024-11-16T00:00:00"/>
    <x v="13"/>
    <x v="19"/>
    <x v="13"/>
    <n v="1"/>
    <n v="4"/>
    <n v="3"/>
    <m/>
    <m/>
    <n v="0"/>
  </r>
  <r>
    <x v="5"/>
    <d v="2024-11-16T00:00:00"/>
    <x v="13"/>
    <x v="19"/>
    <x v="13"/>
    <m/>
    <n v="1"/>
    <n v="1"/>
    <m/>
    <m/>
    <n v="0"/>
  </r>
  <r>
    <x v="5"/>
    <d v="2024-11-16T00:00:00"/>
    <x v="13"/>
    <x v="19"/>
    <x v="13"/>
    <n v="2"/>
    <n v="4"/>
    <n v="2"/>
    <m/>
    <m/>
    <n v="0"/>
  </r>
  <r>
    <x v="5"/>
    <d v="2024-11-16T00:00:00"/>
    <x v="13"/>
    <x v="19"/>
    <x v="19"/>
    <n v="2"/>
    <n v="2"/>
    <n v="0"/>
    <m/>
    <m/>
    <n v="0"/>
  </r>
  <r>
    <x v="5"/>
    <d v="2024-11-16T00:00:00"/>
    <x v="13"/>
    <x v="19"/>
    <x v="19"/>
    <n v="1"/>
    <n v="1"/>
    <n v="0"/>
    <m/>
    <m/>
    <n v="0"/>
  </r>
  <r>
    <x v="5"/>
    <d v="2024-11-16T00:00:00"/>
    <x v="13"/>
    <x v="19"/>
    <x v="19"/>
    <n v="3"/>
    <n v="3"/>
    <n v="0"/>
    <m/>
    <m/>
    <n v="0"/>
  </r>
  <r>
    <x v="5"/>
    <d v="2024-11-16T00:00:00"/>
    <x v="13"/>
    <x v="19"/>
    <x v="19"/>
    <n v="3"/>
    <n v="1"/>
    <n v="-2"/>
    <m/>
    <m/>
    <n v="0"/>
  </r>
  <r>
    <x v="5"/>
    <d v="2024-11-16T00:00:00"/>
    <x v="13"/>
    <x v="19"/>
    <x v="19"/>
    <n v="0"/>
    <n v="2"/>
    <n v="2"/>
    <m/>
    <m/>
    <n v="0"/>
  </r>
  <r>
    <x v="5"/>
    <d v="2024-11-16T00:00:00"/>
    <x v="13"/>
    <x v="19"/>
    <x v="19"/>
    <n v="1"/>
    <n v="1"/>
    <n v="0"/>
    <m/>
    <m/>
    <n v="0"/>
  </r>
  <r>
    <x v="5"/>
    <d v="2024-11-16T00:00:00"/>
    <x v="13"/>
    <x v="17"/>
    <x v="8"/>
    <n v="1"/>
    <n v="1"/>
    <n v="0"/>
    <m/>
    <m/>
    <n v="0"/>
  </r>
  <r>
    <x v="5"/>
    <d v="2024-11-16T00:00:00"/>
    <x v="13"/>
    <x v="17"/>
    <x v="8"/>
    <n v="1"/>
    <n v="1"/>
    <n v="0"/>
    <m/>
    <m/>
    <n v="0"/>
  </r>
  <r>
    <x v="5"/>
    <d v="2024-11-16T00:00:00"/>
    <x v="13"/>
    <x v="17"/>
    <x v="8"/>
    <n v="1"/>
    <n v="1"/>
    <n v="0"/>
    <m/>
    <m/>
    <n v="0"/>
  </r>
  <r>
    <x v="5"/>
    <d v="2024-11-16T00:00:00"/>
    <x v="13"/>
    <x v="17"/>
    <x v="8"/>
    <n v="1"/>
    <n v="1"/>
    <n v="0"/>
    <m/>
    <m/>
    <n v="0"/>
  </r>
  <r>
    <x v="5"/>
    <d v="2024-11-16T00:00:00"/>
    <x v="13"/>
    <x v="17"/>
    <x v="8"/>
    <n v="2"/>
    <n v="2"/>
    <n v="0"/>
    <m/>
    <m/>
    <n v="0"/>
  </r>
  <r>
    <x v="5"/>
    <d v="2024-11-16T00:00:00"/>
    <x v="13"/>
    <x v="17"/>
    <x v="8"/>
    <n v="2"/>
    <n v="2"/>
    <n v="0"/>
    <m/>
    <m/>
    <n v="0"/>
  </r>
  <r>
    <x v="5"/>
    <d v="2024-11-16T00:00:00"/>
    <x v="13"/>
    <x v="17"/>
    <x v="8"/>
    <n v="12"/>
    <n v="12"/>
    <n v="0"/>
    <m/>
    <m/>
    <n v="0"/>
  </r>
  <r>
    <x v="5"/>
    <d v="2024-11-16T00:00:00"/>
    <x v="13"/>
    <x v="17"/>
    <x v="8"/>
    <n v="1"/>
    <n v="1"/>
    <n v="0"/>
    <m/>
    <m/>
    <n v="0"/>
  </r>
  <r>
    <x v="5"/>
    <d v="2024-11-16T00:00:00"/>
    <x v="13"/>
    <x v="17"/>
    <x v="8"/>
    <n v="1"/>
    <n v="1"/>
    <n v="0"/>
    <m/>
    <m/>
    <n v="0"/>
  </r>
  <r>
    <x v="5"/>
    <d v="2024-11-16T00:00:00"/>
    <x v="13"/>
    <x v="17"/>
    <x v="8"/>
    <n v="4"/>
    <n v="4"/>
    <n v="0"/>
    <m/>
    <m/>
    <n v="0"/>
  </r>
  <r>
    <x v="5"/>
    <d v="2024-11-16T00:00:00"/>
    <x v="13"/>
    <x v="17"/>
    <x v="8"/>
    <n v="2"/>
    <n v="2"/>
    <n v="0"/>
    <m/>
    <m/>
    <n v="0"/>
  </r>
  <r>
    <x v="5"/>
    <d v="2024-11-16T00:00:00"/>
    <x v="13"/>
    <x v="17"/>
    <x v="8"/>
    <n v="2"/>
    <n v="2"/>
    <n v="0"/>
    <m/>
    <m/>
    <n v="0"/>
  </r>
  <r>
    <x v="5"/>
    <d v="2024-11-16T00:00:00"/>
    <x v="13"/>
    <x v="17"/>
    <x v="8"/>
    <n v="4"/>
    <n v="4"/>
    <n v="0"/>
    <m/>
    <m/>
    <n v="0"/>
  </r>
  <r>
    <x v="5"/>
    <d v="2024-11-16T00:00:00"/>
    <x v="13"/>
    <x v="17"/>
    <x v="8"/>
    <n v="1"/>
    <n v="1"/>
    <n v="0"/>
    <m/>
    <m/>
    <n v="0"/>
  </r>
  <r>
    <x v="5"/>
    <d v="2024-11-16T00:00:00"/>
    <x v="13"/>
    <x v="17"/>
    <x v="8"/>
    <n v="3"/>
    <n v="3"/>
    <n v="0"/>
    <m/>
    <m/>
    <n v="0"/>
  </r>
  <r>
    <x v="5"/>
    <d v="2024-11-16T00:00:00"/>
    <x v="13"/>
    <x v="17"/>
    <x v="8"/>
    <n v="10"/>
    <n v="10"/>
    <n v="0"/>
    <m/>
    <m/>
    <n v="0"/>
  </r>
  <r>
    <x v="5"/>
    <d v="2024-11-16T00:00:00"/>
    <x v="13"/>
    <x v="17"/>
    <x v="8"/>
    <n v="6"/>
    <n v="6"/>
    <n v="0"/>
    <m/>
    <m/>
    <n v="0"/>
  </r>
  <r>
    <x v="5"/>
    <d v="2024-11-16T00:00:00"/>
    <x v="13"/>
    <x v="17"/>
    <x v="8"/>
    <n v="2"/>
    <n v="2"/>
    <n v="0"/>
    <m/>
    <m/>
    <n v="0"/>
  </r>
  <r>
    <x v="5"/>
    <d v="2024-11-16T00:00:00"/>
    <x v="13"/>
    <x v="17"/>
    <x v="8"/>
    <n v="2"/>
    <n v="2"/>
    <n v="0"/>
    <m/>
    <m/>
    <n v="0"/>
  </r>
  <r>
    <x v="5"/>
    <d v="2024-11-16T00:00:00"/>
    <x v="13"/>
    <x v="16"/>
    <x v="7"/>
    <n v="1"/>
    <n v="1"/>
    <n v="0"/>
    <m/>
    <m/>
    <n v="0"/>
  </r>
  <r>
    <x v="5"/>
    <d v="2024-11-16T00:00:00"/>
    <x v="13"/>
    <x v="16"/>
    <x v="7"/>
    <n v="1"/>
    <n v="1"/>
    <n v="0"/>
    <m/>
    <m/>
    <n v="0"/>
  </r>
  <r>
    <x v="5"/>
    <d v="2024-11-16T00:00:00"/>
    <x v="13"/>
    <x v="16"/>
    <x v="7"/>
    <n v="1"/>
    <n v="1"/>
    <n v="0"/>
    <m/>
    <m/>
    <n v="0"/>
  </r>
  <r>
    <x v="5"/>
    <d v="2024-11-16T00:00:00"/>
    <x v="13"/>
    <x v="16"/>
    <x v="7"/>
    <n v="1"/>
    <n v="2"/>
    <n v="1"/>
    <m/>
    <m/>
    <n v="0"/>
  </r>
  <r>
    <x v="5"/>
    <d v="2024-11-16T00:00:00"/>
    <x v="13"/>
    <x v="16"/>
    <x v="7"/>
    <n v="1"/>
    <n v="2"/>
    <n v="1"/>
    <m/>
    <m/>
    <n v="0"/>
  </r>
  <r>
    <x v="5"/>
    <d v="2024-11-16T00:00:00"/>
    <x v="13"/>
    <x v="16"/>
    <x v="7"/>
    <n v="12"/>
    <n v="12"/>
    <n v="0"/>
    <m/>
    <m/>
    <n v="0"/>
  </r>
  <r>
    <x v="5"/>
    <d v="2024-11-16T00:00:00"/>
    <x v="13"/>
    <x v="16"/>
    <x v="7"/>
    <n v="2"/>
    <n v="2"/>
    <n v="0"/>
    <m/>
    <m/>
    <n v="0"/>
  </r>
  <r>
    <x v="5"/>
    <d v="2024-11-16T00:00:00"/>
    <x v="13"/>
    <x v="16"/>
    <x v="7"/>
    <n v="2"/>
    <n v="2"/>
    <n v="0"/>
    <m/>
    <m/>
    <n v="0"/>
  </r>
  <r>
    <x v="5"/>
    <d v="2024-11-16T00:00:00"/>
    <x v="13"/>
    <x v="16"/>
    <x v="7"/>
    <n v="4"/>
    <m/>
    <n v="-4"/>
    <m/>
    <m/>
    <n v="0"/>
  </r>
  <r>
    <x v="5"/>
    <d v="2024-11-16T00:00:00"/>
    <x v="13"/>
    <x v="16"/>
    <x v="7"/>
    <n v="8"/>
    <n v="7"/>
    <n v="-1"/>
    <m/>
    <m/>
    <n v="0"/>
  </r>
  <r>
    <x v="5"/>
    <d v="2024-11-16T00:00:00"/>
    <x v="13"/>
    <x v="16"/>
    <x v="7"/>
    <n v="2"/>
    <n v="2"/>
    <n v="0"/>
    <m/>
    <m/>
    <n v="0"/>
  </r>
  <r>
    <x v="5"/>
    <d v="2024-11-16T00:00:00"/>
    <x v="13"/>
    <x v="16"/>
    <x v="7"/>
    <n v="2"/>
    <n v="3"/>
    <n v="1"/>
    <m/>
    <m/>
    <n v="0"/>
  </r>
  <r>
    <x v="5"/>
    <d v="2024-11-16T00:00:00"/>
    <x v="13"/>
    <x v="16"/>
    <x v="7"/>
    <n v="10"/>
    <n v="9"/>
    <n v="-1"/>
    <m/>
    <m/>
    <n v="0"/>
  </r>
  <r>
    <x v="5"/>
    <d v="2024-11-16T00:00:00"/>
    <x v="13"/>
    <x v="16"/>
    <x v="7"/>
    <n v="6"/>
    <n v="6"/>
    <n v="0"/>
    <m/>
    <m/>
    <n v="0"/>
  </r>
  <r>
    <x v="5"/>
    <d v="2024-11-16T00:00:00"/>
    <x v="13"/>
    <x v="16"/>
    <x v="7"/>
    <n v="1"/>
    <n v="2"/>
    <n v="1"/>
    <m/>
    <m/>
    <n v="0"/>
  </r>
  <r>
    <x v="5"/>
    <d v="2024-11-16T00:00:00"/>
    <x v="13"/>
    <x v="16"/>
    <x v="7"/>
    <n v="4"/>
    <n v="5"/>
    <n v="1"/>
    <m/>
    <m/>
    <n v="0"/>
  </r>
  <r>
    <x v="5"/>
    <d v="2024-11-16T00:00:00"/>
    <x v="13"/>
    <x v="16"/>
    <x v="15"/>
    <n v="4"/>
    <n v="3"/>
    <n v="-1"/>
    <m/>
    <m/>
    <n v="0"/>
  </r>
  <r>
    <x v="5"/>
    <d v="2024-11-16T00:00:00"/>
    <x v="13"/>
    <x v="20"/>
    <x v="9"/>
    <n v="1"/>
    <n v="1"/>
    <n v="0"/>
    <m/>
    <m/>
    <n v="0"/>
  </r>
  <r>
    <x v="5"/>
    <d v="2024-11-16T00:00:00"/>
    <x v="13"/>
    <x v="20"/>
    <x v="9"/>
    <n v="1"/>
    <n v="1"/>
    <n v="0"/>
    <m/>
    <m/>
    <n v="0"/>
  </r>
  <r>
    <x v="5"/>
    <d v="2024-11-16T00:00:00"/>
    <x v="13"/>
    <x v="20"/>
    <x v="9"/>
    <n v="1"/>
    <n v="1"/>
    <n v="0"/>
    <m/>
    <m/>
    <n v="0"/>
  </r>
  <r>
    <x v="5"/>
    <d v="2024-11-16T00:00:00"/>
    <x v="13"/>
    <x v="20"/>
    <x v="9"/>
    <n v="1"/>
    <n v="1"/>
    <n v="0"/>
    <m/>
    <m/>
    <n v="0"/>
  </r>
  <r>
    <x v="5"/>
    <d v="2024-11-16T00:00:00"/>
    <x v="13"/>
    <x v="20"/>
    <x v="9"/>
    <n v="2"/>
    <n v="2"/>
    <n v="0"/>
    <m/>
    <m/>
    <n v="0"/>
  </r>
  <r>
    <x v="5"/>
    <d v="2024-11-16T00:00:00"/>
    <x v="13"/>
    <x v="20"/>
    <x v="9"/>
    <n v="2"/>
    <n v="2"/>
    <n v="0"/>
    <m/>
    <m/>
    <n v="0"/>
  </r>
  <r>
    <x v="5"/>
    <d v="2024-11-16T00:00:00"/>
    <x v="13"/>
    <x v="20"/>
    <x v="9"/>
    <n v="12"/>
    <n v="10"/>
    <n v="-2"/>
    <m/>
    <m/>
    <n v="0"/>
  </r>
  <r>
    <x v="5"/>
    <d v="2024-11-16T00:00:00"/>
    <x v="13"/>
    <x v="20"/>
    <x v="9"/>
    <n v="1"/>
    <n v="2"/>
    <n v="1"/>
    <m/>
    <m/>
    <n v="0"/>
  </r>
  <r>
    <x v="5"/>
    <d v="2024-11-16T00:00:00"/>
    <x v="13"/>
    <x v="20"/>
    <x v="9"/>
    <n v="1"/>
    <n v="2"/>
    <n v="1"/>
    <m/>
    <m/>
    <n v="0"/>
  </r>
  <r>
    <x v="5"/>
    <d v="2024-11-16T00:00:00"/>
    <x v="13"/>
    <x v="20"/>
    <x v="9"/>
    <n v="4"/>
    <n v="2"/>
    <n v="-2"/>
    <m/>
    <m/>
    <n v="0"/>
  </r>
  <r>
    <x v="5"/>
    <d v="2024-11-16T00:00:00"/>
    <x v="13"/>
    <x v="20"/>
    <x v="9"/>
    <n v="2"/>
    <n v="2"/>
    <n v="0"/>
    <m/>
    <m/>
    <n v="0"/>
  </r>
  <r>
    <x v="5"/>
    <d v="2024-11-16T00:00:00"/>
    <x v="13"/>
    <x v="20"/>
    <x v="9"/>
    <n v="2"/>
    <n v="2"/>
    <n v="0"/>
    <m/>
    <m/>
    <n v="0"/>
  </r>
  <r>
    <x v="5"/>
    <d v="2024-11-16T00:00:00"/>
    <x v="13"/>
    <x v="20"/>
    <x v="9"/>
    <n v="1"/>
    <n v="3"/>
    <n v="2"/>
    <m/>
    <m/>
    <n v="0"/>
  </r>
  <r>
    <x v="5"/>
    <d v="2024-11-16T00:00:00"/>
    <x v="13"/>
    <x v="20"/>
    <x v="9"/>
    <n v="5"/>
    <n v="4"/>
    <n v="-1"/>
    <m/>
    <m/>
    <n v="0"/>
  </r>
  <r>
    <x v="5"/>
    <d v="2024-11-16T00:00:00"/>
    <x v="13"/>
    <x v="20"/>
    <x v="9"/>
    <n v="3"/>
    <n v="3"/>
    <n v="0"/>
    <m/>
    <m/>
    <n v="0"/>
  </r>
  <r>
    <x v="5"/>
    <d v="2024-11-16T00:00:00"/>
    <x v="13"/>
    <x v="20"/>
    <x v="9"/>
    <n v="10"/>
    <n v="10"/>
    <n v="0"/>
    <m/>
    <m/>
    <n v="0"/>
  </r>
  <r>
    <x v="5"/>
    <d v="2024-11-16T00:00:00"/>
    <x v="13"/>
    <x v="20"/>
    <x v="9"/>
    <n v="6"/>
    <n v="4"/>
    <n v="-2"/>
    <m/>
    <m/>
    <n v="0"/>
  </r>
  <r>
    <x v="4"/>
    <m/>
    <x v="45"/>
    <x v="20"/>
    <x v="9"/>
    <n v="2"/>
    <n v="2"/>
    <n v="0"/>
    <m/>
    <m/>
    <n v="0"/>
  </r>
  <r>
    <x v="5"/>
    <d v="2024-11-16T00:00:00"/>
    <x v="13"/>
    <x v="20"/>
    <x v="9"/>
    <n v="2"/>
    <n v="2"/>
    <n v="0"/>
    <m/>
    <m/>
    <n v="0"/>
  </r>
  <r>
    <x v="5"/>
    <d v="2024-11-17T00:00:00"/>
    <x v="13"/>
    <x v="15"/>
    <x v="16"/>
    <n v="1"/>
    <n v="0"/>
    <n v="-1"/>
    <n v="0"/>
    <n v="0"/>
    <n v="0"/>
  </r>
  <r>
    <x v="5"/>
    <d v="2024-11-17T00:00:00"/>
    <x v="13"/>
    <x v="15"/>
    <x v="16"/>
    <m/>
    <n v="4"/>
    <n v="4"/>
    <n v="7"/>
    <n v="4"/>
    <n v="-3"/>
  </r>
  <r>
    <x v="5"/>
    <d v="2024-11-17T00:00:00"/>
    <x v="13"/>
    <x v="15"/>
    <x v="16"/>
    <n v="1"/>
    <n v="1"/>
    <n v="0"/>
    <n v="0"/>
    <n v="0"/>
    <n v="0"/>
  </r>
  <r>
    <x v="5"/>
    <d v="2024-11-17T00:00:00"/>
    <x v="13"/>
    <x v="15"/>
    <x v="16"/>
    <m/>
    <n v="2"/>
    <n v="2"/>
    <n v="2"/>
    <n v="0"/>
    <n v="-2"/>
  </r>
  <r>
    <x v="5"/>
    <d v="2024-11-17T00:00:00"/>
    <x v="13"/>
    <x v="15"/>
    <x v="16"/>
    <n v="1"/>
    <n v="1"/>
    <n v="0"/>
    <n v="0"/>
    <n v="0"/>
    <n v="0"/>
  </r>
  <r>
    <x v="5"/>
    <d v="2024-11-17T00:00:00"/>
    <x v="13"/>
    <x v="15"/>
    <x v="17"/>
    <n v="2"/>
    <n v="2"/>
    <n v="0"/>
    <m/>
    <m/>
    <n v="0"/>
  </r>
  <r>
    <x v="5"/>
    <d v="2024-11-17T00:00:00"/>
    <x v="13"/>
    <x v="15"/>
    <x v="17"/>
    <m/>
    <n v="0"/>
    <n v="0"/>
    <n v="1"/>
    <n v="1"/>
    <n v="0"/>
  </r>
  <r>
    <x v="5"/>
    <d v="2024-11-17T00:00:00"/>
    <x v="13"/>
    <x v="15"/>
    <x v="17"/>
    <m/>
    <n v="2"/>
    <n v="2"/>
    <n v="4"/>
    <n v="1"/>
    <n v="-3"/>
  </r>
  <r>
    <x v="5"/>
    <d v="2024-11-17T00:00:00"/>
    <x v="13"/>
    <x v="15"/>
    <x v="17"/>
    <n v="1"/>
    <n v="1"/>
    <n v="0"/>
    <m/>
    <m/>
    <n v="0"/>
  </r>
  <r>
    <x v="5"/>
    <d v="2024-11-17T00:00:00"/>
    <x v="13"/>
    <x v="15"/>
    <x v="17"/>
    <n v="1"/>
    <n v="1"/>
    <n v="0"/>
    <m/>
    <m/>
    <n v="0"/>
  </r>
  <r>
    <x v="5"/>
    <d v="2024-11-17T00:00:00"/>
    <x v="13"/>
    <x v="15"/>
    <x v="18"/>
    <n v="2"/>
    <n v="2"/>
    <n v="0"/>
    <m/>
    <m/>
    <n v="0"/>
  </r>
  <r>
    <x v="5"/>
    <d v="2024-11-17T00:00:00"/>
    <x v="13"/>
    <x v="15"/>
    <x v="18"/>
    <n v="1"/>
    <n v="1"/>
    <n v="0"/>
    <m/>
    <m/>
    <n v="0"/>
  </r>
  <r>
    <x v="5"/>
    <d v="2024-11-17T00:00:00"/>
    <x v="13"/>
    <x v="15"/>
    <x v="18"/>
    <n v="1"/>
    <n v="1"/>
    <n v="0"/>
    <m/>
    <m/>
    <n v="0"/>
  </r>
  <r>
    <x v="5"/>
    <d v="2024-11-17T00:00:00"/>
    <x v="13"/>
    <x v="15"/>
    <x v="18"/>
    <n v="3"/>
    <n v="2"/>
    <n v="-1"/>
    <m/>
    <m/>
    <n v="0"/>
  </r>
  <r>
    <x v="5"/>
    <d v="2024-11-17T00:00:00"/>
    <x v="13"/>
    <x v="15"/>
    <x v="14"/>
    <m/>
    <m/>
    <n v="0"/>
    <n v="6"/>
    <n v="4"/>
    <n v="-2"/>
  </r>
  <r>
    <x v="5"/>
    <d v="2024-11-17T00:00:00"/>
    <x v="13"/>
    <x v="15"/>
    <x v="14"/>
    <n v="3"/>
    <n v="1"/>
    <n v="-2"/>
    <n v="6"/>
    <n v="5"/>
    <n v="-1"/>
  </r>
  <r>
    <x v="5"/>
    <d v="2024-11-17T00:00:00"/>
    <x v="13"/>
    <x v="15"/>
    <x v="14"/>
    <m/>
    <m/>
    <n v="0"/>
    <n v="6"/>
    <n v="5"/>
    <n v="-1"/>
  </r>
  <r>
    <x v="5"/>
    <d v="2024-11-17T00:00:00"/>
    <x v="13"/>
    <x v="15"/>
    <x v="14"/>
    <m/>
    <m/>
    <n v="0"/>
    <n v="3"/>
    <n v="3"/>
    <n v="0"/>
  </r>
  <r>
    <x v="5"/>
    <d v="2024-11-17T00:00:00"/>
    <x v="13"/>
    <x v="18"/>
    <x v="10"/>
    <n v="1"/>
    <n v="1"/>
    <n v="0"/>
    <m/>
    <m/>
    <n v="0"/>
  </r>
  <r>
    <x v="5"/>
    <d v="2024-11-17T00:00:00"/>
    <x v="13"/>
    <x v="18"/>
    <x v="10"/>
    <n v="1"/>
    <n v="1"/>
    <n v="0"/>
    <m/>
    <m/>
    <n v="0"/>
  </r>
  <r>
    <x v="5"/>
    <d v="2024-11-17T00:00:00"/>
    <x v="13"/>
    <x v="18"/>
    <x v="10"/>
    <n v="1"/>
    <n v="1"/>
    <n v="0"/>
    <m/>
    <m/>
    <n v="0"/>
  </r>
  <r>
    <x v="5"/>
    <d v="2024-11-17T00:00:00"/>
    <x v="13"/>
    <x v="18"/>
    <x v="10"/>
    <n v="1"/>
    <n v="1"/>
    <n v="0"/>
    <m/>
    <m/>
    <n v="0"/>
  </r>
  <r>
    <x v="5"/>
    <d v="2024-11-17T00:00:00"/>
    <x v="13"/>
    <x v="18"/>
    <x v="10"/>
    <n v="2"/>
    <n v="2"/>
    <n v="0"/>
    <m/>
    <m/>
    <n v="0"/>
  </r>
  <r>
    <x v="5"/>
    <d v="2024-11-17T00:00:00"/>
    <x v="13"/>
    <x v="18"/>
    <x v="10"/>
    <n v="2"/>
    <n v="2"/>
    <n v="0"/>
    <m/>
    <m/>
    <n v="0"/>
  </r>
  <r>
    <x v="5"/>
    <d v="2024-11-17T00:00:00"/>
    <x v="13"/>
    <x v="18"/>
    <x v="10"/>
    <n v="12"/>
    <n v="12"/>
    <n v="0"/>
    <m/>
    <m/>
    <n v="0"/>
  </r>
  <r>
    <x v="5"/>
    <d v="2024-11-17T00:00:00"/>
    <x v="13"/>
    <x v="18"/>
    <x v="10"/>
    <n v="1"/>
    <n v="1"/>
    <n v="0"/>
    <m/>
    <m/>
    <n v="0"/>
  </r>
  <r>
    <x v="5"/>
    <d v="2024-11-17T00:00:00"/>
    <x v="13"/>
    <x v="18"/>
    <x v="10"/>
    <n v="1"/>
    <n v="1"/>
    <n v="0"/>
    <m/>
    <m/>
    <n v="0"/>
  </r>
  <r>
    <x v="5"/>
    <d v="2024-11-17T00:00:00"/>
    <x v="13"/>
    <x v="18"/>
    <x v="10"/>
    <n v="4"/>
    <n v="4"/>
    <n v="0"/>
    <m/>
    <m/>
    <n v="0"/>
  </r>
  <r>
    <x v="5"/>
    <d v="2024-11-17T00:00:00"/>
    <x v="13"/>
    <x v="18"/>
    <x v="10"/>
    <n v="2"/>
    <n v="2"/>
    <n v="0"/>
    <m/>
    <m/>
    <n v="0"/>
  </r>
  <r>
    <x v="5"/>
    <d v="2024-11-17T00:00:00"/>
    <x v="13"/>
    <x v="18"/>
    <x v="10"/>
    <n v="2"/>
    <n v="2"/>
    <n v="0"/>
    <m/>
    <m/>
    <n v="0"/>
  </r>
  <r>
    <x v="5"/>
    <d v="2024-11-17T00:00:00"/>
    <x v="13"/>
    <x v="18"/>
    <x v="10"/>
    <n v="1"/>
    <n v="1"/>
    <n v="0"/>
    <m/>
    <m/>
    <n v="0"/>
  </r>
  <r>
    <x v="5"/>
    <d v="2024-11-17T00:00:00"/>
    <x v="13"/>
    <x v="18"/>
    <x v="10"/>
    <n v="5"/>
    <n v="5"/>
    <n v="0"/>
    <m/>
    <m/>
    <n v="0"/>
  </r>
  <r>
    <x v="5"/>
    <d v="2024-11-17T00:00:00"/>
    <x v="13"/>
    <x v="18"/>
    <x v="10"/>
    <n v="3"/>
    <n v="3"/>
    <n v="0"/>
    <m/>
    <m/>
    <n v="0"/>
  </r>
  <r>
    <x v="5"/>
    <d v="2024-11-17T00:00:00"/>
    <x v="13"/>
    <x v="18"/>
    <x v="10"/>
    <n v="10"/>
    <n v="9"/>
    <n v="-1"/>
    <m/>
    <m/>
    <n v="0"/>
  </r>
  <r>
    <x v="5"/>
    <d v="2024-11-17T00:00:00"/>
    <x v="13"/>
    <x v="18"/>
    <x v="10"/>
    <n v="6"/>
    <n v="6"/>
    <n v="0"/>
    <m/>
    <m/>
    <n v="0"/>
  </r>
  <r>
    <x v="5"/>
    <d v="2024-11-17T00:00:00"/>
    <x v="13"/>
    <x v="18"/>
    <x v="10"/>
    <n v="2"/>
    <n v="2"/>
    <n v="0"/>
    <m/>
    <m/>
    <n v="0"/>
  </r>
  <r>
    <x v="5"/>
    <d v="2024-11-17T00:00:00"/>
    <x v="13"/>
    <x v="18"/>
    <x v="10"/>
    <n v="2"/>
    <n v="2"/>
    <n v="0"/>
    <m/>
    <m/>
    <n v="0"/>
  </r>
  <r>
    <x v="5"/>
    <d v="2024-11-24T00:00:00"/>
    <x v="14"/>
    <x v="19"/>
    <x v="13"/>
    <n v="1"/>
    <n v="1"/>
    <n v="0"/>
    <m/>
    <m/>
    <n v="0"/>
  </r>
  <r>
    <x v="5"/>
    <d v="2024-11-24T00:00:00"/>
    <x v="14"/>
    <x v="19"/>
    <x v="13"/>
    <n v="1"/>
    <n v="1"/>
    <n v="0"/>
    <m/>
    <m/>
    <n v="0"/>
  </r>
  <r>
    <x v="5"/>
    <d v="2024-11-24T00:00:00"/>
    <x v="14"/>
    <x v="19"/>
    <x v="13"/>
    <n v="2"/>
    <n v="1"/>
    <n v="-1"/>
    <m/>
    <m/>
    <n v="0"/>
  </r>
  <r>
    <x v="5"/>
    <d v="2024-11-24T00:00:00"/>
    <x v="14"/>
    <x v="19"/>
    <x v="13"/>
    <n v="1"/>
    <n v="2"/>
    <n v="1"/>
    <m/>
    <m/>
    <n v="0"/>
  </r>
  <r>
    <x v="5"/>
    <d v="2024-11-24T00:00:00"/>
    <x v="14"/>
    <x v="19"/>
    <x v="13"/>
    <n v="1"/>
    <n v="1"/>
    <n v="0"/>
    <m/>
    <m/>
    <n v="0"/>
  </r>
  <r>
    <x v="5"/>
    <d v="2024-11-24T00:00:00"/>
    <x v="14"/>
    <x v="19"/>
    <x v="13"/>
    <n v="1"/>
    <n v="2"/>
    <n v="1"/>
    <m/>
    <m/>
    <n v="0"/>
  </r>
  <r>
    <x v="5"/>
    <d v="2024-11-24T00:00:00"/>
    <x v="14"/>
    <x v="19"/>
    <x v="13"/>
    <n v="1"/>
    <n v="1"/>
    <n v="0"/>
    <m/>
    <m/>
    <n v="0"/>
  </r>
  <r>
    <x v="5"/>
    <d v="2024-11-24T00:00:00"/>
    <x v="14"/>
    <x v="19"/>
    <x v="13"/>
    <n v="1"/>
    <n v="1"/>
    <n v="0"/>
    <m/>
    <m/>
    <n v="0"/>
  </r>
  <r>
    <x v="5"/>
    <d v="2024-11-24T00:00:00"/>
    <x v="14"/>
    <x v="19"/>
    <x v="13"/>
    <n v="3"/>
    <n v="1"/>
    <n v="-2"/>
    <m/>
    <m/>
    <n v="0"/>
  </r>
  <r>
    <x v="5"/>
    <d v="2024-11-24T00:00:00"/>
    <x v="14"/>
    <x v="19"/>
    <x v="13"/>
    <n v="1"/>
    <n v="3"/>
    <n v="2"/>
    <m/>
    <m/>
    <n v="0"/>
  </r>
  <r>
    <x v="5"/>
    <d v="2024-11-24T00:00:00"/>
    <x v="14"/>
    <x v="19"/>
    <x v="13"/>
    <n v="1"/>
    <n v="1"/>
    <n v="0"/>
    <m/>
    <m/>
    <n v="0"/>
  </r>
  <r>
    <x v="5"/>
    <d v="2024-11-24T00:00:00"/>
    <x v="14"/>
    <x v="19"/>
    <x v="13"/>
    <n v="1"/>
    <n v="1"/>
    <n v="0"/>
    <m/>
    <m/>
    <n v="0"/>
  </r>
  <r>
    <x v="5"/>
    <d v="2024-11-24T00:00:00"/>
    <x v="14"/>
    <x v="19"/>
    <x v="13"/>
    <n v="1"/>
    <n v="1"/>
    <n v="0"/>
    <m/>
    <m/>
    <n v="0"/>
  </r>
  <r>
    <x v="5"/>
    <d v="2024-11-24T00:00:00"/>
    <x v="14"/>
    <x v="19"/>
    <x v="13"/>
    <n v="4"/>
    <n v="1"/>
    <n v="-3"/>
    <m/>
    <m/>
    <n v="0"/>
  </r>
  <r>
    <x v="5"/>
    <d v="2024-11-24T00:00:00"/>
    <x v="14"/>
    <x v="19"/>
    <x v="13"/>
    <n v="1"/>
    <n v="4"/>
    <n v="3"/>
    <m/>
    <m/>
    <n v="0"/>
  </r>
  <r>
    <x v="5"/>
    <d v="2024-11-24T00:00:00"/>
    <x v="14"/>
    <x v="19"/>
    <x v="13"/>
    <m/>
    <n v="1"/>
    <n v="1"/>
    <m/>
    <m/>
    <n v="0"/>
  </r>
  <r>
    <x v="5"/>
    <d v="2024-11-24T00:00:00"/>
    <x v="14"/>
    <x v="19"/>
    <x v="13"/>
    <n v="2"/>
    <n v="4"/>
    <n v="2"/>
    <m/>
    <m/>
    <n v="0"/>
  </r>
  <r>
    <x v="5"/>
    <d v="2024-11-24T00:00:00"/>
    <x v="14"/>
    <x v="19"/>
    <x v="19"/>
    <n v="2"/>
    <n v="2"/>
    <n v="0"/>
    <m/>
    <m/>
    <n v="0"/>
  </r>
  <r>
    <x v="5"/>
    <d v="2024-11-24T00:00:00"/>
    <x v="14"/>
    <x v="19"/>
    <x v="19"/>
    <n v="1"/>
    <n v="1"/>
    <n v="0"/>
    <m/>
    <m/>
    <n v="0"/>
  </r>
  <r>
    <x v="5"/>
    <d v="2024-11-24T00:00:00"/>
    <x v="14"/>
    <x v="19"/>
    <x v="19"/>
    <n v="3"/>
    <n v="3"/>
    <n v="0"/>
    <m/>
    <m/>
    <n v="0"/>
  </r>
  <r>
    <x v="5"/>
    <d v="2024-11-24T00:00:00"/>
    <x v="14"/>
    <x v="19"/>
    <x v="19"/>
    <n v="3"/>
    <n v="1"/>
    <n v="-2"/>
    <m/>
    <m/>
    <n v="0"/>
  </r>
  <r>
    <x v="5"/>
    <d v="2024-11-24T00:00:00"/>
    <x v="14"/>
    <x v="19"/>
    <x v="19"/>
    <n v="0"/>
    <n v="2"/>
    <n v="2"/>
    <m/>
    <m/>
    <n v="0"/>
  </r>
  <r>
    <x v="5"/>
    <d v="2024-11-24T00:00:00"/>
    <x v="14"/>
    <x v="19"/>
    <x v="19"/>
    <n v="1"/>
    <n v="1"/>
    <n v="0"/>
    <m/>
    <m/>
    <n v="0"/>
  </r>
  <r>
    <x v="5"/>
    <d v="2024-11-24T00:00:00"/>
    <x v="14"/>
    <x v="20"/>
    <x v="9"/>
    <n v="1"/>
    <n v="1"/>
    <n v="0"/>
    <m/>
    <m/>
    <n v="0"/>
  </r>
  <r>
    <x v="5"/>
    <d v="2024-11-24T00:00:00"/>
    <x v="14"/>
    <x v="20"/>
    <x v="9"/>
    <n v="1"/>
    <n v="1"/>
    <n v="0"/>
    <m/>
    <m/>
    <n v="0"/>
  </r>
  <r>
    <x v="5"/>
    <d v="2024-11-24T00:00:00"/>
    <x v="14"/>
    <x v="20"/>
    <x v="9"/>
    <n v="1"/>
    <n v="1"/>
    <n v="0"/>
    <m/>
    <m/>
    <n v="0"/>
  </r>
  <r>
    <x v="5"/>
    <d v="2024-11-24T00:00:00"/>
    <x v="14"/>
    <x v="20"/>
    <x v="9"/>
    <n v="1"/>
    <n v="1"/>
    <n v="0"/>
    <m/>
    <m/>
    <n v="0"/>
  </r>
  <r>
    <x v="5"/>
    <d v="2024-11-24T00:00:00"/>
    <x v="14"/>
    <x v="20"/>
    <x v="9"/>
    <n v="2"/>
    <n v="2"/>
    <n v="0"/>
    <m/>
    <m/>
    <n v="0"/>
  </r>
  <r>
    <x v="5"/>
    <d v="2024-11-24T00:00:00"/>
    <x v="14"/>
    <x v="20"/>
    <x v="9"/>
    <n v="2"/>
    <n v="2"/>
    <n v="0"/>
    <m/>
    <m/>
    <n v="0"/>
  </r>
  <r>
    <x v="5"/>
    <d v="2024-11-24T00:00:00"/>
    <x v="14"/>
    <x v="20"/>
    <x v="9"/>
    <n v="12"/>
    <n v="10"/>
    <n v="-2"/>
    <m/>
    <m/>
    <n v="0"/>
  </r>
  <r>
    <x v="5"/>
    <d v="2024-11-24T00:00:00"/>
    <x v="14"/>
    <x v="20"/>
    <x v="9"/>
    <n v="1"/>
    <n v="2"/>
    <n v="1"/>
    <m/>
    <m/>
    <n v="0"/>
  </r>
  <r>
    <x v="5"/>
    <d v="2024-11-24T00:00:00"/>
    <x v="14"/>
    <x v="20"/>
    <x v="9"/>
    <n v="1"/>
    <n v="2"/>
    <n v="1"/>
    <m/>
    <m/>
    <n v="0"/>
  </r>
  <r>
    <x v="5"/>
    <d v="2024-11-24T00:00:00"/>
    <x v="14"/>
    <x v="20"/>
    <x v="9"/>
    <n v="4"/>
    <n v="2"/>
    <n v="-2"/>
    <m/>
    <m/>
    <n v="0"/>
  </r>
  <r>
    <x v="5"/>
    <d v="2024-11-24T00:00:00"/>
    <x v="14"/>
    <x v="20"/>
    <x v="9"/>
    <n v="2"/>
    <n v="2"/>
    <n v="0"/>
    <m/>
    <m/>
    <n v="0"/>
  </r>
  <r>
    <x v="5"/>
    <d v="2024-11-24T00:00:00"/>
    <x v="14"/>
    <x v="20"/>
    <x v="9"/>
    <n v="2"/>
    <n v="2"/>
    <n v="0"/>
    <m/>
    <m/>
    <n v="0"/>
  </r>
  <r>
    <x v="5"/>
    <d v="2024-11-24T00:00:00"/>
    <x v="14"/>
    <x v="20"/>
    <x v="9"/>
    <n v="1"/>
    <n v="3"/>
    <n v="2"/>
    <m/>
    <m/>
    <n v="0"/>
  </r>
  <r>
    <x v="5"/>
    <d v="2024-11-24T00:00:00"/>
    <x v="14"/>
    <x v="20"/>
    <x v="9"/>
    <n v="5"/>
    <n v="5"/>
    <n v="0"/>
    <m/>
    <m/>
    <n v="0"/>
  </r>
  <r>
    <x v="5"/>
    <d v="2024-11-24T00:00:00"/>
    <x v="14"/>
    <x v="20"/>
    <x v="9"/>
    <n v="3"/>
    <n v="3"/>
    <n v="0"/>
    <m/>
    <m/>
    <n v="0"/>
  </r>
  <r>
    <x v="5"/>
    <d v="2024-11-24T00:00:00"/>
    <x v="14"/>
    <x v="20"/>
    <x v="9"/>
    <n v="10"/>
    <n v="10"/>
    <n v="0"/>
    <m/>
    <m/>
    <n v="0"/>
  </r>
  <r>
    <x v="5"/>
    <d v="2024-11-24T00:00:00"/>
    <x v="14"/>
    <x v="20"/>
    <x v="9"/>
    <n v="6"/>
    <n v="4"/>
    <n v="-2"/>
    <m/>
    <m/>
    <n v="0"/>
  </r>
  <r>
    <x v="5"/>
    <d v="2024-11-24T00:00:00"/>
    <x v="14"/>
    <x v="20"/>
    <x v="9"/>
    <n v="2"/>
    <n v="2"/>
    <n v="0"/>
    <m/>
    <m/>
    <n v="0"/>
  </r>
  <r>
    <x v="5"/>
    <d v="2024-11-24T00:00:00"/>
    <x v="14"/>
    <x v="16"/>
    <x v="7"/>
    <n v="1"/>
    <n v="1"/>
    <n v="0"/>
    <m/>
    <m/>
    <n v="0"/>
  </r>
  <r>
    <x v="5"/>
    <d v="2024-11-24T00:00:00"/>
    <x v="14"/>
    <x v="16"/>
    <x v="7"/>
    <n v="1"/>
    <n v="1"/>
    <n v="0"/>
    <m/>
    <m/>
    <n v="0"/>
  </r>
  <r>
    <x v="5"/>
    <d v="2024-11-24T00:00:00"/>
    <x v="14"/>
    <x v="16"/>
    <x v="7"/>
    <n v="1"/>
    <n v="1"/>
    <n v="0"/>
    <m/>
    <m/>
    <n v="0"/>
  </r>
  <r>
    <x v="5"/>
    <d v="2024-11-24T00:00:00"/>
    <x v="14"/>
    <x v="16"/>
    <x v="7"/>
    <n v="1"/>
    <n v="2"/>
    <n v="1"/>
    <m/>
    <m/>
    <n v="0"/>
  </r>
  <r>
    <x v="5"/>
    <d v="2024-11-24T00:00:00"/>
    <x v="14"/>
    <x v="16"/>
    <x v="7"/>
    <n v="1"/>
    <n v="2"/>
    <n v="1"/>
    <m/>
    <m/>
    <n v="0"/>
  </r>
  <r>
    <x v="5"/>
    <d v="2024-11-24T00:00:00"/>
    <x v="14"/>
    <x v="16"/>
    <x v="7"/>
    <n v="12"/>
    <n v="12"/>
    <n v="0"/>
    <m/>
    <m/>
    <n v="0"/>
  </r>
  <r>
    <x v="5"/>
    <d v="2024-11-24T00:00:00"/>
    <x v="14"/>
    <x v="16"/>
    <x v="7"/>
    <n v="2"/>
    <n v="2"/>
    <n v="0"/>
    <m/>
    <m/>
    <n v="0"/>
  </r>
  <r>
    <x v="5"/>
    <d v="2024-11-24T00:00:00"/>
    <x v="14"/>
    <x v="16"/>
    <x v="7"/>
    <n v="2"/>
    <n v="2"/>
    <n v="0"/>
    <m/>
    <m/>
    <n v="0"/>
  </r>
  <r>
    <x v="5"/>
    <d v="2024-11-24T00:00:00"/>
    <x v="14"/>
    <x v="16"/>
    <x v="7"/>
    <n v="4"/>
    <m/>
    <n v="-4"/>
    <m/>
    <m/>
    <n v="0"/>
  </r>
  <r>
    <x v="5"/>
    <d v="2024-11-24T00:00:00"/>
    <x v="14"/>
    <x v="16"/>
    <x v="7"/>
    <n v="8"/>
    <n v="7"/>
    <n v="-1"/>
    <m/>
    <m/>
    <n v="0"/>
  </r>
  <r>
    <x v="5"/>
    <d v="2024-11-24T00:00:00"/>
    <x v="14"/>
    <x v="16"/>
    <x v="7"/>
    <n v="2"/>
    <n v="2"/>
    <n v="0"/>
    <m/>
    <m/>
    <n v="0"/>
  </r>
  <r>
    <x v="5"/>
    <d v="2024-11-24T00:00:00"/>
    <x v="14"/>
    <x v="16"/>
    <x v="7"/>
    <n v="2"/>
    <n v="3"/>
    <n v="1"/>
    <m/>
    <m/>
    <n v="0"/>
  </r>
  <r>
    <x v="5"/>
    <d v="2024-11-24T00:00:00"/>
    <x v="14"/>
    <x v="16"/>
    <x v="7"/>
    <n v="10"/>
    <n v="9"/>
    <n v="-1"/>
    <m/>
    <m/>
    <n v="0"/>
  </r>
  <r>
    <x v="5"/>
    <d v="2024-11-24T00:00:00"/>
    <x v="14"/>
    <x v="16"/>
    <x v="7"/>
    <n v="6"/>
    <n v="6"/>
    <n v="0"/>
    <m/>
    <m/>
    <n v="0"/>
  </r>
  <r>
    <x v="5"/>
    <d v="2024-11-24T00:00:00"/>
    <x v="14"/>
    <x v="16"/>
    <x v="7"/>
    <n v="1"/>
    <n v="2"/>
    <n v="1"/>
    <m/>
    <m/>
    <n v="0"/>
  </r>
  <r>
    <x v="5"/>
    <d v="2024-11-24T00:00:00"/>
    <x v="14"/>
    <x v="16"/>
    <x v="7"/>
    <n v="4"/>
    <n v="5"/>
    <n v="1"/>
    <m/>
    <m/>
    <n v="0"/>
  </r>
  <r>
    <x v="5"/>
    <d v="2024-11-24T00:00:00"/>
    <x v="14"/>
    <x v="16"/>
    <x v="15"/>
    <n v="4"/>
    <n v="3"/>
    <n v="-1"/>
    <m/>
    <m/>
    <n v="0"/>
  </r>
  <r>
    <x v="5"/>
    <d v="2024-11-24T00:00:00"/>
    <x v="14"/>
    <x v="18"/>
    <x v="10"/>
    <n v="1"/>
    <n v="1"/>
    <n v="0"/>
    <m/>
    <m/>
    <n v="0"/>
  </r>
  <r>
    <x v="5"/>
    <d v="2024-11-24T00:00:00"/>
    <x v="14"/>
    <x v="18"/>
    <x v="10"/>
    <n v="1"/>
    <n v="1"/>
    <n v="0"/>
    <m/>
    <m/>
    <n v="0"/>
  </r>
  <r>
    <x v="5"/>
    <d v="2024-11-24T00:00:00"/>
    <x v="14"/>
    <x v="18"/>
    <x v="10"/>
    <n v="1"/>
    <n v="1"/>
    <n v="0"/>
    <m/>
    <m/>
    <n v="0"/>
  </r>
  <r>
    <x v="5"/>
    <d v="2024-11-24T00:00:00"/>
    <x v="14"/>
    <x v="18"/>
    <x v="10"/>
    <n v="1"/>
    <n v="1"/>
    <n v="0"/>
    <m/>
    <m/>
    <n v="0"/>
  </r>
  <r>
    <x v="5"/>
    <d v="2024-11-24T00:00:00"/>
    <x v="14"/>
    <x v="18"/>
    <x v="10"/>
    <n v="2"/>
    <n v="2"/>
    <n v="0"/>
    <m/>
    <m/>
    <n v="0"/>
  </r>
  <r>
    <x v="5"/>
    <d v="2024-11-24T00:00:00"/>
    <x v="14"/>
    <x v="18"/>
    <x v="10"/>
    <n v="2"/>
    <n v="2"/>
    <n v="0"/>
    <m/>
    <m/>
    <n v="0"/>
  </r>
  <r>
    <x v="5"/>
    <d v="2024-11-24T00:00:00"/>
    <x v="14"/>
    <x v="18"/>
    <x v="10"/>
    <n v="12"/>
    <n v="12"/>
    <n v="0"/>
    <m/>
    <m/>
    <n v="0"/>
  </r>
  <r>
    <x v="5"/>
    <d v="2024-11-24T00:00:00"/>
    <x v="14"/>
    <x v="18"/>
    <x v="10"/>
    <n v="1"/>
    <n v="1"/>
    <n v="0"/>
    <m/>
    <m/>
    <n v="0"/>
  </r>
  <r>
    <x v="5"/>
    <d v="2024-11-24T00:00:00"/>
    <x v="14"/>
    <x v="18"/>
    <x v="10"/>
    <n v="1"/>
    <n v="1"/>
    <n v="0"/>
    <m/>
    <m/>
    <n v="0"/>
  </r>
  <r>
    <x v="5"/>
    <d v="2024-11-24T00:00:00"/>
    <x v="14"/>
    <x v="18"/>
    <x v="10"/>
    <n v="4"/>
    <n v="4"/>
    <n v="0"/>
    <m/>
    <m/>
    <n v="0"/>
  </r>
  <r>
    <x v="5"/>
    <d v="2024-11-24T00:00:00"/>
    <x v="14"/>
    <x v="18"/>
    <x v="10"/>
    <n v="2"/>
    <n v="2"/>
    <n v="0"/>
    <m/>
    <m/>
    <n v="0"/>
  </r>
  <r>
    <x v="5"/>
    <d v="2024-11-24T00:00:00"/>
    <x v="14"/>
    <x v="18"/>
    <x v="10"/>
    <n v="2"/>
    <n v="2"/>
    <n v="0"/>
    <m/>
    <m/>
    <n v="0"/>
  </r>
  <r>
    <x v="5"/>
    <d v="2024-11-24T00:00:00"/>
    <x v="14"/>
    <x v="18"/>
    <x v="10"/>
    <n v="1"/>
    <n v="1"/>
    <n v="0"/>
    <m/>
    <m/>
    <n v="0"/>
  </r>
  <r>
    <x v="5"/>
    <d v="2024-11-24T00:00:00"/>
    <x v="14"/>
    <x v="18"/>
    <x v="10"/>
    <n v="5"/>
    <n v="5"/>
    <n v="0"/>
    <m/>
    <m/>
    <n v="0"/>
  </r>
  <r>
    <x v="5"/>
    <d v="2024-11-24T00:00:00"/>
    <x v="14"/>
    <x v="18"/>
    <x v="10"/>
    <n v="3"/>
    <n v="3"/>
    <n v="0"/>
    <m/>
    <m/>
    <n v="0"/>
  </r>
  <r>
    <x v="5"/>
    <d v="2024-11-24T00:00:00"/>
    <x v="14"/>
    <x v="18"/>
    <x v="10"/>
    <n v="10"/>
    <n v="8"/>
    <n v="-2"/>
    <m/>
    <m/>
    <n v="0"/>
  </r>
  <r>
    <x v="5"/>
    <d v="2024-11-24T00:00:00"/>
    <x v="14"/>
    <x v="18"/>
    <x v="10"/>
    <n v="6"/>
    <n v="6"/>
    <n v="0"/>
    <m/>
    <m/>
    <n v="0"/>
  </r>
  <r>
    <x v="5"/>
    <d v="2024-11-24T00:00:00"/>
    <x v="14"/>
    <x v="18"/>
    <x v="10"/>
    <n v="2"/>
    <n v="2"/>
    <n v="0"/>
    <m/>
    <m/>
    <n v="0"/>
  </r>
  <r>
    <x v="5"/>
    <d v="2024-11-24T00:00:00"/>
    <x v="14"/>
    <x v="18"/>
    <x v="10"/>
    <n v="2"/>
    <n v="2"/>
    <n v="0"/>
    <m/>
    <m/>
    <n v="0"/>
  </r>
  <r>
    <x v="5"/>
    <d v="2024-11-24T00:00:00"/>
    <x v="14"/>
    <x v="15"/>
    <x v="16"/>
    <n v="1"/>
    <n v="0"/>
    <n v="-1"/>
    <n v="0"/>
    <n v="0"/>
    <n v="0"/>
  </r>
  <r>
    <x v="5"/>
    <d v="2024-11-24T00:00:00"/>
    <x v="14"/>
    <x v="15"/>
    <x v="16"/>
    <m/>
    <n v="4"/>
    <n v="4"/>
    <n v="7"/>
    <n v="4"/>
    <n v="-3"/>
  </r>
  <r>
    <x v="5"/>
    <d v="2024-11-24T00:00:00"/>
    <x v="14"/>
    <x v="15"/>
    <x v="16"/>
    <n v="1"/>
    <n v="1"/>
    <n v="0"/>
    <n v="0"/>
    <n v="0"/>
    <n v="0"/>
  </r>
  <r>
    <x v="5"/>
    <d v="2024-11-24T00:00:00"/>
    <x v="14"/>
    <x v="15"/>
    <x v="16"/>
    <m/>
    <n v="2"/>
    <n v="2"/>
    <n v="2"/>
    <n v="0"/>
    <n v="-2"/>
  </r>
  <r>
    <x v="5"/>
    <d v="2024-11-24T00:00:00"/>
    <x v="14"/>
    <x v="15"/>
    <x v="16"/>
    <n v="1"/>
    <n v="1"/>
    <n v="0"/>
    <n v="0"/>
    <n v="0"/>
    <n v="0"/>
  </r>
  <r>
    <x v="5"/>
    <d v="2024-11-24T00:00:00"/>
    <x v="14"/>
    <x v="15"/>
    <x v="17"/>
    <n v="2"/>
    <n v="2"/>
    <n v="0"/>
    <m/>
    <m/>
    <n v="0"/>
  </r>
  <r>
    <x v="5"/>
    <d v="2024-11-24T00:00:00"/>
    <x v="14"/>
    <x v="15"/>
    <x v="17"/>
    <m/>
    <n v="0"/>
    <n v="0"/>
    <n v="1"/>
    <n v="1"/>
    <n v="0"/>
  </r>
  <r>
    <x v="5"/>
    <d v="2024-11-24T00:00:00"/>
    <x v="14"/>
    <x v="15"/>
    <x v="17"/>
    <m/>
    <n v="2"/>
    <n v="2"/>
    <n v="4"/>
    <n v="1"/>
    <n v="-3"/>
  </r>
  <r>
    <x v="5"/>
    <d v="2024-11-24T00:00:00"/>
    <x v="14"/>
    <x v="15"/>
    <x v="17"/>
    <n v="1"/>
    <n v="1"/>
    <n v="0"/>
    <m/>
    <m/>
    <n v="0"/>
  </r>
  <r>
    <x v="5"/>
    <d v="2024-11-24T00:00:00"/>
    <x v="14"/>
    <x v="15"/>
    <x v="17"/>
    <n v="1"/>
    <n v="1"/>
    <n v="0"/>
    <m/>
    <m/>
    <n v="0"/>
  </r>
  <r>
    <x v="5"/>
    <d v="2024-11-24T00:00:00"/>
    <x v="14"/>
    <x v="15"/>
    <x v="18"/>
    <n v="2"/>
    <n v="2"/>
    <n v="0"/>
    <m/>
    <m/>
    <n v="0"/>
  </r>
  <r>
    <x v="5"/>
    <d v="2024-11-24T00:00:00"/>
    <x v="14"/>
    <x v="15"/>
    <x v="18"/>
    <n v="1"/>
    <n v="1"/>
    <n v="0"/>
    <m/>
    <m/>
    <n v="0"/>
  </r>
  <r>
    <x v="5"/>
    <d v="2024-11-24T00:00:00"/>
    <x v="14"/>
    <x v="15"/>
    <x v="18"/>
    <n v="1"/>
    <n v="1"/>
    <n v="0"/>
    <m/>
    <m/>
    <n v="0"/>
  </r>
  <r>
    <x v="5"/>
    <d v="2024-11-24T00:00:00"/>
    <x v="14"/>
    <x v="15"/>
    <x v="18"/>
    <n v="3"/>
    <n v="2"/>
    <n v="-1"/>
    <m/>
    <m/>
    <n v="0"/>
  </r>
  <r>
    <x v="5"/>
    <d v="2024-11-24T00:00:00"/>
    <x v="14"/>
    <x v="15"/>
    <x v="14"/>
    <m/>
    <m/>
    <n v="0"/>
    <n v="6"/>
    <n v="4"/>
    <n v="-2"/>
  </r>
  <r>
    <x v="5"/>
    <d v="2024-11-24T00:00:00"/>
    <x v="14"/>
    <x v="15"/>
    <x v="14"/>
    <n v="3"/>
    <n v="1"/>
    <n v="-2"/>
    <n v="6"/>
    <n v="5"/>
    <n v="-1"/>
  </r>
  <r>
    <x v="5"/>
    <d v="2024-11-24T00:00:00"/>
    <x v="14"/>
    <x v="15"/>
    <x v="14"/>
    <m/>
    <m/>
    <n v="0"/>
    <n v="6"/>
    <n v="5"/>
    <n v="-1"/>
  </r>
  <r>
    <x v="5"/>
    <d v="2024-11-24T00:00:00"/>
    <x v="14"/>
    <x v="15"/>
    <x v="14"/>
    <m/>
    <m/>
    <n v="0"/>
    <n v="3"/>
    <n v="3"/>
    <n v="0"/>
  </r>
  <r>
    <x v="5"/>
    <d v="2024-11-24T00:00:00"/>
    <x v="14"/>
    <x v="17"/>
    <x v="8"/>
    <n v="1"/>
    <n v="1"/>
    <n v="0"/>
    <m/>
    <m/>
    <n v="0"/>
  </r>
  <r>
    <x v="5"/>
    <d v="2024-11-24T00:00:00"/>
    <x v="14"/>
    <x v="17"/>
    <x v="8"/>
    <n v="1"/>
    <n v="1"/>
    <n v="0"/>
    <m/>
    <m/>
    <n v="0"/>
  </r>
  <r>
    <x v="5"/>
    <d v="2024-11-24T00:00:00"/>
    <x v="14"/>
    <x v="17"/>
    <x v="8"/>
    <n v="1"/>
    <n v="1"/>
    <n v="0"/>
    <m/>
    <m/>
    <n v="0"/>
  </r>
  <r>
    <x v="5"/>
    <d v="2024-11-24T00:00:00"/>
    <x v="14"/>
    <x v="17"/>
    <x v="8"/>
    <n v="1"/>
    <n v="1"/>
    <n v="0"/>
    <m/>
    <m/>
    <n v="0"/>
  </r>
  <r>
    <x v="5"/>
    <d v="2024-11-24T00:00:00"/>
    <x v="14"/>
    <x v="17"/>
    <x v="8"/>
    <n v="2"/>
    <n v="2"/>
    <n v="0"/>
    <m/>
    <m/>
    <n v="0"/>
  </r>
  <r>
    <x v="5"/>
    <d v="2024-11-24T00:00:00"/>
    <x v="14"/>
    <x v="17"/>
    <x v="8"/>
    <n v="2"/>
    <n v="2"/>
    <n v="0"/>
    <m/>
    <m/>
    <n v="0"/>
  </r>
  <r>
    <x v="5"/>
    <d v="2024-11-24T00:00:00"/>
    <x v="14"/>
    <x v="17"/>
    <x v="8"/>
    <n v="12"/>
    <n v="12"/>
    <n v="0"/>
    <m/>
    <m/>
    <n v="0"/>
  </r>
  <r>
    <x v="5"/>
    <d v="2024-11-24T00:00:00"/>
    <x v="14"/>
    <x v="17"/>
    <x v="8"/>
    <n v="1"/>
    <n v="1"/>
    <n v="0"/>
    <m/>
    <m/>
    <n v="0"/>
  </r>
  <r>
    <x v="5"/>
    <d v="2024-11-24T00:00:00"/>
    <x v="14"/>
    <x v="17"/>
    <x v="8"/>
    <n v="1"/>
    <n v="1"/>
    <n v="0"/>
    <m/>
    <m/>
    <n v="0"/>
  </r>
  <r>
    <x v="5"/>
    <d v="2024-11-24T00:00:00"/>
    <x v="14"/>
    <x v="17"/>
    <x v="8"/>
    <n v="4"/>
    <n v="4"/>
    <n v="0"/>
    <m/>
    <m/>
    <n v="0"/>
  </r>
  <r>
    <x v="5"/>
    <d v="2024-11-24T00:00:00"/>
    <x v="14"/>
    <x v="17"/>
    <x v="8"/>
    <n v="2"/>
    <n v="2"/>
    <n v="0"/>
    <m/>
    <m/>
    <n v="0"/>
  </r>
  <r>
    <x v="5"/>
    <d v="2024-11-24T00:00:00"/>
    <x v="14"/>
    <x v="17"/>
    <x v="8"/>
    <n v="2"/>
    <n v="2"/>
    <n v="0"/>
    <m/>
    <m/>
    <n v="0"/>
  </r>
  <r>
    <x v="5"/>
    <d v="2024-11-24T00:00:00"/>
    <x v="14"/>
    <x v="17"/>
    <x v="8"/>
    <n v="4"/>
    <n v="4"/>
    <n v="0"/>
    <m/>
    <m/>
    <n v="0"/>
  </r>
  <r>
    <x v="5"/>
    <d v="2024-11-24T00:00:00"/>
    <x v="14"/>
    <x v="17"/>
    <x v="8"/>
    <n v="1"/>
    <n v="1"/>
    <n v="0"/>
    <m/>
    <m/>
    <n v="0"/>
  </r>
  <r>
    <x v="5"/>
    <d v="2024-11-24T00:00:00"/>
    <x v="14"/>
    <x v="17"/>
    <x v="8"/>
    <n v="3"/>
    <n v="3"/>
    <n v="0"/>
    <m/>
    <m/>
    <n v="0"/>
  </r>
  <r>
    <x v="5"/>
    <d v="2024-11-24T00:00:00"/>
    <x v="14"/>
    <x v="17"/>
    <x v="8"/>
    <n v="10"/>
    <n v="10"/>
    <n v="0"/>
    <m/>
    <m/>
    <n v="0"/>
  </r>
  <r>
    <x v="5"/>
    <d v="2024-11-24T00:00:00"/>
    <x v="14"/>
    <x v="17"/>
    <x v="8"/>
    <n v="6"/>
    <n v="6"/>
    <n v="0"/>
    <m/>
    <m/>
    <n v="0"/>
  </r>
  <r>
    <x v="5"/>
    <d v="2024-11-24T00:00:00"/>
    <x v="14"/>
    <x v="17"/>
    <x v="8"/>
    <n v="2"/>
    <n v="2"/>
    <n v="0"/>
    <m/>
    <m/>
    <n v="0"/>
  </r>
  <r>
    <x v="5"/>
    <d v="2024-11-24T00:00:00"/>
    <x v="14"/>
    <x v="17"/>
    <x v="8"/>
    <n v="2"/>
    <n v="2"/>
    <n v="0"/>
    <m/>
    <m/>
    <n v="0"/>
  </r>
  <r>
    <x v="5"/>
    <d v="2024-11-30T00:00:00"/>
    <x v="15"/>
    <x v="19"/>
    <x v="13"/>
    <n v="1"/>
    <n v="1"/>
    <n v="0"/>
    <m/>
    <m/>
    <n v="0"/>
  </r>
  <r>
    <x v="5"/>
    <d v="2024-11-30T00:00:00"/>
    <x v="15"/>
    <x v="19"/>
    <x v="13"/>
    <n v="1"/>
    <n v="1"/>
    <n v="0"/>
    <m/>
    <m/>
    <n v="0"/>
  </r>
  <r>
    <x v="5"/>
    <d v="2024-11-30T00:00:00"/>
    <x v="15"/>
    <x v="19"/>
    <x v="13"/>
    <n v="2"/>
    <n v="1"/>
    <n v="-1"/>
    <m/>
    <m/>
    <n v="0"/>
  </r>
  <r>
    <x v="5"/>
    <d v="2024-11-30T00:00:00"/>
    <x v="15"/>
    <x v="19"/>
    <x v="13"/>
    <n v="1"/>
    <n v="2"/>
    <n v="1"/>
    <m/>
    <m/>
    <n v="0"/>
  </r>
  <r>
    <x v="5"/>
    <d v="2024-11-30T00:00:00"/>
    <x v="15"/>
    <x v="19"/>
    <x v="13"/>
    <n v="1"/>
    <n v="1"/>
    <n v="0"/>
    <m/>
    <m/>
    <n v="0"/>
  </r>
  <r>
    <x v="5"/>
    <d v="2024-11-30T00:00:00"/>
    <x v="15"/>
    <x v="19"/>
    <x v="13"/>
    <n v="1"/>
    <n v="2"/>
    <n v="1"/>
    <m/>
    <m/>
    <n v="0"/>
  </r>
  <r>
    <x v="5"/>
    <d v="2024-11-30T00:00:00"/>
    <x v="15"/>
    <x v="19"/>
    <x v="13"/>
    <n v="1"/>
    <n v="1"/>
    <n v="0"/>
    <m/>
    <m/>
    <n v="0"/>
  </r>
  <r>
    <x v="5"/>
    <d v="2024-11-30T00:00:00"/>
    <x v="15"/>
    <x v="19"/>
    <x v="13"/>
    <n v="1"/>
    <n v="1"/>
    <n v="0"/>
    <m/>
    <m/>
    <n v="0"/>
  </r>
  <r>
    <x v="5"/>
    <d v="2024-11-30T00:00:00"/>
    <x v="15"/>
    <x v="19"/>
    <x v="13"/>
    <n v="3"/>
    <n v="1"/>
    <n v="-2"/>
    <m/>
    <m/>
    <n v="0"/>
  </r>
  <r>
    <x v="5"/>
    <d v="2024-11-30T00:00:00"/>
    <x v="15"/>
    <x v="19"/>
    <x v="13"/>
    <n v="1"/>
    <n v="3"/>
    <n v="2"/>
    <m/>
    <m/>
    <n v="0"/>
  </r>
  <r>
    <x v="5"/>
    <d v="2024-11-30T00:00:00"/>
    <x v="15"/>
    <x v="19"/>
    <x v="13"/>
    <n v="1"/>
    <n v="1"/>
    <n v="0"/>
    <m/>
    <m/>
    <n v="0"/>
  </r>
  <r>
    <x v="5"/>
    <d v="2024-11-30T00:00:00"/>
    <x v="15"/>
    <x v="19"/>
    <x v="13"/>
    <n v="1"/>
    <n v="1"/>
    <n v="0"/>
    <m/>
    <m/>
    <n v="0"/>
  </r>
  <r>
    <x v="5"/>
    <d v="2024-11-30T00:00:00"/>
    <x v="15"/>
    <x v="19"/>
    <x v="13"/>
    <n v="1"/>
    <n v="1"/>
    <n v="0"/>
    <m/>
    <m/>
    <n v="0"/>
  </r>
  <r>
    <x v="5"/>
    <d v="2024-11-30T00:00:00"/>
    <x v="15"/>
    <x v="19"/>
    <x v="13"/>
    <n v="4"/>
    <n v="1"/>
    <n v="-3"/>
    <m/>
    <m/>
    <n v="0"/>
  </r>
  <r>
    <x v="5"/>
    <d v="2024-11-30T00:00:00"/>
    <x v="15"/>
    <x v="19"/>
    <x v="13"/>
    <n v="1"/>
    <n v="4"/>
    <n v="3"/>
    <m/>
    <m/>
    <n v="0"/>
  </r>
  <r>
    <x v="5"/>
    <d v="2024-11-30T00:00:00"/>
    <x v="15"/>
    <x v="19"/>
    <x v="13"/>
    <m/>
    <n v="1"/>
    <n v="1"/>
    <m/>
    <m/>
    <n v="0"/>
  </r>
  <r>
    <x v="5"/>
    <d v="2024-11-30T00:00:00"/>
    <x v="15"/>
    <x v="19"/>
    <x v="13"/>
    <n v="2"/>
    <n v="4"/>
    <n v="2"/>
    <m/>
    <m/>
    <n v="0"/>
  </r>
  <r>
    <x v="5"/>
    <d v="2024-11-30T00:00:00"/>
    <x v="15"/>
    <x v="19"/>
    <x v="19"/>
    <n v="2"/>
    <n v="2"/>
    <n v="0"/>
    <m/>
    <m/>
    <n v="0"/>
  </r>
  <r>
    <x v="5"/>
    <d v="2024-11-30T00:00:00"/>
    <x v="15"/>
    <x v="19"/>
    <x v="19"/>
    <n v="1"/>
    <n v="1"/>
    <n v="0"/>
    <m/>
    <m/>
    <n v="0"/>
  </r>
  <r>
    <x v="5"/>
    <d v="2024-11-30T00:00:00"/>
    <x v="15"/>
    <x v="19"/>
    <x v="19"/>
    <n v="3"/>
    <n v="3"/>
    <n v="0"/>
    <m/>
    <m/>
    <n v="0"/>
  </r>
  <r>
    <x v="5"/>
    <d v="2024-11-30T00:00:00"/>
    <x v="15"/>
    <x v="19"/>
    <x v="19"/>
    <n v="3"/>
    <n v="1"/>
    <n v="-2"/>
    <m/>
    <m/>
    <n v="0"/>
  </r>
  <r>
    <x v="5"/>
    <d v="2024-11-30T00:00:00"/>
    <x v="15"/>
    <x v="19"/>
    <x v="19"/>
    <n v="0"/>
    <n v="2"/>
    <n v="2"/>
    <m/>
    <m/>
    <n v="0"/>
  </r>
  <r>
    <x v="5"/>
    <d v="2024-11-30T00:00:00"/>
    <x v="15"/>
    <x v="19"/>
    <x v="19"/>
    <n v="1"/>
    <n v="1"/>
    <n v="0"/>
    <m/>
    <m/>
    <n v="0"/>
  </r>
  <r>
    <x v="5"/>
    <d v="2024-11-30T00:00:00"/>
    <x v="15"/>
    <x v="20"/>
    <x v="9"/>
    <n v="1"/>
    <n v="1"/>
    <n v="0"/>
    <m/>
    <m/>
    <n v="0"/>
  </r>
  <r>
    <x v="5"/>
    <d v="2024-11-30T00:00:00"/>
    <x v="15"/>
    <x v="20"/>
    <x v="9"/>
    <n v="1"/>
    <n v="1"/>
    <n v="0"/>
    <m/>
    <m/>
    <n v="0"/>
  </r>
  <r>
    <x v="5"/>
    <d v="2024-11-30T00:00:00"/>
    <x v="15"/>
    <x v="20"/>
    <x v="9"/>
    <n v="1"/>
    <n v="1"/>
    <n v="0"/>
    <m/>
    <m/>
    <n v="0"/>
  </r>
  <r>
    <x v="5"/>
    <d v="2024-11-30T00:00:00"/>
    <x v="15"/>
    <x v="20"/>
    <x v="9"/>
    <n v="1"/>
    <n v="1"/>
    <n v="0"/>
    <m/>
    <m/>
    <n v="0"/>
  </r>
  <r>
    <x v="5"/>
    <d v="2024-11-30T00:00:00"/>
    <x v="15"/>
    <x v="20"/>
    <x v="9"/>
    <n v="2"/>
    <n v="2"/>
    <n v="0"/>
    <m/>
    <m/>
    <n v="0"/>
  </r>
  <r>
    <x v="5"/>
    <d v="2024-11-30T00:00:00"/>
    <x v="15"/>
    <x v="20"/>
    <x v="9"/>
    <n v="2"/>
    <n v="2"/>
    <n v="0"/>
    <m/>
    <m/>
    <n v="0"/>
  </r>
  <r>
    <x v="5"/>
    <d v="2024-11-30T00:00:00"/>
    <x v="15"/>
    <x v="20"/>
    <x v="9"/>
    <n v="12"/>
    <n v="12"/>
    <n v="0"/>
    <m/>
    <m/>
    <n v="0"/>
  </r>
  <r>
    <x v="5"/>
    <d v="2024-11-30T00:00:00"/>
    <x v="15"/>
    <x v="20"/>
    <x v="9"/>
    <n v="1"/>
    <n v="2"/>
    <n v="1"/>
    <m/>
    <m/>
    <n v="0"/>
  </r>
  <r>
    <x v="5"/>
    <d v="2024-11-30T00:00:00"/>
    <x v="15"/>
    <x v="20"/>
    <x v="9"/>
    <n v="1"/>
    <n v="2"/>
    <n v="1"/>
    <m/>
    <m/>
    <n v="0"/>
  </r>
  <r>
    <x v="5"/>
    <d v="2024-11-30T00:00:00"/>
    <x v="15"/>
    <x v="20"/>
    <x v="9"/>
    <n v="4"/>
    <n v="3"/>
    <n v="-1"/>
    <m/>
    <m/>
    <n v="0"/>
  </r>
  <r>
    <x v="5"/>
    <d v="2024-11-30T00:00:00"/>
    <x v="15"/>
    <x v="20"/>
    <x v="9"/>
    <n v="2"/>
    <n v="2"/>
    <n v="0"/>
    <m/>
    <m/>
    <n v="0"/>
  </r>
  <r>
    <x v="5"/>
    <d v="2024-11-30T00:00:00"/>
    <x v="15"/>
    <x v="20"/>
    <x v="9"/>
    <n v="2"/>
    <n v="2"/>
    <n v="0"/>
    <m/>
    <m/>
    <n v="0"/>
  </r>
  <r>
    <x v="5"/>
    <d v="2024-11-30T00:00:00"/>
    <x v="15"/>
    <x v="20"/>
    <x v="9"/>
    <n v="1"/>
    <n v="1"/>
    <n v="0"/>
    <m/>
    <m/>
    <n v="0"/>
  </r>
  <r>
    <x v="5"/>
    <d v="2024-11-30T00:00:00"/>
    <x v="15"/>
    <x v="20"/>
    <x v="9"/>
    <n v="5"/>
    <n v="5"/>
    <n v="0"/>
    <m/>
    <m/>
    <n v="0"/>
  </r>
  <r>
    <x v="5"/>
    <d v="2024-11-30T00:00:00"/>
    <x v="15"/>
    <x v="20"/>
    <x v="9"/>
    <n v="3"/>
    <n v="3"/>
    <n v="0"/>
    <m/>
    <m/>
    <n v="0"/>
  </r>
  <r>
    <x v="5"/>
    <d v="2024-11-30T00:00:00"/>
    <x v="15"/>
    <x v="20"/>
    <x v="9"/>
    <n v="10"/>
    <n v="10"/>
    <n v="0"/>
    <m/>
    <m/>
    <n v="0"/>
  </r>
  <r>
    <x v="5"/>
    <d v="2024-11-30T00:00:00"/>
    <x v="15"/>
    <x v="20"/>
    <x v="9"/>
    <n v="6"/>
    <n v="6"/>
    <n v="0"/>
    <m/>
    <m/>
    <n v="0"/>
  </r>
  <r>
    <x v="5"/>
    <d v="2024-11-30T00:00:00"/>
    <x v="15"/>
    <x v="20"/>
    <x v="9"/>
    <n v="2"/>
    <n v="2"/>
    <n v="0"/>
    <m/>
    <m/>
    <n v="0"/>
  </r>
  <r>
    <x v="5"/>
    <d v="2024-11-30T00:00:00"/>
    <x v="15"/>
    <x v="20"/>
    <x v="9"/>
    <n v="2"/>
    <n v="2"/>
    <n v="0"/>
    <m/>
    <m/>
    <n v="0"/>
  </r>
  <r>
    <x v="5"/>
    <d v="2024-11-30T00:00:00"/>
    <x v="15"/>
    <x v="17"/>
    <x v="8"/>
    <n v="1"/>
    <n v="1"/>
    <n v="0"/>
    <m/>
    <m/>
    <n v="0"/>
  </r>
  <r>
    <x v="5"/>
    <d v="2024-11-30T00:00:00"/>
    <x v="15"/>
    <x v="17"/>
    <x v="8"/>
    <n v="1"/>
    <n v="2"/>
    <n v="1"/>
    <m/>
    <m/>
    <n v="0"/>
  </r>
  <r>
    <x v="5"/>
    <d v="2024-11-30T00:00:00"/>
    <x v="15"/>
    <x v="17"/>
    <x v="8"/>
    <n v="1"/>
    <n v="1"/>
    <n v="0"/>
    <m/>
    <m/>
    <n v="0"/>
  </r>
  <r>
    <x v="5"/>
    <d v="2024-11-30T00:00:00"/>
    <x v="15"/>
    <x v="17"/>
    <x v="8"/>
    <n v="1"/>
    <n v="1"/>
    <n v="0"/>
    <m/>
    <m/>
    <n v="0"/>
  </r>
  <r>
    <x v="5"/>
    <d v="2024-11-30T00:00:00"/>
    <x v="15"/>
    <x v="17"/>
    <x v="8"/>
    <n v="2"/>
    <n v="2"/>
    <n v="0"/>
    <m/>
    <m/>
    <n v="0"/>
  </r>
  <r>
    <x v="5"/>
    <d v="2024-11-30T00:00:00"/>
    <x v="15"/>
    <x v="17"/>
    <x v="8"/>
    <n v="2"/>
    <n v="2"/>
    <n v="0"/>
    <m/>
    <m/>
    <n v="0"/>
  </r>
  <r>
    <x v="5"/>
    <d v="2024-11-30T00:00:00"/>
    <x v="15"/>
    <x v="17"/>
    <x v="8"/>
    <n v="12"/>
    <n v="12"/>
    <n v="0"/>
    <m/>
    <m/>
    <n v="0"/>
  </r>
  <r>
    <x v="5"/>
    <d v="2024-11-30T00:00:00"/>
    <x v="15"/>
    <x v="17"/>
    <x v="8"/>
    <n v="1"/>
    <n v="1"/>
    <n v="0"/>
    <m/>
    <m/>
    <n v="0"/>
  </r>
  <r>
    <x v="5"/>
    <d v="2024-11-30T00:00:00"/>
    <x v="15"/>
    <x v="17"/>
    <x v="8"/>
    <n v="1"/>
    <n v="1"/>
    <n v="0"/>
    <m/>
    <m/>
    <n v="0"/>
  </r>
  <r>
    <x v="5"/>
    <d v="2024-11-30T00:00:00"/>
    <x v="15"/>
    <x v="17"/>
    <x v="8"/>
    <n v="4"/>
    <n v="4"/>
    <n v="0"/>
    <m/>
    <m/>
    <n v="0"/>
  </r>
  <r>
    <x v="5"/>
    <d v="2024-11-30T00:00:00"/>
    <x v="15"/>
    <x v="17"/>
    <x v="8"/>
    <n v="2"/>
    <n v="2"/>
    <n v="0"/>
    <m/>
    <m/>
    <n v="0"/>
  </r>
  <r>
    <x v="5"/>
    <d v="2024-11-30T00:00:00"/>
    <x v="15"/>
    <x v="17"/>
    <x v="8"/>
    <n v="2"/>
    <n v="2"/>
    <n v="0"/>
    <m/>
    <m/>
    <n v="0"/>
  </r>
  <r>
    <x v="5"/>
    <d v="2024-11-30T00:00:00"/>
    <x v="15"/>
    <x v="17"/>
    <x v="8"/>
    <n v="4"/>
    <n v="4"/>
    <n v="0"/>
    <m/>
    <m/>
    <n v="0"/>
  </r>
  <r>
    <x v="5"/>
    <d v="2024-11-30T00:00:00"/>
    <x v="15"/>
    <x v="17"/>
    <x v="8"/>
    <n v="1"/>
    <n v="1"/>
    <n v="0"/>
    <m/>
    <m/>
    <n v="0"/>
  </r>
  <r>
    <x v="5"/>
    <d v="2024-11-30T00:00:00"/>
    <x v="15"/>
    <x v="17"/>
    <x v="8"/>
    <n v="3"/>
    <n v="3"/>
    <n v="0"/>
    <m/>
    <m/>
    <n v="0"/>
  </r>
  <r>
    <x v="5"/>
    <d v="2024-11-30T00:00:00"/>
    <x v="15"/>
    <x v="17"/>
    <x v="8"/>
    <n v="10"/>
    <n v="10"/>
    <n v="0"/>
    <m/>
    <m/>
    <n v="0"/>
  </r>
  <r>
    <x v="5"/>
    <d v="2024-11-30T00:00:00"/>
    <x v="15"/>
    <x v="17"/>
    <x v="8"/>
    <n v="6"/>
    <n v="6"/>
    <n v="0"/>
    <m/>
    <m/>
    <n v="0"/>
  </r>
  <r>
    <x v="5"/>
    <d v="2024-11-30T00:00:00"/>
    <x v="15"/>
    <x v="17"/>
    <x v="8"/>
    <n v="2"/>
    <n v="2"/>
    <n v="0"/>
    <m/>
    <m/>
    <n v="0"/>
  </r>
  <r>
    <x v="5"/>
    <d v="2024-11-30T00:00:00"/>
    <x v="15"/>
    <x v="17"/>
    <x v="8"/>
    <n v="2"/>
    <n v="2"/>
    <n v="0"/>
    <m/>
    <m/>
    <n v="0"/>
  </r>
  <r>
    <x v="5"/>
    <d v="2024-11-30T00:00:00"/>
    <x v="15"/>
    <x v="16"/>
    <x v="7"/>
    <n v="1"/>
    <n v="1"/>
    <n v="0"/>
    <m/>
    <m/>
    <n v="0"/>
  </r>
  <r>
    <x v="5"/>
    <d v="2024-11-30T00:00:00"/>
    <x v="15"/>
    <x v="16"/>
    <x v="7"/>
    <n v="1"/>
    <n v="1"/>
    <n v="0"/>
    <m/>
    <m/>
    <n v="0"/>
  </r>
  <r>
    <x v="5"/>
    <d v="2024-11-30T00:00:00"/>
    <x v="15"/>
    <x v="16"/>
    <x v="7"/>
    <n v="1"/>
    <n v="1"/>
    <n v="0"/>
    <m/>
    <m/>
    <n v="0"/>
  </r>
  <r>
    <x v="5"/>
    <d v="2024-11-30T00:00:00"/>
    <x v="15"/>
    <x v="16"/>
    <x v="7"/>
    <n v="1"/>
    <n v="2"/>
    <n v="1"/>
    <m/>
    <m/>
    <n v="0"/>
  </r>
  <r>
    <x v="5"/>
    <d v="2024-11-30T00:00:00"/>
    <x v="15"/>
    <x v="16"/>
    <x v="7"/>
    <n v="1"/>
    <n v="2"/>
    <n v="1"/>
    <m/>
    <m/>
    <n v="0"/>
  </r>
  <r>
    <x v="5"/>
    <d v="2024-11-30T00:00:00"/>
    <x v="15"/>
    <x v="16"/>
    <x v="7"/>
    <n v="12"/>
    <n v="12"/>
    <n v="0"/>
    <m/>
    <m/>
    <n v="0"/>
  </r>
  <r>
    <x v="5"/>
    <d v="2024-11-30T00:00:00"/>
    <x v="15"/>
    <x v="16"/>
    <x v="7"/>
    <n v="2"/>
    <n v="2"/>
    <n v="0"/>
    <m/>
    <m/>
    <n v="0"/>
  </r>
  <r>
    <x v="5"/>
    <d v="2024-11-30T00:00:00"/>
    <x v="15"/>
    <x v="16"/>
    <x v="7"/>
    <n v="2"/>
    <n v="2"/>
    <n v="0"/>
    <m/>
    <m/>
    <n v="0"/>
  </r>
  <r>
    <x v="5"/>
    <d v="2024-11-30T00:00:00"/>
    <x v="15"/>
    <x v="16"/>
    <x v="7"/>
    <n v="4"/>
    <m/>
    <n v="-4"/>
    <m/>
    <m/>
    <n v="0"/>
  </r>
  <r>
    <x v="5"/>
    <d v="2024-11-30T00:00:00"/>
    <x v="15"/>
    <x v="16"/>
    <x v="7"/>
    <n v="8"/>
    <n v="7"/>
    <n v="-1"/>
    <m/>
    <m/>
    <n v="0"/>
  </r>
  <r>
    <x v="5"/>
    <d v="2024-11-30T00:00:00"/>
    <x v="15"/>
    <x v="16"/>
    <x v="7"/>
    <n v="2"/>
    <n v="2"/>
    <n v="0"/>
    <m/>
    <m/>
    <n v="0"/>
  </r>
  <r>
    <x v="5"/>
    <d v="2024-11-30T00:00:00"/>
    <x v="15"/>
    <x v="16"/>
    <x v="7"/>
    <n v="2"/>
    <n v="3"/>
    <n v="1"/>
    <m/>
    <m/>
    <n v="0"/>
  </r>
  <r>
    <x v="5"/>
    <d v="2024-11-30T00:00:00"/>
    <x v="15"/>
    <x v="16"/>
    <x v="7"/>
    <n v="10"/>
    <n v="9"/>
    <n v="-1"/>
    <m/>
    <m/>
    <n v="0"/>
  </r>
  <r>
    <x v="5"/>
    <d v="2024-11-30T00:00:00"/>
    <x v="15"/>
    <x v="16"/>
    <x v="7"/>
    <n v="6"/>
    <n v="6"/>
    <n v="0"/>
    <m/>
    <m/>
    <n v="0"/>
  </r>
  <r>
    <x v="5"/>
    <d v="2024-11-30T00:00:00"/>
    <x v="15"/>
    <x v="16"/>
    <x v="7"/>
    <n v="1"/>
    <n v="2"/>
    <n v="1"/>
    <m/>
    <m/>
    <n v="0"/>
  </r>
  <r>
    <x v="5"/>
    <d v="2024-11-30T00:00:00"/>
    <x v="15"/>
    <x v="16"/>
    <x v="7"/>
    <n v="4"/>
    <n v="5"/>
    <n v="1"/>
    <m/>
    <m/>
    <n v="0"/>
  </r>
  <r>
    <x v="5"/>
    <d v="2024-11-30T00:00:00"/>
    <x v="15"/>
    <x v="16"/>
    <x v="15"/>
    <n v="4"/>
    <n v="3"/>
    <n v="-1"/>
    <m/>
    <m/>
    <n v="0"/>
  </r>
  <r>
    <x v="5"/>
    <d v="2024-11-30T00:00:00"/>
    <x v="15"/>
    <x v="15"/>
    <x v="16"/>
    <n v="1"/>
    <n v="0"/>
    <n v="-1"/>
    <n v="0"/>
    <n v="0"/>
    <n v="0"/>
  </r>
  <r>
    <x v="5"/>
    <d v="2024-11-30T00:00:00"/>
    <x v="15"/>
    <x v="15"/>
    <x v="16"/>
    <m/>
    <n v="4"/>
    <n v="4"/>
    <n v="7"/>
    <n v="4"/>
    <n v="-3"/>
  </r>
  <r>
    <x v="5"/>
    <d v="2024-11-30T00:00:00"/>
    <x v="15"/>
    <x v="15"/>
    <x v="16"/>
    <n v="1"/>
    <n v="1"/>
    <n v="0"/>
    <n v="0"/>
    <n v="0"/>
    <n v="0"/>
  </r>
  <r>
    <x v="5"/>
    <d v="2024-11-30T00:00:00"/>
    <x v="15"/>
    <x v="15"/>
    <x v="16"/>
    <m/>
    <n v="2"/>
    <n v="2"/>
    <n v="2"/>
    <n v="0"/>
    <n v="-2"/>
  </r>
  <r>
    <x v="5"/>
    <d v="2024-11-30T00:00:00"/>
    <x v="15"/>
    <x v="15"/>
    <x v="16"/>
    <n v="1"/>
    <n v="1"/>
    <n v="0"/>
    <n v="0"/>
    <n v="0"/>
    <n v="0"/>
  </r>
  <r>
    <x v="5"/>
    <d v="2024-11-30T00:00:00"/>
    <x v="15"/>
    <x v="15"/>
    <x v="17"/>
    <n v="2"/>
    <n v="2"/>
    <n v="0"/>
    <m/>
    <m/>
    <n v="0"/>
  </r>
  <r>
    <x v="5"/>
    <d v="2024-11-30T00:00:00"/>
    <x v="15"/>
    <x v="15"/>
    <x v="17"/>
    <m/>
    <n v="0"/>
    <n v="0"/>
    <n v="1"/>
    <n v="1"/>
    <n v="0"/>
  </r>
  <r>
    <x v="5"/>
    <d v="2024-11-30T00:00:00"/>
    <x v="15"/>
    <x v="15"/>
    <x v="17"/>
    <m/>
    <n v="2"/>
    <n v="2"/>
    <n v="4"/>
    <n v="1"/>
    <n v="-3"/>
  </r>
  <r>
    <x v="5"/>
    <d v="2024-11-30T00:00:00"/>
    <x v="15"/>
    <x v="15"/>
    <x v="17"/>
    <n v="1"/>
    <n v="1"/>
    <n v="0"/>
    <m/>
    <m/>
    <n v="0"/>
  </r>
  <r>
    <x v="5"/>
    <d v="2024-11-30T00:00:00"/>
    <x v="15"/>
    <x v="15"/>
    <x v="17"/>
    <n v="1"/>
    <n v="1"/>
    <n v="0"/>
    <m/>
    <m/>
    <n v="0"/>
  </r>
  <r>
    <x v="5"/>
    <d v="2024-11-30T00:00:00"/>
    <x v="15"/>
    <x v="15"/>
    <x v="18"/>
    <n v="2"/>
    <n v="2"/>
    <n v="0"/>
    <m/>
    <m/>
    <n v="0"/>
  </r>
  <r>
    <x v="5"/>
    <d v="2024-11-30T00:00:00"/>
    <x v="15"/>
    <x v="15"/>
    <x v="18"/>
    <n v="1"/>
    <n v="1"/>
    <n v="0"/>
    <m/>
    <m/>
    <n v="0"/>
  </r>
  <r>
    <x v="5"/>
    <d v="2024-11-30T00:00:00"/>
    <x v="15"/>
    <x v="15"/>
    <x v="18"/>
    <n v="1"/>
    <n v="1"/>
    <n v="0"/>
    <m/>
    <m/>
    <n v="0"/>
  </r>
  <r>
    <x v="5"/>
    <d v="2024-11-30T00:00:00"/>
    <x v="15"/>
    <x v="15"/>
    <x v="18"/>
    <n v="3"/>
    <n v="2"/>
    <n v="-1"/>
    <m/>
    <m/>
    <n v="0"/>
  </r>
  <r>
    <x v="5"/>
    <d v="2024-11-30T00:00:00"/>
    <x v="15"/>
    <x v="15"/>
    <x v="14"/>
    <m/>
    <m/>
    <n v="0"/>
    <n v="6"/>
    <n v="4"/>
    <n v="-2"/>
  </r>
  <r>
    <x v="5"/>
    <d v="2024-11-30T00:00:00"/>
    <x v="15"/>
    <x v="15"/>
    <x v="14"/>
    <n v="3"/>
    <n v="1"/>
    <n v="-2"/>
    <n v="6"/>
    <n v="5"/>
    <n v="-1"/>
  </r>
  <r>
    <x v="5"/>
    <d v="2024-11-30T00:00:00"/>
    <x v="15"/>
    <x v="15"/>
    <x v="14"/>
    <m/>
    <m/>
    <n v="0"/>
    <n v="6"/>
    <n v="5"/>
    <n v="-1"/>
  </r>
  <r>
    <x v="5"/>
    <d v="2024-11-30T00:00:00"/>
    <x v="15"/>
    <x v="15"/>
    <x v="14"/>
    <m/>
    <m/>
    <n v="0"/>
    <n v="3"/>
    <n v="3"/>
    <n v="0"/>
  </r>
  <r>
    <x v="5"/>
    <d v="2024-12-07T00:00:00"/>
    <x v="16"/>
    <x v="20"/>
    <x v="9"/>
    <n v="1"/>
    <n v="1"/>
    <n v="0"/>
    <m/>
    <m/>
    <n v="0"/>
  </r>
  <r>
    <x v="5"/>
    <d v="2024-12-07T00:00:00"/>
    <x v="16"/>
    <x v="20"/>
    <x v="9"/>
    <n v="1"/>
    <n v="1"/>
    <n v="0"/>
    <m/>
    <m/>
    <n v="0"/>
  </r>
  <r>
    <x v="5"/>
    <d v="2024-12-07T00:00:00"/>
    <x v="16"/>
    <x v="20"/>
    <x v="9"/>
    <n v="1"/>
    <n v="1"/>
    <n v="0"/>
    <m/>
    <m/>
    <n v="0"/>
  </r>
  <r>
    <x v="5"/>
    <d v="2024-12-07T00:00:00"/>
    <x v="16"/>
    <x v="20"/>
    <x v="9"/>
    <n v="1"/>
    <n v="1"/>
    <n v="0"/>
    <m/>
    <m/>
    <n v="0"/>
  </r>
  <r>
    <x v="5"/>
    <d v="2024-12-07T00:00:00"/>
    <x v="16"/>
    <x v="20"/>
    <x v="9"/>
    <n v="2"/>
    <n v="2"/>
    <n v="0"/>
    <m/>
    <m/>
    <n v="0"/>
  </r>
  <r>
    <x v="5"/>
    <d v="2024-12-07T00:00:00"/>
    <x v="16"/>
    <x v="20"/>
    <x v="9"/>
    <n v="2"/>
    <n v="2"/>
    <n v="0"/>
    <m/>
    <m/>
    <n v="0"/>
  </r>
  <r>
    <x v="5"/>
    <d v="2024-12-07T00:00:00"/>
    <x v="16"/>
    <x v="20"/>
    <x v="9"/>
    <n v="12"/>
    <n v="12"/>
    <n v="0"/>
    <m/>
    <m/>
    <n v="0"/>
  </r>
  <r>
    <x v="5"/>
    <d v="2024-12-07T00:00:00"/>
    <x v="16"/>
    <x v="20"/>
    <x v="9"/>
    <n v="1"/>
    <n v="2"/>
    <n v="1"/>
    <m/>
    <m/>
    <n v="0"/>
  </r>
  <r>
    <x v="5"/>
    <d v="2024-12-07T00:00:00"/>
    <x v="16"/>
    <x v="20"/>
    <x v="9"/>
    <n v="1"/>
    <n v="2"/>
    <n v="1"/>
    <m/>
    <m/>
    <n v="0"/>
  </r>
  <r>
    <x v="5"/>
    <d v="2024-12-07T00:00:00"/>
    <x v="16"/>
    <x v="20"/>
    <x v="9"/>
    <n v="4"/>
    <n v="3"/>
    <n v="-1"/>
    <m/>
    <m/>
    <n v="0"/>
  </r>
  <r>
    <x v="5"/>
    <d v="2024-12-07T00:00:00"/>
    <x v="16"/>
    <x v="20"/>
    <x v="9"/>
    <n v="2"/>
    <n v="2"/>
    <n v="0"/>
    <m/>
    <m/>
    <n v="0"/>
  </r>
  <r>
    <x v="5"/>
    <d v="2024-12-07T00:00:00"/>
    <x v="16"/>
    <x v="20"/>
    <x v="9"/>
    <n v="2"/>
    <n v="2"/>
    <n v="0"/>
    <m/>
    <m/>
    <n v="0"/>
  </r>
  <r>
    <x v="5"/>
    <d v="2024-12-07T00:00:00"/>
    <x v="16"/>
    <x v="20"/>
    <x v="9"/>
    <n v="1"/>
    <n v="1"/>
    <n v="0"/>
    <m/>
    <m/>
    <n v="0"/>
  </r>
  <r>
    <x v="5"/>
    <d v="2024-12-07T00:00:00"/>
    <x v="16"/>
    <x v="20"/>
    <x v="9"/>
    <n v="5"/>
    <n v="5"/>
    <n v="0"/>
    <m/>
    <m/>
    <n v="0"/>
  </r>
  <r>
    <x v="5"/>
    <d v="2024-12-07T00:00:00"/>
    <x v="16"/>
    <x v="20"/>
    <x v="9"/>
    <n v="3"/>
    <n v="3"/>
    <n v="0"/>
    <m/>
    <m/>
    <n v="0"/>
  </r>
  <r>
    <x v="5"/>
    <d v="2024-12-07T00:00:00"/>
    <x v="16"/>
    <x v="20"/>
    <x v="9"/>
    <n v="10"/>
    <n v="10"/>
    <n v="0"/>
    <m/>
    <m/>
    <n v="0"/>
  </r>
  <r>
    <x v="5"/>
    <d v="2024-12-07T00:00:00"/>
    <x v="16"/>
    <x v="20"/>
    <x v="9"/>
    <n v="6"/>
    <n v="6"/>
    <n v="0"/>
    <m/>
    <m/>
    <n v="0"/>
  </r>
  <r>
    <x v="5"/>
    <d v="2024-12-07T00:00:00"/>
    <x v="16"/>
    <x v="20"/>
    <x v="9"/>
    <n v="2"/>
    <n v="2"/>
    <n v="0"/>
    <m/>
    <m/>
    <n v="0"/>
  </r>
  <r>
    <x v="5"/>
    <d v="2024-12-07T00:00:00"/>
    <x v="16"/>
    <x v="20"/>
    <x v="9"/>
    <n v="2"/>
    <n v="2"/>
    <n v="0"/>
    <m/>
    <m/>
    <n v="0"/>
  </r>
  <r>
    <x v="5"/>
    <d v="2024-12-07T00:00:00"/>
    <x v="16"/>
    <x v="16"/>
    <x v="7"/>
    <n v="1"/>
    <n v="1"/>
    <n v="0"/>
    <m/>
    <m/>
    <n v="0"/>
  </r>
  <r>
    <x v="5"/>
    <d v="2024-12-07T00:00:00"/>
    <x v="16"/>
    <x v="16"/>
    <x v="7"/>
    <n v="1"/>
    <n v="1"/>
    <n v="0"/>
    <m/>
    <m/>
    <n v="0"/>
  </r>
  <r>
    <x v="5"/>
    <d v="2024-12-07T00:00:00"/>
    <x v="16"/>
    <x v="16"/>
    <x v="7"/>
    <n v="1"/>
    <n v="1"/>
    <n v="0"/>
    <m/>
    <m/>
    <n v="0"/>
  </r>
  <r>
    <x v="5"/>
    <d v="2024-12-07T00:00:00"/>
    <x v="16"/>
    <x v="16"/>
    <x v="7"/>
    <n v="1"/>
    <n v="2"/>
    <n v="1"/>
    <m/>
    <m/>
    <n v="0"/>
  </r>
  <r>
    <x v="5"/>
    <d v="2024-12-07T00:00:00"/>
    <x v="16"/>
    <x v="16"/>
    <x v="7"/>
    <n v="1"/>
    <n v="2"/>
    <n v="1"/>
    <m/>
    <m/>
    <n v="0"/>
  </r>
  <r>
    <x v="5"/>
    <d v="2024-12-07T00:00:00"/>
    <x v="16"/>
    <x v="16"/>
    <x v="7"/>
    <n v="12"/>
    <n v="12"/>
    <n v="0"/>
    <m/>
    <m/>
    <n v="0"/>
  </r>
  <r>
    <x v="5"/>
    <d v="2024-12-07T00:00:00"/>
    <x v="16"/>
    <x v="16"/>
    <x v="7"/>
    <n v="2"/>
    <n v="2"/>
    <n v="0"/>
    <m/>
    <m/>
    <n v="0"/>
  </r>
  <r>
    <x v="5"/>
    <d v="2024-12-07T00:00:00"/>
    <x v="16"/>
    <x v="16"/>
    <x v="7"/>
    <n v="2"/>
    <n v="2"/>
    <n v="0"/>
    <m/>
    <m/>
    <n v="0"/>
  </r>
  <r>
    <x v="5"/>
    <d v="2024-12-07T00:00:00"/>
    <x v="16"/>
    <x v="16"/>
    <x v="7"/>
    <n v="4"/>
    <m/>
    <n v="-4"/>
    <m/>
    <m/>
    <n v="0"/>
  </r>
  <r>
    <x v="5"/>
    <d v="2024-12-07T00:00:00"/>
    <x v="16"/>
    <x v="16"/>
    <x v="7"/>
    <n v="8"/>
    <n v="7"/>
    <n v="-1"/>
    <m/>
    <m/>
    <n v="0"/>
  </r>
  <r>
    <x v="5"/>
    <d v="2024-12-07T00:00:00"/>
    <x v="16"/>
    <x v="16"/>
    <x v="7"/>
    <n v="2"/>
    <n v="2"/>
    <n v="0"/>
    <m/>
    <m/>
    <n v="0"/>
  </r>
  <r>
    <x v="5"/>
    <d v="2024-12-07T00:00:00"/>
    <x v="16"/>
    <x v="16"/>
    <x v="7"/>
    <n v="2"/>
    <n v="3"/>
    <n v="1"/>
    <m/>
    <m/>
    <n v="0"/>
  </r>
  <r>
    <x v="5"/>
    <d v="2024-12-07T00:00:00"/>
    <x v="16"/>
    <x v="16"/>
    <x v="7"/>
    <n v="10"/>
    <n v="6"/>
    <n v="-4"/>
    <m/>
    <m/>
    <n v="0"/>
  </r>
  <r>
    <x v="5"/>
    <d v="2024-12-07T00:00:00"/>
    <x v="16"/>
    <x v="16"/>
    <x v="7"/>
    <n v="6"/>
    <n v="5"/>
    <n v="-1"/>
    <m/>
    <m/>
    <n v="0"/>
  </r>
  <r>
    <x v="5"/>
    <d v="2024-12-07T00:00:00"/>
    <x v="16"/>
    <x v="16"/>
    <x v="7"/>
    <n v="1"/>
    <n v="2"/>
    <n v="1"/>
    <m/>
    <m/>
    <n v="0"/>
  </r>
  <r>
    <x v="5"/>
    <d v="2024-12-07T00:00:00"/>
    <x v="16"/>
    <x v="16"/>
    <x v="7"/>
    <n v="4"/>
    <n v="5"/>
    <n v="1"/>
    <m/>
    <m/>
    <n v="0"/>
  </r>
  <r>
    <x v="5"/>
    <d v="2024-12-07T00:00:00"/>
    <x v="16"/>
    <x v="16"/>
    <x v="15"/>
    <n v="4"/>
    <n v="3"/>
    <n v="-1"/>
    <m/>
    <m/>
    <n v="0"/>
  </r>
  <r>
    <x v="5"/>
    <d v="2024-12-07T00:00:00"/>
    <x v="16"/>
    <x v="18"/>
    <x v="10"/>
    <n v="1"/>
    <n v="1"/>
    <n v="0"/>
    <m/>
    <m/>
    <n v="0"/>
  </r>
  <r>
    <x v="5"/>
    <d v="2024-12-07T00:00:00"/>
    <x v="16"/>
    <x v="18"/>
    <x v="10"/>
    <n v="1"/>
    <n v="1"/>
    <n v="0"/>
    <m/>
    <m/>
    <n v="0"/>
  </r>
  <r>
    <x v="5"/>
    <d v="2024-12-07T00:00:00"/>
    <x v="16"/>
    <x v="18"/>
    <x v="10"/>
    <n v="1"/>
    <n v="1"/>
    <n v="0"/>
    <m/>
    <m/>
    <n v="0"/>
  </r>
  <r>
    <x v="5"/>
    <d v="2024-12-07T00:00:00"/>
    <x v="16"/>
    <x v="18"/>
    <x v="10"/>
    <n v="1"/>
    <n v="1"/>
    <n v="0"/>
    <m/>
    <m/>
    <n v="0"/>
  </r>
  <r>
    <x v="5"/>
    <d v="2024-12-07T00:00:00"/>
    <x v="16"/>
    <x v="18"/>
    <x v="10"/>
    <n v="2"/>
    <n v="2"/>
    <n v="0"/>
    <m/>
    <m/>
    <n v="0"/>
  </r>
  <r>
    <x v="5"/>
    <d v="2024-12-07T00:00:00"/>
    <x v="16"/>
    <x v="18"/>
    <x v="10"/>
    <n v="2"/>
    <n v="2"/>
    <n v="0"/>
    <m/>
    <m/>
    <n v="0"/>
  </r>
  <r>
    <x v="5"/>
    <d v="2024-12-07T00:00:00"/>
    <x v="16"/>
    <x v="18"/>
    <x v="10"/>
    <n v="12"/>
    <n v="12"/>
    <n v="0"/>
    <m/>
    <m/>
    <n v="0"/>
  </r>
  <r>
    <x v="5"/>
    <d v="2024-12-07T00:00:00"/>
    <x v="16"/>
    <x v="18"/>
    <x v="10"/>
    <n v="1"/>
    <n v="1"/>
    <n v="0"/>
    <m/>
    <m/>
    <n v="0"/>
  </r>
  <r>
    <x v="5"/>
    <d v="2024-12-07T00:00:00"/>
    <x v="16"/>
    <x v="18"/>
    <x v="10"/>
    <n v="1"/>
    <n v="1"/>
    <n v="0"/>
    <m/>
    <m/>
    <n v="0"/>
  </r>
  <r>
    <x v="5"/>
    <d v="2024-12-07T00:00:00"/>
    <x v="16"/>
    <x v="18"/>
    <x v="10"/>
    <n v="4"/>
    <n v="4"/>
    <n v="0"/>
    <m/>
    <m/>
    <n v="0"/>
  </r>
  <r>
    <x v="5"/>
    <d v="2024-12-07T00:00:00"/>
    <x v="16"/>
    <x v="18"/>
    <x v="10"/>
    <n v="2"/>
    <n v="2"/>
    <n v="0"/>
    <m/>
    <m/>
    <n v="0"/>
  </r>
  <r>
    <x v="5"/>
    <d v="2024-12-07T00:00:00"/>
    <x v="16"/>
    <x v="18"/>
    <x v="10"/>
    <n v="2"/>
    <n v="2"/>
    <n v="0"/>
    <m/>
    <m/>
    <n v="0"/>
  </r>
  <r>
    <x v="5"/>
    <d v="2024-12-07T00:00:00"/>
    <x v="16"/>
    <x v="18"/>
    <x v="10"/>
    <n v="1"/>
    <n v="1"/>
    <n v="0"/>
    <m/>
    <m/>
    <n v="0"/>
  </r>
  <r>
    <x v="5"/>
    <d v="2024-12-07T00:00:00"/>
    <x v="16"/>
    <x v="18"/>
    <x v="10"/>
    <n v="5"/>
    <n v="5"/>
    <n v="0"/>
    <m/>
    <m/>
    <n v="0"/>
  </r>
  <r>
    <x v="5"/>
    <d v="2024-12-07T00:00:00"/>
    <x v="16"/>
    <x v="18"/>
    <x v="10"/>
    <n v="3"/>
    <n v="3"/>
    <n v="0"/>
    <m/>
    <m/>
    <n v="0"/>
  </r>
  <r>
    <x v="5"/>
    <d v="2024-12-07T00:00:00"/>
    <x v="16"/>
    <x v="18"/>
    <x v="10"/>
    <n v="10"/>
    <n v="9"/>
    <n v="-1"/>
    <m/>
    <m/>
    <n v="0"/>
  </r>
  <r>
    <x v="5"/>
    <d v="2024-12-07T00:00:00"/>
    <x v="16"/>
    <x v="18"/>
    <x v="10"/>
    <n v="6"/>
    <n v="6"/>
    <n v="0"/>
    <m/>
    <m/>
    <n v="0"/>
  </r>
  <r>
    <x v="5"/>
    <d v="2024-12-07T00:00:00"/>
    <x v="16"/>
    <x v="18"/>
    <x v="10"/>
    <n v="2"/>
    <n v="2"/>
    <n v="0"/>
    <m/>
    <m/>
    <n v="0"/>
  </r>
  <r>
    <x v="5"/>
    <d v="2024-12-07T00:00:00"/>
    <x v="16"/>
    <x v="18"/>
    <x v="10"/>
    <n v="2"/>
    <n v="2"/>
    <n v="0"/>
    <m/>
    <m/>
    <n v="0"/>
  </r>
  <r>
    <x v="5"/>
    <d v="2024-12-08T00:00:00"/>
    <x v="16"/>
    <x v="15"/>
    <x v="16"/>
    <n v="1"/>
    <n v="0"/>
    <n v="-1"/>
    <n v="0"/>
    <n v="0"/>
    <n v="0"/>
  </r>
  <r>
    <x v="5"/>
    <d v="2024-12-08T00:00:00"/>
    <x v="16"/>
    <x v="15"/>
    <x v="16"/>
    <m/>
    <n v="4"/>
    <n v="4"/>
    <n v="7"/>
    <n v="4"/>
    <n v="-3"/>
  </r>
  <r>
    <x v="5"/>
    <d v="2024-12-08T00:00:00"/>
    <x v="16"/>
    <x v="15"/>
    <x v="16"/>
    <n v="1"/>
    <n v="1"/>
    <n v="0"/>
    <n v="0"/>
    <n v="0"/>
    <n v="0"/>
  </r>
  <r>
    <x v="5"/>
    <d v="2024-12-08T00:00:00"/>
    <x v="16"/>
    <x v="15"/>
    <x v="16"/>
    <m/>
    <n v="2"/>
    <n v="2"/>
    <n v="2"/>
    <n v="0"/>
    <n v="-2"/>
  </r>
  <r>
    <x v="5"/>
    <d v="2024-12-08T00:00:00"/>
    <x v="16"/>
    <x v="15"/>
    <x v="16"/>
    <n v="1"/>
    <n v="1"/>
    <n v="0"/>
    <n v="0"/>
    <n v="0"/>
    <n v="0"/>
  </r>
  <r>
    <x v="5"/>
    <d v="2024-12-08T00:00:00"/>
    <x v="16"/>
    <x v="15"/>
    <x v="17"/>
    <n v="2"/>
    <n v="2"/>
    <n v="0"/>
    <m/>
    <m/>
    <n v="0"/>
  </r>
  <r>
    <x v="5"/>
    <d v="2024-12-08T00:00:00"/>
    <x v="16"/>
    <x v="15"/>
    <x v="17"/>
    <m/>
    <n v="0"/>
    <n v="0"/>
    <n v="1"/>
    <n v="1"/>
    <n v="0"/>
  </r>
  <r>
    <x v="5"/>
    <d v="2024-12-08T00:00:00"/>
    <x v="16"/>
    <x v="15"/>
    <x v="17"/>
    <m/>
    <n v="2"/>
    <n v="2"/>
    <n v="4"/>
    <n v="1"/>
    <n v="-3"/>
  </r>
  <r>
    <x v="5"/>
    <d v="2024-12-08T00:00:00"/>
    <x v="16"/>
    <x v="15"/>
    <x v="17"/>
    <n v="1"/>
    <n v="1"/>
    <n v="0"/>
    <m/>
    <m/>
    <n v="0"/>
  </r>
  <r>
    <x v="5"/>
    <d v="2024-12-08T00:00:00"/>
    <x v="16"/>
    <x v="15"/>
    <x v="17"/>
    <n v="1"/>
    <n v="1"/>
    <n v="0"/>
    <m/>
    <m/>
    <n v="0"/>
  </r>
  <r>
    <x v="5"/>
    <d v="2024-12-08T00:00:00"/>
    <x v="16"/>
    <x v="15"/>
    <x v="18"/>
    <n v="2"/>
    <n v="2"/>
    <n v="0"/>
    <m/>
    <m/>
    <n v="0"/>
  </r>
  <r>
    <x v="5"/>
    <d v="2024-12-08T00:00:00"/>
    <x v="16"/>
    <x v="15"/>
    <x v="18"/>
    <n v="1"/>
    <n v="1"/>
    <n v="0"/>
    <m/>
    <m/>
    <n v="0"/>
  </r>
  <r>
    <x v="5"/>
    <d v="2024-12-08T00:00:00"/>
    <x v="16"/>
    <x v="15"/>
    <x v="18"/>
    <n v="1"/>
    <n v="1"/>
    <n v="0"/>
    <m/>
    <m/>
    <n v="0"/>
  </r>
  <r>
    <x v="5"/>
    <d v="2024-12-08T00:00:00"/>
    <x v="16"/>
    <x v="15"/>
    <x v="18"/>
    <n v="3"/>
    <n v="2"/>
    <n v="-1"/>
    <m/>
    <m/>
    <n v="0"/>
  </r>
  <r>
    <x v="5"/>
    <d v="2024-12-08T00:00:00"/>
    <x v="16"/>
    <x v="15"/>
    <x v="14"/>
    <m/>
    <m/>
    <n v="0"/>
    <n v="6"/>
    <n v="4"/>
    <n v="-2"/>
  </r>
  <r>
    <x v="5"/>
    <d v="2024-12-08T00:00:00"/>
    <x v="16"/>
    <x v="15"/>
    <x v="14"/>
    <n v="3"/>
    <n v="1"/>
    <n v="-2"/>
    <n v="6"/>
    <n v="5"/>
    <n v="-1"/>
  </r>
  <r>
    <x v="5"/>
    <d v="2024-12-08T00:00:00"/>
    <x v="16"/>
    <x v="15"/>
    <x v="14"/>
    <m/>
    <m/>
    <n v="0"/>
    <n v="6"/>
    <n v="5"/>
    <n v="-1"/>
  </r>
  <r>
    <x v="5"/>
    <d v="2024-12-08T00:00:00"/>
    <x v="16"/>
    <x v="15"/>
    <x v="14"/>
    <m/>
    <m/>
    <n v="0"/>
    <n v="3"/>
    <n v="3"/>
    <n v="0"/>
  </r>
  <r>
    <x v="5"/>
    <d v="2024-12-13T00:00:00"/>
    <x v="17"/>
    <x v="20"/>
    <x v="9"/>
    <n v="1"/>
    <n v="1"/>
    <n v="0"/>
    <m/>
    <m/>
    <n v="0"/>
  </r>
  <r>
    <x v="5"/>
    <d v="2024-12-13T00:00:00"/>
    <x v="17"/>
    <x v="20"/>
    <x v="9"/>
    <n v="1"/>
    <n v="1"/>
    <n v="0"/>
    <m/>
    <m/>
    <n v="0"/>
  </r>
  <r>
    <x v="5"/>
    <d v="2024-12-13T00:00:00"/>
    <x v="17"/>
    <x v="20"/>
    <x v="9"/>
    <n v="1"/>
    <n v="1"/>
    <n v="0"/>
    <m/>
    <m/>
    <n v="0"/>
  </r>
  <r>
    <x v="5"/>
    <d v="2024-12-13T00:00:00"/>
    <x v="17"/>
    <x v="20"/>
    <x v="9"/>
    <n v="1"/>
    <n v="1"/>
    <n v="0"/>
    <m/>
    <m/>
    <n v="0"/>
  </r>
  <r>
    <x v="5"/>
    <d v="2024-12-13T00:00:00"/>
    <x v="17"/>
    <x v="20"/>
    <x v="9"/>
    <n v="2"/>
    <n v="2"/>
    <n v="0"/>
    <m/>
    <m/>
    <n v="0"/>
  </r>
  <r>
    <x v="5"/>
    <d v="2024-12-13T00:00:00"/>
    <x v="17"/>
    <x v="20"/>
    <x v="9"/>
    <n v="2"/>
    <n v="2"/>
    <n v="0"/>
    <m/>
    <m/>
    <n v="0"/>
  </r>
  <r>
    <x v="5"/>
    <d v="2024-12-13T00:00:00"/>
    <x v="17"/>
    <x v="20"/>
    <x v="9"/>
    <n v="12"/>
    <n v="12"/>
    <n v="0"/>
    <m/>
    <m/>
    <n v="0"/>
  </r>
  <r>
    <x v="5"/>
    <d v="2024-12-13T00:00:00"/>
    <x v="17"/>
    <x v="20"/>
    <x v="9"/>
    <n v="1"/>
    <n v="2"/>
    <n v="1"/>
    <m/>
    <m/>
    <n v="0"/>
  </r>
  <r>
    <x v="5"/>
    <d v="2024-12-13T00:00:00"/>
    <x v="17"/>
    <x v="20"/>
    <x v="9"/>
    <n v="1"/>
    <n v="2"/>
    <n v="1"/>
    <m/>
    <m/>
    <n v="0"/>
  </r>
  <r>
    <x v="5"/>
    <d v="2024-12-13T00:00:00"/>
    <x v="17"/>
    <x v="20"/>
    <x v="9"/>
    <n v="4"/>
    <n v="3"/>
    <n v="-1"/>
    <m/>
    <m/>
    <n v="0"/>
  </r>
  <r>
    <x v="5"/>
    <d v="2024-12-13T00:00:00"/>
    <x v="17"/>
    <x v="20"/>
    <x v="9"/>
    <n v="2"/>
    <n v="2"/>
    <n v="0"/>
    <m/>
    <m/>
    <n v="0"/>
  </r>
  <r>
    <x v="5"/>
    <d v="2024-12-13T00:00:00"/>
    <x v="17"/>
    <x v="20"/>
    <x v="9"/>
    <n v="2"/>
    <n v="2"/>
    <n v="0"/>
    <m/>
    <m/>
    <n v="0"/>
  </r>
  <r>
    <x v="5"/>
    <d v="2024-12-13T00:00:00"/>
    <x v="17"/>
    <x v="20"/>
    <x v="9"/>
    <n v="1"/>
    <n v="1"/>
    <n v="0"/>
    <m/>
    <m/>
    <n v="0"/>
  </r>
  <r>
    <x v="5"/>
    <d v="2024-12-13T00:00:00"/>
    <x v="17"/>
    <x v="20"/>
    <x v="9"/>
    <n v="5"/>
    <n v="5"/>
    <n v="0"/>
    <m/>
    <m/>
    <n v="0"/>
  </r>
  <r>
    <x v="5"/>
    <d v="2024-12-13T00:00:00"/>
    <x v="17"/>
    <x v="20"/>
    <x v="9"/>
    <n v="3"/>
    <n v="3"/>
    <n v="0"/>
    <m/>
    <m/>
    <n v="0"/>
  </r>
  <r>
    <x v="5"/>
    <d v="2024-12-13T00:00:00"/>
    <x v="17"/>
    <x v="20"/>
    <x v="9"/>
    <n v="10"/>
    <n v="10"/>
    <n v="0"/>
    <m/>
    <m/>
    <n v="0"/>
  </r>
  <r>
    <x v="5"/>
    <d v="2024-12-13T00:00:00"/>
    <x v="17"/>
    <x v="20"/>
    <x v="9"/>
    <n v="6"/>
    <n v="6"/>
    <n v="0"/>
    <m/>
    <m/>
    <n v="0"/>
  </r>
  <r>
    <x v="5"/>
    <d v="2024-12-13T00:00:00"/>
    <x v="17"/>
    <x v="20"/>
    <x v="9"/>
    <n v="2"/>
    <n v="2"/>
    <n v="0"/>
    <m/>
    <m/>
    <n v="0"/>
  </r>
  <r>
    <x v="5"/>
    <d v="2024-12-13T00:00:00"/>
    <x v="17"/>
    <x v="20"/>
    <x v="9"/>
    <n v="2"/>
    <n v="2"/>
    <n v="0"/>
    <m/>
    <m/>
    <n v="0"/>
  </r>
  <r>
    <x v="5"/>
    <d v="2024-12-13T00:00:00"/>
    <x v="17"/>
    <x v="16"/>
    <x v="7"/>
    <n v="1"/>
    <n v="1"/>
    <n v="0"/>
    <m/>
    <m/>
    <n v="0"/>
  </r>
  <r>
    <x v="5"/>
    <d v="2024-12-13T00:00:00"/>
    <x v="17"/>
    <x v="16"/>
    <x v="7"/>
    <n v="1"/>
    <n v="1"/>
    <n v="0"/>
    <m/>
    <m/>
    <n v="0"/>
  </r>
  <r>
    <x v="5"/>
    <d v="2024-12-13T00:00:00"/>
    <x v="17"/>
    <x v="16"/>
    <x v="7"/>
    <n v="1"/>
    <n v="1"/>
    <n v="0"/>
    <m/>
    <m/>
    <n v="0"/>
  </r>
  <r>
    <x v="5"/>
    <d v="2024-12-13T00:00:00"/>
    <x v="17"/>
    <x v="16"/>
    <x v="7"/>
    <n v="1"/>
    <n v="2"/>
    <n v="1"/>
    <m/>
    <m/>
    <n v="0"/>
  </r>
  <r>
    <x v="5"/>
    <d v="2024-12-13T00:00:00"/>
    <x v="17"/>
    <x v="16"/>
    <x v="7"/>
    <n v="1"/>
    <n v="2"/>
    <n v="1"/>
    <m/>
    <m/>
    <n v="0"/>
  </r>
  <r>
    <x v="5"/>
    <d v="2024-12-13T00:00:00"/>
    <x v="17"/>
    <x v="16"/>
    <x v="7"/>
    <n v="12"/>
    <n v="12"/>
    <n v="0"/>
    <m/>
    <m/>
    <n v="0"/>
  </r>
  <r>
    <x v="5"/>
    <d v="2024-12-13T00:00:00"/>
    <x v="17"/>
    <x v="16"/>
    <x v="7"/>
    <n v="2"/>
    <n v="2"/>
    <n v="0"/>
    <m/>
    <m/>
    <n v="0"/>
  </r>
  <r>
    <x v="5"/>
    <d v="2024-12-13T00:00:00"/>
    <x v="17"/>
    <x v="16"/>
    <x v="7"/>
    <n v="2"/>
    <n v="2"/>
    <n v="0"/>
    <m/>
    <m/>
    <n v="0"/>
  </r>
  <r>
    <x v="5"/>
    <d v="2024-12-13T00:00:00"/>
    <x v="17"/>
    <x v="16"/>
    <x v="7"/>
    <n v="4"/>
    <n v="3"/>
    <n v="-1"/>
    <m/>
    <m/>
    <n v="0"/>
  </r>
  <r>
    <x v="5"/>
    <d v="2024-12-13T00:00:00"/>
    <x v="17"/>
    <x v="16"/>
    <x v="7"/>
    <n v="8"/>
    <n v="6"/>
    <n v="-2"/>
    <m/>
    <m/>
    <n v="0"/>
  </r>
  <r>
    <x v="5"/>
    <d v="2024-12-13T00:00:00"/>
    <x v="17"/>
    <x v="16"/>
    <x v="7"/>
    <n v="2"/>
    <n v="2"/>
    <n v="0"/>
    <m/>
    <m/>
    <n v="0"/>
  </r>
  <r>
    <x v="5"/>
    <d v="2024-12-13T00:00:00"/>
    <x v="17"/>
    <x v="16"/>
    <x v="7"/>
    <n v="2"/>
    <n v="3"/>
    <n v="1"/>
    <m/>
    <m/>
    <n v="0"/>
  </r>
  <r>
    <x v="5"/>
    <d v="2024-12-13T00:00:00"/>
    <x v="17"/>
    <x v="16"/>
    <x v="7"/>
    <n v="10"/>
    <n v="6"/>
    <n v="-4"/>
    <m/>
    <m/>
    <n v="0"/>
  </r>
  <r>
    <x v="5"/>
    <d v="2024-12-13T00:00:00"/>
    <x v="17"/>
    <x v="16"/>
    <x v="7"/>
    <n v="6"/>
    <n v="5"/>
    <n v="-1"/>
    <m/>
    <m/>
    <n v="0"/>
  </r>
  <r>
    <x v="5"/>
    <d v="2024-12-13T00:00:00"/>
    <x v="17"/>
    <x v="16"/>
    <x v="7"/>
    <n v="1"/>
    <n v="2"/>
    <n v="1"/>
    <m/>
    <m/>
    <n v="0"/>
  </r>
  <r>
    <x v="5"/>
    <d v="2024-12-13T00:00:00"/>
    <x v="17"/>
    <x v="16"/>
    <x v="7"/>
    <n v="4"/>
    <n v="5"/>
    <n v="1"/>
    <m/>
    <m/>
    <n v="0"/>
  </r>
  <r>
    <x v="5"/>
    <d v="2024-12-13T00:00:00"/>
    <x v="17"/>
    <x v="16"/>
    <x v="15"/>
    <n v="4"/>
    <n v="3"/>
    <n v="-1"/>
    <m/>
    <m/>
    <n v="0"/>
  </r>
  <r>
    <x v="5"/>
    <d v="2024-12-13T00:00:00"/>
    <x v="17"/>
    <x v="15"/>
    <x v="16"/>
    <n v="1"/>
    <n v="0"/>
    <n v="-1"/>
    <n v="0"/>
    <n v="0"/>
    <n v="0"/>
  </r>
  <r>
    <x v="5"/>
    <d v="2024-12-13T00:00:00"/>
    <x v="17"/>
    <x v="15"/>
    <x v="16"/>
    <m/>
    <n v="4"/>
    <n v="4"/>
    <n v="7"/>
    <n v="4"/>
    <n v="-3"/>
  </r>
  <r>
    <x v="5"/>
    <d v="2024-12-13T00:00:00"/>
    <x v="17"/>
    <x v="15"/>
    <x v="16"/>
    <n v="1"/>
    <n v="1"/>
    <n v="0"/>
    <n v="0"/>
    <n v="0"/>
    <n v="0"/>
  </r>
  <r>
    <x v="5"/>
    <d v="2024-12-13T00:00:00"/>
    <x v="17"/>
    <x v="15"/>
    <x v="16"/>
    <m/>
    <n v="2"/>
    <n v="2"/>
    <n v="2"/>
    <n v="0"/>
    <n v="-2"/>
  </r>
  <r>
    <x v="5"/>
    <d v="2024-12-13T00:00:00"/>
    <x v="17"/>
    <x v="15"/>
    <x v="16"/>
    <n v="1"/>
    <n v="1"/>
    <n v="0"/>
    <n v="0"/>
    <n v="0"/>
    <n v="0"/>
  </r>
  <r>
    <x v="5"/>
    <d v="2024-12-13T00:00:00"/>
    <x v="17"/>
    <x v="15"/>
    <x v="17"/>
    <n v="2"/>
    <n v="2"/>
    <n v="0"/>
    <m/>
    <m/>
    <n v="0"/>
  </r>
  <r>
    <x v="5"/>
    <d v="2024-12-13T00:00:00"/>
    <x v="17"/>
    <x v="15"/>
    <x v="17"/>
    <m/>
    <n v="0"/>
    <n v="0"/>
    <n v="1"/>
    <n v="1"/>
    <n v="0"/>
  </r>
  <r>
    <x v="5"/>
    <d v="2024-12-13T00:00:00"/>
    <x v="17"/>
    <x v="15"/>
    <x v="17"/>
    <m/>
    <n v="2"/>
    <n v="2"/>
    <n v="4"/>
    <n v="1"/>
    <n v="-3"/>
  </r>
  <r>
    <x v="5"/>
    <d v="2024-12-13T00:00:00"/>
    <x v="17"/>
    <x v="15"/>
    <x v="17"/>
    <n v="1"/>
    <n v="1"/>
    <n v="0"/>
    <m/>
    <m/>
    <n v="0"/>
  </r>
  <r>
    <x v="5"/>
    <d v="2024-12-13T00:00:00"/>
    <x v="17"/>
    <x v="15"/>
    <x v="17"/>
    <n v="1"/>
    <n v="1"/>
    <n v="0"/>
    <m/>
    <m/>
    <n v="0"/>
  </r>
  <r>
    <x v="5"/>
    <d v="2024-12-13T00:00:00"/>
    <x v="17"/>
    <x v="15"/>
    <x v="18"/>
    <n v="2"/>
    <n v="2"/>
    <n v="0"/>
    <m/>
    <m/>
    <n v="0"/>
  </r>
  <r>
    <x v="5"/>
    <d v="2024-12-13T00:00:00"/>
    <x v="17"/>
    <x v="15"/>
    <x v="18"/>
    <n v="1"/>
    <n v="1"/>
    <n v="0"/>
    <m/>
    <m/>
    <n v="0"/>
  </r>
  <r>
    <x v="5"/>
    <d v="2024-12-13T00:00:00"/>
    <x v="17"/>
    <x v="15"/>
    <x v="18"/>
    <n v="1"/>
    <n v="1"/>
    <n v="0"/>
    <m/>
    <m/>
    <n v="0"/>
  </r>
  <r>
    <x v="5"/>
    <d v="2024-12-13T00:00:00"/>
    <x v="17"/>
    <x v="15"/>
    <x v="18"/>
    <n v="3"/>
    <n v="2"/>
    <n v="-1"/>
    <m/>
    <m/>
    <n v="0"/>
  </r>
  <r>
    <x v="5"/>
    <d v="2024-12-13T00:00:00"/>
    <x v="17"/>
    <x v="15"/>
    <x v="14"/>
    <m/>
    <m/>
    <n v="0"/>
    <n v="6"/>
    <n v="4"/>
    <n v="-2"/>
  </r>
  <r>
    <x v="5"/>
    <d v="2024-12-13T00:00:00"/>
    <x v="17"/>
    <x v="15"/>
    <x v="14"/>
    <n v="3"/>
    <n v="1"/>
    <n v="-2"/>
    <n v="6"/>
    <n v="5"/>
    <n v="-1"/>
  </r>
  <r>
    <x v="5"/>
    <d v="2024-12-13T00:00:00"/>
    <x v="17"/>
    <x v="15"/>
    <x v="14"/>
    <m/>
    <m/>
    <n v="0"/>
    <n v="6"/>
    <n v="5"/>
    <n v="-1"/>
  </r>
  <r>
    <x v="5"/>
    <d v="2024-12-13T00:00:00"/>
    <x v="17"/>
    <x v="15"/>
    <x v="14"/>
    <m/>
    <m/>
    <n v="0"/>
    <n v="3"/>
    <n v="3"/>
    <n v="0"/>
  </r>
  <r>
    <x v="5"/>
    <d v="2024-12-13T00:00:00"/>
    <x v="17"/>
    <x v="12"/>
    <x v="13"/>
    <n v="1"/>
    <n v="1"/>
    <n v="0"/>
    <m/>
    <m/>
    <n v="0"/>
  </r>
  <r>
    <x v="5"/>
    <d v="2024-12-13T00:00:00"/>
    <x v="17"/>
    <x v="12"/>
    <x v="13"/>
    <n v="1"/>
    <n v="1"/>
    <n v="0"/>
    <m/>
    <m/>
    <n v="0"/>
  </r>
  <r>
    <x v="5"/>
    <d v="2024-12-13T00:00:00"/>
    <x v="17"/>
    <x v="12"/>
    <x v="13"/>
    <n v="2"/>
    <n v="2"/>
    <n v="0"/>
    <m/>
    <m/>
    <n v="0"/>
  </r>
  <r>
    <x v="5"/>
    <d v="2024-12-13T00:00:00"/>
    <x v="17"/>
    <x v="12"/>
    <x v="13"/>
    <n v="1"/>
    <n v="1"/>
    <n v="0"/>
    <m/>
    <m/>
    <n v="0"/>
  </r>
  <r>
    <x v="5"/>
    <d v="2024-12-13T00:00:00"/>
    <x v="17"/>
    <x v="12"/>
    <x v="13"/>
    <n v="1"/>
    <n v="1"/>
    <n v="0"/>
    <m/>
    <m/>
    <n v="0"/>
  </r>
  <r>
    <x v="5"/>
    <d v="2024-12-13T00:00:00"/>
    <x v="17"/>
    <x v="12"/>
    <x v="13"/>
    <n v="1"/>
    <n v="1"/>
    <n v="0"/>
    <m/>
    <m/>
    <n v="0"/>
  </r>
  <r>
    <x v="5"/>
    <d v="2024-12-13T00:00:00"/>
    <x v="17"/>
    <x v="12"/>
    <x v="13"/>
    <n v="1"/>
    <n v="1"/>
    <n v="0"/>
    <m/>
    <m/>
    <n v="0"/>
  </r>
  <r>
    <x v="5"/>
    <d v="2024-12-13T00:00:00"/>
    <x v="17"/>
    <x v="12"/>
    <x v="13"/>
    <n v="1"/>
    <n v="1"/>
    <n v="0"/>
    <m/>
    <m/>
    <n v="0"/>
  </r>
  <r>
    <x v="5"/>
    <d v="2024-12-13T00:00:00"/>
    <x v="17"/>
    <x v="12"/>
    <x v="13"/>
    <n v="3"/>
    <n v="3"/>
    <n v="0"/>
    <m/>
    <m/>
    <n v="0"/>
  </r>
  <r>
    <x v="5"/>
    <d v="2024-12-13T00:00:00"/>
    <x v="17"/>
    <x v="12"/>
    <x v="13"/>
    <n v="1"/>
    <n v="1"/>
    <n v="0"/>
    <m/>
    <m/>
    <n v="0"/>
  </r>
  <r>
    <x v="5"/>
    <d v="2024-12-13T00:00:00"/>
    <x v="17"/>
    <x v="12"/>
    <x v="13"/>
    <n v="1"/>
    <n v="1"/>
    <n v="0"/>
    <m/>
    <m/>
    <n v="0"/>
  </r>
  <r>
    <x v="5"/>
    <d v="2024-12-13T00:00:00"/>
    <x v="17"/>
    <x v="12"/>
    <x v="13"/>
    <n v="1"/>
    <n v="1"/>
    <n v="0"/>
    <m/>
    <m/>
    <n v="0"/>
  </r>
  <r>
    <x v="5"/>
    <d v="2024-12-13T00:00:00"/>
    <x v="17"/>
    <x v="12"/>
    <x v="13"/>
    <n v="1"/>
    <n v="1"/>
    <n v="0"/>
    <m/>
    <m/>
    <n v="0"/>
  </r>
  <r>
    <x v="5"/>
    <d v="2024-12-13T00:00:00"/>
    <x v="17"/>
    <x v="12"/>
    <x v="13"/>
    <n v="4"/>
    <n v="4"/>
    <n v="0"/>
    <m/>
    <m/>
    <n v="0"/>
  </r>
  <r>
    <x v="5"/>
    <d v="2024-12-13T00:00:00"/>
    <x v="17"/>
    <x v="12"/>
    <x v="13"/>
    <n v="1"/>
    <n v="2"/>
    <n v="1"/>
    <m/>
    <m/>
    <n v="0"/>
  </r>
  <r>
    <x v="5"/>
    <d v="2024-12-13T00:00:00"/>
    <x v="17"/>
    <x v="12"/>
    <x v="13"/>
    <m/>
    <n v="1"/>
    <n v="1"/>
    <m/>
    <m/>
    <n v="0"/>
  </r>
  <r>
    <x v="5"/>
    <d v="2024-12-13T00:00:00"/>
    <x v="17"/>
    <x v="12"/>
    <x v="13"/>
    <n v="2"/>
    <n v="4"/>
    <n v="2"/>
    <m/>
    <m/>
    <n v="0"/>
  </r>
  <r>
    <x v="5"/>
    <d v="2024-12-13T00:00:00"/>
    <x v="17"/>
    <x v="12"/>
    <x v="19"/>
    <n v="2"/>
    <n v="2"/>
    <n v="0"/>
    <m/>
    <m/>
    <n v="0"/>
  </r>
  <r>
    <x v="5"/>
    <d v="2024-12-13T00:00:00"/>
    <x v="17"/>
    <x v="12"/>
    <x v="19"/>
    <n v="1"/>
    <n v="1"/>
    <n v="0"/>
    <m/>
    <m/>
    <n v="0"/>
  </r>
  <r>
    <x v="5"/>
    <d v="2024-12-13T00:00:00"/>
    <x v="17"/>
    <x v="12"/>
    <x v="19"/>
    <n v="3"/>
    <n v="3"/>
    <n v="0"/>
    <m/>
    <m/>
    <n v="0"/>
  </r>
  <r>
    <x v="5"/>
    <d v="2024-12-13T00:00:00"/>
    <x v="17"/>
    <x v="12"/>
    <x v="19"/>
    <n v="3"/>
    <n v="3"/>
    <n v="0"/>
    <m/>
    <n v="1"/>
    <n v="1"/>
  </r>
  <r>
    <x v="5"/>
    <d v="2024-12-13T00:00:00"/>
    <x v="17"/>
    <x v="12"/>
    <x v="19"/>
    <n v="0"/>
    <n v="0"/>
    <n v="0"/>
    <m/>
    <m/>
    <n v="0"/>
  </r>
  <r>
    <x v="5"/>
    <d v="2024-12-13T00:00:00"/>
    <x v="17"/>
    <x v="12"/>
    <x v="19"/>
    <n v="1"/>
    <n v="1"/>
    <n v="0"/>
    <m/>
    <m/>
    <n v="0"/>
  </r>
  <r>
    <x v="5"/>
    <d v="2024-12-21T00:00:00"/>
    <x v="18"/>
    <x v="20"/>
    <x v="9"/>
    <n v="1"/>
    <n v="1"/>
    <n v="0"/>
    <m/>
    <m/>
    <n v="0"/>
  </r>
  <r>
    <x v="5"/>
    <d v="2024-12-21T00:00:00"/>
    <x v="18"/>
    <x v="20"/>
    <x v="9"/>
    <n v="1"/>
    <n v="1"/>
    <n v="0"/>
    <m/>
    <m/>
    <n v="0"/>
  </r>
  <r>
    <x v="5"/>
    <d v="2024-12-21T00:00:00"/>
    <x v="18"/>
    <x v="20"/>
    <x v="9"/>
    <n v="1"/>
    <n v="1"/>
    <n v="0"/>
    <m/>
    <m/>
    <n v="0"/>
  </r>
  <r>
    <x v="5"/>
    <d v="2024-12-21T00:00:00"/>
    <x v="18"/>
    <x v="20"/>
    <x v="9"/>
    <n v="1"/>
    <n v="1"/>
    <n v="0"/>
    <m/>
    <m/>
    <n v="0"/>
  </r>
  <r>
    <x v="5"/>
    <d v="2024-12-21T00:00:00"/>
    <x v="18"/>
    <x v="20"/>
    <x v="9"/>
    <n v="2"/>
    <n v="2"/>
    <n v="0"/>
    <m/>
    <m/>
    <n v="0"/>
  </r>
  <r>
    <x v="5"/>
    <d v="2024-12-21T00:00:00"/>
    <x v="18"/>
    <x v="20"/>
    <x v="9"/>
    <n v="2"/>
    <n v="2"/>
    <n v="0"/>
    <m/>
    <m/>
    <n v="0"/>
  </r>
  <r>
    <x v="5"/>
    <d v="2024-12-21T00:00:00"/>
    <x v="18"/>
    <x v="20"/>
    <x v="9"/>
    <n v="12"/>
    <n v="12"/>
    <n v="0"/>
    <m/>
    <m/>
    <n v="0"/>
  </r>
  <r>
    <x v="5"/>
    <d v="2024-12-21T00:00:00"/>
    <x v="18"/>
    <x v="20"/>
    <x v="9"/>
    <n v="1"/>
    <n v="2"/>
    <n v="1"/>
    <m/>
    <m/>
    <n v="0"/>
  </r>
  <r>
    <x v="5"/>
    <d v="2024-12-21T00:00:00"/>
    <x v="18"/>
    <x v="20"/>
    <x v="9"/>
    <n v="1"/>
    <n v="2"/>
    <n v="1"/>
    <m/>
    <m/>
    <n v="0"/>
  </r>
  <r>
    <x v="5"/>
    <d v="2024-12-21T00:00:00"/>
    <x v="18"/>
    <x v="20"/>
    <x v="9"/>
    <n v="4"/>
    <n v="3"/>
    <n v="-1"/>
    <m/>
    <m/>
    <n v="0"/>
  </r>
  <r>
    <x v="5"/>
    <d v="2024-12-21T00:00:00"/>
    <x v="18"/>
    <x v="20"/>
    <x v="9"/>
    <n v="2"/>
    <n v="2"/>
    <n v="0"/>
    <m/>
    <m/>
    <n v="0"/>
  </r>
  <r>
    <x v="5"/>
    <d v="2024-12-21T00:00:00"/>
    <x v="18"/>
    <x v="20"/>
    <x v="9"/>
    <n v="2"/>
    <n v="2"/>
    <n v="0"/>
    <m/>
    <m/>
    <n v="0"/>
  </r>
  <r>
    <x v="5"/>
    <d v="2024-12-21T00:00:00"/>
    <x v="18"/>
    <x v="20"/>
    <x v="9"/>
    <n v="1"/>
    <n v="1"/>
    <n v="0"/>
    <m/>
    <m/>
    <n v="0"/>
  </r>
  <r>
    <x v="5"/>
    <d v="2024-12-21T00:00:00"/>
    <x v="18"/>
    <x v="20"/>
    <x v="9"/>
    <n v="5"/>
    <n v="5"/>
    <n v="0"/>
    <m/>
    <m/>
    <n v="0"/>
  </r>
  <r>
    <x v="5"/>
    <d v="2024-12-21T00:00:00"/>
    <x v="18"/>
    <x v="20"/>
    <x v="9"/>
    <n v="3"/>
    <n v="3"/>
    <n v="0"/>
    <m/>
    <m/>
    <n v="0"/>
  </r>
  <r>
    <x v="5"/>
    <d v="2024-12-21T00:00:00"/>
    <x v="18"/>
    <x v="20"/>
    <x v="9"/>
    <n v="10"/>
    <n v="10"/>
    <n v="0"/>
    <m/>
    <m/>
    <n v="0"/>
  </r>
  <r>
    <x v="5"/>
    <d v="2024-12-21T00:00:00"/>
    <x v="18"/>
    <x v="20"/>
    <x v="9"/>
    <n v="6"/>
    <n v="6"/>
    <n v="0"/>
    <m/>
    <m/>
    <n v="0"/>
  </r>
  <r>
    <x v="5"/>
    <d v="2024-12-21T00:00:00"/>
    <x v="18"/>
    <x v="20"/>
    <x v="9"/>
    <n v="2"/>
    <n v="2"/>
    <n v="0"/>
    <m/>
    <m/>
    <n v="0"/>
  </r>
  <r>
    <x v="5"/>
    <d v="2024-12-21T00:00:00"/>
    <x v="18"/>
    <x v="20"/>
    <x v="9"/>
    <n v="2"/>
    <n v="2"/>
    <n v="0"/>
    <m/>
    <m/>
    <n v="0"/>
  </r>
  <r>
    <x v="5"/>
    <d v="2024-12-21T00:00:00"/>
    <x v="18"/>
    <x v="16"/>
    <x v="7"/>
    <n v="1"/>
    <n v="1"/>
    <n v="0"/>
    <m/>
    <m/>
    <n v="0"/>
  </r>
  <r>
    <x v="5"/>
    <d v="2024-12-21T00:00:00"/>
    <x v="18"/>
    <x v="16"/>
    <x v="7"/>
    <n v="1"/>
    <n v="1"/>
    <n v="0"/>
    <m/>
    <m/>
    <n v="0"/>
  </r>
  <r>
    <x v="5"/>
    <d v="2024-12-21T00:00:00"/>
    <x v="18"/>
    <x v="16"/>
    <x v="7"/>
    <n v="1"/>
    <n v="1"/>
    <n v="0"/>
    <m/>
    <m/>
    <n v="0"/>
  </r>
  <r>
    <x v="5"/>
    <d v="2024-12-21T00:00:00"/>
    <x v="18"/>
    <x v="16"/>
    <x v="7"/>
    <n v="1"/>
    <n v="2"/>
    <n v="1"/>
    <m/>
    <m/>
    <n v="0"/>
  </r>
  <r>
    <x v="5"/>
    <d v="2024-12-21T00:00:00"/>
    <x v="18"/>
    <x v="16"/>
    <x v="7"/>
    <n v="1"/>
    <n v="2"/>
    <n v="1"/>
    <m/>
    <m/>
    <n v="0"/>
  </r>
  <r>
    <x v="5"/>
    <d v="2024-12-21T00:00:00"/>
    <x v="18"/>
    <x v="16"/>
    <x v="7"/>
    <n v="12"/>
    <n v="12"/>
    <n v="0"/>
    <m/>
    <m/>
    <n v="0"/>
  </r>
  <r>
    <x v="5"/>
    <d v="2024-12-21T00:00:00"/>
    <x v="18"/>
    <x v="16"/>
    <x v="7"/>
    <n v="2"/>
    <n v="2"/>
    <n v="0"/>
    <m/>
    <m/>
    <n v="0"/>
  </r>
  <r>
    <x v="5"/>
    <d v="2024-12-21T00:00:00"/>
    <x v="18"/>
    <x v="16"/>
    <x v="7"/>
    <n v="2"/>
    <n v="2"/>
    <n v="0"/>
    <m/>
    <m/>
    <n v="0"/>
  </r>
  <r>
    <x v="5"/>
    <d v="2024-12-21T00:00:00"/>
    <x v="18"/>
    <x v="16"/>
    <x v="7"/>
    <n v="4"/>
    <n v="4"/>
    <n v="0"/>
    <m/>
    <m/>
    <n v="0"/>
  </r>
  <r>
    <x v="5"/>
    <d v="2024-12-21T00:00:00"/>
    <x v="18"/>
    <x v="16"/>
    <x v="7"/>
    <n v="8"/>
    <n v="6"/>
    <n v="-2"/>
    <m/>
    <m/>
    <n v="0"/>
  </r>
  <r>
    <x v="5"/>
    <d v="2024-12-21T00:00:00"/>
    <x v="18"/>
    <x v="16"/>
    <x v="7"/>
    <n v="2"/>
    <n v="2"/>
    <n v="0"/>
    <m/>
    <m/>
    <n v="0"/>
  </r>
  <r>
    <x v="5"/>
    <d v="2024-12-21T00:00:00"/>
    <x v="18"/>
    <x v="16"/>
    <x v="7"/>
    <n v="2"/>
    <n v="3"/>
    <n v="1"/>
    <m/>
    <m/>
    <n v="0"/>
  </r>
  <r>
    <x v="5"/>
    <d v="2024-12-21T00:00:00"/>
    <x v="18"/>
    <x v="16"/>
    <x v="7"/>
    <n v="10"/>
    <n v="6"/>
    <n v="-4"/>
    <m/>
    <m/>
    <n v="0"/>
  </r>
  <r>
    <x v="5"/>
    <d v="2024-12-21T00:00:00"/>
    <x v="18"/>
    <x v="16"/>
    <x v="7"/>
    <n v="6"/>
    <n v="5"/>
    <n v="-1"/>
    <m/>
    <m/>
    <n v="0"/>
  </r>
  <r>
    <x v="5"/>
    <d v="2024-12-21T00:00:00"/>
    <x v="18"/>
    <x v="16"/>
    <x v="7"/>
    <n v="1"/>
    <n v="2"/>
    <n v="1"/>
    <m/>
    <m/>
    <n v="0"/>
  </r>
  <r>
    <x v="5"/>
    <d v="2024-12-21T00:00:00"/>
    <x v="18"/>
    <x v="16"/>
    <x v="7"/>
    <n v="4"/>
    <n v="5"/>
    <n v="1"/>
    <m/>
    <m/>
    <n v="0"/>
  </r>
  <r>
    <x v="5"/>
    <d v="2024-12-21T00:00:00"/>
    <x v="18"/>
    <x v="16"/>
    <x v="15"/>
    <n v="4"/>
    <n v="3"/>
    <n v="-1"/>
    <m/>
    <m/>
    <n v="0"/>
  </r>
  <r>
    <x v="5"/>
    <d v="2024-12-21T00:00:00"/>
    <x v="18"/>
    <x v="15"/>
    <x v="16"/>
    <n v="1"/>
    <n v="0"/>
    <n v="-1"/>
    <n v="0"/>
    <n v="0"/>
    <n v="0"/>
  </r>
  <r>
    <x v="5"/>
    <d v="2024-12-22T00:00:00"/>
    <x v="18"/>
    <x v="15"/>
    <x v="16"/>
    <m/>
    <n v="4"/>
    <n v="4"/>
    <n v="7"/>
    <n v="4"/>
    <n v="-3"/>
  </r>
  <r>
    <x v="5"/>
    <d v="2024-12-22T00:00:00"/>
    <x v="18"/>
    <x v="15"/>
    <x v="16"/>
    <n v="1"/>
    <n v="1"/>
    <n v="0"/>
    <n v="0"/>
    <n v="0"/>
    <n v="0"/>
  </r>
  <r>
    <x v="5"/>
    <d v="2024-12-22T00:00:00"/>
    <x v="18"/>
    <x v="15"/>
    <x v="16"/>
    <m/>
    <n v="2"/>
    <n v="2"/>
    <n v="2"/>
    <n v="0"/>
    <n v="-2"/>
  </r>
  <r>
    <x v="5"/>
    <d v="2024-12-22T00:00:00"/>
    <x v="18"/>
    <x v="15"/>
    <x v="16"/>
    <n v="1"/>
    <n v="1"/>
    <n v="0"/>
    <n v="0"/>
    <n v="0"/>
    <n v="0"/>
  </r>
  <r>
    <x v="5"/>
    <d v="2024-12-22T00:00:00"/>
    <x v="18"/>
    <x v="15"/>
    <x v="17"/>
    <n v="2"/>
    <n v="2"/>
    <n v="0"/>
    <m/>
    <m/>
    <n v="0"/>
  </r>
  <r>
    <x v="5"/>
    <d v="2024-12-22T00:00:00"/>
    <x v="18"/>
    <x v="15"/>
    <x v="17"/>
    <m/>
    <n v="0"/>
    <n v="0"/>
    <n v="1"/>
    <n v="1"/>
    <n v="0"/>
  </r>
  <r>
    <x v="5"/>
    <d v="2024-12-22T00:00:00"/>
    <x v="18"/>
    <x v="15"/>
    <x v="17"/>
    <m/>
    <n v="2"/>
    <n v="2"/>
    <n v="4"/>
    <n v="1"/>
    <n v="-3"/>
  </r>
  <r>
    <x v="5"/>
    <d v="2024-12-22T00:00:00"/>
    <x v="18"/>
    <x v="15"/>
    <x v="17"/>
    <n v="1"/>
    <n v="1"/>
    <n v="0"/>
    <m/>
    <m/>
    <n v="0"/>
  </r>
  <r>
    <x v="5"/>
    <d v="2024-12-22T00:00:00"/>
    <x v="18"/>
    <x v="15"/>
    <x v="17"/>
    <n v="1"/>
    <n v="1"/>
    <n v="0"/>
    <m/>
    <m/>
    <n v="0"/>
  </r>
  <r>
    <x v="5"/>
    <d v="2024-12-22T00:00:00"/>
    <x v="18"/>
    <x v="15"/>
    <x v="18"/>
    <n v="2"/>
    <n v="2"/>
    <n v="0"/>
    <m/>
    <m/>
    <n v="0"/>
  </r>
  <r>
    <x v="5"/>
    <d v="2024-12-22T00:00:00"/>
    <x v="18"/>
    <x v="15"/>
    <x v="18"/>
    <n v="1"/>
    <n v="1"/>
    <n v="0"/>
    <m/>
    <m/>
    <n v="0"/>
  </r>
  <r>
    <x v="5"/>
    <d v="2024-12-22T00:00:00"/>
    <x v="18"/>
    <x v="15"/>
    <x v="18"/>
    <n v="1"/>
    <n v="1"/>
    <n v="0"/>
    <m/>
    <m/>
    <n v="0"/>
  </r>
  <r>
    <x v="5"/>
    <d v="2024-12-22T00:00:00"/>
    <x v="18"/>
    <x v="15"/>
    <x v="18"/>
    <n v="3"/>
    <n v="2"/>
    <n v="-1"/>
    <m/>
    <m/>
    <n v="0"/>
  </r>
  <r>
    <x v="5"/>
    <d v="2024-12-22T00:00:00"/>
    <x v="18"/>
    <x v="15"/>
    <x v="14"/>
    <m/>
    <m/>
    <n v="0"/>
    <n v="6"/>
    <n v="4"/>
    <n v="-2"/>
  </r>
  <r>
    <x v="5"/>
    <d v="2024-12-22T00:00:00"/>
    <x v="18"/>
    <x v="15"/>
    <x v="14"/>
    <n v="3"/>
    <n v="1"/>
    <n v="-2"/>
    <n v="6"/>
    <n v="5"/>
    <n v="-1"/>
  </r>
  <r>
    <x v="5"/>
    <d v="2024-12-22T00:00:00"/>
    <x v="18"/>
    <x v="15"/>
    <x v="14"/>
    <m/>
    <m/>
    <n v="0"/>
    <n v="6"/>
    <n v="5"/>
    <n v="-1"/>
  </r>
  <r>
    <x v="5"/>
    <d v="2024-12-22T00:00:00"/>
    <x v="18"/>
    <x v="15"/>
    <x v="14"/>
    <m/>
    <m/>
    <n v="0"/>
    <n v="3"/>
    <n v="3"/>
    <n v="0"/>
  </r>
  <r>
    <x v="5"/>
    <d v="2024-12-21T00:00:00"/>
    <x v="18"/>
    <x v="12"/>
    <x v="13"/>
    <n v="1"/>
    <n v="1"/>
    <n v="0"/>
    <m/>
    <m/>
    <n v="0"/>
  </r>
  <r>
    <x v="5"/>
    <d v="2024-12-21T00:00:00"/>
    <x v="18"/>
    <x v="12"/>
    <x v="13"/>
    <n v="1"/>
    <n v="1"/>
    <n v="0"/>
    <m/>
    <m/>
    <n v="0"/>
  </r>
  <r>
    <x v="5"/>
    <d v="2024-12-21T00:00:00"/>
    <x v="18"/>
    <x v="12"/>
    <x v="13"/>
    <n v="2"/>
    <n v="2"/>
    <n v="0"/>
    <m/>
    <m/>
    <n v="0"/>
  </r>
  <r>
    <x v="5"/>
    <d v="2024-12-21T00:00:00"/>
    <x v="18"/>
    <x v="12"/>
    <x v="13"/>
    <n v="1"/>
    <n v="1"/>
    <n v="0"/>
    <m/>
    <m/>
    <n v="0"/>
  </r>
  <r>
    <x v="5"/>
    <d v="2024-12-21T00:00:00"/>
    <x v="18"/>
    <x v="12"/>
    <x v="13"/>
    <n v="1"/>
    <n v="1"/>
    <n v="0"/>
    <m/>
    <m/>
    <n v="0"/>
  </r>
  <r>
    <x v="5"/>
    <d v="2024-12-21T00:00:00"/>
    <x v="18"/>
    <x v="12"/>
    <x v="13"/>
    <n v="1"/>
    <n v="1"/>
    <n v="0"/>
    <m/>
    <m/>
    <n v="0"/>
  </r>
  <r>
    <x v="5"/>
    <d v="2024-12-21T00:00:00"/>
    <x v="18"/>
    <x v="12"/>
    <x v="13"/>
    <n v="1"/>
    <n v="1"/>
    <n v="0"/>
    <m/>
    <m/>
    <n v="0"/>
  </r>
  <r>
    <x v="5"/>
    <d v="2024-12-21T00:00:00"/>
    <x v="18"/>
    <x v="12"/>
    <x v="13"/>
    <n v="1"/>
    <n v="1"/>
    <n v="0"/>
    <m/>
    <m/>
    <n v="0"/>
  </r>
  <r>
    <x v="5"/>
    <d v="2024-12-21T00:00:00"/>
    <x v="18"/>
    <x v="12"/>
    <x v="13"/>
    <n v="3"/>
    <n v="3"/>
    <n v="0"/>
    <m/>
    <m/>
    <n v="0"/>
  </r>
  <r>
    <x v="5"/>
    <d v="2024-12-21T00:00:00"/>
    <x v="18"/>
    <x v="12"/>
    <x v="13"/>
    <n v="1"/>
    <n v="1"/>
    <n v="0"/>
    <m/>
    <m/>
    <n v="0"/>
  </r>
  <r>
    <x v="5"/>
    <d v="2024-12-21T00:00:00"/>
    <x v="18"/>
    <x v="12"/>
    <x v="13"/>
    <n v="1"/>
    <n v="1"/>
    <n v="0"/>
    <m/>
    <m/>
    <n v="0"/>
  </r>
  <r>
    <x v="5"/>
    <d v="2024-12-21T00:00:00"/>
    <x v="18"/>
    <x v="12"/>
    <x v="13"/>
    <n v="1"/>
    <n v="1"/>
    <n v="0"/>
    <m/>
    <m/>
    <n v="0"/>
  </r>
  <r>
    <x v="5"/>
    <d v="2024-12-21T00:00:00"/>
    <x v="18"/>
    <x v="12"/>
    <x v="13"/>
    <n v="1"/>
    <n v="1"/>
    <n v="0"/>
    <m/>
    <m/>
    <n v="0"/>
  </r>
  <r>
    <x v="5"/>
    <d v="2024-12-21T00:00:00"/>
    <x v="18"/>
    <x v="12"/>
    <x v="13"/>
    <n v="4"/>
    <n v="4"/>
    <n v="0"/>
    <m/>
    <m/>
    <n v="0"/>
  </r>
  <r>
    <x v="5"/>
    <d v="2024-12-21T00:00:00"/>
    <x v="18"/>
    <x v="12"/>
    <x v="13"/>
    <n v="1"/>
    <n v="2"/>
    <n v="1"/>
    <m/>
    <m/>
    <n v="0"/>
  </r>
  <r>
    <x v="5"/>
    <d v="2024-12-21T00:00:00"/>
    <x v="18"/>
    <x v="12"/>
    <x v="13"/>
    <m/>
    <n v="2"/>
    <n v="2"/>
    <m/>
    <m/>
    <n v="0"/>
  </r>
  <r>
    <x v="5"/>
    <d v="2024-12-21T00:00:00"/>
    <x v="18"/>
    <x v="12"/>
    <x v="13"/>
    <n v="2"/>
    <n v="4"/>
    <n v="2"/>
    <m/>
    <m/>
    <n v="0"/>
  </r>
  <r>
    <x v="5"/>
    <d v="2024-12-21T00:00:00"/>
    <x v="18"/>
    <x v="12"/>
    <x v="19"/>
    <n v="2"/>
    <n v="2"/>
    <n v="0"/>
    <m/>
    <m/>
    <n v="0"/>
  </r>
  <r>
    <x v="5"/>
    <d v="2024-12-21T00:00:00"/>
    <x v="18"/>
    <x v="12"/>
    <x v="19"/>
    <n v="1"/>
    <n v="1"/>
    <n v="0"/>
    <m/>
    <m/>
    <n v="0"/>
  </r>
  <r>
    <x v="5"/>
    <d v="2024-12-21T00:00:00"/>
    <x v="18"/>
    <x v="12"/>
    <x v="19"/>
    <n v="3"/>
    <n v="3"/>
    <n v="0"/>
    <m/>
    <m/>
    <n v="0"/>
  </r>
  <r>
    <x v="5"/>
    <d v="2024-12-21T00:00:00"/>
    <x v="18"/>
    <x v="12"/>
    <x v="19"/>
    <n v="3"/>
    <n v="4"/>
    <n v="1"/>
    <m/>
    <n v="1"/>
    <n v="1"/>
  </r>
  <r>
    <x v="5"/>
    <d v="2024-12-21T00:00:00"/>
    <x v="18"/>
    <x v="12"/>
    <x v="19"/>
    <n v="0"/>
    <n v="0"/>
    <n v="0"/>
    <m/>
    <m/>
    <n v="0"/>
  </r>
  <r>
    <x v="5"/>
    <d v="2024-12-21T00:00:00"/>
    <x v="18"/>
    <x v="12"/>
    <x v="19"/>
    <n v="1"/>
    <n v="1"/>
    <n v="0"/>
    <m/>
    <m/>
    <n v="0"/>
  </r>
  <r>
    <x v="5"/>
    <d v="2024-12-28T00:00:00"/>
    <x v="19"/>
    <x v="20"/>
    <x v="9"/>
    <n v="1"/>
    <n v="1"/>
    <n v="0"/>
    <m/>
    <m/>
    <n v="0"/>
  </r>
  <r>
    <x v="5"/>
    <d v="2024-12-28T00:00:00"/>
    <x v="19"/>
    <x v="20"/>
    <x v="9"/>
    <n v="1"/>
    <n v="1"/>
    <n v="0"/>
    <m/>
    <m/>
    <n v="0"/>
  </r>
  <r>
    <x v="5"/>
    <d v="2024-12-28T00:00:00"/>
    <x v="19"/>
    <x v="20"/>
    <x v="9"/>
    <n v="1"/>
    <n v="1"/>
    <n v="0"/>
    <m/>
    <m/>
    <n v="0"/>
  </r>
  <r>
    <x v="5"/>
    <d v="2024-12-28T00:00:00"/>
    <x v="19"/>
    <x v="20"/>
    <x v="9"/>
    <n v="1"/>
    <n v="1"/>
    <n v="0"/>
    <m/>
    <m/>
    <n v="0"/>
  </r>
  <r>
    <x v="5"/>
    <d v="2024-12-28T00:00:00"/>
    <x v="19"/>
    <x v="20"/>
    <x v="9"/>
    <n v="2"/>
    <n v="2"/>
    <n v="0"/>
    <m/>
    <m/>
    <n v="0"/>
  </r>
  <r>
    <x v="5"/>
    <d v="2024-12-28T00:00:00"/>
    <x v="19"/>
    <x v="20"/>
    <x v="9"/>
    <n v="2"/>
    <n v="2"/>
    <n v="0"/>
    <m/>
    <m/>
    <n v="0"/>
  </r>
  <r>
    <x v="5"/>
    <d v="2024-12-28T00:00:00"/>
    <x v="19"/>
    <x v="20"/>
    <x v="9"/>
    <n v="12"/>
    <n v="12"/>
    <n v="0"/>
    <m/>
    <m/>
    <n v="0"/>
  </r>
  <r>
    <x v="5"/>
    <d v="2024-12-28T00:00:00"/>
    <x v="19"/>
    <x v="20"/>
    <x v="9"/>
    <n v="1"/>
    <n v="2"/>
    <n v="1"/>
    <m/>
    <m/>
    <n v="0"/>
  </r>
  <r>
    <x v="5"/>
    <d v="2024-12-28T00:00:00"/>
    <x v="19"/>
    <x v="20"/>
    <x v="9"/>
    <n v="1"/>
    <n v="2"/>
    <n v="1"/>
    <m/>
    <m/>
    <n v="0"/>
  </r>
  <r>
    <x v="5"/>
    <d v="2024-12-28T00:00:00"/>
    <x v="19"/>
    <x v="20"/>
    <x v="9"/>
    <n v="4"/>
    <n v="3"/>
    <n v="-1"/>
    <m/>
    <m/>
    <n v="0"/>
  </r>
  <r>
    <x v="5"/>
    <d v="2024-12-28T00:00:00"/>
    <x v="19"/>
    <x v="20"/>
    <x v="9"/>
    <n v="2"/>
    <n v="2"/>
    <n v="0"/>
    <m/>
    <m/>
    <n v="0"/>
  </r>
  <r>
    <x v="5"/>
    <d v="2024-12-28T00:00:00"/>
    <x v="19"/>
    <x v="20"/>
    <x v="9"/>
    <n v="2"/>
    <n v="2"/>
    <n v="0"/>
    <m/>
    <m/>
    <n v="0"/>
  </r>
  <r>
    <x v="5"/>
    <d v="2024-12-28T00:00:00"/>
    <x v="19"/>
    <x v="20"/>
    <x v="9"/>
    <n v="1"/>
    <n v="1"/>
    <n v="0"/>
    <m/>
    <m/>
    <n v="0"/>
  </r>
  <r>
    <x v="5"/>
    <d v="2024-12-28T00:00:00"/>
    <x v="19"/>
    <x v="20"/>
    <x v="9"/>
    <n v="5"/>
    <n v="5"/>
    <n v="0"/>
    <m/>
    <m/>
    <n v="0"/>
  </r>
  <r>
    <x v="5"/>
    <d v="2024-12-28T00:00:00"/>
    <x v="19"/>
    <x v="20"/>
    <x v="9"/>
    <n v="3"/>
    <n v="3"/>
    <n v="0"/>
    <m/>
    <m/>
    <n v="0"/>
  </r>
  <r>
    <x v="5"/>
    <d v="2024-12-28T00:00:00"/>
    <x v="19"/>
    <x v="20"/>
    <x v="9"/>
    <n v="10"/>
    <n v="10"/>
    <n v="0"/>
    <m/>
    <m/>
    <n v="0"/>
  </r>
  <r>
    <x v="5"/>
    <d v="2024-12-28T00:00:00"/>
    <x v="19"/>
    <x v="20"/>
    <x v="9"/>
    <n v="6"/>
    <n v="6"/>
    <n v="0"/>
    <m/>
    <m/>
    <n v="0"/>
  </r>
  <r>
    <x v="5"/>
    <d v="2024-12-28T00:00:00"/>
    <x v="19"/>
    <x v="20"/>
    <x v="9"/>
    <n v="2"/>
    <n v="2"/>
    <n v="0"/>
    <m/>
    <m/>
    <n v="0"/>
  </r>
  <r>
    <x v="5"/>
    <d v="2024-12-28T00:00:00"/>
    <x v="19"/>
    <x v="20"/>
    <x v="9"/>
    <n v="2"/>
    <n v="2"/>
    <n v="0"/>
    <m/>
    <m/>
    <n v="0"/>
  </r>
  <r>
    <x v="5"/>
    <d v="2024-12-29T00:00:00"/>
    <x v="19"/>
    <x v="12"/>
    <x v="13"/>
    <n v="1"/>
    <n v="1"/>
    <n v="0"/>
    <m/>
    <m/>
    <n v="0"/>
  </r>
  <r>
    <x v="5"/>
    <d v="2024-12-29T00:00:00"/>
    <x v="19"/>
    <x v="12"/>
    <x v="13"/>
    <n v="1"/>
    <n v="1"/>
    <n v="0"/>
    <m/>
    <m/>
    <n v="0"/>
  </r>
  <r>
    <x v="5"/>
    <d v="2024-12-29T00:00:00"/>
    <x v="19"/>
    <x v="12"/>
    <x v="13"/>
    <n v="2"/>
    <n v="2"/>
    <n v="0"/>
    <m/>
    <m/>
    <n v="0"/>
  </r>
  <r>
    <x v="5"/>
    <d v="2024-12-29T00:00:00"/>
    <x v="19"/>
    <x v="12"/>
    <x v="13"/>
    <n v="1"/>
    <n v="1"/>
    <n v="0"/>
    <m/>
    <m/>
    <n v="0"/>
  </r>
  <r>
    <x v="5"/>
    <d v="2024-12-29T00:00:00"/>
    <x v="19"/>
    <x v="12"/>
    <x v="13"/>
    <n v="1"/>
    <n v="1"/>
    <n v="0"/>
    <m/>
    <m/>
    <n v="0"/>
  </r>
  <r>
    <x v="5"/>
    <d v="2024-12-29T00:00:00"/>
    <x v="19"/>
    <x v="12"/>
    <x v="13"/>
    <n v="1"/>
    <n v="1"/>
    <n v="0"/>
    <m/>
    <m/>
    <n v="0"/>
  </r>
  <r>
    <x v="5"/>
    <d v="2024-12-29T00:00:00"/>
    <x v="19"/>
    <x v="12"/>
    <x v="13"/>
    <n v="1"/>
    <n v="1"/>
    <n v="0"/>
    <m/>
    <m/>
    <n v="0"/>
  </r>
  <r>
    <x v="5"/>
    <d v="2024-12-29T00:00:00"/>
    <x v="19"/>
    <x v="12"/>
    <x v="13"/>
    <n v="1"/>
    <n v="1"/>
    <n v="0"/>
    <m/>
    <m/>
    <n v="0"/>
  </r>
  <r>
    <x v="5"/>
    <d v="2024-12-29T00:00:00"/>
    <x v="19"/>
    <x v="12"/>
    <x v="13"/>
    <n v="3"/>
    <n v="3"/>
    <n v="0"/>
    <m/>
    <m/>
    <n v="0"/>
  </r>
  <r>
    <x v="5"/>
    <d v="2024-12-29T00:00:00"/>
    <x v="19"/>
    <x v="12"/>
    <x v="13"/>
    <n v="1"/>
    <n v="1"/>
    <n v="0"/>
    <m/>
    <m/>
    <n v="0"/>
  </r>
  <r>
    <x v="5"/>
    <d v="2024-12-29T00:00:00"/>
    <x v="19"/>
    <x v="12"/>
    <x v="13"/>
    <n v="1"/>
    <n v="1"/>
    <n v="0"/>
    <m/>
    <m/>
    <n v="0"/>
  </r>
  <r>
    <x v="5"/>
    <d v="2024-12-29T00:00:00"/>
    <x v="19"/>
    <x v="12"/>
    <x v="13"/>
    <n v="1"/>
    <n v="1"/>
    <n v="0"/>
    <m/>
    <m/>
    <n v="0"/>
  </r>
  <r>
    <x v="5"/>
    <d v="2024-12-29T00:00:00"/>
    <x v="19"/>
    <x v="12"/>
    <x v="13"/>
    <n v="1"/>
    <n v="1"/>
    <n v="0"/>
    <m/>
    <m/>
    <n v="0"/>
  </r>
  <r>
    <x v="5"/>
    <d v="2024-12-29T00:00:00"/>
    <x v="19"/>
    <x v="12"/>
    <x v="13"/>
    <n v="4"/>
    <n v="4"/>
    <n v="0"/>
    <m/>
    <m/>
    <n v="0"/>
  </r>
  <r>
    <x v="5"/>
    <d v="2024-12-29T00:00:00"/>
    <x v="19"/>
    <x v="12"/>
    <x v="13"/>
    <n v="1"/>
    <n v="2"/>
    <n v="1"/>
    <m/>
    <m/>
    <n v="0"/>
  </r>
  <r>
    <x v="5"/>
    <d v="2024-12-29T00:00:00"/>
    <x v="19"/>
    <x v="12"/>
    <x v="13"/>
    <m/>
    <n v="2"/>
    <n v="2"/>
    <m/>
    <m/>
    <n v="0"/>
  </r>
  <r>
    <x v="5"/>
    <d v="2024-12-29T00:00:00"/>
    <x v="19"/>
    <x v="12"/>
    <x v="13"/>
    <n v="2"/>
    <n v="4"/>
    <n v="2"/>
    <m/>
    <m/>
    <n v="0"/>
  </r>
  <r>
    <x v="5"/>
    <d v="2024-12-29T00:00:00"/>
    <x v="19"/>
    <x v="12"/>
    <x v="19"/>
    <n v="2"/>
    <n v="2"/>
    <n v="0"/>
    <m/>
    <m/>
    <n v="0"/>
  </r>
  <r>
    <x v="5"/>
    <d v="2024-12-29T00:00:00"/>
    <x v="19"/>
    <x v="12"/>
    <x v="19"/>
    <n v="1"/>
    <n v="1"/>
    <n v="0"/>
    <m/>
    <m/>
    <n v="0"/>
  </r>
  <r>
    <x v="5"/>
    <d v="2024-12-29T00:00:00"/>
    <x v="19"/>
    <x v="12"/>
    <x v="19"/>
    <n v="3"/>
    <n v="3"/>
    <n v="0"/>
    <m/>
    <m/>
    <n v="0"/>
  </r>
  <r>
    <x v="5"/>
    <d v="2024-12-29T00:00:00"/>
    <x v="19"/>
    <x v="12"/>
    <x v="19"/>
    <n v="3"/>
    <n v="3"/>
    <n v="0"/>
    <m/>
    <n v="1"/>
    <n v="1"/>
  </r>
  <r>
    <x v="5"/>
    <d v="2024-12-29T00:00:00"/>
    <x v="19"/>
    <x v="12"/>
    <x v="19"/>
    <n v="0"/>
    <n v="0"/>
    <n v="0"/>
    <m/>
    <m/>
    <n v="0"/>
  </r>
  <r>
    <x v="5"/>
    <d v="2024-12-29T00:00:00"/>
    <x v="19"/>
    <x v="12"/>
    <x v="19"/>
    <n v="1"/>
    <n v="1"/>
    <n v="0"/>
    <m/>
    <m/>
    <n v="0"/>
  </r>
  <r>
    <x v="5"/>
    <d v="2024-12-29T00:00:00"/>
    <x v="19"/>
    <x v="15"/>
    <x v="16"/>
    <n v="1"/>
    <n v="0"/>
    <n v="-1"/>
    <n v="0"/>
    <n v="0"/>
    <n v="0"/>
  </r>
  <r>
    <x v="5"/>
    <d v="2024-12-29T00:00:00"/>
    <x v="19"/>
    <x v="15"/>
    <x v="16"/>
    <m/>
    <n v="4"/>
    <n v="4"/>
    <n v="7"/>
    <n v="4"/>
    <n v="-3"/>
  </r>
  <r>
    <x v="5"/>
    <d v="2024-12-29T00:00:00"/>
    <x v="19"/>
    <x v="15"/>
    <x v="16"/>
    <n v="1"/>
    <n v="1"/>
    <n v="0"/>
    <n v="0"/>
    <n v="0"/>
    <n v="0"/>
  </r>
  <r>
    <x v="5"/>
    <d v="2024-12-29T00:00:00"/>
    <x v="19"/>
    <x v="15"/>
    <x v="16"/>
    <m/>
    <n v="2"/>
    <n v="2"/>
    <n v="2"/>
    <n v="0"/>
    <n v="-2"/>
  </r>
  <r>
    <x v="5"/>
    <d v="2024-12-29T00:00:00"/>
    <x v="19"/>
    <x v="15"/>
    <x v="16"/>
    <n v="1"/>
    <n v="1"/>
    <n v="0"/>
    <n v="0"/>
    <n v="0"/>
    <n v="0"/>
  </r>
  <r>
    <x v="5"/>
    <d v="2024-12-29T00:00:00"/>
    <x v="19"/>
    <x v="15"/>
    <x v="17"/>
    <n v="2"/>
    <n v="2"/>
    <n v="0"/>
    <m/>
    <m/>
    <n v="0"/>
  </r>
  <r>
    <x v="5"/>
    <d v="2024-12-29T00:00:00"/>
    <x v="19"/>
    <x v="15"/>
    <x v="17"/>
    <m/>
    <n v="0"/>
    <n v="0"/>
    <n v="1"/>
    <n v="1"/>
    <n v="0"/>
  </r>
  <r>
    <x v="5"/>
    <d v="2024-12-29T00:00:00"/>
    <x v="19"/>
    <x v="15"/>
    <x v="17"/>
    <m/>
    <n v="2"/>
    <n v="2"/>
    <n v="4"/>
    <n v="1"/>
    <n v="-3"/>
  </r>
  <r>
    <x v="5"/>
    <d v="2024-12-29T00:00:00"/>
    <x v="19"/>
    <x v="15"/>
    <x v="17"/>
    <n v="1"/>
    <n v="1"/>
    <n v="0"/>
    <m/>
    <m/>
    <n v="0"/>
  </r>
  <r>
    <x v="5"/>
    <d v="2024-12-29T00:00:00"/>
    <x v="19"/>
    <x v="15"/>
    <x v="17"/>
    <n v="1"/>
    <n v="1"/>
    <n v="0"/>
    <m/>
    <m/>
    <n v="0"/>
  </r>
  <r>
    <x v="5"/>
    <d v="2024-12-29T00:00:00"/>
    <x v="19"/>
    <x v="15"/>
    <x v="18"/>
    <n v="2"/>
    <n v="2"/>
    <n v="0"/>
    <m/>
    <m/>
    <n v="0"/>
  </r>
  <r>
    <x v="5"/>
    <d v="2024-12-29T00:00:00"/>
    <x v="19"/>
    <x v="15"/>
    <x v="18"/>
    <n v="1"/>
    <n v="1"/>
    <n v="0"/>
    <m/>
    <m/>
    <n v="0"/>
  </r>
  <r>
    <x v="5"/>
    <d v="2024-12-29T00:00:00"/>
    <x v="19"/>
    <x v="15"/>
    <x v="18"/>
    <n v="1"/>
    <n v="1"/>
    <n v="0"/>
    <m/>
    <m/>
    <n v="0"/>
  </r>
  <r>
    <x v="5"/>
    <d v="2024-12-29T00:00:00"/>
    <x v="19"/>
    <x v="15"/>
    <x v="18"/>
    <n v="3"/>
    <n v="2"/>
    <n v="-1"/>
    <m/>
    <m/>
    <n v="0"/>
  </r>
  <r>
    <x v="5"/>
    <d v="2024-12-29T00:00:00"/>
    <x v="19"/>
    <x v="15"/>
    <x v="14"/>
    <m/>
    <m/>
    <n v="0"/>
    <n v="6"/>
    <n v="4"/>
    <n v="-2"/>
  </r>
  <r>
    <x v="5"/>
    <d v="2024-12-29T00:00:00"/>
    <x v="19"/>
    <x v="15"/>
    <x v="14"/>
    <n v="3"/>
    <n v="1"/>
    <n v="-2"/>
    <n v="6"/>
    <n v="5"/>
    <n v="-1"/>
  </r>
  <r>
    <x v="5"/>
    <d v="2024-12-29T00:00:00"/>
    <x v="19"/>
    <x v="15"/>
    <x v="14"/>
    <m/>
    <m/>
    <n v="0"/>
    <n v="6"/>
    <n v="5"/>
    <n v="-1"/>
  </r>
  <r>
    <x v="5"/>
    <d v="2024-12-29T00:00:00"/>
    <x v="19"/>
    <x v="15"/>
    <x v="14"/>
    <m/>
    <m/>
    <n v="0"/>
    <n v="3"/>
    <n v="3"/>
    <n v="0"/>
  </r>
  <r>
    <x v="5"/>
    <d v="2024-12-29T00:00:00"/>
    <x v="19"/>
    <x v="16"/>
    <x v="7"/>
    <n v="1"/>
    <n v="1"/>
    <n v="0"/>
    <n v="3"/>
    <n v="3"/>
    <n v="0"/>
  </r>
  <r>
    <x v="5"/>
    <d v="2024-12-29T00:00:00"/>
    <x v="19"/>
    <x v="16"/>
    <x v="7"/>
    <n v="1"/>
    <n v="1"/>
    <n v="0"/>
    <n v="3"/>
    <n v="3"/>
    <n v="0"/>
  </r>
  <r>
    <x v="5"/>
    <d v="2024-12-29T00:00:00"/>
    <x v="19"/>
    <x v="16"/>
    <x v="7"/>
    <n v="1"/>
    <n v="1"/>
    <n v="0"/>
    <n v="3"/>
    <n v="3"/>
    <n v="0"/>
  </r>
  <r>
    <x v="5"/>
    <d v="2024-12-29T00:00:00"/>
    <x v="19"/>
    <x v="16"/>
    <x v="7"/>
    <n v="1"/>
    <n v="2"/>
    <n v="1"/>
    <n v="3"/>
    <n v="3"/>
    <n v="0"/>
  </r>
  <r>
    <x v="5"/>
    <d v="2024-12-29T00:00:00"/>
    <x v="19"/>
    <x v="16"/>
    <x v="7"/>
    <n v="1"/>
    <n v="2"/>
    <n v="1"/>
    <n v="3"/>
    <n v="3"/>
    <n v="0"/>
  </r>
  <r>
    <x v="5"/>
    <d v="2024-12-29T00:00:00"/>
    <x v="19"/>
    <x v="16"/>
    <x v="7"/>
    <n v="12"/>
    <n v="12"/>
    <n v="0"/>
    <n v="3"/>
    <n v="3"/>
    <n v="0"/>
  </r>
  <r>
    <x v="5"/>
    <d v="2024-12-29T00:00:00"/>
    <x v="19"/>
    <x v="16"/>
    <x v="7"/>
    <n v="2"/>
    <n v="2"/>
    <n v="0"/>
    <n v="3"/>
    <n v="3"/>
    <n v="0"/>
  </r>
  <r>
    <x v="5"/>
    <d v="2024-12-29T00:00:00"/>
    <x v="19"/>
    <x v="16"/>
    <x v="7"/>
    <n v="2"/>
    <n v="2"/>
    <n v="0"/>
    <n v="3"/>
    <n v="3"/>
    <n v="0"/>
  </r>
  <r>
    <x v="5"/>
    <d v="2024-12-29T00:00:00"/>
    <x v="19"/>
    <x v="16"/>
    <x v="7"/>
    <n v="4"/>
    <n v="4"/>
    <n v="0"/>
    <n v="3"/>
    <n v="3"/>
    <n v="0"/>
  </r>
  <r>
    <x v="5"/>
    <d v="2024-12-29T00:00:00"/>
    <x v="19"/>
    <x v="16"/>
    <x v="7"/>
    <n v="8"/>
    <n v="6"/>
    <n v="-2"/>
    <n v="3"/>
    <n v="3"/>
    <n v="0"/>
  </r>
  <r>
    <x v="5"/>
    <d v="2024-12-29T00:00:00"/>
    <x v="19"/>
    <x v="16"/>
    <x v="7"/>
    <n v="2"/>
    <n v="2"/>
    <n v="0"/>
    <n v="3"/>
    <n v="3"/>
    <n v="0"/>
  </r>
  <r>
    <x v="5"/>
    <d v="2024-12-29T00:00:00"/>
    <x v="19"/>
    <x v="16"/>
    <x v="7"/>
    <n v="2"/>
    <n v="3"/>
    <n v="1"/>
    <n v="3"/>
    <n v="3"/>
    <n v="0"/>
  </r>
  <r>
    <x v="5"/>
    <d v="2024-12-29T00:00:00"/>
    <x v="19"/>
    <x v="16"/>
    <x v="7"/>
    <n v="10"/>
    <n v="6"/>
    <n v="-4"/>
    <n v="3"/>
    <n v="3"/>
    <n v="0"/>
  </r>
  <r>
    <x v="5"/>
    <d v="2024-12-29T00:00:00"/>
    <x v="19"/>
    <x v="16"/>
    <x v="7"/>
    <n v="6"/>
    <n v="5"/>
    <n v="-1"/>
    <n v="3"/>
    <n v="3"/>
    <n v="0"/>
  </r>
  <r>
    <x v="5"/>
    <d v="2024-12-29T00:00:00"/>
    <x v="19"/>
    <x v="16"/>
    <x v="7"/>
    <n v="1"/>
    <n v="2"/>
    <n v="1"/>
    <n v="3"/>
    <n v="3"/>
    <n v="0"/>
  </r>
  <r>
    <x v="5"/>
    <d v="2024-12-29T00:00:00"/>
    <x v="19"/>
    <x v="16"/>
    <x v="7"/>
    <n v="4"/>
    <n v="5"/>
    <n v="1"/>
    <n v="3"/>
    <n v="3"/>
    <n v="0"/>
  </r>
  <r>
    <x v="5"/>
    <d v="2024-12-29T00:00:00"/>
    <x v="19"/>
    <x v="16"/>
    <x v="15"/>
    <n v="4"/>
    <n v="3"/>
    <n v="-1"/>
    <n v="3"/>
    <n v="3"/>
    <n v="0"/>
  </r>
  <r>
    <x v="5"/>
    <d v="2024-12-29T00:00:00"/>
    <x v="19"/>
    <x v="7"/>
    <x v="8"/>
    <n v="1"/>
    <n v="1"/>
    <n v="0"/>
    <m/>
    <m/>
    <n v="0"/>
  </r>
  <r>
    <x v="5"/>
    <d v="2024-12-29T00:00:00"/>
    <x v="19"/>
    <x v="7"/>
    <x v="8"/>
    <n v="1"/>
    <n v="2"/>
    <n v="1"/>
    <m/>
    <m/>
    <n v="0"/>
  </r>
  <r>
    <x v="5"/>
    <d v="2024-12-29T00:00:00"/>
    <x v="19"/>
    <x v="7"/>
    <x v="8"/>
    <n v="1"/>
    <n v="1"/>
    <n v="0"/>
    <m/>
    <m/>
    <n v="0"/>
  </r>
  <r>
    <x v="5"/>
    <d v="2024-12-29T00:00:00"/>
    <x v="19"/>
    <x v="7"/>
    <x v="8"/>
    <n v="1"/>
    <n v="1"/>
    <n v="0"/>
    <m/>
    <m/>
    <n v="0"/>
  </r>
  <r>
    <x v="5"/>
    <d v="2024-12-29T00:00:00"/>
    <x v="19"/>
    <x v="7"/>
    <x v="8"/>
    <n v="2"/>
    <n v="2"/>
    <n v="0"/>
    <m/>
    <m/>
    <n v="0"/>
  </r>
  <r>
    <x v="5"/>
    <d v="2024-12-29T00:00:00"/>
    <x v="19"/>
    <x v="7"/>
    <x v="8"/>
    <n v="2"/>
    <n v="2"/>
    <n v="0"/>
    <m/>
    <m/>
    <n v="0"/>
  </r>
  <r>
    <x v="5"/>
    <d v="2024-12-29T00:00:00"/>
    <x v="19"/>
    <x v="7"/>
    <x v="8"/>
    <n v="12"/>
    <n v="12"/>
    <n v="0"/>
    <m/>
    <m/>
    <n v="0"/>
  </r>
  <r>
    <x v="5"/>
    <d v="2024-12-29T00:00:00"/>
    <x v="19"/>
    <x v="7"/>
    <x v="8"/>
    <n v="1"/>
    <n v="1"/>
    <n v="0"/>
    <m/>
    <m/>
    <n v="0"/>
  </r>
  <r>
    <x v="5"/>
    <d v="2024-12-29T00:00:00"/>
    <x v="19"/>
    <x v="7"/>
    <x v="8"/>
    <n v="1"/>
    <n v="1"/>
    <n v="0"/>
    <m/>
    <m/>
    <n v="0"/>
  </r>
  <r>
    <x v="5"/>
    <d v="2024-12-29T00:00:00"/>
    <x v="19"/>
    <x v="7"/>
    <x v="8"/>
    <n v="4"/>
    <n v="4"/>
    <n v="0"/>
    <m/>
    <m/>
    <n v="0"/>
  </r>
  <r>
    <x v="5"/>
    <d v="2024-12-29T00:00:00"/>
    <x v="19"/>
    <x v="7"/>
    <x v="8"/>
    <n v="2"/>
    <n v="2"/>
    <n v="0"/>
    <m/>
    <m/>
    <n v="0"/>
  </r>
  <r>
    <x v="5"/>
    <d v="2024-12-29T00:00:00"/>
    <x v="19"/>
    <x v="7"/>
    <x v="8"/>
    <n v="2"/>
    <n v="2"/>
    <n v="0"/>
    <m/>
    <m/>
    <n v="0"/>
  </r>
  <r>
    <x v="5"/>
    <d v="2024-12-29T00:00:00"/>
    <x v="19"/>
    <x v="7"/>
    <x v="8"/>
    <n v="4"/>
    <n v="4"/>
    <n v="0"/>
    <m/>
    <m/>
    <n v="0"/>
  </r>
  <r>
    <x v="5"/>
    <d v="2024-12-29T00:00:00"/>
    <x v="19"/>
    <x v="7"/>
    <x v="8"/>
    <n v="1"/>
    <n v="1"/>
    <n v="0"/>
    <m/>
    <m/>
    <n v="0"/>
  </r>
  <r>
    <x v="5"/>
    <d v="2024-12-29T00:00:00"/>
    <x v="19"/>
    <x v="7"/>
    <x v="8"/>
    <n v="3"/>
    <n v="3"/>
    <n v="0"/>
    <m/>
    <m/>
    <n v="0"/>
  </r>
  <r>
    <x v="5"/>
    <d v="2024-12-29T00:00:00"/>
    <x v="19"/>
    <x v="7"/>
    <x v="8"/>
    <n v="10"/>
    <n v="10"/>
    <n v="0"/>
    <m/>
    <m/>
    <n v="0"/>
  </r>
  <r>
    <x v="5"/>
    <d v="2024-12-29T00:00:00"/>
    <x v="19"/>
    <x v="7"/>
    <x v="8"/>
    <n v="6"/>
    <n v="6"/>
    <n v="0"/>
    <m/>
    <m/>
    <n v="0"/>
  </r>
  <r>
    <x v="5"/>
    <d v="2024-12-29T00:00:00"/>
    <x v="19"/>
    <x v="7"/>
    <x v="8"/>
    <n v="2"/>
    <n v="2"/>
    <n v="0"/>
    <m/>
    <m/>
    <n v="0"/>
  </r>
  <r>
    <x v="5"/>
    <d v="2024-12-29T00:00:00"/>
    <x v="19"/>
    <x v="7"/>
    <x v="8"/>
    <n v="2"/>
    <n v="2"/>
    <n v="0"/>
    <m/>
    <m/>
    <n v="0"/>
  </r>
  <r>
    <x v="5"/>
    <d v="2025-01-04T00:00:00"/>
    <x v="20"/>
    <x v="20"/>
    <x v="9"/>
    <n v="1"/>
    <n v="1"/>
    <n v="0"/>
    <m/>
    <m/>
    <n v="0"/>
  </r>
  <r>
    <x v="5"/>
    <d v="2025-01-04T00:00:00"/>
    <x v="20"/>
    <x v="20"/>
    <x v="9"/>
    <n v="1"/>
    <n v="1"/>
    <n v="0"/>
    <m/>
    <m/>
    <n v="0"/>
  </r>
  <r>
    <x v="5"/>
    <d v="2025-01-04T00:00:00"/>
    <x v="20"/>
    <x v="20"/>
    <x v="9"/>
    <n v="1"/>
    <n v="1"/>
    <n v="0"/>
    <m/>
    <m/>
    <n v="0"/>
  </r>
  <r>
    <x v="5"/>
    <d v="2025-01-04T00:00:00"/>
    <x v="20"/>
    <x v="20"/>
    <x v="9"/>
    <n v="1"/>
    <n v="1"/>
    <n v="0"/>
    <m/>
    <m/>
    <n v="0"/>
  </r>
  <r>
    <x v="5"/>
    <d v="2025-01-04T00:00:00"/>
    <x v="20"/>
    <x v="20"/>
    <x v="9"/>
    <n v="2"/>
    <n v="2"/>
    <n v="0"/>
    <m/>
    <m/>
    <n v="0"/>
  </r>
  <r>
    <x v="5"/>
    <d v="2025-01-04T00:00:00"/>
    <x v="20"/>
    <x v="20"/>
    <x v="9"/>
    <n v="2"/>
    <n v="2"/>
    <n v="0"/>
    <m/>
    <m/>
    <n v="0"/>
  </r>
  <r>
    <x v="5"/>
    <d v="2025-01-04T00:00:00"/>
    <x v="20"/>
    <x v="20"/>
    <x v="9"/>
    <n v="12"/>
    <n v="12"/>
    <n v="0"/>
    <m/>
    <m/>
    <n v="0"/>
  </r>
  <r>
    <x v="5"/>
    <d v="2025-01-04T00:00:00"/>
    <x v="20"/>
    <x v="20"/>
    <x v="9"/>
    <n v="1"/>
    <n v="2"/>
    <n v="1"/>
    <m/>
    <m/>
    <n v="0"/>
  </r>
  <r>
    <x v="5"/>
    <d v="2025-01-04T00:00:00"/>
    <x v="20"/>
    <x v="20"/>
    <x v="9"/>
    <n v="1"/>
    <n v="2"/>
    <n v="1"/>
    <m/>
    <m/>
    <n v="0"/>
  </r>
  <r>
    <x v="5"/>
    <d v="2025-01-04T00:00:00"/>
    <x v="20"/>
    <x v="20"/>
    <x v="9"/>
    <n v="4"/>
    <n v="3"/>
    <n v="-1"/>
    <m/>
    <m/>
    <n v="0"/>
  </r>
  <r>
    <x v="5"/>
    <d v="2025-01-04T00:00:00"/>
    <x v="20"/>
    <x v="20"/>
    <x v="9"/>
    <n v="2"/>
    <n v="2"/>
    <n v="0"/>
    <m/>
    <m/>
    <n v="0"/>
  </r>
  <r>
    <x v="5"/>
    <d v="2025-01-04T00:00:00"/>
    <x v="20"/>
    <x v="20"/>
    <x v="9"/>
    <n v="2"/>
    <n v="2"/>
    <n v="0"/>
    <m/>
    <m/>
    <n v="0"/>
  </r>
  <r>
    <x v="5"/>
    <d v="2025-01-04T00:00:00"/>
    <x v="20"/>
    <x v="20"/>
    <x v="9"/>
    <n v="1"/>
    <n v="1"/>
    <n v="0"/>
    <m/>
    <m/>
    <n v="0"/>
  </r>
  <r>
    <x v="5"/>
    <d v="2025-01-04T00:00:00"/>
    <x v="20"/>
    <x v="20"/>
    <x v="9"/>
    <n v="5"/>
    <n v="5"/>
    <n v="0"/>
    <m/>
    <m/>
    <n v="0"/>
  </r>
  <r>
    <x v="5"/>
    <d v="2025-01-04T00:00:00"/>
    <x v="20"/>
    <x v="20"/>
    <x v="9"/>
    <n v="3"/>
    <n v="3"/>
    <n v="0"/>
    <m/>
    <m/>
    <n v="0"/>
  </r>
  <r>
    <x v="5"/>
    <d v="2025-01-04T00:00:00"/>
    <x v="20"/>
    <x v="20"/>
    <x v="9"/>
    <n v="10"/>
    <n v="10"/>
    <n v="0"/>
    <m/>
    <m/>
    <n v="0"/>
  </r>
  <r>
    <x v="5"/>
    <d v="2025-01-04T00:00:00"/>
    <x v="20"/>
    <x v="20"/>
    <x v="9"/>
    <n v="6"/>
    <n v="6"/>
    <n v="0"/>
    <m/>
    <m/>
    <n v="0"/>
  </r>
  <r>
    <x v="5"/>
    <d v="2025-01-04T00:00:00"/>
    <x v="20"/>
    <x v="20"/>
    <x v="9"/>
    <n v="2"/>
    <n v="2"/>
    <n v="0"/>
    <m/>
    <m/>
    <n v="0"/>
  </r>
  <r>
    <x v="5"/>
    <d v="2025-01-04T00:00:00"/>
    <x v="20"/>
    <x v="20"/>
    <x v="9"/>
    <n v="2"/>
    <n v="2"/>
    <n v="0"/>
    <m/>
    <m/>
    <n v="0"/>
  </r>
  <r>
    <x v="5"/>
    <d v="2025-01-04T00:00:00"/>
    <x v="20"/>
    <x v="15"/>
    <x v="16"/>
    <n v="1"/>
    <n v="0"/>
    <n v="-1"/>
    <n v="0"/>
    <n v="0"/>
    <n v="0"/>
  </r>
  <r>
    <x v="5"/>
    <d v="2025-01-04T00:00:00"/>
    <x v="20"/>
    <x v="15"/>
    <x v="16"/>
    <m/>
    <n v="4"/>
    <n v="4"/>
    <n v="7"/>
    <n v="4"/>
    <n v="-3"/>
  </r>
  <r>
    <x v="5"/>
    <d v="2025-01-04T00:00:00"/>
    <x v="20"/>
    <x v="15"/>
    <x v="16"/>
    <n v="1"/>
    <n v="1"/>
    <n v="0"/>
    <n v="0"/>
    <n v="0"/>
    <n v="0"/>
  </r>
  <r>
    <x v="5"/>
    <d v="2025-01-04T00:00:00"/>
    <x v="20"/>
    <x v="15"/>
    <x v="16"/>
    <m/>
    <n v="2"/>
    <n v="2"/>
    <n v="2"/>
    <n v="0"/>
    <n v="-2"/>
  </r>
  <r>
    <x v="5"/>
    <d v="2025-01-04T00:00:00"/>
    <x v="20"/>
    <x v="15"/>
    <x v="16"/>
    <n v="1"/>
    <n v="1"/>
    <n v="0"/>
    <n v="0"/>
    <n v="0"/>
    <n v="0"/>
  </r>
  <r>
    <x v="5"/>
    <d v="2025-01-04T00:00:00"/>
    <x v="20"/>
    <x v="15"/>
    <x v="17"/>
    <n v="2"/>
    <n v="2"/>
    <n v="0"/>
    <m/>
    <m/>
    <n v="0"/>
  </r>
  <r>
    <x v="5"/>
    <d v="2025-01-04T00:00:00"/>
    <x v="20"/>
    <x v="15"/>
    <x v="17"/>
    <m/>
    <n v="0"/>
    <n v="0"/>
    <n v="1"/>
    <n v="1"/>
    <n v="0"/>
  </r>
  <r>
    <x v="5"/>
    <d v="2025-01-04T00:00:00"/>
    <x v="20"/>
    <x v="15"/>
    <x v="17"/>
    <m/>
    <n v="2"/>
    <n v="2"/>
    <n v="4"/>
    <n v="1"/>
    <n v="-3"/>
  </r>
  <r>
    <x v="5"/>
    <d v="2025-01-04T00:00:00"/>
    <x v="20"/>
    <x v="15"/>
    <x v="17"/>
    <n v="1"/>
    <n v="1"/>
    <n v="0"/>
    <m/>
    <m/>
    <n v="0"/>
  </r>
  <r>
    <x v="5"/>
    <d v="2025-01-04T00:00:00"/>
    <x v="20"/>
    <x v="15"/>
    <x v="17"/>
    <n v="1"/>
    <n v="1"/>
    <n v="0"/>
    <m/>
    <m/>
    <n v="0"/>
  </r>
  <r>
    <x v="5"/>
    <d v="2025-01-04T00:00:00"/>
    <x v="20"/>
    <x v="15"/>
    <x v="18"/>
    <n v="2"/>
    <n v="2"/>
    <n v="0"/>
    <m/>
    <m/>
    <n v="0"/>
  </r>
  <r>
    <x v="5"/>
    <d v="2025-01-04T00:00:00"/>
    <x v="20"/>
    <x v="15"/>
    <x v="18"/>
    <n v="1"/>
    <n v="1"/>
    <n v="0"/>
    <m/>
    <m/>
    <n v="0"/>
  </r>
  <r>
    <x v="5"/>
    <d v="2025-01-04T00:00:00"/>
    <x v="20"/>
    <x v="15"/>
    <x v="18"/>
    <n v="1"/>
    <n v="1"/>
    <n v="0"/>
    <m/>
    <m/>
    <n v="0"/>
  </r>
  <r>
    <x v="5"/>
    <d v="2025-01-04T00:00:00"/>
    <x v="20"/>
    <x v="15"/>
    <x v="18"/>
    <n v="3"/>
    <n v="2"/>
    <n v="-1"/>
    <m/>
    <m/>
    <n v="0"/>
  </r>
  <r>
    <x v="5"/>
    <d v="2025-01-04T00:00:00"/>
    <x v="20"/>
    <x v="15"/>
    <x v="14"/>
    <m/>
    <m/>
    <n v="0"/>
    <n v="6"/>
    <n v="4"/>
    <n v="-2"/>
  </r>
  <r>
    <x v="5"/>
    <d v="2025-01-04T00:00:00"/>
    <x v="20"/>
    <x v="15"/>
    <x v="14"/>
    <n v="3"/>
    <n v="1"/>
    <n v="-2"/>
    <n v="6"/>
    <n v="5"/>
    <n v="-1"/>
  </r>
  <r>
    <x v="5"/>
    <d v="2025-01-04T00:00:00"/>
    <x v="20"/>
    <x v="15"/>
    <x v="14"/>
    <m/>
    <m/>
    <n v="0"/>
    <n v="6"/>
    <n v="5"/>
    <n v="-1"/>
  </r>
  <r>
    <x v="5"/>
    <d v="2025-01-04T00:00:00"/>
    <x v="20"/>
    <x v="15"/>
    <x v="14"/>
    <m/>
    <m/>
    <n v="0"/>
    <n v="3"/>
    <n v="3"/>
    <n v="0"/>
  </r>
  <r>
    <x v="5"/>
    <d v="2025-01-10T00:00:00"/>
    <x v="21"/>
    <x v="16"/>
    <x v="7"/>
    <n v="1"/>
    <n v="1"/>
    <n v="0"/>
    <m/>
    <m/>
    <n v="0"/>
  </r>
  <r>
    <x v="5"/>
    <d v="2025-01-10T00:00:00"/>
    <x v="21"/>
    <x v="16"/>
    <x v="7"/>
    <n v="1"/>
    <n v="1"/>
    <n v="0"/>
    <m/>
    <m/>
    <n v="0"/>
  </r>
  <r>
    <x v="5"/>
    <d v="2025-01-10T00:00:00"/>
    <x v="21"/>
    <x v="16"/>
    <x v="7"/>
    <n v="1"/>
    <n v="1"/>
    <n v="0"/>
    <m/>
    <m/>
    <n v="0"/>
  </r>
  <r>
    <x v="5"/>
    <d v="2025-01-10T00:00:00"/>
    <x v="21"/>
    <x v="16"/>
    <x v="7"/>
    <n v="1"/>
    <n v="2"/>
    <n v="1"/>
    <m/>
    <m/>
    <n v="0"/>
  </r>
  <r>
    <x v="5"/>
    <d v="2025-01-10T00:00:00"/>
    <x v="21"/>
    <x v="16"/>
    <x v="7"/>
    <n v="1"/>
    <n v="2"/>
    <n v="1"/>
    <m/>
    <m/>
    <n v="0"/>
  </r>
  <r>
    <x v="5"/>
    <d v="2025-01-10T00:00:00"/>
    <x v="21"/>
    <x v="16"/>
    <x v="7"/>
    <n v="12"/>
    <n v="12"/>
    <n v="0"/>
    <m/>
    <m/>
    <n v="0"/>
  </r>
  <r>
    <x v="5"/>
    <d v="2025-01-10T00:00:00"/>
    <x v="21"/>
    <x v="16"/>
    <x v="7"/>
    <n v="2"/>
    <n v="2"/>
    <n v="0"/>
    <m/>
    <m/>
    <n v="0"/>
  </r>
  <r>
    <x v="5"/>
    <d v="2025-01-10T00:00:00"/>
    <x v="21"/>
    <x v="16"/>
    <x v="7"/>
    <n v="2"/>
    <n v="2"/>
    <n v="0"/>
    <m/>
    <m/>
    <n v="0"/>
  </r>
  <r>
    <x v="5"/>
    <d v="2025-01-10T00:00:00"/>
    <x v="21"/>
    <x v="16"/>
    <x v="7"/>
    <n v="4"/>
    <n v="4"/>
    <n v="0"/>
    <m/>
    <m/>
    <n v="0"/>
  </r>
  <r>
    <x v="5"/>
    <d v="2025-01-10T00:00:00"/>
    <x v="21"/>
    <x v="16"/>
    <x v="7"/>
    <n v="8"/>
    <n v="6"/>
    <n v="-2"/>
    <m/>
    <m/>
    <n v="0"/>
  </r>
  <r>
    <x v="5"/>
    <d v="2025-01-10T00:00:00"/>
    <x v="21"/>
    <x v="16"/>
    <x v="7"/>
    <n v="2"/>
    <n v="2"/>
    <n v="0"/>
    <m/>
    <m/>
    <n v="0"/>
  </r>
  <r>
    <x v="5"/>
    <d v="2025-01-10T00:00:00"/>
    <x v="21"/>
    <x v="16"/>
    <x v="7"/>
    <n v="2"/>
    <n v="3"/>
    <n v="1"/>
    <m/>
    <m/>
    <n v="0"/>
  </r>
  <r>
    <x v="5"/>
    <d v="2025-01-10T00:00:00"/>
    <x v="21"/>
    <x v="16"/>
    <x v="7"/>
    <n v="10"/>
    <n v="6"/>
    <n v="-4"/>
    <m/>
    <m/>
    <n v="0"/>
  </r>
  <r>
    <x v="5"/>
    <d v="2025-01-10T00:00:00"/>
    <x v="21"/>
    <x v="16"/>
    <x v="7"/>
    <n v="6"/>
    <n v="5"/>
    <n v="-1"/>
    <m/>
    <m/>
    <n v="0"/>
  </r>
  <r>
    <x v="5"/>
    <d v="2025-01-10T00:00:00"/>
    <x v="21"/>
    <x v="16"/>
    <x v="7"/>
    <n v="1"/>
    <n v="2"/>
    <n v="1"/>
    <m/>
    <m/>
    <n v="0"/>
  </r>
  <r>
    <x v="5"/>
    <d v="2025-01-10T00:00:00"/>
    <x v="21"/>
    <x v="16"/>
    <x v="7"/>
    <n v="4"/>
    <n v="5"/>
    <n v="1"/>
    <m/>
    <m/>
    <n v="0"/>
  </r>
  <r>
    <x v="5"/>
    <d v="2025-01-10T00:00:00"/>
    <x v="21"/>
    <x v="16"/>
    <x v="15"/>
    <n v="4"/>
    <n v="3"/>
    <n v="-1"/>
    <m/>
    <m/>
    <n v="0"/>
  </r>
  <r>
    <x v="5"/>
    <d v="2025-01-13T00:00:00"/>
    <x v="22"/>
    <x v="18"/>
    <x v="10"/>
    <n v="1"/>
    <n v="1"/>
    <n v="0"/>
    <m/>
    <m/>
    <n v="0"/>
  </r>
  <r>
    <x v="5"/>
    <d v="2025-01-13T00:00:00"/>
    <x v="22"/>
    <x v="18"/>
    <x v="10"/>
    <n v="1"/>
    <n v="1"/>
    <n v="0"/>
    <m/>
    <m/>
    <n v="0"/>
  </r>
  <r>
    <x v="5"/>
    <d v="2025-01-13T00:00:00"/>
    <x v="22"/>
    <x v="18"/>
    <x v="10"/>
    <n v="1"/>
    <n v="1"/>
    <n v="0"/>
    <m/>
    <m/>
    <n v="0"/>
  </r>
  <r>
    <x v="5"/>
    <d v="2025-01-13T00:00:00"/>
    <x v="22"/>
    <x v="18"/>
    <x v="10"/>
    <n v="1"/>
    <n v="1"/>
    <n v="0"/>
    <m/>
    <m/>
    <n v="0"/>
  </r>
  <r>
    <x v="5"/>
    <d v="2025-01-13T00:00:00"/>
    <x v="22"/>
    <x v="18"/>
    <x v="10"/>
    <n v="2"/>
    <n v="2"/>
    <n v="0"/>
    <m/>
    <m/>
    <n v="0"/>
  </r>
  <r>
    <x v="5"/>
    <d v="2025-01-13T00:00:00"/>
    <x v="22"/>
    <x v="18"/>
    <x v="10"/>
    <n v="2"/>
    <n v="2"/>
    <n v="0"/>
    <m/>
    <m/>
    <n v="0"/>
  </r>
  <r>
    <x v="5"/>
    <d v="2025-01-13T00:00:00"/>
    <x v="22"/>
    <x v="18"/>
    <x v="10"/>
    <n v="12"/>
    <n v="12"/>
    <n v="0"/>
    <m/>
    <m/>
    <n v="0"/>
  </r>
  <r>
    <x v="5"/>
    <d v="2025-01-13T00:00:00"/>
    <x v="22"/>
    <x v="18"/>
    <x v="10"/>
    <n v="1"/>
    <n v="1"/>
    <n v="0"/>
    <m/>
    <m/>
    <n v="0"/>
  </r>
  <r>
    <x v="5"/>
    <d v="2025-01-13T00:00:00"/>
    <x v="22"/>
    <x v="18"/>
    <x v="10"/>
    <n v="1"/>
    <n v="1"/>
    <n v="0"/>
    <m/>
    <m/>
    <n v="0"/>
  </r>
  <r>
    <x v="5"/>
    <d v="2025-01-13T00:00:00"/>
    <x v="22"/>
    <x v="18"/>
    <x v="10"/>
    <n v="4"/>
    <n v="4"/>
    <n v="0"/>
    <m/>
    <m/>
    <n v="0"/>
  </r>
  <r>
    <x v="5"/>
    <d v="2025-01-13T00:00:00"/>
    <x v="22"/>
    <x v="18"/>
    <x v="10"/>
    <n v="2"/>
    <n v="2"/>
    <n v="0"/>
    <m/>
    <m/>
    <n v="0"/>
  </r>
  <r>
    <x v="5"/>
    <d v="2025-01-13T00:00:00"/>
    <x v="22"/>
    <x v="18"/>
    <x v="10"/>
    <n v="2"/>
    <n v="2"/>
    <n v="0"/>
    <m/>
    <m/>
    <n v="0"/>
  </r>
  <r>
    <x v="5"/>
    <d v="2025-01-13T00:00:00"/>
    <x v="22"/>
    <x v="18"/>
    <x v="10"/>
    <n v="1"/>
    <n v="1"/>
    <n v="0"/>
    <m/>
    <m/>
    <n v="0"/>
  </r>
  <r>
    <x v="5"/>
    <d v="2025-01-13T00:00:00"/>
    <x v="22"/>
    <x v="18"/>
    <x v="10"/>
    <n v="5"/>
    <n v="5"/>
    <n v="0"/>
    <m/>
    <m/>
    <n v="0"/>
  </r>
  <r>
    <x v="5"/>
    <d v="2025-01-13T00:00:00"/>
    <x v="22"/>
    <x v="18"/>
    <x v="10"/>
    <n v="3"/>
    <n v="3"/>
    <n v="0"/>
    <m/>
    <m/>
    <n v="0"/>
  </r>
  <r>
    <x v="5"/>
    <d v="2025-01-13T00:00:00"/>
    <x v="22"/>
    <x v="18"/>
    <x v="10"/>
    <n v="10"/>
    <n v="9"/>
    <n v="-1"/>
    <m/>
    <m/>
    <n v="0"/>
  </r>
  <r>
    <x v="5"/>
    <d v="2025-01-13T00:00:00"/>
    <x v="22"/>
    <x v="18"/>
    <x v="10"/>
    <n v="6"/>
    <n v="6"/>
    <n v="0"/>
    <m/>
    <m/>
    <n v="0"/>
  </r>
  <r>
    <x v="5"/>
    <d v="2025-01-13T00:00:00"/>
    <x v="22"/>
    <x v="18"/>
    <x v="10"/>
    <n v="2"/>
    <n v="2"/>
    <n v="0"/>
    <m/>
    <m/>
    <n v="0"/>
  </r>
  <r>
    <x v="5"/>
    <d v="2025-01-13T00:00:00"/>
    <x v="22"/>
    <x v="18"/>
    <x v="10"/>
    <n v="2"/>
    <n v="2"/>
    <n v="0"/>
    <m/>
    <m/>
    <n v="0"/>
  </r>
  <r>
    <x v="5"/>
    <d v="2025-01-11T00:00:00"/>
    <x v="21"/>
    <x v="20"/>
    <x v="9"/>
    <n v="1"/>
    <n v="1"/>
    <n v="0"/>
    <m/>
    <m/>
    <n v="0"/>
  </r>
  <r>
    <x v="5"/>
    <d v="2025-01-11T00:00:00"/>
    <x v="21"/>
    <x v="20"/>
    <x v="9"/>
    <n v="1"/>
    <n v="1"/>
    <n v="0"/>
    <m/>
    <m/>
    <n v="0"/>
  </r>
  <r>
    <x v="5"/>
    <d v="2025-01-11T00:00:00"/>
    <x v="21"/>
    <x v="20"/>
    <x v="9"/>
    <n v="1"/>
    <n v="1"/>
    <n v="0"/>
    <m/>
    <m/>
    <n v="0"/>
  </r>
  <r>
    <x v="5"/>
    <d v="2025-01-11T00:00:00"/>
    <x v="21"/>
    <x v="20"/>
    <x v="9"/>
    <n v="1"/>
    <n v="1"/>
    <n v="0"/>
    <m/>
    <m/>
    <n v="0"/>
  </r>
  <r>
    <x v="5"/>
    <d v="2025-01-11T00:00:00"/>
    <x v="21"/>
    <x v="20"/>
    <x v="9"/>
    <n v="2"/>
    <n v="2"/>
    <n v="0"/>
    <m/>
    <m/>
    <n v="0"/>
  </r>
  <r>
    <x v="5"/>
    <d v="2025-01-11T00:00:00"/>
    <x v="21"/>
    <x v="20"/>
    <x v="9"/>
    <n v="2"/>
    <n v="2"/>
    <n v="0"/>
    <m/>
    <m/>
    <n v="0"/>
  </r>
  <r>
    <x v="5"/>
    <d v="2025-01-11T00:00:00"/>
    <x v="21"/>
    <x v="20"/>
    <x v="9"/>
    <n v="12"/>
    <n v="12"/>
    <n v="0"/>
    <m/>
    <m/>
    <n v="0"/>
  </r>
  <r>
    <x v="5"/>
    <d v="2025-01-11T00:00:00"/>
    <x v="21"/>
    <x v="20"/>
    <x v="9"/>
    <n v="1"/>
    <n v="2"/>
    <n v="1"/>
    <m/>
    <m/>
    <n v="0"/>
  </r>
  <r>
    <x v="5"/>
    <d v="2025-01-11T00:00:00"/>
    <x v="21"/>
    <x v="20"/>
    <x v="9"/>
    <n v="1"/>
    <n v="2"/>
    <n v="1"/>
    <m/>
    <m/>
    <n v="0"/>
  </r>
  <r>
    <x v="5"/>
    <d v="2025-01-11T00:00:00"/>
    <x v="21"/>
    <x v="20"/>
    <x v="9"/>
    <n v="4"/>
    <n v="3"/>
    <n v="-1"/>
    <m/>
    <m/>
    <n v="0"/>
  </r>
  <r>
    <x v="5"/>
    <d v="2025-01-11T00:00:00"/>
    <x v="21"/>
    <x v="20"/>
    <x v="9"/>
    <n v="2"/>
    <n v="2"/>
    <n v="0"/>
    <m/>
    <m/>
    <n v="0"/>
  </r>
  <r>
    <x v="5"/>
    <d v="2025-01-11T00:00:00"/>
    <x v="21"/>
    <x v="20"/>
    <x v="9"/>
    <n v="2"/>
    <n v="2"/>
    <n v="0"/>
    <m/>
    <m/>
    <n v="0"/>
  </r>
  <r>
    <x v="5"/>
    <d v="2025-01-11T00:00:00"/>
    <x v="21"/>
    <x v="20"/>
    <x v="9"/>
    <n v="1"/>
    <n v="1"/>
    <n v="0"/>
    <m/>
    <m/>
    <n v="0"/>
  </r>
  <r>
    <x v="5"/>
    <d v="2025-01-11T00:00:00"/>
    <x v="21"/>
    <x v="20"/>
    <x v="9"/>
    <n v="5"/>
    <n v="5"/>
    <n v="0"/>
    <m/>
    <m/>
    <n v="0"/>
  </r>
  <r>
    <x v="5"/>
    <d v="2025-01-11T00:00:00"/>
    <x v="21"/>
    <x v="20"/>
    <x v="9"/>
    <n v="3"/>
    <n v="3"/>
    <n v="0"/>
    <m/>
    <m/>
    <n v="0"/>
  </r>
  <r>
    <x v="5"/>
    <d v="2025-01-11T00:00:00"/>
    <x v="21"/>
    <x v="20"/>
    <x v="9"/>
    <n v="10"/>
    <n v="10"/>
    <n v="0"/>
    <m/>
    <m/>
    <n v="0"/>
  </r>
  <r>
    <x v="5"/>
    <d v="2025-01-11T00:00:00"/>
    <x v="21"/>
    <x v="20"/>
    <x v="9"/>
    <n v="6"/>
    <n v="6"/>
    <n v="0"/>
    <m/>
    <m/>
    <n v="0"/>
  </r>
  <r>
    <x v="5"/>
    <d v="2025-01-11T00:00:00"/>
    <x v="21"/>
    <x v="20"/>
    <x v="9"/>
    <n v="2"/>
    <n v="2"/>
    <n v="0"/>
    <m/>
    <m/>
    <n v="0"/>
  </r>
  <r>
    <x v="5"/>
    <d v="2025-01-11T00:00:00"/>
    <x v="21"/>
    <x v="20"/>
    <x v="9"/>
    <n v="2"/>
    <n v="2"/>
    <n v="0"/>
    <m/>
    <m/>
    <n v="0"/>
  </r>
  <r>
    <x v="5"/>
    <d v="2025-01-11T00:00:00"/>
    <x v="21"/>
    <x v="7"/>
    <x v="8"/>
    <n v="1"/>
    <n v="1"/>
    <n v="0"/>
    <m/>
    <m/>
    <n v="0"/>
  </r>
  <r>
    <x v="5"/>
    <d v="2025-01-11T00:00:00"/>
    <x v="21"/>
    <x v="7"/>
    <x v="8"/>
    <n v="1"/>
    <n v="2"/>
    <n v="1"/>
    <m/>
    <m/>
    <n v="0"/>
  </r>
  <r>
    <x v="5"/>
    <d v="2025-01-11T00:00:00"/>
    <x v="21"/>
    <x v="7"/>
    <x v="8"/>
    <n v="1"/>
    <n v="1"/>
    <n v="0"/>
    <m/>
    <m/>
    <n v="0"/>
  </r>
  <r>
    <x v="5"/>
    <d v="2025-01-11T00:00:00"/>
    <x v="21"/>
    <x v="7"/>
    <x v="8"/>
    <n v="1"/>
    <n v="1"/>
    <n v="0"/>
    <m/>
    <m/>
    <n v="0"/>
  </r>
  <r>
    <x v="5"/>
    <d v="2025-01-11T00:00:00"/>
    <x v="21"/>
    <x v="7"/>
    <x v="8"/>
    <n v="2"/>
    <n v="2"/>
    <n v="0"/>
    <m/>
    <m/>
    <n v="0"/>
  </r>
  <r>
    <x v="5"/>
    <d v="2025-01-11T00:00:00"/>
    <x v="21"/>
    <x v="7"/>
    <x v="8"/>
    <n v="2"/>
    <n v="2"/>
    <n v="0"/>
    <m/>
    <m/>
    <n v="0"/>
  </r>
  <r>
    <x v="5"/>
    <d v="2025-01-11T00:00:00"/>
    <x v="21"/>
    <x v="7"/>
    <x v="8"/>
    <n v="12"/>
    <n v="11"/>
    <n v="-1"/>
    <m/>
    <m/>
    <n v="0"/>
  </r>
  <r>
    <x v="5"/>
    <d v="2025-01-11T00:00:00"/>
    <x v="21"/>
    <x v="7"/>
    <x v="8"/>
    <n v="1"/>
    <n v="1"/>
    <n v="0"/>
    <m/>
    <m/>
    <n v="0"/>
  </r>
  <r>
    <x v="5"/>
    <d v="2025-01-11T00:00:00"/>
    <x v="21"/>
    <x v="7"/>
    <x v="8"/>
    <n v="1"/>
    <n v="1"/>
    <n v="0"/>
    <m/>
    <m/>
    <n v="0"/>
  </r>
  <r>
    <x v="5"/>
    <d v="2025-01-11T00:00:00"/>
    <x v="21"/>
    <x v="7"/>
    <x v="8"/>
    <n v="4"/>
    <n v="4"/>
    <n v="0"/>
    <m/>
    <m/>
    <n v="0"/>
  </r>
  <r>
    <x v="5"/>
    <d v="2025-01-11T00:00:00"/>
    <x v="21"/>
    <x v="7"/>
    <x v="8"/>
    <n v="2"/>
    <n v="2"/>
    <n v="0"/>
    <m/>
    <m/>
    <n v="0"/>
  </r>
  <r>
    <x v="5"/>
    <d v="2025-01-11T00:00:00"/>
    <x v="21"/>
    <x v="7"/>
    <x v="8"/>
    <n v="2"/>
    <n v="2"/>
    <n v="0"/>
    <m/>
    <m/>
    <n v="0"/>
  </r>
  <r>
    <x v="5"/>
    <d v="2025-01-11T00:00:00"/>
    <x v="21"/>
    <x v="7"/>
    <x v="8"/>
    <n v="4"/>
    <n v="5"/>
    <n v="1"/>
    <m/>
    <m/>
    <n v="0"/>
  </r>
  <r>
    <x v="5"/>
    <d v="2025-01-11T00:00:00"/>
    <x v="21"/>
    <x v="7"/>
    <x v="8"/>
    <n v="1"/>
    <n v="1"/>
    <n v="0"/>
    <m/>
    <m/>
    <n v="0"/>
  </r>
  <r>
    <x v="5"/>
    <d v="2025-01-11T00:00:00"/>
    <x v="21"/>
    <x v="7"/>
    <x v="8"/>
    <n v="3"/>
    <n v="3"/>
    <n v="0"/>
    <m/>
    <m/>
    <n v="0"/>
  </r>
  <r>
    <x v="5"/>
    <d v="2025-01-11T00:00:00"/>
    <x v="21"/>
    <x v="7"/>
    <x v="8"/>
    <n v="10"/>
    <n v="8"/>
    <n v="-2"/>
    <m/>
    <m/>
    <n v="0"/>
  </r>
  <r>
    <x v="5"/>
    <d v="2025-01-11T00:00:00"/>
    <x v="21"/>
    <x v="7"/>
    <x v="8"/>
    <n v="6"/>
    <n v="4"/>
    <n v="-2"/>
    <m/>
    <m/>
    <n v="0"/>
  </r>
  <r>
    <x v="5"/>
    <d v="2025-01-11T00:00:00"/>
    <x v="21"/>
    <x v="7"/>
    <x v="8"/>
    <n v="2"/>
    <n v="2"/>
    <n v="0"/>
    <m/>
    <m/>
    <n v="0"/>
  </r>
  <r>
    <x v="5"/>
    <d v="2025-01-11T00:00:00"/>
    <x v="21"/>
    <x v="7"/>
    <x v="8"/>
    <n v="2"/>
    <n v="2"/>
    <n v="0"/>
    <m/>
    <m/>
    <n v="0"/>
  </r>
  <r>
    <x v="5"/>
    <d v="2025-01-18T00:00:00"/>
    <x v="22"/>
    <x v="7"/>
    <x v="8"/>
    <n v="1"/>
    <n v="1"/>
    <n v="0"/>
    <m/>
    <m/>
    <n v="0"/>
  </r>
  <r>
    <x v="5"/>
    <d v="2025-01-18T00:00:00"/>
    <x v="22"/>
    <x v="7"/>
    <x v="8"/>
    <n v="1"/>
    <n v="2"/>
    <n v="1"/>
    <m/>
    <m/>
    <n v="0"/>
  </r>
  <r>
    <x v="5"/>
    <d v="2025-01-18T00:00:00"/>
    <x v="22"/>
    <x v="7"/>
    <x v="8"/>
    <n v="1"/>
    <n v="1"/>
    <n v="0"/>
    <m/>
    <m/>
    <n v="0"/>
  </r>
  <r>
    <x v="5"/>
    <d v="2025-01-18T00:00:00"/>
    <x v="22"/>
    <x v="7"/>
    <x v="8"/>
    <n v="1"/>
    <n v="1"/>
    <n v="0"/>
    <m/>
    <m/>
    <n v="0"/>
  </r>
  <r>
    <x v="5"/>
    <d v="2025-01-18T00:00:00"/>
    <x v="22"/>
    <x v="7"/>
    <x v="8"/>
    <n v="2"/>
    <n v="2"/>
    <n v="0"/>
    <m/>
    <m/>
    <n v="0"/>
  </r>
  <r>
    <x v="5"/>
    <d v="2025-01-18T00:00:00"/>
    <x v="22"/>
    <x v="7"/>
    <x v="8"/>
    <n v="2"/>
    <n v="2"/>
    <n v="0"/>
    <m/>
    <m/>
    <n v="0"/>
  </r>
  <r>
    <x v="5"/>
    <d v="2025-01-18T00:00:00"/>
    <x v="22"/>
    <x v="7"/>
    <x v="8"/>
    <n v="12"/>
    <n v="11"/>
    <n v="-1"/>
    <m/>
    <m/>
    <n v="0"/>
  </r>
  <r>
    <x v="5"/>
    <d v="2025-01-18T00:00:00"/>
    <x v="22"/>
    <x v="7"/>
    <x v="8"/>
    <n v="1"/>
    <n v="1"/>
    <n v="0"/>
    <m/>
    <m/>
    <n v="0"/>
  </r>
  <r>
    <x v="5"/>
    <d v="2025-01-18T00:00:00"/>
    <x v="22"/>
    <x v="7"/>
    <x v="8"/>
    <n v="1"/>
    <n v="1"/>
    <n v="0"/>
    <m/>
    <m/>
    <n v="0"/>
  </r>
  <r>
    <x v="5"/>
    <d v="2025-01-18T00:00:00"/>
    <x v="22"/>
    <x v="7"/>
    <x v="8"/>
    <n v="4"/>
    <n v="4"/>
    <n v="0"/>
    <m/>
    <m/>
    <n v="0"/>
  </r>
  <r>
    <x v="5"/>
    <d v="2025-01-18T00:00:00"/>
    <x v="22"/>
    <x v="7"/>
    <x v="8"/>
    <n v="2"/>
    <n v="2"/>
    <n v="0"/>
    <m/>
    <m/>
    <n v="0"/>
  </r>
  <r>
    <x v="5"/>
    <d v="2025-01-18T00:00:00"/>
    <x v="22"/>
    <x v="7"/>
    <x v="8"/>
    <n v="2"/>
    <n v="2"/>
    <n v="0"/>
    <m/>
    <m/>
    <n v="0"/>
  </r>
  <r>
    <x v="5"/>
    <d v="2025-01-18T00:00:00"/>
    <x v="22"/>
    <x v="7"/>
    <x v="8"/>
    <n v="4"/>
    <n v="5"/>
    <n v="1"/>
    <m/>
    <m/>
    <n v="0"/>
  </r>
  <r>
    <x v="5"/>
    <d v="2025-01-18T00:00:00"/>
    <x v="22"/>
    <x v="7"/>
    <x v="8"/>
    <n v="1"/>
    <n v="1"/>
    <n v="0"/>
    <m/>
    <m/>
    <n v="0"/>
  </r>
  <r>
    <x v="5"/>
    <d v="2025-01-18T00:00:00"/>
    <x v="22"/>
    <x v="7"/>
    <x v="8"/>
    <n v="3"/>
    <n v="3"/>
    <n v="0"/>
    <m/>
    <m/>
    <n v="0"/>
  </r>
  <r>
    <x v="5"/>
    <d v="2025-01-18T00:00:00"/>
    <x v="22"/>
    <x v="7"/>
    <x v="8"/>
    <n v="10"/>
    <n v="8"/>
    <n v="-2"/>
    <m/>
    <m/>
    <n v="0"/>
  </r>
  <r>
    <x v="5"/>
    <d v="2025-01-18T00:00:00"/>
    <x v="22"/>
    <x v="7"/>
    <x v="8"/>
    <n v="6"/>
    <n v="4"/>
    <n v="-2"/>
    <m/>
    <m/>
    <n v="0"/>
  </r>
  <r>
    <x v="5"/>
    <d v="2025-01-18T00:00:00"/>
    <x v="22"/>
    <x v="7"/>
    <x v="8"/>
    <n v="2"/>
    <n v="2"/>
    <n v="0"/>
    <m/>
    <m/>
    <n v="0"/>
  </r>
  <r>
    <x v="5"/>
    <d v="2025-01-18T00:00:00"/>
    <x v="22"/>
    <x v="7"/>
    <x v="8"/>
    <n v="2"/>
    <n v="2"/>
    <n v="0"/>
    <m/>
    <m/>
    <n v="0"/>
  </r>
  <r>
    <x v="5"/>
    <d v="2025-01-18T00:00:00"/>
    <x v="22"/>
    <x v="16"/>
    <x v="7"/>
    <n v="1"/>
    <n v="1"/>
    <n v="0"/>
    <m/>
    <m/>
    <n v="0"/>
  </r>
  <r>
    <x v="5"/>
    <d v="2025-01-18T00:00:00"/>
    <x v="22"/>
    <x v="16"/>
    <x v="7"/>
    <n v="1"/>
    <n v="1"/>
    <n v="0"/>
    <m/>
    <m/>
    <n v="0"/>
  </r>
  <r>
    <x v="5"/>
    <d v="2025-01-18T00:00:00"/>
    <x v="22"/>
    <x v="16"/>
    <x v="7"/>
    <n v="1"/>
    <n v="1"/>
    <n v="0"/>
    <m/>
    <m/>
    <n v="0"/>
  </r>
  <r>
    <x v="5"/>
    <d v="2025-01-18T00:00:00"/>
    <x v="22"/>
    <x v="16"/>
    <x v="7"/>
    <n v="1"/>
    <n v="2"/>
    <n v="1"/>
    <m/>
    <m/>
    <n v="0"/>
  </r>
  <r>
    <x v="5"/>
    <d v="2025-01-18T00:00:00"/>
    <x v="22"/>
    <x v="16"/>
    <x v="7"/>
    <n v="1"/>
    <n v="2"/>
    <n v="1"/>
    <m/>
    <m/>
    <n v="0"/>
  </r>
  <r>
    <x v="5"/>
    <d v="2025-01-18T00:00:00"/>
    <x v="22"/>
    <x v="16"/>
    <x v="7"/>
    <n v="12"/>
    <n v="12"/>
    <n v="0"/>
    <m/>
    <m/>
    <n v="0"/>
  </r>
  <r>
    <x v="5"/>
    <d v="2025-01-18T00:00:00"/>
    <x v="22"/>
    <x v="16"/>
    <x v="7"/>
    <n v="2"/>
    <n v="2"/>
    <n v="0"/>
    <m/>
    <m/>
    <n v="0"/>
  </r>
  <r>
    <x v="5"/>
    <d v="2025-01-18T00:00:00"/>
    <x v="22"/>
    <x v="16"/>
    <x v="7"/>
    <n v="2"/>
    <n v="2"/>
    <n v="0"/>
    <m/>
    <m/>
    <n v="0"/>
  </r>
  <r>
    <x v="5"/>
    <d v="2025-01-18T00:00:00"/>
    <x v="22"/>
    <x v="16"/>
    <x v="7"/>
    <n v="4"/>
    <n v="4"/>
    <n v="0"/>
    <m/>
    <m/>
    <n v="0"/>
  </r>
  <r>
    <x v="5"/>
    <d v="2025-01-18T00:00:00"/>
    <x v="22"/>
    <x v="16"/>
    <x v="7"/>
    <n v="8"/>
    <n v="6"/>
    <n v="-2"/>
    <m/>
    <m/>
    <n v="0"/>
  </r>
  <r>
    <x v="5"/>
    <d v="2025-01-18T00:00:00"/>
    <x v="22"/>
    <x v="16"/>
    <x v="7"/>
    <n v="2"/>
    <n v="2"/>
    <n v="0"/>
    <m/>
    <m/>
    <n v="0"/>
  </r>
  <r>
    <x v="5"/>
    <d v="2025-01-18T00:00:00"/>
    <x v="22"/>
    <x v="16"/>
    <x v="7"/>
    <n v="2"/>
    <n v="3"/>
    <n v="1"/>
    <m/>
    <m/>
    <n v="0"/>
  </r>
  <r>
    <x v="5"/>
    <d v="2025-01-18T00:00:00"/>
    <x v="22"/>
    <x v="16"/>
    <x v="7"/>
    <n v="10"/>
    <n v="6"/>
    <n v="-4"/>
    <m/>
    <m/>
    <n v="0"/>
  </r>
  <r>
    <x v="5"/>
    <d v="2025-01-18T00:00:00"/>
    <x v="22"/>
    <x v="16"/>
    <x v="7"/>
    <n v="6"/>
    <n v="5"/>
    <n v="-1"/>
    <m/>
    <m/>
    <n v="0"/>
  </r>
  <r>
    <x v="5"/>
    <d v="2025-01-18T00:00:00"/>
    <x v="22"/>
    <x v="16"/>
    <x v="7"/>
    <n v="1"/>
    <n v="2"/>
    <n v="1"/>
    <m/>
    <m/>
    <n v="0"/>
  </r>
  <r>
    <x v="5"/>
    <d v="2025-01-18T00:00:00"/>
    <x v="22"/>
    <x v="16"/>
    <x v="7"/>
    <n v="4"/>
    <n v="5"/>
    <n v="1"/>
    <m/>
    <m/>
    <n v="0"/>
  </r>
  <r>
    <x v="5"/>
    <d v="2025-01-18T00:00:00"/>
    <x v="22"/>
    <x v="16"/>
    <x v="15"/>
    <n v="4"/>
    <n v="3"/>
    <n v="-1"/>
    <m/>
    <m/>
    <n v="0"/>
  </r>
  <r>
    <x v="5"/>
    <d v="2025-01-18T00:00:00"/>
    <x v="22"/>
    <x v="20"/>
    <x v="9"/>
    <n v="1"/>
    <n v="1"/>
    <n v="0"/>
    <m/>
    <m/>
    <n v="0"/>
  </r>
  <r>
    <x v="5"/>
    <d v="2025-01-18T00:00:00"/>
    <x v="22"/>
    <x v="20"/>
    <x v="9"/>
    <n v="1"/>
    <n v="1"/>
    <n v="0"/>
    <m/>
    <m/>
    <n v="0"/>
  </r>
  <r>
    <x v="5"/>
    <d v="2025-01-18T00:00:00"/>
    <x v="22"/>
    <x v="20"/>
    <x v="9"/>
    <n v="1"/>
    <n v="1"/>
    <n v="0"/>
    <m/>
    <m/>
    <n v="0"/>
  </r>
  <r>
    <x v="5"/>
    <d v="2025-01-18T00:00:00"/>
    <x v="22"/>
    <x v="20"/>
    <x v="9"/>
    <n v="1"/>
    <n v="1"/>
    <n v="0"/>
    <m/>
    <m/>
    <n v="0"/>
  </r>
  <r>
    <x v="5"/>
    <d v="2025-01-18T00:00:00"/>
    <x v="22"/>
    <x v="20"/>
    <x v="9"/>
    <n v="2"/>
    <n v="2"/>
    <n v="0"/>
    <m/>
    <m/>
    <n v="0"/>
  </r>
  <r>
    <x v="5"/>
    <d v="2025-01-18T00:00:00"/>
    <x v="22"/>
    <x v="20"/>
    <x v="9"/>
    <n v="2"/>
    <n v="2"/>
    <n v="0"/>
    <m/>
    <m/>
    <n v="0"/>
  </r>
  <r>
    <x v="5"/>
    <d v="2025-01-18T00:00:00"/>
    <x v="22"/>
    <x v="20"/>
    <x v="9"/>
    <n v="12"/>
    <n v="12"/>
    <n v="0"/>
    <m/>
    <m/>
    <n v="0"/>
  </r>
  <r>
    <x v="5"/>
    <d v="2025-01-18T00:00:00"/>
    <x v="22"/>
    <x v="20"/>
    <x v="9"/>
    <n v="1"/>
    <n v="2"/>
    <n v="1"/>
    <m/>
    <m/>
    <n v="0"/>
  </r>
  <r>
    <x v="5"/>
    <d v="2025-01-18T00:00:00"/>
    <x v="22"/>
    <x v="20"/>
    <x v="9"/>
    <n v="1"/>
    <n v="1"/>
    <n v="0"/>
    <m/>
    <m/>
    <n v="0"/>
  </r>
  <r>
    <x v="5"/>
    <d v="2025-01-18T00:00:00"/>
    <x v="22"/>
    <x v="20"/>
    <x v="9"/>
    <n v="4"/>
    <n v="3"/>
    <n v="-1"/>
    <m/>
    <m/>
    <n v="0"/>
  </r>
  <r>
    <x v="5"/>
    <d v="2025-01-18T00:00:00"/>
    <x v="22"/>
    <x v="20"/>
    <x v="9"/>
    <n v="2"/>
    <n v="2"/>
    <n v="0"/>
    <m/>
    <m/>
    <n v="0"/>
  </r>
  <r>
    <x v="5"/>
    <d v="2025-01-18T00:00:00"/>
    <x v="22"/>
    <x v="20"/>
    <x v="9"/>
    <n v="2"/>
    <n v="2"/>
    <n v="0"/>
    <m/>
    <m/>
    <n v="0"/>
  </r>
  <r>
    <x v="5"/>
    <d v="2025-01-18T00:00:00"/>
    <x v="22"/>
    <x v="20"/>
    <x v="9"/>
    <n v="1"/>
    <n v="1"/>
    <n v="0"/>
    <m/>
    <m/>
    <n v="0"/>
  </r>
  <r>
    <x v="5"/>
    <d v="2025-01-18T00:00:00"/>
    <x v="22"/>
    <x v="20"/>
    <x v="9"/>
    <n v="5"/>
    <n v="5"/>
    <n v="0"/>
    <m/>
    <m/>
    <n v="0"/>
  </r>
  <r>
    <x v="5"/>
    <d v="2025-01-18T00:00:00"/>
    <x v="22"/>
    <x v="20"/>
    <x v="9"/>
    <n v="3"/>
    <n v="3"/>
    <n v="0"/>
    <m/>
    <m/>
    <n v="0"/>
  </r>
  <r>
    <x v="5"/>
    <d v="2025-01-18T00:00:00"/>
    <x v="22"/>
    <x v="20"/>
    <x v="9"/>
    <n v="10"/>
    <n v="10"/>
    <n v="0"/>
    <m/>
    <m/>
    <n v="0"/>
  </r>
  <r>
    <x v="5"/>
    <d v="2025-01-18T00:00:00"/>
    <x v="22"/>
    <x v="20"/>
    <x v="9"/>
    <n v="6"/>
    <n v="6"/>
    <n v="0"/>
    <m/>
    <m/>
    <n v="0"/>
  </r>
  <r>
    <x v="5"/>
    <d v="2025-01-18T00:00:00"/>
    <x v="22"/>
    <x v="20"/>
    <x v="9"/>
    <n v="2"/>
    <n v="2"/>
    <n v="0"/>
    <m/>
    <m/>
    <n v="0"/>
  </r>
  <r>
    <x v="5"/>
    <d v="2025-01-18T00:00:00"/>
    <x v="22"/>
    <x v="20"/>
    <x v="9"/>
    <n v="2"/>
    <n v="2"/>
    <n v="0"/>
    <m/>
    <m/>
    <n v="0"/>
  </r>
  <r>
    <x v="5"/>
    <d v="2025-01-18T00:00:00"/>
    <x v="22"/>
    <x v="15"/>
    <x v="16"/>
    <n v="1"/>
    <n v="0"/>
    <n v="-1"/>
    <n v="0"/>
    <n v="0"/>
    <n v="0"/>
  </r>
  <r>
    <x v="5"/>
    <d v="2025-01-18T00:00:00"/>
    <x v="22"/>
    <x v="15"/>
    <x v="16"/>
    <m/>
    <n v="4"/>
    <n v="4"/>
    <n v="7"/>
    <n v="4"/>
    <n v="-3"/>
  </r>
  <r>
    <x v="5"/>
    <d v="2025-01-18T00:00:00"/>
    <x v="22"/>
    <x v="15"/>
    <x v="16"/>
    <n v="1"/>
    <n v="1"/>
    <n v="0"/>
    <n v="0"/>
    <n v="0"/>
    <n v="0"/>
  </r>
  <r>
    <x v="5"/>
    <d v="2025-01-18T00:00:00"/>
    <x v="22"/>
    <x v="15"/>
    <x v="16"/>
    <m/>
    <n v="2"/>
    <n v="2"/>
    <n v="2"/>
    <n v="0"/>
    <n v="-2"/>
  </r>
  <r>
    <x v="5"/>
    <d v="2025-01-18T00:00:00"/>
    <x v="22"/>
    <x v="15"/>
    <x v="16"/>
    <n v="1"/>
    <n v="1"/>
    <n v="0"/>
    <n v="0"/>
    <n v="0"/>
    <n v="0"/>
  </r>
  <r>
    <x v="5"/>
    <d v="2025-01-18T00:00:00"/>
    <x v="22"/>
    <x v="15"/>
    <x v="17"/>
    <n v="2"/>
    <n v="2"/>
    <n v="0"/>
    <m/>
    <m/>
    <n v="0"/>
  </r>
  <r>
    <x v="5"/>
    <d v="2025-01-18T00:00:00"/>
    <x v="22"/>
    <x v="15"/>
    <x v="17"/>
    <m/>
    <n v="0"/>
    <n v="0"/>
    <n v="1"/>
    <n v="1"/>
    <n v="0"/>
  </r>
  <r>
    <x v="5"/>
    <d v="2025-01-18T00:00:00"/>
    <x v="22"/>
    <x v="15"/>
    <x v="17"/>
    <m/>
    <n v="2"/>
    <n v="2"/>
    <n v="4"/>
    <n v="1"/>
    <n v="-3"/>
  </r>
  <r>
    <x v="5"/>
    <d v="2025-01-18T00:00:00"/>
    <x v="22"/>
    <x v="15"/>
    <x v="17"/>
    <n v="1"/>
    <n v="1"/>
    <n v="0"/>
    <m/>
    <m/>
    <n v="0"/>
  </r>
  <r>
    <x v="5"/>
    <d v="2025-01-18T00:00:00"/>
    <x v="22"/>
    <x v="15"/>
    <x v="17"/>
    <n v="1"/>
    <n v="1"/>
    <n v="0"/>
    <m/>
    <m/>
    <n v="0"/>
  </r>
  <r>
    <x v="5"/>
    <d v="2025-01-18T00:00:00"/>
    <x v="22"/>
    <x v="15"/>
    <x v="18"/>
    <n v="2"/>
    <n v="2"/>
    <n v="0"/>
    <m/>
    <m/>
    <n v="0"/>
  </r>
  <r>
    <x v="5"/>
    <d v="2025-01-18T00:00:00"/>
    <x v="22"/>
    <x v="15"/>
    <x v="18"/>
    <n v="1"/>
    <n v="1"/>
    <n v="0"/>
    <m/>
    <m/>
    <n v="0"/>
  </r>
  <r>
    <x v="5"/>
    <d v="2025-01-18T00:00:00"/>
    <x v="22"/>
    <x v="15"/>
    <x v="18"/>
    <n v="1"/>
    <n v="1"/>
    <n v="0"/>
    <m/>
    <m/>
    <n v="0"/>
  </r>
  <r>
    <x v="5"/>
    <d v="2025-01-18T00:00:00"/>
    <x v="22"/>
    <x v="15"/>
    <x v="18"/>
    <n v="3"/>
    <n v="2"/>
    <n v="-1"/>
    <m/>
    <m/>
    <n v="0"/>
  </r>
  <r>
    <x v="5"/>
    <d v="2025-01-18T00:00:00"/>
    <x v="22"/>
    <x v="15"/>
    <x v="14"/>
    <m/>
    <m/>
    <n v="0"/>
    <n v="6"/>
    <n v="4"/>
    <n v="-2"/>
  </r>
  <r>
    <x v="5"/>
    <d v="2025-01-18T00:00:00"/>
    <x v="22"/>
    <x v="15"/>
    <x v="14"/>
    <n v="3"/>
    <n v="1"/>
    <n v="-2"/>
    <n v="6"/>
    <n v="5"/>
    <n v="-1"/>
  </r>
  <r>
    <x v="5"/>
    <d v="2025-01-18T00:00:00"/>
    <x v="22"/>
    <x v="15"/>
    <x v="14"/>
    <m/>
    <m/>
    <n v="0"/>
    <n v="6"/>
    <n v="5"/>
    <n v="-1"/>
  </r>
  <r>
    <x v="5"/>
    <d v="2025-01-18T00:00:00"/>
    <x v="22"/>
    <x v="15"/>
    <x v="14"/>
    <m/>
    <m/>
    <n v="0"/>
    <n v="3"/>
    <n v="3"/>
    <n v="0"/>
  </r>
  <r>
    <x v="5"/>
    <d v="2025-01-18T00:00:00"/>
    <x v="22"/>
    <x v="12"/>
    <x v="13"/>
    <n v="1"/>
    <n v="1"/>
    <n v="0"/>
    <m/>
    <m/>
    <n v="0"/>
  </r>
  <r>
    <x v="5"/>
    <d v="2025-01-18T00:00:00"/>
    <x v="22"/>
    <x v="12"/>
    <x v="13"/>
    <n v="1"/>
    <n v="1"/>
    <n v="0"/>
    <m/>
    <m/>
    <n v="0"/>
  </r>
  <r>
    <x v="5"/>
    <d v="2025-01-18T00:00:00"/>
    <x v="22"/>
    <x v="12"/>
    <x v="13"/>
    <n v="2"/>
    <n v="2"/>
    <n v="0"/>
    <m/>
    <m/>
    <n v="0"/>
  </r>
  <r>
    <x v="5"/>
    <d v="2025-01-18T00:00:00"/>
    <x v="22"/>
    <x v="12"/>
    <x v="13"/>
    <n v="1"/>
    <n v="1"/>
    <n v="0"/>
    <m/>
    <m/>
    <n v="0"/>
  </r>
  <r>
    <x v="5"/>
    <d v="2025-01-18T00:00:00"/>
    <x v="22"/>
    <x v="12"/>
    <x v="13"/>
    <n v="1"/>
    <n v="1"/>
    <n v="0"/>
    <m/>
    <m/>
    <n v="0"/>
  </r>
  <r>
    <x v="5"/>
    <d v="2025-01-18T00:00:00"/>
    <x v="22"/>
    <x v="12"/>
    <x v="13"/>
    <n v="1"/>
    <n v="1"/>
    <n v="0"/>
    <m/>
    <m/>
    <n v="0"/>
  </r>
  <r>
    <x v="5"/>
    <d v="2025-01-18T00:00:00"/>
    <x v="22"/>
    <x v="12"/>
    <x v="13"/>
    <n v="1"/>
    <n v="1"/>
    <n v="0"/>
    <m/>
    <m/>
    <n v="0"/>
  </r>
  <r>
    <x v="5"/>
    <d v="2025-01-18T00:00:00"/>
    <x v="22"/>
    <x v="12"/>
    <x v="13"/>
    <n v="1"/>
    <n v="1"/>
    <n v="0"/>
    <m/>
    <m/>
    <n v="0"/>
  </r>
  <r>
    <x v="5"/>
    <d v="2025-01-18T00:00:00"/>
    <x v="22"/>
    <x v="12"/>
    <x v="13"/>
    <n v="3"/>
    <n v="3"/>
    <n v="0"/>
    <m/>
    <m/>
    <n v="0"/>
  </r>
  <r>
    <x v="5"/>
    <d v="2025-01-18T00:00:00"/>
    <x v="22"/>
    <x v="12"/>
    <x v="13"/>
    <n v="1"/>
    <n v="1"/>
    <n v="0"/>
    <m/>
    <m/>
    <n v="0"/>
  </r>
  <r>
    <x v="5"/>
    <d v="2025-01-18T00:00:00"/>
    <x v="22"/>
    <x v="12"/>
    <x v="13"/>
    <n v="1"/>
    <n v="1"/>
    <n v="0"/>
    <m/>
    <m/>
    <n v="0"/>
  </r>
  <r>
    <x v="5"/>
    <d v="2025-01-18T00:00:00"/>
    <x v="22"/>
    <x v="12"/>
    <x v="13"/>
    <n v="1"/>
    <n v="1"/>
    <n v="0"/>
    <m/>
    <m/>
    <n v="0"/>
  </r>
  <r>
    <x v="5"/>
    <d v="2025-01-18T00:00:00"/>
    <x v="22"/>
    <x v="12"/>
    <x v="13"/>
    <n v="1"/>
    <n v="1"/>
    <n v="0"/>
    <m/>
    <m/>
    <n v="0"/>
  </r>
  <r>
    <x v="5"/>
    <d v="2025-01-18T00:00:00"/>
    <x v="22"/>
    <x v="12"/>
    <x v="13"/>
    <n v="4"/>
    <n v="4"/>
    <n v="0"/>
    <m/>
    <m/>
    <n v="0"/>
  </r>
  <r>
    <x v="5"/>
    <d v="2025-01-18T00:00:00"/>
    <x v="22"/>
    <x v="12"/>
    <x v="13"/>
    <n v="1"/>
    <n v="2"/>
    <n v="1"/>
    <m/>
    <m/>
    <n v="0"/>
  </r>
  <r>
    <x v="5"/>
    <d v="2025-01-18T00:00:00"/>
    <x v="22"/>
    <x v="12"/>
    <x v="13"/>
    <m/>
    <n v="2"/>
    <n v="2"/>
    <m/>
    <m/>
    <n v="0"/>
  </r>
  <r>
    <x v="5"/>
    <d v="2025-01-18T00:00:00"/>
    <x v="22"/>
    <x v="12"/>
    <x v="13"/>
    <n v="2"/>
    <n v="4"/>
    <n v="2"/>
    <m/>
    <m/>
    <n v="0"/>
  </r>
  <r>
    <x v="5"/>
    <d v="2025-01-18T00:00:00"/>
    <x v="22"/>
    <x v="12"/>
    <x v="19"/>
    <n v="2"/>
    <n v="2"/>
    <n v="0"/>
    <m/>
    <m/>
    <n v="0"/>
  </r>
  <r>
    <x v="5"/>
    <d v="2025-01-18T00:00:00"/>
    <x v="22"/>
    <x v="12"/>
    <x v="19"/>
    <n v="1"/>
    <n v="1"/>
    <n v="0"/>
    <m/>
    <m/>
    <n v="0"/>
  </r>
  <r>
    <x v="5"/>
    <d v="2025-01-18T00:00:00"/>
    <x v="22"/>
    <x v="12"/>
    <x v="19"/>
    <n v="3"/>
    <n v="3"/>
    <n v="0"/>
    <m/>
    <m/>
    <n v="0"/>
  </r>
  <r>
    <x v="5"/>
    <d v="2025-01-18T00:00:00"/>
    <x v="22"/>
    <x v="12"/>
    <x v="19"/>
    <n v="3"/>
    <n v="3"/>
    <n v="0"/>
    <m/>
    <n v="1"/>
    <n v="1"/>
  </r>
  <r>
    <x v="5"/>
    <d v="2025-01-18T00:00:00"/>
    <x v="22"/>
    <x v="12"/>
    <x v="19"/>
    <n v="0"/>
    <n v="0"/>
    <n v="0"/>
    <m/>
    <m/>
    <n v="0"/>
  </r>
  <r>
    <x v="5"/>
    <d v="2025-01-18T00:00:00"/>
    <x v="22"/>
    <x v="12"/>
    <x v="19"/>
    <n v="1"/>
    <n v="1"/>
    <n v="0"/>
    <m/>
    <m/>
    <n v="0"/>
  </r>
  <r>
    <x v="5"/>
    <d v="2025-01-25T00:00:00"/>
    <x v="23"/>
    <x v="20"/>
    <x v="9"/>
    <n v="1"/>
    <n v="1"/>
    <n v="0"/>
    <m/>
    <m/>
    <n v="0"/>
  </r>
  <r>
    <x v="5"/>
    <d v="2025-01-25T00:00:00"/>
    <x v="23"/>
    <x v="20"/>
    <x v="9"/>
    <n v="1"/>
    <n v="1"/>
    <n v="0"/>
    <m/>
    <m/>
    <n v="0"/>
  </r>
  <r>
    <x v="5"/>
    <d v="2025-01-25T00:00:00"/>
    <x v="23"/>
    <x v="20"/>
    <x v="9"/>
    <n v="1"/>
    <n v="1"/>
    <n v="0"/>
    <m/>
    <m/>
    <n v="0"/>
  </r>
  <r>
    <x v="5"/>
    <d v="2025-01-25T00:00:00"/>
    <x v="23"/>
    <x v="20"/>
    <x v="9"/>
    <n v="1"/>
    <n v="1"/>
    <n v="0"/>
    <m/>
    <m/>
    <n v="0"/>
  </r>
  <r>
    <x v="5"/>
    <d v="2025-01-25T00:00:00"/>
    <x v="23"/>
    <x v="20"/>
    <x v="9"/>
    <n v="2"/>
    <n v="2"/>
    <n v="0"/>
    <m/>
    <m/>
    <n v="0"/>
  </r>
  <r>
    <x v="5"/>
    <d v="2025-01-25T00:00:00"/>
    <x v="23"/>
    <x v="20"/>
    <x v="9"/>
    <n v="2"/>
    <n v="2"/>
    <n v="0"/>
    <m/>
    <m/>
    <n v="0"/>
  </r>
  <r>
    <x v="5"/>
    <d v="2025-01-25T00:00:00"/>
    <x v="23"/>
    <x v="20"/>
    <x v="9"/>
    <n v="12"/>
    <n v="12"/>
    <n v="0"/>
    <m/>
    <m/>
    <n v="0"/>
  </r>
  <r>
    <x v="5"/>
    <d v="2025-01-25T00:00:00"/>
    <x v="23"/>
    <x v="20"/>
    <x v="9"/>
    <n v="1"/>
    <n v="2"/>
    <n v="1"/>
    <m/>
    <m/>
    <n v="0"/>
  </r>
  <r>
    <x v="5"/>
    <d v="2025-01-25T00:00:00"/>
    <x v="23"/>
    <x v="20"/>
    <x v="9"/>
    <n v="1"/>
    <n v="1"/>
    <n v="0"/>
    <m/>
    <m/>
    <n v="0"/>
  </r>
  <r>
    <x v="5"/>
    <d v="2025-01-25T00:00:00"/>
    <x v="23"/>
    <x v="20"/>
    <x v="9"/>
    <n v="4"/>
    <n v="3"/>
    <n v="-1"/>
    <m/>
    <m/>
    <n v="0"/>
  </r>
  <r>
    <x v="5"/>
    <d v="2025-01-25T00:00:00"/>
    <x v="23"/>
    <x v="20"/>
    <x v="9"/>
    <n v="2"/>
    <n v="2"/>
    <n v="0"/>
    <m/>
    <m/>
    <n v="0"/>
  </r>
  <r>
    <x v="5"/>
    <d v="2025-01-25T00:00:00"/>
    <x v="23"/>
    <x v="20"/>
    <x v="9"/>
    <n v="2"/>
    <n v="2"/>
    <n v="0"/>
    <m/>
    <m/>
    <n v="0"/>
  </r>
  <r>
    <x v="5"/>
    <d v="2025-01-25T00:00:00"/>
    <x v="23"/>
    <x v="20"/>
    <x v="9"/>
    <n v="1"/>
    <n v="1"/>
    <n v="0"/>
    <m/>
    <m/>
    <n v="0"/>
  </r>
  <r>
    <x v="5"/>
    <d v="2025-01-25T00:00:00"/>
    <x v="23"/>
    <x v="20"/>
    <x v="9"/>
    <n v="5"/>
    <n v="5"/>
    <n v="0"/>
    <m/>
    <m/>
    <n v="0"/>
  </r>
  <r>
    <x v="5"/>
    <d v="2025-01-25T00:00:00"/>
    <x v="23"/>
    <x v="20"/>
    <x v="9"/>
    <n v="3"/>
    <n v="3"/>
    <n v="0"/>
    <m/>
    <m/>
    <n v="0"/>
  </r>
  <r>
    <x v="5"/>
    <d v="2025-01-25T00:00:00"/>
    <x v="23"/>
    <x v="20"/>
    <x v="9"/>
    <n v="10"/>
    <n v="9"/>
    <n v="-1"/>
    <m/>
    <m/>
    <n v="0"/>
  </r>
  <r>
    <x v="5"/>
    <d v="2025-01-25T00:00:00"/>
    <x v="23"/>
    <x v="20"/>
    <x v="9"/>
    <n v="6"/>
    <n v="6"/>
    <n v="0"/>
    <m/>
    <m/>
    <n v="0"/>
  </r>
  <r>
    <x v="5"/>
    <d v="2025-01-25T00:00:00"/>
    <x v="23"/>
    <x v="20"/>
    <x v="9"/>
    <n v="2"/>
    <n v="2"/>
    <n v="0"/>
    <m/>
    <m/>
    <n v="0"/>
  </r>
  <r>
    <x v="5"/>
    <d v="2025-01-25T00:00:00"/>
    <x v="23"/>
    <x v="20"/>
    <x v="9"/>
    <n v="2"/>
    <n v="2"/>
    <n v="0"/>
    <m/>
    <m/>
    <n v="0"/>
  </r>
  <r>
    <x v="5"/>
    <d v="2025-01-26T00:00:00"/>
    <x v="23"/>
    <x v="20"/>
    <x v="9"/>
    <n v="1"/>
    <n v="1"/>
    <n v="0"/>
    <m/>
    <m/>
    <n v="0"/>
  </r>
  <r>
    <x v="5"/>
    <d v="2025-01-25T00:00:00"/>
    <x v="23"/>
    <x v="7"/>
    <x v="8"/>
    <n v="1"/>
    <n v="1"/>
    <n v="0"/>
    <m/>
    <m/>
    <n v="0"/>
  </r>
  <r>
    <x v="5"/>
    <d v="2025-01-25T00:00:00"/>
    <x v="23"/>
    <x v="7"/>
    <x v="8"/>
    <n v="1"/>
    <n v="2"/>
    <n v="1"/>
    <m/>
    <m/>
    <n v="0"/>
  </r>
  <r>
    <x v="5"/>
    <d v="2025-01-25T00:00:00"/>
    <x v="23"/>
    <x v="7"/>
    <x v="8"/>
    <n v="1"/>
    <n v="1"/>
    <n v="0"/>
    <m/>
    <m/>
    <n v="0"/>
  </r>
  <r>
    <x v="5"/>
    <d v="2025-01-25T00:00:00"/>
    <x v="23"/>
    <x v="7"/>
    <x v="8"/>
    <n v="1"/>
    <n v="1"/>
    <n v="0"/>
    <m/>
    <m/>
    <n v="0"/>
  </r>
  <r>
    <x v="5"/>
    <d v="2025-01-25T00:00:00"/>
    <x v="23"/>
    <x v="7"/>
    <x v="8"/>
    <n v="2"/>
    <n v="2"/>
    <n v="0"/>
    <m/>
    <m/>
    <n v="0"/>
  </r>
  <r>
    <x v="5"/>
    <d v="2025-01-25T00:00:00"/>
    <x v="23"/>
    <x v="7"/>
    <x v="8"/>
    <n v="2"/>
    <n v="2"/>
    <n v="0"/>
    <m/>
    <m/>
    <n v="0"/>
  </r>
  <r>
    <x v="5"/>
    <d v="2025-01-25T00:00:00"/>
    <x v="23"/>
    <x v="7"/>
    <x v="8"/>
    <n v="12"/>
    <n v="12"/>
    <n v="0"/>
    <m/>
    <m/>
    <n v="0"/>
  </r>
  <r>
    <x v="5"/>
    <d v="2025-01-25T00:00:00"/>
    <x v="23"/>
    <x v="7"/>
    <x v="8"/>
    <n v="1"/>
    <n v="1"/>
    <n v="0"/>
    <m/>
    <m/>
    <n v="0"/>
  </r>
  <r>
    <x v="5"/>
    <d v="2025-01-25T00:00:00"/>
    <x v="23"/>
    <x v="7"/>
    <x v="8"/>
    <n v="1"/>
    <n v="1"/>
    <n v="0"/>
    <m/>
    <m/>
    <n v="0"/>
  </r>
  <r>
    <x v="5"/>
    <d v="2025-01-25T00:00:00"/>
    <x v="23"/>
    <x v="7"/>
    <x v="8"/>
    <n v="4"/>
    <n v="4"/>
    <n v="0"/>
    <m/>
    <m/>
    <n v="0"/>
  </r>
  <r>
    <x v="5"/>
    <d v="2025-01-25T00:00:00"/>
    <x v="23"/>
    <x v="7"/>
    <x v="8"/>
    <n v="2"/>
    <n v="2"/>
    <n v="0"/>
    <m/>
    <m/>
    <n v="0"/>
  </r>
  <r>
    <x v="5"/>
    <d v="2025-01-25T00:00:00"/>
    <x v="23"/>
    <x v="7"/>
    <x v="8"/>
    <n v="2"/>
    <n v="2"/>
    <n v="0"/>
    <m/>
    <m/>
    <n v="0"/>
  </r>
  <r>
    <x v="5"/>
    <d v="2025-01-25T00:00:00"/>
    <x v="23"/>
    <x v="7"/>
    <x v="8"/>
    <n v="4"/>
    <n v="6"/>
    <n v="2"/>
    <m/>
    <m/>
    <n v="0"/>
  </r>
  <r>
    <x v="5"/>
    <d v="2025-01-25T00:00:00"/>
    <x v="23"/>
    <x v="7"/>
    <x v="8"/>
    <n v="1"/>
    <n v="1"/>
    <n v="0"/>
    <m/>
    <m/>
    <n v="0"/>
  </r>
  <r>
    <x v="5"/>
    <d v="2025-01-25T00:00:00"/>
    <x v="23"/>
    <x v="7"/>
    <x v="8"/>
    <n v="3"/>
    <n v="3"/>
    <n v="0"/>
    <m/>
    <m/>
    <n v="0"/>
  </r>
  <r>
    <x v="5"/>
    <d v="2025-01-25T00:00:00"/>
    <x v="23"/>
    <x v="7"/>
    <x v="8"/>
    <n v="10"/>
    <n v="8"/>
    <n v="-2"/>
    <m/>
    <m/>
    <n v="0"/>
  </r>
  <r>
    <x v="5"/>
    <d v="2025-01-25T00:00:00"/>
    <x v="23"/>
    <x v="7"/>
    <x v="8"/>
    <n v="6"/>
    <n v="5"/>
    <n v="-1"/>
    <m/>
    <m/>
    <n v="0"/>
  </r>
  <r>
    <x v="5"/>
    <d v="2025-01-25T00:00:00"/>
    <x v="23"/>
    <x v="7"/>
    <x v="8"/>
    <n v="2"/>
    <n v="2"/>
    <n v="0"/>
    <m/>
    <m/>
    <n v="0"/>
  </r>
  <r>
    <x v="5"/>
    <d v="2025-01-25T00:00:00"/>
    <x v="23"/>
    <x v="7"/>
    <x v="8"/>
    <n v="2"/>
    <n v="2"/>
    <n v="0"/>
    <m/>
    <m/>
    <n v="0"/>
  </r>
  <r>
    <x v="5"/>
    <d v="2025-01-25T00:00:00"/>
    <x v="23"/>
    <x v="16"/>
    <x v="7"/>
    <n v="1"/>
    <n v="1"/>
    <n v="0"/>
    <m/>
    <m/>
    <n v="0"/>
  </r>
  <r>
    <x v="5"/>
    <d v="2025-01-25T00:00:00"/>
    <x v="23"/>
    <x v="16"/>
    <x v="7"/>
    <n v="1"/>
    <n v="1"/>
    <n v="0"/>
    <m/>
    <m/>
    <n v="0"/>
  </r>
  <r>
    <x v="5"/>
    <d v="2025-01-25T00:00:00"/>
    <x v="23"/>
    <x v="16"/>
    <x v="7"/>
    <n v="1"/>
    <n v="1"/>
    <n v="0"/>
    <m/>
    <m/>
    <n v="0"/>
  </r>
  <r>
    <x v="5"/>
    <d v="2025-01-25T00:00:00"/>
    <x v="23"/>
    <x v="16"/>
    <x v="7"/>
    <n v="1"/>
    <n v="2"/>
    <n v="1"/>
    <m/>
    <m/>
    <n v="0"/>
  </r>
  <r>
    <x v="5"/>
    <d v="2025-01-25T00:00:00"/>
    <x v="23"/>
    <x v="16"/>
    <x v="7"/>
    <n v="1"/>
    <n v="2"/>
    <n v="1"/>
    <m/>
    <m/>
    <n v="0"/>
  </r>
  <r>
    <x v="5"/>
    <d v="2025-01-25T00:00:00"/>
    <x v="23"/>
    <x v="16"/>
    <x v="7"/>
    <n v="12"/>
    <n v="12"/>
    <n v="0"/>
    <m/>
    <m/>
    <n v="0"/>
  </r>
  <r>
    <x v="5"/>
    <d v="2025-01-25T00:00:00"/>
    <x v="23"/>
    <x v="16"/>
    <x v="7"/>
    <n v="2"/>
    <n v="2"/>
    <n v="0"/>
    <m/>
    <m/>
    <n v="0"/>
  </r>
  <r>
    <x v="5"/>
    <d v="2025-01-25T00:00:00"/>
    <x v="23"/>
    <x v="16"/>
    <x v="7"/>
    <n v="2"/>
    <n v="2"/>
    <n v="0"/>
    <m/>
    <m/>
    <n v="0"/>
  </r>
  <r>
    <x v="5"/>
    <d v="2025-01-25T00:00:00"/>
    <x v="23"/>
    <x v="16"/>
    <x v="7"/>
    <n v="4"/>
    <n v="4"/>
    <n v="0"/>
    <m/>
    <m/>
    <n v="0"/>
  </r>
  <r>
    <x v="5"/>
    <d v="2025-01-25T00:00:00"/>
    <x v="23"/>
    <x v="16"/>
    <x v="7"/>
    <n v="8"/>
    <n v="6"/>
    <n v="-2"/>
    <m/>
    <m/>
    <n v="0"/>
  </r>
  <r>
    <x v="5"/>
    <d v="2025-01-25T00:00:00"/>
    <x v="23"/>
    <x v="16"/>
    <x v="7"/>
    <n v="2"/>
    <n v="2"/>
    <n v="0"/>
    <m/>
    <m/>
    <n v="0"/>
  </r>
  <r>
    <x v="5"/>
    <d v="2025-01-25T00:00:00"/>
    <x v="23"/>
    <x v="16"/>
    <x v="7"/>
    <n v="2"/>
    <n v="3"/>
    <n v="1"/>
    <m/>
    <m/>
    <n v="0"/>
  </r>
  <r>
    <x v="5"/>
    <d v="2025-01-25T00:00:00"/>
    <x v="23"/>
    <x v="16"/>
    <x v="7"/>
    <n v="10"/>
    <n v="6"/>
    <n v="-4"/>
    <m/>
    <m/>
    <n v="0"/>
  </r>
  <r>
    <x v="5"/>
    <d v="2025-01-25T00:00:00"/>
    <x v="23"/>
    <x v="16"/>
    <x v="7"/>
    <n v="6"/>
    <n v="5"/>
    <n v="-1"/>
    <m/>
    <m/>
    <n v="0"/>
  </r>
  <r>
    <x v="5"/>
    <d v="2025-01-25T00:00:00"/>
    <x v="23"/>
    <x v="16"/>
    <x v="7"/>
    <n v="1"/>
    <n v="2"/>
    <n v="1"/>
    <m/>
    <m/>
    <n v="0"/>
  </r>
  <r>
    <x v="5"/>
    <d v="2025-01-25T00:00:00"/>
    <x v="23"/>
    <x v="16"/>
    <x v="7"/>
    <n v="4"/>
    <n v="5"/>
    <n v="1"/>
    <m/>
    <m/>
    <n v="0"/>
  </r>
  <r>
    <x v="5"/>
    <d v="2025-01-25T00:00:00"/>
    <x v="23"/>
    <x v="16"/>
    <x v="15"/>
    <n v="1"/>
    <n v="1"/>
    <n v="0"/>
    <m/>
    <m/>
    <n v="0"/>
  </r>
  <r>
    <x v="5"/>
    <d v="2025-02-01T00:00:00"/>
    <x v="24"/>
    <x v="7"/>
    <x v="8"/>
    <n v="1"/>
    <n v="1"/>
    <n v="0"/>
    <m/>
    <m/>
    <n v="0"/>
  </r>
  <r>
    <x v="5"/>
    <d v="2025-02-01T00:00:00"/>
    <x v="24"/>
    <x v="7"/>
    <x v="8"/>
    <n v="1"/>
    <n v="2"/>
    <n v="1"/>
    <m/>
    <m/>
    <n v="0"/>
  </r>
  <r>
    <x v="5"/>
    <d v="2025-02-01T00:00:00"/>
    <x v="24"/>
    <x v="7"/>
    <x v="8"/>
    <n v="1"/>
    <n v="1"/>
    <n v="0"/>
    <m/>
    <m/>
    <n v="0"/>
  </r>
  <r>
    <x v="5"/>
    <d v="2025-02-01T00:00:00"/>
    <x v="24"/>
    <x v="7"/>
    <x v="8"/>
    <n v="1"/>
    <n v="1"/>
    <n v="0"/>
    <m/>
    <m/>
    <n v="0"/>
  </r>
  <r>
    <x v="5"/>
    <d v="2025-02-01T00:00:00"/>
    <x v="24"/>
    <x v="7"/>
    <x v="8"/>
    <n v="2"/>
    <n v="2"/>
    <n v="0"/>
    <m/>
    <m/>
    <n v="0"/>
  </r>
  <r>
    <x v="5"/>
    <d v="2025-02-01T00:00:00"/>
    <x v="24"/>
    <x v="7"/>
    <x v="8"/>
    <n v="2"/>
    <n v="2"/>
    <n v="0"/>
    <m/>
    <m/>
    <n v="0"/>
  </r>
  <r>
    <x v="5"/>
    <d v="2025-02-01T00:00:00"/>
    <x v="24"/>
    <x v="7"/>
    <x v="8"/>
    <n v="12"/>
    <n v="12"/>
    <n v="0"/>
    <m/>
    <m/>
    <n v="0"/>
  </r>
  <r>
    <x v="5"/>
    <d v="2025-02-01T00:00:00"/>
    <x v="24"/>
    <x v="7"/>
    <x v="8"/>
    <n v="1"/>
    <n v="1"/>
    <n v="0"/>
    <m/>
    <m/>
    <n v="0"/>
  </r>
  <r>
    <x v="5"/>
    <d v="2025-02-01T00:00:00"/>
    <x v="24"/>
    <x v="7"/>
    <x v="8"/>
    <n v="1"/>
    <n v="1"/>
    <n v="0"/>
    <m/>
    <m/>
    <n v="0"/>
  </r>
  <r>
    <x v="5"/>
    <d v="2025-02-01T00:00:00"/>
    <x v="24"/>
    <x v="7"/>
    <x v="8"/>
    <n v="4"/>
    <n v="4"/>
    <n v="0"/>
    <m/>
    <m/>
    <n v="0"/>
  </r>
  <r>
    <x v="5"/>
    <d v="2025-02-01T00:00:00"/>
    <x v="24"/>
    <x v="7"/>
    <x v="8"/>
    <n v="2"/>
    <n v="2"/>
    <n v="0"/>
    <m/>
    <m/>
    <n v="0"/>
  </r>
  <r>
    <x v="5"/>
    <d v="2025-02-01T00:00:00"/>
    <x v="24"/>
    <x v="7"/>
    <x v="8"/>
    <n v="2"/>
    <n v="2"/>
    <n v="0"/>
    <m/>
    <m/>
    <n v="0"/>
  </r>
  <r>
    <x v="5"/>
    <d v="2025-02-01T00:00:00"/>
    <x v="24"/>
    <x v="7"/>
    <x v="8"/>
    <n v="4"/>
    <n v="7"/>
    <n v="3"/>
    <m/>
    <m/>
    <n v="0"/>
  </r>
  <r>
    <x v="5"/>
    <d v="2025-02-01T00:00:00"/>
    <x v="24"/>
    <x v="7"/>
    <x v="8"/>
    <n v="1"/>
    <n v="1"/>
    <n v="0"/>
    <m/>
    <m/>
    <n v="0"/>
  </r>
  <r>
    <x v="5"/>
    <d v="2025-02-01T00:00:00"/>
    <x v="24"/>
    <x v="7"/>
    <x v="8"/>
    <n v="3"/>
    <n v="3"/>
    <n v="0"/>
    <m/>
    <m/>
    <n v="0"/>
  </r>
  <r>
    <x v="5"/>
    <d v="2025-02-01T00:00:00"/>
    <x v="24"/>
    <x v="7"/>
    <x v="8"/>
    <n v="10"/>
    <n v="8"/>
    <n v="-2"/>
    <m/>
    <m/>
    <n v="0"/>
  </r>
  <r>
    <x v="5"/>
    <d v="2025-02-01T00:00:00"/>
    <x v="24"/>
    <x v="7"/>
    <x v="8"/>
    <n v="6"/>
    <n v="5"/>
    <n v="-1"/>
    <m/>
    <m/>
    <n v="0"/>
  </r>
  <r>
    <x v="5"/>
    <d v="2025-02-01T00:00:00"/>
    <x v="24"/>
    <x v="7"/>
    <x v="8"/>
    <n v="2"/>
    <n v="2"/>
    <n v="0"/>
    <m/>
    <m/>
    <n v="0"/>
  </r>
  <r>
    <x v="5"/>
    <d v="2025-02-01T00:00:00"/>
    <x v="24"/>
    <x v="7"/>
    <x v="8"/>
    <n v="2"/>
    <n v="2"/>
    <n v="0"/>
    <m/>
    <m/>
    <n v="0"/>
  </r>
  <r>
    <x v="5"/>
    <d v="2025-02-08T00:00:00"/>
    <x v="25"/>
    <x v="7"/>
    <x v="8"/>
    <n v="1"/>
    <n v="1"/>
    <n v="0"/>
    <m/>
    <m/>
    <n v="0"/>
  </r>
  <r>
    <x v="5"/>
    <d v="2025-02-08T00:00:00"/>
    <x v="25"/>
    <x v="7"/>
    <x v="8"/>
    <n v="1"/>
    <n v="2"/>
    <n v="1"/>
    <m/>
    <m/>
    <n v="0"/>
  </r>
  <r>
    <x v="5"/>
    <d v="2025-02-08T00:00:00"/>
    <x v="25"/>
    <x v="7"/>
    <x v="8"/>
    <n v="1"/>
    <n v="1"/>
    <n v="0"/>
    <m/>
    <m/>
    <n v="0"/>
  </r>
  <r>
    <x v="5"/>
    <d v="2025-02-08T00:00:00"/>
    <x v="25"/>
    <x v="7"/>
    <x v="8"/>
    <n v="1"/>
    <n v="1"/>
    <n v="0"/>
    <m/>
    <m/>
    <n v="0"/>
  </r>
  <r>
    <x v="5"/>
    <d v="2025-02-08T00:00:00"/>
    <x v="25"/>
    <x v="7"/>
    <x v="8"/>
    <n v="2"/>
    <n v="2"/>
    <n v="0"/>
    <m/>
    <m/>
    <n v="0"/>
  </r>
  <r>
    <x v="5"/>
    <d v="2025-02-08T00:00:00"/>
    <x v="25"/>
    <x v="7"/>
    <x v="8"/>
    <n v="2"/>
    <n v="1"/>
    <n v="-1"/>
    <m/>
    <m/>
    <n v="0"/>
  </r>
  <r>
    <x v="5"/>
    <d v="2025-02-08T00:00:00"/>
    <x v="25"/>
    <x v="7"/>
    <x v="8"/>
    <n v="12"/>
    <n v="12"/>
    <n v="0"/>
    <m/>
    <m/>
    <n v="0"/>
  </r>
  <r>
    <x v="5"/>
    <d v="2025-02-08T00:00:00"/>
    <x v="25"/>
    <x v="7"/>
    <x v="8"/>
    <n v="1"/>
    <n v="1"/>
    <n v="0"/>
    <m/>
    <m/>
    <n v="0"/>
  </r>
  <r>
    <x v="5"/>
    <d v="2025-02-08T00:00:00"/>
    <x v="25"/>
    <x v="7"/>
    <x v="8"/>
    <n v="1"/>
    <n v="1"/>
    <n v="0"/>
    <m/>
    <m/>
    <n v="0"/>
  </r>
  <r>
    <x v="5"/>
    <d v="2025-02-08T00:00:00"/>
    <x v="25"/>
    <x v="7"/>
    <x v="8"/>
    <n v="4"/>
    <n v="4"/>
    <n v="0"/>
    <m/>
    <m/>
    <n v="0"/>
  </r>
  <r>
    <x v="5"/>
    <d v="2025-02-08T00:00:00"/>
    <x v="25"/>
    <x v="7"/>
    <x v="8"/>
    <n v="2"/>
    <n v="2"/>
    <n v="0"/>
    <m/>
    <m/>
    <n v="0"/>
  </r>
  <r>
    <x v="5"/>
    <d v="2025-02-08T00:00:00"/>
    <x v="25"/>
    <x v="7"/>
    <x v="8"/>
    <n v="2"/>
    <n v="2"/>
    <n v="0"/>
    <m/>
    <m/>
    <n v="0"/>
  </r>
  <r>
    <x v="5"/>
    <d v="2025-02-08T00:00:00"/>
    <x v="25"/>
    <x v="7"/>
    <x v="8"/>
    <n v="4"/>
    <n v="7"/>
    <n v="3"/>
    <m/>
    <m/>
    <n v="0"/>
  </r>
  <r>
    <x v="5"/>
    <d v="2025-02-08T00:00:00"/>
    <x v="25"/>
    <x v="7"/>
    <x v="8"/>
    <n v="1"/>
    <n v="1"/>
    <n v="0"/>
    <m/>
    <m/>
    <n v="0"/>
  </r>
  <r>
    <x v="5"/>
    <d v="2025-02-08T00:00:00"/>
    <x v="25"/>
    <x v="7"/>
    <x v="8"/>
    <n v="3"/>
    <n v="3"/>
    <n v="0"/>
    <m/>
    <m/>
    <n v="0"/>
  </r>
  <r>
    <x v="5"/>
    <d v="2025-02-08T00:00:00"/>
    <x v="25"/>
    <x v="7"/>
    <x v="8"/>
    <n v="10"/>
    <n v="8"/>
    <n v="-2"/>
    <m/>
    <m/>
    <n v="0"/>
  </r>
  <r>
    <x v="5"/>
    <d v="2025-02-08T00:00:00"/>
    <x v="25"/>
    <x v="7"/>
    <x v="8"/>
    <n v="6"/>
    <n v="5"/>
    <n v="-1"/>
    <m/>
    <m/>
    <n v="0"/>
  </r>
  <r>
    <x v="5"/>
    <d v="2025-02-08T00:00:00"/>
    <x v="25"/>
    <x v="7"/>
    <x v="8"/>
    <n v="2"/>
    <n v="2"/>
    <n v="0"/>
    <m/>
    <m/>
    <n v="0"/>
  </r>
  <r>
    <x v="5"/>
    <d v="2025-02-08T00:00:00"/>
    <x v="25"/>
    <x v="7"/>
    <x v="8"/>
    <n v="2"/>
    <n v="2"/>
    <n v="0"/>
    <m/>
    <m/>
    <n v="0"/>
  </r>
  <r>
    <x v="5"/>
    <d v="2025-02-08T00:00:00"/>
    <x v="25"/>
    <x v="18"/>
    <x v="10"/>
    <n v="1"/>
    <n v="1"/>
    <n v="0"/>
    <m/>
    <m/>
    <n v="0"/>
  </r>
  <r>
    <x v="5"/>
    <d v="2025-02-08T00:00:00"/>
    <x v="25"/>
    <x v="18"/>
    <x v="10"/>
    <n v="1"/>
    <n v="1"/>
    <n v="0"/>
    <m/>
    <m/>
    <n v="0"/>
  </r>
  <r>
    <x v="5"/>
    <d v="2025-02-08T00:00:00"/>
    <x v="25"/>
    <x v="18"/>
    <x v="10"/>
    <n v="1"/>
    <n v="1"/>
    <n v="0"/>
    <m/>
    <m/>
    <n v="0"/>
  </r>
  <r>
    <x v="5"/>
    <d v="2025-02-08T00:00:00"/>
    <x v="25"/>
    <x v="18"/>
    <x v="10"/>
    <n v="1"/>
    <n v="1"/>
    <n v="0"/>
    <m/>
    <m/>
    <n v="0"/>
  </r>
  <r>
    <x v="5"/>
    <d v="2025-02-08T00:00:00"/>
    <x v="25"/>
    <x v="18"/>
    <x v="10"/>
    <n v="2"/>
    <n v="2"/>
    <n v="0"/>
    <m/>
    <m/>
    <n v="0"/>
  </r>
  <r>
    <x v="5"/>
    <d v="2025-02-08T00:00:00"/>
    <x v="25"/>
    <x v="18"/>
    <x v="10"/>
    <n v="2"/>
    <n v="2"/>
    <n v="0"/>
    <m/>
    <m/>
    <n v="0"/>
  </r>
  <r>
    <x v="5"/>
    <d v="2025-02-08T00:00:00"/>
    <x v="25"/>
    <x v="18"/>
    <x v="10"/>
    <n v="12"/>
    <n v="12"/>
    <n v="0"/>
    <m/>
    <m/>
    <n v="0"/>
  </r>
  <r>
    <x v="5"/>
    <d v="2025-02-08T00:00:00"/>
    <x v="25"/>
    <x v="18"/>
    <x v="10"/>
    <n v="1"/>
    <n v="1"/>
    <n v="0"/>
    <m/>
    <m/>
    <n v="0"/>
  </r>
  <r>
    <x v="5"/>
    <d v="2025-02-08T00:00:00"/>
    <x v="25"/>
    <x v="18"/>
    <x v="10"/>
    <n v="1"/>
    <n v="1"/>
    <n v="0"/>
    <m/>
    <m/>
    <n v="0"/>
  </r>
  <r>
    <x v="5"/>
    <d v="2025-02-08T00:00:00"/>
    <x v="25"/>
    <x v="18"/>
    <x v="10"/>
    <n v="4"/>
    <n v="3"/>
    <n v="-1"/>
    <m/>
    <m/>
    <n v="0"/>
  </r>
  <r>
    <x v="5"/>
    <d v="2025-02-08T00:00:00"/>
    <x v="25"/>
    <x v="18"/>
    <x v="10"/>
    <n v="2"/>
    <n v="2"/>
    <n v="0"/>
    <m/>
    <m/>
    <n v="0"/>
  </r>
  <r>
    <x v="5"/>
    <d v="2025-02-08T00:00:00"/>
    <x v="25"/>
    <x v="18"/>
    <x v="10"/>
    <n v="2"/>
    <n v="2"/>
    <n v="0"/>
    <m/>
    <m/>
    <n v="0"/>
  </r>
  <r>
    <x v="5"/>
    <d v="2025-02-08T00:00:00"/>
    <x v="25"/>
    <x v="18"/>
    <x v="10"/>
    <n v="1"/>
    <n v="1"/>
    <n v="0"/>
    <m/>
    <m/>
    <n v="0"/>
  </r>
  <r>
    <x v="5"/>
    <d v="2025-02-08T00:00:00"/>
    <x v="25"/>
    <x v="18"/>
    <x v="10"/>
    <n v="5"/>
    <n v="4"/>
    <n v="-1"/>
    <m/>
    <m/>
    <n v="0"/>
  </r>
  <r>
    <x v="5"/>
    <d v="2025-02-08T00:00:00"/>
    <x v="25"/>
    <x v="18"/>
    <x v="10"/>
    <n v="3"/>
    <n v="3"/>
    <n v="0"/>
    <m/>
    <m/>
    <n v="0"/>
  </r>
  <r>
    <x v="5"/>
    <d v="2025-02-08T00:00:00"/>
    <x v="25"/>
    <x v="18"/>
    <x v="10"/>
    <n v="10"/>
    <n v="9"/>
    <n v="-1"/>
    <m/>
    <m/>
    <n v="0"/>
  </r>
  <r>
    <x v="5"/>
    <d v="2025-02-08T00:00:00"/>
    <x v="25"/>
    <x v="18"/>
    <x v="10"/>
    <n v="6"/>
    <n v="6"/>
    <n v="0"/>
    <m/>
    <m/>
    <n v="0"/>
  </r>
  <r>
    <x v="5"/>
    <d v="2025-02-08T00:00:00"/>
    <x v="25"/>
    <x v="18"/>
    <x v="10"/>
    <n v="2"/>
    <n v="2"/>
    <n v="0"/>
    <m/>
    <m/>
    <n v="0"/>
  </r>
  <r>
    <x v="5"/>
    <d v="2025-02-08T00:00:00"/>
    <x v="25"/>
    <x v="18"/>
    <x v="10"/>
    <n v="2"/>
    <n v="2"/>
    <n v="0"/>
    <m/>
    <m/>
    <n v="0"/>
  </r>
  <r>
    <x v="5"/>
    <d v="2025-02-08T00:00:00"/>
    <x v="25"/>
    <x v="21"/>
    <x v="13"/>
    <n v="1"/>
    <n v="1"/>
    <n v="0"/>
    <m/>
    <m/>
    <n v="0"/>
  </r>
  <r>
    <x v="5"/>
    <d v="2025-02-08T00:00:00"/>
    <x v="25"/>
    <x v="21"/>
    <x v="13"/>
    <n v="1"/>
    <n v="1"/>
    <n v="0"/>
    <m/>
    <m/>
    <n v="0"/>
  </r>
  <r>
    <x v="5"/>
    <d v="2025-02-08T00:00:00"/>
    <x v="25"/>
    <x v="21"/>
    <x v="13"/>
    <n v="2"/>
    <n v="2"/>
    <n v="0"/>
    <m/>
    <m/>
    <n v="0"/>
  </r>
  <r>
    <x v="5"/>
    <d v="2025-02-08T00:00:00"/>
    <x v="25"/>
    <x v="21"/>
    <x v="13"/>
    <n v="1"/>
    <n v="1"/>
    <n v="0"/>
    <m/>
    <m/>
    <n v="0"/>
  </r>
  <r>
    <x v="5"/>
    <d v="2025-02-08T00:00:00"/>
    <x v="25"/>
    <x v="21"/>
    <x v="13"/>
    <n v="1"/>
    <n v="1"/>
    <n v="0"/>
    <m/>
    <m/>
    <n v="0"/>
  </r>
  <r>
    <x v="5"/>
    <d v="2025-02-08T00:00:00"/>
    <x v="25"/>
    <x v="21"/>
    <x v="13"/>
    <n v="1"/>
    <n v="1"/>
    <n v="0"/>
    <m/>
    <m/>
    <n v="0"/>
  </r>
  <r>
    <x v="5"/>
    <d v="2025-02-08T00:00:00"/>
    <x v="25"/>
    <x v="21"/>
    <x v="13"/>
    <n v="1"/>
    <n v="1"/>
    <n v="0"/>
    <m/>
    <m/>
    <n v="0"/>
  </r>
  <r>
    <x v="5"/>
    <d v="2025-02-08T00:00:00"/>
    <x v="25"/>
    <x v="21"/>
    <x v="13"/>
    <n v="1"/>
    <n v="1"/>
    <n v="0"/>
    <m/>
    <m/>
    <n v="0"/>
  </r>
  <r>
    <x v="5"/>
    <d v="2025-02-08T00:00:00"/>
    <x v="25"/>
    <x v="21"/>
    <x v="13"/>
    <n v="3"/>
    <n v="3"/>
    <n v="0"/>
    <m/>
    <m/>
    <n v="0"/>
  </r>
  <r>
    <x v="5"/>
    <d v="2025-02-08T00:00:00"/>
    <x v="25"/>
    <x v="21"/>
    <x v="13"/>
    <n v="1"/>
    <n v="1"/>
    <n v="0"/>
    <m/>
    <m/>
    <n v="0"/>
  </r>
  <r>
    <x v="5"/>
    <d v="2025-02-08T00:00:00"/>
    <x v="25"/>
    <x v="21"/>
    <x v="13"/>
    <n v="1"/>
    <n v="1"/>
    <n v="0"/>
    <m/>
    <m/>
    <n v="0"/>
  </r>
  <r>
    <x v="5"/>
    <d v="2025-02-08T00:00:00"/>
    <x v="25"/>
    <x v="21"/>
    <x v="13"/>
    <n v="1"/>
    <n v="1"/>
    <n v="0"/>
    <m/>
    <m/>
    <n v="0"/>
  </r>
  <r>
    <x v="5"/>
    <d v="2025-02-08T00:00:00"/>
    <x v="25"/>
    <x v="21"/>
    <x v="13"/>
    <n v="1"/>
    <n v="1"/>
    <n v="0"/>
    <m/>
    <m/>
    <n v="0"/>
  </r>
  <r>
    <x v="5"/>
    <d v="2025-02-08T00:00:00"/>
    <x v="25"/>
    <x v="21"/>
    <x v="13"/>
    <n v="4"/>
    <n v="4"/>
    <n v="0"/>
    <m/>
    <m/>
    <n v="0"/>
  </r>
  <r>
    <x v="5"/>
    <d v="2025-02-08T00:00:00"/>
    <x v="25"/>
    <x v="21"/>
    <x v="13"/>
    <n v="1"/>
    <n v="2"/>
    <n v="1"/>
    <m/>
    <m/>
    <n v="0"/>
  </r>
  <r>
    <x v="5"/>
    <d v="2025-02-08T00:00:00"/>
    <x v="25"/>
    <x v="21"/>
    <x v="13"/>
    <m/>
    <n v="2"/>
    <n v="2"/>
    <m/>
    <m/>
    <n v="0"/>
  </r>
  <r>
    <x v="5"/>
    <d v="2025-02-08T00:00:00"/>
    <x v="25"/>
    <x v="21"/>
    <x v="13"/>
    <n v="2"/>
    <n v="4"/>
    <n v="2"/>
    <m/>
    <m/>
    <n v="0"/>
  </r>
  <r>
    <x v="5"/>
    <d v="2025-02-08T00:00:00"/>
    <x v="25"/>
    <x v="21"/>
    <x v="19"/>
    <n v="2"/>
    <n v="2"/>
    <n v="0"/>
    <m/>
    <m/>
    <n v="0"/>
  </r>
  <r>
    <x v="5"/>
    <d v="2025-02-08T00:00:00"/>
    <x v="25"/>
    <x v="21"/>
    <x v="19"/>
    <n v="1"/>
    <n v="1"/>
    <n v="0"/>
    <m/>
    <m/>
    <n v="0"/>
  </r>
  <r>
    <x v="5"/>
    <d v="2025-02-08T00:00:00"/>
    <x v="25"/>
    <x v="21"/>
    <x v="19"/>
    <n v="3"/>
    <n v="3"/>
    <n v="0"/>
    <m/>
    <m/>
    <n v="0"/>
  </r>
  <r>
    <x v="5"/>
    <d v="2025-02-08T00:00:00"/>
    <x v="25"/>
    <x v="21"/>
    <x v="19"/>
    <n v="3"/>
    <n v="3"/>
    <n v="0"/>
    <m/>
    <n v="1"/>
    <n v="1"/>
  </r>
  <r>
    <x v="5"/>
    <d v="2025-02-08T00:00:00"/>
    <x v="25"/>
    <x v="21"/>
    <x v="19"/>
    <n v="0"/>
    <n v="0"/>
    <n v="0"/>
    <m/>
    <m/>
    <n v="0"/>
  </r>
  <r>
    <x v="5"/>
    <d v="2025-02-08T00:00:00"/>
    <x v="25"/>
    <x v="21"/>
    <x v="19"/>
    <n v="1"/>
    <n v="1"/>
    <n v="0"/>
    <m/>
    <m/>
    <n v="0"/>
  </r>
  <r>
    <x v="5"/>
    <d v="2025-02-08T00:00:00"/>
    <x v="25"/>
    <x v="22"/>
    <x v="14"/>
    <m/>
    <m/>
    <n v="0"/>
    <n v="6"/>
    <n v="6"/>
    <n v="0"/>
  </r>
  <r>
    <x v="5"/>
    <d v="2025-02-08T00:00:00"/>
    <x v="25"/>
    <x v="22"/>
    <x v="14"/>
    <n v="3"/>
    <n v="1"/>
    <n v="-2"/>
    <n v="6"/>
    <n v="5"/>
    <n v="-1"/>
  </r>
  <r>
    <x v="5"/>
    <d v="2025-02-08T00:00:00"/>
    <x v="25"/>
    <x v="22"/>
    <x v="14"/>
    <m/>
    <m/>
    <n v="0"/>
    <n v="6"/>
    <n v="6"/>
    <n v="0"/>
  </r>
  <r>
    <x v="5"/>
    <d v="2025-02-08T00:00:00"/>
    <x v="25"/>
    <x v="22"/>
    <x v="14"/>
    <m/>
    <m/>
    <n v="0"/>
    <n v="3"/>
    <n v="3"/>
    <n v="0"/>
  </r>
  <r>
    <x v="5"/>
    <d v="2025-01-25T00:00:00"/>
    <x v="23"/>
    <x v="12"/>
    <x v="13"/>
    <n v="1"/>
    <n v="1"/>
    <n v="0"/>
    <m/>
    <m/>
    <n v="0"/>
  </r>
  <r>
    <x v="5"/>
    <d v="2025-01-25T00:00:00"/>
    <x v="23"/>
    <x v="12"/>
    <x v="13"/>
    <n v="1"/>
    <n v="1"/>
    <n v="0"/>
    <m/>
    <m/>
    <n v="0"/>
  </r>
  <r>
    <x v="5"/>
    <d v="2025-01-25T00:00:00"/>
    <x v="23"/>
    <x v="12"/>
    <x v="13"/>
    <n v="2"/>
    <n v="2"/>
    <n v="0"/>
    <m/>
    <m/>
    <n v="0"/>
  </r>
  <r>
    <x v="5"/>
    <d v="2025-01-25T00:00:00"/>
    <x v="23"/>
    <x v="12"/>
    <x v="13"/>
    <n v="1"/>
    <n v="1"/>
    <n v="0"/>
    <m/>
    <m/>
    <n v="0"/>
  </r>
  <r>
    <x v="5"/>
    <d v="2025-01-25T00:00:00"/>
    <x v="23"/>
    <x v="12"/>
    <x v="13"/>
    <n v="1"/>
    <n v="1"/>
    <n v="0"/>
    <m/>
    <m/>
    <n v="0"/>
  </r>
  <r>
    <x v="5"/>
    <d v="2025-01-25T00:00:00"/>
    <x v="23"/>
    <x v="12"/>
    <x v="13"/>
    <n v="1"/>
    <n v="1"/>
    <n v="0"/>
    <m/>
    <m/>
    <n v="0"/>
  </r>
  <r>
    <x v="5"/>
    <d v="2025-01-25T00:00:00"/>
    <x v="23"/>
    <x v="12"/>
    <x v="13"/>
    <n v="1"/>
    <n v="1"/>
    <n v="0"/>
    <m/>
    <m/>
    <n v="0"/>
  </r>
  <r>
    <x v="5"/>
    <d v="2025-01-25T00:00:00"/>
    <x v="23"/>
    <x v="12"/>
    <x v="13"/>
    <n v="1"/>
    <n v="1"/>
    <n v="0"/>
    <m/>
    <m/>
    <n v="0"/>
  </r>
  <r>
    <x v="5"/>
    <d v="2025-01-25T00:00:00"/>
    <x v="23"/>
    <x v="12"/>
    <x v="13"/>
    <n v="3"/>
    <n v="3"/>
    <n v="0"/>
    <m/>
    <m/>
    <n v="0"/>
  </r>
  <r>
    <x v="5"/>
    <d v="2025-01-25T00:00:00"/>
    <x v="23"/>
    <x v="12"/>
    <x v="13"/>
    <n v="1"/>
    <n v="1"/>
    <n v="0"/>
    <m/>
    <m/>
    <n v="0"/>
  </r>
  <r>
    <x v="5"/>
    <d v="2025-01-25T00:00:00"/>
    <x v="23"/>
    <x v="12"/>
    <x v="13"/>
    <n v="1"/>
    <n v="1"/>
    <n v="0"/>
    <m/>
    <m/>
    <n v="0"/>
  </r>
  <r>
    <x v="5"/>
    <d v="2025-01-25T00:00:00"/>
    <x v="23"/>
    <x v="12"/>
    <x v="13"/>
    <n v="1"/>
    <n v="1"/>
    <n v="0"/>
    <m/>
    <m/>
    <n v="0"/>
  </r>
  <r>
    <x v="5"/>
    <d v="2025-01-25T00:00:00"/>
    <x v="23"/>
    <x v="12"/>
    <x v="13"/>
    <n v="1"/>
    <n v="1"/>
    <n v="0"/>
    <m/>
    <m/>
    <n v="0"/>
  </r>
  <r>
    <x v="5"/>
    <d v="2025-01-25T00:00:00"/>
    <x v="23"/>
    <x v="12"/>
    <x v="13"/>
    <n v="4"/>
    <n v="4"/>
    <n v="0"/>
    <m/>
    <m/>
    <n v="0"/>
  </r>
  <r>
    <x v="5"/>
    <d v="2025-01-25T00:00:00"/>
    <x v="23"/>
    <x v="12"/>
    <x v="13"/>
    <n v="1"/>
    <n v="2"/>
    <n v="1"/>
    <m/>
    <m/>
    <n v="0"/>
  </r>
  <r>
    <x v="5"/>
    <d v="2025-01-25T00:00:00"/>
    <x v="23"/>
    <x v="12"/>
    <x v="13"/>
    <m/>
    <n v="2"/>
    <n v="2"/>
    <m/>
    <m/>
    <n v="0"/>
  </r>
  <r>
    <x v="5"/>
    <d v="2025-01-25T00:00:00"/>
    <x v="23"/>
    <x v="12"/>
    <x v="13"/>
    <n v="2"/>
    <n v="4"/>
    <n v="2"/>
    <m/>
    <m/>
    <n v="0"/>
  </r>
  <r>
    <x v="5"/>
    <d v="2025-01-25T00:00:00"/>
    <x v="23"/>
    <x v="12"/>
    <x v="19"/>
    <n v="2"/>
    <n v="2"/>
    <n v="0"/>
    <m/>
    <m/>
    <n v="0"/>
  </r>
  <r>
    <x v="5"/>
    <d v="2025-01-25T00:00:00"/>
    <x v="23"/>
    <x v="12"/>
    <x v="19"/>
    <n v="1"/>
    <n v="1"/>
    <n v="0"/>
    <m/>
    <m/>
    <n v="0"/>
  </r>
  <r>
    <x v="5"/>
    <d v="2025-01-25T00:00:00"/>
    <x v="23"/>
    <x v="12"/>
    <x v="19"/>
    <n v="3"/>
    <n v="3"/>
    <n v="0"/>
    <m/>
    <m/>
    <n v="0"/>
  </r>
  <r>
    <x v="5"/>
    <d v="2025-01-25T00:00:00"/>
    <x v="23"/>
    <x v="12"/>
    <x v="19"/>
    <n v="3"/>
    <n v="3"/>
    <n v="0"/>
    <m/>
    <n v="1"/>
    <n v="1"/>
  </r>
  <r>
    <x v="5"/>
    <d v="2025-01-25T00:00:00"/>
    <x v="23"/>
    <x v="12"/>
    <x v="19"/>
    <n v="0"/>
    <n v="0"/>
    <n v="0"/>
    <m/>
    <m/>
    <n v="0"/>
  </r>
  <r>
    <x v="5"/>
    <d v="2025-01-25T00:00:00"/>
    <x v="23"/>
    <x v="12"/>
    <x v="19"/>
    <n v="1"/>
    <n v="1"/>
    <n v="0"/>
    <m/>
    <m/>
    <n v="0"/>
  </r>
  <r>
    <x v="5"/>
    <d v="2025-01-25T00:00:00"/>
    <x v="23"/>
    <x v="18"/>
    <x v="10"/>
    <n v="1"/>
    <n v="1"/>
    <n v="0"/>
    <m/>
    <m/>
    <n v="0"/>
  </r>
  <r>
    <x v="5"/>
    <d v="2025-01-25T00:00:00"/>
    <x v="23"/>
    <x v="18"/>
    <x v="10"/>
    <n v="1"/>
    <n v="1"/>
    <n v="0"/>
    <m/>
    <m/>
    <n v="0"/>
  </r>
  <r>
    <x v="5"/>
    <d v="2025-01-25T00:00:00"/>
    <x v="23"/>
    <x v="18"/>
    <x v="10"/>
    <n v="1"/>
    <n v="1"/>
    <n v="0"/>
    <m/>
    <m/>
    <n v="0"/>
  </r>
  <r>
    <x v="5"/>
    <d v="2025-01-25T00:00:00"/>
    <x v="23"/>
    <x v="18"/>
    <x v="10"/>
    <n v="1"/>
    <n v="1"/>
    <n v="0"/>
    <m/>
    <m/>
    <n v="0"/>
  </r>
  <r>
    <x v="5"/>
    <d v="2025-01-25T00:00:00"/>
    <x v="23"/>
    <x v="18"/>
    <x v="10"/>
    <n v="2"/>
    <n v="2"/>
    <n v="0"/>
    <m/>
    <m/>
    <n v="0"/>
  </r>
  <r>
    <x v="5"/>
    <d v="2025-01-25T00:00:00"/>
    <x v="23"/>
    <x v="18"/>
    <x v="10"/>
    <n v="2"/>
    <n v="2"/>
    <n v="0"/>
    <m/>
    <m/>
    <n v="0"/>
  </r>
  <r>
    <x v="5"/>
    <d v="2025-01-25T00:00:00"/>
    <x v="23"/>
    <x v="18"/>
    <x v="10"/>
    <n v="12"/>
    <n v="12"/>
    <n v="0"/>
    <m/>
    <m/>
    <n v="0"/>
  </r>
  <r>
    <x v="5"/>
    <d v="2025-01-25T00:00:00"/>
    <x v="23"/>
    <x v="18"/>
    <x v="10"/>
    <n v="1"/>
    <n v="1"/>
    <n v="0"/>
    <m/>
    <m/>
    <n v="0"/>
  </r>
  <r>
    <x v="5"/>
    <d v="2025-01-25T00:00:00"/>
    <x v="23"/>
    <x v="18"/>
    <x v="10"/>
    <n v="1"/>
    <n v="1"/>
    <n v="0"/>
    <m/>
    <m/>
    <n v="0"/>
  </r>
  <r>
    <x v="5"/>
    <d v="2025-01-25T00:00:00"/>
    <x v="23"/>
    <x v="18"/>
    <x v="10"/>
    <n v="4"/>
    <n v="4"/>
    <n v="0"/>
    <m/>
    <m/>
    <n v="0"/>
  </r>
  <r>
    <x v="5"/>
    <d v="2025-01-25T00:00:00"/>
    <x v="23"/>
    <x v="18"/>
    <x v="10"/>
    <n v="2"/>
    <n v="2"/>
    <n v="0"/>
    <m/>
    <m/>
    <n v="0"/>
  </r>
  <r>
    <x v="5"/>
    <d v="2025-01-25T00:00:00"/>
    <x v="23"/>
    <x v="18"/>
    <x v="10"/>
    <n v="2"/>
    <n v="2"/>
    <n v="0"/>
    <m/>
    <m/>
    <n v="0"/>
  </r>
  <r>
    <x v="5"/>
    <d v="2025-01-25T00:00:00"/>
    <x v="23"/>
    <x v="18"/>
    <x v="10"/>
    <n v="1"/>
    <n v="1"/>
    <n v="0"/>
    <m/>
    <m/>
    <n v="0"/>
  </r>
  <r>
    <x v="5"/>
    <d v="2025-01-25T00:00:00"/>
    <x v="23"/>
    <x v="18"/>
    <x v="10"/>
    <n v="5"/>
    <n v="5"/>
    <n v="0"/>
    <m/>
    <m/>
    <n v="0"/>
  </r>
  <r>
    <x v="5"/>
    <d v="2025-01-25T00:00:00"/>
    <x v="23"/>
    <x v="18"/>
    <x v="10"/>
    <n v="3"/>
    <n v="3"/>
    <n v="0"/>
    <m/>
    <m/>
    <n v="0"/>
  </r>
  <r>
    <x v="5"/>
    <d v="2025-01-25T00:00:00"/>
    <x v="23"/>
    <x v="18"/>
    <x v="10"/>
    <n v="10"/>
    <n v="9"/>
    <n v="0"/>
    <m/>
    <m/>
    <n v="0"/>
  </r>
  <r>
    <x v="5"/>
    <d v="2025-01-25T00:00:00"/>
    <x v="23"/>
    <x v="18"/>
    <x v="10"/>
    <n v="6"/>
    <n v="6"/>
    <n v="0"/>
    <m/>
    <m/>
    <n v="0"/>
  </r>
  <r>
    <x v="5"/>
    <d v="2025-01-25T00:00:00"/>
    <x v="23"/>
    <x v="18"/>
    <x v="10"/>
    <n v="2"/>
    <n v="2"/>
    <n v="0"/>
    <m/>
    <m/>
    <n v="0"/>
  </r>
  <r>
    <x v="5"/>
    <d v="2025-01-25T00:00:00"/>
    <x v="23"/>
    <x v="18"/>
    <x v="10"/>
    <n v="2"/>
    <n v="2"/>
    <n v="0"/>
    <m/>
    <m/>
    <n v="0"/>
  </r>
  <r>
    <x v="5"/>
    <d v="2025-01-25T00:00:00"/>
    <x v="23"/>
    <x v="15"/>
    <x v="16"/>
    <m/>
    <n v="4"/>
    <n v="4"/>
    <n v="7"/>
    <n v="4"/>
    <n v="-3"/>
  </r>
  <r>
    <x v="5"/>
    <d v="2025-01-25T00:00:00"/>
    <x v="23"/>
    <x v="15"/>
    <x v="16"/>
    <n v="1"/>
    <n v="1"/>
    <n v="0"/>
    <n v="0"/>
    <n v="0"/>
    <n v="0"/>
  </r>
  <r>
    <x v="5"/>
    <d v="2025-01-25T00:00:00"/>
    <x v="23"/>
    <x v="15"/>
    <x v="16"/>
    <m/>
    <n v="2"/>
    <n v="2"/>
    <n v="2"/>
    <n v="0"/>
    <n v="-2"/>
  </r>
  <r>
    <x v="5"/>
    <d v="2025-01-25T00:00:00"/>
    <x v="23"/>
    <x v="15"/>
    <x v="16"/>
    <n v="1"/>
    <n v="1"/>
    <n v="0"/>
    <n v="0"/>
    <n v="0"/>
    <n v="0"/>
  </r>
  <r>
    <x v="5"/>
    <d v="2025-01-25T00:00:00"/>
    <x v="23"/>
    <x v="15"/>
    <x v="17"/>
    <n v="2"/>
    <n v="2"/>
    <n v="0"/>
    <m/>
    <m/>
    <n v="0"/>
  </r>
  <r>
    <x v="5"/>
    <d v="2025-01-25T00:00:00"/>
    <x v="23"/>
    <x v="15"/>
    <x v="17"/>
    <m/>
    <n v="0"/>
    <n v="0"/>
    <n v="1"/>
    <n v="1"/>
    <n v="0"/>
  </r>
  <r>
    <x v="5"/>
    <d v="2025-01-25T00:00:00"/>
    <x v="23"/>
    <x v="15"/>
    <x v="17"/>
    <m/>
    <n v="2"/>
    <n v="2"/>
    <n v="4"/>
    <n v="1"/>
    <n v="-3"/>
  </r>
  <r>
    <x v="5"/>
    <d v="2025-01-25T00:00:00"/>
    <x v="23"/>
    <x v="15"/>
    <x v="17"/>
    <n v="1"/>
    <n v="1"/>
    <n v="0"/>
    <m/>
    <m/>
    <n v="0"/>
  </r>
  <r>
    <x v="5"/>
    <d v="2025-01-25T00:00:00"/>
    <x v="23"/>
    <x v="15"/>
    <x v="17"/>
    <n v="1"/>
    <n v="1"/>
    <n v="0"/>
    <m/>
    <m/>
    <n v="0"/>
  </r>
  <r>
    <x v="5"/>
    <d v="2025-01-25T00:00:00"/>
    <x v="23"/>
    <x v="15"/>
    <x v="18"/>
    <n v="2"/>
    <n v="2"/>
    <n v="0"/>
    <m/>
    <m/>
    <n v="0"/>
  </r>
  <r>
    <x v="5"/>
    <d v="2025-01-25T00:00:00"/>
    <x v="23"/>
    <x v="15"/>
    <x v="18"/>
    <n v="1"/>
    <n v="1"/>
    <n v="0"/>
    <m/>
    <m/>
    <n v="0"/>
  </r>
  <r>
    <x v="5"/>
    <d v="2025-01-25T00:00:00"/>
    <x v="23"/>
    <x v="15"/>
    <x v="18"/>
    <n v="1"/>
    <n v="1"/>
    <n v="0"/>
    <m/>
    <m/>
    <n v="0"/>
  </r>
  <r>
    <x v="5"/>
    <d v="2025-01-25T00:00:00"/>
    <x v="23"/>
    <x v="15"/>
    <x v="18"/>
    <n v="3"/>
    <n v="2"/>
    <n v="-1"/>
    <m/>
    <m/>
    <n v="0"/>
  </r>
  <r>
    <x v="5"/>
    <d v="2025-01-25T00:00:00"/>
    <x v="23"/>
    <x v="15"/>
    <x v="14"/>
    <m/>
    <m/>
    <n v="0"/>
    <n v="6"/>
    <n v="4"/>
    <n v="-2"/>
  </r>
  <r>
    <x v="5"/>
    <d v="2025-01-25T00:00:00"/>
    <x v="23"/>
    <x v="15"/>
    <x v="14"/>
    <n v="3"/>
    <n v="1"/>
    <n v="-2"/>
    <n v="6"/>
    <n v="5"/>
    <n v="-1"/>
  </r>
  <r>
    <x v="5"/>
    <d v="2025-01-25T00:00:00"/>
    <x v="23"/>
    <x v="15"/>
    <x v="14"/>
    <m/>
    <m/>
    <n v="0"/>
    <n v="6"/>
    <n v="5"/>
    <n v="-1"/>
  </r>
  <r>
    <x v="5"/>
    <d v="2025-01-25T00:00:00"/>
    <x v="23"/>
    <x v="15"/>
    <x v="14"/>
    <m/>
    <m/>
    <n v="0"/>
    <n v="3"/>
    <n v="3"/>
    <n v="0"/>
  </r>
  <r>
    <x v="5"/>
    <d v="2025-02-01T00:00:00"/>
    <x v="24"/>
    <x v="20"/>
    <x v="9"/>
    <n v="1"/>
    <n v="1"/>
    <n v="0"/>
    <m/>
    <m/>
    <n v="0"/>
  </r>
  <r>
    <x v="5"/>
    <d v="2025-02-01T00:00:00"/>
    <x v="24"/>
    <x v="20"/>
    <x v="9"/>
    <n v="1"/>
    <n v="1"/>
    <n v="0"/>
    <m/>
    <m/>
    <n v="0"/>
  </r>
  <r>
    <x v="5"/>
    <d v="2025-02-01T00:00:00"/>
    <x v="24"/>
    <x v="20"/>
    <x v="9"/>
    <n v="1"/>
    <n v="1"/>
    <n v="0"/>
    <m/>
    <m/>
    <n v="0"/>
  </r>
  <r>
    <x v="5"/>
    <d v="2025-02-01T00:00:00"/>
    <x v="24"/>
    <x v="20"/>
    <x v="9"/>
    <n v="1"/>
    <n v="1"/>
    <n v="0"/>
    <m/>
    <m/>
    <n v="0"/>
  </r>
  <r>
    <x v="5"/>
    <d v="2025-02-01T00:00:00"/>
    <x v="24"/>
    <x v="20"/>
    <x v="9"/>
    <n v="2"/>
    <n v="2"/>
    <n v="0"/>
    <m/>
    <m/>
    <n v="0"/>
  </r>
  <r>
    <x v="5"/>
    <d v="2025-02-01T00:00:00"/>
    <x v="24"/>
    <x v="20"/>
    <x v="9"/>
    <n v="2"/>
    <n v="2"/>
    <n v="0"/>
    <m/>
    <m/>
    <n v="0"/>
  </r>
  <r>
    <x v="5"/>
    <d v="2025-02-01T00:00:00"/>
    <x v="24"/>
    <x v="20"/>
    <x v="9"/>
    <n v="12"/>
    <n v="12"/>
    <n v="0"/>
    <m/>
    <m/>
    <n v="0"/>
  </r>
  <r>
    <x v="5"/>
    <d v="2025-02-01T00:00:00"/>
    <x v="24"/>
    <x v="20"/>
    <x v="9"/>
    <n v="1"/>
    <n v="2"/>
    <n v="1"/>
    <m/>
    <m/>
    <n v="0"/>
  </r>
  <r>
    <x v="5"/>
    <d v="2025-02-01T00:00:00"/>
    <x v="24"/>
    <x v="20"/>
    <x v="9"/>
    <n v="1"/>
    <n v="1"/>
    <n v="0"/>
    <m/>
    <m/>
    <n v="0"/>
  </r>
  <r>
    <x v="5"/>
    <d v="2025-02-01T00:00:00"/>
    <x v="24"/>
    <x v="20"/>
    <x v="9"/>
    <n v="4"/>
    <n v="3"/>
    <n v="-1"/>
    <m/>
    <m/>
    <n v="0"/>
  </r>
  <r>
    <x v="5"/>
    <d v="2025-02-01T00:00:00"/>
    <x v="24"/>
    <x v="20"/>
    <x v="9"/>
    <n v="2"/>
    <n v="2"/>
    <n v="0"/>
    <m/>
    <m/>
    <n v="0"/>
  </r>
  <r>
    <x v="5"/>
    <d v="2025-02-01T00:00:00"/>
    <x v="24"/>
    <x v="20"/>
    <x v="9"/>
    <n v="2"/>
    <n v="2"/>
    <n v="0"/>
    <m/>
    <m/>
    <n v="0"/>
  </r>
  <r>
    <x v="5"/>
    <d v="2025-02-01T00:00:00"/>
    <x v="24"/>
    <x v="20"/>
    <x v="9"/>
    <n v="1"/>
    <n v="1"/>
    <n v="0"/>
    <m/>
    <m/>
    <n v="0"/>
  </r>
  <r>
    <x v="5"/>
    <d v="2025-02-01T00:00:00"/>
    <x v="24"/>
    <x v="20"/>
    <x v="9"/>
    <n v="5"/>
    <n v="4"/>
    <n v="-1"/>
    <m/>
    <m/>
    <n v="0"/>
  </r>
  <r>
    <x v="5"/>
    <d v="2025-02-01T00:00:00"/>
    <x v="24"/>
    <x v="20"/>
    <x v="9"/>
    <n v="3"/>
    <n v="3"/>
    <n v="0"/>
    <m/>
    <m/>
    <n v="0"/>
  </r>
  <r>
    <x v="5"/>
    <d v="2025-02-01T00:00:00"/>
    <x v="24"/>
    <x v="20"/>
    <x v="9"/>
    <n v="10"/>
    <n v="9"/>
    <n v="-1"/>
    <m/>
    <m/>
    <n v="0"/>
  </r>
  <r>
    <x v="5"/>
    <d v="2025-02-01T00:00:00"/>
    <x v="24"/>
    <x v="20"/>
    <x v="9"/>
    <n v="6"/>
    <n v="6"/>
    <n v="0"/>
    <m/>
    <m/>
    <n v="0"/>
  </r>
  <r>
    <x v="5"/>
    <d v="2025-02-01T00:00:00"/>
    <x v="24"/>
    <x v="20"/>
    <x v="9"/>
    <n v="2"/>
    <n v="2"/>
    <n v="0"/>
    <m/>
    <m/>
    <n v="0"/>
  </r>
  <r>
    <x v="5"/>
    <d v="2025-02-01T00:00:00"/>
    <x v="24"/>
    <x v="20"/>
    <x v="9"/>
    <n v="2"/>
    <n v="2"/>
    <n v="0"/>
    <m/>
    <m/>
    <n v="0"/>
  </r>
  <r>
    <x v="5"/>
    <d v="2025-02-01T00:00:00"/>
    <x v="24"/>
    <x v="20"/>
    <x v="9"/>
    <n v="1"/>
    <n v="1"/>
    <n v="0"/>
    <m/>
    <m/>
    <n v="0"/>
  </r>
  <r>
    <x v="5"/>
    <d v="2025-02-01T00:00:00"/>
    <x v="24"/>
    <x v="15"/>
    <x v="16"/>
    <m/>
    <n v="1"/>
    <n v="1"/>
    <n v="7"/>
    <n v="5"/>
    <n v="-2"/>
  </r>
  <r>
    <x v="5"/>
    <d v="2025-02-01T00:00:00"/>
    <x v="24"/>
    <x v="15"/>
    <x v="16"/>
    <n v="1"/>
    <n v="1"/>
    <n v="0"/>
    <n v="0"/>
    <n v="0"/>
    <n v="0"/>
  </r>
  <r>
    <x v="5"/>
    <d v="2025-02-01T00:00:00"/>
    <x v="24"/>
    <x v="15"/>
    <x v="16"/>
    <m/>
    <n v="2"/>
    <n v="2"/>
    <n v="2"/>
    <n v="0"/>
    <n v="-2"/>
  </r>
  <r>
    <x v="5"/>
    <d v="2025-02-01T00:00:00"/>
    <x v="24"/>
    <x v="15"/>
    <x v="16"/>
    <n v="1"/>
    <n v="1"/>
    <n v="0"/>
    <n v="0"/>
    <n v="0"/>
    <n v="0"/>
  </r>
  <r>
    <x v="5"/>
    <d v="2025-02-01T00:00:00"/>
    <x v="24"/>
    <x v="15"/>
    <x v="17"/>
    <n v="2"/>
    <n v="2"/>
    <n v="0"/>
    <m/>
    <m/>
    <n v="0"/>
  </r>
  <r>
    <x v="5"/>
    <d v="2025-02-01T00:00:00"/>
    <x v="24"/>
    <x v="15"/>
    <x v="17"/>
    <m/>
    <n v="2"/>
    <n v="2"/>
    <n v="1"/>
    <n v="1"/>
    <n v="0"/>
  </r>
  <r>
    <x v="5"/>
    <d v="2025-02-01T00:00:00"/>
    <x v="24"/>
    <x v="15"/>
    <x v="17"/>
    <m/>
    <n v="2"/>
    <n v="2"/>
    <n v="4"/>
    <n v="1"/>
    <n v="-3"/>
  </r>
  <r>
    <x v="5"/>
    <d v="2025-02-01T00:00:00"/>
    <x v="24"/>
    <x v="15"/>
    <x v="17"/>
    <n v="1"/>
    <n v="2"/>
    <n v="1"/>
    <m/>
    <m/>
    <n v="0"/>
  </r>
  <r>
    <x v="5"/>
    <d v="2025-02-01T00:00:00"/>
    <x v="24"/>
    <x v="15"/>
    <x v="17"/>
    <n v="1"/>
    <n v="1"/>
    <n v="0"/>
    <m/>
    <m/>
    <n v="0"/>
  </r>
  <r>
    <x v="5"/>
    <d v="2025-02-01T00:00:00"/>
    <x v="24"/>
    <x v="15"/>
    <x v="18"/>
    <n v="2"/>
    <n v="2"/>
    <n v="0"/>
    <m/>
    <m/>
    <n v="0"/>
  </r>
  <r>
    <x v="5"/>
    <d v="2025-02-01T00:00:00"/>
    <x v="24"/>
    <x v="15"/>
    <x v="18"/>
    <n v="1"/>
    <n v="1"/>
    <n v="0"/>
    <m/>
    <m/>
    <n v="0"/>
  </r>
  <r>
    <x v="5"/>
    <d v="2025-02-01T00:00:00"/>
    <x v="24"/>
    <x v="15"/>
    <x v="18"/>
    <n v="1"/>
    <n v="1"/>
    <n v="0"/>
    <m/>
    <m/>
    <n v="0"/>
  </r>
  <r>
    <x v="5"/>
    <d v="2025-02-01T00:00:00"/>
    <x v="24"/>
    <x v="15"/>
    <x v="18"/>
    <n v="3"/>
    <n v="3"/>
    <n v="0"/>
    <m/>
    <m/>
    <n v="0"/>
  </r>
  <r>
    <x v="5"/>
    <d v="2025-02-01T00:00:00"/>
    <x v="24"/>
    <x v="15"/>
    <x v="14"/>
    <m/>
    <m/>
    <n v="0"/>
    <n v="6"/>
    <n v="4"/>
    <n v="-2"/>
  </r>
  <r>
    <x v="5"/>
    <d v="2025-02-01T00:00:00"/>
    <x v="24"/>
    <x v="15"/>
    <x v="14"/>
    <n v="3"/>
    <n v="1"/>
    <n v="-2"/>
    <n v="6"/>
    <n v="5"/>
    <n v="-1"/>
  </r>
  <r>
    <x v="5"/>
    <d v="2025-02-01T00:00:00"/>
    <x v="24"/>
    <x v="15"/>
    <x v="14"/>
    <m/>
    <m/>
    <n v="0"/>
    <n v="6"/>
    <n v="5"/>
    <n v="-1"/>
  </r>
  <r>
    <x v="5"/>
    <d v="2025-02-01T00:00:00"/>
    <x v="24"/>
    <x v="15"/>
    <x v="14"/>
    <m/>
    <m/>
    <n v="0"/>
    <n v="3"/>
    <n v="3"/>
    <n v="0"/>
  </r>
  <r>
    <x v="5"/>
    <d v="2025-02-01T00:00:00"/>
    <x v="24"/>
    <x v="16"/>
    <x v="7"/>
    <n v="1"/>
    <n v="1"/>
    <n v="0"/>
    <m/>
    <m/>
    <n v="0"/>
  </r>
  <r>
    <x v="5"/>
    <d v="2025-02-01T00:00:00"/>
    <x v="24"/>
    <x v="16"/>
    <x v="7"/>
    <n v="1"/>
    <n v="1"/>
    <n v="0"/>
    <m/>
    <m/>
    <n v="0"/>
  </r>
  <r>
    <x v="5"/>
    <d v="2025-02-01T00:00:00"/>
    <x v="24"/>
    <x v="16"/>
    <x v="7"/>
    <n v="1"/>
    <n v="1"/>
    <n v="0"/>
    <m/>
    <m/>
    <n v="0"/>
  </r>
  <r>
    <x v="5"/>
    <d v="2025-02-01T00:00:00"/>
    <x v="24"/>
    <x v="16"/>
    <x v="7"/>
    <n v="1"/>
    <n v="2"/>
    <n v="1"/>
    <m/>
    <m/>
    <n v="0"/>
  </r>
  <r>
    <x v="5"/>
    <d v="2025-02-01T00:00:00"/>
    <x v="24"/>
    <x v="16"/>
    <x v="7"/>
    <n v="1"/>
    <n v="2"/>
    <n v="1"/>
    <m/>
    <m/>
    <n v="0"/>
  </r>
  <r>
    <x v="5"/>
    <d v="2025-02-01T00:00:00"/>
    <x v="24"/>
    <x v="16"/>
    <x v="7"/>
    <n v="12"/>
    <n v="12"/>
    <n v="0"/>
    <m/>
    <m/>
    <n v="0"/>
  </r>
  <r>
    <x v="5"/>
    <d v="2025-02-01T00:00:00"/>
    <x v="24"/>
    <x v="16"/>
    <x v="7"/>
    <n v="2"/>
    <n v="2"/>
    <n v="0"/>
    <m/>
    <m/>
    <n v="0"/>
  </r>
  <r>
    <x v="5"/>
    <d v="2025-02-01T00:00:00"/>
    <x v="24"/>
    <x v="16"/>
    <x v="7"/>
    <n v="2"/>
    <n v="2"/>
    <n v="0"/>
    <m/>
    <m/>
    <n v="0"/>
  </r>
  <r>
    <x v="5"/>
    <d v="2025-02-01T00:00:00"/>
    <x v="24"/>
    <x v="16"/>
    <x v="7"/>
    <n v="4"/>
    <n v="4"/>
    <n v="0"/>
    <m/>
    <m/>
    <n v="0"/>
  </r>
  <r>
    <x v="5"/>
    <d v="2025-02-01T00:00:00"/>
    <x v="24"/>
    <x v="16"/>
    <x v="7"/>
    <n v="8"/>
    <n v="6"/>
    <n v="-2"/>
    <m/>
    <m/>
    <n v="0"/>
  </r>
  <r>
    <x v="5"/>
    <d v="2025-02-01T00:00:00"/>
    <x v="24"/>
    <x v="16"/>
    <x v="7"/>
    <n v="2"/>
    <n v="2"/>
    <n v="0"/>
    <m/>
    <m/>
    <n v="0"/>
  </r>
  <r>
    <x v="5"/>
    <d v="2025-02-01T00:00:00"/>
    <x v="24"/>
    <x v="16"/>
    <x v="7"/>
    <n v="2"/>
    <n v="3"/>
    <n v="1"/>
    <m/>
    <m/>
    <n v="0"/>
  </r>
  <r>
    <x v="5"/>
    <d v="2025-02-01T00:00:00"/>
    <x v="24"/>
    <x v="16"/>
    <x v="7"/>
    <n v="10"/>
    <n v="6"/>
    <n v="-4"/>
    <m/>
    <m/>
    <n v="0"/>
  </r>
  <r>
    <x v="5"/>
    <d v="2025-02-01T00:00:00"/>
    <x v="24"/>
    <x v="16"/>
    <x v="7"/>
    <n v="6"/>
    <n v="5"/>
    <n v="-1"/>
    <m/>
    <m/>
    <n v="0"/>
  </r>
  <r>
    <x v="5"/>
    <d v="2025-02-01T00:00:00"/>
    <x v="24"/>
    <x v="16"/>
    <x v="7"/>
    <n v="1"/>
    <n v="2"/>
    <n v="1"/>
    <m/>
    <m/>
    <n v="0"/>
  </r>
  <r>
    <x v="5"/>
    <d v="2025-02-01T00:00:00"/>
    <x v="24"/>
    <x v="16"/>
    <x v="7"/>
    <n v="4"/>
    <n v="5"/>
    <n v="1"/>
    <m/>
    <m/>
    <n v="0"/>
  </r>
  <r>
    <x v="5"/>
    <d v="2025-02-01T00:00:00"/>
    <x v="24"/>
    <x v="16"/>
    <x v="15"/>
    <n v="1"/>
    <n v="1"/>
    <n v="0"/>
    <n v="3"/>
    <n v="3"/>
    <n v="0"/>
  </r>
  <r>
    <x v="5"/>
    <d v="2025-02-08T00:00:00"/>
    <x v="25"/>
    <x v="16"/>
    <x v="9"/>
    <n v="1"/>
    <n v="1"/>
    <n v="0"/>
    <m/>
    <m/>
    <n v="0"/>
  </r>
  <r>
    <x v="5"/>
    <d v="2025-02-08T00:00:00"/>
    <x v="25"/>
    <x v="16"/>
    <x v="9"/>
    <n v="1"/>
    <n v="1"/>
    <n v="0"/>
    <m/>
    <m/>
    <n v="0"/>
  </r>
  <r>
    <x v="5"/>
    <d v="2025-02-08T00:00:00"/>
    <x v="25"/>
    <x v="16"/>
    <x v="9"/>
    <n v="1"/>
    <n v="1"/>
    <n v="0"/>
    <m/>
    <m/>
    <n v="0"/>
  </r>
  <r>
    <x v="5"/>
    <d v="2025-02-08T00:00:00"/>
    <x v="25"/>
    <x v="16"/>
    <x v="9"/>
    <n v="1"/>
    <n v="1"/>
    <n v="0"/>
    <m/>
    <m/>
    <n v="0"/>
  </r>
  <r>
    <x v="5"/>
    <d v="2025-02-08T00:00:00"/>
    <x v="25"/>
    <x v="16"/>
    <x v="9"/>
    <n v="2"/>
    <n v="2"/>
    <n v="0"/>
    <m/>
    <m/>
    <n v="0"/>
  </r>
  <r>
    <x v="5"/>
    <d v="2025-02-08T00:00:00"/>
    <x v="25"/>
    <x v="16"/>
    <x v="9"/>
    <n v="2"/>
    <n v="2"/>
    <n v="0"/>
    <m/>
    <m/>
    <n v="0"/>
  </r>
  <r>
    <x v="5"/>
    <d v="2025-02-08T00:00:00"/>
    <x v="25"/>
    <x v="16"/>
    <x v="9"/>
    <n v="12"/>
    <n v="12"/>
    <n v="0"/>
    <m/>
    <m/>
    <n v="0"/>
  </r>
  <r>
    <x v="5"/>
    <d v="2025-02-08T00:00:00"/>
    <x v="25"/>
    <x v="16"/>
    <x v="9"/>
    <n v="1"/>
    <n v="2"/>
    <n v="1"/>
    <m/>
    <m/>
    <n v="0"/>
  </r>
  <r>
    <x v="5"/>
    <d v="2025-02-08T00:00:00"/>
    <x v="25"/>
    <x v="16"/>
    <x v="9"/>
    <n v="1"/>
    <n v="1"/>
    <n v="0"/>
    <m/>
    <m/>
    <n v="0"/>
  </r>
  <r>
    <x v="5"/>
    <d v="2025-02-08T00:00:00"/>
    <x v="25"/>
    <x v="16"/>
    <x v="9"/>
    <n v="4"/>
    <n v="4"/>
    <n v="0"/>
    <m/>
    <m/>
    <n v="0"/>
  </r>
  <r>
    <x v="5"/>
    <d v="2025-02-08T00:00:00"/>
    <x v="25"/>
    <x v="16"/>
    <x v="9"/>
    <n v="2"/>
    <n v="2"/>
    <n v="0"/>
    <m/>
    <m/>
    <n v="0"/>
  </r>
  <r>
    <x v="5"/>
    <d v="2025-02-08T00:00:00"/>
    <x v="25"/>
    <x v="16"/>
    <x v="9"/>
    <n v="2"/>
    <n v="2"/>
    <n v="0"/>
    <m/>
    <m/>
    <n v="0"/>
  </r>
  <r>
    <x v="5"/>
    <d v="2025-02-08T00:00:00"/>
    <x v="25"/>
    <x v="16"/>
    <x v="9"/>
    <n v="1"/>
    <n v="1"/>
    <n v="0"/>
    <m/>
    <m/>
    <n v="0"/>
  </r>
  <r>
    <x v="5"/>
    <d v="2025-02-08T00:00:00"/>
    <x v="25"/>
    <x v="16"/>
    <x v="9"/>
    <n v="5"/>
    <n v="4"/>
    <n v="-1"/>
    <m/>
    <m/>
    <n v="0"/>
  </r>
  <r>
    <x v="5"/>
    <d v="2025-02-08T00:00:00"/>
    <x v="25"/>
    <x v="16"/>
    <x v="9"/>
    <n v="3"/>
    <n v="5"/>
    <n v="2"/>
    <m/>
    <m/>
    <n v="0"/>
  </r>
  <r>
    <x v="5"/>
    <d v="2025-02-08T00:00:00"/>
    <x v="25"/>
    <x v="16"/>
    <x v="9"/>
    <n v="10"/>
    <n v="10"/>
    <n v="0"/>
    <m/>
    <m/>
    <n v="0"/>
  </r>
  <r>
    <x v="5"/>
    <d v="2025-02-08T00:00:00"/>
    <x v="25"/>
    <x v="16"/>
    <x v="9"/>
    <n v="6"/>
    <n v="6"/>
    <n v="0"/>
    <m/>
    <m/>
    <n v="0"/>
  </r>
  <r>
    <x v="5"/>
    <d v="2025-02-08T00:00:00"/>
    <x v="25"/>
    <x v="16"/>
    <x v="9"/>
    <n v="2"/>
    <n v="2"/>
    <n v="0"/>
    <m/>
    <m/>
    <n v="0"/>
  </r>
  <r>
    <x v="5"/>
    <d v="2025-02-08T00:00:00"/>
    <x v="25"/>
    <x v="16"/>
    <x v="9"/>
    <n v="2"/>
    <n v="2"/>
    <n v="0"/>
    <m/>
    <m/>
    <n v="0"/>
  </r>
  <r>
    <x v="5"/>
    <d v="2025-02-08T00:00:00"/>
    <x v="25"/>
    <x v="16"/>
    <x v="9"/>
    <n v="1"/>
    <n v="1"/>
    <n v="0"/>
    <m/>
    <m/>
    <n v="0"/>
  </r>
  <r>
    <x v="5"/>
    <d v="2025-02-08T00:00:00"/>
    <x v="25"/>
    <x v="20"/>
    <x v="17"/>
    <n v="2"/>
    <n v="2"/>
    <n v="0"/>
    <m/>
    <m/>
    <n v="0"/>
  </r>
  <r>
    <x v="5"/>
    <d v="2025-02-08T00:00:00"/>
    <x v="25"/>
    <x v="20"/>
    <x v="17"/>
    <m/>
    <n v="0"/>
    <n v="0"/>
    <n v="1"/>
    <n v="1"/>
    <n v="0"/>
  </r>
  <r>
    <x v="5"/>
    <d v="2025-02-08T00:00:00"/>
    <x v="25"/>
    <x v="20"/>
    <x v="17"/>
    <m/>
    <n v="2"/>
    <n v="2"/>
    <n v="4"/>
    <n v="4"/>
    <n v="0"/>
  </r>
  <r>
    <x v="5"/>
    <d v="2025-02-08T00:00:00"/>
    <x v="25"/>
    <x v="20"/>
    <x v="17"/>
    <n v="1"/>
    <n v="1"/>
    <n v="0"/>
    <m/>
    <m/>
    <n v="0"/>
  </r>
  <r>
    <x v="5"/>
    <d v="2025-02-08T00:00:00"/>
    <x v="25"/>
    <x v="20"/>
    <x v="17"/>
    <n v="1"/>
    <n v="1"/>
    <n v="0"/>
    <m/>
    <m/>
    <n v="0"/>
  </r>
  <r>
    <x v="5"/>
    <d v="2025-02-08T00:00:00"/>
    <x v="25"/>
    <x v="20"/>
    <x v="18"/>
    <n v="2"/>
    <n v="2"/>
    <n v="0"/>
    <m/>
    <m/>
    <n v="0"/>
  </r>
  <r>
    <x v="5"/>
    <d v="2025-02-08T00:00:00"/>
    <x v="25"/>
    <x v="20"/>
    <x v="18"/>
    <n v="1"/>
    <n v="1"/>
    <n v="0"/>
    <m/>
    <m/>
    <n v="0"/>
  </r>
  <r>
    <x v="5"/>
    <d v="2025-02-08T00:00:00"/>
    <x v="25"/>
    <x v="20"/>
    <x v="18"/>
    <n v="1"/>
    <n v="1"/>
    <n v="0"/>
    <m/>
    <m/>
    <n v="0"/>
  </r>
  <r>
    <x v="5"/>
    <d v="2025-02-08T00:00:00"/>
    <x v="25"/>
    <x v="20"/>
    <x v="18"/>
    <n v="3"/>
    <n v="2"/>
    <n v="-1"/>
    <m/>
    <m/>
    <n v="0"/>
  </r>
  <r>
    <x v="5"/>
    <d v="2025-02-16T00:00:00"/>
    <x v="26"/>
    <x v="7"/>
    <x v="8"/>
    <n v="1"/>
    <n v="1"/>
    <n v="0"/>
    <m/>
    <m/>
    <n v="0"/>
  </r>
  <r>
    <x v="5"/>
    <d v="2025-02-16T00:00:00"/>
    <x v="26"/>
    <x v="7"/>
    <x v="8"/>
    <n v="1"/>
    <n v="2"/>
    <n v="1"/>
    <m/>
    <m/>
    <n v="0"/>
  </r>
  <r>
    <x v="5"/>
    <d v="2025-02-16T00:00:00"/>
    <x v="26"/>
    <x v="7"/>
    <x v="8"/>
    <n v="1"/>
    <n v="1"/>
    <n v="0"/>
    <m/>
    <m/>
    <n v="0"/>
  </r>
  <r>
    <x v="5"/>
    <d v="2025-02-16T00:00:00"/>
    <x v="26"/>
    <x v="7"/>
    <x v="8"/>
    <n v="1"/>
    <n v="1"/>
    <n v="0"/>
    <m/>
    <m/>
    <n v="0"/>
  </r>
  <r>
    <x v="5"/>
    <d v="2025-02-16T00:00:00"/>
    <x v="26"/>
    <x v="7"/>
    <x v="8"/>
    <n v="2"/>
    <n v="2"/>
    <n v="0"/>
    <m/>
    <m/>
    <n v="0"/>
  </r>
  <r>
    <x v="5"/>
    <d v="2025-02-16T00:00:00"/>
    <x v="26"/>
    <x v="7"/>
    <x v="8"/>
    <n v="2"/>
    <n v="1"/>
    <n v="-1"/>
    <m/>
    <m/>
    <n v="0"/>
  </r>
  <r>
    <x v="5"/>
    <d v="2025-02-16T00:00:00"/>
    <x v="26"/>
    <x v="7"/>
    <x v="8"/>
    <n v="12"/>
    <n v="12"/>
    <n v="0"/>
    <m/>
    <m/>
    <n v="0"/>
  </r>
  <r>
    <x v="5"/>
    <d v="2025-02-16T00:00:00"/>
    <x v="26"/>
    <x v="7"/>
    <x v="8"/>
    <n v="1"/>
    <n v="1"/>
    <n v="0"/>
    <m/>
    <m/>
    <n v="0"/>
  </r>
  <r>
    <x v="5"/>
    <d v="2025-02-16T00:00:00"/>
    <x v="26"/>
    <x v="7"/>
    <x v="8"/>
    <n v="1"/>
    <n v="1"/>
    <n v="0"/>
    <m/>
    <m/>
    <n v="0"/>
  </r>
  <r>
    <x v="5"/>
    <d v="2025-02-16T00:00:00"/>
    <x v="26"/>
    <x v="7"/>
    <x v="8"/>
    <n v="4"/>
    <n v="4"/>
    <n v="0"/>
    <m/>
    <m/>
    <n v="0"/>
  </r>
  <r>
    <x v="5"/>
    <d v="2025-02-16T00:00:00"/>
    <x v="26"/>
    <x v="7"/>
    <x v="8"/>
    <n v="2"/>
    <n v="2"/>
    <n v="0"/>
    <m/>
    <m/>
    <n v="0"/>
  </r>
  <r>
    <x v="5"/>
    <d v="2025-02-16T00:00:00"/>
    <x v="26"/>
    <x v="7"/>
    <x v="8"/>
    <n v="2"/>
    <n v="2"/>
    <n v="0"/>
    <m/>
    <m/>
    <n v="0"/>
  </r>
  <r>
    <x v="5"/>
    <d v="2025-02-16T00:00:00"/>
    <x v="26"/>
    <x v="7"/>
    <x v="8"/>
    <n v="4"/>
    <n v="6"/>
    <n v="2"/>
    <m/>
    <m/>
    <n v="0"/>
  </r>
  <r>
    <x v="5"/>
    <d v="2025-02-16T00:00:00"/>
    <x v="26"/>
    <x v="7"/>
    <x v="8"/>
    <n v="1"/>
    <n v="1"/>
    <n v="0"/>
    <m/>
    <m/>
    <n v="0"/>
  </r>
  <r>
    <x v="5"/>
    <d v="2025-02-16T00:00:00"/>
    <x v="26"/>
    <x v="7"/>
    <x v="8"/>
    <n v="3"/>
    <n v="3"/>
    <n v="0"/>
    <m/>
    <m/>
    <n v="0"/>
  </r>
  <r>
    <x v="5"/>
    <d v="2025-02-16T00:00:00"/>
    <x v="26"/>
    <x v="7"/>
    <x v="8"/>
    <n v="10"/>
    <n v="7"/>
    <n v="-3"/>
    <m/>
    <m/>
    <n v="0"/>
  </r>
  <r>
    <x v="5"/>
    <d v="2025-02-16T00:00:00"/>
    <x v="26"/>
    <x v="7"/>
    <x v="8"/>
    <n v="6"/>
    <n v="5"/>
    <n v="-1"/>
    <m/>
    <m/>
    <n v="0"/>
  </r>
  <r>
    <x v="5"/>
    <d v="2025-02-16T00:00:00"/>
    <x v="26"/>
    <x v="7"/>
    <x v="8"/>
    <n v="2"/>
    <n v="2"/>
    <n v="0"/>
    <m/>
    <m/>
    <n v="0"/>
  </r>
  <r>
    <x v="5"/>
    <d v="2025-02-16T00:00:00"/>
    <x v="26"/>
    <x v="7"/>
    <x v="8"/>
    <n v="2"/>
    <n v="2"/>
    <n v="0"/>
    <m/>
    <m/>
    <n v="0"/>
  </r>
  <r>
    <x v="5"/>
    <d v="2025-02-16T00:00:00"/>
    <x v="26"/>
    <x v="21"/>
    <x v="13"/>
    <n v="1"/>
    <n v="1"/>
    <n v="0"/>
    <m/>
    <m/>
    <n v="0"/>
  </r>
  <r>
    <x v="5"/>
    <d v="2025-02-16T00:00:00"/>
    <x v="26"/>
    <x v="21"/>
    <x v="13"/>
    <n v="1"/>
    <n v="1"/>
    <n v="0"/>
    <m/>
    <m/>
    <n v="0"/>
  </r>
  <r>
    <x v="5"/>
    <d v="2025-02-16T00:00:00"/>
    <x v="26"/>
    <x v="21"/>
    <x v="13"/>
    <n v="2"/>
    <n v="2"/>
    <n v="0"/>
    <m/>
    <m/>
    <n v="0"/>
  </r>
  <r>
    <x v="5"/>
    <d v="2025-02-16T00:00:00"/>
    <x v="26"/>
    <x v="21"/>
    <x v="13"/>
    <n v="1"/>
    <n v="1"/>
    <n v="0"/>
    <m/>
    <m/>
    <n v="0"/>
  </r>
  <r>
    <x v="5"/>
    <d v="2025-02-16T00:00:00"/>
    <x v="26"/>
    <x v="21"/>
    <x v="13"/>
    <n v="1"/>
    <n v="1"/>
    <n v="0"/>
    <m/>
    <m/>
    <n v="0"/>
  </r>
  <r>
    <x v="5"/>
    <d v="2025-02-16T00:00:00"/>
    <x v="26"/>
    <x v="21"/>
    <x v="13"/>
    <n v="1"/>
    <n v="1"/>
    <n v="0"/>
    <m/>
    <m/>
    <n v="0"/>
  </r>
  <r>
    <x v="5"/>
    <d v="2025-02-16T00:00:00"/>
    <x v="26"/>
    <x v="21"/>
    <x v="13"/>
    <n v="1"/>
    <n v="1"/>
    <n v="0"/>
    <m/>
    <m/>
    <n v="0"/>
  </r>
  <r>
    <x v="5"/>
    <d v="2025-02-16T00:00:00"/>
    <x v="26"/>
    <x v="21"/>
    <x v="13"/>
    <n v="1"/>
    <n v="1"/>
    <n v="0"/>
    <m/>
    <m/>
    <n v="0"/>
  </r>
  <r>
    <x v="5"/>
    <d v="2025-02-16T00:00:00"/>
    <x v="26"/>
    <x v="21"/>
    <x v="13"/>
    <n v="3"/>
    <n v="3"/>
    <n v="0"/>
    <m/>
    <m/>
    <n v="0"/>
  </r>
  <r>
    <x v="5"/>
    <d v="2025-02-16T00:00:00"/>
    <x v="26"/>
    <x v="21"/>
    <x v="13"/>
    <n v="1"/>
    <n v="1"/>
    <n v="0"/>
    <m/>
    <m/>
    <n v="0"/>
  </r>
  <r>
    <x v="5"/>
    <d v="2025-02-16T00:00:00"/>
    <x v="26"/>
    <x v="21"/>
    <x v="13"/>
    <n v="1"/>
    <n v="1"/>
    <n v="0"/>
    <m/>
    <m/>
    <n v="0"/>
  </r>
  <r>
    <x v="5"/>
    <d v="2025-02-16T00:00:00"/>
    <x v="26"/>
    <x v="21"/>
    <x v="13"/>
    <n v="1"/>
    <n v="1"/>
    <n v="0"/>
    <m/>
    <m/>
    <n v="0"/>
  </r>
  <r>
    <x v="5"/>
    <d v="2025-02-16T00:00:00"/>
    <x v="26"/>
    <x v="21"/>
    <x v="13"/>
    <n v="1"/>
    <n v="1"/>
    <n v="0"/>
    <m/>
    <m/>
    <n v="0"/>
  </r>
  <r>
    <x v="5"/>
    <d v="2025-02-16T00:00:00"/>
    <x v="26"/>
    <x v="21"/>
    <x v="13"/>
    <n v="4"/>
    <n v="4"/>
    <n v="0"/>
    <m/>
    <m/>
    <n v="0"/>
  </r>
  <r>
    <x v="5"/>
    <d v="2025-02-16T00:00:00"/>
    <x v="26"/>
    <x v="21"/>
    <x v="13"/>
    <n v="1"/>
    <n v="2"/>
    <n v="1"/>
    <m/>
    <m/>
    <n v="0"/>
  </r>
  <r>
    <x v="5"/>
    <d v="2025-02-16T00:00:00"/>
    <x v="26"/>
    <x v="21"/>
    <x v="13"/>
    <m/>
    <n v="3"/>
    <n v="3"/>
    <m/>
    <m/>
    <n v="0"/>
  </r>
  <r>
    <x v="5"/>
    <d v="2025-02-16T00:00:00"/>
    <x v="26"/>
    <x v="21"/>
    <x v="13"/>
    <n v="2"/>
    <n v="4"/>
    <n v="2"/>
    <m/>
    <m/>
    <n v="0"/>
  </r>
  <r>
    <x v="5"/>
    <d v="2025-02-16T00:00:00"/>
    <x v="26"/>
    <x v="21"/>
    <x v="19"/>
    <n v="2"/>
    <n v="2"/>
    <n v="0"/>
    <m/>
    <m/>
    <n v="0"/>
  </r>
  <r>
    <x v="5"/>
    <d v="2025-02-16T00:00:00"/>
    <x v="26"/>
    <x v="21"/>
    <x v="19"/>
    <n v="1"/>
    <n v="1"/>
    <n v="0"/>
    <m/>
    <m/>
    <n v="0"/>
  </r>
  <r>
    <x v="5"/>
    <d v="2025-02-16T00:00:00"/>
    <x v="26"/>
    <x v="21"/>
    <x v="19"/>
    <n v="3"/>
    <n v="3"/>
    <n v="0"/>
    <m/>
    <m/>
    <n v="0"/>
  </r>
  <r>
    <x v="5"/>
    <d v="2025-02-16T00:00:00"/>
    <x v="26"/>
    <x v="21"/>
    <x v="19"/>
    <n v="3"/>
    <n v="3"/>
    <n v="0"/>
    <m/>
    <n v="1"/>
    <n v="1"/>
  </r>
  <r>
    <x v="5"/>
    <d v="2025-02-16T00:00:00"/>
    <x v="26"/>
    <x v="21"/>
    <x v="19"/>
    <n v="0"/>
    <n v="0"/>
    <n v="0"/>
    <m/>
    <m/>
    <n v="0"/>
  </r>
  <r>
    <x v="5"/>
    <d v="2025-02-16T00:00:00"/>
    <x v="26"/>
    <x v="21"/>
    <x v="19"/>
    <n v="1"/>
    <n v="1"/>
    <n v="0"/>
    <m/>
    <m/>
    <n v="0"/>
  </r>
  <r>
    <x v="5"/>
    <d v="2025-02-08T00:00:00"/>
    <x v="25"/>
    <x v="23"/>
    <x v="7"/>
    <n v="1"/>
    <n v="1"/>
    <n v="0"/>
    <m/>
    <n v="0"/>
    <n v="0"/>
  </r>
  <r>
    <x v="5"/>
    <d v="2025-02-08T00:00:00"/>
    <x v="25"/>
    <x v="23"/>
    <x v="7"/>
    <n v="1"/>
    <n v="1"/>
    <n v="0"/>
    <m/>
    <n v="0"/>
    <n v="0"/>
  </r>
  <r>
    <x v="5"/>
    <d v="2025-02-08T00:00:00"/>
    <x v="25"/>
    <x v="23"/>
    <x v="7"/>
    <n v="1"/>
    <n v="1"/>
    <n v="0"/>
    <m/>
    <n v="0"/>
    <n v="0"/>
  </r>
  <r>
    <x v="5"/>
    <d v="2025-02-08T00:00:00"/>
    <x v="25"/>
    <x v="23"/>
    <x v="7"/>
    <n v="2"/>
    <n v="2"/>
    <n v="0"/>
    <m/>
    <n v="0"/>
    <n v="0"/>
  </r>
  <r>
    <x v="5"/>
    <d v="2025-02-08T00:00:00"/>
    <x v="25"/>
    <x v="23"/>
    <x v="7"/>
    <n v="2"/>
    <n v="2"/>
    <n v="0"/>
    <m/>
    <n v="0"/>
    <n v="0"/>
  </r>
  <r>
    <x v="5"/>
    <d v="2025-02-08T00:00:00"/>
    <x v="25"/>
    <x v="23"/>
    <x v="7"/>
    <n v="12"/>
    <n v="12"/>
    <n v="0"/>
    <m/>
    <n v="0"/>
    <n v="0"/>
  </r>
  <r>
    <x v="5"/>
    <d v="2025-02-08T00:00:00"/>
    <x v="25"/>
    <x v="23"/>
    <x v="7"/>
    <n v="2"/>
    <n v="2"/>
    <n v="0"/>
    <m/>
    <n v="0"/>
    <n v="0"/>
  </r>
  <r>
    <x v="5"/>
    <d v="2025-02-08T00:00:00"/>
    <x v="25"/>
    <x v="23"/>
    <x v="7"/>
    <n v="2"/>
    <n v="2"/>
    <n v="0"/>
    <m/>
    <n v="0"/>
    <n v="0"/>
  </r>
  <r>
    <x v="5"/>
    <d v="2025-02-08T00:00:00"/>
    <x v="25"/>
    <x v="23"/>
    <x v="7"/>
    <n v="4"/>
    <n v="4"/>
    <n v="0"/>
    <m/>
    <n v="0"/>
    <n v="0"/>
  </r>
  <r>
    <x v="5"/>
    <d v="2025-02-08T00:00:00"/>
    <x v="25"/>
    <x v="23"/>
    <x v="7"/>
    <n v="6"/>
    <n v="6"/>
    <n v="0"/>
    <m/>
    <n v="0"/>
    <n v="0"/>
  </r>
  <r>
    <x v="5"/>
    <d v="2025-02-08T00:00:00"/>
    <x v="25"/>
    <x v="23"/>
    <x v="7"/>
    <n v="2"/>
    <n v="2"/>
    <n v="0"/>
    <m/>
    <n v="0"/>
    <n v="0"/>
  </r>
  <r>
    <x v="5"/>
    <d v="2025-02-08T00:00:00"/>
    <x v="25"/>
    <x v="23"/>
    <x v="7"/>
    <n v="3"/>
    <n v="3"/>
    <n v="0"/>
    <m/>
    <n v="0"/>
    <n v="0"/>
  </r>
  <r>
    <x v="5"/>
    <d v="2025-02-08T00:00:00"/>
    <x v="25"/>
    <x v="23"/>
    <x v="7"/>
    <n v="6"/>
    <n v="6"/>
    <n v="0"/>
    <m/>
    <n v="0"/>
    <n v="0"/>
  </r>
  <r>
    <x v="5"/>
    <d v="2025-02-08T00:00:00"/>
    <x v="25"/>
    <x v="23"/>
    <x v="7"/>
    <n v="5"/>
    <n v="5"/>
    <n v="0"/>
    <m/>
    <n v="0"/>
    <n v="0"/>
  </r>
  <r>
    <x v="5"/>
    <d v="2025-02-08T00:00:00"/>
    <x v="25"/>
    <x v="23"/>
    <x v="7"/>
    <n v="2"/>
    <n v="2"/>
    <n v="0"/>
    <m/>
    <n v="0"/>
    <n v="0"/>
  </r>
  <r>
    <x v="5"/>
    <d v="2025-02-08T00:00:00"/>
    <x v="25"/>
    <x v="23"/>
    <x v="7"/>
    <n v="5"/>
    <n v="5"/>
    <n v="0"/>
    <m/>
    <n v="0"/>
    <n v="0"/>
  </r>
  <r>
    <x v="5"/>
    <d v="2025-02-16T00:00:00"/>
    <x v="26"/>
    <x v="23"/>
    <x v="7"/>
    <n v="0"/>
    <n v="1"/>
    <n v="1"/>
    <m/>
    <n v="0"/>
    <n v="0"/>
  </r>
  <r>
    <x v="5"/>
    <d v="2025-02-16T00:00:00"/>
    <x v="26"/>
    <x v="23"/>
    <x v="7"/>
    <n v="0"/>
    <n v="1"/>
    <n v="1"/>
    <m/>
    <n v="0"/>
    <n v="0"/>
  </r>
  <r>
    <x v="5"/>
    <d v="2025-02-16T00:00:00"/>
    <x v="26"/>
    <x v="23"/>
    <x v="7"/>
    <n v="0"/>
    <n v="1"/>
    <n v="1"/>
    <m/>
    <n v="0"/>
    <n v="0"/>
  </r>
  <r>
    <x v="5"/>
    <d v="2025-02-16T00:00:00"/>
    <x v="26"/>
    <x v="23"/>
    <x v="7"/>
    <n v="1"/>
    <n v="2"/>
    <n v="1"/>
    <m/>
    <n v="0"/>
    <n v="0"/>
  </r>
  <r>
    <x v="5"/>
    <d v="2025-02-16T00:00:00"/>
    <x v="26"/>
    <x v="23"/>
    <x v="7"/>
    <n v="1"/>
    <n v="2"/>
    <n v="1"/>
    <m/>
    <n v="0"/>
    <n v="0"/>
  </r>
  <r>
    <x v="5"/>
    <d v="2025-02-16T00:00:00"/>
    <x v="26"/>
    <x v="23"/>
    <x v="7"/>
    <n v="0"/>
    <n v="11"/>
    <n v="11"/>
    <m/>
    <n v="0"/>
    <n v="0"/>
  </r>
  <r>
    <x v="5"/>
    <d v="2025-02-16T00:00:00"/>
    <x v="26"/>
    <x v="23"/>
    <x v="7"/>
    <n v="0"/>
    <n v="2"/>
    <n v="2"/>
    <m/>
    <n v="0"/>
    <n v="0"/>
  </r>
  <r>
    <x v="5"/>
    <d v="2025-02-16T00:00:00"/>
    <x v="26"/>
    <x v="23"/>
    <x v="7"/>
    <n v="0"/>
    <n v="2"/>
    <n v="2"/>
    <m/>
    <n v="0"/>
    <n v="0"/>
  </r>
  <r>
    <x v="5"/>
    <d v="2025-02-16T00:00:00"/>
    <x v="26"/>
    <x v="23"/>
    <x v="7"/>
    <n v="0"/>
    <n v="4"/>
    <n v="4"/>
    <m/>
    <n v="0"/>
    <n v="0"/>
  </r>
  <r>
    <x v="5"/>
    <d v="2025-02-16T00:00:00"/>
    <x v="26"/>
    <x v="23"/>
    <x v="7"/>
    <n v="-2"/>
    <n v="7"/>
    <n v="9"/>
    <m/>
    <n v="0"/>
    <n v="0"/>
  </r>
  <r>
    <x v="5"/>
    <d v="2025-02-16T00:00:00"/>
    <x v="26"/>
    <x v="23"/>
    <x v="7"/>
    <n v="0"/>
    <n v="2"/>
    <n v="2"/>
    <m/>
    <n v="0"/>
    <n v="0"/>
  </r>
  <r>
    <x v="5"/>
    <d v="2025-02-16T00:00:00"/>
    <x v="26"/>
    <x v="23"/>
    <x v="7"/>
    <n v="1"/>
    <n v="3"/>
    <n v="2"/>
    <m/>
    <n v="0"/>
    <n v="0"/>
  </r>
  <r>
    <x v="5"/>
    <d v="2025-02-16T00:00:00"/>
    <x v="26"/>
    <x v="23"/>
    <x v="7"/>
    <n v="-4"/>
    <n v="6"/>
    <n v="10"/>
    <m/>
    <n v="0"/>
    <n v="0"/>
  </r>
  <r>
    <x v="5"/>
    <d v="2025-02-16T00:00:00"/>
    <x v="26"/>
    <x v="23"/>
    <x v="7"/>
    <n v="-1"/>
    <n v="5"/>
    <n v="6"/>
    <m/>
    <n v="0"/>
    <n v="0"/>
  </r>
  <r>
    <x v="5"/>
    <d v="2025-02-16T00:00:00"/>
    <x v="26"/>
    <x v="23"/>
    <x v="7"/>
    <n v="1"/>
    <n v="2"/>
    <n v="1"/>
    <m/>
    <n v="0"/>
    <n v="0"/>
  </r>
  <r>
    <x v="5"/>
    <d v="2025-02-16T00:00:00"/>
    <x v="26"/>
    <x v="23"/>
    <x v="7"/>
    <n v="1"/>
    <n v="5"/>
    <n v="4"/>
    <m/>
    <n v="0"/>
    <n v="0"/>
  </r>
  <r>
    <x v="5"/>
    <d v="2025-02-22T00:00:00"/>
    <x v="27"/>
    <x v="23"/>
    <x v="7"/>
    <n v="1"/>
    <n v="1"/>
    <n v="0"/>
    <n v="0"/>
    <m/>
    <n v="0"/>
  </r>
  <r>
    <x v="5"/>
    <d v="2025-02-22T00:00:00"/>
    <x v="27"/>
    <x v="23"/>
    <x v="7"/>
    <n v="1"/>
    <n v="1"/>
    <n v="0"/>
    <n v="0"/>
    <m/>
    <n v="0"/>
  </r>
  <r>
    <x v="5"/>
    <d v="2025-02-22T00:00:00"/>
    <x v="27"/>
    <x v="23"/>
    <x v="7"/>
    <n v="1"/>
    <n v="1"/>
    <n v="0"/>
    <n v="0"/>
    <m/>
    <n v="0"/>
  </r>
  <r>
    <x v="5"/>
    <d v="2025-02-22T00:00:00"/>
    <x v="27"/>
    <x v="23"/>
    <x v="7"/>
    <n v="2"/>
    <n v="2"/>
    <n v="0"/>
    <n v="0"/>
    <m/>
    <n v="0"/>
  </r>
  <r>
    <x v="5"/>
    <d v="2025-02-22T00:00:00"/>
    <x v="27"/>
    <x v="23"/>
    <x v="7"/>
    <n v="2"/>
    <n v="2"/>
    <n v="0"/>
    <n v="0"/>
    <m/>
    <n v="0"/>
  </r>
  <r>
    <x v="5"/>
    <d v="2025-02-22T00:00:00"/>
    <x v="27"/>
    <x v="23"/>
    <x v="7"/>
    <n v="12"/>
    <n v="11"/>
    <n v="-1"/>
    <n v="0"/>
    <m/>
    <n v="0"/>
  </r>
  <r>
    <x v="5"/>
    <d v="2025-02-22T00:00:00"/>
    <x v="27"/>
    <x v="23"/>
    <x v="7"/>
    <n v="2"/>
    <n v="2"/>
    <n v="0"/>
    <n v="0"/>
    <m/>
    <n v="0"/>
  </r>
  <r>
    <x v="5"/>
    <d v="2025-02-22T00:00:00"/>
    <x v="27"/>
    <x v="23"/>
    <x v="7"/>
    <n v="2"/>
    <n v="2"/>
    <n v="0"/>
    <n v="0"/>
    <m/>
    <n v="0"/>
  </r>
  <r>
    <x v="5"/>
    <d v="2025-02-22T00:00:00"/>
    <x v="27"/>
    <x v="23"/>
    <x v="7"/>
    <n v="4"/>
    <n v="4"/>
    <n v="0"/>
    <n v="0"/>
    <m/>
    <n v="0"/>
  </r>
  <r>
    <x v="5"/>
    <d v="2025-02-22T00:00:00"/>
    <x v="27"/>
    <x v="23"/>
    <x v="7"/>
    <n v="6"/>
    <n v="7"/>
    <n v="1"/>
    <n v="0"/>
    <m/>
    <n v="0"/>
  </r>
  <r>
    <x v="5"/>
    <d v="2025-02-22T00:00:00"/>
    <x v="27"/>
    <x v="23"/>
    <x v="7"/>
    <n v="2"/>
    <n v="2"/>
    <n v="0"/>
    <n v="0"/>
    <m/>
    <n v="0"/>
  </r>
  <r>
    <x v="5"/>
    <d v="2025-02-22T00:00:00"/>
    <x v="27"/>
    <x v="23"/>
    <x v="7"/>
    <n v="3"/>
    <n v="3"/>
    <n v="0"/>
    <n v="0"/>
    <m/>
    <n v="0"/>
  </r>
  <r>
    <x v="5"/>
    <d v="2025-02-22T00:00:00"/>
    <x v="27"/>
    <x v="23"/>
    <x v="7"/>
    <n v="6"/>
    <n v="6"/>
    <n v="0"/>
    <n v="0"/>
    <m/>
    <n v="0"/>
  </r>
  <r>
    <x v="5"/>
    <d v="2025-02-22T00:00:00"/>
    <x v="27"/>
    <x v="23"/>
    <x v="7"/>
    <n v="5"/>
    <n v="5"/>
    <n v="0"/>
    <n v="0"/>
    <m/>
    <n v="0"/>
  </r>
  <r>
    <x v="5"/>
    <d v="2025-02-22T00:00:00"/>
    <x v="27"/>
    <x v="23"/>
    <x v="7"/>
    <n v="2"/>
    <n v="2"/>
    <n v="0"/>
    <n v="0"/>
    <m/>
    <n v="0"/>
  </r>
  <r>
    <x v="5"/>
    <d v="2025-02-22T00:00:00"/>
    <x v="27"/>
    <x v="23"/>
    <x v="7"/>
    <n v="5"/>
    <n v="5"/>
    <n v="0"/>
    <n v="0"/>
    <m/>
    <n v="0"/>
  </r>
  <r>
    <x v="5"/>
    <d v="2025-02-22T00:00:00"/>
    <x v="27"/>
    <x v="7"/>
    <x v="8"/>
    <n v="1"/>
    <n v="1"/>
    <n v="0"/>
    <m/>
    <m/>
    <n v="0"/>
  </r>
  <r>
    <x v="5"/>
    <d v="2025-02-22T00:00:00"/>
    <x v="27"/>
    <x v="7"/>
    <x v="8"/>
    <n v="1"/>
    <n v="2"/>
    <n v="1"/>
    <m/>
    <m/>
    <n v="0"/>
  </r>
  <r>
    <x v="5"/>
    <d v="2025-02-22T00:00:00"/>
    <x v="27"/>
    <x v="7"/>
    <x v="8"/>
    <n v="1"/>
    <n v="1"/>
    <n v="0"/>
    <m/>
    <m/>
    <n v="0"/>
  </r>
  <r>
    <x v="5"/>
    <d v="2025-02-22T00:00:00"/>
    <x v="27"/>
    <x v="7"/>
    <x v="8"/>
    <n v="1"/>
    <n v="1"/>
    <n v="0"/>
    <m/>
    <m/>
    <n v="0"/>
  </r>
  <r>
    <x v="5"/>
    <d v="2025-02-22T00:00:00"/>
    <x v="27"/>
    <x v="7"/>
    <x v="8"/>
    <n v="2"/>
    <n v="2"/>
    <n v="0"/>
    <m/>
    <m/>
    <n v="0"/>
  </r>
  <r>
    <x v="5"/>
    <d v="2025-02-22T00:00:00"/>
    <x v="27"/>
    <x v="7"/>
    <x v="8"/>
    <n v="2"/>
    <n v="1"/>
    <n v="-1"/>
    <m/>
    <m/>
    <n v="0"/>
  </r>
  <r>
    <x v="5"/>
    <d v="2025-02-22T00:00:00"/>
    <x v="27"/>
    <x v="7"/>
    <x v="8"/>
    <n v="12"/>
    <n v="12"/>
    <n v="0"/>
    <m/>
    <m/>
    <n v="0"/>
  </r>
  <r>
    <x v="5"/>
    <d v="2025-02-22T00:00:00"/>
    <x v="27"/>
    <x v="7"/>
    <x v="8"/>
    <n v="1"/>
    <n v="1"/>
    <n v="0"/>
    <m/>
    <m/>
    <n v="0"/>
  </r>
  <r>
    <x v="5"/>
    <d v="2025-02-22T00:00:00"/>
    <x v="27"/>
    <x v="7"/>
    <x v="8"/>
    <n v="1"/>
    <n v="1"/>
    <n v="0"/>
    <m/>
    <m/>
    <n v="0"/>
  </r>
  <r>
    <x v="5"/>
    <d v="2025-02-22T00:00:00"/>
    <x v="27"/>
    <x v="7"/>
    <x v="8"/>
    <n v="4"/>
    <n v="4"/>
    <n v="0"/>
    <m/>
    <m/>
    <n v="0"/>
  </r>
  <r>
    <x v="5"/>
    <d v="2025-02-22T00:00:00"/>
    <x v="27"/>
    <x v="7"/>
    <x v="8"/>
    <n v="2"/>
    <n v="2"/>
    <n v="0"/>
    <m/>
    <m/>
    <n v="0"/>
  </r>
  <r>
    <x v="5"/>
    <d v="2025-02-22T00:00:00"/>
    <x v="27"/>
    <x v="7"/>
    <x v="8"/>
    <n v="2"/>
    <n v="2"/>
    <n v="0"/>
    <m/>
    <m/>
    <n v="0"/>
  </r>
  <r>
    <x v="5"/>
    <d v="2025-02-22T00:00:00"/>
    <x v="27"/>
    <x v="7"/>
    <x v="8"/>
    <n v="4"/>
    <n v="6"/>
    <n v="2"/>
    <m/>
    <m/>
    <n v="0"/>
  </r>
  <r>
    <x v="5"/>
    <d v="2025-02-22T00:00:00"/>
    <x v="27"/>
    <x v="7"/>
    <x v="8"/>
    <n v="1"/>
    <n v="1"/>
    <n v="0"/>
    <m/>
    <m/>
    <n v="0"/>
  </r>
  <r>
    <x v="5"/>
    <d v="2025-02-22T00:00:00"/>
    <x v="27"/>
    <x v="7"/>
    <x v="8"/>
    <n v="3"/>
    <n v="3"/>
    <n v="0"/>
    <m/>
    <m/>
    <n v="0"/>
  </r>
  <r>
    <x v="5"/>
    <d v="2025-02-22T00:00:00"/>
    <x v="27"/>
    <x v="7"/>
    <x v="8"/>
    <n v="10"/>
    <n v="8"/>
    <n v="-2"/>
    <m/>
    <m/>
    <n v="0"/>
  </r>
  <r>
    <x v="5"/>
    <d v="2025-02-22T00:00:00"/>
    <x v="27"/>
    <x v="7"/>
    <x v="8"/>
    <n v="6"/>
    <n v="5"/>
    <n v="-1"/>
    <m/>
    <m/>
    <n v="0"/>
  </r>
  <r>
    <x v="5"/>
    <d v="2025-02-22T00:00:00"/>
    <x v="27"/>
    <x v="7"/>
    <x v="8"/>
    <n v="2"/>
    <n v="2"/>
    <n v="0"/>
    <m/>
    <m/>
    <n v="0"/>
  </r>
  <r>
    <x v="5"/>
    <d v="2025-02-22T00:00:00"/>
    <x v="27"/>
    <x v="7"/>
    <x v="8"/>
    <n v="2"/>
    <n v="2"/>
    <n v="0"/>
    <m/>
    <m/>
    <n v="0"/>
  </r>
  <r>
    <x v="5"/>
    <d v="2025-02-22T00:00:00"/>
    <x v="27"/>
    <x v="16"/>
    <x v="9"/>
    <n v="1"/>
    <n v="1"/>
    <n v="0"/>
    <m/>
    <m/>
    <n v="0"/>
  </r>
  <r>
    <x v="5"/>
    <d v="2025-02-22T00:00:00"/>
    <x v="27"/>
    <x v="16"/>
    <x v="9"/>
    <n v="1"/>
    <n v="1"/>
    <n v="0"/>
    <m/>
    <m/>
    <n v="0"/>
  </r>
  <r>
    <x v="5"/>
    <d v="2025-02-22T00:00:00"/>
    <x v="27"/>
    <x v="16"/>
    <x v="9"/>
    <n v="1"/>
    <n v="1"/>
    <n v="0"/>
    <m/>
    <m/>
    <n v="0"/>
  </r>
  <r>
    <x v="5"/>
    <d v="2025-02-22T00:00:00"/>
    <x v="27"/>
    <x v="16"/>
    <x v="9"/>
    <n v="1"/>
    <n v="1"/>
    <n v="0"/>
    <m/>
    <m/>
    <n v="0"/>
  </r>
  <r>
    <x v="5"/>
    <d v="2025-02-22T00:00:00"/>
    <x v="27"/>
    <x v="16"/>
    <x v="9"/>
    <n v="2"/>
    <n v="2"/>
    <n v="0"/>
    <m/>
    <m/>
    <n v="0"/>
  </r>
  <r>
    <x v="5"/>
    <d v="2025-02-22T00:00:00"/>
    <x v="27"/>
    <x v="16"/>
    <x v="9"/>
    <n v="2"/>
    <n v="2"/>
    <n v="0"/>
    <m/>
    <m/>
    <n v="0"/>
  </r>
  <r>
    <x v="5"/>
    <d v="2025-02-22T00:00:00"/>
    <x v="27"/>
    <x v="16"/>
    <x v="9"/>
    <n v="12"/>
    <n v="12"/>
    <n v="0"/>
    <m/>
    <m/>
    <n v="0"/>
  </r>
  <r>
    <x v="5"/>
    <d v="2025-02-22T00:00:00"/>
    <x v="27"/>
    <x v="16"/>
    <x v="9"/>
    <n v="1"/>
    <n v="1"/>
    <n v="0"/>
    <m/>
    <m/>
    <n v="0"/>
  </r>
  <r>
    <x v="5"/>
    <d v="2025-02-22T00:00:00"/>
    <x v="27"/>
    <x v="16"/>
    <x v="9"/>
    <n v="1"/>
    <n v="1"/>
    <n v="0"/>
    <m/>
    <m/>
    <n v="0"/>
  </r>
  <r>
    <x v="5"/>
    <d v="2025-02-22T00:00:00"/>
    <x v="27"/>
    <x v="16"/>
    <x v="9"/>
    <n v="4"/>
    <n v="4"/>
    <n v="0"/>
    <m/>
    <m/>
    <n v="0"/>
  </r>
  <r>
    <x v="5"/>
    <d v="2025-02-22T00:00:00"/>
    <x v="27"/>
    <x v="16"/>
    <x v="9"/>
    <n v="2"/>
    <n v="2"/>
    <n v="0"/>
    <m/>
    <m/>
    <n v="0"/>
  </r>
  <r>
    <x v="5"/>
    <d v="2025-02-22T00:00:00"/>
    <x v="27"/>
    <x v="16"/>
    <x v="9"/>
    <n v="2"/>
    <n v="2"/>
    <n v="0"/>
    <m/>
    <m/>
    <n v="0"/>
  </r>
  <r>
    <x v="5"/>
    <d v="2025-02-22T00:00:00"/>
    <x v="27"/>
    <x v="16"/>
    <x v="9"/>
    <n v="1"/>
    <n v="1"/>
    <n v="0"/>
    <m/>
    <m/>
    <n v="0"/>
  </r>
  <r>
    <x v="5"/>
    <d v="2025-02-22T00:00:00"/>
    <x v="27"/>
    <x v="16"/>
    <x v="9"/>
    <n v="5"/>
    <n v="4"/>
    <n v="-1"/>
    <m/>
    <m/>
    <n v="0"/>
  </r>
  <r>
    <x v="5"/>
    <d v="2025-02-22T00:00:00"/>
    <x v="27"/>
    <x v="16"/>
    <x v="9"/>
    <n v="3"/>
    <n v="5"/>
    <n v="2"/>
    <m/>
    <m/>
    <n v="0"/>
  </r>
  <r>
    <x v="5"/>
    <d v="2025-02-22T00:00:00"/>
    <x v="27"/>
    <x v="16"/>
    <x v="9"/>
    <n v="10"/>
    <n v="10"/>
    <n v="0"/>
    <m/>
    <m/>
    <n v="0"/>
  </r>
  <r>
    <x v="5"/>
    <d v="2025-02-22T00:00:00"/>
    <x v="27"/>
    <x v="16"/>
    <x v="9"/>
    <n v="6"/>
    <n v="6"/>
    <n v="0"/>
    <m/>
    <m/>
    <n v="0"/>
  </r>
  <r>
    <x v="5"/>
    <d v="2025-02-22T00:00:00"/>
    <x v="27"/>
    <x v="16"/>
    <x v="9"/>
    <n v="2"/>
    <n v="2"/>
    <n v="0"/>
    <m/>
    <m/>
    <n v="0"/>
  </r>
  <r>
    <x v="5"/>
    <d v="2025-02-22T00:00:00"/>
    <x v="27"/>
    <x v="16"/>
    <x v="9"/>
    <n v="2"/>
    <n v="2"/>
    <n v="0"/>
    <m/>
    <m/>
    <n v="0"/>
  </r>
  <r>
    <x v="5"/>
    <d v="2025-02-22T00:00:00"/>
    <x v="27"/>
    <x v="16"/>
    <x v="9"/>
    <n v="1"/>
    <n v="1"/>
    <n v="0"/>
    <m/>
    <m/>
    <n v="0"/>
  </r>
  <r>
    <x v="5"/>
    <d v="2025-02-22T00:00:00"/>
    <x v="27"/>
    <x v="18"/>
    <x v="10"/>
    <n v="1"/>
    <n v="1"/>
    <n v="0"/>
    <m/>
    <m/>
    <n v="0"/>
  </r>
  <r>
    <x v="5"/>
    <d v="2025-02-22T00:00:00"/>
    <x v="27"/>
    <x v="18"/>
    <x v="10"/>
    <n v="1"/>
    <n v="1"/>
    <n v="0"/>
    <m/>
    <m/>
    <n v="0"/>
  </r>
  <r>
    <x v="5"/>
    <d v="2025-02-22T00:00:00"/>
    <x v="27"/>
    <x v="18"/>
    <x v="10"/>
    <n v="1"/>
    <n v="1"/>
    <n v="0"/>
    <m/>
    <m/>
    <n v="0"/>
  </r>
  <r>
    <x v="5"/>
    <d v="2025-02-22T00:00:00"/>
    <x v="27"/>
    <x v="18"/>
    <x v="10"/>
    <n v="1"/>
    <n v="0"/>
    <n v="-1"/>
    <m/>
    <m/>
    <n v="0"/>
  </r>
  <r>
    <x v="5"/>
    <d v="2025-02-22T00:00:00"/>
    <x v="27"/>
    <x v="18"/>
    <x v="10"/>
    <n v="2"/>
    <n v="2"/>
    <n v="0"/>
    <m/>
    <m/>
    <n v="0"/>
  </r>
  <r>
    <x v="5"/>
    <d v="2025-02-22T00:00:00"/>
    <x v="27"/>
    <x v="18"/>
    <x v="10"/>
    <n v="2"/>
    <n v="2"/>
    <n v="0"/>
    <m/>
    <m/>
    <n v="0"/>
  </r>
  <r>
    <x v="5"/>
    <d v="2025-02-22T00:00:00"/>
    <x v="27"/>
    <x v="18"/>
    <x v="10"/>
    <n v="12"/>
    <n v="12"/>
    <n v="0"/>
    <m/>
    <m/>
    <n v="0"/>
  </r>
  <r>
    <x v="5"/>
    <d v="2025-02-22T00:00:00"/>
    <x v="27"/>
    <x v="18"/>
    <x v="10"/>
    <n v="1"/>
    <n v="1"/>
    <n v="0"/>
    <m/>
    <m/>
    <n v="0"/>
  </r>
  <r>
    <x v="5"/>
    <d v="2025-02-22T00:00:00"/>
    <x v="27"/>
    <x v="18"/>
    <x v="10"/>
    <n v="1"/>
    <n v="1"/>
    <n v="0"/>
    <m/>
    <m/>
    <n v="0"/>
  </r>
  <r>
    <x v="5"/>
    <d v="2025-02-22T00:00:00"/>
    <x v="27"/>
    <x v="18"/>
    <x v="10"/>
    <n v="4"/>
    <n v="4"/>
    <n v="0"/>
    <m/>
    <m/>
    <n v="0"/>
  </r>
  <r>
    <x v="5"/>
    <d v="2025-02-22T00:00:00"/>
    <x v="27"/>
    <x v="18"/>
    <x v="10"/>
    <n v="2"/>
    <n v="2"/>
    <n v="0"/>
    <m/>
    <m/>
    <n v="0"/>
  </r>
  <r>
    <x v="5"/>
    <d v="2025-02-22T00:00:00"/>
    <x v="27"/>
    <x v="18"/>
    <x v="10"/>
    <n v="2"/>
    <n v="2"/>
    <n v="0"/>
    <m/>
    <m/>
    <n v="0"/>
  </r>
  <r>
    <x v="5"/>
    <d v="2025-02-22T00:00:00"/>
    <x v="27"/>
    <x v="18"/>
    <x v="10"/>
    <n v="1"/>
    <n v="1"/>
    <n v="0"/>
    <m/>
    <m/>
    <n v="0"/>
  </r>
  <r>
    <x v="5"/>
    <d v="2025-02-22T00:00:00"/>
    <x v="27"/>
    <x v="18"/>
    <x v="10"/>
    <n v="5"/>
    <n v="5"/>
    <n v="0"/>
    <m/>
    <m/>
    <n v="0"/>
  </r>
  <r>
    <x v="5"/>
    <d v="2025-02-22T00:00:00"/>
    <x v="27"/>
    <x v="18"/>
    <x v="10"/>
    <n v="3"/>
    <n v="3"/>
    <n v="0"/>
    <m/>
    <m/>
    <n v="0"/>
  </r>
  <r>
    <x v="5"/>
    <d v="2025-02-22T00:00:00"/>
    <x v="27"/>
    <x v="18"/>
    <x v="10"/>
    <n v="10"/>
    <n v="9"/>
    <n v="-1"/>
    <m/>
    <m/>
    <n v="0"/>
  </r>
  <r>
    <x v="5"/>
    <d v="2025-02-22T00:00:00"/>
    <x v="27"/>
    <x v="18"/>
    <x v="10"/>
    <n v="6"/>
    <n v="5"/>
    <n v="-1"/>
    <m/>
    <m/>
    <n v="0"/>
  </r>
  <r>
    <x v="5"/>
    <d v="2025-02-22T00:00:00"/>
    <x v="27"/>
    <x v="18"/>
    <x v="10"/>
    <n v="2"/>
    <n v="2"/>
    <n v="0"/>
    <m/>
    <m/>
    <n v="0"/>
  </r>
  <r>
    <x v="5"/>
    <d v="2025-02-22T00:00:00"/>
    <x v="27"/>
    <x v="18"/>
    <x v="10"/>
    <n v="2"/>
    <n v="2"/>
    <n v="0"/>
    <m/>
    <m/>
    <n v="0"/>
  </r>
  <r>
    <x v="5"/>
    <d v="2025-02-22T00:00:00"/>
    <x v="27"/>
    <x v="16"/>
    <x v="16"/>
    <m/>
    <n v="1"/>
    <n v="1"/>
    <n v="7"/>
    <n v="5"/>
    <n v="-2"/>
  </r>
  <r>
    <x v="5"/>
    <d v="2025-02-22T00:00:00"/>
    <x v="27"/>
    <x v="16"/>
    <x v="16"/>
    <n v="1"/>
    <n v="1"/>
    <n v="0"/>
    <n v="0"/>
    <n v="0"/>
    <n v="0"/>
  </r>
  <r>
    <x v="5"/>
    <d v="2025-02-22T00:00:00"/>
    <x v="27"/>
    <x v="16"/>
    <x v="16"/>
    <m/>
    <n v="1"/>
    <n v="1"/>
    <n v="2"/>
    <n v="1"/>
    <n v="-1"/>
  </r>
  <r>
    <x v="5"/>
    <d v="2025-02-22T00:00:00"/>
    <x v="27"/>
    <x v="16"/>
    <x v="16"/>
    <n v="1"/>
    <n v="1"/>
    <n v="0"/>
    <n v="0"/>
    <n v="0"/>
    <n v="0"/>
  </r>
  <r>
    <x v="5"/>
    <d v="2025-02-22T00:00:00"/>
    <x v="27"/>
    <x v="22"/>
    <x v="14"/>
    <n v="1"/>
    <n v="1"/>
    <n v="0"/>
    <m/>
    <m/>
    <n v="0"/>
  </r>
  <r>
    <x v="5"/>
    <d v="2025-02-22T00:00:00"/>
    <x v="27"/>
    <x v="22"/>
    <x v="14"/>
    <m/>
    <m/>
    <n v="0"/>
    <n v="6"/>
    <n v="5"/>
    <n v="-1"/>
  </r>
  <r>
    <x v="5"/>
    <d v="2025-02-22T00:00:00"/>
    <x v="27"/>
    <x v="22"/>
    <x v="14"/>
    <m/>
    <m/>
    <n v="0"/>
    <n v="2"/>
    <m/>
    <n v="-2"/>
  </r>
  <r>
    <x v="5"/>
    <d v="2025-02-22T00:00:00"/>
    <x v="27"/>
    <x v="22"/>
    <x v="14"/>
    <m/>
    <m/>
    <n v="0"/>
    <n v="6"/>
    <n v="5"/>
    <n v="-1"/>
  </r>
  <r>
    <x v="5"/>
    <d v="2025-02-22T00:00:00"/>
    <x v="27"/>
    <x v="22"/>
    <x v="14"/>
    <m/>
    <m/>
    <n v="0"/>
    <n v="3"/>
    <n v="3"/>
    <n v="0"/>
  </r>
  <r>
    <x v="5"/>
    <d v="2025-02-22T00:00:00"/>
    <x v="27"/>
    <x v="22"/>
    <x v="14"/>
    <m/>
    <m/>
    <n v="0"/>
    <n v="6"/>
    <n v="6"/>
    <n v="0"/>
  </r>
  <r>
    <x v="5"/>
    <d v="2025-02-22T00:00:00"/>
    <x v="27"/>
    <x v="18"/>
    <x v="14"/>
    <m/>
    <m/>
    <n v="0"/>
    <n v="3"/>
    <n v="3"/>
    <n v="0"/>
  </r>
  <r>
    <x v="5"/>
    <d v="2025-02-22T00:00:00"/>
    <x v="27"/>
    <x v="21"/>
    <x v="13"/>
    <n v="1"/>
    <n v="1"/>
    <n v="0"/>
    <m/>
    <m/>
    <n v="0"/>
  </r>
  <r>
    <x v="5"/>
    <d v="2025-02-22T00:00:00"/>
    <x v="27"/>
    <x v="21"/>
    <x v="13"/>
    <n v="1"/>
    <n v="1"/>
    <n v="0"/>
    <m/>
    <m/>
    <n v="0"/>
  </r>
  <r>
    <x v="5"/>
    <d v="2025-02-22T00:00:00"/>
    <x v="27"/>
    <x v="21"/>
    <x v="13"/>
    <n v="2"/>
    <n v="2"/>
    <n v="0"/>
    <m/>
    <m/>
    <n v="0"/>
  </r>
  <r>
    <x v="5"/>
    <d v="2025-02-22T00:00:00"/>
    <x v="27"/>
    <x v="21"/>
    <x v="13"/>
    <n v="1"/>
    <n v="1"/>
    <n v="0"/>
    <m/>
    <m/>
    <n v="0"/>
  </r>
  <r>
    <x v="5"/>
    <d v="2025-02-22T00:00:00"/>
    <x v="27"/>
    <x v="21"/>
    <x v="13"/>
    <n v="1"/>
    <n v="1"/>
    <n v="0"/>
    <m/>
    <m/>
    <n v="0"/>
  </r>
  <r>
    <x v="5"/>
    <d v="2025-02-22T00:00:00"/>
    <x v="27"/>
    <x v="21"/>
    <x v="13"/>
    <n v="1"/>
    <n v="1"/>
    <n v="0"/>
    <m/>
    <m/>
    <n v="0"/>
  </r>
  <r>
    <x v="5"/>
    <d v="2025-02-22T00:00:00"/>
    <x v="27"/>
    <x v="21"/>
    <x v="13"/>
    <n v="1"/>
    <n v="1"/>
    <n v="0"/>
    <m/>
    <m/>
    <n v="0"/>
  </r>
  <r>
    <x v="5"/>
    <d v="2025-02-22T00:00:00"/>
    <x v="27"/>
    <x v="21"/>
    <x v="13"/>
    <n v="1"/>
    <n v="1"/>
    <n v="0"/>
    <m/>
    <m/>
    <n v="0"/>
  </r>
  <r>
    <x v="5"/>
    <d v="2025-02-22T00:00:00"/>
    <x v="27"/>
    <x v="21"/>
    <x v="13"/>
    <n v="3"/>
    <n v="3"/>
    <n v="0"/>
    <m/>
    <m/>
    <n v="0"/>
  </r>
  <r>
    <x v="5"/>
    <d v="2025-02-22T00:00:00"/>
    <x v="27"/>
    <x v="21"/>
    <x v="13"/>
    <n v="1"/>
    <n v="1"/>
    <n v="0"/>
    <m/>
    <m/>
    <n v="0"/>
  </r>
  <r>
    <x v="5"/>
    <d v="2025-02-22T00:00:00"/>
    <x v="27"/>
    <x v="21"/>
    <x v="13"/>
    <n v="1"/>
    <n v="1"/>
    <n v="0"/>
    <m/>
    <m/>
    <n v="0"/>
  </r>
  <r>
    <x v="5"/>
    <d v="2025-02-22T00:00:00"/>
    <x v="27"/>
    <x v="21"/>
    <x v="13"/>
    <n v="1"/>
    <n v="1"/>
    <n v="0"/>
    <m/>
    <m/>
    <n v="0"/>
  </r>
  <r>
    <x v="5"/>
    <d v="2025-02-22T00:00:00"/>
    <x v="27"/>
    <x v="21"/>
    <x v="13"/>
    <n v="1"/>
    <n v="1"/>
    <n v="0"/>
    <m/>
    <m/>
    <n v="0"/>
  </r>
  <r>
    <x v="5"/>
    <d v="2025-02-22T00:00:00"/>
    <x v="27"/>
    <x v="21"/>
    <x v="13"/>
    <n v="4"/>
    <n v="4"/>
    <n v="0"/>
    <m/>
    <m/>
    <n v="0"/>
  </r>
  <r>
    <x v="5"/>
    <d v="2025-02-22T00:00:00"/>
    <x v="27"/>
    <x v="21"/>
    <x v="13"/>
    <n v="1"/>
    <n v="2"/>
    <n v="1"/>
    <m/>
    <m/>
    <n v="0"/>
  </r>
  <r>
    <x v="5"/>
    <d v="2025-02-22T00:00:00"/>
    <x v="27"/>
    <x v="21"/>
    <x v="13"/>
    <m/>
    <n v="3"/>
    <n v="3"/>
    <m/>
    <m/>
    <n v="0"/>
  </r>
  <r>
    <x v="5"/>
    <d v="2025-02-22T00:00:00"/>
    <x v="27"/>
    <x v="21"/>
    <x v="13"/>
    <n v="2"/>
    <n v="4"/>
    <n v="2"/>
    <m/>
    <m/>
    <n v="0"/>
  </r>
  <r>
    <x v="5"/>
    <d v="2025-02-22T00:00:00"/>
    <x v="27"/>
    <x v="21"/>
    <x v="19"/>
    <n v="2"/>
    <n v="2"/>
    <n v="0"/>
    <m/>
    <m/>
    <n v="0"/>
  </r>
  <r>
    <x v="5"/>
    <d v="2025-02-22T00:00:00"/>
    <x v="27"/>
    <x v="21"/>
    <x v="19"/>
    <n v="1"/>
    <n v="1"/>
    <n v="0"/>
    <m/>
    <m/>
    <n v="0"/>
  </r>
  <r>
    <x v="5"/>
    <d v="2025-02-22T00:00:00"/>
    <x v="27"/>
    <x v="21"/>
    <x v="19"/>
    <n v="3"/>
    <n v="3"/>
    <n v="0"/>
    <m/>
    <m/>
    <n v="0"/>
  </r>
  <r>
    <x v="5"/>
    <d v="2025-02-22T00:00:00"/>
    <x v="27"/>
    <x v="21"/>
    <x v="19"/>
    <n v="3"/>
    <n v="3"/>
    <n v="0"/>
    <m/>
    <n v="1"/>
    <n v="1"/>
  </r>
  <r>
    <x v="5"/>
    <d v="2025-02-22T00:00:00"/>
    <x v="27"/>
    <x v="21"/>
    <x v="19"/>
    <n v="0"/>
    <n v="0"/>
    <n v="0"/>
    <m/>
    <m/>
    <n v="0"/>
  </r>
  <r>
    <x v="5"/>
    <d v="2025-02-22T00:00:00"/>
    <x v="27"/>
    <x v="21"/>
    <x v="19"/>
    <n v="1"/>
    <n v="1"/>
    <n v="0"/>
    <m/>
    <m/>
    <n v="0"/>
  </r>
  <r>
    <x v="5"/>
    <d v="2025-03-01T00:00:00"/>
    <x v="28"/>
    <x v="23"/>
    <x v="7"/>
    <n v="1"/>
    <n v="1"/>
    <n v="0"/>
    <m/>
    <n v="0"/>
    <n v="0"/>
  </r>
  <r>
    <x v="5"/>
    <d v="2025-03-01T00:00:00"/>
    <x v="28"/>
    <x v="23"/>
    <x v="7"/>
    <n v="1"/>
    <n v="1"/>
    <n v="0"/>
    <m/>
    <n v="0"/>
    <n v="0"/>
  </r>
  <r>
    <x v="5"/>
    <d v="2025-03-01T00:00:00"/>
    <x v="28"/>
    <x v="23"/>
    <x v="7"/>
    <n v="1"/>
    <n v="1"/>
    <n v="0"/>
    <m/>
    <n v="0"/>
    <n v="0"/>
  </r>
  <r>
    <x v="5"/>
    <d v="2025-03-01T00:00:00"/>
    <x v="28"/>
    <x v="23"/>
    <x v="7"/>
    <n v="2"/>
    <n v="2"/>
    <n v="0"/>
    <m/>
    <n v="0"/>
    <n v="0"/>
  </r>
  <r>
    <x v="5"/>
    <d v="2025-03-01T00:00:00"/>
    <x v="28"/>
    <x v="23"/>
    <x v="7"/>
    <n v="2"/>
    <n v="2"/>
    <n v="0"/>
    <m/>
    <n v="0"/>
    <n v="0"/>
  </r>
  <r>
    <x v="5"/>
    <d v="2025-03-01T00:00:00"/>
    <x v="28"/>
    <x v="23"/>
    <x v="7"/>
    <n v="12"/>
    <n v="12"/>
    <n v="0"/>
    <m/>
    <n v="0"/>
    <n v="0"/>
  </r>
  <r>
    <x v="5"/>
    <d v="2025-03-01T00:00:00"/>
    <x v="28"/>
    <x v="23"/>
    <x v="7"/>
    <n v="2"/>
    <n v="2"/>
    <n v="0"/>
    <m/>
    <n v="0"/>
    <n v="0"/>
  </r>
  <r>
    <x v="5"/>
    <d v="2025-03-01T00:00:00"/>
    <x v="28"/>
    <x v="23"/>
    <x v="7"/>
    <n v="2"/>
    <n v="2"/>
    <n v="0"/>
    <m/>
    <n v="0"/>
    <n v="0"/>
  </r>
  <r>
    <x v="5"/>
    <d v="2025-03-01T00:00:00"/>
    <x v="28"/>
    <x v="23"/>
    <x v="7"/>
    <n v="4"/>
    <n v="4"/>
    <n v="0"/>
    <m/>
    <n v="0"/>
    <n v="0"/>
  </r>
  <r>
    <x v="5"/>
    <d v="2025-03-01T00:00:00"/>
    <x v="28"/>
    <x v="23"/>
    <x v="7"/>
    <n v="6"/>
    <n v="6"/>
    <n v="0"/>
    <m/>
    <n v="0"/>
    <n v="0"/>
  </r>
  <r>
    <x v="5"/>
    <d v="2025-03-01T00:00:00"/>
    <x v="28"/>
    <x v="23"/>
    <x v="7"/>
    <n v="2"/>
    <n v="2"/>
    <n v="0"/>
    <m/>
    <n v="0"/>
    <n v="0"/>
  </r>
  <r>
    <x v="5"/>
    <d v="2025-03-01T00:00:00"/>
    <x v="28"/>
    <x v="23"/>
    <x v="7"/>
    <n v="3"/>
    <n v="3"/>
    <n v="0"/>
    <m/>
    <n v="0"/>
    <n v="0"/>
  </r>
  <r>
    <x v="5"/>
    <d v="2025-03-01T00:00:00"/>
    <x v="28"/>
    <x v="23"/>
    <x v="7"/>
    <n v="6"/>
    <n v="6"/>
    <n v="0"/>
    <m/>
    <n v="0"/>
    <n v="0"/>
  </r>
  <r>
    <x v="5"/>
    <d v="2025-03-01T00:00:00"/>
    <x v="28"/>
    <x v="23"/>
    <x v="7"/>
    <n v="5"/>
    <n v="5"/>
    <n v="0"/>
    <m/>
    <n v="0"/>
    <n v="0"/>
  </r>
  <r>
    <x v="5"/>
    <d v="2025-03-01T00:00:00"/>
    <x v="28"/>
    <x v="23"/>
    <x v="7"/>
    <n v="2"/>
    <n v="2"/>
    <n v="0"/>
    <m/>
    <n v="0"/>
    <n v="0"/>
  </r>
  <r>
    <x v="5"/>
    <d v="2025-03-01T00:00:00"/>
    <x v="28"/>
    <x v="23"/>
    <x v="7"/>
    <n v="5"/>
    <n v="5"/>
    <n v="0"/>
    <m/>
    <n v="0"/>
    <n v="0"/>
  </r>
  <r>
    <x v="5"/>
    <d v="2025-03-01T00:00:00"/>
    <x v="28"/>
    <x v="23"/>
    <x v="7"/>
    <n v="0"/>
    <n v="1"/>
    <n v="1"/>
    <m/>
    <n v="0"/>
    <n v="0"/>
  </r>
  <r>
    <x v="5"/>
    <d v="2025-03-01T00:00:00"/>
    <x v="28"/>
    <x v="7"/>
    <x v="8"/>
    <n v="1"/>
    <n v="1"/>
    <n v="0"/>
    <m/>
    <m/>
    <n v="0"/>
  </r>
  <r>
    <x v="5"/>
    <d v="2025-03-01T00:00:00"/>
    <x v="28"/>
    <x v="7"/>
    <x v="8"/>
    <n v="1"/>
    <n v="2"/>
    <n v="1"/>
    <m/>
    <m/>
    <n v="0"/>
  </r>
  <r>
    <x v="5"/>
    <d v="2025-03-01T00:00:00"/>
    <x v="28"/>
    <x v="7"/>
    <x v="8"/>
    <n v="1"/>
    <n v="1"/>
    <n v="0"/>
    <m/>
    <m/>
    <n v="0"/>
  </r>
  <r>
    <x v="5"/>
    <d v="2025-03-01T00:00:00"/>
    <x v="28"/>
    <x v="7"/>
    <x v="8"/>
    <n v="1"/>
    <n v="1"/>
    <n v="0"/>
    <m/>
    <m/>
    <n v="0"/>
  </r>
  <r>
    <x v="5"/>
    <d v="2025-03-01T00:00:00"/>
    <x v="28"/>
    <x v="7"/>
    <x v="8"/>
    <n v="2"/>
    <n v="2"/>
    <n v="0"/>
    <m/>
    <m/>
    <n v="0"/>
  </r>
  <r>
    <x v="5"/>
    <d v="2025-03-01T00:00:00"/>
    <x v="28"/>
    <x v="7"/>
    <x v="8"/>
    <n v="2"/>
    <n v="1"/>
    <n v="-1"/>
    <m/>
    <m/>
    <n v="0"/>
  </r>
  <r>
    <x v="5"/>
    <d v="2025-03-01T00:00:00"/>
    <x v="28"/>
    <x v="7"/>
    <x v="8"/>
    <n v="12"/>
    <n v="12"/>
    <n v="0"/>
    <m/>
    <m/>
    <n v="0"/>
  </r>
  <r>
    <x v="5"/>
    <d v="2025-03-01T00:00:00"/>
    <x v="28"/>
    <x v="7"/>
    <x v="8"/>
    <n v="1"/>
    <n v="1"/>
    <n v="0"/>
    <m/>
    <m/>
    <n v="0"/>
  </r>
  <r>
    <x v="5"/>
    <d v="2025-03-01T00:00:00"/>
    <x v="28"/>
    <x v="7"/>
    <x v="8"/>
    <n v="1"/>
    <n v="1"/>
    <n v="0"/>
    <m/>
    <m/>
    <n v="0"/>
  </r>
  <r>
    <x v="5"/>
    <d v="2025-03-01T00:00:00"/>
    <x v="28"/>
    <x v="7"/>
    <x v="8"/>
    <n v="4"/>
    <n v="4"/>
    <n v="0"/>
    <m/>
    <m/>
    <n v="0"/>
  </r>
  <r>
    <x v="5"/>
    <d v="2025-03-01T00:00:00"/>
    <x v="28"/>
    <x v="7"/>
    <x v="8"/>
    <n v="2"/>
    <n v="2"/>
    <n v="0"/>
    <m/>
    <m/>
    <n v="0"/>
  </r>
  <r>
    <x v="5"/>
    <d v="2025-03-01T00:00:00"/>
    <x v="28"/>
    <x v="7"/>
    <x v="8"/>
    <n v="2"/>
    <n v="2"/>
    <n v="0"/>
    <m/>
    <m/>
    <n v="0"/>
  </r>
  <r>
    <x v="5"/>
    <d v="2025-03-01T00:00:00"/>
    <x v="28"/>
    <x v="7"/>
    <x v="8"/>
    <n v="4"/>
    <n v="4"/>
    <n v="0"/>
    <m/>
    <m/>
    <n v="0"/>
  </r>
  <r>
    <x v="5"/>
    <d v="2025-03-01T00:00:00"/>
    <x v="28"/>
    <x v="7"/>
    <x v="8"/>
    <n v="1"/>
    <n v="1"/>
    <n v="0"/>
    <m/>
    <m/>
    <n v="0"/>
  </r>
  <r>
    <x v="5"/>
    <d v="2025-03-01T00:00:00"/>
    <x v="28"/>
    <x v="7"/>
    <x v="8"/>
    <n v="3"/>
    <n v="3"/>
    <n v="0"/>
    <m/>
    <m/>
    <n v="0"/>
  </r>
  <r>
    <x v="5"/>
    <d v="2025-03-01T00:00:00"/>
    <x v="28"/>
    <x v="7"/>
    <x v="8"/>
    <n v="10"/>
    <n v="9"/>
    <n v="-1"/>
    <m/>
    <m/>
    <n v="0"/>
  </r>
  <r>
    <x v="5"/>
    <d v="2025-03-01T00:00:00"/>
    <x v="28"/>
    <x v="7"/>
    <x v="8"/>
    <n v="6"/>
    <n v="5"/>
    <n v="-1"/>
    <m/>
    <m/>
    <n v="0"/>
  </r>
  <r>
    <x v="5"/>
    <d v="2025-03-01T00:00:00"/>
    <x v="28"/>
    <x v="7"/>
    <x v="8"/>
    <n v="2"/>
    <n v="2"/>
    <n v="0"/>
    <m/>
    <m/>
    <n v="0"/>
  </r>
  <r>
    <x v="5"/>
    <d v="2025-03-01T00:00:00"/>
    <x v="28"/>
    <x v="7"/>
    <x v="8"/>
    <n v="2"/>
    <n v="2"/>
    <n v="0"/>
    <m/>
    <m/>
    <n v="0"/>
  </r>
  <r>
    <x v="5"/>
    <d v="2025-03-01T00:00:00"/>
    <x v="28"/>
    <x v="16"/>
    <x v="9"/>
    <n v="1"/>
    <n v="1"/>
    <n v="0"/>
    <m/>
    <m/>
    <n v="0"/>
  </r>
  <r>
    <x v="5"/>
    <d v="2025-03-01T00:00:00"/>
    <x v="28"/>
    <x v="16"/>
    <x v="9"/>
    <n v="1"/>
    <n v="1"/>
    <n v="0"/>
    <m/>
    <m/>
    <n v="0"/>
  </r>
  <r>
    <x v="5"/>
    <d v="2025-03-01T00:00:00"/>
    <x v="28"/>
    <x v="16"/>
    <x v="9"/>
    <n v="1"/>
    <n v="1"/>
    <n v="0"/>
    <m/>
    <m/>
    <n v="0"/>
  </r>
  <r>
    <x v="5"/>
    <d v="2025-03-01T00:00:00"/>
    <x v="28"/>
    <x v="16"/>
    <x v="9"/>
    <n v="1"/>
    <n v="1"/>
    <n v="0"/>
    <m/>
    <m/>
    <n v="0"/>
  </r>
  <r>
    <x v="5"/>
    <d v="2025-03-01T00:00:00"/>
    <x v="28"/>
    <x v="16"/>
    <x v="9"/>
    <n v="2"/>
    <n v="2"/>
    <n v="0"/>
    <m/>
    <m/>
    <n v="0"/>
  </r>
  <r>
    <x v="5"/>
    <d v="2025-03-01T00:00:00"/>
    <x v="28"/>
    <x v="16"/>
    <x v="9"/>
    <n v="2"/>
    <n v="2"/>
    <n v="0"/>
    <m/>
    <m/>
    <n v="0"/>
  </r>
  <r>
    <x v="5"/>
    <d v="2025-03-01T00:00:00"/>
    <x v="28"/>
    <x v="16"/>
    <x v="9"/>
    <n v="12"/>
    <n v="12"/>
    <n v="0"/>
    <m/>
    <m/>
    <n v="0"/>
  </r>
  <r>
    <x v="5"/>
    <d v="2025-03-01T00:00:00"/>
    <x v="28"/>
    <x v="16"/>
    <x v="9"/>
    <n v="1"/>
    <n v="1"/>
    <n v="0"/>
    <m/>
    <m/>
    <n v="0"/>
  </r>
  <r>
    <x v="5"/>
    <d v="2025-03-01T00:00:00"/>
    <x v="28"/>
    <x v="16"/>
    <x v="9"/>
    <n v="1"/>
    <n v="1"/>
    <n v="0"/>
    <m/>
    <m/>
    <n v="0"/>
  </r>
  <r>
    <x v="5"/>
    <d v="2025-03-01T00:00:00"/>
    <x v="28"/>
    <x v="16"/>
    <x v="9"/>
    <n v="4"/>
    <n v="4"/>
    <n v="0"/>
    <m/>
    <m/>
    <n v="0"/>
  </r>
  <r>
    <x v="5"/>
    <d v="2025-03-01T00:00:00"/>
    <x v="28"/>
    <x v="16"/>
    <x v="9"/>
    <n v="2"/>
    <n v="2"/>
    <n v="0"/>
    <m/>
    <m/>
    <n v="0"/>
  </r>
  <r>
    <x v="5"/>
    <d v="2025-03-01T00:00:00"/>
    <x v="28"/>
    <x v="16"/>
    <x v="9"/>
    <n v="2"/>
    <n v="2"/>
    <n v="0"/>
    <m/>
    <m/>
    <n v="0"/>
  </r>
  <r>
    <x v="5"/>
    <d v="2025-03-01T00:00:00"/>
    <x v="28"/>
    <x v="16"/>
    <x v="9"/>
    <n v="1"/>
    <n v="1"/>
    <n v="0"/>
    <m/>
    <m/>
    <n v="0"/>
  </r>
  <r>
    <x v="5"/>
    <d v="2025-03-01T00:00:00"/>
    <x v="28"/>
    <x v="16"/>
    <x v="9"/>
    <n v="5"/>
    <n v="4"/>
    <n v="-1"/>
    <m/>
    <m/>
    <n v="0"/>
  </r>
  <r>
    <x v="5"/>
    <d v="2025-03-01T00:00:00"/>
    <x v="28"/>
    <x v="16"/>
    <x v="9"/>
    <n v="3"/>
    <n v="5"/>
    <n v="2"/>
    <m/>
    <m/>
    <n v="0"/>
  </r>
  <r>
    <x v="5"/>
    <d v="2025-03-01T00:00:00"/>
    <x v="28"/>
    <x v="16"/>
    <x v="9"/>
    <n v="10"/>
    <n v="10"/>
    <n v="0"/>
    <m/>
    <m/>
    <n v="0"/>
  </r>
  <r>
    <x v="5"/>
    <d v="2025-03-01T00:00:00"/>
    <x v="28"/>
    <x v="16"/>
    <x v="9"/>
    <n v="6"/>
    <n v="6"/>
    <n v="0"/>
    <m/>
    <m/>
    <n v="0"/>
  </r>
  <r>
    <x v="5"/>
    <d v="2025-03-01T00:00:00"/>
    <x v="28"/>
    <x v="16"/>
    <x v="9"/>
    <n v="2"/>
    <n v="2"/>
    <n v="0"/>
    <m/>
    <m/>
    <n v="0"/>
  </r>
  <r>
    <x v="5"/>
    <d v="2025-03-01T00:00:00"/>
    <x v="28"/>
    <x v="16"/>
    <x v="9"/>
    <n v="2"/>
    <n v="2"/>
    <n v="0"/>
    <m/>
    <m/>
    <n v="0"/>
  </r>
  <r>
    <x v="5"/>
    <d v="2025-03-01T00:00:00"/>
    <x v="28"/>
    <x v="16"/>
    <x v="9"/>
    <n v="1"/>
    <n v="1"/>
    <n v="0"/>
    <m/>
    <m/>
    <n v="0"/>
  </r>
  <r>
    <x v="5"/>
    <d v="2025-03-01T00:00:00"/>
    <x v="28"/>
    <x v="16"/>
    <x v="16"/>
    <m/>
    <n v="1"/>
    <n v="1"/>
    <n v="7"/>
    <n v="5"/>
    <n v="-2"/>
  </r>
  <r>
    <x v="5"/>
    <d v="2025-03-01T00:00:00"/>
    <x v="28"/>
    <x v="16"/>
    <x v="16"/>
    <n v="1"/>
    <n v="1"/>
    <n v="0"/>
    <n v="0"/>
    <n v="0"/>
    <n v="0"/>
  </r>
  <r>
    <x v="5"/>
    <d v="2025-03-01T00:00:00"/>
    <x v="28"/>
    <x v="16"/>
    <x v="16"/>
    <m/>
    <n v="1"/>
    <n v="1"/>
    <n v="2"/>
    <n v="1"/>
    <n v="-1"/>
  </r>
  <r>
    <x v="5"/>
    <d v="2025-03-01T00:00:00"/>
    <x v="28"/>
    <x v="16"/>
    <x v="16"/>
    <n v="1"/>
    <n v="1"/>
    <n v="0"/>
    <n v="0"/>
    <n v="0"/>
    <n v="0"/>
  </r>
  <r>
    <x v="5"/>
    <d v="2025-03-01T00:00:00"/>
    <x v="28"/>
    <x v="20"/>
    <x v="17"/>
    <n v="2"/>
    <n v="1"/>
    <n v="-1"/>
    <m/>
    <m/>
    <n v="0"/>
  </r>
  <r>
    <x v="5"/>
    <d v="2025-03-01T00:00:00"/>
    <x v="28"/>
    <x v="20"/>
    <x v="17"/>
    <m/>
    <n v="0"/>
    <n v="0"/>
    <n v="6"/>
    <n v="5"/>
    <n v="-1"/>
  </r>
  <r>
    <x v="5"/>
    <d v="2025-03-01T00:00:00"/>
    <x v="28"/>
    <x v="20"/>
    <x v="17"/>
    <m/>
    <n v="6"/>
    <n v="6"/>
    <n v="6"/>
    <n v="2"/>
    <n v="-4"/>
  </r>
  <r>
    <x v="5"/>
    <d v="2025-03-01T00:00:00"/>
    <x v="28"/>
    <x v="20"/>
    <x v="17"/>
    <n v="1"/>
    <n v="1"/>
    <n v="0"/>
    <m/>
    <m/>
    <n v="0"/>
  </r>
  <r>
    <x v="5"/>
    <d v="2025-03-01T00:00:00"/>
    <x v="28"/>
    <x v="20"/>
    <x v="17"/>
    <n v="1"/>
    <n v="1"/>
    <n v="0"/>
    <m/>
    <m/>
    <n v="0"/>
  </r>
  <r>
    <x v="5"/>
    <d v="2025-03-01T00:00:00"/>
    <x v="28"/>
    <x v="20"/>
    <x v="18"/>
    <n v="2"/>
    <n v="1"/>
    <n v="-1"/>
    <m/>
    <m/>
    <n v="0"/>
  </r>
  <r>
    <x v="4"/>
    <m/>
    <x v="45"/>
    <x v="13"/>
    <x v="18"/>
    <n v="1"/>
    <n v="1"/>
    <n v="0"/>
    <m/>
    <m/>
    <n v="0"/>
  </r>
  <r>
    <x v="5"/>
    <d v="2025-03-01T00:00:00"/>
    <x v="28"/>
    <x v="20"/>
    <x v="18"/>
    <n v="1"/>
    <n v="1"/>
    <n v="0"/>
    <m/>
    <m/>
    <n v="0"/>
  </r>
  <r>
    <x v="5"/>
    <d v="2025-03-01T00:00:00"/>
    <x v="28"/>
    <x v="20"/>
    <x v="18"/>
    <n v="3"/>
    <n v="4"/>
    <n v="1"/>
    <n v="4"/>
    <n v="0"/>
    <n v="-4"/>
  </r>
  <r>
    <x v="5"/>
    <d v="2025-03-01T00:00:00"/>
    <x v="28"/>
    <x v="21"/>
    <x v="13"/>
    <n v="1"/>
    <n v="1"/>
    <n v="0"/>
    <m/>
    <m/>
    <n v="0"/>
  </r>
  <r>
    <x v="5"/>
    <d v="2025-03-01T00:00:00"/>
    <x v="28"/>
    <x v="21"/>
    <x v="13"/>
    <n v="1"/>
    <n v="1"/>
    <n v="0"/>
    <m/>
    <m/>
    <n v="0"/>
  </r>
  <r>
    <x v="5"/>
    <d v="2025-03-01T00:00:00"/>
    <x v="28"/>
    <x v="21"/>
    <x v="13"/>
    <n v="2"/>
    <n v="2"/>
    <n v="0"/>
    <m/>
    <m/>
    <n v="0"/>
  </r>
  <r>
    <x v="5"/>
    <d v="2025-03-01T00:00:00"/>
    <x v="28"/>
    <x v="21"/>
    <x v="13"/>
    <n v="1"/>
    <n v="1"/>
    <n v="0"/>
    <m/>
    <m/>
    <n v="0"/>
  </r>
  <r>
    <x v="5"/>
    <d v="2025-03-01T00:00:00"/>
    <x v="28"/>
    <x v="21"/>
    <x v="13"/>
    <n v="1"/>
    <n v="1"/>
    <n v="0"/>
    <m/>
    <m/>
    <n v="0"/>
  </r>
  <r>
    <x v="5"/>
    <d v="2025-03-01T00:00:00"/>
    <x v="28"/>
    <x v="21"/>
    <x v="13"/>
    <n v="1"/>
    <n v="1"/>
    <n v="0"/>
    <m/>
    <m/>
    <n v="0"/>
  </r>
  <r>
    <x v="5"/>
    <d v="2025-03-01T00:00:00"/>
    <x v="28"/>
    <x v="21"/>
    <x v="13"/>
    <n v="1"/>
    <n v="1"/>
    <n v="0"/>
    <m/>
    <m/>
    <n v="0"/>
  </r>
  <r>
    <x v="5"/>
    <d v="2025-03-01T00:00:00"/>
    <x v="28"/>
    <x v="21"/>
    <x v="13"/>
    <n v="1"/>
    <n v="1"/>
    <n v="0"/>
    <m/>
    <m/>
    <n v="0"/>
  </r>
  <r>
    <x v="5"/>
    <d v="2025-03-01T00:00:00"/>
    <x v="28"/>
    <x v="21"/>
    <x v="13"/>
    <n v="3"/>
    <n v="3"/>
    <n v="0"/>
    <m/>
    <m/>
    <n v="0"/>
  </r>
  <r>
    <x v="5"/>
    <d v="2025-03-01T00:00:00"/>
    <x v="28"/>
    <x v="21"/>
    <x v="13"/>
    <n v="1"/>
    <n v="1"/>
    <n v="0"/>
    <m/>
    <m/>
    <n v="0"/>
  </r>
  <r>
    <x v="5"/>
    <d v="2025-03-01T00:00:00"/>
    <x v="28"/>
    <x v="21"/>
    <x v="13"/>
    <n v="1"/>
    <n v="1"/>
    <n v="0"/>
    <m/>
    <m/>
    <n v="0"/>
  </r>
  <r>
    <x v="5"/>
    <d v="2025-03-01T00:00:00"/>
    <x v="28"/>
    <x v="21"/>
    <x v="13"/>
    <n v="1"/>
    <n v="1"/>
    <n v="0"/>
    <m/>
    <m/>
    <n v="0"/>
  </r>
  <r>
    <x v="5"/>
    <d v="2025-03-01T00:00:00"/>
    <x v="28"/>
    <x v="21"/>
    <x v="13"/>
    <n v="1"/>
    <n v="1"/>
    <n v="0"/>
    <m/>
    <m/>
    <n v="0"/>
  </r>
  <r>
    <x v="5"/>
    <d v="2025-03-01T00:00:00"/>
    <x v="28"/>
    <x v="21"/>
    <x v="13"/>
    <n v="4"/>
    <n v="4"/>
    <n v="0"/>
    <m/>
    <m/>
    <n v="0"/>
  </r>
  <r>
    <x v="5"/>
    <d v="2025-03-01T00:00:00"/>
    <x v="28"/>
    <x v="21"/>
    <x v="13"/>
    <n v="1"/>
    <n v="2"/>
    <n v="1"/>
    <m/>
    <m/>
    <n v="0"/>
  </r>
  <r>
    <x v="5"/>
    <d v="2025-03-01T00:00:00"/>
    <x v="28"/>
    <x v="21"/>
    <x v="13"/>
    <m/>
    <n v="3"/>
    <n v="3"/>
    <m/>
    <m/>
    <n v="0"/>
  </r>
  <r>
    <x v="5"/>
    <d v="2025-03-01T00:00:00"/>
    <x v="28"/>
    <x v="21"/>
    <x v="13"/>
    <n v="2"/>
    <n v="4"/>
    <n v="2"/>
    <m/>
    <m/>
    <n v="0"/>
  </r>
  <r>
    <x v="5"/>
    <d v="2025-03-01T00:00:00"/>
    <x v="28"/>
    <x v="21"/>
    <x v="19"/>
    <n v="2"/>
    <n v="2"/>
    <n v="0"/>
    <m/>
    <m/>
    <n v="0"/>
  </r>
  <r>
    <x v="5"/>
    <d v="2025-03-01T00:00:00"/>
    <x v="28"/>
    <x v="21"/>
    <x v="19"/>
    <n v="1"/>
    <n v="1"/>
    <n v="0"/>
    <m/>
    <m/>
    <n v="0"/>
  </r>
  <r>
    <x v="5"/>
    <d v="2025-03-01T00:00:00"/>
    <x v="28"/>
    <x v="21"/>
    <x v="19"/>
    <n v="3"/>
    <n v="3"/>
    <n v="0"/>
    <m/>
    <m/>
    <n v="0"/>
  </r>
  <r>
    <x v="5"/>
    <d v="2025-03-01T00:00:00"/>
    <x v="28"/>
    <x v="21"/>
    <x v="19"/>
    <n v="3"/>
    <n v="3"/>
    <n v="0"/>
    <m/>
    <n v="1"/>
    <n v="1"/>
  </r>
  <r>
    <x v="5"/>
    <d v="2025-03-01T00:00:00"/>
    <x v="28"/>
    <x v="21"/>
    <x v="19"/>
    <n v="0"/>
    <n v="0"/>
    <n v="0"/>
    <m/>
    <m/>
    <n v="0"/>
  </r>
  <r>
    <x v="5"/>
    <d v="2025-03-01T00:00:00"/>
    <x v="28"/>
    <x v="21"/>
    <x v="19"/>
    <n v="1"/>
    <n v="1"/>
    <n v="0"/>
    <m/>
    <m/>
    <n v="0"/>
  </r>
  <r>
    <x v="5"/>
    <d v="2025-03-01T00:00:00"/>
    <x v="28"/>
    <x v="18"/>
    <x v="10"/>
    <n v="1"/>
    <n v="1"/>
    <n v="0"/>
    <m/>
    <m/>
    <n v="0"/>
  </r>
  <r>
    <x v="5"/>
    <d v="2025-03-01T00:00:00"/>
    <x v="28"/>
    <x v="18"/>
    <x v="10"/>
    <n v="1"/>
    <n v="1"/>
    <n v="0"/>
    <m/>
    <m/>
    <n v="0"/>
  </r>
  <r>
    <x v="5"/>
    <d v="2025-03-01T00:00:00"/>
    <x v="28"/>
    <x v="18"/>
    <x v="10"/>
    <n v="1"/>
    <n v="1"/>
    <n v="0"/>
    <m/>
    <m/>
    <n v="0"/>
  </r>
  <r>
    <x v="5"/>
    <d v="2025-03-01T00:00:00"/>
    <x v="28"/>
    <x v="18"/>
    <x v="10"/>
    <n v="1"/>
    <n v="0"/>
    <n v="-1"/>
    <m/>
    <m/>
    <n v="0"/>
  </r>
  <r>
    <x v="5"/>
    <d v="2025-03-01T00:00:00"/>
    <x v="28"/>
    <x v="18"/>
    <x v="10"/>
    <n v="2"/>
    <n v="2"/>
    <n v="0"/>
    <m/>
    <m/>
    <n v="0"/>
  </r>
  <r>
    <x v="5"/>
    <d v="2025-03-01T00:00:00"/>
    <x v="28"/>
    <x v="18"/>
    <x v="10"/>
    <n v="2"/>
    <n v="2"/>
    <n v="0"/>
    <m/>
    <m/>
    <n v="0"/>
  </r>
  <r>
    <x v="5"/>
    <d v="2025-03-01T00:00:00"/>
    <x v="28"/>
    <x v="18"/>
    <x v="10"/>
    <n v="12"/>
    <n v="12"/>
    <n v="0"/>
    <m/>
    <m/>
    <n v="0"/>
  </r>
  <r>
    <x v="5"/>
    <d v="2025-03-01T00:00:00"/>
    <x v="28"/>
    <x v="18"/>
    <x v="10"/>
    <n v="1"/>
    <n v="1"/>
    <n v="0"/>
    <m/>
    <m/>
    <n v="0"/>
  </r>
  <r>
    <x v="5"/>
    <d v="2025-03-01T00:00:00"/>
    <x v="28"/>
    <x v="18"/>
    <x v="10"/>
    <n v="1"/>
    <n v="1"/>
    <n v="0"/>
    <m/>
    <m/>
    <n v="0"/>
  </r>
  <r>
    <x v="5"/>
    <d v="2025-03-01T00:00:00"/>
    <x v="28"/>
    <x v="18"/>
    <x v="10"/>
    <n v="4"/>
    <n v="4"/>
    <n v="0"/>
    <m/>
    <m/>
    <n v="0"/>
  </r>
  <r>
    <x v="5"/>
    <d v="2025-03-01T00:00:00"/>
    <x v="28"/>
    <x v="18"/>
    <x v="10"/>
    <n v="2"/>
    <n v="2"/>
    <n v="0"/>
    <m/>
    <m/>
    <n v="0"/>
  </r>
  <r>
    <x v="5"/>
    <d v="2025-03-01T00:00:00"/>
    <x v="28"/>
    <x v="18"/>
    <x v="10"/>
    <n v="2"/>
    <n v="2"/>
    <n v="0"/>
    <m/>
    <m/>
    <n v="0"/>
  </r>
  <r>
    <x v="5"/>
    <d v="2025-03-01T00:00:00"/>
    <x v="28"/>
    <x v="18"/>
    <x v="10"/>
    <n v="1"/>
    <n v="1"/>
    <n v="0"/>
    <m/>
    <m/>
    <n v="0"/>
  </r>
  <r>
    <x v="5"/>
    <d v="2025-03-01T00:00:00"/>
    <x v="28"/>
    <x v="18"/>
    <x v="10"/>
    <n v="5"/>
    <n v="4"/>
    <n v="-1"/>
    <m/>
    <m/>
    <n v="0"/>
  </r>
  <r>
    <x v="5"/>
    <d v="2025-03-01T00:00:00"/>
    <x v="28"/>
    <x v="18"/>
    <x v="10"/>
    <n v="3"/>
    <n v="3"/>
    <n v="0"/>
    <m/>
    <m/>
    <n v="0"/>
  </r>
  <r>
    <x v="5"/>
    <d v="2025-03-01T00:00:00"/>
    <x v="28"/>
    <x v="18"/>
    <x v="10"/>
    <n v="10"/>
    <n v="9"/>
    <n v="-1"/>
    <m/>
    <m/>
    <n v="0"/>
  </r>
  <r>
    <x v="5"/>
    <d v="2025-03-01T00:00:00"/>
    <x v="28"/>
    <x v="18"/>
    <x v="10"/>
    <n v="6"/>
    <n v="6"/>
    <n v="0"/>
    <m/>
    <m/>
    <n v="0"/>
  </r>
  <r>
    <x v="5"/>
    <d v="2025-03-01T00:00:00"/>
    <x v="28"/>
    <x v="18"/>
    <x v="10"/>
    <n v="2"/>
    <n v="2"/>
    <n v="0"/>
    <m/>
    <m/>
    <n v="0"/>
  </r>
  <r>
    <x v="5"/>
    <d v="2025-03-01T00:00:00"/>
    <x v="28"/>
    <x v="18"/>
    <x v="10"/>
    <n v="2"/>
    <n v="2"/>
    <n v="0"/>
    <m/>
    <m/>
    <n v="0"/>
  </r>
  <r>
    <x v="5"/>
    <d v="2025-03-01T00:00:00"/>
    <x v="28"/>
    <x v="18"/>
    <x v="14"/>
    <m/>
    <m/>
    <n v="0"/>
    <n v="6"/>
    <n v="5"/>
    <n v="-1"/>
  </r>
  <r>
    <x v="5"/>
    <d v="2025-03-01T00:00:00"/>
    <x v="28"/>
    <x v="18"/>
    <x v="14"/>
    <m/>
    <m/>
    <n v="0"/>
    <n v="2"/>
    <m/>
    <n v="-2"/>
  </r>
  <r>
    <x v="5"/>
    <d v="2025-03-01T00:00:00"/>
    <x v="28"/>
    <x v="18"/>
    <x v="14"/>
    <m/>
    <m/>
    <n v="0"/>
    <n v="6"/>
    <n v="5"/>
    <n v="-1"/>
  </r>
  <r>
    <x v="5"/>
    <d v="2025-03-01T00:00:00"/>
    <x v="28"/>
    <x v="18"/>
    <x v="14"/>
    <m/>
    <m/>
    <n v="0"/>
    <n v="3"/>
    <n v="3"/>
    <n v="0"/>
  </r>
  <r>
    <x v="5"/>
    <d v="2025-03-01T00:00:00"/>
    <x v="28"/>
    <x v="18"/>
    <x v="14"/>
    <m/>
    <m/>
    <n v="0"/>
    <n v="6"/>
    <n v="5"/>
    <n v="-1"/>
  </r>
  <r>
    <x v="5"/>
    <d v="2025-03-01T00:00:00"/>
    <x v="28"/>
    <x v="18"/>
    <x v="14"/>
    <m/>
    <m/>
    <n v="0"/>
    <n v="3"/>
    <n v="3"/>
    <n v="0"/>
  </r>
  <r>
    <x v="5"/>
    <d v="2025-03-01T00:00:00"/>
    <x v="28"/>
    <x v="18"/>
    <x v="14"/>
    <n v="1"/>
    <n v="1"/>
    <n v="0"/>
    <m/>
    <m/>
    <n v="0"/>
  </r>
  <r>
    <x v="5"/>
    <d v="2025-03-08T00:00:00"/>
    <x v="29"/>
    <x v="23"/>
    <x v="7"/>
    <n v="1"/>
    <n v="1"/>
    <n v="0"/>
    <m/>
    <n v="0"/>
    <n v="0"/>
  </r>
  <r>
    <x v="5"/>
    <d v="2025-03-08T00:00:00"/>
    <x v="29"/>
    <x v="23"/>
    <x v="7"/>
    <n v="1"/>
    <n v="1"/>
    <n v="0"/>
    <m/>
    <n v="0"/>
    <n v="0"/>
  </r>
  <r>
    <x v="5"/>
    <d v="2025-03-08T00:00:00"/>
    <x v="29"/>
    <x v="23"/>
    <x v="7"/>
    <n v="1"/>
    <n v="1"/>
    <n v="0"/>
    <m/>
    <n v="0"/>
    <n v="0"/>
  </r>
  <r>
    <x v="5"/>
    <d v="2025-03-08T00:00:00"/>
    <x v="29"/>
    <x v="23"/>
    <x v="7"/>
    <n v="2"/>
    <n v="3"/>
    <n v="1"/>
    <m/>
    <n v="0"/>
    <n v="0"/>
  </r>
  <r>
    <x v="5"/>
    <d v="2025-03-08T00:00:00"/>
    <x v="29"/>
    <x v="23"/>
    <x v="7"/>
    <n v="2"/>
    <n v="2"/>
    <n v="0"/>
    <m/>
    <n v="0"/>
    <n v="0"/>
  </r>
  <r>
    <x v="5"/>
    <d v="2025-03-08T00:00:00"/>
    <x v="29"/>
    <x v="23"/>
    <x v="7"/>
    <n v="12"/>
    <n v="11"/>
    <n v="-1"/>
    <m/>
    <n v="0"/>
    <n v="0"/>
  </r>
  <r>
    <x v="5"/>
    <d v="2025-03-08T00:00:00"/>
    <x v="29"/>
    <x v="23"/>
    <x v="7"/>
    <n v="2"/>
    <n v="2"/>
    <n v="0"/>
    <m/>
    <n v="0"/>
    <n v="0"/>
  </r>
  <r>
    <x v="5"/>
    <d v="2025-03-08T00:00:00"/>
    <x v="29"/>
    <x v="23"/>
    <x v="7"/>
    <n v="2"/>
    <n v="2"/>
    <n v="0"/>
    <m/>
    <n v="0"/>
    <n v="0"/>
  </r>
  <r>
    <x v="5"/>
    <d v="2025-03-08T00:00:00"/>
    <x v="29"/>
    <x v="23"/>
    <x v="7"/>
    <n v="4"/>
    <n v="4"/>
    <n v="0"/>
    <m/>
    <n v="0"/>
    <n v="0"/>
  </r>
  <r>
    <x v="5"/>
    <d v="2025-03-08T00:00:00"/>
    <x v="29"/>
    <x v="23"/>
    <x v="7"/>
    <n v="6"/>
    <n v="6"/>
    <n v="0"/>
    <m/>
    <n v="0"/>
    <n v="0"/>
  </r>
  <r>
    <x v="5"/>
    <d v="2025-03-08T00:00:00"/>
    <x v="29"/>
    <x v="23"/>
    <x v="7"/>
    <n v="2"/>
    <n v="2"/>
    <n v="0"/>
    <m/>
    <n v="0"/>
    <n v="0"/>
  </r>
  <r>
    <x v="5"/>
    <d v="2025-03-08T00:00:00"/>
    <x v="29"/>
    <x v="23"/>
    <x v="7"/>
    <n v="3"/>
    <n v="3"/>
    <n v="0"/>
    <m/>
    <n v="0"/>
    <n v="0"/>
  </r>
  <r>
    <x v="5"/>
    <d v="2025-03-08T00:00:00"/>
    <x v="29"/>
    <x v="23"/>
    <x v="7"/>
    <n v="6"/>
    <n v="6"/>
    <n v="0"/>
    <m/>
    <n v="0"/>
    <n v="0"/>
  </r>
  <r>
    <x v="5"/>
    <d v="2025-03-08T00:00:00"/>
    <x v="29"/>
    <x v="23"/>
    <x v="7"/>
    <n v="5"/>
    <n v="5"/>
    <n v="0"/>
    <m/>
    <n v="0"/>
    <n v="0"/>
  </r>
  <r>
    <x v="5"/>
    <d v="2025-03-08T00:00:00"/>
    <x v="29"/>
    <x v="23"/>
    <x v="7"/>
    <n v="2"/>
    <n v="2"/>
    <n v="0"/>
    <m/>
    <n v="0"/>
    <n v="0"/>
  </r>
  <r>
    <x v="5"/>
    <d v="2025-03-08T00:00:00"/>
    <x v="29"/>
    <x v="23"/>
    <x v="7"/>
    <n v="5"/>
    <n v="6"/>
    <n v="1"/>
    <m/>
    <n v="0"/>
    <n v="0"/>
  </r>
  <r>
    <x v="5"/>
    <d v="2025-03-08T00:00:00"/>
    <x v="29"/>
    <x v="21"/>
    <x v="13"/>
    <n v="1"/>
    <n v="1"/>
    <n v="0"/>
    <m/>
    <m/>
    <n v="0"/>
  </r>
  <r>
    <x v="5"/>
    <d v="2025-03-08T00:00:00"/>
    <x v="29"/>
    <x v="21"/>
    <x v="13"/>
    <n v="1"/>
    <n v="1"/>
    <n v="0"/>
    <m/>
    <m/>
    <n v="0"/>
  </r>
  <r>
    <x v="5"/>
    <d v="2025-03-08T00:00:00"/>
    <x v="29"/>
    <x v="21"/>
    <x v="13"/>
    <n v="2"/>
    <n v="2"/>
    <n v="0"/>
    <m/>
    <m/>
    <n v="0"/>
  </r>
  <r>
    <x v="5"/>
    <d v="2025-03-08T00:00:00"/>
    <x v="29"/>
    <x v="21"/>
    <x v="13"/>
    <n v="1"/>
    <n v="1"/>
    <n v="0"/>
    <m/>
    <m/>
    <n v="0"/>
  </r>
  <r>
    <x v="5"/>
    <d v="2025-03-08T00:00:00"/>
    <x v="29"/>
    <x v="21"/>
    <x v="13"/>
    <n v="1"/>
    <n v="1"/>
    <n v="0"/>
    <m/>
    <m/>
    <n v="0"/>
  </r>
  <r>
    <x v="5"/>
    <d v="2025-03-08T00:00:00"/>
    <x v="29"/>
    <x v="21"/>
    <x v="13"/>
    <n v="1"/>
    <n v="1"/>
    <n v="0"/>
    <m/>
    <m/>
    <n v="0"/>
  </r>
  <r>
    <x v="5"/>
    <d v="2025-03-08T00:00:00"/>
    <x v="29"/>
    <x v="21"/>
    <x v="13"/>
    <n v="1"/>
    <n v="1"/>
    <n v="0"/>
    <m/>
    <m/>
    <n v="0"/>
  </r>
  <r>
    <x v="5"/>
    <d v="2025-03-08T00:00:00"/>
    <x v="29"/>
    <x v="21"/>
    <x v="13"/>
    <n v="1"/>
    <n v="1"/>
    <n v="0"/>
    <m/>
    <m/>
    <n v="0"/>
  </r>
  <r>
    <x v="5"/>
    <d v="2025-03-08T00:00:00"/>
    <x v="29"/>
    <x v="21"/>
    <x v="13"/>
    <n v="3"/>
    <n v="3"/>
    <n v="0"/>
    <m/>
    <m/>
    <n v="0"/>
  </r>
  <r>
    <x v="5"/>
    <d v="2025-03-08T00:00:00"/>
    <x v="29"/>
    <x v="21"/>
    <x v="13"/>
    <n v="1"/>
    <n v="1"/>
    <n v="0"/>
    <m/>
    <m/>
    <n v="0"/>
  </r>
  <r>
    <x v="5"/>
    <d v="2025-03-08T00:00:00"/>
    <x v="29"/>
    <x v="21"/>
    <x v="13"/>
    <n v="1"/>
    <n v="1"/>
    <n v="0"/>
    <m/>
    <m/>
    <n v="0"/>
  </r>
  <r>
    <x v="5"/>
    <d v="2025-03-08T00:00:00"/>
    <x v="29"/>
    <x v="21"/>
    <x v="13"/>
    <n v="1"/>
    <n v="1"/>
    <n v="0"/>
    <m/>
    <m/>
    <n v="0"/>
  </r>
  <r>
    <x v="5"/>
    <d v="2025-03-08T00:00:00"/>
    <x v="29"/>
    <x v="21"/>
    <x v="13"/>
    <n v="1"/>
    <n v="1"/>
    <n v="0"/>
    <m/>
    <m/>
    <n v="0"/>
  </r>
  <r>
    <x v="5"/>
    <d v="2025-03-08T00:00:00"/>
    <x v="29"/>
    <x v="21"/>
    <x v="13"/>
    <n v="4"/>
    <n v="4"/>
    <n v="0"/>
    <m/>
    <m/>
    <n v="0"/>
  </r>
  <r>
    <x v="5"/>
    <d v="2025-03-08T00:00:00"/>
    <x v="29"/>
    <x v="21"/>
    <x v="13"/>
    <n v="1"/>
    <n v="2"/>
    <n v="1"/>
    <m/>
    <m/>
    <n v="0"/>
  </r>
  <r>
    <x v="5"/>
    <d v="2025-03-08T00:00:00"/>
    <x v="29"/>
    <x v="21"/>
    <x v="13"/>
    <m/>
    <n v="3"/>
    <n v="3"/>
    <m/>
    <m/>
    <n v="0"/>
  </r>
  <r>
    <x v="5"/>
    <d v="2025-03-08T00:00:00"/>
    <x v="29"/>
    <x v="21"/>
    <x v="13"/>
    <n v="2"/>
    <n v="4"/>
    <n v="2"/>
    <m/>
    <m/>
    <n v="0"/>
  </r>
  <r>
    <x v="5"/>
    <d v="2025-03-08T00:00:00"/>
    <x v="29"/>
    <x v="21"/>
    <x v="19"/>
    <n v="2"/>
    <n v="2"/>
    <n v="0"/>
    <m/>
    <m/>
    <n v="0"/>
  </r>
  <r>
    <x v="5"/>
    <d v="2025-03-08T00:00:00"/>
    <x v="29"/>
    <x v="21"/>
    <x v="19"/>
    <n v="1"/>
    <n v="1"/>
    <n v="0"/>
    <m/>
    <m/>
    <n v="0"/>
  </r>
  <r>
    <x v="5"/>
    <d v="2025-03-08T00:00:00"/>
    <x v="29"/>
    <x v="21"/>
    <x v="19"/>
    <n v="3"/>
    <n v="3"/>
    <n v="0"/>
    <m/>
    <m/>
    <n v="0"/>
  </r>
  <r>
    <x v="5"/>
    <d v="2025-03-08T00:00:00"/>
    <x v="29"/>
    <x v="21"/>
    <x v="19"/>
    <n v="3"/>
    <n v="3"/>
    <n v="0"/>
    <m/>
    <n v="1"/>
    <n v="1"/>
  </r>
  <r>
    <x v="5"/>
    <d v="2025-03-08T00:00:00"/>
    <x v="29"/>
    <x v="21"/>
    <x v="19"/>
    <n v="0"/>
    <n v="0"/>
    <n v="0"/>
    <m/>
    <m/>
    <n v="0"/>
  </r>
  <r>
    <x v="5"/>
    <d v="2025-03-08T00:00:00"/>
    <x v="29"/>
    <x v="21"/>
    <x v="19"/>
    <n v="1"/>
    <n v="1"/>
    <n v="0"/>
    <m/>
    <m/>
    <n v="0"/>
  </r>
  <r>
    <x v="5"/>
    <d v="2025-03-08T00:00:00"/>
    <x v="29"/>
    <x v="18"/>
    <x v="10"/>
    <n v="1"/>
    <n v="1"/>
    <n v="0"/>
    <m/>
    <m/>
    <n v="0"/>
  </r>
  <r>
    <x v="5"/>
    <d v="2025-03-08T00:00:00"/>
    <x v="29"/>
    <x v="18"/>
    <x v="10"/>
    <n v="1"/>
    <n v="1"/>
    <n v="0"/>
    <m/>
    <m/>
    <n v="0"/>
  </r>
  <r>
    <x v="5"/>
    <d v="2025-03-08T00:00:00"/>
    <x v="29"/>
    <x v="18"/>
    <x v="10"/>
    <n v="1"/>
    <n v="1"/>
    <n v="0"/>
    <m/>
    <m/>
    <n v="0"/>
  </r>
  <r>
    <x v="5"/>
    <d v="2025-03-08T00:00:00"/>
    <x v="29"/>
    <x v="18"/>
    <x v="10"/>
    <n v="1"/>
    <n v="0"/>
    <n v="-1"/>
    <m/>
    <m/>
    <n v="0"/>
  </r>
  <r>
    <x v="5"/>
    <d v="2025-03-08T00:00:00"/>
    <x v="29"/>
    <x v="18"/>
    <x v="10"/>
    <n v="2"/>
    <n v="2"/>
    <n v="0"/>
    <m/>
    <m/>
    <n v="0"/>
  </r>
  <r>
    <x v="5"/>
    <d v="2025-03-08T00:00:00"/>
    <x v="29"/>
    <x v="18"/>
    <x v="10"/>
    <n v="2"/>
    <n v="2"/>
    <n v="0"/>
    <m/>
    <m/>
    <n v="0"/>
  </r>
  <r>
    <x v="5"/>
    <d v="2025-03-08T00:00:00"/>
    <x v="29"/>
    <x v="18"/>
    <x v="10"/>
    <n v="12"/>
    <n v="12"/>
    <n v="0"/>
    <m/>
    <m/>
    <n v="0"/>
  </r>
  <r>
    <x v="5"/>
    <d v="2025-03-08T00:00:00"/>
    <x v="29"/>
    <x v="18"/>
    <x v="10"/>
    <n v="1"/>
    <n v="1"/>
    <n v="0"/>
    <m/>
    <m/>
    <n v="0"/>
  </r>
  <r>
    <x v="5"/>
    <d v="2025-03-08T00:00:00"/>
    <x v="29"/>
    <x v="18"/>
    <x v="10"/>
    <n v="1"/>
    <n v="1"/>
    <n v="0"/>
    <m/>
    <m/>
    <n v="0"/>
  </r>
  <r>
    <x v="5"/>
    <d v="2025-03-08T00:00:00"/>
    <x v="29"/>
    <x v="18"/>
    <x v="10"/>
    <n v="4"/>
    <n v="4"/>
    <n v="0"/>
    <m/>
    <m/>
    <n v="0"/>
  </r>
  <r>
    <x v="5"/>
    <d v="2025-03-08T00:00:00"/>
    <x v="29"/>
    <x v="18"/>
    <x v="10"/>
    <n v="2"/>
    <n v="2"/>
    <n v="0"/>
    <m/>
    <m/>
    <n v="0"/>
  </r>
  <r>
    <x v="5"/>
    <d v="2025-03-08T00:00:00"/>
    <x v="29"/>
    <x v="18"/>
    <x v="10"/>
    <n v="2"/>
    <n v="2"/>
    <n v="0"/>
    <m/>
    <m/>
    <n v="0"/>
  </r>
  <r>
    <x v="5"/>
    <d v="2025-03-08T00:00:00"/>
    <x v="29"/>
    <x v="18"/>
    <x v="10"/>
    <n v="1"/>
    <n v="1"/>
    <n v="0"/>
    <m/>
    <m/>
    <n v="0"/>
  </r>
  <r>
    <x v="5"/>
    <d v="2025-03-08T00:00:00"/>
    <x v="29"/>
    <x v="18"/>
    <x v="10"/>
    <n v="5"/>
    <n v="4"/>
    <n v="-1"/>
    <m/>
    <m/>
    <n v="0"/>
  </r>
  <r>
    <x v="5"/>
    <d v="2025-03-08T00:00:00"/>
    <x v="29"/>
    <x v="18"/>
    <x v="10"/>
    <n v="3"/>
    <n v="3"/>
    <n v="0"/>
    <m/>
    <m/>
    <n v="0"/>
  </r>
  <r>
    <x v="5"/>
    <d v="2025-03-08T00:00:00"/>
    <x v="29"/>
    <x v="18"/>
    <x v="10"/>
    <n v="10"/>
    <n v="9"/>
    <n v="-1"/>
    <m/>
    <m/>
    <n v="0"/>
  </r>
  <r>
    <x v="5"/>
    <d v="2025-03-08T00:00:00"/>
    <x v="29"/>
    <x v="18"/>
    <x v="10"/>
    <n v="6"/>
    <n v="6"/>
    <n v="0"/>
    <m/>
    <m/>
    <n v="0"/>
  </r>
  <r>
    <x v="5"/>
    <d v="2025-03-08T00:00:00"/>
    <x v="29"/>
    <x v="18"/>
    <x v="10"/>
    <n v="2"/>
    <n v="2"/>
    <n v="0"/>
    <m/>
    <m/>
    <n v="0"/>
  </r>
  <r>
    <x v="5"/>
    <d v="2025-03-08T00:00:00"/>
    <x v="29"/>
    <x v="18"/>
    <x v="10"/>
    <n v="2"/>
    <n v="2"/>
    <n v="0"/>
    <m/>
    <m/>
    <n v="0"/>
  </r>
  <r>
    <x v="5"/>
    <d v="2025-03-08T00:00:00"/>
    <x v="29"/>
    <x v="18"/>
    <x v="14"/>
    <m/>
    <m/>
    <n v="0"/>
    <n v="6"/>
    <n v="5"/>
    <n v="-1"/>
  </r>
  <r>
    <x v="5"/>
    <d v="2025-03-08T00:00:00"/>
    <x v="29"/>
    <x v="18"/>
    <x v="14"/>
    <m/>
    <m/>
    <n v="0"/>
    <n v="2"/>
    <m/>
    <n v="-2"/>
  </r>
  <r>
    <x v="5"/>
    <d v="2025-03-08T00:00:00"/>
    <x v="29"/>
    <x v="18"/>
    <x v="14"/>
    <m/>
    <m/>
    <n v="0"/>
    <n v="6"/>
    <n v="5"/>
    <n v="-1"/>
  </r>
  <r>
    <x v="5"/>
    <d v="2025-03-08T00:00:00"/>
    <x v="29"/>
    <x v="18"/>
    <x v="14"/>
    <m/>
    <m/>
    <n v="0"/>
    <n v="3"/>
    <n v="3"/>
    <n v="0"/>
  </r>
  <r>
    <x v="5"/>
    <d v="2025-03-08T00:00:00"/>
    <x v="29"/>
    <x v="18"/>
    <x v="14"/>
    <m/>
    <m/>
    <n v="0"/>
    <n v="6"/>
    <n v="5"/>
    <n v="-1"/>
  </r>
  <r>
    <x v="5"/>
    <d v="2025-03-08T00:00:00"/>
    <x v="29"/>
    <x v="18"/>
    <x v="14"/>
    <m/>
    <m/>
    <n v="0"/>
    <n v="3"/>
    <n v="3"/>
    <n v="0"/>
  </r>
  <r>
    <x v="5"/>
    <d v="2025-03-08T00:00:00"/>
    <x v="29"/>
    <x v="18"/>
    <x v="14"/>
    <n v="1"/>
    <n v="1"/>
    <n v="0"/>
    <m/>
    <m/>
    <n v="0"/>
  </r>
  <r>
    <x v="5"/>
    <d v="2025-03-08T00:00:00"/>
    <x v="29"/>
    <x v="22"/>
    <x v="10"/>
    <n v="1"/>
    <n v="1"/>
    <n v="0"/>
    <m/>
    <m/>
    <n v="0"/>
  </r>
  <r>
    <x v="5"/>
    <d v="2025-03-08T00:00:00"/>
    <x v="29"/>
    <x v="20"/>
    <x v="17"/>
    <n v="2"/>
    <n v="1"/>
    <n v="-1"/>
    <m/>
    <m/>
    <n v="0"/>
  </r>
  <r>
    <x v="5"/>
    <d v="2025-03-08T00:00:00"/>
    <x v="29"/>
    <x v="20"/>
    <x v="17"/>
    <m/>
    <n v="0"/>
    <n v="0"/>
    <n v="6"/>
    <n v="5"/>
    <n v="-1"/>
  </r>
  <r>
    <x v="5"/>
    <d v="2025-03-08T00:00:00"/>
    <x v="29"/>
    <x v="20"/>
    <x v="17"/>
    <m/>
    <n v="6"/>
    <n v="6"/>
    <n v="6"/>
    <n v="2"/>
    <n v="-4"/>
  </r>
  <r>
    <x v="5"/>
    <d v="2025-03-08T00:00:00"/>
    <x v="29"/>
    <x v="20"/>
    <x v="17"/>
    <n v="1"/>
    <n v="1"/>
    <n v="0"/>
    <m/>
    <m/>
    <n v="0"/>
  </r>
  <r>
    <x v="5"/>
    <d v="2025-03-08T00:00:00"/>
    <x v="29"/>
    <x v="20"/>
    <x v="17"/>
    <n v="1"/>
    <n v="1"/>
    <n v="0"/>
    <m/>
    <m/>
    <n v="0"/>
  </r>
  <r>
    <x v="5"/>
    <d v="2025-03-08T00:00:00"/>
    <x v="29"/>
    <x v="20"/>
    <x v="18"/>
    <n v="2"/>
    <n v="1"/>
    <n v="-1"/>
    <m/>
    <m/>
    <n v="0"/>
  </r>
  <r>
    <x v="5"/>
    <d v="2025-03-08T00:00:00"/>
    <x v="29"/>
    <x v="20"/>
    <x v="18"/>
    <n v="1"/>
    <n v="1"/>
    <n v="0"/>
    <m/>
    <m/>
    <n v="0"/>
  </r>
  <r>
    <x v="5"/>
    <d v="2025-03-08T00:00:00"/>
    <x v="29"/>
    <x v="20"/>
    <x v="18"/>
    <n v="1"/>
    <n v="1"/>
    <n v="0"/>
    <m/>
    <m/>
    <n v="0"/>
  </r>
  <r>
    <x v="5"/>
    <d v="2025-03-08T00:00:00"/>
    <x v="29"/>
    <x v="20"/>
    <x v="18"/>
    <n v="3"/>
    <n v="4"/>
    <n v="1"/>
    <n v="4"/>
    <n v="0"/>
    <n v="-4"/>
  </r>
  <r>
    <x v="5"/>
    <d v="2025-03-08T00:00:00"/>
    <x v="29"/>
    <x v="16"/>
    <x v="9"/>
    <n v="1"/>
    <n v="1"/>
    <n v="0"/>
    <m/>
    <m/>
    <n v="0"/>
  </r>
  <r>
    <x v="5"/>
    <d v="2025-03-08T00:00:00"/>
    <x v="29"/>
    <x v="16"/>
    <x v="9"/>
    <n v="1"/>
    <n v="1"/>
    <n v="0"/>
    <m/>
    <m/>
    <n v="0"/>
  </r>
  <r>
    <x v="5"/>
    <d v="2025-03-08T00:00:00"/>
    <x v="29"/>
    <x v="16"/>
    <x v="9"/>
    <n v="1"/>
    <n v="1"/>
    <n v="0"/>
    <m/>
    <m/>
    <n v="0"/>
  </r>
  <r>
    <x v="5"/>
    <d v="2025-03-08T00:00:00"/>
    <x v="29"/>
    <x v="16"/>
    <x v="9"/>
    <n v="1"/>
    <n v="1"/>
    <n v="0"/>
    <m/>
    <m/>
    <n v="0"/>
  </r>
  <r>
    <x v="5"/>
    <d v="2025-03-08T00:00:00"/>
    <x v="29"/>
    <x v="16"/>
    <x v="9"/>
    <n v="2"/>
    <n v="2"/>
    <n v="0"/>
    <m/>
    <m/>
    <n v="0"/>
  </r>
  <r>
    <x v="5"/>
    <d v="2025-03-08T00:00:00"/>
    <x v="29"/>
    <x v="16"/>
    <x v="9"/>
    <n v="2"/>
    <n v="2"/>
    <n v="0"/>
    <m/>
    <m/>
    <n v="0"/>
  </r>
  <r>
    <x v="5"/>
    <d v="2025-03-08T00:00:00"/>
    <x v="29"/>
    <x v="16"/>
    <x v="9"/>
    <n v="12"/>
    <n v="12"/>
    <n v="0"/>
    <m/>
    <m/>
    <n v="0"/>
  </r>
  <r>
    <x v="5"/>
    <d v="2025-03-08T00:00:00"/>
    <x v="29"/>
    <x v="16"/>
    <x v="9"/>
    <n v="1"/>
    <n v="1"/>
    <n v="0"/>
    <m/>
    <m/>
    <n v="0"/>
  </r>
  <r>
    <x v="5"/>
    <d v="2025-03-08T00:00:00"/>
    <x v="29"/>
    <x v="16"/>
    <x v="9"/>
    <n v="1"/>
    <n v="1"/>
    <n v="0"/>
    <m/>
    <m/>
    <n v="0"/>
  </r>
  <r>
    <x v="5"/>
    <d v="2025-03-08T00:00:00"/>
    <x v="29"/>
    <x v="16"/>
    <x v="9"/>
    <n v="4"/>
    <n v="4"/>
    <n v="0"/>
    <m/>
    <m/>
    <n v="0"/>
  </r>
  <r>
    <x v="5"/>
    <d v="2025-03-08T00:00:00"/>
    <x v="29"/>
    <x v="16"/>
    <x v="9"/>
    <n v="2"/>
    <n v="2"/>
    <n v="0"/>
    <m/>
    <m/>
    <n v="0"/>
  </r>
  <r>
    <x v="5"/>
    <d v="2025-03-08T00:00:00"/>
    <x v="29"/>
    <x v="16"/>
    <x v="9"/>
    <n v="2"/>
    <n v="2"/>
    <n v="0"/>
    <m/>
    <m/>
    <n v="0"/>
  </r>
  <r>
    <x v="5"/>
    <d v="2025-03-08T00:00:00"/>
    <x v="29"/>
    <x v="16"/>
    <x v="9"/>
    <n v="1"/>
    <n v="1"/>
    <n v="0"/>
    <m/>
    <m/>
    <n v="0"/>
  </r>
  <r>
    <x v="5"/>
    <d v="2025-03-08T00:00:00"/>
    <x v="29"/>
    <x v="16"/>
    <x v="9"/>
    <n v="5"/>
    <n v="4"/>
    <n v="-1"/>
    <m/>
    <m/>
    <n v="0"/>
  </r>
  <r>
    <x v="5"/>
    <d v="2025-03-08T00:00:00"/>
    <x v="29"/>
    <x v="16"/>
    <x v="9"/>
    <n v="3"/>
    <n v="5"/>
    <n v="2"/>
    <m/>
    <m/>
    <n v="0"/>
  </r>
  <r>
    <x v="5"/>
    <d v="2025-03-08T00:00:00"/>
    <x v="29"/>
    <x v="16"/>
    <x v="9"/>
    <n v="10"/>
    <n v="10"/>
    <n v="0"/>
    <m/>
    <m/>
    <n v="0"/>
  </r>
  <r>
    <x v="5"/>
    <d v="2025-03-08T00:00:00"/>
    <x v="29"/>
    <x v="16"/>
    <x v="9"/>
    <n v="6"/>
    <n v="6"/>
    <n v="0"/>
    <m/>
    <m/>
    <n v="0"/>
  </r>
  <r>
    <x v="5"/>
    <d v="2025-03-08T00:00:00"/>
    <x v="29"/>
    <x v="16"/>
    <x v="9"/>
    <n v="2"/>
    <n v="2"/>
    <n v="0"/>
    <m/>
    <m/>
    <n v="0"/>
  </r>
  <r>
    <x v="5"/>
    <d v="2025-03-08T00:00:00"/>
    <x v="29"/>
    <x v="16"/>
    <x v="9"/>
    <n v="2"/>
    <n v="2"/>
    <n v="0"/>
    <m/>
    <m/>
    <n v="0"/>
  </r>
  <r>
    <x v="5"/>
    <d v="2025-03-08T00:00:00"/>
    <x v="29"/>
    <x v="16"/>
    <x v="9"/>
    <n v="1"/>
    <n v="1"/>
    <n v="0"/>
    <m/>
    <m/>
    <n v="0"/>
  </r>
  <r>
    <x v="5"/>
    <d v="2025-03-08T00:00:00"/>
    <x v="29"/>
    <x v="16"/>
    <x v="16"/>
    <m/>
    <n v="1"/>
    <n v="1"/>
    <n v="7"/>
    <n v="4"/>
    <n v="-3"/>
  </r>
  <r>
    <x v="5"/>
    <d v="2025-03-08T00:00:00"/>
    <x v="29"/>
    <x v="16"/>
    <x v="16"/>
    <n v="1"/>
    <n v="1"/>
    <n v="0"/>
    <n v="0"/>
    <n v="0"/>
    <n v="0"/>
  </r>
  <r>
    <x v="5"/>
    <d v="2025-03-08T00:00:00"/>
    <x v="29"/>
    <x v="16"/>
    <x v="16"/>
    <m/>
    <n v="1"/>
    <n v="1"/>
    <n v="2"/>
    <n v="0"/>
    <n v="-2"/>
  </r>
  <r>
    <x v="5"/>
    <d v="2025-03-08T00:00:00"/>
    <x v="29"/>
    <x v="16"/>
    <x v="16"/>
    <n v="1"/>
    <n v="1"/>
    <n v="0"/>
    <n v="0"/>
    <n v="0"/>
    <n v="0"/>
  </r>
  <r>
    <x v="5"/>
    <d v="2025-03-15T00:00:00"/>
    <x v="30"/>
    <x v="16"/>
    <x v="9"/>
    <n v="1"/>
    <n v="1"/>
    <n v="0"/>
    <m/>
    <m/>
    <n v="0"/>
  </r>
  <r>
    <x v="5"/>
    <d v="2025-03-15T00:00:00"/>
    <x v="30"/>
    <x v="16"/>
    <x v="9"/>
    <n v="1"/>
    <n v="1"/>
    <n v="0"/>
    <m/>
    <m/>
    <n v="0"/>
  </r>
  <r>
    <x v="5"/>
    <d v="2025-03-15T00:00:00"/>
    <x v="30"/>
    <x v="16"/>
    <x v="9"/>
    <n v="1"/>
    <n v="1"/>
    <n v="0"/>
    <m/>
    <m/>
    <n v="0"/>
  </r>
  <r>
    <x v="5"/>
    <d v="2025-03-15T00:00:00"/>
    <x v="30"/>
    <x v="16"/>
    <x v="9"/>
    <n v="1"/>
    <n v="1"/>
    <n v="0"/>
    <m/>
    <m/>
    <n v="0"/>
  </r>
  <r>
    <x v="5"/>
    <d v="2025-03-15T00:00:00"/>
    <x v="30"/>
    <x v="16"/>
    <x v="9"/>
    <n v="2"/>
    <n v="2"/>
    <n v="0"/>
    <m/>
    <m/>
    <n v="0"/>
  </r>
  <r>
    <x v="5"/>
    <d v="2025-03-15T00:00:00"/>
    <x v="30"/>
    <x v="16"/>
    <x v="9"/>
    <n v="2"/>
    <n v="2"/>
    <n v="0"/>
    <m/>
    <m/>
    <n v="0"/>
  </r>
  <r>
    <x v="5"/>
    <d v="2025-03-15T00:00:00"/>
    <x v="30"/>
    <x v="16"/>
    <x v="9"/>
    <n v="12"/>
    <n v="12"/>
    <n v="0"/>
    <m/>
    <m/>
    <n v="0"/>
  </r>
  <r>
    <x v="5"/>
    <d v="2025-03-15T00:00:00"/>
    <x v="30"/>
    <x v="16"/>
    <x v="9"/>
    <n v="1"/>
    <n v="1"/>
    <n v="0"/>
    <m/>
    <m/>
    <n v="0"/>
  </r>
  <r>
    <x v="5"/>
    <d v="2025-03-15T00:00:00"/>
    <x v="30"/>
    <x v="16"/>
    <x v="9"/>
    <n v="1"/>
    <n v="1"/>
    <n v="0"/>
    <m/>
    <m/>
    <n v="0"/>
  </r>
  <r>
    <x v="5"/>
    <d v="2025-03-15T00:00:00"/>
    <x v="30"/>
    <x v="16"/>
    <x v="9"/>
    <n v="4"/>
    <n v="4"/>
    <n v="0"/>
    <m/>
    <m/>
    <n v="0"/>
  </r>
  <r>
    <x v="5"/>
    <d v="2025-03-15T00:00:00"/>
    <x v="30"/>
    <x v="16"/>
    <x v="9"/>
    <n v="2"/>
    <n v="2"/>
    <n v="0"/>
    <m/>
    <m/>
    <n v="0"/>
  </r>
  <r>
    <x v="5"/>
    <d v="2025-03-15T00:00:00"/>
    <x v="30"/>
    <x v="16"/>
    <x v="9"/>
    <n v="2"/>
    <n v="2"/>
    <n v="0"/>
    <m/>
    <m/>
    <n v="0"/>
  </r>
  <r>
    <x v="5"/>
    <d v="2025-03-15T00:00:00"/>
    <x v="30"/>
    <x v="16"/>
    <x v="9"/>
    <n v="1"/>
    <n v="1"/>
    <n v="0"/>
    <m/>
    <m/>
    <n v="0"/>
  </r>
  <r>
    <x v="5"/>
    <d v="2025-03-15T00:00:00"/>
    <x v="30"/>
    <x v="16"/>
    <x v="9"/>
    <n v="5"/>
    <n v="4"/>
    <n v="-1"/>
    <m/>
    <m/>
    <n v="0"/>
  </r>
  <r>
    <x v="5"/>
    <d v="2025-03-15T00:00:00"/>
    <x v="30"/>
    <x v="16"/>
    <x v="9"/>
    <n v="3"/>
    <n v="5"/>
    <n v="2"/>
    <m/>
    <m/>
    <n v="0"/>
  </r>
  <r>
    <x v="5"/>
    <d v="2025-03-15T00:00:00"/>
    <x v="30"/>
    <x v="16"/>
    <x v="9"/>
    <n v="10"/>
    <n v="10"/>
    <n v="0"/>
    <m/>
    <m/>
    <n v="0"/>
  </r>
  <r>
    <x v="5"/>
    <d v="2025-03-15T00:00:00"/>
    <x v="30"/>
    <x v="16"/>
    <x v="9"/>
    <n v="6"/>
    <n v="6"/>
    <n v="0"/>
    <m/>
    <m/>
    <n v="0"/>
  </r>
  <r>
    <x v="5"/>
    <d v="2025-03-15T00:00:00"/>
    <x v="30"/>
    <x v="16"/>
    <x v="9"/>
    <n v="2"/>
    <n v="2"/>
    <n v="0"/>
    <m/>
    <m/>
    <n v="0"/>
  </r>
  <r>
    <x v="5"/>
    <d v="2025-03-15T00:00:00"/>
    <x v="30"/>
    <x v="16"/>
    <x v="9"/>
    <n v="2"/>
    <n v="2"/>
    <n v="0"/>
    <m/>
    <m/>
    <n v="0"/>
  </r>
  <r>
    <x v="5"/>
    <d v="2025-03-15T00:00:00"/>
    <x v="30"/>
    <x v="16"/>
    <x v="9"/>
    <n v="1"/>
    <n v="1"/>
    <n v="0"/>
    <m/>
    <m/>
    <n v="0"/>
  </r>
  <r>
    <x v="5"/>
    <d v="2025-03-15T00:00:00"/>
    <x v="30"/>
    <x v="16"/>
    <x v="16"/>
    <m/>
    <n v="1"/>
    <n v="1"/>
    <n v="7"/>
    <n v="4"/>
    <n v="-3"/>
  </r>
  <r>
    <x v="5"/>
    <d v="2025-03-15T00:00:00"/>
    <x v="30"/>
    <x v="16"/>
    <x v="16"/>
    <n v="1"/>
    <n v="1"/>
    <n v="0"/>
    <n v="0"/>
    <n v="0"/>
    <n v="0"/>
  </r>
  <r>
    <x v="5"/>
    <d v="2025-03-15T00:00:00"/>
    <x v="30"/>
    <x v="16"/>
    <x v="16"/>
    <m/>
    <n v="1"/>
    <n v="1"/>
    <n v="2"/>
    <n v="0"/>
    <n v="-2"/>
  </r>
  <r>
    <x v="5"/>
    <d v="2025-03-15T00:00:00"/>
    <x v="30"/>
    <x v="16"/>
    <x v="16"/>
    <n v="1"/>
    <n v="1"/>
    <n v="0"/>
    <n v="0"/>
    <n v="0"/>
    <n v="0"/>
  </r>
  <r>
    <x v="5"/>
    <d v="2025-03-15T00:00:00"/>
    <x v="30"/>
    <x v="23"/>
    <x v="7"/>
    <n v="1"/>
    <n v="1"/>
    <n v="0"/>
    <m/>
    <n v="0"/>
    <n v="0"/>
  </r>
  <r>
    <x v="5"/>
    <d v="2025-03-15T00:00:00"/>
    <x v="30"/>
    <x v="23"/>
    <x v="7"/>
    <n v="1"/>
    <n v="1"/>
    <n v="0"/>
    <m/>
    <n v="0"/>
    <n v="0"/>
  </r>
  <r>
    <x v="5"/>
    <d v="2025-03-15T00:00:00"/>
    <x v="30"/>
    <x v="23"/>
    <x v="7"/>
    <n v="1"/>
    <n v="1"/>
    <n v="0"/>
    <m/>
    <n v="0"/>
    <n v="0"/>
  </r>
  <r>
    <x v="5"/>
    <d v="2025-03-15T00:00:00"/>
    <x v="30"/>
    <x v="23"/>
    <x v="7"/>
    <n v="1"/>
    <n v="3"/>
    <n v="2"/>
    <m/>
    <n v="0"/>
    <n v="0"/>
  </r>
  <r>
    <x v="5"/>
    <d v="2025-03-15T00:00:00"/>
    <x v="30"/>
    <x v="23"/>
    <x v="7"/>
    <n v="1"/>
    <n v="2"/>
    <n v="1"/>
    <m/>
    <n v="0"/>
    <n v="0"/>
  </r>
  <r>
    <x v="5"/>
    <d v="2025-03-15T00:00:00"/>
    <x v="30"/>
    <x v="23"/>
    <x v="7"/>
    <n v="12"/>
    <n v="11"/>
    <n v="-1"/>
    <m/>
    <n v="0"/>
    <n v="0"/>
  </r>
  <r>
    <x v="5"/>
    <d v="2025-03-15T00:00:00"/>
    <x v="30"/>
    <x v="23"/>
    <x v="7"/>
    <n v="2"/>
    <n v="2"/>
    <n v="0"/>
    <m/>
    <n v="0"/>
    <n v="0"/>
  </r>
  <r>
    <x v="5"/>
    <d v="2025-03-15T00:00:00"/>
    <x v="30"/>
    <x v="23"/>
    <x v="7"/>
    <n v="2"/>
    <n v="2"/>
    <n v="0"/>
    <m/>
    <n v="0"/>
    <n v="0"/>
  </r>
  <r>
    <x v="5"/>
    <d v="2025-03-15T00:00:00"/>
    <x v="30"/>
    <x v="23"/>
    <x v="7"/>
    <n v="4"/>
    <n v="4"/>
    <n v="0"/>
    <m/>
    <n v="0"/>
    <n v="0"/>
  </r>
  <r>
    <x v="5"/>
    <d v="2025-03-15T00:00:00"/>
    <x v="30"/>
    <x v="23"/>
    <x v="7"/>
    <n v="8"/>
    <n v="6"/>
    <n v="-2"/>
    <m/>
    <n v="0"/>
    <n v="0"/>
  </r>
  <r>
    <x v="5"/>
    <d v="2025-03-15T00:00:00"/>
    <x v="30"/>
    <x v="23"/>
    <x v="7"/>
    <n v="2"/>
    <n v="2"/>
    <n v="0"/>
    <m/>
    <n v="0"/>
    <n v="0"/>
  </r>
  <r>
    <x v="5"/>
    <d v="2025-03-15T00:00:00"/>
    <x v="30"/>
    <x v="23"/>
    <x v="7"/>
    <n v="3"/>
    <n v="3"/>
    <n v="0"/>
    <m/>
    <n v="0"/>
    <n v="0"/>
  </r>
  <r>
    <x v="5"/>
    <d v="2025-03-15T00:00:00"/>
    <x v="30"/>
    <x v="23"/>
    <x v="7"/>
    <n v="10"/>
    <n v="7"/>
    <n v="-3"/>
    <m/>
    <n v="0"/>
    <n v="0"/>
  </r>
  <r>
    <x v="5"/>
    <d v="2025-03-15T00:00:00"/>
    <x v="30"/>
    <x v="23"/>
    <x v="7"/>
    <n v="6"/>
    <n v="5"/>
    <n v="-1"/>
    <m/>
    <n v="0"/>
    <n v="0"/>
  </r>
  <r>
    <x v="5"/>
    <d v="2025-03-15T00:00:00"/>
    <x v="30"/>
    <x v="23"/>
    <x v="7"/>
    <n v="2"/>
    <n v="2"/>
    <n v="0"/>
    <m/>
    <n v="0"/>
    <n v="0"/>
  </r>
  <r>
    <x v="5"/>
    <d v="2025-03-15T00:00:00"/>
    <x v="30"/>
    <x v="23"/>
    <x v="7"/>
    <n v="6"/>
    <n v="6"/>
    <n v="0"/>
    <m/>
    <n v="0"/>
    <n v="0"/>
  </r>
  <r>
    <x v="5"/>
    <d v="2025-03-08T00:00:00"/>
    <x v="29"/>
    <x v="7"/>
    <x v="8"/>
    <n v="1"/>
    <n v="1"/>
    <n v="0"/>
    <m/>
    <m/>
    <n v="0"/>
  </r>
  <r>
    <x v="5"/>
    <d v="2025-03-08T00:00:00"/>
    <x v="29"/>
    <x v="7"/>
    <x v="8"/>
    <n v="1"/>
    <n v="2"/>
    <n v="1"/>
    <m/>
    <m/>
    <n v="0"/>
  </r>
  <r>
    <x v="5"/>
    <d v="2025-03-08T00:00:00"/>
    <x v="29"/>
    <x v="7"/>
    <x v="8"/>
    <n v="1"/>
    <n v="1"/>
    <n v="0"/>
    <m/>
    <m/>
    <n v="0"/>
  </r>
  <r>
    <x v="5"/>
    <d v="2025-03-08T00:00:00"/>
    <x v="29"/>
    <x v="7"/>
    <x v="8"/>
    <n v="1"/>
    <n v="1"/>
    <n v="0"/>
    <m/>
    <m/>
    <n v="0"/>
  </r>
  <r>
    <x v="5"/>
    <d v="2025-03-08T00:00:00"/>
    <x v="29"/>
    <x v="7"/>
    <x v="8"/>
    <n v="2"/>
    <n v="2"/>
    <n v="0"/>
    <m/>
    <m/>
    <n v="0"/>
  </r>
  <r>
    <x v="5"/>
    <d v="2025-03-08T00:00:00"/>
    <x v="29"/>
    <x v="7"/>
    <x v="8"/>
    <n v="2"/>
    <n v="1"/>
    <n v="-1"/>
    <m/>
    <m/>
    <n v="0"/>
  </r>
  <r>
    <x v="5"/>
    <d v="2025-03-08T00:00:00"/>
    <x v="29"/>
    <x v="7"/>
    <x v="8"/>
    <n v="12"/>
    <n v="12"/>
    <n v="0"/>
    <m/>
    <m/>
    <n v="0"/>
  </r>
  <r>
    <x v="5"/>
    <d v="2025-03-08T00:00:00"/>
    <x v="29"/>
    <x v="7"/>
    <x v="8"/>
    <n v="1"/>
    <n v="1"/>
    <n v="0"/>
    <m/>
    <m/>
    <n v="0"/>
  </r>
  <r>
    <x v="5"/>
    <d v="2025-03-08T00:00:00"/>
    <x v="29"/>
    <x v="7"/>
    <x v="8"/>
    <n v="1"/>
    <n v="1"/>
    <n v="0"/>
    <m/>
    <m/>
    <n v="0"/>
  </r>
  <r>
    <x v="5"/>
    <d v="2025-03-08T00:00:00"/>
    <x v="29"/>
    <x v="7"/>
    <x v="8"/>
    <n v="4"/>
    <n v="4"/>
    <n v="0"/>
    <m/>
    <m/>
    <n v="0"/>
  </r>
  <r>
    <x v="5"/>
    <d v="2025-03-08T00:00:00"/>
    <x v="29"/>
    <x v="7"/>
    <x v="8"/>
    <n v="2"/>
    <n v="2"/>
    <n v="0"/>
    <m/>
    <m/>
    <n v="0"/>
  </r>
  <r>
    <x v="5"/>
    <d v="2025-03-08T00:00:00"/>
    <x v="29"/>
    <x v="7"/>
    <x v="8"/>
    <n v="2"/>
    <n v="2"/>
    <n v="0"/>
    <m/>
    <m/>
    <n v="0"/>
  </r>
  <r>
    <x v="5"/>
    <d v="2025-03-08T00:00:00"/>
    <x v="29"/>
    <x v="7"/>
    <x v="8"/>
    <n v="4"/>
    <n v="4"/>
    <n v="0"/>
    <m/>
    <m/>
    <n v="0"/>
  </r>
  <r>
    <x v="5"/>
    <d v="2025-03-08T00:00:00"/>
    <x v="29"/>
    <x v="7"/>
    <x v="8"/>
    <n v="1"/>
    <n v="1"/>
    <n v="0"/>
    <m/>
    <m/>
    <n v="0"/>
  </r>
  <r>
    <x v="5"/>
    <d v="2025-03-08T00:00:00"/>
    <x v="29"/>
    <x v="7"/>
    <x v="8"/>
    <n v="3"/>
    <n v="3"/>
    <n v="0"/>
    <m/>
    <m/>
    <n v="0"/>
  </r>
  <r>
    <x v="5"/>
    <d v="2025-03-08T00:00:00"/>
    <x v="29"/>
    <x v="7"/>
    <x v="8"/>
    <n v="10"/>
    <n v="9"/>
    <n v="-1"/>
    <m/>
    <m/>
    <n v="0"/>
  </r>
  <r>
    <x v="5"/>
    <d v="2025-03-08T00:00:00"/>
    <x v="29"/>
    <x v="7"/>
    <x v="8"/>
    <n v="6"/>
    <n v="5"/>
    <n v="-1"/>
    <m/>
    <m/>
    <n v="0"/>
  </r>
  <r>
    <x v="5"/>
    <d v="2025-03-08T00:00:00"/>
    <x v="29"/>
    <x v="7"/>
    <x v="8"/>
    <n v="2"/>
    <n v="2"/>
    <n v="0"/>
    <m/>
    <m/>
    <n v="0"/>
  </r>
  <r>
    <x v="5"/>
    <d v="2025-03-08T00:00:00"/>
    <x v="29"/>
    <x v="7"/>
    <x v="8"/>
    <n v="2"/>
    <n v="2"/>
    <n v="0"/>
    <m/>
    <m/>
    <n v="0"/>
  </r>
  <r>
    <x v="5"/>
    <d v="2025-03-16T00:00:00"/>
    <x v="30"/>
    <x v="7"/>
    <x v="8"/>
    <n v="1"/>
    <n v="1"/>
    <n v="0"/>
    <m/>
    <m/>
    <n v="0"/>
  </r>
  <r>
    <x v="5"/>
    <d v="2025-03-16T00:00:00"/>
    <x v="30"/>
    <x v="7"/>
    <x v="8"/>
    <n v="1"/>
    <n v="2"/>
    <n v="1"/>
    <m/>
    <m/>
    <n v="0"/>
  </r>
  <r>
    <x v="5"/>
    <d v="2025-03-16T00:00:00"/>
    <x v="30"/>
    <x v="7"/>
    <x v="8"/>
    <n v="1"/>
    <n v="1"/>
    <n v="0"/>
    <m/>
    <m/>
    <n v="0"/>
  </r>
  <r>
    <x v="5"/>
    <d v="2025-03-16T00:00:00"/>
    <x v="30"/>
    <x v="7"/>
    <x v="8"/>
    <n v="1"/>
    <n v="1"/>
    <n v="0"/>
    <m/>
    <m/>
    <n v="0"/>
  </r>
  <r>
    <x v="5"/>
    <d v="2025-03-16T00:00:00"/>
    <x v="30"/>
    <x v="7"/>
    <x v="8"/>
    <n v="2"/>
    <n v="2"/>
    <n v="0"/>
    <m/>
    <m/>
    <n v="0"/>
  </r>
  <r>
    <x v="5"/>
    <d v="2025-03-16T00:00:00"/>
    <x v="30"/>
    <x v="7"/>
    <x v="8"/>
    <n v="2"/>
    <n v="1"/>
    <n v="-1"/>
    <m/>
    <m/>
    <n v="0"/>
  </r>
  <r>
    <x v="5"/>
    <d v="2025-03-16T00:00:00"/>
    <x v="30"/>
    <x v="7"/>
    <x v="8"/>
    <n v="12"/>
    <n v="12"/>
    <n v="0"/>
    <m/>
    <m/>
    <n v="0"/>
  </r>
  <r>
    <x v="5"/>
    <d v="2025-03-16T00:00:00"/>
    <x v="30"/>
    <x v="7"/>
    <x v="8"/>
    <n v="1"/>
    <n v="1"/>
    <n v="0"/>
    <m/>
    <m/>
    <n v="0"/>
  </r>
  <r>
    <x v="5"/>
    <d v="2025-03-16T00:00:00"/>
    <x v="30"/>
    <x v="7"/>
    <x v="8"/>
    <n v="1"/>
    <n v="1"/>
    <n v="0"/>
    <m/>
    <m/>
    <n v="0"/>
  </r>
  <r>
    <x v="5"/>
    <d v="2025-03-16T00:00:00"/>
    <x v="30"/>
    <x v="7"/>
    <x v="8"/>
    <n v="4"/>
    <n v="4"/>
    <n v="0"/>
    <m/>
    <m/>
    <n v="0"/>
  </r>
  <r>
    <x v="5"/>
    <d v="2025-03-16T00:00:00"/>
    <x v="30"/>
    <x v="7"/>
    <x v="8"/>
    <n v="2"/>
    <n v="2"/>
    <n v="0"/>
    <m/>
    <m/>
    <n v="0"/>
  </r>
  <r>
    <x v="5"/>
    <d v="2025-03-16T00:00:00"/>
    <x v="30"/>
    <x v="7"/>
    <x v="8"/>
    <n v="2"/>
    <n v="2"/>
    <n v="0"/>
    <m/>
    <m/>
    <n v="0"/>
  </r>
  <r>
    <x v="5"/>
    <d v="2025-03-16T00:00:00"/>
    <x v="30"/>
    <x v="7"/>
    <x v="8"/>
    <n v="4"/>
    <n v="4"/>
    <n v="0"/>
    <m/>
    <m/>
    <n v="0"/>
  </r>
  <r>
    <x v="5"/>
    <d v="2025-03-16T00:00:00"/>
    <x v="30"/>
    <x v="7"/>
    <x v="8"/>
    <n v="1"/>
    <n v="1"/>
    <n v="0"/>
    <m/>
    <m/>
    <n v="0"/>
  </r>
  <r>
    <x v="5"/>
    <d v="2025-03-16T00:00:00"/>
    <x v="30"/>
    <x v="7"/>
    <x v="8"/>
    <n v="3"/>
    <n v="3"/>
    <n v="0"/>
    <m/>
    <m/>
    <n v="0"/>
  </r>
  <r>
    <x v="5"/>
    <d v="2025-03-16T00:00:00"/>
    <x v="30"/>
    <x v="7"/>
    <x v="8"/>
    <n v="10"/>
    <n v="10"/>
    <n v="0"/>
    <m/>
    <m/>
    <n v="0"/>
  </r>
  <r>
    <x v="5"/>
    <d v="2025-03-16T00:00:00"/>
    <x v="30"/>
    <x v="7"/>
    <x v="8"/>
    <n v="6"/>
    <n v="6"/>
    <n v="0"/>
    <m/>
    <m/>
    <n v="0"/>
  </r>
  <r>
    <x v="5"/>
    <d v="2025-03-16T00:00:00"/>
    <x v="30"/>
    <x v="7"/>
    <x v="8"/>
    <n v="2"/>
    <n v="1"/>
    <n v="-1"/>
    <m/>
    <m/>
    <n v="0"/>
  </r>
  <r>
    <x v="5"/>
    <d v="2025-03-16T00:00:00"/>
    <x v="30"/>
    <x v="7"/>
    <x v="8"/>
    <n v="2"/>
    <n v="2"/>
    <n v="0"/>
    <m/>
    <m/>
    <n v="0"/>
  </r>
  <r>
    <x v="5"/>
    <d v="2025-03-16T00:00:00"/>
    <x v="30"/>
    <x v="20"/>
    <x v="17"/>
    <n v="2"/>
    <n v="1"/>
    <n v="-1"/>
    <m/>
    <m/>
    <n v="0"/>
  </r>
  <r>
    <x v="5"/>
    <d v="2025-03-16T00:00:00"/>
    <x v="30"/>
    <x v="20"/>
    <x v="17"/>
    <m/>
    <n v="0"/>
    <n v="0"/>
    <n v="6"/>
    <n v="4"/>
    <n v="-2"/>
  </r>
  <r>
    <x v="5"/>
    <d v="2025-03-16T00:00:00"/>
    <x v="30"/>
    <x v="20"/>
    <x v="17"/>
    <m/>
    <n v="6"/>
    <n v="6"/>
    <n v="6"/>
    <n v="2"/>
    <n v="-4"/>
  </r>
  <r>
    <x v="5"/>
    <d v="2025-03-16T00:00:00"/>
    <x v="30"/>
    <x v="20"/>
    <x v="17"/>
    <n v="1"/>
    <n v="1"/>
    <n v="0"/>
    <m/>
    <m/>
    <n v="0"/>
  </r>
  <r>
    <x v="5"/>
    <d v="2025-03-16T00:00:00"/>
    <x v="30"/>
    <x v="20"/>
    <x v="17"/>
    <n v="1"/>
    <n v="1"/>
    <n v="0"/>
    <m/>
    <m/>
    <n v="0"/>
  </r>
  <r>
    <x v="5"/>
    <d v="2025-03-16T00:00:00"/>
    <x v="30"/>
    <x v="20"/>
    <x v="18"/>
    <n v="2"/>
    <n v="1"/>
    <n v="-1"/>
    <m/>
    <m/>
    <n v="0"/>
  </r>
  <r>
    <x v="5"/>
    <d v="2025-03-16T00:00:00"/>
    <x v="30"/>
    <x v="20"/>
    <x v="18"/>
    <n v="1"/>
    <n v="1"/>
    <n v="0"/>
    <m/>
    <m/>
    <n v="0"/>
  </r>
  <r>
    <x v="5"/>
    <d v="2025-03-16T00:00:00"/>
    <x v="30"/>
    <x v="20"/>
    <x v="18"/>
    <n v="1"/>
    <n v="1"/>
    <n v="0"/>
    <m/>
    <m/>
    <n v="0"/>
  </r>
  <r>
    <x v="5"/>
    <d v="2025-03-16T00:00:00"/>
    <x v="30"/>
    <x v="20"/>
    <x v="18"/>
    <n v="3"/>
    <n v="4"/>
    <n v="1"/>
    <n v="4"/>
    <n v="0"/>
    <n v="-4"/>
  </r>
  <r>
    <x v="5"/>
    <d v="2025-03-15T00:00:00"/>
    <x v="30"/>
    <x v="18"/>
    <x v="10"/>
    <n v="1"/>
    <n v="1"/>
    <n v="0"/>
    <m/>
    <m/>
    <n v="0"/>
  </r>
  <r>
    <x v="5"/>
    <d v="2025-03-15T00:00:00"/>
    <x v="30"/>
    <x v="18"/>
    <x v="10"/>
    <n v="1"/>
    <n v="1"/>
    <n v="0"/>
    <m/>
    <m/>
    <n v="0"/>
  </r>
  <r>
    <x v="5"/>
    <d v="2025-03-15T00:00:00"/>
    <x v="30"/>
    <x v="18"/>
    <x v="10"/>
    <n v="1"/>
    <n v="1"/>
    <n v="0"/>
    <m/>
    <m/>
    <n v="0"/>
  </r>
  <r>
    <x v="5"/>
    <d v="2025-03-15T00:00:00"/>
    <x v="30"/>
    <x v="18"/>
    <x v="10"/>
    <n v="1"/>
    <n v="0"/>
    <n v="-1"/>
    <m/>
    <m/>
    <n v="0"/>
  </r>
  <r>
    <x v="5"/>
    <d v="2025-03-15T00:00:00"/>
    <x v="30"/>
    <x v="18"/>
    <x v="10"/>
    <n v="2"/>
    <n v="2"/>
    <n v="0"/>
    <m/>
    <m/>
    <n v="0"/>
  </r>
  <r>
    <x v="5"/>
    <d v="2025-03-15T00:00:00"/>
    <x v="30"/>
    <x v="18"/>
    <x v="10"/>
    <n v="2"/>
    <n v="2"/>
    <n v="0"/>
    <m/>
    <m/>
    <n v="0"/>
  </r>
  <r>
    <x v="5"/>
    <d v="2025-03-15T00:00:00"/>
    <x v="30"/>
    <x v="18"/>
    <x v="10"/>
    <n v="12"/>
    <n v="12"/>
    <n v="0"/>
    <m/>
    <m/>
    <n v="0"/>
  </r>
  <r>
    <x v="5"/>
    <d v="2025-03-15T00:00:00"/>
    <x v="30"/>
    <x v="18"/>
    <x v="10"/>
    <n v="1"/>
    <n v="1"/>
    <n v="0"/>
    <m/>
    <m/>
    <n v="0"/>
  </r>
  <r>
    <x v="5"/>
    <d v="2025-03-15T00:00:00"/>
    <x v="30"/>
    <x v="18"/>
    <x v="10"/>
    <n v="1"/>
    <n v="1"/>
    <n v="0"/>
    <m/>
    <m/>
    <n v="0"/>
  </r>
  <r>
    <x v="5"/>
    <d v="2025-03-15T00:00:00"/>
    <x v="30"/>
    <x v="18"/>
    <x v="10"/>
    <n v="4"/>
    <n v="4"/>
    <n v="0"/>
    <m/>
    <m/>
    <n v="0"/>
  </r>
  <r>
    <x v="5"/>
    <d v="2025-03-15T00:00:00"/>
    <x v="30"/>
    <x v="18"/>
    <x v="10"/>
    <n v="2"/>
    <n v="2"/>
    <n v="0"/>
    <m/>
    <m/>
    <n v="0"/>
  </r>
  <r>
    <x v="5"/>
    <d v="2025-03-15T00:00:00"/>
    <x v="30"/>
    <x v="18"/>
    <x v="10"/>
    <n v="2"/>
    <n v="2"/>
    <n v="0"/>
    <m/>
    <m/>
    <n v="0"/>
  </r>
  <r>
    <x v="5"/>
    <d v="2025-03-15T00:00:00"/>
    <x v="30"/>
    <x v="18"/>
    <x v="10"/>
    <n v="1"/>
    <n v="1"/>
    <n v="0"/>
    <m/>
    <m/>
    <n v="0"/>
  </r>
  <r>
    <x v="5"/>
    <d v="2025-03-15T00:00:00"/>
    <x v="30"/>
    <x v="18"/>
    <x v="10"/>
    <n v="5"/>
    <n v="4"/>
    <n v="-1"/>
    <m/>
    <m/>
    <n v="0"/>
  </r>
  <r>
    <x v="5"/>
    <d v="2025-03-15T00:00:00"/>
    <x v="30"/>
    <x v="18"/>
    <x v="10"/>
    <n v="3"/>
    <n v="3"/>
    <n v="0"/>
    <m/>
    <m/>
    <n v="0"/>
  </r>
  <r>
    <x v="5"/>
    <d v="2025-03-15T00:00:00"/>
    <x v="30"/>
    <x v="18"/>
    <x v="10"/>
    <n v="10"/>
    <n v="9"/>
    <n v="-1"/>
    <m/>
    <m/>
    <n v="0"/>
  </r>
  <r>
    <x v="5"/>
    <d v="2025-03-15T00:00:00"/>
    <x v="30"/>
    <x v="18"/>
    <x v="10"/>
    <n v="6"/>
    <n v="6"/>
    <n v="0"/>
    <m/>
    <m/>
    <n v="0"/>
  </r>
  <r>
    <x v="5"/>
    <d v="2025-03-15T00:00:00"/>
    <x v="30"/>
    <x v="18"/>
    <x v="10"/>
    <n v="2"/>
    <n v="2"/>
    <n v="0"/>
    <m/>
    <m/>
    <n v="0"/>
  </r>
  <r>
    <x v="5"/>
    <d v="2025-03-15T00:00:00"/>
    <x v="30"/>
    <x v="18"/>
    <x v="10"/>
    <n v="2"/>
    <n v="2"/>
    <n v="0"/>
    <m/>
    <m/>
    <n v="0"/>
  </r>
  <r>
    <x v="5"/>
    <d v="2025-03-15T00:00:00"/>
    <x v="30"/>
    <x v="18"/>
    <x v="14"/>
    <m/>
    <m/>
    <n v="0"/>
    <n v="6"/>
    <n v="5"/>
    <n v="-1"/>
  </r>
  <r>
    <x v="5"/>
    <d v="2025-03-15T00:00:00"/>
    <x v="30"/>
    <x v="18"/>
    <x v="14"/>
    <m/>
    <m/>
    <n v="0"/>
    <n v="2"/>
    <n v="1"/>
    <n v="-1"/>
  </r>
  <r>
    <x v="5"/>
    <d v="2025-03-15T00:00:00"/>
    <x v="30"/>
    <x v="18"/>
    <x v="14"/>
    <m/>
    <m/>
    <n v="0"/>
    <n v="6"/>
    <n v="5"/>
    <n v="-1"/>
  </r>
  <r>
    <x v="5"/>
    <d v="2025-03-15T00:00:00"/>
    <x v="30"/>
    <x v="18"/>
    <x v="14"/>
    <m/>
    <m/>
    <n v="0"/>
    <n v="3"/>
    <n v="3"/>
    <n v="0"/>
  </r>
  <r>
    <x v="5"/>
    <d v="2025-03-15T00:00:00"/>
    <x v="30"/>
    <x v="18"/>
    <x v="14"/>
    <m/>
    <m/>
    <n v="0"/>
    <n v="6"/>
    <n v="5"/>
    <n v="-1"/>
  </r>
  <r>
    <x v="5"/>
    <d v="2025-03-15T00:00:00"/>
    <x v="30"/>
    <x v="18"/>
    <x v="14"/>
    <m/>
    <m/>
    <n v="0"/>
    <n v="3"/>
    <n v="2"/>
    <n v="-1"/>
  </r>
  <r>
    <x v="5"/>
    <d v="2025-03-15T00:00:00"/>
    <x v="30"/>
    <x v="18"/>
    <x v="14"/>
    <n v="1"/>
    <n v="1"/>
    <n v="0"/>
    <m/>
    <m/>
    <n v="0"/>
  </r>
  <r>
    <x v="5"/>
    <d v="2025-03-15T00:00:00"/>
    <x v="30"/>
    <x v="18"/>
    <x v="10"/>
    <n v="1"/>
    <n v="1"/>
    <n v="0"/>
    <m/>
    <m/>
    <n v="0"/>
  </r>
  <r>
    <x v="5"/>
    <d v="2025-03-22T00:00:00"/>
    <x v="31"/>
    <x v="23"/>
    <x v="7"/>
    <n v="1"/>
    <n v="1"/>
    <n v="0"/>
    <m/>
    <n v="0"/>
    <n v="0"/>
  </r>
  <r>
    <x v="5"/>
    <d v="2025-03-22T00:00:00"/>
    <x v="31"/>
    <x v="23"/>
    <x v="7"/>
    <n v="1"/>
    <n v="2"/>
    <n v="1"/>
    <m/>
    <n v="0"/>
    <n v="0"/>
  </r>
  <r>
    <x v="5"/>
    <d v="2025-03-22T00:00:00"/>
    <x v="31"/>
    <x v="23"/>
    <x v="7"/>
    <n v="1"/>
    <n v="1"/>
    <n v="0"/>
    <m/>
    <n v="0"/>
    <n v="0"/>
  </r>
  <r>
    <x v="5"/>
    <d v="2025-03-22T00:00:00"/>
    <x v="31"/>
    <x v="23"/>
    <x v="7"/>
    <n v="1"/>
    <n v="3"/>
    <n v="2"/>
    <m/>
    <n v="0"/>
    <n v="0"/>
  </r>
  <r>
    <x v="5"/>
    <d v="2025-03-22T00:00:00"/>
    <x v="31"/>
    <x v="23"/>
    <x v="7"/>
    <n v="1"/>
    <n v="1"/>
    <n v="0"/>
    <m/>
    <n v="0"/>
    <n v="0"/>
  </r>
  <r>
    <x v="5"/>
    <d v="2025-03-22T00:00:00"/>
    <x v="31"/>
    <x v="23"/>
    <x v="7"/>
    <n v="12"/>
    <n v="12"/>
    <n v="0"/>
    <m/>
    <n v="0"/>
    <n v="0"/>
  </r>
  <r>
    <x v="5"/>
    <d v="2025-03-22T00:00:00"/>
    <x v="31"/>
    <x v="23"/>
    <x v="7"/>
    <n v="2"/>
    <n v="2"/>
    <n v="0"/>
    <m/>
    <n v="0"/>
    <n v="0"/>
  </r>
  <r>
    <x v="5"/>
    <d v="2025-03-22T00:00:00"/>
    <x v="31"/>
    <x v="23"/>
    <x v="7"/>
    <n v="2"/>
    <n v="2"/>
    <n v="0"/>
    <m/>
    <n v="0"/>
    <n v="0"/>
  </r>
  <r>
    <x v="5"/>
    <d v="2025-03-22T00:00:00"/>
    <x v="31"/>
    <x v="23"/>
    <x v="7"/>
    <n v="4"/>
    <n v="4"/>
    <n v="0"/>
    <m/>
    <n v="0"/>
    <n v="0"/>
  </r>
  <r>
    <x v="5"/>
    <d v="2025-03-22T00:00:00"/>
    <x v="31"/>
    <x v="23"/>
    <x v="7"/>
    <n v="8"/>
    <n v="5"/>
    <n v="-3"/>
    <m/>
    <n v="0"/>
    <n v="0"/>
  </r>
  <r>
    <x v="5"/>
    <d v="2025-03-22T00:00:00"/>
    <x v="31"/>
    <x v="23"/>
    <x v="7"/>
    <n v="2"/>
    <n v="2"/>
    <n v="0"/>
    <m/>
    <n v="0"/>
    <n v="0"/>
  </r>
  <r>
    <x v="5"/>
    <d v="2025-03-22T00:00:00"/>
    <x v="31"/>
    <x v="23"/>
    <x v="7"/>
    <n v="3"/>
    <n v="3"/>
    <n v="0"/>
    <m/>
    <n v="0"/>
    <n v="0"/>
  </r>
  <r>
    <x v="5"/>
    <d v="2025-03-22T00:00:00"/>
    <x v="31"/>
    <x v="23"/>
    <x v="7"/>
    <n v="10"/>
    <n v="7"/>
    <n v="-3"/>
    <m/>
    <n v="0"/>
    <n v="0"/>
  </r>
  <r>
    <x v="5"/>
    <d v="2025-03-22T00:00:00"/>
    <x v="31"/>
    <x v="23"/>
    <x v="7"/>
    <n v="6"/>
    <n v="5"/>
    <n v="-1"/>
    <m/>
    <n v="0"/>
    <n v="0"/>
  </r>
  <r>
    <x v="5"/>
    <d v="2025-03-22T00:00:00"/>
    <x v="31"/>
    <x v="23"/>
    <x v="7"/>
    <n v="2"/>
    <n v="2"/>
    <n v="0"/>
    <m/>
    <n v="0"/>
    <n v="0"/>
  </r>
  <r>
    <x v="5"/>
    <d v="2025-03-22T00:00:00"/>
    <x v="31"/>
    <x v="23"/>
    <x v="7"/>
    <n v="6"/>
    <n v="6"/>
    <n v="0"/>
    <m/>
    <n v="0"/>
    <n v="0"/>
  </r>
  <r>
    <x v="5"/>
    <d v="2025-03-22T00:00:00"/>
    <x v="31"/>
    <x v="16"/>
    <x v="9"/>
    <n v="1"/>
    <n v="1"/>
    <n v="0"/>
    <m/>
    <m/>
    <n v="0"/>
  </r>
  <r>
    <x v="5"/>
    <d v="2025-03-22T00:00:00"/>
    <x v="31"/>
    <x v="16"/>
    <x v="9"/>
    <n v="1"/>
    <n v="1"/>
    <n v="0"/>
    <m/>
    <m/>
    <n v="0"/>
  </r>
  <r>
    <x v="5"/>
    <d v="2025-03-22T00:00:00"/>
    <x v="31"/>
    <x v="16"/>
    <x v="9"/>
    <n v="1"/>
    <n v="1"/>
    <n v="0"/>
    <m/>
    <m/>
    <n v="0"/>
  </r>
  <r>
    <x v="5"/>
    <d v="2025-03-22T00:00:00"/>
    <x v="31"/>
    <x v="16"/>
    <x v="9"/>
    <n v="1"/>
    <n v="1"/>
    <n v="0"/>
    <m/>
    <m/>
    <n v="0"/>
  </r>
  <r>
    <x v="5"/>
    <d v="2025-03-22T00:00:00"/>
    <x v="31"/>
    <x v="16"/>
    <x v="9"/>
    <n v="2"/>
    <n v="2"/>
    <n v="0"/>
    <m/>
    <m/>
    <n v="0"/>
  </r>
  <r>
    <x v="5"/>
    <d v="2025-03-22T00:00:00"/>
    <x v="31"/>
    <x v="16"/>
    <x v="9"/>
    <n v="2"/>
    <n v="2"/>
    <n v="0"/>
    <m/>
    <m/>
    <n v="0"/>
  </r>
  <r>
    <x v="5"/>
    <d v="2025-03-22T00:00:00"/>
    <x v="31"/>
    <x v="16"/>
    <x v="9"/>
    <n v="12"/>
    <n v="12"/>
    <n v="0"/>
    <m/>
    <m/>
    <n v="0"/>
  </r>
  <r>
    <x v="5"/>
    <d v="2025-03-22T00:00:00"/>
    <x v="31"/>
    <x v="16"/>
    <x v="9"/>
    <n v="1"/>
    <n v="1"/>
    <n v="0"/>
    <m/>
    <m/>
    <n v="0"/>
  </r>
  <r>
    <x v="5"/>
    <d v="2025-03-22T00:00:00"/>
    <x v="31"/>
    <x v="16"/>
    <x v="9"/>
    <n v="1"/>
    <n v="1"/>
    <n v="0"/>
    <m/>
    <m/>
    <n v="0"/>
  </r>
  <r>
    <x v="5"/>
    <d v="2025-03-22T00:00:00"/>
    <x v="31"/>
    <x v="16"/>
    <x v="9"/>
    <n v="4"/>
    <n v="4"/>
    <n v="0"/>
    <m/>
    <m/>
    <n v="0"/>
  </r>
  <r>
    <x v="5"/>
    <d v="2025-03-22T00:00:00"/>
    <x v="31"/>
    <x v="16"/>
    <x v="9"/>
    <n v="2"/>
    <n v="2"/>
    <n v="0"/>
    <m/>
    <m/>
    <n v="0"/>
  </r>
  <r>
    <x v="5"/>
    <d v="2025-03-22T00:00:00"/>
    <x v="31"/>
    <x v="16"/>
    <x v="9"/>
    <n v="2"/>
    <n v="2"/>
    <n v="0"/>
    <m/>
    <m/>
    <n v="0"/>
  </r>
  <r>
    <x v="5"/>
    <d v="2025-03-22T00:00:00"/>
    <x v="31"/>
    <x v="16"/>
    <x v="9"/>
    <n v="1"/>
    <n v="1"/>
    <n v="0"/>
    <m/>
    <m/>
    <n v="0"/>
  </r>
  <r>
    <x v="5"/>
    <d v="2025-03-22T00:00:00"/>
    <x v="31"/>
    <x v="16"/>
    <x v="9"/>
    <n v="5"/>
    <n v="4"/>
    <n v="-1"/>
    <m/>
    <m/>
    <n v="0"/>
  </r>
  <r>
    <x v="5"/>
    <d v="2025-03-22T00:00:00"/>
    <x v="31"/>
    <x v="16"/>
    <x v="9"/>
    <n v="3"/>
    <n v="5"/>
    <n v="2"/>
    <m/>
    <m/>
    <n v="0"/>
  </r>
  <r>
    <x v="5"/>
    <d v="2025-03-22T00:00:00"/>
    <x v="31"/>
    <x v="16"/>
    <x v="9"/>
    <n v="10"/>
    <n v="10"/>
    <n v="0"/>
    <m/>
    <m/>
    <n v="0"/>
  </r>
  <r>
    <x v="5"/>
    <d v="2025-03-22T00:00:00"/>
    <x v="31"/>
    <x v="16"/>
    <x v="9"/>
    <n v="6"/>
    <n v="6"/>
    <n v="0"/>
    <m/>
    <m/>
    <n v="0"/>
  </r>
  <r>
    <x v="5"/>
    <d v="2025-03-22T00:00:00"/>
    <x v="31"/>
    <x v="16"/>
    <x v="9"/>
    <n v="2"/>
    <n v="2"/>
    <n v="0"/>
    <m/>
    <m/>
    <n v="0"/>
  </r>
  <r>
    <x v="5"/>
    <d v="2025-03-22T00:00:00"/>
    <x v="31"/>
    <x v="16"/>
    <x v="9"/>
    <n v="2"/>
    <n v="2"/>
    <n v="0"/>
    <m/>
    <m/>
    <n v="0"/>
  </r>
  <r>
    <x v="5"/>
    <d v="2025-03-22T00:00:00"/>
    <x v="31"/>
    <x v="16"/>
    <x v="9"/>
    <n v="1"/>
    <n v="1"/>
    <n v="0"/>
    <m/>
    <m/>
    <n v="0"/>
  </r>
  <r>
    <x v="5"/>
    <d v="2025-03-22T00:00:00"/>
    <x v="31"/>
    <x v="16"/>
    <x v="16"/>
    <m/>
    <n v="1"/>
    <n v="1"/>
    <n v="7"/>
    <n v="4"/>
    <n v="-3"/>
  </r>
  <r>
    <x v="5"/>
    <d v="2025-03-22T00:00:00"/>
    <x v="31"/>
    <x v="16"/>
    <x v="16"/>
    <n v="1"/>
    <n v="1"/>
    <n v="0"/>
    <n v="0"/>
    <n v="0"/>
    <n v="0"/>
  </r>
  <r>
    <x v="5"/>
    <d v="2025-03-22T00:00:00"/>
    <x v="31"/>
    <x v="16"/>
    <x v="16"/>
    <m/>
    <n v="1"/>
    <n v="1"/>
    <n v="2"/>
    <n v="0"/>
    <n v="-2"/>
  </r>
  <r>
    <x v="5"/>
    <d v="2025-03-22T00:00:00"/>
    <x v="31"/>
    <x v="16"/>
    <x v="16"/>
    <n v="1"/>
    <n v="1"/>
    <n v="0"/>
    <n v="0"/>
    <n v="0"/>
    <n v="0"/>
  </r>
  <r>
    <x v="5"/>
    <d v="2025-03-22T00:00:00"/>
    <x v="31"/>
    <x v="18"/>
    <x v="10"/>
    <n v="1"/>
    <n v="1"/>
    <n v="0"/>
    <m/>
    <m/>
    <n v="0"/>
  </r>
  <r>
    <x v="5"/>
    <d v="2025-03-22T00:00:00"/>
    <x v="31"/>
    <x v="18"/>
    <x v="10"/>
    <n v="1"/>
    <n v="1"/>
    <n v="0"/>
    <m/>
    <m/>
    <n v="0"/>
  </r>
  <r>
    <x v="5"/>
    <d v="2025-03-22T00:00:00"/>
    <x v="31"/>
    <x v="18"/>
    <x v="10"/>
    <n v="1"/>
    <n v="1"/>
    <n v="0"/>
    <m/>
    <m/>
    <n v="0"/>
  </r>
  <r>
    <x v="5"/>
    <d v="2025-03-22T00:00:00"/>
    <x v="31"/>
    <x v="18"/>
    <x v="10"/>
    <n v="1"/>
    <n v="1"/>
    <n v="0"/>
    <m/>
    <m/>
    <n v="0"/>
  </r>
  <r>
    <x v="5"/>
    <d v="2025-03-22T00:00:00"/>
    <x v="31"/>
    <x v="18"/>
    <x v="10"/>
    <n v="2"/>
    <n v="2"/>
    <n v="0"/>
    <m/>
    <m/>
    <n v="0"/>
  </r>
  <r>
    <x v="5"/>
    <d v="2025-03-22T00:00:00"/>
    <x v="31"/>
    <x v="18"/>
    <x v="10"/>
    <n v="2"/>
    <n v="2"/>
    <n v="0"/>
    <m/>
    <m/>
    <n v="0"/>
  </r>
  <r>
    <x v="5"/>
    <d v="2025-03-22T00:00:00"/>
    <x v="31"/>
    <x v="18"/>
    <x v="10"/>
    <n v="12"/>
    <n v="12"/>
    <n v="0"/>
    <m/>
    <m/>
    <n v="0"/>
  </r>
  <r>
    <x v="5"/>
    <d v="2025-03-22T00:00:00"/>
    <x v="31"/>
    <x v="18"/>
    <x v="10"/>
    <n v="1"/>
    <n v="1"/>
    <n v="0"/>
    <m/>
    <m/>
    <n v="0"/>
  </r>
  <r>
    <x v="5"/>
    <d v="2025-03-22T00:00:00"/>
    <x v="31"/>
    <x v="18"/>
    <x v="10"/>
    <n v="1"/>
    <n v="1"/>
    <n v="0"/>
    <m/>
    <m/>
    <n v="0"/>
  </r>
  <r>
    <x v="5"/>
    <d v="2025-03-22T00:00:00"/>
    <x v="31"/>
    <x v="18"/>
    <x v="10"/>
    <n v="4"/>
    <n v="4"/>
    <n v="0"/>
    <m/>
    <m/>
    <n v="0"/>
  </r>
  <r>
    <x v="5"/>
    <d v="2025-03-22T00:00:00"/>
    <x v="31"/>
    <x v="18"/>
    <x v="10"/>
    <n v="2"/>
    <n v="2"/>
    <n v="0"/>
    <m/>
    <m/>
    <n v="0"/>
  </r>
  <r>
    <x v="5"/>
    <d v="2025-03-22T00:00:00"/>
    <x v="31"/>
    <x v="18"/>
    <x v="10"/>
    <n v="2"/>
    <n v="2"/>
    <n v="0"/>
    <m/>
    <m/>
    <n v="0"/>
  </r>
  <r>
    <x v="5"/>
    <d v="2025-03-22T00:00:00"/>
    <x v="31"/>
    <x v="18"/>
    <x v="10"/>
    <n v="1"/>
    <n v="1"/>
    <n v="0"/>
    <m/>
    <m/>
    <n v="0"/>
  </r>
  <r>
    <x v="5"/>
    <d v="2025-03-22T00:00:00"/>
    <x v="31"/>
    <x v="18"/>
    <x v="10"/>
    <n v="5"/>
    <n v="5"/>
    <n v="0"/>
    <m/>
    <m/>
    <n v="0"/>
  </r>
  <r>
    <x v="5"/>
    <d v="2025-03-22T00:00:00"/>
    <x v="31"/>
    <x v="18"/>
    <x v="10"/>
    <n v="3"/>
    <n v="3"/>
    <n v="0"/>
    <m/>
    <m/>
    <n v="0"/>
  </r>
  <r>
    <x v="5"/>
    <d v="2025-03-22T00:00:00"/>
    <x v="31"/>
    <x v="18"/>
    <x v="10"/>
    <n v="10"/>
    <n v="9"/>
    <n v="-1"/>
    <m/>
    <m/>
    <n v="0"/>
  </r>
  <r>
    <x v="5"/>
    <d v="2025-03-22T00:00:00"/>
    <x v="31"/>
    <x v="18"/>
    <x v="10"/>
    <n v="6"/>
    <n v="6"/>
    <n v="0"/>
    <m/>
    <m/>
    <n v="0"/>
  </r>
  <r>
    <x v="5"/>
    <d v="2025-03-22T00:00:00"/>
    <x v="31"/>
    <x v="18"/>
    <x v="10"/>
    <n v="2"/>
    <n v="2"/>
    <n v="0"/>
    <m/>
    <m/>
    <n v="0"/>
  </r>
  <r>
    <x v="5"/>
    <d v="2025-03-22T00:00:00"/>
    <x v="31"/>
    <x v="18"/>
    <x v="10"/>
    <n v="2"/>
    <n v="2"/>
    <n v="0"/>
    <m/>
    <m/>
    <n v="0"/>
  </r>
  <r>
    <x v="5"/>
    <d v="2025-03-22T00:00:00"/>
    <x v="31"/>
    <x v="18"/>
    <x v="14"/>
    <m/>
    <m/>
    <n v="0"/>
    <n v="6"/>
    <n v="6"/>
    <n v="0"/>
  </r>
  <r>
    <x v="5"/>
    <d v="2025-03-22T00:00:00"/>
    <x v="31"/>
    <x v="18"/>
    <x v="14"/>
    <m/>
    <m/>
    <n v="0"/>
    <n v="2"/>
    <n v="2"/>
    <n v="0"/>
  </r>
  <r>
    <x v="5"/>
    <d v="2025-03-22T00:00:00"/>
    <x v="31"/>
    <x v="18"/>
    <x v="14"/>
    <m/>
    <m/>
    <n v="0"/>
    <n v="6"/>
    <n v="5"/>
    <n v="-1"/>
  </r>
  <r>
    <x v="5"/>
    <d v="2025-03-22T00:00:00"/>
    <x v="31"/>
    <x v="18"/>
    <x v="14"/>
    <m/>
    <m/>
    <n v="0"/>
    <n v="3"/>
    <n v="3"/>
    <n v="0"/>
  </r>
  <r>
    <x v="5"/>
    <d v="2025-03-22T00:00:00"/>
    <x v="31"/>
    <x v="18"/>
    <x v="14"/>
    <m/>
    <m/>
    <n v="0"/>
    <n v="6"/>
    <n v="5"/>
    <n v="-1"/>
  </r>
  <r>
    <x v="5"/>
    <d v="2025-03-22T00:00:00"/>
    <x v="31"/>
    <x v="18"/>
    <x v="14"/>
    <m/>
    <m/>
    <n v="0"/>
    <n v="3"/>
    <n v="2"/>
    <n v="-1"/>
  </r>
  <r>
    <x v="5"/>
    <d v="2025-03-22T00:00:00"/>
    <x v="31"/>
    <x v="18"/>
    <x v="14"/>
    <n v="1"/>
    <n v="1"/>
    <n v="0"/>
    <m/>
    <m/>
    <n v="0"/>
  </r>
  <r>
    <x v="5"/>
    <d v="2025-03-22T00:00:00"/>
    <x v="31"/>
    <x v="18"/>
    <x v="10"/>
    <n v="1"/>
    <n v="1"/>
    <n v="0"/>
    <m/>
    <m/>
    <n v="0"/>
  </r>
  <r>
    <x v="5"/>
    <d v="2025-03-17T00:00:00"/>
    <x v="31"/>
    <x v="23"/>
    <x v="13"/>
    <n v="1"/>
    <n v="1"/>
    <n v="0"/>
    <m/>
    <m/>
    <n v="0"/>
  </r>
  <r>
    <x v="5"/>
    <d v="2025-03-17T00:00:00"/>
    <x v="31"/>
    <x v="23"/>
    <x v="13"/>
    <n v="1"/>
    <n v="1"/>
    <n v="0"/>
    <m/>
    <m/>
    <n v="0"/>
  </r>
  <r>
    <x v="5"/>
    <d v="2025-03-17T00:00:00"/>
    <x v="31"/>
    <x v="23"/>
    <x v="13"/>
    <n v="2"/>
    <n v="2"/>
    <n v="0"/>
    <m/>
    <m/>
    <n v="0"/>
  </r>
  <r>
    <x v="5"/>
    <d v="2025-03-17T00:00:00"/>
    <x v="31"/>
    <x v="23"/>
    <x v="13"/>
    <n v="1"/>
    <n v="1"/>
    <n v="0"/>
    <m/>
    <m/>
    <n v="0"/>
  </r>
  <r>
    <x v="5"/>
    <d v="2025-03-17T00:00:00"/>
    <x v="31"/>
    <x v="23"/>
    <x v="13"/>
    <n v="1"/>
    <n v="1"/>
    <n v="0"/>
    <m/>
    <m/>
    <n v="0"/>
  </r>
  <r>
    <x v="5"/>
    <d v="2025-03-17T00:00:00"/>
    <x v="31"/>
    <x v="23"/>
    <x v="13"/>
    <n v="1"/>
    <n v="1"/>
    <n v="0"/>
    <m/>
    <m/>
    <n v="0"/>
  </r>
  <r>
    <x v="5"/>
    <d v="2025-03-17T00:00:00"/>
    <x v="31"/>
    <x v="23"/>
    <x v="13"/>
    <n v="1"/>
    <n v="1"/>
    <n v="0"/>
    <m/>
    <m/>
    <n v="0"/>
  </r>
  <r>
    <x v="5"/>
    <d v="2025-03-17T00:00:00"/>
    <x v="31"/>
    <x v="23"/>
    <x v="13"/>
    <n v="1"/>
    <n v="1"/>
    <n v="0"/>
    <m/>
    <m/>
    <n v="0"/>
  </r>
  <r>
    <x v="5"/>
    <d v="2025-03-17T00:00:00"/>
    <x v="31"/>
    <x v="23"/>
    <x v="13"/>
    <n v="3"/>
    <n v="3"/>
    <n v="0"/>
    <m/>
    <m/>
    <n v="0"/>
  </r>
  <r>
    <x v="5"/>
    <d v="2025-03-17T00:00:00"/>
    <x v="31"/>
    <x v="23"/>
    <x v="13"/>
    <n v="1"/>
    <n v="1"/>
    <n v="0"/>
    <m/>
    <m/>
    <n v="0"/>
  </r>
  <r>
    <x v="5"/>
    <d v="2025-03-17T00:00:00"/>
    <x v="31"/>
    <x v="23"/>
    <x v="13"/>
    <n v="1"/>
    <n v="1"/>
    <n v="0"/>
    <m/>
    <m/>
    <n v="0"/>
  </r>
  <r>
    <x v="5"/>
    <d v="2025-03-17T00:00:00"/>
    <x v="31"/>
    <x v="23"/>
    <x v="13"/>
    <n v="1"/>
    <n v="1"/>
    <n v="0"/>
    <m/>
    <m/>
    <n v="0"/>
  </r>
  <r>
    <x v="5"/>
    <d v="2025-03-17T00:00:00"/>
    <x v="31"/>
    <x v="23"/>
    <x v="13"/>
    <n v="1"/>
    <n v="1"/>
    <n v="0"/>
    <m/>
    <m/>
    <n v="0"/>
  </r>
  <r>
    <x v="5"/>
    <d v="2025-03-17T00:00:00"/>
    <x v="31"/>
    <x v="23"/>
    <x v="13"/>
    <n v="4"/>
    <n v="4"/>
    <n v="0"/>
    <m/>
    <m/>
    <n v="0"/>
  </r>
  <r>
    <x v="5"/>
    <d v="2025-03-17T00:00:00"/>
    <x v="31"/>
    <x v="23"/>
    <x v="13"/>
    <n v="1"/>
    <n v="2"/>
    <n v="1"/>
    <m/>
    <m/>
    <n v="0"/>
  </r>
  <r>
    <x v="5"/>
    <d v="2025-03-17T00:00:00"/>
    <x v="31"/>
    <x v="23"/>
    <x v="13"/>
    <m/>
    <n v="3"/>
    <n v="3"/>
    <m/>
    <m/>
    <n v="0"/>
  </r>
  <r>
    <x v="5"/>
    <d v="2025-03-17T00:00:00"/>
    <x v="31"/>
    <x v="23"/>
    <x v="13"/>
    <n v="2"/>
    <n v="4"/>
    <n v="2"/>
    <m/>
    <m/>
    <n v="0"/>
  </r>
  <r>
    <x v="5"/>
    <d v="2025-03-22T00:00:00"/>
    <x v="31"/>
    <x v="18"/>
    <x v="19"/>
    <n v="2"/>
    <n v="2"/>
    <n v="0"/>
    <m/>
    <m/>
    <n v="0"/>
  </r>
  <r>
    <x v="5"/>
    <d v="2025-03-22T00:00:00"/>
    <x v="31"/>
    <x v="18"/>
    <x v="19"/>
    <n v="1"/>
    <n v="1"/>
    <n v="0"/>
    <m/>
    <m/>
    <n v="0"/>
  </r>
  <r>
    <x v="5"/>
    <d v="2025-03-22T00:00:00"/>
    <x v="31"/>
    <x v="18"/>
    <x v="19"/>
    <n v="3"/>
    <n v="3"/>
    <n v="0"/>
    <m/>
    <m/>
    <n v="0"/>
  </r>
  <r>
    <x v="5"/>
    <d v="2025-03-22T00:00:00"/>
    <x v="31"/>
    <x v="18"/>
    <x v="19"/>
    <n v="3"/>
    <n v="3"/>
    <n v="0"/>
    <n v="1"/>
    <n v="1"/>
    <n v="0"/>
  </r>
  <r>
    <x v="5"/>
    <d v="2025-03-22T00:00:00"/>
    <x v="31"/>
    <x v="18"/>
    <x v="19"/>
    <n v="0"/>
    <n v="0"/>
    <n v="0"/>
    <m/>
    <m/>
    <n v="0"/>
  </r>
  <r>
    <x v="5"/>
    <d v="2025-03-22T00:00:00"/>
    <x v="31"/>
    <x v="18"/>
    <x v="19"/>
    <n v="1"/>
    <n v="1"/>
    <n v="0"/>
    <m/>
    <n v="0"/>
    <n v="0"/>
  </r>
  <r>
    <x v="5"/>
    <d v="2025-03-22T00:00:00"/>
    <x v="31"/>
    <x v="18"/>
    <x v="19"/>
    <n v="1"/>
    <n v="1"/>
    <n v="0"/>
    <m/>
    <m/>
    <n v="0"/>
  </r>
  <r>
    <x v="5"/>
    <d v="2025-03-22T00:00:00"/>
    <x v="31"/>
    <x v="18"/>
    <x v="19"/>
    <n v="3"/>
    <n v="3"/>
    <n v="0"/>
    <m/>
    <m/>
    <n v="0"/>
  </r>
  <r>
    <x v="5"/>
    <d v="2025-03-22T00:00:00"/>
    <x v="31"/>
    <x v="18"/>
    <x v="19"/>
    <n v="3"/>
    <n v="3"/>
    <n v="0"/>
    <m/>
    <n v="1"/>
    <n v="1"/>
  </r>
  <r>
    <x v="5"/>
    <d v="2025-03-22T00:00:00"/>
    <x v="31"/>
    <x v="18"/>
    <x v="19"/>
    <n v="0"/>
    <n v="0"/>
    <n v="0"/>
    <m/>
    <m/>
    <n v="0"/>
  </r>
  <r>
    <x v="5"/>
    <d v="2025-03-22T00:00:00"/>
    <x v="31"/>
    <x v="18"/>
    <x v="19"/>
    <n v="1"/>
    <n v="1"/>
    <n v="0"/>
    <m/>
    <m/>
    <n v="0"/>
  </r>
  <r>
    <x v="5"/>
    <d v="2025-03-15T00:00:00"/>
    <x v="30"/>
    <x v="23"/>
    <x v="13"/>
    <n v="1"/>
    <n v="1"/>
    <n v="0"/>
    <m/>
    <m/>
    <n v="0"/>
  </r>
  <r>
    <x v="5"/>
    <d v="2025-03-15T00:00:00"/>
    <x v="30"/>
    <x v="23"/>
    <x v="13"/>
    <n v="1"/>
    <n v="1"/>
    <n v="0"/>
    <m/>
    <m/>
    <n v="0"/>
  </r>
  <r>
    <x v="5"/>
    <d v="2025-03-15T00:00:00"/>
    <x v="30"/>
    <x v="23"/>
    <x v="13"/>
    <n v="2"/>
    <n v="2"/>
    <n v="0"/>
    <m/>
    <m/>
    <n v="0"/>
  </r>
  <r>
    <x v="5"/>
    <d v="2025-03-15T00:00:00"/>
    <x v="30"/>
    <x v="23"/>
    <x v="13"/>
    <n v="1"/>
    <n v="1"/>
    <n v="0"/>
    <m/>
    <m/>
    <n v="0"/>
  </r>
  <r>
    <x v="5"/>
    <d v="2025-03-15T00:00:00"/>
    <x v="30"/>
    <x v="23"/>
    <x v="13"/>
    <n v="1"/>
    <n v="1"/>
    <n v="0"/>
    <m/>
    <m/>
    <n v="0"/>
  </r>
  <r>
    <x v="5"/>
    <d v="2025-03-15T00:00:00"/>
    <x v="30"/>
    <x v="23"/>
    <x v="13"/>
    <n v="1"/>
    <n v="1"/>
    <n v="0"/>
    <m/>
    <m/>
    <n v="0"/>
  </r>
  <r>
    <x v="5"/>
    <d v="2025-03-15T00:00:00"/>
    <x v="30"/>
    <x v="23"/>
    <x v="13"/>
    <n v="1"/>
    <n v="1"/>
    <n v="0"/>
    <m/>
    <m/>
    <n v="0"/>
  </r>
  <r>
    <x v="5"/>
    <d v="2025-03-15T00:00:00"/>
    <x v="30"/>
    <x v="23"/>
    <x v="13"/>
    <n v="1"/>
    <n v="1"/>
    <n v="0"/>
    <m/>
    <m/>
    <n v="0"/>
  </r>
  <r>
    <x v="5"/>
    <d v="2025-03-15T00:00:00"/>
    <x v="30"/>
    <x v="23"/>
    <x v="13"/>
    <n v="3"/>
    <n v="3"/>
    <n v="0"/>
    <m/>
    <m/>
    <n v="0"/>
  </r>
  <r>
    <x v="5"/>
    <d v="2025-03-15T00:00:00"/>
    <x v="30"/>
    <x v="23"/>
    <x v="13"/>
    <n v="1"/>
    <n v="1"/>
    <n v="0"/>
    <m/>
    <m/>
    <n v="0"/>
  </r>
  <r>
    <x v="5"/>
    <d v="2025-03-15T00:00:00"/>
    <x v="30"/>
    <x v="23"/>
    <x v="13"/>
    <n v="1"/>
    <n v="1"/>
    <n v="0"/>
    <m/>
    <m/>
    <n v="0"/>
  </r>
  <r>
    <x v="5"/>
    <d v="2025-03-15T00:00:00"/>
    <x v="30"/>
    <x v="23"/>
    <x v="13"/>
    <n v="1"/>
    <n v="1"/>
    <n v="0"/>
    <m/>
    <m/>
    <n v="0"/>
  </r>
  <r>
    <x v="5"/>
    <d v="2025-03-15T00:00:00"/>
    <x v="30"/>
    <x v="23"/>
    <x v="13"/>
    <n v="1"/>
    <n v="1"/>
    <n v="0"/>
    <m/>
    <m/>
    <n v="0"/>
  </r>
  <r>
    <x v="5"/>
    <d v="2025-03-15T00:00:00"/>
    <x v="30"/>
    <x v="23"/>
    <x v="13"/>
    <n v="4"/>
    <n v="4"/>
    <n v="0"/>
    <m/>
    <m/>
    <n v="0"/>
  </r>
  <r>
    <x v="5"/>
    <d v="2025-03-15T00:00:00"/>
    <x v="30"/>
    <x v="23"/>
    <x v="13"/>
    <n v="1"/>
    <n v="2"/>
    <n v="1"/>
    <m/>
    <m/>
    <n v="0"/>
  </r>
  <r>
    <x v="5"/>
    <d v="2025-03-15T00:00:00"/>
    <x v="30"/>
    <x v="23"/>
    <x v="13"/>
    <m/>
    <n v="3"/>
    <n v="3"/>
    <m/>
    <m/>
    <n v="0"/>
  </r>
  <r>
    <x v="5"/>
    <d v="2025-03-15T00:00:00"/>
    <x v="30"/>
    <x v="23"/>
    <x v="13"/>
    <n v="2"/>
    <n v="4"/>
    <n v="2"/>
    <m/>
    <m/>
    <n v="0"/>
  </r>
  <r>
    <x v="5"/>
    <d v="2025-03-23T00:00:00"/>
    <x v="31"/>
    <x v="20"/>
    <x v="17"/>
    <n v="2"/>
    <n v="1"/>
    <n v="-1"/>
    <m/>
    <m/>
    <n v="0"/>
  </r>
  <r>
    <x v="5"/>
    <d v="2025-03-23T00:00:00"/>
    <x v="31"/>
    <x v="20"/>
    <x v="17"/>
    <m/>
    <n v="0"/>
    <n v="0"/>
    <n v="6"/>
    <n v="4"/>
    <n v="-2"/>
  </r>
  <r>
    <x v="5"/>
    <d v="2025-03-23T00:00:00"/>
    <x v="31"/>
    <x v="20"/>
    <x v="17"/>
    <m/>
    <n v="6"/>
    <n v="6"/>
    <n v="6"/>
    <n v="2"/>
    <n v="-4"/>
  </r>
  <r>
    <x v="5"/>
    <d v="2025-03-23T00:00:00"/>
    <x v="31"/>
    <x v="20"/>
    <x v="17"/>
    <n v="1"/>
    <n v="1"/>
    <n v="0"/>
    <m/>
    <m/>
    <n v="0"/>
  </r>
  <r>
    <x v="5"/>
    <d v="2025-03-23T00:00:00"/>
    <x v="31"/>
    <x v="20"/>
    <x v="17"/>
    <n v="1"/>
    <n v="1"/>
    <n v="0"/>
    <m/>
    <m/>
    <n v="0"/>
  </r>
  <r>
    <x v="5"/>
    <d v="2025-03-23T00:00:00"/>
    <x v="31"/>
    <x v="20"/>
    <x v="18"/>
    <n v="2"/>
    <n v="1"/>
    <n v="-1"/>
    <m/>
    <m/>
    <n v="0"/>
  </r>
  <r>
    <x v="5"/>
    <d v="2025-03-23T00:00:00"/>
    <x v="31"/>
    <x v="20"/>
    <x v="18"/>
    <n v="1"/>
    <n v="1"/>
    <n v="0"/>
    <m/>
    <m/>
    <n v="0"/>
  </r>
  <r>
    <x v="5"/>
    <d v="2025-03-23T00:00:00"/>
    <x v="31"/>
    <x v="20"/>
    <x v="18"/>
    <n v="1"/>
    <n v="1"/>
    <n v="0"/>
    <m/>
    <m/>
    <n v="0"/>
  </r>
  <r>
    <x v="5"/>
    <d v="2025-03-23T00:00:00"/>
    <x v="31"/>
    <x v="20"/>
    <x v="18"/>
    <n v="3"/>
    <n v="4"/>
    <n v="1"/>
    <n v="4"/>
    <n v="0"/>
    <n v="-4"/>
  </r>
  <r>
    <x v="5"/>
    <d v="2025-03-23T00:00:00"/>
    <x v="31"/>
    <x v="7"/>
    <x v="8"/>
    <n v="1"/>
    <n v="1"/>
    <n v="0"/>
    <m/>
    <m/>
    <n v="0"/>
  </r>
  <r>
    <x v="5"/>
    <d v="2025-03-23T00:00:00"/>
    <x v="31"/>
    <x v="7"/>
    <x v="8"/>
    <n v="1"/>
    <n v="2"/>
    <n v="1"/>
    <m/>
    <m/>
    <n v="0"/>
  </r>
  <r>
    <x v="5"/>
    <d v="2025-03-23T00:00:00"/>
    <x v="31"/>
    <x v="7"/>
    <x v="8"/>
    <n v="1"/>
    <n v="1"/>
    <n v="0"/>
    <m/>
    <m/>
    <n v="0"/>
  </r>
  <r>
    <x v="5"/>
    <d v="2025-03-23T00:00:00"/>
    <x v="31"/>
    <x v="7"/>
    <x v="8"/>
    <n v="1"/>
    <n v="1"/>
    <n v="0"/>
    <m/>
    <m/>
    <n v="0"/>
  </r>
  <r>
    <x v="5"/>
    <d v="2025-03-23T00:00:00"/>
    <x v="31"/>
    <x v="7"/>
    <x v="8"/>
    <n v="2"/>
    <n v="2"/>
    <n v="0"/>
    <m/>
    <m/>
    <n v="0"/>
  </r>
  <r>
    <x v="5"/>
    <d v="2025-03-23T00:00:00"/>
    <x v="31"/>
    <x v="7"/>
    <x v="8"/>
    <n v="2"/>
    <n v="1"/>
    <n v="-1"/>
    <m/>
    <m/>
    <n v="0"/>
  </r>
  <r>
    <x v="5"/>
    <d v="2025-03-23T00:00:00"/>
    <x v="31"/>
    <x v="7"/>
    <x v="8"/>
    <n v="12"/>
    <n v="12"/>
    <n v="0"/>
    <m/>
    <m/>
    <n v="0"/>
  </r>
  <r>
    <x v="5"/>
    <d v="2025-03-23T00:00:00"/>
    <x v="31"/>
    <x v="7"/>
    <x v="8"/>
    <n v="1"/>
    <n v="1"/>
    <n v="0"/>
    <m/>
    <m/>
    <n v="0"/>
  </r>
  <r>
    <x v="5"/>
    <d v="2025-03-23T00:00:00"/>
    <x v="31"/>
    <x v="7"/>
    <x v="8"/>
    <n v="1"/>
    <n v="1"/>
    <n v="0"/>
    <m/>
    <m/>
    <n v="0"/>
  </r>
  <r>
    <x v="5"/>
    <d v="2025-03-23T00:00:00"/>
    <x v="31"/>
    <x v="7"/>
    <x v="8"/>
    <n v="4"/>
    <n v="4"/>
    <n v="0"/>
    <m/>
    <m/>
    <n v="0"/>
  </r>
  <r>
    <x v="5"/>
    <d v="2025-03-23T00:00:00"/>
    <x v="31"/>
    <x v="7"/>
    <x v="8"/>
    <n v="2"/>
    <n v="2"/>
    <n v="0"/>
    <m/>
    <m/>
    <n v="0"/>
  </r>
  <r>
    <x v="5"/>
    <d v="2025-03-23T00:00:00"/>
    <x v="31"/>
    <x v="7"/>
    <x v="8"/>
    <n v="2"/>
    <n v="2"/>
    <n v="0"/>
    <m/>
    <m/>
    <n v="0"/>
  </r>
  <r>
    <x v="5"/>
    <d v="2025-03-23T00:00:00"/>
    <x v="31"/>
    <x v="7"/>
    <x v="8"/>
    <n v="4"/>
    <n v="4"/>
    <n v="0"/>
    <m/>
    <m/>
    <n v="0"/>
  </r>
  <r>
    <x v="5"/>
    <d v="2025-03-23T00:00:00"/>
    <x v="31"/>
    <x v="7"/>
    <x v="8"/>
    <n v="1"/>
    <n v="1"/>
    <n v="0"/>
    <m/>
    <m/>
    <n v="0"/>
  </r>
  <r>
    <x v="5"/>
    <d v="2025-03-23T00:00:00"/>
    <x v="31"/>
    <x v="7"/>
    <x v="8"/>
    <n v="3"/>
    <n v="3"/>
    <n v="0"/>
    <m/>
    <m/>
    <n v="0"/>
  </r>
  <r>
    <x v="5"/>
    <d v="2025-03-23T00:00:00"/>
    <x v="31"/>
    <x v="7"/>
    <x v="8"/>
    <n v="10"/>
    <n v="10"/>
    <n v="0"/>
    <m/>
    <m/>
    <n v="0"/>
  </r>
  <r>
    <x v="5"/>
    <d v="2025-03-23T00:00:00"/>
    <x v="31"/>
    <x v="7"/>
    <x v="8"/>
    <n v="6"/>
    <n v="6"/>
    <n v="0"/>
    <m/>
    <m/>
    <n v="0"/>
  </r>
  <r>
    <x v="5"/>
    <d v="2025-03-23T00:00:00"/>
    <x v="31"/>
    <x v="7"/>
    <x v="8"/>
    <n v="2"/>
    <n v="1"/>
    <n v="-1"/>
    <m/>
    <m/>
    <n v="0"/>
  </r>
  <r>
    <x v="5"/>
    <d v="2025-03-23T00:00:00"/>
    <x v="31"/>
    <x v="7"/>
    <x v="8"/>
    <n v="2"/>
    <n v="2"/>
    <n v="0"/>
    <m/>
    <m/>
    <n v="0"/>
  </r>
  <r>
    <x v="5"/>
    <d v="2025-03-30T00:00:00"/>
    <x v="32"/>
    <x v="7"/>
    <x v="8"/>
    <n v="1"/>
    <n v="1"/>
    <n v="0"/>
    <m/>
    <m/>
    <n v="0"/>
  </r>
  <r>
    <x v="5"/>
    <d v="2025-03-30T00:00:00"/>
    <x v="32"/>
    <x v="7"/>
    <x v="8"/>
    <n v="1"/>
    <n v="2"/>
    <n v="1"/>
    <m/>
    <m/>
    <n v="0"/>
  </r>
  <r>
    <x v="5"/>
    <d v="2025-03-30T00:00:00"/>
    <x v="32"/>
    <x v="7"/>
    <x v="8"/>
    <n v="1"/>
    <n v="1"/>
    <n v="0"/>
    <m/>
    <m/>
    <n v="0"/>
  </r>
  <r>
    <x v="5"/>
    <d v="2025-03-30T00:00:00"/>
    <x v="32"/>
    <x v="7"/>
    <x v="8"/>
    <n v="1"/>
    <n v="1"/>
    <n v="0"/>
    <m/>
    <m/>
    <n v="0"/>
  </r>
  <r>
    <x v="5"/>
    <d v="2025-03-30T00:00:00"/>
    <x v="32"/>
    <x v="7"/>
    <x v="8"/>
    <n v="2"/>
    <n v="2"/>
    <n v="0"/>
    <m/>
    <m/>
    <n v="0"/>
  </r>
  <r>
    <x v="5"/>
    <d v="2025-03-30T00:00:00"/>
    <x v="32"/>
    <x v="7"/>
    <x v="8"/>
    <n v="2"/>
    <n v="2"/>
    <n v="0"/>
    <m/>
    <m/>
    <n v="0"/>
  </r>
  <r>
    <x v="5"/>
    <d v="2025-03-30T00:00:00"/>
    <x v="32"/>
    <x v="7"/>
    <x v="8"/>
    <n v="12"/>
    <n v="12"/>
    <n v="0"/>
    <m/>
    <m/>
    <n v="0"/>
  </r>
  <r>
    <x v="5"/>
    <d v="2025-03-30T00:00:00"/>
    <x v="32"/>
    <x v="7"/>
    <x v="8"/>
    <n v="1"/>
    <n v="1"/>
    <n v="0"/>
    <m/>
    <m/>
    <n v="0"/>
  </r>
  <r>
    <x v="5"/>
    <d v="2025-03-30T00:00:00"/>
    <x v="32"/>
    <x v="7"/>
    <x v="8"/>
    <n v="1"/>
    <n v="1"/>
    <n v="0"/>
    <m/>
    <m/>
    <n v="0"/>
  </r>
  <r>
    <x v="5"/>
    <d v="2025-03-30T00:00:00"/>
    <x v="32"/>
    <x v="7"/>
    <x v="8"/>
    <n v="4"/>
    <n v="4"/>
    <n v="0"/>
    <m/>
    <m/>
    <n v="0"/>
  </r>
  <r>
    <x v="5"/>
    <d v="2025-03-30T00:00:00"/>
    <x v="32"/>
    <x v="7"/>
    <x v="8"/>
    <n v="2"/>
    <n v="2"/>
    <n v="0"/>
    <m/>
    <m/>
    <n v="0"/>
  </r>
  <r>
    <x v="5"/>
    <d v="2025-03-30T00:00:00"/>
    <x v="32"/>
    <x v="7"/>
    <x v="8"/>
    <n v="2"/>
    <n v="2"/>
    <n v="0"/>
    <m/>
    <m/>
    <n v="0"/>
  </r>
  <r>
    <x v="5"/>
    <d v="2025-03-30T00:00:00"/>
    <x v="32"/>
    <x v="7"/>
    <x v="8"/>
    <n v="4"/>
    <n v="4"/>
    <n v="0"/>
    <m/>
    <m/>
    <n v="0"/>
  </r>
  <r>
    <x v="5"/>
    <d v="2025-03-30T00:00:00"/>
    <x v="32"/>
    <x v="7"/>
    <x v="8"/>
    <n v="1"/>
    <n v="1"/>
    <n v="0"/>
    <m/>
    <m/>
    <n v="0"/>
  </r>
  <r>
    <x v="5"/>
    <d v="2025-03-30T00:00:00"/>
    <x v="32"/>
    <x v="7"/>
    <x v="8"/>
    <n v="3"/>
    <n v="3"/>
    <n v="0"/>
    <m/>
    <m/>
    <n v="0"/>
  </r>
  <r>
    <x v="5"/>
    <d v="2025-03-30T00:00:00"/>
    <x v="32"/>
    <x v="7"/>
    <x v="8"/>
    <n v="10"/>
    <n v="10"/>
    <n v="0"/>
    <m/>
    <m/>
    <n v="0"/>
  </r>
  <r>
    <x v="5"/>
    <d v="2025-03-30T00:00:00"/>
    <x v="32"/>
    <x v="7"/>
    <x v="8"/>
    <n v="6"/>
    <n v="6"/>
    <n v="0"/>
    <m/>
    <m/>
    <n v="0"/>
  </r>
  <r>
    <x v="5"/>
    <d v="2025-03-30T00:00:00"/>
    <x v="32"/>
    <x v="7"/>
    <x v="8"/>
    <n v="2"/>
    <n v="2"/>
    <n v="0"/>
    <m/>
    <m/>
    <n v="0"/>
  </r>
  <r>
    <x v="5"/>
    <d v="2025-03-30T00:00:00"/>
    <x v="32"/>
    <x v="7"/>
    <x v="8"/>
    <n v="2"/>
    <n v="2"/>
    <n v="0"/>
    <m/>
    <m/>
    <n v="0"/>
  </r>
  <r>
    <x v="5"/>
    <d v="2025-03-30T00:00:00"/>
    <x v="32"/>
    <x v="16"/>
    <x v="9"/>
    <n v="1"/>
    <n v="1"/>
    <n v="0"/>
    <m/>
    <m/>
    <n v="0"/>
  </r>
  <r>
    <x v="5"/>
    <d v="2025-03-30T00:00:00"/>
    <x v="32"/>
    <x v="16"/>
    <x v="9"/>
    <n v="1"/>
    <n v="1"/>
    <n v="0"/>
    <m/>
    <m/>
    <n v="0"/>
  </r>
  <r>
    <x v="5"/>
    <d v="2025-03-30T00:00:00"/>
    <x v="32"/>
    <x v="16"/>
    <x v="9"/>
    <n v="1"/>
    <n v="1"/>
    <n v="0"/>
    <m/>
    <m/>
    <n v="0"/>
  </r>
  <r>
    <x v="5"/>
    <d v="2025-03-30T00:00:00"/>
    <x v="32"/>
    <x v="16"/>
    <x v="9"/>
    <n v="1"/>
    <n v="1"/>
    <n v="0"/>
    <m/>
    <m/>
    <n v="0"/>
  </r>
  <r>
    <x v="5"/>
    <d v="2025-03-30T00:00:00"/>
    <x v="32"/>
    <x v="16"/>
    <x v="9"/>
    <n v="2"/>
    <n v="2"/>
    <n v="0"/>
    <m/>
    <m/>
    <n v="0"/>
  </r>
  <r>
    <x v="5"/>
    <d v="2025-03-30T00:00:00"/>
    <x v="32"/>
    <x v="16"/>
    <x v="9"/>
    <n v="2"/>
    <n v="2"/>
    <n v="0"/>
    <m/>
    <m/>
    <n v="0"/>
  </r>
  <r>
    <x v="5"/>
    <d v="2025-03-30T00:00:00"/>
    <x v="32"/>
    <x v="16"/>
    <x v="9"/>
    <n v="12"/>
    <n v="12"/>
    <n v="0"/>
    <m/>
    <m/>
    <n v="0"/>
  </r>
  <r>
    <x v="5"/>
    <d v="2025-03-30T00:00:00"/>
    <x v="32"/>
    <x v="16"/>
    <x v="9"/>
    <n v="1"/>
    <n v="1"/>
    <n v="0"/>
    <m/>
    <m/>
    <n v="0"/>
  </r>
  <r>
    <x v="5"/>
    <d v="2025-03-30T00:00:00"/>
    <x v="32"/>
    <x v="16"/>
    <x v="9"/>
    <n v="1"/>
    <n v="1"/>
    <n v="0"/>
    <m/>
    <m/>
    <n v="0"/>
  </r>
  <r>
    <x v="5"/>
    <d v="2025-03-30T00:00:00"/>
    <x v="32"/>
    <x v="16"/>
    <x v="9"/>
    <n v="4"/>
    <n v="4"/>
    <n v="0"/>
    <m/>
    <m/>
    <n v="0"/>
  </r>
  <r>
    <x v="5"/>
    <d v="2025-03-30T00:00:00"/>
    <x v="32"/>
    <x v="16"/>
    <x v="9"/>
    <n v="2"/>
    <n v="2"/>
    <n v="0"/>
    <m/>
    <m/>
    <n v="0"/>
  </r>
  <r>
    <x v="5"/>
    <d v="2025-03-30T00:00:00"/>
    <x v="32"/>
    <x v="16"/>
    <x v="9"/>
    <n v="2"/>
    <n v="2"/>
    <n v="0"/>
    <m/>
    <m/>
    <n v="0"/>
  </r>
  <r>
    <x v="5"/>
    <d v="2025-03-30T00:00:00"/>
    <x v="32"/>
    <x v="16"/>
    <x v="9"/>
    <n v="1"/>
    <n v="1"/>
    <n v="0"/>
    <m/>
    <m/>
    <n v="0"/>
  </r>
  <r>
    <x v="5"/>
    <d v="2025-03-30T00:00:00"/>
    <x v="32"/>
    <x v="16"/>
    <x v="9"/>
    <n v="5"/>
    <n v="4"/>
    <n v="-1"/>
    <m/>
    <m/>
    <n v="0"/>
  </r>
  <r>
    <x v="5"/>
    <d v="2025-03-30T00:00:00"/>
    <x v="32"/>
    <x v="16"/>
    <x v="9"/>
    <n v="3"/>
    <n v="5"/>
    <n v="2"/>
    <m/>
    <m/>
    <n v="0"/>
  </r>
  <r>
    <x v="5"/>
    <d v="2025-03-30T00:00:00"/>
    <x v="32"/>
    <x v="16"/>
    <x v="9"/>
    <n v="10"/>
    <n v="10"/>
    <n v="0"/>
    <m/>
    <m/>
    <n v="0"/>
  </r>
  <r>
    <x v="5"/>
    <d v="2025-03-30T00:00:00"/>
    <x v="32"/>
    <x v="16"/>
    <x v="9"/>
    <n v="6"/>
    <n v="6"/>
    <n v="0"/>
    <m/>
    <m/>
    <n v="0"/>
  </r>
  <r>
    <x v="5"/>
    <d v="2025-03-30T00:00:00"/>
    <x v="32"/>
    <x v="16"/>
    <x v="9"/>
    <n v="2"/>
    <n v="2"/>
    <n v="0"/>
    <m/>
    <m/>
    <n v="0"/>
  </r>
  <r>
    <x v="5"/>
    <d v="2025-03-30T00:00:00"/>
    <x v="32"/>
    <x v="16"/>
    <x v="9"/>
    <n v="2"/>
    <n v="2"/>
    <n v="0"/>
    <m/>
    <m/>
    <n v="0"/>
  </r>
  <r>
    <x v="5"/>
    <d v="2025-03-30T00:00:00"/>
    <x v="32"/>
    <x v="16"/>
    <x v="9"/>
    <n v="1"/>
    <n v="1"/>
    <n v="0"/>
    <m/>
    <m/>
    <n v="0"/>
  </r>
  <r>
    <x v="5"/>
    <d v="2025-03-30T00:00:00"/>
    <x v="32"/>
    <x v="16"/>
    <x v="16"/>
    <m/>
    <n v="1"/>
    <n v="1"/>
    <m/>
    <m/>
    <n v="0"/>
  </r>
  <r>
    <x v="5"/>
    <d v="2025-03-30T00:00:00"/>
    <x v="32"/>
    <x v="16"/>
    <x v="16"/>
    <n v="1"/>
    <n v="1"/>
    <n v="0"/>
    <n v="7"/>
    <n v="4"/>
    <n v="-3"/>
  </r>
  <r>
    <x v="5"/>
    <d v="2025-03-30T00:00:00"/>
    <x v="32"/>
    <x v="16"/>
    <x v="16"/>
    <m/>
    <n v="1"/>
    <n v="1"/>
    <n v="2"/>
    <n v="0"/>
    <n v="-2"/>
  </r>
  <r>
    <x v="5"/>
    <d v="2025-03-30T00:00:00"/>
    <x v="32"/>
    <x v="16"/>
    <x v="16"/>
    <n v="1"/>
    <n v="1"/>
    <n v="0"/>
    <m/>
    <n v="0"/>
    <n v="0"/>
  </r>
  <r>
    <x v="5"/>
    <d v="2025-03-30T00:00:00"/>
    <x v="32"/>
    <x v="20"/>
    <x v="17"/>
    <n v="2"/>
    <n v="1"/>
    <n v="-1"/>
    <m/>
    <m/>
    <n v="0"/>
  </r>
  <r>
    <x v="5"/>
    <d v="2025-03-30T00:00:00"/>
    <x v="32"/>
    <x v="20"/>
    <x v="17"/>
    <m/>
    <n v="0"/>
    <n v="0"/>
    <n v="6"/>
    <n v="4"/>
    <n v="-2"/>
  </r>
  <r>
    <x v="5"/>
    <d v="2025-03-30T00:00:00"/>
    <x v="32"/>
    <x v="20"/>
    <x v="17"/>
    <m/>
    <n v="6"/>
    <n v="6"/>
    <n v="6"/>
    <n v="2"/>
    <n v="-4"/>
  </r>
  <r>
    <x v="5"/>
    <d v="2025-03-30T00:00:00"/>
    <x v="32"/>
    <x v="20"/>
    <x v="17"/>
    <n v="1"/>
    <n v="1"/>
    <n v="0"/>
    <m/>
    <m/>
    <n v="0"/>
  </r>
  <r>
    <x v="5"/>
    <d v="2025-03-30T00:00:00"/>
    <x v="32"/>
    <x v="20"/>
    <x v="17"/>
    <n v="1"/>
    <n v="1"/>
    <n v="0"/>
    <m/>
    <m/>
    <n v="0"/>
  </r>
  <r>
    <x v="5"/>
    <d v="2025-03-30T00:00:00"/>
    <x v="32"/>
    <x v="20"/>
    <x v="18"/>
    <n v="2"/>
    <n v="1"/>
    <n v="-1"/>
    <m/>
    <m/>
    <n v="0"/>
  </r>
  <r>
    <x v="5"/>
    <d v="2025-03-30T00:00:00"/>
    <x v="32"/>
    <x v="20"/>
    <x v="18"/>
    <n v="1"/>
    <n v="1"/>
    <n v="0"/>
    <m/>
    <m/>
    <n v="0"/>
  </r>
  <r>
    <x v="5"/>
    <d v="2025-03-30T00:00:00"/>
    <x v="32"/>
    <x v="20"/>
    <x v="18"/>
    <n v="1"/>
    <n v="1"/>
    <n v="0"/>
    <m/>
    <m/>
    <n v="0"/>
  </r>
  <r>
    <x v="5"/>
    <d v="2025-03-30T00:00:00"/>
    <x v="32"/>
    <x v="20"/>
    <x v="18"/>
    <n v="3"/>
    <n v="4"/>
    <n v="1"/>
    <n v="4"/>
    <n v="0"/>
    <n v="-4"/>
  </r>
  <r>
    <x v="5"/>
    <d v="2025-03-30T00:00:00"/>
    <x v="32"/>
    <x v="23"/>
    <x v="13"/>
    <n v="1"/>
    <n v="1"/>
    <n v="0"/>
    <m/>
    <m/>
    <n v="0"/>
  </r>
  <r>
    <x v="5"/>
    <d v="2025-03-30T00:00:00"/>
    <x v="32"/>
    <x v="23"/>
    <x v="13"/>
    <n v="1"/>
    <n v="1"/>
    <n v="0"/>
    <m/>
    <m/>
    <n v="0"/>
  </r>
  <r>
    <x v="5"/>
    <d v="2025-03-30T00:00:00"/>
    <x v="32"/>
    <x v="23"/>
    <x v="13"/>
    <n v="2"/>
    <n v="2"/>
    <n v="0"/>
    <m/>
    <m/>
    <n v="0"/>
  </r>
  <r>
    <x v="5"/>
    <d v="2025-03-30T00:00:00"/>
    <x v="32"/>
    <x v="23"/>
    <x v="13"/>
    <n v="1"/>
    <n v="1"/>
    <n v="0"/>
    <m/>
    <m/>
    <n v="0"/>
  </r>
  <r>
    <x v="5"/>
    <d v="2025-03-30T00:00:00"/>
    <x v="32"/>
    <x v="23"/>
    <x v="13"/>
    <n v="1"/>
    <n v="1"/>
    <n v="0"/>
    <m/>
    <m/>
    <n v="0"/>
  </r>
  <r>
    <x v="5"/>
    <d v="2025-03-30T00:00:00"/>
    <x v="32"/>
    <x v="23"/>
    <x v="13"/>
    <n v="1"/>
    <n v="1"/>
    <n v="0"/>
    <m/>
    <m/>
    <n v="0"/>
  </r>
  <r>
    <x v="5"/>
    <d v="2025-03-30T00:00:00"/>
    <x v="32"/>
    <x v="23"/>
    <x v="13"/>
    <n v="1"/>
    <n v="1"/>
    <n v="0"/>
    <m/>
    <m/>
    <n v="0"/>
  </r>
  <r>
    <x v="5"/>
    <d v="2025-03-30T00:00:00"/>
    <x v="32"/>
    <x v="23"/>
    <x v="13"/>
    <n v="1"/>
    <n v="1"/>
    <n v="0"/>
    <m/>
    <m/>
    <n v="0"/>
  </r>
  <r>
    <x v="5"/>
    <d v="2025-03-30T00:00:00"/>
    <x v="32"/>
    <x v="23"/>
    <x v="13"/>
    <n v="3"/>
    <n v="3"/>
    <n v="0"/>
    <m/>
    <m/>
    <n v="0"/>
  </r>
  <r>
    <x v="5"/>
    <d v="2025-03-30T00:00:00"/>
    <x v="32"/>
    <x v="23"/>
    <x v="13"/>
    <n v="1"/>
    <n v="1"/>
    <n v="0"/>
    <m/>
    <m/>
    <n v="0"/>
  </r>
  <r>
    <x v="5"/>
    <d v="2025-03-30T00:00:00"/>
    <x v="32"/>
    <x v="23"/>
    <x v="13"/>
    <n v="1"/>
    <n v="1"/>
    <n v="0"/>
    <m/>
    <m/>
    <n v="0"/>
  </r>
  <r>
    <x v="5"/>
    <d v="2025-03-30T00:00:00"/>
    <x v="32"/>
    <x v="23"/>
    <x v="13"/>
    <n v="1"/>
    <n v="1"/>
    <n v="0"/>
    <m/>
    <m/>
    <n v="0"/>
  </r>
  <r>
    <x v="5"/>
    <d v="2025-03-30T00:00:00"/>
    <x v="32"/>
    <x v="23"/>
    <x v="13"/>
    <n v="1"/>
    <n v="1"/>
    <n v="0"/>
    <m/>
    <m/>
    <n v="0"/>
  </r>
  <r>
    <x v="5"/>
    <d v="2025-03-30T00:00:00"/>
    <x v="32"/>
    <x v="23"/>
    <x v="13"/>
    <n v="4"/>
    <n v="4"/>
    <n v="0"/>
    <m/>
    <m/>
    <n v="0"/>
  </r>
  <r>
    <x v="5"/>
    <d v="2025-03-30T00:00:00"/>
    <x v="32"/>
    <x v="23"/>
    <x v="13"/>
    <n v="1"/>
    <n v="2"/>
    <n v="1"/>
    <m/>
    <m/>
    <n v="0"/>
  </r>
  <r>
    <x v="5"/>
    <d v="2025-03-30T00:00:00"/>
    <x v="32"/>
    <x v="23"/>
    <x v="13"/>
    <m/>
    <n v="3"/>
    <n v="3"/>
    <m/>
    <m/>
    <n v="0"/>
  </r>
  <r>
    <x v="5"/>
    <d v="2025-03-30T00:00:00"/>
    <x v="32"/>
    <x v="23"/>
    <x v="13"/>
    <n v="2"/>
    <n v="4"/>
    <n v="2"/>
    <m/>
    <m/>
    <n v="0"/>
  </r>
  <r>
    <x v="5"/>
    <d v="2025-03-30T00:00:00"/>
    <x v="32"/>
    <x v="23"/>
    <x v="7"/>
    <n v="1"/>
    <n v="1"/>
    <n v="0"/>
    <m/>
    <n v="0"/>
    <n v="0"/>
  </r>
  <r>
    <x v="5"/>
    <d v="2025-03-30T00:00:00"/>
    <x v="32"/>
    <x v="23"/>
    <x v="7"/>
    <n v="1"/>
    <n v="2"/>
    <n v="1"/>
    <m/>
    <n v="0"/>
    <n v="0"/>
  </r>
  <r>
    <x v="5"/>
    <d v="2025-03-30T00:00:00"/>
    <x v="32"/>
    <x v="23"/>
    <x v="7"/>
    <n v="1"/>
    <n v="1"/>
    <n v="0"/>
    <m/>
    <n v="0"/>
    <n v="0"/>
  </r>
  <r>
    <x v="5"/>
    <d v="2025-03-30T00:00:00"/>
    <x v="32"/>
    <x v="23"/>
    <x v="7"/>
    <n v="1"/>
    <n v="3"/>
    <n v="2"/>
    <m/>
    <n v="0"/>
    <n v="0"/>
  </r>
  <r>
    <x v="5"/>
    <d v="2025-03-30T00:00:00"/>
    <x v="32"/>
    <x v="23"/>
    <x v="7"/>
    <n v="1"/>
    <n v="1"/>
    <n v="0"/>
    <m/>
    <n v="0"/>
    <n v="0"/>
  </r>
  <r>
    <x v="5"/>
    <d v="2025-03-30T00:00:00"/>
    <x v="32"/>
    <x v="23"/>
    <x v="7"/>
    <n v="12"/>
    <n v="12"/>
    <n v="0"/>
    <m/>
    <n v="0"/>
    <n v="0"/>
  </r>
  <r>
    <x v="5"/>
    <d v="2025-03-30T00:00:00"/>
    <x v="32"/>
    <x v="23"/>
    <x v="7"/>
    <n v="2"/>
    <n v="2"/>
    <n v="0"/>
    <m/>
    <n v="0"/>
    <n v="0"/>
  </r>
  <r>
    <x v="5"/>
    <d v="2025-03-30T00:00:00"/>
    <x v="32"/>
    <x v="23"/>
    <x v="7"/>
    <n v="2"/>
    <n v="2"/>
    <n v="0"/>
    <m/>
    <n v="0"/>
    <n v="0"/>
  </r>
  <r>
    <x v="5"/>
    <d v="2025-03-30T00:00:00"/>
    <x v="32"/>
    <x v="23"/>
    <x v="7"/>
    <n v="4"/>
    <n v="4"/>
    <n v="0"/>
    <m/>
    <n v="0"/>
    <n v="0"/>
  </r>
  <r>
    <x v="5"/>
    <d v="2025-03-30T00:00:00"/>
    <x v="32"/>
    <x v="23"/>
    <x v="7"/>
    <n v="8"/>
    <n v="6"/>
    <n v="-2"/>
    <m/>
    <n v="0"/>
    <n v="0"/>
  </r>
  <r>
    <x v="5"/>
    <d v="2025-03-30T00:00:00"/>
    <x v="32"/>
    <x v="23"/>
    <x v="7"/>
    <n v="2"/>
    <n v="2"/>
    <n v="0"/>
    <m/>
    <n v="0"/>
    <n v="0"/>
  </r>
  <r>
    <x v="5"/>
    <d v="2025-03-30T00:00:00"/>
    <x v="32"/>
    <x v="23"/>
    <x v="7"/>
    <n v="3"/>
    <n v="3"/>
    <n v="0"/>
    <m/>
    <n v="0"/>
    <n v="0"/>
  </r>
  <r>
    <x v="5"/>
    <d v="2025-03-30T00:00:00"/>
    <x v="32"/>
    <x v="23"/>
    <x v="7"/>
    <n v="10"/>
    <n v="7"/>
    <n v="-3"/>
    <m/>
    <n v="0"/>
    <n v="0"/>
  </r>
  <r>
    <x v="5"/>
    <d v="2025-03-30T00:00:00"/>
    <x v="32"/>
    <x v="23"/>
    <x v="7"/>
    <n v="6"/>
    <n v="5"/>
    <n v="-1"/>
    <m/>
    <n v="0"/>
    <n v="0"/>
  </r>
  <r>
    <x v="5"/>
    <d v="2025-03-30T00:00:00"/>
    <x v="32"/>
    <x v="23"/>
    <x v="7"/>
    <n v="2"/>
    <n v="2"/>
    <n v="0"/>
    <m/>
    <n v="0"/>
    <n v="0"/>
  </r>
  <r>
    <x v="5"/>
    <d v="2025-03-30T00:00:00"/>
    <x v="32"/>
    <x v="23"/>
    <x v="7"/>
    <n v="6"/>
    <n v="6"/>
    <n v="0"/>
    <m/>
    <n v="0"/>
    <n v="0"/>
  </r>
  <r>
    <x v="5"/>
    <d v="2025-03-30T00:00:00"/>
    <x v="32"/>
    <x v="18"/>
    <x v="19"/>
    <n v="2"/>
    <n v="2"/>
    <n v="0"/>
    <m/>
    <m/>
    <n v="0"/>
  </r>
  <r>
    <x v="5"/>
    <d v="2025-03-30T00:00:00"/>
    <x v="32"/>
    <x v="18"/>
    <x v="19"/>
    <n v="1"/>
    <n v="1"/>
    <n v="0"/>
    <m/>
    <m/>
    <n v="0"/>
  </r>
  <r>
    <x v="5"/>
    <d v="2025-03-30T00:00:00"/>
    <x v="32"/>
    <x v="18"/>
    <x v="19"/>
    <n v="3"/>
    <n v="3"/>
    <n v="0"/>
    <m/>
    <m/>
    <n v="0"/>
  </r>
  <r>
    <x v="5"/>
    <d v="2025-03-30T00:00:00"/>
    <x v="32"/>
    <x v="18"/>
    <x v="19"/>
    <n v="3"/>
    <n v="3"/>
    <n v="0"/>
    <n v="1"/>
    <n v="1"/>
    <n v="0"/>
  </r>
  <r>
    <x v="5"/>
    <d v="2025-03-30T00:00:00"/>
    <x v="32"/>
    <x v="18"/>
    <x v="19"/>
    <n v="0"/>
    <n v="0"/>
    <n v="0"/>
    <m/>
    <m/>
    <n v="0"/>
  </r>
  <r>
    <x v="5"/>
    <d v="2025-03-30T00:00:00"/>
    <x v="32"/>
    <x v="18"/>
    <x v="19"/>
    <n v="1"/>
    <n v="1"/>
    <n v="0"/>
    <m/>
    <n v="0"/>
    <n v="0"/>
  </r>
  <r>
    <x v="5"/>
    <d v="2025-03-30T00:00:00"/>
    <x v="32"/>
    <x v="18"/>
    <x v="19"/>
    <n v="1"/>
    <n v="1"/>
    <n v="0"/>
    <m/>
    <m/>
    <n v="0"/>
  </r>
  <r>
    <x v="5"/>
    <d v="2025-03-30T00:00:00"/>
    <x v="32"/>
    <x v="18"/>
    <x v="19"/>
    <n v="3"/>
    <n v="3"/>
    <n v="0"/>
    <m/>
    <m/>
    <n v="0"/>
  </r>
  <r>
    <x v="5"/>
    <d v="2025-03-30T00:00:00"/>
    <x v="32"/>
    <x v="18"/>
    <x v="19"/>
    <n v="3"/>
    <n v="3"/>
    <n v="0"/>
    <m/>
    <n v="1"/>
    <n v="1"/>
  </r>
  <r>
    <x v="5"/>
    <d v="2025-03-30T00:00:00"/>
    <x v="32"/>
    <x v="18"/>
    <x v="19"/>
    <n v="0"/>
    <n v="0"/>
    <n v="0"/>
    <m/>
    <m/>
    <n v="0"/>
  </r>
  <r>
    <x v="5"/>
    <d v="2025-03-30T00:00:00"/>
    <x v="32"/>
    <x v="18"/>
    <x v="19"/>
    <n v="1"/>
    <n v="1"/>
    <n v="0"/>
    <m/>
    <m/>
    <n v="0"/>
  </r>
  <r>
    <x v="5"/>
    <d v="2025-03-30T00:00:00"/>
    <x v="32"/>
    <x v="18"/>
    <x v="10"/>
    <n v="1"/>
    <n v="1"/>
    <n v="0"/>
    <m/>
    <m/>
    <n v="0"/>
  </r>
  <r>
    <x v="5"/>
    <d v="2025-03-30T00:00:00"/>
    <x v="32"/>
    <x v="18"/>
    <x v="10"/>
    <n v="1"/>
    <n v="1"/>
    <n v="0"/>
    <m/>
    <m/>
    <n v="0"/>
  </r>
  <r>
    <x v="5"/>
    <d v="2025-03-30T00:00:00"/>
    <x v="32"/>
    <x v="18"/>
    <x v="10"/>
    <n v="1"/>
    <n v="1"/>
    <n v="0"/>
    <m/>
    <m/>
    <n v="0"/>
  </r>
  <r>
    <x v="5"/>
    <d v="2025-03-30T00:00:00"/>
    <x v="32"/>
    <x v="18"/>
    <x v="10"/>
    <n v="1"/>
    <n v="1"/>
    <n v="0"/>
    <m/>
    <m/>
    <n v="0"/>
  </r>
  <r>
    <x v="5"/>
    <d v="2025-03-30T00:00:00"/>
    <x v="32"/>
    <x v="18"/>
    <x v="10"/>
    <n v="2"/>
    <n v="2"/>
    <n v="0"/>
    <m/>
    <m/>
    <n v="0"/>
  </r>
  <r>
    <x v="5"/>
    <d v="2025-03-30T00:00:00"/>
    <x v="32"/>
    <x v="18"/>
    <x v="10"/>
    <n v="2"/>
    <n v="2"/>
    <n v="0"/>
    <m/>
    <m/>
    <n v="0"/>
  </r>
  <r>
    <x v="5"/>
    <d v="2025-03-30T00:00:00"/>
    <x v="32"/>
    <x v="18"/>
    <x v="10"/>
    <n v="12"/>
    <n v="12"/>
    <n v="0"/>
    <m/>
    <m/>
    <n v="0"/>
  </r>
  <r>
    <x v="5"/>
    <d v="2025-03-30T00:00:00"/>
    <x v="32"/>
    <x v="18"/>
    <x v="10"/>
    <n v="1"/>
    <n v="1"/>
    <n v="0"/>
    <m/>
    <m/>
    <n v="0"/>
  </r>
  <r>
    <x v="5"/>
    <d v="2025-03-30T00:00:00"/>
    <x v="32"/>
    <x v="18"/>
    <x v="10"/>
    <n v="1"/>
    <n v="1"/>
    <n v="0"/>
    <m/>
    <m/>
    <n v="0"/>
  </r>
  <r>
    <x v="5"/>
    <d v="2025-03-30T00:00:00"/>
    <x v="32"/>
    <x v="18"/>
    <x v="10"/>
    <n v="4"/>
    <n v="4"/>
    <n v="0"/>
    <m/>
    <m/>
    <n v="0"/>
  </r>
  <r>
    <x v="5"/>
    <d v="2025-03-30T00:00:00"/>
    <x v="32"/>
    <x v="18"/>
    <x v="10"/>
    <n v="2"/>
    <n v="2"/>
    <n v="0"/>
    <m/>
    <m/>
    <n v="0"/>
  </r>
  <r>
    <x v="5"/>
    <d v="2025-03-30T00:00:00"/>
    <x v="32"/>
    <x v="18"/>
    <x v="10"/>
    <n v="2"/>
    <n v="2"/>
    <n v="0"/>
    <m/>
    <m/>
    <n v="0"/>
  </r>
  <r>
    <x v="5"/>
    <d v="2025-03-30T00:00:00"/>
    <x v="32"/>
    <x v="18"/>
    <x v="10"/>
    <n v="1"/>
    <n v="1"/>
    <n v="0"/>
    <m/>
    <m/>
    <n v="0"/>
  </r>
  <r>
    <x v="5"/>
    <d v="2025-03-30T00:00:00"/>
    <x v="32"/>
    <x v="18"/>
    <x v="10"/>
    <n v="5"/>
    <n v="5"/>
    <n v="0"/>
    <m/>
    <m/>
    <n v="0"/>
  </r>
  <r>
    <x v="5"/>
    <d v="2025-03-30T00:00:00"/>
    <x v="32"/>
    <x v="18"/>
    <x v="10"/>
    <n v="3"/>
    <n v="3"/>
    <n v="0"/>
    <m/>
    <m/>
    <n v="0"/>
  </r>
  <r>
    <x v="5"/>
    <d v="2025-03-30T00:00:00"/>
    <x v="32"/>
    <x v="18"/>
    <x v="10"/>
    <n v="10"/>
    <n v="9"/>
    <n v="-1"/>
    <m/>
    <m/>
    <n v="0"/>
  </r>
  <r>
    <x v="5"/>
    <d v="2025-03-30T00:00:00"/>
    <x v="32"/>
    <x v="18"/>
    <x v="10"/>
    <n v="6"/>
    <n v="6"/>
    <n v="0"/>
    <m/>
    <m/>
    <n v="0"/>
  </r>
  <r>
    <x v="5"/>
    <d v="2025-03-30T00:00:00"/>
    <x v="32"/>
    <x v="18"/>
    <x v="10"/>
    <n v="2"/>
    <n v="2"/>
    <n v="0"/>
    <m/>
    <m/>
    <n v="0"/>
  </r>
  <r>
    <x v="5"/>
    <d v="2025-03-30T00:00:00"/>
    <x v="32"/>
    <x v="18"/>
    <x v="10"/>
    <n v="2"/>
    <n v="2"/>
    <n v="0"/>
    <m/>
    <m/>
    <n v="0"/>
  </r>
  <r>
    <x v="5"/>
    <d v="2025-03-30T00:00:00"/>
    <x v="32"/>
    <x v="18"/>
    <x v="14"/>
    <m/>
    <m/>
    <n v="0"/>
    <n v="6"/>
    <n v="6"/>
    <n v="0"/>
  </r>
  <r>
    <x v="5"/>
    <d v="2025-03-30T00:00:00"/>
    <x v="32"/>
    <x v="18"/>
    <x v="14"/>
    <m/>
    <m/>
    <n v="0"/>
    <n v="2"/>
    <n v="2"/>
    <n v="0"/>
  </r>
  <r>
    <x v="5"/>
    <d v="2025-03-30T00:00:00"/>
    <x v="32"/>
    <x v="18"/>
    <x v="14"/>
    <m/>
    <m/>
    <n v="0"/>
    <n v="6"/>
    <n v="5"/>
    <n v="-1"/>
  </r>
  <r>
    <x v="5"/>
    <d v="2025-03-30T00:00:00"/>
    <x v="32"/>
    <x v="18"/>
    <x v="14"/>
    <m/>
    <m/>
    <n v="0"/>
    <n v="3"/>
    <n v="3"/>
    <n v="0"/>
  </r>
  <r>
    <x v="5"/>
    <d v="2025-03-30T00:00:00"/>
    <x v="32"/>
    <x v="18"/>
    <x v="14"/>
    <m/>
    <m/>
    <n v="0"/>
    <n v="6"/>
    <n v="5"/>
    <n v="-1"/>
  </r>
  <r>
    <x v="5"/>
    <d v="2025-03-30T00:00:00"/>
    <x v="32"/>
    <x v="18"/>
    <x v="14"/>
    <m/>
    <m/>
    <n v="0"/>
    <n v="3"/>
    <n v="2"/>
    <n v="-1"/>
  </r>
  <r>
    <x v="5"/>
    <d v="2025-03-30T00:00:00"/>
    <x v="32"/>
    <x v="18"/>
    <x v="14"/>
    <n v="1"/>
    <n v="1"/>
    <n v="0"/>
    <m/>
    <m/>
    <n v="0"/>
  </r>
  <r>
    <x v="5"/>
    <d v="2025-03-30T00:00:00"/>
    <x v="32"/>
    <x v="18"/>
    <x v="10"/>
    <n v="1"/>
    <n v="1"/>
    <n v="0"/>
    <m/>
    <m/>
    <n v="0"/>
  </r>
  <r>
    <x v="5"/>
    <d v="2025-04-02T00:00:00"/>
    <x v="33"/>
    <x v="18"/>
    <x v="19"/>
    <n v="2"/>
    <n v="2"/>
    <n v="0"/>
    <m/>
    <m/>
    <n v="0"/>
  </r>
  <r>
    <x v="5"/>
    <d v="2025-04-02T00:00:00"/>
    <x v="33"/>
    <x v="18"/>
    <x v="19"/>
    <n v="1"/>
    <n v="1"/>
    <n v="0"/>
    <m/>
    <m/>
    <n v="0"/>
  </r>
  <r>
    <x v="5"/>
    <d v="2025-04-02T00:00:00"/>
    <x v="33"/>
    <x v="18"/>
    <x v="19"/>
    <n v="3"/>
    <n v="3"/>
    <n v="0"/>
    <m/>
    <m/>
    <n v="0"/>
  </r>
  <r>
    <x v="5"/>
    <d v="2025-04-02T00:00:00"/>
    <x v="33"/>
    <x v="18"/>
    <x v="19"/>
    <n v="3"/>
    <n v="3"/>
    <n v="0"/>
    <n v="1"/>
    <n v="1"/>
    <n v="0"/>
  </r>
  <r>
    <x v="5"/>
    <d v="2025-04-02T00:00:00"/>
    <x v="33"/>
    <x v="18"/>
    <x v="19"/>
    <n v="0"/>
    <n v="0"/>
    <n v="0"/>
    <m/>
    <m/>
    <n v="0"/>
  </r>
  <r>
    <x v="5"/>
    <d v="2025-04-02T00:00:00"/>
    <x v="33"/>
    <x v="18"/>
    <x v="19"/>
    <n v="1"/>
    <n v="1"/>
    <n v="0"/>
    <m/>
    <n v="0"/>
    <n v="0"/>
  </r>
  <r>
    <x v="5"/>
    <d v="2025-04-02T00:00:00"/>
    <x v="33"/>
    <x v="18"/>
    <x v="19"/>
    <n v="1"/>
    <n v="1"/>
    <n v="0"/>
    <m/>
    <m/>
    <n v="0"/>
  </r>
  <r>
    <x v="5"/>
    <d v="2025-04-02T00:00:00"/>
    <x v="33"/>
    <x v="18"/>
    <x v="19"/>
    <n v="3"/>
    <n v="3"/>
    <n v="0"/>
    <m/>
    <m/>
    <n v="0"/>
  </r>
  <r>
    <x v="5"/>
    <d v="2025-04-02T00:00:00"/>
    <x v="33"/>
    <x v="18"/>
    <x v="19"/>
    <n v="3"/>
    <n v="3"/>
    <n v="0"/>
    <m/>
    <n v="1"/>
    <n v="1"/>
  </r>
  <r>
    <x v="5"/>
    <d v="2025-04-02T00:00:00"/>
    <x v="33"/>
    <x v="18"/>
    <x v="19"/>
    <n v="0"/>
    <n v="0"/>
    <n v="0"/>
    <m/>
    <m/>
    <n v="0"/>
  </r>
  <r>
    <x v="5"/>
    <d v="2025-04-02T00:00:00"/>
    <x v="33"/>
    <x v="18"/>
    <x v="19"/>
    <n v="1"/>
    <n v="1"/>
    <n v="0"/>
    <m/>
    <m/>
    <n v="0"/>
  </r>
  <r>
    <x v="5"/>
    <d v="2025-04-02T00:00:00"/>
    <x v="33"/>
    <x v="18"/>
    <x v="10"/>
    <n v="1"/>
    <n v="1"/>
    <n v="0"/>
    <m/>
    <m/>
    <n v="0"/>
  </r>
  <r>
    <x v="5"/>
    <d v="2025-04-02T00:00:00"/>
    <x v="33"/>
    <x v="18"/>
    <x v="10"/>
    <n v="1"/>
    <n v="1"/>
    <n v="0"/>
    <m/>
    <m/>
    <n v="0"/>
  </r>
  <r>
    <x v="5"/>
    <d v="2025-04-02T00:00:00"/>
    <x v="33"/>
    <x v="18"/>
    <x v="10"/>
    <n v="1"/>
    <n v="1"/>
    <n v="0"/>
    <m/>
    <m/>
    <n v="0"/>
  </r>
  <r>
    <x v="5"/>
    <d v="2025-04-02T00:00:00"/>
    <x v="33"/>
    <x v="18"/>
    <x v="10"/>
    <n v="1"/>
    <n v="1"/>
    <n v="0"/>
    <m/>
    <m/>
    <n v="0"/>
  </r>
  <r>
    <x v="5"/>
    <d v="2025-04-02T00:00:00"/>
    <x v="33"/>
    <x v="18"/>
    <x v="10"/>
    <n v="2"/>
    <n v="2"/>
    <n v="0"/>
    <m/>
    <m/>
    <n v="0"/>
  </r>
  <r>
    <x v="5"/>
    <d v="2025-04-02T00:00:00"/>
    <x v="33"/>
    <x v="18"/>
    <x v="10"/>
    <n v="2"/>
    <n v="2"/>
    <n v="0"/>
    <m/>
    <m/>
    <n v="0"/>
  </r>
  <r>
    <x v="5"/>
    <d v="2025-04-02T00:00:00"/>
    <x v="33"/>
    <x v="18"/>
    <x v="10"/>
    <n v="12"/>
    <n v="12"/>
    <n v="0"/>
    <m/>
    <m/>
    <n v="0"/>
  </r>
  <r>
    <x v="5"/>
    <d v="2025-04-02T00:00:00"/>
    <x v="33"/>
    <x v="18"/>
    <x v="10"/>
    <n v="1"/>
    <n v="1"/>
    <n v="0"/>
    <m/>
    <m/>
    <n v="0"/>
  </r>
  <r>
    <x v="5"/>
    <d v="2025-04-02T00:00:00"/>
    <x v="33"/>
    <x v="18"/>
    <x v="10"/>
    <n v="1"/>
    <n v="1"/>
    <n v="0"/>
    <m/>
    <m/>
    <n v="0"/>
  </r>
  <r>
    <x v="5"/>
    <d v="2025-04-02T00:00:00"/>
    <x v="33"/>
    <x v="18"/>
    <x v="10"/>
    <n v="4"/>
    <n v="4"/>
    <n v="0"/>
    <m/>
    <m/>
    <n v="0"/>
  </r>
  <r>
    <x v="5"/>
    <d v="2025-04-02T00:00:00"/>
    <x v="33"/>
    <x v="18"/>
    <x v="10"/>
    <n v="2"/>
    <n v="2"/>
    <n v="0"/>
    <m/>
    <m/>
    <n v="0"/>
  </r>
  <r>
    <x v="5"/>
    <d v="2025-04-02T00:00:00"/>
    <x v="33"/>
    <x v="18"/>
    <x v="10"/>
    <n v="2"/>
    <n v="2"/>
    <n v="0"/>
    <m/>
    <m/>
    <n v="0"/>
  </r>
  <r>
    <x v="5"/>
    <d v="2025-04-02T00:00:00"/>
    <x v="33"/>
    <x v="18"/>
    <x v="10"/>
    <n v="1"/>
    <n v="1"/>
    <n v="0"/>
    <m/>
    <m/>
    <n v="0"/>
  </r>
  <r>
    <x v="5"/>
    <d v="2025-04-02T00:00:00"/>
    <x v="33"/>
    <x v="18"/>
    <x v="10"/>
    <n v="5"/>
    <n v="5"/>
    <n v="0"/>
    <m/>
    <m/>
    <n v="0"/>
  </r>
  <r>
    <x v="5"/>
    <d v="2025-04-02T00:00:00"/>
    <x v="33"/>
    <x v="18"/>
    <x v="10"/>
    <n v="3"/>
    <n v="3"/>
    <n v="0"/>
    <m/>
    <m/>
    <n v="0"/>
  </r>
  <r>
    <x v="5"/>
    <d v="2025-04-02T00:00:00"/>
    <x v="33"/>
    <x v="18"/>
    <x v="10"/>
    <n v="10"/>
    <n v="9"/>
    <n v="-1"/>
    <m/>
    <m/>
    <n v="0"/>
  </r>
  <r>
    <x v="5"/>
    <d v="2025-04-02T00:00:00"/>
    <x v="33"/>
    <x v="18"/>
    <x v="10"/>
    <n v="6"/>
    <n v="6"/>
    <n v="0"/>
    <m/>
    <m/>
    <n v="0"/>
  </r>
  <r>
    <x v="5"/>
    <d v="2025-04-02T00:00:00"/>
    <x v="33"/>
    <x v="18"/>
    <x v="10"/>
    <n v="2"/>
    <n v="2"/>
    <n v="0"/>
    <m/>
    <m/>
    <n v="0"/>
  </r>
  <r>
    <x v="5"/>
    <d v="2025-04-02T00:00:00"/>
    <x v="33"/>
    <x v="18"/>
    <x v="10"/>
    <n v="2"/>
    <n v="2"/>
    <n v="0"/>
    <m/>
    <m/>
    <n v="0"/>
  </r>
  <r>
    <x v="5"/>
    <d v="2025-04-02T00:00:00"/>
    <x v="33"/>
    <x v="18"/>
    <x v="14"/>
    <m/>
    <m/>
    <n v="0"/>
    <n v="6"/>
    <n v="6"/>
    <n v="0"/>
  </r>
  <r>
    <x v="5"/>
    <d v="2025-04-02T00:00:00"/>
    <x v="33"/>
    <x v="18"/>
    <x v="14"/>
    <m/>
    <m/>
    <n v="0"/>
    <n v="2"/>
    <n v="2"/>
    <n v="0"/>
  </r>
  <r>
    <x v="5"/>
    <d v="2025-04-02T00:00:00"/>
    <x v="33"/>
    <x v="18"/>
    <x v="14"/>
    <m/>
    <m/>
    <n v="0"/>
    <n v="6"/>
    <n v="5"/>
    <n v="-1"/>
  </r>
  <r>
    <x v="5"/>
    <d v="2025-04-02T00:00:00"/>
    <x v="33"/>
    <x v="18"/>
    <x v="14"/>
    <m/>
    <m/>
    <n v="0"/>
    <n v="3"/>
    <n v="3"/>
    <n v="0"/>
  </r>
  <r>
    <x v="5"/>
    <d v="2025-04-02T00:00:00"/>
    <x v="33"/>
    <x v="18"/>
    <x v="14"/>
    <m/>
    <m/>
    <n v="0"/>
    <n v="6"/>
    <n v="5"/>
    <n v="-1"/>
  </r>
  <r>
    <x v="5"/>
    <d v="2025-04-02T00:00:00"/>
    <x v="33"/>
    <x v="18"/>
    <x v="14"/>
    <m/>
    <m/>
    <n v="0"/>
    <n v="3"/>
    <n v="2"/>
    <n v="-1"/>
  </r>
  <r>
    <x v="5"/>
    <d v="2025-04-02T00:00:00"/>
    <x v="33"/>
    <x v="18"/>
    <x v="14"/>
    <n v="1"/>
    <n v="1"/>
    <n v="0"/>
    <m/>
    <m/>
    <n v="0"/>
  </r>
  <r>
    <x v="5"/>
    <d v="2025-04-02T00:00:00"/>
    <x v="33"/>
    <x v="18"/>
    <x v="10"/>
    <n v="1"/>
    <n v="1"/>
    <n v="0"/>
    <m/>
    <m/>
    <n v="0"/>
  </r>
  <r>
    <x v="5"/>
    <d v="2025-04-05T00:00:00"/>
    <x v="33"/>
    <x v="23"/>
    <x v="13"/>
    <n v="1"/>
    <n v="1"/>
    <n v="0"/>
    <m/>
    <m/>
    <n v="0"/>
  </r>
  <r>
    <x v="5"/>
    <d v="2025-04-05T00:00:00"/>
    <x v="33"/>
    <x v="23"/>
    <x v="13"/>
    <n v="1"/>
    <n v="1"/>
    <n v="0"/>
    <m/>
    <m/>
    <n v="0"/>
  </r>
  <r>
    <x v="5"/>
    <d v="2025-04-05T00:00:00"/>
    <x v="33"/>
    <x v="23"/>
    <x v="13"/>
    <n v="2"/>
    <n v="2"/>
    <n v="0"/>
    <m/>
    <m/>
    <n v="0"/>
  </r>
  <r>
    <x v="5"/>
    <d v="2025-04-05T00:00:00"/>
    <x v="33"/>
    <x v="23"/>
    <x v="13"/>
    <n v="1"/>
    <n v="1"/>
    <n v="0"/>
    <m/>
    <m/>
    <n v="0"/>
  </r>
  <r>
    <x v="5"/>
    <d v="2025-04-05T00:00:00"/>
    <x v="33"/>
    <x v="23"/>
    <x v="13"/>
    <n v="1"/>
    <n v="1"/>
    <n v="0"/>
    <m/>
    <m/>
    <n v="0"/>
  </r>
  <r>
    <x v="5"/>
    <d v="2025-04-05T00:00:00"/>
    <x v="33"/>
    <x v="23"/>
    <x v="13"/>
    <n v="1"/>
    <n v="1"/>
    <n v="0"/>
    <m/>
    <m/>
    <n v="0"/>
  </r>
  <r>
    <x v="5"/>
    <d v="2025-04-05T00:00:00"/>
    <x v="33"/>
    <x v="23"/>
    <x v="13"/>
    <n v="1"/>
    <n v="1"/>
    <n v="0"/>
    <m/>
    <m/>
    <n v="0"/>
  </r>
  <r>
    <x v="5"/>
    <d v="2025-04-05T00:00:00"/>
    <x v="33"/>
    <x v="23"/>
    <x v="13"/>
    <n v="1"/>
    <n v="1"/>
    <n v="0"/>
    <m/>
    <m/>
    <n v="0"/>
  </r>
  <r>
    <x v="5"/>
    <d v="2025-04-05T00:00:00"/>
    <x v="33"/>
    <x v="23"/>
    <x v="13"/>
    <n v="3"/>
    <n v="3"/>
    <n v="0"/>
    <m/>
    <m/>
    <n v="0"/>
  </r>
  <r>
    <x v="5"/>
    <d v="2025-04-05T00:00:00"/>
    <x v="33"/>
    <x v="23"/>
    <x v="13"/>
    <n v="1"/>
    <n v="1"/>
    <n v="0"/>
    <m/>
    <m/>
    <n v="0"/>
  </r>
  <r>
    <x v="5"/>
    <d v="2025-04-05T00:00:00"/>
    <x v="33"/>
    <x v="23"/>
    <x v="13"/>
    <n v="1"/>
    <n v="1"/>
    <n v="0"/>
    <m/>
    <m/>
    <n v="0"/>
  </r>
  <r>
    <x v="5"/>
    <d v="2025-04-05T00:00:00"/>
    <x v="33"/>
    <x v="23"/>
    <x v="13"/>
    <n v="1"/>
    <n v="1"/>
    <n v="0"/>
    <m/>
    <m/>
    <n v="0"/>
  </r>
  <r>
    <x v="5"/>
    <d v="2025-04-05T00:00:00"/>
    <x v="33"/>
    <x v="23"/>
    <x v="13"/>
    <n v="1"/>
    <n v="1"/>
    <n v="0"/>
    <m/>
    <m/>
    <n v="0"/>
  </r>
  <r>
    <x v="5"/>
    <d v="2025-04-05T00:00:00"/>
    <x v="33"/>
    <x v="23"/>
    <x v="13"/>
    <n v="4"/>
    <n v="4"/>
    <n v="0"/>
    <m/>
    <m/>
    <n v="0"/>
  </r>
  <r>
    <x v="5"/>
    <d v="2025-04-05T00:00:00"/>
    <x v="33"/>
    <x v="23"/>
    <x v="13"/>
    <n v="1"/>
    <n v="2"/>
    <n v="1"/>
    <m/>
    <m/>
    <n v="0"/>
  </r>
  <r>
    <x v="5"/>
    <d v="2025-04-05T00:00:00"/>
    <x v="33"/>
    <x v="23"/>
    <x v="13"/>
    <m/>
    <n v="3"/>
    <n v="3"/>
    <m/>
    <m/>
    <n v="0"/>
  </r>
  <r>
    <x v="5"/>
    <d v="2025-04-05T00:00:00"/>
    <x v="33"/>
    <x v="23"/>
    <x v="13"/>
    <n v="2"/>
    <n v="4"/>
    <n v="2"/>
    <m/>
    <m/>
    <n v="0"/>
  </r>
  <r>
    <x v="5"/>
    <d v="2025-04-05T00:00:00"/>
    <x v="33"/>
    <x v="23"/>
    <x v="7"/>
    <n v="1"/>
    <n v="1"/>
    <n v="0"/>
    <m/>
    <n v="0"/>
    <n v="0"/>
  </r>
  <r>
    <x v="5"/>
    <d v="2025-04-05T00:00:00"/>
    <x v="33"/>
    <x v="23"/>
    <x v="7"/>
    <n v="1"/>
    <n v="2"/>
    <n v="1"/>
    <m/>
    <n v="0"/>
    <n v="0"/>
  </r>
  <r>
    <x v="5"/>
    <d v="2025-04-05T00:00:00"/>
    <x v="33"/>
    <x v="23"/>
    <x v="7"/>
    <n v="1"/>
    <n v="1"/>
    <n v="0"/>
    <m/>
    <n v="0"/>
    <n v="0"/>
  </r>
  <r>
    <x v="5"/>
    <d v="2025-04-05T00:00:00"/>
    <x v="33"/>
    <x v="23"/>
    <x v="7"/>
    <n v="1"/>
    <n v="3"/>
    <n v="2"/>
    <m/>
    <n v="0"/>
    <n v="0"/>
  </r>
  <r>
    <x v="5"/>
    <d v="2025-04-05T00:00:00"/>
    <x v="33"/>
    <x v="23"/>
    <x v="7"/>
    <n v="1"/>
    <n v="1"/>
    <n v="0"/>
    <m/>
    <n v="0"/>
    <n v="0"/>
  </r>
  <r>
    <x v="5"/>
    <d v="2025-04-05T00:00:00"/>
    <x v="33"/>
    <x v="23"/>
    <x v="7"/>
    <n v="12"/>
    <n v="11"/>
    <n v="-1"/>
    <m/>
    <n v="0"/>
    <n v="0"/>
  </r>
  <r>
    <x v="5"/>
    <d v="2025-04-05T00:00:00"/>
    <x v="33"/>
    <x v="23"/>
    <x v="7"/>
    <n v="2"/>
    <n v="2"/>
    <n v="0"/>
    <m/>
    <n v="0"/>
    <n v="0"/>
  </r>
  <r>
    <x v="5"/>
    <d v="2025-04-05T00:00:00"/>
    <x v="33"/>
    <x v="23"/>
    <x v="7"/>
    <n v="2"/>
    <n v="2"/>
    <n v="0"/>
    <m/>
    <n v="0"/>
    <n v="0"/>
  </r>
  <r>
    <x v="5"/>
    <d v="2025-04-05T00:00:00"/>
    <x v="33"/>
    <x v="23"/>
    <x v="7"/>
    <n v="4"/>
    <n v="4"/>
    <n v="0"/>
    <m/>
    <n v="0"/>
    <n v="0"/>
  </r>
  <r>
    <x v="5"/>
    <d v="2025-04-05T00:00:00"/>
    <x v="33"/>
    <x v="23"/>
    <x v="7"/>
    <n v="8"/>
    <n v="6"/>
    <n v="-2"/>
    <m/>
    <n v="0"/>
    <n v="0"/>
  </r>
  <r>
    <x v="5"/>
    <d v="2025-04-05T00:00:00"/>
    <x v="33"/>
    <x v="23"/>
    <x v="7"/>
    <n v="2"/>
    <n v="2"/>
    <n v="0"/>
    <m/>
    <n v="0"/>
    <n v="0"/>
  </r>
  <r>
    <x v="5"/>
    <d v="2025-04-05T00:00:00"/>
    <x v="33"/>
    <x v="23"/>
    <x v="7"/>
    <n v="3"/>
    <n v="3"/>
    <n v="0"/>
    <m/>
    <n v="0"/>
    <n v="0"/>
  </r>
  <r>
    <x v="5"/>
    <d v="2025-04-05T00:00:00"/>
    <x v="33"/>
    <x v="23"/>
    <x v="7"/>
    <n v="10"/>
    <n v="7"/>
    <n v="-3"/>
    <m/>
    <n v="0"/>
    <n v="0"/>
  </r>
  <r>
    <x v="5"/>
    <d v="2025-04-05T00:00:00"/>
    <x v="33"/>
    <x v="23"/>
    <x v="7"/>
    <n v="6"/>
    <n v="5"/>
    <n v="-1"/>
    <m/>
    <n v="0"/>
    <n v="0"/>
  </r>
  <r>
    <x v="5"/>
    <d v="2025-04-05T00:00:00"/>
    <x v="33"/>
    <x v="23"/>
    <x v="7"/>
    <n v="2"/>
    <n v="2"/>
    <n v="0"/>
    <m/>
    <n v="0"/>
    <n v="0"/>
  </r>
  <r>
    <x v="5"/>
    <d v="2025-04-05T00:00:00"/>
    <x v="33"/>
    <x v="23"/>
    <x v="7"/>
    <n v="6"/>
    <n v="6"/>
    <n v="0"/>
    <m/>
    <n v="0"/>
    <n v="0"/>
  </r>
  <r>
    <x v="5"/>
    <d v="2025-04-05T00:00:00"/>
    <x v="33"/>
    <x v="16"/>
    <x v="9"/>
    <n v="1"/>
    <n v="1"/>
    <n v="0"/>
    <m/>
    <m/>
    <n v="0"/>
  </r>
  <r>
    <x v="5"/>
    <d v="2025-04-05T00:00:00"/>
    <x v="33"/>
    <x v="16"/>
    <x v="9"/>
    <n v="1"/>
    <n v="1"/>
    <n v="0"/>
    <m/>
    <m/>
    <n v="0"/>
  </r>
  <r>
    <x v="5"/>
    <d v="2025-04-05T00:00:00"/>
    <x v="33"/>
    <x v="16"/>
    <x v="9"/>
    <n v="1"/>
    <n v="1"/>
    <n v="0"/>
    <m/>
    <m/>
    <n v="0"/>
  </r>
  <r>
    <x v="5"/>
    <d v="2025-04-05T00:00:00"/>
    <x v="33"/>
    <x v="16"/>
    <x v="9"/>
    <n v="1"/>
    <n v="1"/>
    <n v="0"/>
    <m/>
    <m/>
    <n v="0"/>
  </r>
  <r>
    <x v="5"/>
    <d v="2025-04-05T00:00:00"/>
    <x v="33"/>
    <x v="16"/>
    <x v="9"/>
    <n v="2"/>
    <n v="2"/>
    <n v="0"/>
    <m/>
    <m/>
    <n v="0"/>
  </r>
  <r>
    <x v="5"/>
    <d v="2025-04-05T00:00:00"/>
    <x v="33"/>
    <x v="16"/>
    <x v="9"/>
    <n v="2"/>
    <n v="2"/>
    <n v="0"/>
    <m/>
    <m/>
    <n v="0"/>
  </r>
  <r>
    <x v="5"/>
    <d v="2025-04-05T00:00:00"/>
    <x v="33"/>
    <x v="16"/>
    <x v="9"/>
    <n v="12"/>
    <n v="10"/>
    <n v="-2"/>
    <m/>
    <m/>
    <n v="0"/>
  </r>
  <r>
    <x v="5"/>
    <d v="2025-04-05T00:00:00"/>
    <x v="33"/>
    <x v="16"/>
    <x v="9"/>
    <n v="1"/>
    <n v="1"/>
    <n v="0"/>
    <m/>
    <m/>
    <n v="0"/>
  </r>
  <r>
    <x v="5"/>
    <d v="2025-04-05T00:00:00"/>
    <x v="33"/>
    <x v="16"/>
    <x v="9"/>
    <n v="1"/>
    <n v="1"/>
    <n v="0"/>
    <m/>
    <m/>
    <n v="0"/>
  </r>
  <r>
    <x v="5"/>
    <d v="2025-04-05T00:00:00"/>
    <x v="33"/>
    <x v="16"/>
    <x v="9"/>
    <n v="4"/>
    <n v="4"/>
    <n v="0"/>
    <m/>
    <m/>
    <n v="0"/>
  </r>
  <r>
    <x v="5"/>
    <d v="2025-04-05T00:00:00"/>
    <x v="33"/>
    <x v="16"/>
    <x v="9"/>
    <n v="2"/>
    <n v="2"/>
    <n v="0"/>
    <m/>
    <m/>
    <n v="0"/>
  </r>
  <r>
    <x v="5"/>
    <d v="2025-04-05T00:00:00"/>
    <x v="33"/>
    <x v="16"/>
    <x v="9"/>
    <n v="2"/>
    <n v="2"/>
    <n v="0"/>
    <m/>
    <m/>
    <n v="0"/>
  </r>
  <r>
    <x v="5"/>
    <d v="2025-04-05T00:00:00"/>
    <x v="33"/>
    <x v="16"/>
    <x v="9"/>
    <n v="1"/>
    <n v="1"/>
    <n v="0"/>
    <m/>
    <m/>
    <n v="0"/>
  </r>
  <r>
    <x v="5"/>
    <d v="2025-04-05T00:00:00"/>
    <x v="33"/>
    <x v="16"/>
    <x v="9"/>
    <n v="5"/>
    <n v="3"/>
    <n v="-2"/>
    <m/>
    <m/>
    <n v="0"/>
  </r>
  <r>
    <x v="5"/>
    <d v="2025-04-05T00:00:00"/>
    <x v="33"/>
    <x v="16"/>
    <x v="9"/>
    <n v="3"/>
    <n v="3"/>
    <n v="0"/>
    <m/>
    <m/>
    <n v="0"/>
  </r>
  <r>
    <x v="5"/>
    <d v="2025-04-05T00:00:00"/>
    <x v="33"/>
    <x v="16"/>
    <x v="9"/>
    <n v="10"/>
    <n v="10"/>
    <n v="0"/>
    <m/>
    <m/>
    <n v="0"/>
  </r>
  <r>
    <x v="5"/>
    <d v="2025-04-05T00:00:00"/>
    <x v="33"/>
    <x v="16"/>
    <x v="9"/>
    <n v="6"/>
    <n v="6"/>
    <n v="0"/>
    <m/>
    <m/>
    <n v="0"/>
  </r>
  <r>
    <x v="5"/>
    <d v="2025-04-05T00:00:00"/>
    <x v="33"/>
    <x v="16"/>
    <x v="9"/>
    <n v="2"/>
    <n v="2"/>
    <n v="0"/>
    <m/>
    <m/>
    <n v="0"/>
  </r>
  <r>
    <x v="5"/>
    <d v="2025-04-05T00:00:00"/>
    <x v="33"/>
    <x v="16"/>
    <x v="9"/>
    <n v="2"/>
    <n v="2"/>
    <n v="0"/>
    <m/>
    <m/>
    <n v="0"/>
  </r>
  <r>
    <x v="5"/>
    <d v="2025-04-05T00:00:00"/>
    <x v="33"/>
    <x v="16"/>
    <x v="9"/>
    <n v="1"/>
    <n v="1"/>
    <n v="0"/>
    <m/>
    <m/>
    <n v="0"/>
  </r>
  <r>
    <x v="5"/>
    <d v="2025-04-05T00:00:00"/>
    <x v="33"/>
    <x v="16"/>
    <x v="16"/>
    <m/>
    <n v="1"/>
    <n v="1"/>
    <m/>
    <m/>
    <n v="0"/>
  </r>
  <r>
    <x v="5"/>
    <d v="2025-04-05T00:00:00"/>
    <x v="33"/>
    <x v="16"/>
    <x v="16"/>
    <n v="1"/>
    <n v="1"/>
    <n v="0"/>
    <n v="7"/>
    <n v="4"/>
    <n v="-3"/>
  </r>
  <r>
    <x v="5"/>
    <d v="2025-04-05T00:00:00"/>
    <x v="33"/>
    <x v="16"/>
    <x v="16"/>
    <m/>
    <n v="1"/>
    <n v="1"/>
    <n v="2"/>
    <n v="0"/>
    <n v="-2"/>
  </r>
  <r>
    <x v="5"/>
    <d v="2025-04-05T00:00:00"/>
    <x v="33"/>
    <x v="16"/>
    <x v="16"/>
    <n v="1"/>
    <n v="1"/>
    <n v="0"/>
    <m/>
    <n v="0"/>
    <n v="0"/>
  </r>
  <r>
    <x v="5"/>
    <d v="2025-04-05T00:00:00"/>
    <x v="33"/>
    <x v="7"/>
    <x v="8"/>
    <n v="1"/>
    <n v="1"/>
    <n v="0"/>
    <m/>
    <m/>
    <n v="0"/>
  </r>
  <r>
    <x v="5"/>
    <d v="2025-04-05T00:00:00"/>
    <x v="33"/>
    <x v="7"/>
    <x v="8"/>
    <n v="1"/>
    <n v="2"/>
    <n v="1"/>
    <m/>
    <m/>
    <n v="0"/>
  </r>
  <r>
    <x v="5"/>
    <d v="2025-04-05T00:00:00"/>
    <x v="33"/>
    <x v="7"/>
    <x v="8"/>
    <n v="1"/>
    <n v="1"/>
    <n v="0"/>
    <m/>
    <m/>
    <n v="0"/>
  </r>
  <r>
    <x v="5"/>
    <d v="2025-04-05T00:00:00"/>
    <x v="33"/>
    <x v="7"/>
    <x v="8"/>
    <n v="1"/>
    <n v="1"/>
    <n v="0"/>
    <m/>
    <m/>
    <n v="0"/>
  </r>
  <r>
    <x v="5"/>
    <d v="2025-04-05T00:00:00"/>
    <x v="33"/>
    <x v="7"/>
    <x v="8"/>
    <n v="2"/>
    <n v="2"/>
    <n v="0"/>
    <m/>
    <m/>
    <n v="0"/>
  </r>
  <r>
    <x v="5"/>
    <d v="2025-04-05T00:00:00"/>
    <x v="33"/>
    <x v="7"/>
    <x v="8"/>
    <n v="2"/>
    <n v="2"/>
    <n v="0"/>
    <m/>
    <m/>
    <n v="0"/>
  </r>
  <r>
    <x v="5"/>
    <d v="2025-04-05T00:00:00"/>
    <x v="33"/>
    <x v="7"/>
    <x v="8"/>
    <n v="12"/>
    <n v="12"/>
    <n v="0"/>
    <m/>
    <m/>
    <n v="0"/>
  </r>
  <r>
    <x v="5"/>
    <d v="2025-04-05T00:00:00"/>
    <x v="33"/>
    <x v="7"/>
    <x v="8"/>
    <n v="1"/>
    <n v="1"/>
    <n v="0"/>
    <m/>
    <m/>
    <n v="0"/>
  </r>
  <r>
    <x v="5"/>
    <d v="2025-04-05T00:00:00"/>
    <x v="33"/>
    <x v="7"/>
    <x v="8"/>
    <n v="1"/>
    <n v="1"/>
    <n v="0"/>
    <m/>
    <m/>
    <n v="0"/>
  </r>
  <r>
    <x v="5"/>
    <d v="2025-04-05T00:00:00"/>
    <x v="33"/>
    <x v="7"/>
    <x v="8"/>
    <n v="4"/>
    <n v="4"/>
    <n v="0"/>
    <m/>
    <m/>
    <n v="0"/>
  </r>
  <r>
    <x v="5"/>
    <d v="2025-04-05T00:00:00"/>
    <x v="33"/>
    <x v="7"/>
    <x v="8"/>
    <n v="2"/>
    <n v="2"/>
    <n v="0"/>
    <m/>
    <m/>
    <n v="0"/>
  </r>
  <r>
    <x v="5"/>
    <d v="2025-04-05T00:00:00"/>
    <x v="33"/>
    <x v="7"/>
    <x v="8"/>
    <n v="2"/>
    <n v="2"/>
    <n v="0"/>
    <m/>
    <m/>
    <n v="0"/>
  </r>
  <r>
    <x v="5"/>
    <d v="2025-04-05T00:00:00"/>
    <x v="33"/>
    <x v="7"/>
    <x v="8"/>
    <n v="4"/>
    <n v="4"/>
    <n v="0"/>
    <m/>
    <m/>
    <n v="0"/>
  </r>
  <r>
    <x v="5"/>
    <d v="2025-04-05T00:00:00"/>
    <x v="33"/>
    <x v="7"/>
    <x v="8"/>
    <n v="1"/>
    <n v="1"/>
    <n v="0"/>
    <m/>
    <m/>
    <n v="0"/>
  </r>
  <r>
    <x v="5"/>
    <d v="2025-04-05T00:00:00"/>
    <x v="33"/>
    <x v="7"/>
    <x v="8"/>
    <n v="3"/>
    <n v="3"/>
    <n v="0"/>
    <m/>
    <m/>
    <n v="0"/>
  </r>
  <r>
    <x v="5"/>
    <d v="2025-04-05T00:00:00"/>
    <x v="33"/>
    <x v="7"/>
    <x v="8"/>
    <n v="10"/>
    <n v="10"/>
    <n v="0"/>
    <m/>
    <m/>
    <n v="0"/>
  </r>
  <r>
    <x v="5"/>
    <d v="2025-04-05T00:00:00"/>
    <x v="33"/>
    <x v="7"/>
    <x v="8"/>
    <n v="6"/>
    <n v="6"/>
    <n v="0"/>
    <m/>
    <m/>
    <n v="0"/>
  </r>
  <r>
    <x v="5"/>
    <d v="2025-04-05T00:00:00"/>
    <x v="33"/>
    <x v="7"/>
    <x v="8"/>
    <n v="2"/>
    <n v="2"/>
    <n v="0"/>
    <m/>
    <m/>
    <n v="0"/>
  </r>
  <r>
    <x v="5"/>
    <d v="2025-04-05T00:00:00"/>
    <x v="33"/>
    <x v="7"/>
    <x v="8"/>
    <n v="2"/>
    <n v="2"/>
    <n v="0"/>
    <m/>
    <m/>
    <n v="0"/>
  </r>
  <r>
    <x v="5"/>
    <d v="2025-04-10T00:00:00"/>
    <x v="34"/>
    <x v="23"/>
    <x v="13"/>
    <n v="1"/>
    <n v="1"/>
    <n v="0"/>
    <m/>
    <m/>
    <n v="0"/>
  </r>
  <r>
    <x v="5"/>
    <d v="2025-04-10T00:00:00"/>
    <x v="34"/>
    <x v="23"/>
    <x v="13"/>
    <n v="1"/>
    <n v="1"/>
    <n v="0"/>
    <m/>
    <m/>
    <n v="0"/>
  </r>
  <r>
    <x v="5"/>
    <d v="2025-04-10T00:00:00"/>
    <x v="34"/>
    <x v="23"/>
    <x v="13"/>
    <n v="2"/>
    <n v="2"/>
    <n v="0"/>
    <m/>
    <m/>
    <n v="0"/>
  </r>
  <r>
    <x v="5"/>
    <d v="2025-04-10T00:00:00"/>
    <x v="34"/>
    <x v="23"/>
    <x v="13"/>
    <n v="1"/>
    <n v="1"/>
    <n v="0"/>
    <m/>
    <m/>
    <n v="0"/>
  </r>
  <r>
    <x v="5"/>
    <d v="2025-04-10T00:00:00"/>
    <x v="34"/>
    <x v="23"/>
    <x v="13"/>
    <n v="1"/>
    <n v="1"/>
    <n v="0"/>
    <m/>
    <m/>
    <n v="0"/>
  </r>
  <r>
    <x v="5"/>
    <d v="2025-04-10T00:00:00"/>
    <x v="34"/>
    <x v="23"/>
    <x v="13"/>
    <n v="1"/>
    <n v="1"/>
    <n v="0"/>
    <m/>
    <m/>
    <n v="0"/>
  </r>
  <r>
    <x v="5"/>
    <d v="2025-04-10T00:00:00"/>
    <x v="34"/>
    <x v="23"/>
    <x v="13"/>
    <n v="1"/>
    <n v="1"/>
    <n v="0"/>
    <m/>
    <m/>
    <n v="0"/>
  </r>
  <r>
    <x v="5"/>
    <d v="2025-04-10T00:00:00"/>
    <x v="34"/>
    <x v="23"/>
    <x v="13"/>
    <n v="1"/>
    <n v="1"/>
    <n v="0"/>
    <m/>
    <m/>
    <n v="0"/>
  </r>
  <r>
    <x v="5"/>
    <d v="2025-04-10T00:00:00"/>
    <x v="34"/>
    <x v="23"/>
    <x v="13"/>
    <n v="3"/>
    <n v="3"/>
    <n v="0"/>
    <m/>
    <m/>
    <n v="0"/>
  </r>
  <r>
    <x v="5"/>
    <d v="2025-04-10T00:00:00"/>
    <x v="34"/>
    <x v="23"/>
    <x v="13"/>
    <n v="1"/>
    <n v="1"/>
    <n v="0"/>
    <m/>
    <m/>
    <n v="0"/>
  </r>
  <r>
    <x v="5"/>
    <d v="2025-04-10T00:00:00"/>
    <x v="34"/>
    <x v="23"/>
    <x v="13"/>
    <n v="1"/>
    <n v="1"/>
    <n v="0"/>
    <m/>
    <m/>
    <n v="0"/>
  </r>
  <r>
    <x v="5"/>
    <d v="2025-04-10T00:00:00"/>
    <x v="34"/>
    <x v="23"/>
    <x v="13"/>
    <n v="1"/>
    <n v="1"/>
    <n v="0"/>
    <m/>
    <m/>
    <n v="0"/>
  </r>
  <r>
    <x v="5"/>
    <d v="2025-04-10T00:00:00"/>
    <x v="34"/>
    <x v="23"/>
    <x v="13"/>
    <n v="1"/>
    <n v="1"/>
    <n v="0"/>
    <m/>
    <m/>
    <n v="0"/>
  </r>
  <r>
    <x v="5"/>
    <d v="2025-04-10T00:00:00"/>
    <x v="34"/>
    <x v="23"/>
    <x v="13"/>
    <n v="4"/>
    <n v="4"/>
    <n v="0"/>
    <m/>
    <m/>
    <n v="0"/>
  </r>
  <r>
    <x v="5"/>
    <d v="2025-04-10T00:00:00"/>
    <x v="34"/>
    <x v="23"/>
    <x v="13"/>
    <n v="1"/>
    <n v="2"/>
    <n v="1"/>
    <m/>
    <m/>
    <n v="0"/>
  </r>
  <r>
    <x v="5"/>
    <d v="2025-04-10T00:00:00"/>
    <x v="34"/>
    <x v="23"/>
    <x v="13"/>
    <m/>
    <n v="3"/>
    <n v="3"/>
    <m/>
    <m/>
    <n v="0"/>
  </r>
  <r>
    <x v="5"/>
    <d v="2025-04-10T00:00:00"/>
    <x v="34"/>
    <x v="23"/>
    <x v="13"/>
    <n v="2"/>
    <n v="4"/>
    <n v="2"/>
    <m/>
    <m/>
    <n v="0"/>
  </r>
  <r>
    <x v="5"/>
    <d v="2025-04-10T00:00:00"/>
    <x v="34"/>
    <x v="23"/>
    <x v="7"/>
    <n v="1"/>
    <n v="1"/>
    <n v="0"/>
    <m/>
    <n v="0"/>
    <n v="0"/>
  </r>
  <r>
    <x v="5"/>
    <d v="2025-04-10T00:00:00"/>
    <x v="34"/>
    <x v="23"/>
    <x v="7"/>
    <n v="1"/>
    <n v="2"/>
    <n v="1"/>
    <m/>
    <n v="0"/>
    <n v="0"/>
  </r>
  <r>
    <x v="5"/>
    <d v="2025-04-10T00:00:00"/>
    <x v="34"/>
    <x v="23"/>
    <x v="7"/>
    <n v="1"/>
    <n v="1"/>
    <n v="0"/>
    <m/>
    <n v="0"/>
    <n v="0"/>
  </r>
  <r>
    <x v="5"/>
    <d v="2025-04-10T00:00:00"/>
    <x v="34"/>
    <x v="23"/>
    <x v="7"/>
    <n v="1"/>
    <n v="2"/>
    <n v="1"/>
    <m/>
    <n v="0"/>
    <n v="0"/>
  </r>
  <r>
    <x v="5"/>
    <d v="2025-04-10T00:00:00"/>
    <x v="34"/>
    <x v="23"/>
    <x v="7"/>
    <n v="1"/>
    <n v="1"/>
    <n v="0"/>
    <m/>
    <n v="0"/>
    <n v="0"/>
  </r>
  <r>
    <x v="5"/>
    <d v="2025-04-10T00:00:00"/>
    <x v="34"/>
    <x v="23"/>
    <x v="7"/>
    <n v="12"/>
    <n v="11"/>
    <n v="-1"/>
    <m/>
    <n v="0"/>
    <n v="0"/>
  </r>
  <r>
    <x v="5"/>
    <d v="2025-04-10T00:00:00"/>
    <x v="34"/>
    <x v="23"/>
    <x v="7"/>
    <n v="2"/>
    <n v="2"/>
    <n v="0"/>
    <m/>
    <n v="0"/>
    <n v="0"/>
  </r>
  <r>
    <x v="5"/>
    <d v="2025-04-10T00:00:00"/>
    <x v="34"/>
    <x v="23"/>
    <x v="7"/>
    <n v="2"/>
    <n v="2"/>
    <n v="0"/>
    <m/>
    <n v="0"/>
    <n v="0"/>
  </r>
  <r>
    <x v="5"/>
    <d v="2025-04-10T00:00:00"/>
    <x v="34"/>
    <x v="23"/>
    <x v="7"/>
    <n v="4"/>
    <n v="4"/>
    <n v="0"/>
    <m/>
    <n v="0"/>
    <n v="0"/>
  </r>
  <r>
    <x v="5"/>
    <d v="2025-04-10T00:00:00"/>
    <x v="34"/>
    <x v="23"/>
    <x v="7"/>
    <n v="8"/>
    <n v="6"/>
    <n v="-2"/>
    <m/>
    <n v="0"/>
    <n v="0"/>
  </r>
  <r>
    <x v="5"/>
    <d v="2025-04-10T00:00:00"/>
    <x v="34"/>
    <x v="23"/>
    <x v="7"/>
    <n v="2"/>
    <n v="2"/>
    <n v="0"/>
    <m/>
    <n v="0"/>
    <n v="0"/>
  </r>
  <r>
    <x v="5"/>
    <d v="2025-04-10T00:00:00"/>
    <x v="34"/>
    <x v="23"/>
    <x v="7"/>
    <n v="3"/>
    <n v="3"/>
    <n v="0"/>
    <m/>
    <n v="0"/>
    <n v="0"/>
  </r>
  <r>
    <x v="5"/>
    <d v="2025-04-10T00:00:00"/>
    <x v="34"/>
    <x v="23"/>
    <x v="7"/>
    <n v="10"/>
    <n v="6"/>
    <n v="-4"/>
    <m/>
    <n v="0"/>
    <n v="0"/>
  </r>
  <r>
    <x v="5"/>
    <d v="2025-04-10T00:00:00"/>
    <x v="34"/>
    <x v="23"/>
    <x v="7"/>
    <n v="6"/>
    <n v="5"/>
    <n v="-1"/>
    <m/>
    <n v="0"/>
    <n v="0"/>
  </r>
  <r>
    <x v="5"/>
    <d v="2025-04-10T00:00:00"/>
    <x v="34"/>
    <x v="23"/>
    <x v="7"/>
    <n v="2"/>
    <n v="2"/>
    <n v="0"/>
    <m/>
    <n v="0"/>
    <n v="0"/>
  </r>
  <r>
    <x v="5"/>
    <d v="2025-04-10T00:00:00"/>
    <x v="34"/>
    <x v="23"/>
    <x v="7"/>
    <n v="6"/>
    <n v="6"/>
    <n v="0"/>
    <m/>
    <n v="0"/>
    <n v="0"/>
  </r>
  <r>
    <x v="5"/>
    <d v="2025-04-12T00:00:00"/>
    <x v="34"/>
    <x v="16"/>
    <x v="9"/>
    <n v="1"/>
    <n v="1"/>
    <n v="0"/>
    <m/>
    <m/>
    <n v="0"/>
  </r>
  <r>
    <x v="5"/>
    <d v="2025-04-12T00:00:00"/>
    <x v="34"/>
    <x v="16"/>
    <x v="9"/>
    <n v="1"/>
    <n v="1"/>
    <n v="0"/>
    <m/>
    <m/>
    <n v="0"/>
  </r>
  <r>
    <x v="5"/>
    <d v="2025-04-12T00:00:00"/>
    <x v="34"/>
    <x v="16"/>
    <x v="9"/>
    <n v="1"/>
    <n v="1"/>
    <n v="0"/>
    <m/>
    <m/>
    <n v="0"/>
  </r>
  <r>
    <x v="5"/>
    <d v="2025-04-12T00:00:00"/>
    <x v="34"/>
    <x v="16"/>
    <x v="9"/>
    <n v="1"/>
    <n v="1"/>
    <n v="0"/>
    <m/>
    <m/>
    <n v="0"/>
  </r>
  <r>
    <x v="5"/>
    <d v="2025-04-12T00:00:00"/>
    <x v="34"/>
    <x v="16"/>
    <x v="9"/>
    <n v="2"/>
    <n v="2"/>
    <n v="0"/>
    <m/>
    <m/>
    <n v="0"/>
  </r>
  <r>
    <x v="5"/>
    <d v="2025-04-12T00:00:00"/>
    <x v="34"/>
    <x v="16"/>
    <x v="9"/>
    <n v="2"/>
    <n v="2"/>
    <n v="0"/>
    <m/>
    <m/>
    <n v="0"/>
  </r>
  <r>
    <x v="5"/>
    <d v="2025-04-12T00:00:00"/>
    <x v="34"/>
    <x v="16"/>
    <x v="9"/>
    <n v="12"/>
    <n v="10"/>
    <n v="-2"/>
    <m/>
    <m/>
    <n v="0"/>
  </r>
  <r>
    <x v="5"/>
    <d v="2025-04-12T00:00:00"/>
    <x v="34"/>
    <x v="16"/>
    <x v="9"/>
    <n v="1"/>
    <n v="1"/>
    <n v="0"/>
    <m/>
    <m/>
    <n v="0"/>
  </r>
  <r>
    <x v="5"/>
    <d v="2025-04-12T00:00:00"/>
    <x v="34"/>
    <x v="16"/>
    <x v="9"/>
    <n v="1"/>
    <n v="1"/>
    <n v="0"/>
    <m/>
    <m/>
    <n v="0"/>
  </r>
  <r>
    <x v="5"/>
    <d v="2025-04-12T00:00:00"/>
    <x v="34"/>
    <x v="16"/>
    <x v="9"/>
    <n v="4"/>
    <n v="4"/>
    <n v="0"/>
    <m/>
    <m/>
    <n v="0"/>
  </r>
  <r>
    <x v="5"/>
    <d v="2025-04-12T00:00:00"/>
    <x v="34"/>
    <x v="16"/>
    <x v="9"/>
    <n v="2"/>
    <n v="2"/>
    <n v="0"/>
    <m/>
    <m/>
    <n v="0"/>
  </r>
  <r>
    <x v="5"/>
    <d v="2025-04-12T00:00:00"/>
    <x v="34"/>
    <x v="16"/>
    <x v="9"/>
    <n v="2"/>
    <n v="2"/>
    <n v="0"/>
    <m/>
    <m/>
    <n v="0"/>
  </r>
  <r>
    <x v="5"/>
    <d v="2025-04-12T00:00:00"/>
    <x v="34"/>
    <x v="16"/>
    <x v="9"/>
    <n v="1"/>
    <n v="1"/>
    <n v="0"/>
    <m/>
    <m/>
    <n v="0"/>
  </r>
  <r>
    <x v="5"/>
    <d v="2025-04-12T00:00:00"/>
    <x v="34"/>
    <x v="16"/>
    <x v="9"/>
    <n v="5"/>
    <n v="3"/>
    <n v="-2"/>
    <m/>
    <m/>
    <n v="0"/>
  </r>
  <r>
    <x v="5"/>
    <d v="2025-04-12T00:00:00"/>
    <x v="34"/>
    <x v="16"/>
    <x v="9"/>
    <n v="3"/>
    <n v="3"/>
    <n v="0"/>
    <m/>
    <m/>
    <n v="0"/>
  </r>
  <r>
    <x v="5"/>
    <d v="2025-04-12T00:00:00"/>
    <x v="34"/>
    <x v="16"/>
    <x v="9"/>
    <n v="10"/>
    <n v="10"/>
    <n v="0"/>
    <m/>
    <m/>
    <n v="0"/>
  </r>
  <r>
    <x v="5"/>
    <d v="2025-04-12T00:00:00"/>
    <x v="34"/>
    <x v="16"/>
    <x v="9"/>
    <n v="6"/>
    <n v="6"/>
    <n v="0"/>
    <m/>
    <m/>
    <n v="0"/>
  </r>
  <r>
    <x v="5"/>
    <d v="2025-04-12T00:00:00"/>
    <x v="34"/>
    <x v="16"/>
    <x v="9"/>
    <n v="2"/>
    <n v="2"/>
    <n v="0"/>
    <m/>
    <m/>
    <n v="0"/>
  </r>
  <r>
    <x v="5"/>
    <d v="2025-04-12T00:00:00"/>
    <x v="34"/>
    <x v="16"/>
    <x v="9"/>
    <n v="2"/>
    <n v="2"/>
    <n v="0"/>
    <m/>
    <m/>
    <n v="0"/>
  </r>
  <r>
    <x v="5"/>
    <d v="2025-04-12T00:00:00"/>
    <x v="34"/>
    <x v="16"/>
    <x v="9"/>
    <n v="1"/>
    <n v="1"/>
    <n v="0"/>
    <m/>
    <m/>
    <n v="0"/>
  </r>
  <r>
    <x v="5"/>
    <d v="2025-04-12T00:00:00"/>
    <x v="34"/>
    <x v="16"/>
    <x v="16"/>
    <m/>
    <n v="1"/>
    <n v="1"/>
    <m/>
    <m/>
    <n v="0"/>
  </r>
  <r>
    <x v="5"/>
    <d v="2025-04-12T00:00:00"/>
    <x v="34"/>
    <x v="16"/>
    <x v="16"/>
    <n v="1"/>
    <n v="1"/>
    <n v="0"/>
    <n v="7"/>
    <n v="4"/>
    <n v="-3"/>
  </r>
  <r>
    <x v="5"/>
    <d v="2025-04-12T00:00:00"/>
    <x v="34"/>
    <x v="16"/>
    <x v="16"/>
    <m/>
    <n v="1"/>
    <n v="1"/>
    <n v="2"/>
    <n v="0"/>
    <n v="-2"/>
  </r>
  <r>
    <x v="5"/>
    <d v="2025-04-12T00:00:00"/>
    <x v="34"/>
    <x v="16"/>
    <x v="16"/>
    <n v="1"/>
    <n v="1"/>
    <n v="0"/>
    <m/>
    <n v="0"/>
    <n v="0"/>
  </r>
  <r>
    <x v="5"/>
    <d v="2025-04-12T00:00:00"/>
    <x v="34"/>
    <x v="7"/>
    <x v="8"/>
    <n v="1"/>
    <n v="1"/>
    <n v="0"/>
    <m/>
    <m/>
    <n v="0"/>
  </r>
  <r>
    <x v="5"/>
    <d v="2025-04-12T00:00:00"/>
    <x v="34"/>
    <x v="7"/>
    <x v="8"/>
    <n v="1"/>
    <n v="2"/>
    <n v="1"/>
    <m/>
    <m/>
    <n v="0"/>
  </r>
  <r>
    <x v="5"/>
    <d v="2025-04-12T00:00:00"/>
    <x v="34"/>
    <x v="7"/>
    <x v="8"/>
    <n v="1"/>
    <n v="1"/>
    <n v="0"/>
    <m/>
    <m/>
    <n v="0"/>
  </r>
  <r>
    <x v="5"/>
    <d v="2025-04-12T00:00:00"/>
    <x v="34"/>
    <x v="7"/>
    <x v="8"/>
    <n v="1"/>
    <n v="1"/>
    <n v="0"/>
    <m/>
    <m/>
    <n v="0"/>
  </r>
  <r>
    <x v="5"/>
    <d v="2025-04-12T00:00:00"/>
    <x v="34"/>
    <x v="7"/>
    <x v="8"/>
    <n v="2"/>
    <n v="2"/>
    <n v="0"/>
    <m/>
    <m/>
    <n v="0"/>
  </r>
  <r>
    <x v="5"/>
    <d v="2025-04-12T00:00:00"/>
    <x v="34"/>
    <x v="7"/>
    <x v="8"/>
    <n v="2"/>
    <n v="2"/>
    <n v="0"/>
    <m/>
    <m/>
    <n v="0"/>
  </r>
  <r>
    <x v="5"/>
    <d v="2025-04-12T00:00:00"/>
    <x v="34"/>
    <x v="7"/>
    <x v="8"/>
    <n v="12"/>
    <n v="12"/>
    <n v="0"/>
    <m/>
    <m/>
    <n v="0"/>
  </r>
  <r>
    <x v="5"/>
    <d v="2025-04-12T00:00:00"/>
    <x v="34"/>
    <x v="7"/>
    <x v="8"/>
    <n v="1"/>
    <n v="1"/>
    <n v="0"/>
    <m/>
    <m/>
    <n v="0"/>
  </r>
  <r>
    <x v="5"/>
    <d v="2025-04-12T00:00:00"/>
    <x v="34"/>
    <x v="7"/>
    <x v="8"/>
    <n v="1"/>
    <n v="1"/>
    <n v="0"/>
    <m/>
    <m/>
    <n v="0"/>
  </r>
  <r>
    <x v="5"/>
    <d v="2025-04-12T00:00:00"/>
    <x v="34"/>
    <x v="7"/>
    <x v="8"/>
    <n v="4"/>
    <n v="4"/>
    <n v="0"/>
    <m/>
    <m/>
    <n v="0"/>
  </r>
  <r>
    <x v="5"/>
    <d v="2025-04-12T00:00:00"/>
    <x v="34"/>
    <x v="7"/>
    <x v="8"/>
    <n v="2"/>
    <n v="2"/>
    <n v="0"/>
    <m/>
    <m/>
    <n v="0"/>
  </r>
  <r>
    <x v="5"/>
    <d v="2025-04-12T00:00:00"/>
    <x v="34"/>
    <x v="7"/>
    <x v="8"/>
    <n v="2"/>
    <n v="2"/>
    <n v="0"/>
    <m/>
    <m/>
    <n v="0"/>
  </r>
  <r>
    <x v="5"/>
    <d v="2025-04-12T00:00:00"/>
    <x v="34"/>
    <x v="7"/>
    <x v="8"/>
    <n v="4"/>
    <n v="4"/>
    <n v="0"/>
    <m/>
    <m/>
    <n v="0"/>
  </r>
  <r>
    <x v="5"/>
    <d v="2025-04-12T00:00:00"/>
    <x v="34"/>
    <x v="7"/>
    <x v="8"/>
    <n v="1"/>
    <n v="1"/>
    <n v="0"/>
    <m/>
    <m/>
    <n v="0"/>
  </r>
  <r>
    <x v="5"/>
    <d v="2025-04-12T00:00:00"/>
    <x v="34"/>
    <x v="7"/>
    <x v="8"/>
    <n v="3"/>
    <n v="3"/>
    <n v="0"/>
    <m/>
    <m/>
    <n v="0"/>
  </r>
  <r>
    <x v="5"/>
    <d v="2025-04-12T00:00:00"/>
    <x v="34"/>
    <x v="7"/>
    <x v="8"/>
    <n v="10"/>
    <n v="10"/>
    <n v="0"/>
    <m/>
    <m/>
    <n v="0"/>
  </r>
  <r>
    <x v="5"/>
    <d v="2025-04-12T00:00:00"/>
    <x v="34"/>
    <x v="7"/>
    <x v="8"/>
    <n v="6"/>
    <n v="6"/>
    <n v="0"/>
    <m/>
    <m/>
    <n v="0"/>
  </r>
  <r>
    <x v="5"/>
    <d v="2025-04-12T00:00:00"/>
    <x v="34"/>
    <x v="7"/>
    <x v="8"/>
    <n v="2"/>
    <n v="1"/>
    <n v="-1"/>
    <m/>
    <m/>
    <n v="0"/>
  </r>
  <r>
    <x v="5"/>
    <d v="2025-04-12T00:00:00"/>
    <x v="34"/>
    <x v="7"/>
    <x v="8"/>
    <n v="2"/>
    <n v="2"/>
    <n v="0"/>
    <m/>
    <m/>
    <n v="0"/>
  </r>
  <r>
    <x v="5"/>
    <d v="2025-04-12T00:00:00"/>
    <x v="34"/>
    <x v="18"/>
    <x v="10"/>
    <n v="1"/>
    <n v="1"/>
    <n v="0"/>
    <m/>
    <m/>
    <n v="0"/>
  </r>
  <r>
    <x v="5"/>
    <d v="2025-04-12T00:00:00"/>
    <x v="34"/>
    <x v="18"/>
    <x v="10"/>
    <n v="1"/>
    <n v="1"/>
    <n v="0"/>
    <m/>
    <m/>
    <n v="0"/>
  </r>
  <r>
    <x v="5"/>
    <d v="2025-04-12T00:00:00"/>
    <x v="34"/>
    <x v="18"/>
    <x v="10"/>
    <n v="1"/>
    <n v="1"/>
    <n v="0"/>
    <m/>
    <m/>
    <n v="0"/>
  </r>
  <r>
    <x v="5"/>
    <d v="2025-04-12T00:00:00"/>
    <x v="34"/>
    <x v="18"/>
    <x v="10"/>
    <n v="1"/>
    <n v="1"/>
    <n v="0"/>
    <m/>
    <m/>
    <n v="0"/>
  </r>
  <r>
    <x v="5"/>
    <d v="2025-04-12T00:00:00"/>
    <x v="34"/>
    <x v="18"/>
    <x v="10"/>
    <n v="2"/>
    <n v="2"/>
    <n v="0"/>
    <m/>
    <m/>
    <n v="0"/>
  </r>
  <r>
    <x v="5"/>
    <d v="2025-04-12T00:00:00"/>
    <x v="34"/>
    <x v="18"/>
    <x v="10"/>
    <n v="2"/>
    <n v="2"/>
    <n v="0"/>
    <m/>
    <m/>
    <n v="0"/>
  </r>
  <r>
    <x v="5"/>
    <d v="2025-04-12T00:00:00"/>
    <x v="34"/>
    <x v="18"/>
    <x v="10"/>
    <n v="12"/>
    <n v="12"/>
    <n v="0"/>
    <m/>
    <m/>
    <n v="0"/>
  </r>
  <r>
    <x v="5"/>
    <d v="2025-04-12T00:00:00"/>
    <x v="34"/>
    <x v="18"/>
    <x v="10"/>
    <n v="1"/>
    <n v="1"/>
    <n v="0"/>
    <m/>
    <m/>
    <n v="0"/>
  </r>
  <r>
    <x v="5"/>
    <d v="2025-04-12T00:00:00"/>
    <x v="34"/>
    <x v="18"/>
    <x v="10"/>
    <n v="1"/>
    <n v="1"/>
    <n v="0"/>
    <m/>
    <m/>
    <n v="0"/>
  </r>
  <r>
    <x v="5"/>
    <d v="2025-04-12T00:00:00"/>
    <x v="34"/>
    <x v="18"/>
    <x v="10"/>
    <n v="4"/>
    <n v="4"/>
    <n v="0"/>
    <m/>
    <m/>
    <n v="0"/>
  </r>
  <r>
    <x v="5"/>
    <d v="2025-04-12T00:00:00"/>
    <x v="34"/>
    <x v="18"/>
    <x v="10"/>
    <n v="2"/>
    <n v="2"/>
    <n v="0"/>
    <m/>
    <m/>
    <n v="0"/>
  </r>
  <r>
    <x v="5"/>
    <d v="2025-04-12T00:00:00"/>
    <x v="34"/>
    <x v="18"/>
    <x v="10"/>
    <n v="2"/>
    <n v="2"/>
    <n v="0"/>
    <m/>
    <m/>
    <n v="0"/>
  </r>
  <r>
    <x v="5"/>
    <d v="2025-04-12T00:00:00"/>
    <x v="34"/>
    <x v="18"/>
    <x v="10"/>
    <n v="1"/>
    <n v="1"/>
    <n v="0"/>
    <m/>
    <m/>
    <n v="0"/>
  </r>
  <r>
    <x v="5"/>
    <d v="2025-04-12T00:00:00"/>
    <x v="34"/>
    <x v="18"/>
    <x v="10"/>
    <n v="5"/>
    <n v="5"/>
    <n v="0"/>
    <m/>
    <m/>
    <n v="0"/>
  </r>
  <r>
    <x v="5"/>
    <d v="2025-04-12T00:00:00"/>
    <x v="34"/>
    <x v="18"/>
    <x v="10"/>
    <n v="3"/>
    <n v="3"/>
    <n v="0"/>
    <m/>
    <m/>
    <n v="0"/>
  </r>
  <r>
    <x v="5"/>
    <d v="2025-04-12T00:00:00"/>
    <x v="34"/>
    <x v="18"/>
    <x v="10"/>
    <n v="10"/>
    <n v="9"/>
    <n v="-1"/>
    <m/>
    <m/>
    <n v="0"/>
  </r>
  <r>
    <x v="5"/>
    <d v="2025-04-12T00:00:00"/>
    <x v="34"/>
    <x v="18"/>
    <x v="10"/>
    <n v="6"/>
    <n v="6"/>
    <n v="0"/>
    <m/>
    <m/>
    <n v="0"/>
  </r>
  <r>
    <x v="5"/>
    <d v="2025-04-12T00:00:00"/>
    <x v="34"/>
    <x v="18"/>
    <x v="10"/>
    <n v="2"/>
    <n v="2"/>
    <n v="0"/>
    <m/>
    <m/>
    <n v="0"/>
  </r>
  <r>
    <x v="5"/>
    <d v="2025-04-12T00:00:00"/>
    <x v="34"/>
    <x v="18"/>
    <x v="10"/>
    <n v="2"/>
    <n v="2"/>
    <n v="0"/>
    <m/>
    <m/>
    <n v="0"/>
  </r>
  <r>
    <x v="5"/>
    <d v="2025-04-12T00:00:00"/>
    <x v="34"/>
    <x v="18"/>
    <x v="14"/>
    <m/>
    <m/>
    <n v="0"/>
    <n v="6"/>
    <n v="6"/>
    <n v="0"/>
  </r>
  <r>
    <x v="5"/>
    <d v="2025-04-12T00:00:00"/>
    <x v="34"/>
    <x v="18"/>
    <x v="14"/>
    <m/>
    <m/>
    <n v="0"/>
    <n v="2"/>
    <n v="2"/>
    <n v="0"/>
  </r>
  <r>
    <x v="5"/>
    <d v="2025-04-12T00:00:00"/>
    <x v="34"/>
    <x v="18"/>
    <x v="14"/>
    <m/>
    <m/>
    <n v="0"/>
    <n v="6"/>
    <n v="5"/>
    <n v="-1"/>
  </r>
  <r>
    <x v="5"/>
    <d v="2025-04-12T00:00:00"/>
    <x v="34"/>
    <x v="18"/>
    <x v="14"/>
    <m/>
    <m/>
    <n v="0"/>
    <n v="3"/>
    <n v="3"/>
    <n v="0"/>
  </r>
  <r>
    <x v="5"/>
    <d v="2025-04-12T00:00:00"/>
    <x v="34"/>
    <x v="18"/>
    <x v="14"/>
    <m/>
    <m/>
    <n v="0"/>
    <n v="6"/>
    <n v="5"/>
    <n v="-1"/>
  </r>
  <r>
    <x v="5"/>
    <d v="2025-04-12T00:00:00"/>
    <x v="34"/>
    <x v="18"/>
    <x v="14"/>
    <m/>
    <m/>
    <n v="0"/>
    <n v="3"/>
    <n v="2"/>
    <n v="-1"/>
  </r>
  <r>
    <x v="5"/>
    <d v="2025-04-12T00:00:00"/>
    <x v="34"/>
    <x v="18"/>
    <x v="14"/>
    <n v="1"/>
    <n v="1"/>
    <n v="0"/>
    <m/>
    <m/>
    <n v="0"/>
  </r>
  <r>
    <x v="5"/>
    <d v="2025-04-12T00:00:00"/>
    <x v="34"/>
    <x v="18"/>
    <x v="10"/>
    <n v="1"/>
    <n v="1"/>
    <n v="0"/>
    <m/>
    <m/>
    <n v="0"/>
  </r>
  <r>
    <x v="5"/>
    <d v="2025-04-12T00:00:00"/>
    <x v="34"/>
    <x v="18"/>
    <x v="19"/>
    <n v="2"/>
    <n v="2"/>
    <n v="0"/>
    <m/>
    <m/>
    <n v="0"/>
  </r>
  <r>
    <x v="5"/>
    <d v="2025-04-12T00:00:00"/>
    <x v="34"/>
    <x v="18"/>
    <x v="19"/>
    <n v="1"/>
    <n v="1"/>
    <n v="0"/>
    <m/>
    <m/>
    <n v="0"/>
  </r>
  <r>
    <x v="5"/>
    <d v="2025-04-12T00:00:00"/>
    <x v="34"/>
    <x v="18"/>
    <x v="19"/>
    <n v="3"/>
    <n v="3"/>
    <n v="0"/>
    <m/>
    <m/>
    <n v="0"/>
  </r>
  <r>
    <x v="5"/>
    <d v="2025-04-12T00:00:00"/>
    <x v="34"/>
    <x v="18"/>
    <x v="19"/>
    <n v="3"/>
    <n v="3"/>
    <n v="0"/>
    <n v="1"/>
    <n v="1"/>
    <n v="0"/>
  </r>
  <r>
    <x v="5"/>
    <d v="2025-04-12T00:00:00"/>
    <x v="34"/>
    <x v="18"/>
    <x v="19"/>
    <n v="0"/>
    <n v="0"/>
    <n v="0"/>
    <m/>
    <m/>
    <n v="0"/>
  </r>
  <r>
    <x v="5"/>
    <d v="2025-04-12T00:00:00"/>
    <x v="34"/>
    <x v="18"/>
    <x v="19"/>
    <n v="1"/>
    <n v="1"/>
    <n v="0"/>
    <m/>
    <n v="0"/>
    <n v="0"/>
  </r>
  <r>
    <x v="5"/>
    <d v="2025-04-12T00:00:00"/>
    <x v="34"/>
    <x v="18"/>
    <x v="19"/>
    <n v="1"/>
    <n v="1"/>
    <n v="0"/>
    <m/>
    <m/>
    <n v="0"/>
  </r>
  <r>
    <x v="5"/>
    <d v="2025-04-12T00:00:00"/>
    <x v="34"/>
    <x v="18"/>
    <x v="19"/>
    <n v="3"/>
    <n v="3"/>
    <n v="0"/>
    <m/>
    <m/>
    <n v="0"/>
  </r>
  <r>
    <x v="5"/>
    <d v="2025-04-12T00:00:00"/>
    <x v="34"/>
    <x v="18"/>
    <x v="19"/>
    <n v="3"/>
    <n v="3"/>
    <n v="0"/>
    <m/>
    <n v="1"/>
    <n v="1"/>
  </r>
  <r>
    <x v="5"/>
    <d v="2025-04-12T00:00:00"/>
    <x v="34"/>
    <x v="18"/>
    <x v="19"/>
    <n v="0"/>
    <n v="0"/>
    <n v="0"/>
    <m/>
    <m/>
    <n v="0"/>
  </r>
  <r>
    <x v="5"/>
    <d v="2025-04-12T00:00:00"/>
    <x v="34"/>
    <x v="18"/>
    <x v="19"/>
    <n v="1"/>
    <n v="1"/>
    <n v="0"/>
    <m/>
    <m/>
    <n v="0"/>
  </r>
  <r>
    <x v="5"/>
    <d v="2025-04-12T00:00:00"/>
    <x v="34"/>
    <x v="20"/>
    <x v="17"/>
    <n v="2"/>
    <n v="1"/>
    <n v="-1"/>
    <m/>
    <m/>
    <n v="0"/>
  </r>
  <r>
    <x v="5"/>
    <d v="2025-04-12T00:00:00"/>
    <x v="34"/>
    <x v="20"/>
    <x v="17"/>
    <m/>
    <n v="0"/>
    <n v="0"/>
    <n v="6"/>
    <n v="4"/>
    <n v="-2"/>
  </r>
  <r>
    <x v="5"/>
    <d v="2025-04-12T00:00:00"/>
    <x v="34"/>
    <x v="20"/>
    <x v="17"/>
    <m/>
    <n v="6"/>
    <n v="6"/>
    <n v="6"/>
    <n v="2"/>
    <n v="-4"/>
  </r>
  <r>
    <x v="5"/>
    <d v="2025-04-12T00:00:00"/>
    <x v="34"/>
    <x v="20"/>
    <x v="17"/>
    <n v="1"/>
    <n v="1"/>
    <n v="0"/>
    <m/>
    <m/>
    <n v="0"/>
  </r>
  <r>
    <x v="5"/>
    <d v="2025-04-12T00:00:00"/>
    <x v="34"/>
    <x v="20"/>
    <x v="17"/>
    <n v="1"/>
    <n v="1"/>
    <n v="0"/>
    <m/>
    <m/>
    <n v="0"/>
  </r>
  <r>
    <x v="5"/>
    <d v="2025-04-12T00:00:00"/>
    <x v="34"/>
    <x v="13"/>
    <x v="17"/>
    <n v="6"/>
    <n v="4"/>
    <n v="-2"/>
    <m/>
    <m/>
    <n v="0"/>
  </r>
  <r>
    <x v="5"/>
    <d v="2025-04-12T00:00:00"/>
    <x v="34"/>
    <x v="20"/>
    <x v="18"/>
    <n v="2"/>
    <n v="1"/>
    <n v="-1"/>
    <m/>
    <m/>
    <n v="0"/>
  </r>
  <r>
    <x v="5"/>
    <d v="2025-04-12T00:00:00"/>
    <x v="34"/>
    <x v="20"/>
    <x v="18"/>
    <n v="1"/>
    <n v="1"/>
    <n v="0"/>
    <m/>
    <m/>
    <n v="0"/>
  </r>
  <r>
    <x v="5"/>
    <d v="2025-04-12T00:00:00"/>
    <x v="34"/>
    <x v="20"/>
    <x v="18"/>
    <n v="1"/>
    <n v="1"/>
    <n v="0"/>
    <m/>
    <m/>
    <n v="0"/>
  </r>
  <r>
    <x v="5"/>
    <d v="2025-04-12T00:00:00"/>
    <x v="34"/>
    <x v="20"/>
    <x v="18"/>
    <n v="3"/>
    <n v="4"/>
    <n v="1"/>
    <n v="4"/>
    <n v="3"/>
    <n v="-1"/>
  </r>
  <r>
    <x v="5"/>
    <d v="2025-04-16T00:00:00"/>
    <x v="35"/>
    <x v="7"/>
    <x v="8"/>
    <n v="1"/>
    <n v="1"/>
    <n v="0"/>
    <m/>
    <m/>
    <n v="0"/>
  </r>
  <r>
    <x v="5"/>
    <d v="2025-04-16T00:00:00"/>
    <x v="35"/>
    <x v="7"/>
    <x v="8"/>
    <n v="1"/>
    <n v="2"/>
    <n v="1"/>
    <m/>
    <m/>
    <n v="0"/>
  </r>
  <r>
    <x v="5"/>
    <d v="2025-04-16T00:00:00"/>
    <x v="35"/>
    <x v="7"/>
    <x v="8"/>
    <n v="1"/>
    <n v="1"/>
    <n v="0"/>
    <m/>
    <m/>
    <n v="0"/>
  </r>
  <r>
    <x v="5"/>
    <d v="2025-04-16T00:00:00"/>
    <x v="35"/>
    <x v="7"/>
    <x v="8"/>
    <n v="1"/>
    <n v="1"/>
    <n v="0"/>
    <m/>
    <m/>
    <n v="0"/>
  </r>
  <r>
    <x v="5"/>
    <d v="2025-04-16T00:00:00"/>
    <x v="35"/>
    <x v="7"/>
    <x v="8"/>
    <n v="2"/>
    <n v="2"/>
    <n v="0"/>
    <m/>
    <m/>
    <n v="0"/>
  </r>
  <r>
    <x v="5"/>
    <d v="2025-04-16T00:00:00"/>
    <x v="35"/>
    <x v="7"/>
    <x v="8"/>
    <n v="2"/>
    <n v="2"/>
    <n v="0"/>
    <m/>
    <m/>
    <n v="0"/>
  </r>
  <r>
    <x v="5"/>
    <d v="2025-04-16T00:00:00"/>
    <x v="35"/>
    <x v="7"/>
    <x v="8"/>
    <n v="12"/>
    <n v="12"/>
    <n v="0"/>
    <m/>
    <m/>
    <n v="0"/>
  </r>
  <r>
    <x v="5"/>
    <d v="2025-04-16T00:00:00"/>
    <x v="35"/>
    <x v="7"/>
    <x v="8"/>
    <n v="1"/>
    <n v="1"/>
    <n v="0"/>
    <m/>
    <m/>
    <n v="0"/>
  </r>
  <r>
    <x v="5"/>
    <d v="2025-04-16T00:00:00"/>
    <x v="35"/>
    <x v="7"/>
    <x v="8"/>
    <n v="1"/>
    <n v="1"/>
    <n v="0"/>
    <m/>
    <m/>
    <n v="0"/>
  </r>
  <r>
    <x v="5"/>
    <d v="2025-04-16T00:00:00"/>
    <x v="35"/>
    <x v="7"/>
    <x v="8"/>
    <n v="4"/>
    <n v="3"/>
    <n v="-1"/>
    <m/>
    <m/>
    <n v="0"/>
  </r>
  <r>
    <x v="5"/>
    <d v="2025-04-16T00:00:00"/>
    <x v="35"/>
    <x v="7"/>
    <x v="8"/>
    <n v="2"/>
    <n v="2"/>
    <n v="0"/>
    <m/>
    <m/>
    <n v="0"/>
  </r>
  <r>
    <x v="5"/>
    <d v="2025-04-16T00:00:00"/>
    <x v="35"/>
    <x v="7"/>
    <x v="8"/>
    <n v="2"/>
    <n v="2"/>
    <n v="0"/>
    <m/>
    <m/>
    <n v="0"/>
  </r>
  <r>
    <x v="5"/>
    <d v="2025-04-16T00:00:00"/>
    <x v="35"/>
    <x v="7"/>
    <x v="8"/>
    <n v="4"/>
    <n v="4"/>
    <n v="0"/>
    <m/>
    <m/>
    <n v="0"/>
  </r>
  <r>
    <x v="5"/>
    <d v="2025-04-16T00:00:00"/>
    <x v="35"/>
    <x v="7"/>
    <x v="8"/>
    <n v="1"/>
    <n v="1"/>
    <n v="0"/>
    <m/>
    <m/>
    <n v="0"/>
  </r>
  <r>
    <x v="5"/>
    <d v="2025-04-16T00:00:00"/>
    <x v="35"/>
    <x v="7"/>
    <x v="8"/>
    <n v="3"/>
    <n v="3"/>
    <n v="0"/>
    <m/>
    <m/>
    <n v="0"/>
  </r>
  <r>
    <x v="5"/>
    <d v="2025-04-16T00:00:00"/>
    <x v="35"/>
    <x v="7"/>
    <x v="8"/>
    <n v="10"/>
    <n v="10"/>
    <n v="0"/>
    <m/>
    <m/>
    <n v="0"/>
  </r>
  <r>
    <x v="5"/>
    <d v="2025-04-16T00:00:00"/>
    <x v="35"/>
    <x v="7"/>
    <x v="8"/>
    <n v="6"/>
    <n v="6"/>
    <n v="0"/>
    <m/>
    <m/>
    <n v="0"/>
  </r>
  <r>
    <x v="5"/>
    <d v="2025-04-16T00:00:00"/>
    <x v="35"/>
    <x v="7"/>
    <x v="8"/>
    <n v="2"/>
    <n v="1"/>
    <n v="-1"/>
    <m/>
    <m/>
    <n v="0"/>
  </r>
  <r>
    <x v="5"/>
    <d v="2025-04-16T00:00:00"/>
    <x v="35"/>
    <x v="7"/>
    <x v="8"/>
    <n v="2"/>
    <n v="2"/>
    <n v="0"/>
    <m/>
    <m/>
    <n v="0"/>
  </r>
  <r>
    <x v="5"/>
    <d v="2025-04-16T00:00:00"/>
    <x v="35"/>
    <x v="20"/>
    <x v="17"/>
    <n v="2"/>
    <n v="1"/>
    <n v="-1"/>
    <m/>
    <m/>
    <n v="0"/>
  </r>
  <r>
    <x v="5"/>
    <d v="2025-04-16T00:00:00"/>
    <x v="35"/>
    <x v="20"/>
    <x v="17"/>
    <m/>
    <n v="0"/>
    <n v="0"/>
    <n v="6"/>
    <n v="4"/>
    <n v="-2"/>
  </r>
  <r>
    <x v="5"/>
    <d v="2025-04-16T00:00:00"/>
    <x v="35"/>
    <x v="20"/>
    <x v="17"/>
    <m/>
    <n v="6"/>
    <n v="6"/>
    <n v="6"/>
    <n v="2"/>
    <n v="-4"/>
  </r>
  <r>
    <x v="5"/>
    <d v="2025-04-16T00:00:00"/>
    <x v="35"/>
    <x v="20"/>
    <x v="17"/>
    <n v="1"/>
    <n v="1"/>
    <n v="0"/>
    <m/>
    <m/>
    <n v="0"/>
  </r>
  <r>
    <x v="5"/>
    <d v="2025-04-16T00:00:00"/>
    <x v="35"/>
    <x v="20"/>
    <x v="17"/>
    <n v="1"/>
    <n v="1"/>
    <n v="0"/>
    <m/>
    <m/>
    <n v="0"/>
  </r>
  <r>
    <x v="5"/>
    <d v="2025-04-16T00:00:00"/>
    <x v="35"/>
    <x v="13"/>
    <x v="17"/>
    <n v="6"/>
    <n v="4"/>
    <n v="-2"/>
    <m/>
    <m/>
    <n v="0"/>
  </r>
  <r>
    <x v="5"/>
    <d v="2025-04-16T00:00:00"/>
    <x v="35"/>
    <x v="20"/>
    <x v="18"/>
    <n v="2"/>
    <n v="1"/>
    <n v="-1"/>
    <m/>
    <m/>
    <n v="0"/>
  </r>
  <r>
    <x v="5"/>
    <d v="2025-04-16T00:00:00"/>
    <x v="35"/>
    <x v="20"/>
    <x v="18"/>
    <n v="1"/>
    <n v="1"/>
    <n v="0"/>
    <m/>
    <m/>
    <n v="0"/>
  </r>
  <r>
    <x v="5"/>
    <d v="2025-04-16T00:00:00"/>
    <x v="35"/>
    <x v="20"/>
    <x v="18"/>
    <n v="1"/>
    <n v="1"/>
    <n v="0"/>
    <m/>
    <m/>
    <n v="0"/>
  </r>
  <r>
    <x v="5"/>
    <d v="2025-04-16T00:00:00"/>
    <x v="35"/>
    <x v="20"/>
    <x v="18"/>
    <n v="3"/>
    <n v="4"/>
    <n v="1"/>
    <n v="4"/>
    <n v="2"/>
    <n v="-2"/>
  </r>
  <r>
    <x v="5"/>
    <d v="2025-04-16T00:00:00"/>
    <x v="35"/>
    <x v="23"/>
    <x v="13"/>
    <n v="1"/>
    <n v="1"/>
    <n v="0"/>
    <m/>
    <m/>
    <n v="0"/>
  </r>
  <r>
    <x v="5"/>
    <d v="2025-04-16T00:00:00"/>
    <x v="35"/>
    <x v="23"/>
    <x v="13"/>
    <n v="1"/>
    <n v="1"/>
    <n v="0"/>
    <m/>
    <m/>
    <n v="0"/>
  </r>
  <r>
    <x v="5"/>
    <d v="2025-04-16T00:00:00"/>
    <x v="35"/>
    <x v="23"/>
    <x v="13"/>
    <n v="2"/>
    <n v="2"/>
    <n v="0"/>
    <m/>
    <m/>
    <n v="0"/>
  </r>
  <r>
    <x v="5"/>
    <d v="2025-04-16T00:00:00"/>
    <x v="35"/>
    <x v="23"/>
    <x v="13"/>
    <n v="1"/>
    <n v="1"/>
    <n v="0"/>
    <m/>
    <m/>
    <n v="0"/>
  </r>
  <r>
    <x v="5"/>
    <d v="2025-04-16T00:00:00"/>
    <x v="35"/>
    <x v="23"/>
    <x v="13"/>
    <n v="1"/>
    <n v="1"/>
    <n v="0"/>
    <m/>
    <m/>
    <n v="0"/>
  </r>
  <r>
    <x v="5"/>
    <d v="2025-04-16T00:00:00"/>
    <x v="35"/>
    <x v="23"/>
    <x v="13"/>
    <n v="1"/>
    <n v="1"/>
    <n v="0"/>
    <m/>
    <m/>
    <n v="0"/>
  </r>
  <r>
    <x v="5"/>
    <d v="2025-04-16T00:00:00"/>
    <x v="35"/>
    <x v="23"/>
    <x v="13"/>
    <n v="1"/>
    <n v="1"/>
    <n v="0"/>
    <m/>
    <m/>
    <n v="0"/>
  </r>
  <r>
    <x v="5"/>
    <d v="2025-04-16T00:00:00"/>
    <x v="35"/>
    <x v="23"/>
    <x v="13"/>
    <n v="1"/>
    <n v="1"/>
    <n v="0"/>
    <m/>
    <m/>
    <n v="0"/>
  </r>
  <r>
    <x v="5"/>
    <d v="2025-04-16T00:00:00"/>
    <x v="35"/>
    <x v="23"/>
    <x v="13"/>
    <n v="3"/>
    <n v="2"/>
    <n v="0"/>
    <m/>
    <m/>
    <n v="0"/>
  </r>
  <r>
    <x v="5"/>
    <d v="2025-04-16T00:00:00"/>
    <x v="35"/>
    <x v="23"/>
    <x v="13"/>
    <n v="1"/>
    <n v="1"/>
    <n v="0"/>
    <m/>
    <m/>
    <n v="0"/>
  </r>
  <r>
    <x v="5"/>
    <d v="2025-04-16T00:00:00"/>
    <x v="35"/>
    <x v="23"/>
    <x v="13"/>
    <n v="1"/>
    <n v="1"/>
    <n v="0"/>
    <m/>
    <m/>
    <n v="0"/>
  </r>
  <r>
    <x v="5"/>
    <d v="2025-04-16T00:00:00"/>
    <x v="35"/>
    <x v="23"/>
    <x v="13"/>
    <n v="1"/>
    <n v="1"/>
    <n v="0"/>
    <m/>
    <m/>
    <n v="0"/>
  </r>
  <r>
    <x v="5"/>
    <d v="2025-04-16T00:00:00"/>
    <x v="35"/>
    <x v="23"/>
    <x v="13"/>
    <n v="1"/>
    <n v="1"/>
    <n v="0"/>
    <m/>
    <m/>
    <n v="0"/>
  </r>
  <r>
    <x v="5"/>
    <d v="2025-04-16T00:00:00"/>
    <x v="35"/>
    <x v="23"/>
    <x v="13"/>
    <n v="4"/>
    <n v="4"/>
    <n v="0"/>
    <m/>
    <m/>
    <n v="0"/>
  </r>
  <r>
    <x v="5"/>
    <d v="2025-04-16T00:00:00"/>
    <x v="35"/>
    <x v="23"/>
    <x v="13"/>
    <n v="1"/>
    <n v="2"/>
    <n v="1"/>
    <m/>
    <m/>
    <n v="0"/>
  </r>
  <r>
    <x v="5"/>
    <d v="2025-04-16T00:00:00"/>
    <x v="35"/>
    <x v="23"/>
    <x v="13"/>
    <m/>
    <n v="3"/>
    <n v="3"/>
    <m/>
    <m/>
    <n v="0"/>
  </r>
  <r>
    <x v="5"/>
    <d v="2025-04-16T00:00:00"/>
    <x v="35"/>
    <x v="23"/>
    <x v="13"/>
    <n v="2"/>
    <n v="4"/>
    <n v="2"/>
    <m/>
    <m/>
    <n v="0"/>
  </r>
  <r>
    <x v="5"/>
    <d v="2025-04-16T00:00:00"/>
    <x v="35"/>
    <x v="23"/>
    <x v="7"/>
    <n v="1"/>
    <n v="1"/>
    <n v="0"/>
    <m/>
    <n v="0"/>
    <n v="0"/>
  </r>
  <r>
    <x v="5"/>
    <d v="2025-04-16T00:00:00"/>
    <x v="35"/>
    <x v="23"/>
    <x v="7"/>
    <n v="1"/>
    <n v="2"/>
    <n v="1"/>
    <m/>
    <n v="0"/>
    <n v="0"/>
  </r>
  <r>
    <x v="5"/>
    <d v="2025-04-16T00:00:00"/>
    <x v="35"/>
    <x v="23"/>
    <x v="7"/>
    <n v="1"/>
    <n v="1"/>
    <n v="0"/>
    <m/>
    <n v="0"/>
    <n v="0"/>
  </r>
  <r>
    <x v="5"/>
    <d v="2025-04-16T00:00:00"/>
    <x v="35"/>
    <x v="23"/>
    <x v="7"/>
    <n v="1"/>
    <n v="2"/>
    <n v="1"/>
    <m/>
    <n v="0"/>
    <n v="0"/>
  </r>
  <r>
    <x v="5"/>
    <d v="2025-04-16T00:00:00"/>
    <x v="35"/>
    <x v="23"/>
    <x v="7"/>
    <n v="1"/>
    <n v="1"/>
    <n v="0"/>
    <m/>
    <n v="0"/>
    <n v="0"/>
  </r>
  <r>
    <x v="5"/>
    <d v="2025-04-16T00:00:00"/>
    <x v="35"/>
    <x v="23"/>
    <x v="7"/>
    <n v="12"/>
    <n v="12"/>
    <n v="0"/>
    <m/>
    <n v="0"/>
    <n v="0"/>
  </r>
  <r>
    <x v="5"/>
    <d v="2025-04-16T00:00:00"/>
    <x v="35"/>
    <x v="23"/>
    <x v="7"/>
    <n v="2"/>
    <n v="2"/>
    <n v="0"/>
    <m/>
    <n v="0"/>
    <n v="0"/>
  </r>
  <r>
    <x v="5"/>
    <d v="2025-04-16T00:00:00"/>
    <x v="35"/>
    <x v="23"/>
    <x v="7"/>
    <n v="2"/>
    <n v="2"/>
    <n v="0"/>
    <m/>
    <n v="0"/>
    <n v="0"/>
  </r>
  <r>
    <x v="5"/>
    <d v="2025-04-16T00:00:00"/>
    <x v="35"/>
    <x v="23"/>
    <x v="7"/>
    <n v="4"/>
    <n v="4"/>
    <n v="0"/>
    <m/>
    <n v="0"/>
    <n v="0"/>
  </r>
  <r>
    <x v="5"/>
    <d v="2025-04-16T00:00:00"/>
    <x v="35"/>
    <x v="23"/>
    <x v="7"/>
    <n v="8"/>
    <n v="6"/>
    <n v="-2"/>
    <m/>
    <n v="0"/>
    <n v="0"/>
  </r>
  <r>
    <x v="5"/>
    <d v="2025-04-16T00:00:00"/>
    <x v="35"/>
    <x v="23"/>
    <x v="7"/>
    <n v="2"/>
    <n v="2"/>
    <n v="0"/>
    <m/>
    <n v="0"/>
    <n v="0"/>
  </r>
  <r>
    <x v="5"/>
    <d v="2025-04-16T00:00:00"/>
    <x v="35"/>
    <x v="23"/>
    <x v="7"/>
    <n v="3"/>
    <n v="3"/>
    <n v="0"/>
    <m/>
    <n v="0"/>
    <n v="0"/>
  </r>
  <r>
    <x v="5"/>
    <d v="2025-04-16T00:00:00"/>
    <x v="35"/>
    <x v="23"/>
    <x v="7"/>
    <n v="10"/>
    <n v="5"/>
    <n v="-5"/>
    <m/>
    <n v="0"/>
    <n v="0"/>
  </r>
  <r>
    <x v="5"/>
    <d v="2025-04-16T00:00:00"/>
    <x v="35"/>
    <x v="23"/>
    <x v="7"/>
    <n v="6"/>
    <n v="5"/>
    <n v="-1"/>
    <m/>
    <n v="0"/>
    <n v="0"/>
  </r>
  <r>
    <x v="5"/>
    <d v="2025-04-16T00:00:00"/>
    <x v="35"/>
    <x v="23"/>
    <x v="7"/>
    <n v="2"/>
    <n v="2"/>
    <n v="0"/>
    <m/>
    <n v="0"/>
    <n v="0"/>
  </r>
  <r>
    <x v="5"/>
    <d v="2025-04-16T00:00:00"/>
    <x v="35"/>
    <x v="23"/>
    <x v="7"/>
    <n v="6"/>
    <n v="6"/>
    <n v="0"/>
    <m/>
    <n v="0"/>
    <n v="0"/>
  </r>
  <r>
    <x v="5"/>
    <d v="2025-04-24T00:00:00"/>
    <x v="36"/>
    <x v="23"/>
    <x v="13"/>
    <n v="1"/>
    <n v="1"/>
    <n v="0"/>
    <m/>
    <m/>
    <n v="0"/>
  </r>
  <r>
    <x v="5"/>
    <d v="2025-04-24T00:00:00"/>
    <x v="36"/>
    <x v="23"/>
    <x v="13"/>
    <n v="1"/>
    <n v="1"/>
    <n v="0"/>
    <m/>
    <m/>
    <n v="0"/>
  </r>
  <r>
    <x v="5"/>
    <d v="2025-04-24T00:00:00"/>
    <x v="36"/>
    <x v="23"/>
    <x v="13"/>
    <n v="2"/>
    <n v="2"/>
    <n v="0"/>
    <m/>
    <m/>
    <n v="0"/>
  </r>
  <r>
    <x v="5"/>
    <d v="2025-04-24T00:00:00"/>
    <x v="36"/>
    <x v="23"/>
    <x v="13"/>
    <n v="1"/>
    <n v="1"/>
    <n v="0"/>
    <m/>
    <m/>
    <n v="0"/>
  </r>
  <r>
    <x v="5"/>
    <d v="2025-04-24T00:00:00"/>
    <x v="36"/>
    <x v="23"/>
    <x v="13"/>
    <n v="1"/>
    <n v="1"/>
    <n v="0"/>
    <m/>
    <m/>
    <n v="0"/>
  </r>
  <r>
    <x v="5"/>
    <d v="2025-04-24T00:00:00"/>
    <x v="36"/>
    <x v="23"/>
    <x v="13"/>
    <n v="1"/>
    <n v="1"/>
    <n v="0"/>
    <m/>
    <m/>
    <n v="0"/>
  </r>
  <r>
    <x v="5"/>
    <d v="2025-04-24T00:00:00"/>
    <x v="36"/>
    <x v="23"/>
    <x v="13"/>
    <n v="1"/>
    <n v="1"/>
    <n v="0"/>
    <m/>
    <m/>
    <n v="0"/>
  </r>
  <r>
    <x v="5"/>
    <d v="2025-04-24T00:00:00"/>
    <x v="36"/>
    <x v="23"/>
    <x v="13"/>
    <n v="1"/>
    <n v="1"/>
    <n v="0"/>
    <m/>
    <m/>
    <n v="0"/>
  </r>
  <r>
    <x v="5"/>
    <d v="2025-04-24T00:00:00"/>
    <x v="36"/>
    <x v="23"/>
    <x v="13"/>
    <n v="3"/>
    <n v="2"/>
    <n v="0"/>
    <m/>
    <m/>
    <n v="0"/>
  </r>
  <r>
    <x v="5"/>
    <d v="2025-04-24T00:00:00"/>
    <x v="36"/>
    <x v="23"/>
    <x v="13"/>
    <n v="1"/>
    <n v="1"/>
    <n v="0"/>
    <m/>
    <m/>
    <n v="0"/>
  </r>
  <r>
    <x v="5"/>
    <d v="2025-04-24T00:00:00"/>
    <x v="36"/>
    <x v="23"/>
    <x v="13"/>
    <n v="1"/>
    <n v="1"/>
    <n v="0"/>
    <m/>
    <m/>
    <n v="0"/>
  </r>
  <r>
    <x v="5"/>
    <d v="2025-04-24T00:00:00"/>
    <x v="36"/>
    <x v="23"/>
    <x v="13"/>
    <n v="1"/>
    <n v="1"/>
    <n v="0"/>
    <m/>
    <m/>
    <n v="0"/>
  </r>
  <r>
    <x v="5"/>
    <d v="2025-04-24T00:00:00"/>
    <x v="36"/>
    <x v="23"/>
    <x v="13"/>
    <n v="1"/>
    <n v="1"/>
    <n v="0"/>
    <m/>
    <m/>
    <n v="0"/>
  </r>
  <r>
    <x v="5"/>
    <d v="2025-04-24T00:00:00"/>
    <x v="36"/>
    <x v="23"/>
    <x v="13"/>
    <n v="4"/>
    <n v="4"/>
    <n v="0"/>
    <m/>
    <m/>
    <n v="0"/>
  </r>
  <r>
    <x v="5"/>
    <d v="2025-04-24T00:00:00"/>
    <x v="36"/>
    <x v="23"/>
    <x v="13"/>
    <n v="1"/>
    <n v="2"/>
    <n v="1"/>
    <m/>
    <m/>
    <n v="0"/>
  </r>
  <r>
    <x v="5"/>
    <d v="2025-04-24T00:00:00"/>
    <x v="36"/>
    <x v="23"/>
    <x v="13"/>
    <m/>
    <n v="3"/>
    <n v="3"/>
    <m/>
    <m/>
    <n v="0"/>
  </r>
  <r>
    <x v="5"/>
    <d v="2025-04-24T00:00:00"/>
    <x v="36"/>
    <x v="23"/>
    <x v="13"/>
    <n v="2"/>
    <n v="4"/>
    <n v="2"/>
    <m/>
    <m/>
    <n v="0"/>
  </r>
  <r>
    <x v="5"/>
    <d v="2025-04-24T00:00:00"/>
    <x v="36"/>
    <x v="23"/>
    <x v="7"/>
    <n v="1"/>
    <n v="1"/>
    <n v="0"/>
    <m/>
    <n v="0"/>
    <n v="0"/>
  </r>
  <r>
    <x v="5"/>
    <d v="2025-04-24T00:00:00"/>
    <x v="36"/>
    <x v="23"/>
    <x v="7"/>
    <n v="1"/>
    <n v="2"/>
    <n v="1"/>
    <m/>
    <n v="0"/>
    <n v="0"/>
  </r>
  <r>
    <x v="5"/>
    <d v="2025-04-24T00:00:00"/>
    <x v="36"/>
    <x v="23"/>
    <x v="7"/>
    <n v="1"/>
    <n v="1"/>
    <n v="0"/>
    <m/>
    <n v="0"/>
    <n v="0"/>
  </r>
  <r>
    <x v="5"/>
    <d v="2025-04-24T00:00:00"/>
    <x v="36"/>
    <x v="23"/>
    <x v="7"/>
    <n v="1"/>
    <n v="2"/>
    <n v="1"/>
    <m/>
    <n v="0"/>
    <n v="0"/>
  </r>
  <r>
    <x v="5"/>
    <d v="2025-04-24T00:00:00"/>
    <x v="36"/>
    <x v="23"/>
    <x v="7"/>
    <n v="1"/>
    <n v="1"/>
    <n v="0"/>
    <m/>
    <n v="0"/>
    <n v="0"/>
  </r>
  <r>
    <x v="5"/>
    <d v="2025-04-24T00:00:00"/>
    <x v="36"/>
    <x v="23"/>
    <x v="7"/>
    <n v="12"/>
    <n v="12"/>
    <n v="0"/>
    <m/>
    <n v="0"/>
    <n v="0"/>
  </r>
  <r>
    <x v="5"/>
    <d v="2025-04-24T00:00:00"/>
    <x v="36"/>
    <x v="23"/>
    <x v="7"/>
    <n v="2"/>
    <n v="2"/>
    <n v="0"/>
    <m/>
    <n v="0"/>
    <n v="0"/>
  </r>
  <r>
    <x v="5"/>
    <d v="2025-04-24T00:00:00"/>
    <x v="36"/>
    <x v="23"/>
    <x v="7"/>
    <n v="2"/>
    <n v="2"/>
    <n v="0"/>
    <m/>
    <n v="0"/>
    <n v="0"/>
  </r>
  <r>
    <x v="5"/>
    <d v="2025-04-24T00:00:00"/>
    <x v="36"/>
    <x v="23"/>
    <x v="7"/>
    <n v="4"/>
    <n v="4"/>
    <n v="0"/>
    <m/>
    <n v="0"/>
    <n v="0"/>
  </r>
  <r>
    <x v="5"/>
    <d v="2025-04-24T00:00:00"/>
    <x v="36"/>
    <x v="23"/>
    <x v="7"/>
    <n v="8"/>
    <n v="6"/>
    <n v="-2"/>
    <m/>
    <n v="0"/>
    <n v="0"/>
  </r>
  <r>
    <x v="5"/>
    <d v="2025-04-24T00:00:00"/>
    <x v="36"/>
    <x v="23"/>
    <x v="7"/>
    <n v="2"/>
    <n v="2"/>
    <n v="0"/>
    <m/>
    <n v="0"/>
    <n v="0"/>
  </r>
  <r>
    <x v="5"/>
    <d v="2025-04-24T00:00:00"/>
    <x v="36"/>
    <x v="23"/>
    <x v="7"/>
    <n v="3"/>
    <n v="3"/>
    <n v="0"/>
    <m/>
    <n v="0"/>
    <n v="0"/>
  </r>
  <r>
    <x v="5"/>
    <d v="2025-04-24T00:00:00"/>
    <x v="36"/>
    <x v="23"/>
    <x v="7"/>
    <n v="10"/>
    <n v="5"/>
    <n v="-5"/>
    <m/>
    <n v="0"/>
    <n v="0"/>
  </r>
  <r>
    <x v="5"/>
    <d v="2025-04-24T00:00:00"/>
    <x v="36"/>
    <x v="23"/>
    <x v="7"/>
    <n v="6"/>
    <n v="5"/>
    <n v="-1"/>
    <m/>
    <n v="0"/>
    <n v="0"/>
  </r>
  <r>
    <x v="5"/>
    <d v="2025-04-24T00:00:00"/>
    <x v="36"/>
    <x v="23"/>
    <x v="7"/>
    <n v="2"/>
    <n v="2"/>
    <n v="0"/>
    <m/>
    <n v="0"/>
    <n v="0"/>
  </r>
  <r>
    <x v="5"/>
    <d v="2025-04-24T00:00:00"/>
    <x v="36"/>
    <x v="23"/>
    <x v="7"/>
    <n v="6"/>
    <n v="6"/>
    <n v="0"/>
    <m/>
    <n v="0"/>
    <n v="0"/>
  </r>
  <r>
    <x v="5"/>
    <d v="2025-04-14T00:00:00"/>
    <x v="35"/>
    <x v="18"/>
    <x v="10"/>
    <n v="1"/>
    <n v="1"/>
    <n v="0"/>
    <m/>
    <m/>
    <n v="0"/>
  </r>
  <r>
    <x v="5"/>
    <d v="2025-04-14T00:00:00"/>
    <x v="35"/>
    <x v="18"/>
    <x v="10"/>
    <n v="1"/>
    <n v="1"/>
    <n v="0"/>
    <m/>
    <m/>
    <n v="0"/>
  </r>
  <r>
    <x v="5"/>
    <d v="2025-04-14T00:00:00"/>
    <x v="35"/>
    <x v="18"/>
    <x v="10"/>
    <n v="1"/>
    <n v="1"/>
    <n v="0"/>
    <m/>
    <m/>
    <n v="0"/>
  </r>
  <r>
    <x v="5"/>
    <d v="2025-04-14T00:00:00"/>
    <x v="35"/>
    <x v="18"/>
    <x v="10"/>
    <n v="1"/>
    <n v="1"/>
    <n v="0"/>
    <m/>
    <m/>
    <n v="0"/>
  </r>
  <r>
    <x v="5"/>
    <d v="2025-04-14T00:00:00"/>
    <x v="35"/>
    <x v="18"/>
    <x v="10"/>
    <n v="2"/>
    <n v="2"/>
    <n v="0"/>
    <m/>
    <m/>
    <n v="0"/>
  </r>
  <r>
    <x v="5"/>
    <d v="2025-04-14T00:00:00"/>
    <x v="35"/>
    <x v="18"/>
    <x v="10"/>
    <n v="2"/>
    <n v="2"/>
    <n v="0"/>
    <m/>
    <m/>
    <n v="0"/>
  </r>
  <r>
    <x v="5"/>
    <d v="2025-04-14T00:00:00"/>
    <x v="35"/>
    <x v="18"/>
    <x v="10"/>
    <n v="12"/>
    <n v="12"/>
    <n v="0"/>
    <m/>
    <m/>
    <n v="0"/>
  </r>
  <r>
    <x v="5"/>
    <d v="2025-04-14T00:00:00"/>
    <x v="35"/>
    <x v="18"/>
    <x v="10"/>
    <n v="1"/>
    <n v="1"/>
    <n v="0"/>
    <m/>
    <m/>
    <n v="0"/>
  </r>
  <r>
    <x v="5"/>
    <d v="2025-04-14T00:00:00"/>
    <x v="35"/>
    <x v="18"/>
    <x v="10"/>
    <n v="1"/>
    <n v="0"/>
    <n v="-1"/>
    <m/>
    <m/>
    <n v="0"/>
  </r>
  <r>
    <x v="5"/>
    <d v="2025-04-14T00:00:00"/>
    <x v="35"/>
    <x v="18"/>
    <x v="10"/>
    <n v="4"/>
    <n v="4"/>
    <n v="0"/>
    <m/>
    <m/>
    <n v="0"/>
  </r>
  <r>
    <x v="5"/>
    <d v="2025-04-14T00:00:00"/>
    <x v="35"/>
    <x v="18"/>
    <x v="10"/>
    <n v="2"/>
    <n v="2"/>
    <n v="0"/>
    <m/>
    <m/>
    <n v="0"/>
  </r>
  <r>
    <x v="5"/>
    <d v="2025-04-14T00:00:00"/>
    <x v="35"/>
    <x v="18"/>
    <x v="10"/>
    <n v="2"/>
    <n v="2"/>
    <n v="0"/>
    <m/>
    <m/>
    <n v="0"/>
  </r>
  <r>
    <x v="5"/>
    <d v="2025-04-14T00:00:00"/>
    <x v="35"/>
    <x v="18"/>
    <x v="10"/>
    <n v="1"/>
    <n v="1"/>
    <n v="0"/>
    <m/>
    <m/>
    <n v="0"/>
  </r>
  <r>
    <x v="5"/>
    <d v="2025-04-14T00:00:00"/>
    <x v="35"/>
    <x v="18"/>
    <x v="10"/>
    <n v="5"/>
    <n v="5"/>
    <n v="0"/>
    <m/>
    <m/>
    <n v="0"/>
  </r>
  <r>
    <x v="5"/>
    <d v="2025-04-14T00:00:00"/>
    <x v="35"/>
    <x v="18"/>
    <x v="10"/>
    <n v="3"/>
    <n v="3"/>
    <n v="0"/>
    <m/>
    <m/>
    <n v="0"/>
  </r>
  <r>
    <x v="5"/>
    <d v="2025-04-14T00:00:00"/>
    <x v="35"/>
    <x v="18"/>
    <x v="10"/>
    <n v="10"/>
    <n v="9"/>
    <n v="-1"/>
    <m/>
    <m/>
    <n v="0"/>
  </r>
  <r>
    <x v="5"/>
    <d v="2025-04-14T00:00:00"/>
    <x v="35"/>
    <x v="18"/>
    <x v="10"/>
    <n v="6"/>
    <n v="6"/>
    <n v="0"/>
    <m/>
    <m/>
    <n v="0"/>
  </r>
  <r>
    <x v="5"/>
    <d v="2025-04-14T00:00:00"/>
    <x v="35"/>
    <x v="18"/>
    <x v="10"/>
    <n v="2"/>
    <n v="2"/>
    <n v="0"/>
    <m/>
    <m/>
    <n v="0"/>
  </r>
  <r>
    <x v="5"/>
    <d v="2025-04-14T00:00:00"/>
    <x v="35"/>
    <x v="18"/>
    <x v="10"/>
    <n v="2"/>
    <n v="2"/>
    <n v="0"/>
    <m/>
    <m/>
    <n v="0"/>
  </r>
  <r>
    <x v="5"/>
    <d v="2025-04-14T00:00:00"/>
    <x v="35"/>
    <x v="18"/>
    <x v="14"/>
    <m/>
    <m/>
    <n v="0"/>
    <n v="6"/>
    <n v="6"/>
    <n v="0"/>
  </r>
  <r>
    <x v="5"/>
    <d v="2025-04-14T00:00:00"/>
    <x v="35"/>
    <x v="18"/>
    <x v="14"/>
    <m/>
    <m/>
    <n v="0"/>
    <n v="2"/>
    <n v="2"/>
    <n v="0"/>
  </r>
  <r>
    <x v="5"/>
    <d v="2025-04-14T00:00:00"/>
    <x v="35"/>
    <x v="18"/>
    <x v="14"/>
    <m/>
    <m/>
    <n v="0"/>
    <n v="6"/>
    <n v="5"/>
    <n v="-1"/>
  </r>
  <r>
    <x v="5"/>
    <d v="2025-04-14T00:00:00"/>
    <x v="35"/>
    <x v="18"/>
    <x v="14"/>
    <m/>
    <m/>
    <n v="0"/>
    <n v="3"/>
    <n v="3"/>
    <n v="0"/>
  </r>
  <r>
    <x v="5"/>
    <d v="2025-04-14T00:00:00"/>
    <x v="35"/>
    <x v="18"/>
    <x v="14"/>
    <m/>
    <m/>
    <n v="0"/>
    <n v="6"/>
    <n v="4"/>
    <n v="-2"/>
  </r>
  <r>
    <x v="5"/>
    <d v="2025-04-14T00:00:00"/>
    <x v="35"/>
    <x v="18"/>
    <x v="14"/>
    <m/>
    <m/>
    <n v="0"/>
    <n v="3"/>
    <n v="2"/>
    <n v="-1"/>
  </r>
  <r>
    <x v="5"/>
    <d v="2025-04-14T00:00:00"/>
    <x v="35"/>
    <x v="18"/>
    <x v="14"/>
    <n v="1"/>
    <n v="1"/>
    <n v="0"/>
    <m/>
    <m/>
    <n v="0"/>
  </r>
  <r>
    <x v="5"/>
    <d v="2025-04-14T00:00:00"/>
    <x v="35"/>
    <x v="18"/>
    <x v="10"/>
    <n v="1"/>
    <n v="1"/>
    <n v="0"/>
    <m/>
    <m/>
    <n v="0"/>
  </r>
  <r>
    <x v="5"/>
    <d v="2025-04-14T00:00:00"/>
    <x v="35"/>
    <x v="18"/>
    <x v="19"/>
    <n v="2"/>
    <n v="2"/>
    <n v="0"/>
    <m/>
    <m/>
    <n v="0"/>
  </r>
  <r>
    <x v="5"/>
    <d v="2025-04-14T00:00:00"/>
    <x v="35"/>
    <x v="18"/>
    <x v="19"/>
    <n v="1"/>
    <n v="1"/>
    <n v="0"/>
    <m/>
    <m/>
    <n v="0"/>
  </r>
  <r>
    <x v="5"/>
    <d v="2025-04-14T00:00:00"/>
    <x v="35"/>
    <x v="18"/>
    <x v="19"/>
    <n v="3"/>
    <n v="3"/>
    <n v="0"/>
    <m/>
    <m/>
    <n v="0"/>
  </r>
  <r>
    <x v="5"/>
    <d v="2025-04-14T00:00:00"/>
    <x v="35"/>
    <x v="18"/>
    <x v="19"/>
    <n v="3"/>
    <n v="3"/>
    <n v="0"/>
    <n v="1"/>
    <n v="1"/>
    <n v="0"/>
  </r>
  <r>
    <x v="5"/>
    <d v="2025-04-14T00:00:00"/>
    <x v="35"/>
    <x v="18"/>
    <x v="19"/>
    <n v="0"/>
    <n v="0"/>
    <n v="0"/>
    <m/>
    <m/>
    <n v="0"/>
  </r>
  <r>
    <x v="5"/>
    <d v="2025-04-14T00:00:00"/>
    <x v="35"/>
    <x v="18"/>
    <x v="19"/>
    <n v="1"/>
    <n v="1"/>
    <n v="0"/>
    <m/>
    <n v="0"/>
    <n v="0"/>
  </r>
  <r>
    <x v="5"/>
    <d v="2025-04-14T00:00:00"/>
    <x v="35"/>
    <x v="18"/>
    <x v="19"/>
    <n v="1"/>
    <n v="1"/>
    <n v="0"/>
    <m/>
    <m/>
    <n v="0"/>
  </r>
  <r>
    <x v="5"/>
    <d v="2025-04-14T00:00:00"/>
    <x v="35"/>
    <x v="18"/>
    <x v="19"/>
    <n v="3"/>
    <n v="3"/>
    <n v="0"/>
    <m/>
    <m/>
    <n v="0"/>
  </r>
  <r>
    <x v="5"/>
    <d v="2025-04-14T00:00:00"/>
    <x v="35"/>
    <x v="18"/>
    <x v="19"/>
    <n v="3"/>
    <n v="3"/>
    <n v="0"/>
    <m/>
    <n v="1"/>
    <n v="1"/>
  </r>
  <r>
    <x v="5"/>
    <d v="2025-04-14T00:00:00"/>
    <x v="35"/>
    <x v="18"/>
    <x v="19"/>
    <n v="0"/>
    <n v="0"/>
    <n v="0"/>
    <m/>
    <m/>
    <n v="0"/>
  </r>
  <r>
    <x v="5"/>
    <d v="2025-04-14T00:00:00"/>
    <x v="35"/>
    <x v="18"/>
    <x v="19"/>
    <n v="1"/>
    <n v="1"/>
    <n v="0"/>
    <m/>
    <m/>
    <n v="0"/>
  </r>
  <r>
    <x v="5"/>
    <d v="2025-04-21T00:00:00"/>
    <x v="36"/>
    <x v="18"/>
    <x v="10"/>
    <n v="1"/>
    <n v="1"/>
    <n v="0"/>
    <m/>
    <m/>
    <n v="0"/>
  </r>
  <r>
    <x v="5"/>
    <d v="2025-04-21T00:00:00"/>
    <x v="36"/>
    <x v="18"/>
    <x v="10"/>
    <n v="1"/>
    <n v="1"/>
    <n v="0"/>
    <m/>
    <m/>
    <n v="0"/>
  </r>
  <r>
    <x v="5"/>
    <d v="2025-04-21T00:00:00"/>
    <x v="36"/>
    <x v="18"/>
    <x v="10"/>
    <n v="1"/>
    <n v="1"/>
    <n v="0"/>
    <m/>
    <m/>
    <n v="0"/>
  </r>
  <r>
    <x v="5"/>
    <d v="2025-04-21T00:00:00"/>
    <x v="36"/>
    <x v="18"/>
    <x v="10"/>
    <n v="1"/>
    <n v="1"/>
    <n v="0"/>
    <m/>
    <m/>
    <n v="0"/>
  </r>
  <r>
    <x v="5"/>
    <d v="2025-04-21T00:00:00"/>
    <x v="36"/>
    <x v="18"/>
    <x v="10"/>
    <n v="2"/>
    <n v="2"/>
    <n v="0"/>
    <m/>
    <m/>
    <n v="0"/>
  </r>
  <r>
    <x v="5"/>
    <d v="2025-04-21T00:00:00"/>
    <x v="36"/>
    <x v="18"/>
    <x v="10"/>
    <n v="2"/>
    <n v="2"/>
    <n v="0"/>
    <m/>
    <m/>
    <n v="0"/>
  </r>
  <r>
    <x v="5"/>
    <d v="2025-04-21T00:00:00"/>
    <x v="36"/>
    <x v="18"/>
    <x v="10"/>
    <n v="12"/>
    <n v="12"/>
    <n v="0"/>
    <m/>
    <m/>
    <n v="0"/>
  </r>
  <r>
    <x v="5"/>
    <d v="2025-04-21T00:00:00"/>
    <x v="36"/>
    <x v="18"/>
    <x v="10"/>
    <n v="1"/>
    <n v="1"/>
    <n v="0"/>
    <m/>
    <m/>
    <n v="0"/>
  </r>
  <r>
    <x v="5"/>
    <d v="2025-04-21T00:00:00"/>
    <x v="36"/>
    <x v="18"/>
    <x v="10"/>
    <n v="1"/>
    <n v="0"/>
    <n v="-1"/>
    <m/>
    <m/>
    <n v="0"/>
  </r>
  <r>
    <x v="5"/>
    <d v="2025-04-21T00:00:00"/>
    <x v="36"/>
    <x v="18"/>
    <x v="10"/>
    <n v="4"/>
    <n v="4"/>
    <n v="0"/>
    <m/>
    <m/>
    <n v="0"/>
  </r>
  <r>
    <x v="5"/>
    <d v="2025-04-21T00:00:00"/>
    <x v="36"/>
    <x v="18"/>
    <x v="10"/>
    <n v="2"/>
    <n v="2"/>
    <n v="0"/>
    <m/>
    <m/>
    <n v="0"/>
  </r>
  <r>
    <x v="5"/>
    <d v="2025-04-21T00:00:00"/>
    <x v="36"/>
    <x v="18"/>
    <x v="10"/>
    <n v="2"/>
    <n v="2"/>
    <n v="0"/>
    <m/>
    <m/>
    <n v="0"/>
  </r>
  <r>
    <x v="5"/>
    <d v="2025-04-21T00:00:00"/>
    <x v="36"/>
    <x v="18"/>
    <x v="10"/>
    <n v="1"/>
    <n v="1"/>
    <n v="0"/>
    <m/>
    <m/>
    <n v="0"/>
  </r>
  <r>
    <x v="5"/>
    <d v="2025-04-21T00:00:00"/>
    <x v="36"/>
    <x v="18"/>
    <x v="10"/>
    <n v="5"/>
    <n v="5"/>
    <n v="0"/>
    <m/>
    <m/>
    <n v="0"/>
  </r>
  <r>
    <x v="5"/>
    <d v="2025-04-21T00:00:00"/>
    <x v="36"/>
    <x v="18"/>
    <x v="10"/>
    <n v="3"/>
    <n v="3"/>
    <n v="0"/>
    <m/>
    <m/>
    <n v="0"/>
  </r>
  <r>
    <x v="5"/>
    <d v="2025-04-21T00:00:00"/>
    <x v="36"/>
    <x v="18"/>
    <x v="10"/>
    <n v="10"/>
    <n v="9"/>
    <n v="-1"/>
    <m/>
    <m/>
    <n v="0"/>
  </r>
  <r>
    <x v="5"/>
    <d v="2025-04-21T00:00:00"/>
    <x v="36"/>
    <x v="18"/>
    <x v="10"/>
    <n v="6"/>
    <n v="6"/>
    <n v="0"/>
    <m/>
    <m/>
    <n v="0"/>
  </r>
  <r>
    <x v="5"/>
    <d v="2025-04-21T00:00:00"/>
    <x v="36"/>
    <x v="18"/>
    <x v="10"/>
    <n v="2"/>
    <n v="2"/>
    <n v="0"/>
    <m/>
    <m/>
    <n v="0"/>
  </r>
  <r>
    <x v="5"/>
    <d v="2025-04-21T00:00:00"/>
    <x v="36"/>
    <x v="18"/>
    <x v="10"/>
    <n v="2"/>
    <n v="2"/>
    <n v="0"/>
    <m/>
    <m/>
    <n v="0"/>
  </r>
  <r>
    <x v="5"/>
    <d v="2025-04-21T00:00:00"/>
    <x v="36"/>
    <x v="18"/>
    <x v="14"/>
    <m/>
    <m/>
    <n v="0"/>
    <n v="6"/>
    <n v="6"/>
    <n v="0"/>
  </r>
  <r>
    <x v="5"/>
    <d v="2025-04-21T00:00:00"/>
    <x v="36"/>
    <x v="18"/>
    <x v="14"/>
    <m/>
    <m/>
    <n v="0"/>
    <n v="2"/>
    <n v="2"/>
    <n v="0"/>
  </r>
  <r>
    <x v="5"/>
    <d v="2025-04-21T00:00:00"/>
    <x v="36"/>
    <x v="18"/>
    <x v="14"/>
    <m/>
    <m/>
    <n v="0"/>
    <n v="6"/>
    <n v="5"/>
    <n v="-1"/>
  </r>
  <r>
    <x v="5"/>
    <d v="2025-04-21T00:00:00"/>
    <x v="36"/>
    <x v="18"/>
    <x v="14"/>
    <m/>
    <m/>
    <n v="0"/>
    <n v="3"/>
    <n v="3"/>
    <n v="0"/>
  </r>
  <r>
    <x v="5"/>
    <d v="2025-04-21T00:00:00"/>
    <x v="36"/>
    <x v="18"/>
    <x v="14"/>
    <m/>
    <m/>
    <n v="0"/>
    <n v="6"/>
    <n v="4"/>
    <n v="-2"/>
  </r>
  <r>
    <x v="5"/>
    <d v="2025-04-21T00:00:00"/>
    <x v="36"/>
    <x v="18"/>
    <x v="14"/>
    <m/>
    <m/>
    <n v="0"/>
    <n v="3"/>
    <n v="2"/>
    <n v="-1"/>
  </r>
  <r>
    <x v="5"/>
    <d v="2025-04-21T00:00:00"/>
    <x v="36"/>
    <x v="18"/>
    <x v="14"/>
    <n v="1"/>
    <n v="1"/>
    <n v="0"/>
    <m/>
    <m/>
    <n v="0"/>
  </r>
  <r>
    <x v="5"/>
    <d v="2025-04-21T00:00:00"/>
    <x v="36"/>
    <x v="18"/>
    <x v="10"/>
    <n v="1"/>
    <n v="1"/>
    <n v="0"/>
    <m/>
    <m/>
    <n v="0"/>
  </r>
  <r>
    <x v="5"/>
    <d v="2025-04-21T00:00:00"/>
    <x v="36"/>
    <x v="18"/>
    <x v="19"/>
    <n v="2"/>
    <n v="2"/>
    <n v="0"/>
    <m/>
    <m/>
    <n v="0"/>
  </r>
  <r>
    <x v="5"/>
    <d v="2025-04-21T00:00:00"/>
    <x v="36"/>
    <x v="18"/>
    <x v="19"/>
    <n v="1"/>
    <n v="1"/>
    <n v="0"/>
    <m/>
    <m/>
    <n v="0"/>
  </r>
  <r>
    <x v="5"/>
    <d v="2025-04-21T00:00:00"/>
    <x v="36"/>
    <x v="18"/>
    <x v="19"/>
    <n v="3"/>
    <n v="3"/>
    <n v="0"/>
    <m/>
    <m/>
    <n v="0"/>
  </r>
  <r>
    <x v="5"/>
    <d v="2025-04-21T00:00:00"/>
    <x v="36"/>
    <x v="18"/>
    <x v="19"/>
    <n v="3"/>
    <n v="3"/>
    <n v="0"/>
    <n v="1"/>
    <n v="1"/>
    <n v="0"/>
  </r>
  <r>
    <x v="5"/>
    <d v="2025-04-21T00:00:00"/>
    <x v="36"/>
    <x v="18"/>
    <x v="19"/>
    <n v="0"/>
    <n v="0"/>
    <n v="0"/>
    <m/>
    <m/>
    <n v="0"/>
  </r>
  <r>
    <x v="5"/>
    <d v="2025-04-21T00:00:00"/>
    <x v="36"/>
    <x v="18"/>
    <x v="19"/>
    <n v="1"/>
    <n v="1"/>
    <n v="0"/>
    <m/>
    <n v="0"/>
    <n v="0"/>
  </r>
  <r>
    <x v="5"/>
    <d v="2025-04-21T00:00:00"/>
    <x v="36"/>
    <x v="18"/>
    <x v="19"/>
    <n v="1"/>
    <n v="1"/>
    <n v="0"/>
    <m/>
    <m/>
    <n v="0"/>
  </r>
  <r>
    <x v="5"/>
    <d v="2025-04-21T00:00:00"/>
    <x v="36"/>
    <x v="18"/>
    <x v="19"/>
    <n v="3"/>
    <n v="3"/>
    <n v="0"/>
    <m/>
    <m/>
    <n v="0"/>
  </r>
  <r>
    <x v="5"/>
    <d v="2025-04-21T00:00:00"/>
    <x v="36"/>
    <x v="18"/>
    <x v="19"/>
    <n v="3"/>
    <n v="3"/>
    <n v="0"/>
    <m/>
    <n v="1"/>
    <n v="1"/>
  </r>
  <r>
    <x v="5"/>
    <d v="2025-04-21T00:00:00"/>
    <x v="36"/>
    <x v="18"/>
    <x v="19"/>
    <n v="0"/>
    <n v="0"/>
    <n v="0"/>
    <m/>
    <m/>
    <n v="0"/>
  </r>
  <r>
    <x v="5"/>
    <d v="2025-04-21T00:00:00"/>
    <x v="36"/>
    <x v="18"/>
    <x v="19"/>
    <n v="1"/>
    <n v="1"/>
    <n v="0"/>
    <m/>
    <m/>
    <n v="0"/>
  </r>
  <r>
    <x v="4"/>
    <d v="2025-04-21T00:00:00"/>
    <x v="36"/>
    <x v="16"/>
    <x v="9"/>
    <n v="1"/>
    <n v="1"/>
    <n v="0"/>
    <m/>
    <m/>
    <n v="0"/>
  </r>
  <r>
    <x v="4"/>
    <d v="2025-04-21T00:00:00"/>
    <x v="36"/>
    <x v="16"/>
    <x v="9"/>
    <n v="1"/>
    <n v="1"/>
    <n v="0"/>
    <m/>
    <m/>
    <n v="0"/>
  </r>
  <r>
    <x v="4"/>
    <d v="2025-04-21T00:00:00"/>
    <x v="36"/>
    <x v="16"/>
    <x v="9"/>
    <n v="1"/>
    <n v="1"/>
    <n v="0"/>
    <m/>
    <m/>
    <n v="0"/>
  </r>
  <r>
    <x v="4"/>
    <d v="2025-04-21T00:00:00"/>
    <x v="36"/>
    <x v="16"/>
    <x v="9"/>
    <n v="1"/>
    <n v="1"/>
    <n v="0"/>
    <m/>
    <m/>
    <n v="0"/>
  </r>
  <r>
    <x v="4"/>
    <d v="2025-04-21T00:00:00"/>
    <x v="36"/>
    <x v="16"/>
    <x v="9"/>
    <n v="2"/>
    <n v="2"/>
    <n v="0"/>
    <m/>
    <m/>
    <n v="0"/>
  </r>
  <r>
    <x v="4"/>
    <d v="2025-04-21T00:00:00"/>
    <x v="36"/>
    <x v="16"/>
    <x v="9"/>
    <n v="2"/>
    <n v="2"/>
    <n v="0"/>
    <m/>
    <m/>
    <n v="0"/>
  </r>
  <r>
    <x v="4"/>
    <d v="2025-04-21T00:00:00"/>
    <x v="36"/>
    <x v="16"/>
    <x v="9"/>
    <n v="12"/>
    <n v="10"/>
    <n v="-2"/>
    <m/>
    <m/>
    <n v="0"/>
  </r>
  <r>
    <x v="4"/>
    <d v="2025-04-21T00:00:00"/>
    <x v="36"/>
    <x v="16"/>
    <x v="9"/>
    <n v="1"/>
    <n v="1"/>
    <n v="0"/>
    <m/>
    <m/>
    <n v="0"/>
  </r>
  <r>
    <x v="4"/>
    <d v="2025-04-21T00:00:00"/>
    <x v="36"/>
    <x v="16"/>
    <x v="9"/>
    <n v="1"/>
    <n v="1"/>
    <n v="0"/>
    <m/>
    <m/>
    <n v="0"/>
  </r>
  <r>
    <x v="4"/>
    <d v="2025-04-21T00:00:00"/>
    <x v="36"/>
    <x v="16"/>
    <x v="9"/>
    <n v="4"/>
    <n v="4"/>
    <n v="0"/>
    <m/>
    <m/>
    <n v="0"/>
  </r>
  <r>
    <x v="4"/>
    <d v="2025-04-21T00:00:00"/>
    <x v="36"/>
    <x v="16"/>
    <x v="9"/>
    <n v="2"/>
    <n v="2"/>
    <n v="0"/>
    <m/>
    <m/>
    <n v="0"/>
  </r>
  <r>
    <x v="4"/>
    <d v="2025-04-21T00:00:00"/>
    <x v="36"/>
    <x v="16"/>
    <x v="9"/>
    <n v="2"/>
    <n v="2"/>
    <n v="0"/>
    <m/>
    <m/>
    <n v="0"/>
  </r>
  <r>
    <x v="4"/>
    <d v="2025-04-21T00:00:00"/>
    <x v="36"/>
    <x v="16"/>
    <x v="9"/>
    <n v="1"/>
    <n v="1"/>
    <n v="0"/>
    <m/>
    <m/>
    <n v="0"/>
  </r>
  <r>
    <x v="4"/>
    <d v="2025-04-21T00:00:00"/>
    <x v="36"/>
    <x v="16"/>
    <x v="9"/>
    <n v="5"/>
    <n v="3"/>
    <n v="-2"/>
    <m/>
    <m/>
    <n v="0"/>
  </r>
  <r>
    <x v="4"/>
    <d v="2025-04-21T00:00:00"/>
    <x v="36"/>
    <x v="16"/>
    <x v="9"/>
    <n v="3"/>
    <n v="3"/>
    <n v="0"/>
    <m/>
    <m/>
    <n v="0"/>
  </r>
  <r>
    <x v="4"/>
    <d v="2025-04-21T00:00:00"/>
    <x v="36"/>
    <x v="16"/>
    <x v="9"/>
    <n v="10"/>
    <n v="10"/>
    <n v="0"/>
    <m/>
    <m/>
    <n v="0"/>
  </r>
  <r>
    <x v="4"/>
    <d v="2025-04-21T00:00:00"/>
    <x v="36"/>
    <x v="16"/>
    <x v="9"/>
    <n v="6"/>
    <n v="6"/>
    <n v="0"/>
    <m/>
    <m/>
    <n v="0"/>
  </r>
  <r>
    <x v="4"/>
    <d v="2025-04-21T00:00:00"/>
    <x v="36"/>
    <x v="16"/>
    <x v="9"/>
    <n v="2"/>
    <n v="2"/>
    <n v="0"/>
    <m/>
    <m/>
    <n v="0"/>
  </r>
  <r>
    <x v="4"/>
    <d v="2025-04-21T00:00:00"/>
    <x v="36"/>
    <x v="16"/>
    <x v="9"/>
    <n v="2"/>
    <n v="2"/>
    <n v="0"/>
    <m/>
    <m/>
    <n v="0"/>
  </r>
  <r>
    <x v="4"/>
    <d v="2025-04-21T00:00:00"/>
    <x v="36"/>
    <x v="16"/>
    <x v="9"/>
    <n v="1"/>
    <n v="1"/>
    <n v="0"/>
    <m/>
    <m/>
    <n v="0"/>
  </r>
  <r>
    <x v="4"/>
    <d v="2025-04-21T00:00:00"/>
    <x v="36"/>
    <x v="16"/>
    <x v="16"/>
    <m/>
    <n v="1"/>
    <n v="1"/>
    <m/>
    <m/>
    <n v="0"/>
  </r>
  <r>
    <x v="4"/>
    <d v="2025-04-21T00:00:00"/>
    <x v="36"/>
    <x v="16"/>
    <x v="16"/>
    <n v="1"/>
    <n v="1"/>
    <n v="0"/>
    <n v="7"/>
    <n v="4"/>
    <n v="-3"/>
  </r>
  <r>
    <x v="4"/>
    <d v="2025-04-21T00:00:00"/>
    <x v="36"/>
    <x v="16"/>
    <x v="16"/>
    <m/>
    <n v="1"/>
    <n v="1"/>
    <n v="2"/>
    <n v="0"/>
    <n v="-2"/>
  </r>
  <r>
    <x v="4"/>
    <d v="2025-04-21T00:00:00"/>
    <x v="36"/>
    <x v="16"/>
    <x v="16"/>
    <n v="1"/>
    <n v="1"/>
    <n v="0"/>
    <m/>
    <n v="0"/>
    <n v="0"/>
  </r>
  <r>
    <x v="4"/>
    <d v="2025-04-27T00:00:00"/>
    <x v="36"/>
    <x v="16"/>
    <x v="9"/>
    <n v="1"/>
    <n v="1"/>
    <n v="0"/>
    <m/>
    <m/>
    <n v="0"/>
  </r>
  <r>
    <x v="4"/>
    <d v="2025-04-28T00:00:00"/>
    <x v="37"/>
    <x v="16"/>
    <x v="9"/>
    <n v="1"/>
    <n v="1"/>
    <n v="0"/>
    <m/>
    <m/>
    <n v="0"/>
  </r>
  <r>
    <x v="4"/>
    <d v="2025-04-28T00:00:00"/>
    <x v="37"/>
    <x v="16"/>
    <x v="9"/>
    <n v="1"/>
    <n v="1"/>
    <n v="0"/>
    <m/>
    <m/>
    <n v="0"/>
  </r>
  <r>
    <x v="4"/>
    <d v="2025-04-28T00:00:00"/>
    <x v="37"/>
    <x v="16"/>
    <x v="9"/>
    <n v="1"/>
    <n v="1"/>
    <n v="0"/>
    <m/>
    <m/>
    <n v="0"/>
  </r>
  <r>
    <x v="4"/>
    <d v="2025-04-28T00:00:00"/>
    <x v="37"/>
    <x v="16"/>
    <x v="9"/>
    <n v="2"/>
    <n v="2"/>
    <n v="0"/>
    <m/>
    <m/>
    <n v="0"/>
  </r>
  <r>
    <x v="4"/>
    <d v="2025-04-28T00:00:00"/>
    <x v="37"/>
    <x v="16"/>
    <x v="9"/>
    <n v="2"/>
    <n v="2"/>
    <n v="0"/>
    <m/>
    <m/>
    <n v="0"/>
  </r>
  <r>
    <x v="4"/>
    <d v="2025-04-28T00:00:00"/>
    <x v="37"/>
    <x v="16"/>
    <x v="9"/>
    <n v="12"/>
    <n v="10"/>
    <n v="-2"/>
    <m/>
    <m/>
    <n v="0"/>
  </r>
  <r>
    <x v="4"/>
    <d v="2025-04-28T00:00:00"/>
    <x v="37"/>
    <x v="16"/>
    <x v="9"/>
    <n v="1"/>
    <n v="1"/>
    <n v="0"/>
    <m/>
    <m/>
    <n v="0"/>
  </r>
  <r>
    <x v="4"/>
    <d v="2025-04-28T00:00:00"/>
    <x v="37"/>
    <x v="16"/>
    <x v="9"/>
    <n v="1"/>
    <n v="1"/>
    <n v="0"/>
    <m/>
    <m/>
    <n v="0"/>
  </r>
  <r>
    <x v="4"/>
    <d v="2025-04-28T00:00:00"/>
    <x v="37"/>
    <x v="16"/>
    <x v="9"/>
    <n v="4"/>
    <n v="4"/>
    <n v="0"/>
    <m/>
    <m/>
    <n v="0"/>
  </r>
  <r>
    <x v="4"/>
    <d v="2025-04-28T00:00:00"/>
    <x v="37"/>
    <x v="16"/>
    <x v="9"/>
    <n v="2"/>
    <n v="2"/>
    <n v="0"/>
    <m/>
    <m/>
    <n v="0"/>
  </r>
  <r>
    <x v="4"/>
    <d v="2025-04-28T00:00:00"/>
    <x v="37"/>
    <x v="16"/>
    <x v="9"/>
    <n v="2"/>
    <n v="2"/>
    <n v="0"/>
    <m/>
    <m/>
    <n v="0"/>
  </r>
  <r>
    <x v="4"/>
    <d v="2025-04-28T00:00:00"/>
    <x v="37"/>
    <x v="16"/>
    <x v="9"/>
    <n v="1"/>
    <n v="1"/>
    <n v="0"/>
    <m/>
    <m/>
    <n v="0"/>
  </r>
  <r>
    <x v="4"/>
    <d v="2025-04-28T00:00:00"/>
    <x v="37"/>
    <x v="16"/>
    <x v="9"/>
    <n v="5"/>
    <n v="3"/>
    <n v="-2"/>
    <m/>
    <m/>
    <n v="0"/>
  </r>
  <r>
    <x v="4"/>
    <d v="2025-04-28T00:00:00"/>
    <x v="37"/>
    <x v="16"/>
    <x v="9"/>
    <n v="3"/>
    <n v="3"/>
    <n v="0"/>
    <m/>
    <m/>
    <n v="0"/>
  </r>
  <r>
    <x v="4"/>
    <d v="2025-04-28T00:00:00"/>
    <x v="37"/>
    <x v="16"/>
    <x v="9"/>
    <n v="10"/>
    <n v="10"/>
    <n v="0"/>
    <m/>
    <m/>
    <n v="0"/>
  </r>
  <r>
    <x v="4"/>
    <d v="2025-04-28T00:00:00"/>
    <x v="37"/>
    <x v="16"/>
    <x v="9"/>
    <n v="6"/>
    <n v="6"/>
    <n v="0"/>
    <m/>
    <m/>
    <n v="0"/>
  </r>
  <r>
    <x v="4"/>
    <d v="2025-04-28T00:00:00"/>
    <x v="37"/>
    <x v="16"/>
    <x v="9"/>
    <n v="2"/>
    <n v="2"/>
    <n v="0"/>
    <m/>
    <m/>
    <n v="0"/>
  </r>
  <r>
    <x v="4"/>
    <d v="2025-04-28T00:00:00"/>
    <x v="37"/>
    <x v="16"/>
    <x v="9"/>
    <n v="2"/>
    <n v="2"/>
    <n v="0"/>
    <m/>
    <m/>
    <n v="0"/>
  </r>
  <r>
    <x v="4"/>
    <d v="2025-04-28T00:00:00"/>
    <x v="37"/>
    <x v="16"/>
    <x v="9"/>
    <n v="1"/>
    <n v="1"/>
    <n v="0"/>
    <m/>
    <m/>
    <n v="0"/>
  </r>
  <r>
    <x v="4"/>
    <d v="2025-04-28T00:00:00"/>
    <x v="37"/>
    <x v="16"/>
    <x v="16"/>
    <m/>
    <n v="1"/>
    <n v="1"/>
    <m/>
    <m/>
    <n v="0"/>
  </r>
  <r>
    <x v="4"/>
    <d v="2025-04-28T00:00:00"/>
    <x v="37"/>
    <x v="16"/>
    <x v="16"/>
    <n v="1"/>
    <n v="1"/>
    <n v="0"/>
    <n v="7"/>
    <n v="4"/>
    <n v="-3"/>
  </r>
  <r>
    <x v="4"/>
    <d v="2025-04-28T00:00:00"/>
    <x v="37"/>
    <x v="16"/>
    <x v="16"/>
    <m/>
    <n v="1"/>
    <n v="1"/>
    <n v="2"/>
    <n v="0"/>
    <n v="-2"/>
  </r>
  <r>
    <x v="4"/>
    <d v="2025-04-28T00:00:00"/>
    <x v="37"/>
    <x v="16"/>
    <x v="16"/>
    <n v="1"/>
    <n v="1"/>
    <n v="0"/>
    <m/>
    <n v="0"/>
    <n v="0"/>
  </r>
  <r>
    <x v="5"/>
    <d v="2025-04-26T00:00:00"/>
    <x v="36"/>
    <x v="20"/>
    <x v="17"/>
    <n v="2"/>
    <n v="1"/>
    <n v="-1"/>
    <m/>
    <m/>
    <n v="0"/>
  </r>
  <r>
    <x v="5"/>
    <d v="2025-04-26T00:00:00"/>
    <x v="36"/>
    <x v="20"/>
    <x v="17"/>
    <m/>
    <n v="0"/>
    <n v="0"/>
    <n v="6"/>
    <n v="3"/>
    <n v="-3"/>
  </r>
  <r>
    <x v="5"/>
    <d v="2025-04-26T00:00:00"/>
    <x v="36"/>
    <x v="20"/>
    <x v="17"/>
    <m/>
    <n v="6"/>
    <n v="6"/>
    <n v="6"/>
    <n v="2"/>
    <n v="-4"/>
  </r>
  <r>
    <x v="5"/>
    <d v="2025-04-26T00:00:00"/>
    <x v="36"/>
    <x v="20"/>
    <x v="17"/>
    <n v="1"/>
    <n v="1"/>
    <n v="0"/>
    <m/>
    <m/>
    <n v="0"/>
  </r>
  <r>
    <x v="5"/>
    <d v="2025-04-26T00:00:00"/>
    <x v="36"/>
    <x v="20"/>
    <x v="17"/>
    <n v="1"/>
    <n v="1"/>
    <n v="0"/>
    <m/>
    <m/>
    <n v="0"/>
  </r>
  <r>
    <x v="5"/>
    <d v="2025-04-26T00:00:00"/>
    <x v="36"/>
    <x v="13"/>
    <x v="17"/>
    <n v="6"/>
    <n v="4"/>
    <n v="-2"/>
    <m/>
    <m/>
    <n v="0"/>
  </r>
  <r>
    <x v="5"/>
    <d v="2025-04-26T00:00:00"/>
    <x v="36"/>
    <x v="20"/>
    <x v="18"/>
    <n v="2"/>
    <n v="1"/>
    <n v="-1"/>
    <m/>
    <m/>
    <n v="0"/>
  </r>
  <r>
    <x v="5"/>
    <d v="2025-04-26T00:00:00"/>
    <x v="36"/>
    <x v="20"/>
    <x v="18"/>
    <n v="1"/>
    <n v="1"/>
    <n v="0"/>
    <m/>
    <m/>
    <n v="0"/>
  </r>
  <r>
    <x v="5"/>
    <d v="2025-04-26T00:00:00"/>
    <x v="36"/>
    <x v="20"/>
    <x v="18"/>
    <n v="1"/>
    <n v="1"/>
    <n v="0"/>
    <m/>
    <m/>
    <n v="0"/>
  </r>
  <r>
    <x v="5"/>
    <d v="2025-04-26T00:00:00"/>
    <x v="36"/>
    <x v="20"/>
    <x v="18"/>
    <n v="3"/>
    <n v="4"/>
    <n v="1"/>
    <n v="4"/>
    <n v="2"/>
    <n v="-2"/>
  </r>
  <r>
    <x v="5"/>
    <d v="2025-04-28T00:00:00"/>
    <x v="37"/>
    <x v="18"/>
    <x v="10"/>
    <n v="1"/>
    <n v="1"/>
    <n v="0"/>
    <m/>
    <m/>
    <n v="0"/>
  </r>
  <r>
    <x v="5"/>
    <d v="2025-04-28T00:00:00"/>
    <x v="37"/>
    <x v="18"/>
    <x v="10"/>
    <n v="1"/>
    <n v="1"/>
    <n v="0"/>
    <m/>
    <m/>
    <n v="0"/>
  </r>
  <r>
    <x v="5"/>
    <d v="2025-04-28T00:00:00"/>
    <x v="37"/>
    <x v="18"/>
    <x v="10"/>
    <n v="1"/>
    <n v="1"/>
    <n v="0"/>
    <m/>
    <m/>
    <n v="0"/>
  </r>
  <r>
    <x v="5"/>
    <d v="2025-04-28T00:00:00"/>
    <x v="37"/>
    <x v="18"/>
    <x v="10"/>
    <n v="1"/>
    <n v="1"/>
    <n v="0"/>
    <m/>
    <m/>
    <n v="0"/>
  </r>
  <r>
    <x v="5"/>
    <d v="2025-04-28T00:00:00"/>
    <x v="37"/>
    <x v="18"/>
    <x v="10"/>
    <n v="2"/>
    <n v="2"/>
    <n v="0"/>
    <m/>
    <m/>
    <n v="0"/>
  </r>
  <r>
    <x v="5"/>
    <d v="2025-04-28T00:00:00"/>
    <x v="37"/>
    <x v="18"/>
    <x v="10"/>
    <n v="2"/>
    <n v="2"/>
    <n v="0"/>
    <m/>
    <m/>
    <n v="0"/>
  </r>
  <r>
    <x v="5"/>
    <d v="2025-04-28T00:00:00"/>
    <x v="37"/>
    <x v="18"/>
    <x v="10"/>
    <n v="12"/>
    <n v="12"/>
    <n v="0"/>
    <m/>
    <m/>
    <n v="0"/>
  </r>
  <r>
    <x v="5"/>
    <d v="2025-04-28T00:00:00"/>
    <x v="37"/>
    <x v="18"/>
    <x v="10"/>
    <n v="1"/>
    <n v="1"/>
    <n v="0"/>
    <m/>
    <m/>
    <n v="0"/>
  </r>
  <r>
    <x v="5"/>
    <d v="2025-04-28T00:00:00"/>
    <x v="37"/>
    <x v="18"/>
    <x v="10"/>
    <n v="1"/>
    <n v="0"/>
    <n v="-1"/>
    <m/>
    <m/>
    <n v="0"/>
  </r>
  <r>
    <x v="5"/>
    <d v="2025-04-28T00:00:00"/>
    <x v="37"/>
    <x v="18"/>
    <x v="10"/>
    <n v="4"/>
    <n v="4"/>
    <n v="0"/>
    <m/>
    <m/>
    <n v="0"/>
  </r>
  <r>
    <x v="5"/>
    <d v="2025-04-28T00:00:00"/>
    <x v="37"/>
    <x v="18"/>
    <x v="10"/>
    <n v="2"/>
    <n v="2"/>
    <n v="0"/>
    <m/>
    <m/>
    <n v="0"/>
  </r>
  <r>
    <x v="5"/>
    <d v="2025-04-28T00:00:00"/>
    <x v="37"/>
    <x v="18"/>
    <x v="10"/>
    <n v="2"/>
    <n v="2"/>
    <n v="0"/>
    <m/>
    <m/>
    <n v="0"/>
  </r>
  <r>
    <x v="5"/>
    <d v="2025-04-28T00:00:00"/>
    <x v="37"/>
    <x v="18"/>
    <x v="10"/>
    <n v="1"/>
    <n v="1"/>
    <n v="0"/>
    <m/>
    <m/>
    <n v="0"/>
  </r>
  <r>
    <x v="5"/>
    <d v="2025-04-28T00:00:00"/>
    <x v="37"/>
    <x v="18"/>
    <x v="10"/>
    <n v="5"/>
    <n v="5"/>
    <n v="0"/>
    <m/>
    <m/>
    <n v="0"/>
  </r>
  <r>
    <x v="5"/>
    <d v="2025-04-28T00:00:00"/>
    <x v="37"/>
    <x v="18"/>
    <x v="10"/>
    <n v="3"/>
    <n v="3"/>
    <n v="0"/>
    <m/>
    <m/>
    <n v="0"/>
  </r>
  <r>
    <x v="5"/>
    <d v="2025-04-28T00:00:00"/>
    <x v="37"/>
    <x v="18"/>
    <x v="10"/>
    <n v="10"/>
    <n v="9"/>
    <n v="-1"/>
    <m/>
    <m/>
    <n v="0"/>
  </r>
  <r>
    <x v="5"/>
    <d v="2025-04-28T00:00:00"/>
    <x v="37"/>
    <x v="18"/>
    <x v="10"/>
    <n v="6"/>
    <n v="6"/>
    <n v="0"/>
    <m/>
    <m/>
    <n v="0"/>
  </r>
  <r>
    <x v="5"/>
    <d v="2025-04-28T00:00:00"/>
    <x v="37"/>
    <x v="18"/>
    <x v="10"/>
    <n v="2"/>
    <n v="2"/>
    <n v="0"/>
    <m/>
    <m/>
    <n v="0"/>
  </r>
  <r>
    <x v="5"/>
    <d v="2025-04-28T00:00:00"/>
    <x v="37"/>
    <x v="18"/>
    <x v="10"/>
    <n v="2"/>
    <n v="2"/>
    <n v="0"/>
    <m/>
    <m/>
    <n v="0"/>
  </r>
  <r>
    <x v="5"/>
    <d v="2025-04-28T00:00:00"/>
    <x v="37"/>
    <x v="18"/>
    <x v="14"/>
    <m/>
    <m/>
    <n v="0"/>
    <n v="6"/>
    <n v="6"/>
    <n v="0"/>
  </r>
  <r>
    <x v="5"/>
    <d v="2025-04-28T00:00:00"/>
    <x v="37"/>
    <x v="18"/>
    <x v="14"/>
    <m/>
    <m/>
    <n v="0"/>
    <n v="2"/>
    <n v="2"/>
    <n v="0"/>
  </r>
  <r>
    <x v="5"/>
    <d v="2025-04-28T00:00:00"/>
    <x v="37"/>
    <x v="18"/>
    <x v="14"/>
    <m/>
    <m/>
    <n v="0"/>
    <n v="6"/>
    <n v="5"/>
    <n v="-1"/>
  </r>
  <r>
    <x v="5"/>
    <d v="2025-04-28T00:00:00"/>
    <x v="37"/>
    <x v="18"/>
    <x v="14"/>
    <m/>
    <m/>
    <n v="0"/>
    <n v="3"/>
    <n v="3"/>
    <n v="0"/>
  </r>
  <r>
    <x v="5"/>
    <d v="2025-04-28T00:00:00"/>
    <x v="37"/>
    <x v="18"/>
    <x v="14"/>
    <m/>
    <m/>
    <n v="0"/>
    <n v="6"/>
    <n v="4"/>
    <n v="-2"/>
  </r>
  <r>
    <x v="5"/>
    <d v="2025-04-28T00:00:00"/>
    <x v="37"/>
    <x v="18"/>
    <x v="14"/>
    <m/>
    <m/>
    <n v="0"/>
    <n v="3"/>
    <n v="2"/>
    <n v="-1"/>
  </r>
  <r>
    <x v="5"/>
    <d v="2025-04-28T00:00:00"/>
    <x v="37"/>
    <x v="18"/>
    <x v="14"/>
    <n v="1"/>
    <n v="1"/>
    <n v="0"/>
    <m/>
    <m/>
    <n v="0"/>
  </r>
  <r>
    <x v="5"/>
    <d v="2025-04-28T00:00:00"/>
    <x v="37"/>
    <x v="18"/>
    <x v="10"/>
    <n v="1"/>
    <n v="1"/>
    <n v="0"/>
    <m/>
    <m/>
    <n v="0"/>
  </r>
  <r>
    <x v="5"/>
    <d v="2025-05-05T00:00:00"/>
    <x v="38"/>
    <x v="18"/>
    <x v="10"/>
    <n v="1"/>
    <n v="1"/>
    <n v="0"/>
    <m/>
    <m/>
    <n v="0"/>
  </r>
  <r>
    <x v="5"/>
    <d v="2025-05-05T00:00:00"/>
    <x v="38"/>
    <x v="18"/>
    <x v="10"/>
    <n v="1"/>
    <n v="1"/>
    <n v="0"/>
    <m/>
    <m/>
    <n v="0"/>
  </r>
  <r>
    <x v="5"/>
    <d v="2025-05-05T00:00:00"/>
    <x v="38"/>
    <x v="18"/>
    <x v="10"/>
    <n v="1"/>
    <n v="1"/>
    <n v="0"/>
    <m/>
    <m/>
    <n v="0"/>
  </r>
  <r>
    <x v="5"/>
    <d v="2025-05-05T00:00:00"/>
    <x v="38"/>
    <x v="18"/>
    <x v="10"/>
    <n v="1"/>
    <n v="1"/>
    <n v="0"/>
    <m/>
    <m/>
    <n v="0"/>
  </r>
  <r>
    <x v="5"/>
    <d v="2025-05-05T00:00:00"/>
    <x v="38"/>
    <x v="18"/>
    <x v="10"/>
    <n v="2"/>
    <n v="2"/>
    <n v="0"/>
    <m/>
    <m/>
    <n v="0"/>
  </r>
  <r>
    <x v="5"/>
    <d v="2025-05-05T00:00:00"/>
    <x v="38"/>
    <x v="18"/>
    <x v="10"/>
    <n v="2"/>
    <n v="2"/>
    <n v="0"/>
    <m/>
    <m/>
    <n v="0"/>
  </r>
  <r>
    <x v="5"/>
    <d v="2025-05-05T00:00:00"/>
    <x v="38"/>
    <x v="18"/>
    <x v="10"/>
    <n v="12"/>
    <n v="12"/>
    <n v="0"/>
    <m/>
    <m/>
    <n v="0"/>
  </r>
  <r>
    <x v="5"/>
    <d v="2025-05-05T00:00:00"/>
    <x v="38"/>
    <x v="18"/>
    <x v="10"/>
    <n v="1"/>
    <n v="1"/>
    <n v="0"/>
    <m/>
    <m/>
    <n v="0"/>
  </r>
  <r>
    <x v="5"/>
    <d v="2025-05-05T00:00:00"/>
    <x v="38"/>
    <x v="18"/>
    <x v="10"/>
    <n v="1"/>
    <n v="0"/>
    <n v="-1"/>
    <m/>
    <m/>
    <n v="0"/>
  </r>
  <r>
    <x v="5"/>
    <d v="2025-05-05T00:00:00"/>
    <x v="38"/>
    <x v="18"/>
    <x v="10"/>
    <n v="4"/>
    <n v="4"/>
    <n v="0"/>
    <m/>
    <m/>
    <n v="0"/>
  </r>
  <r>
    <x v="5"/>
    <d v="2025-05-05T00:00:00"/>
    <x v="38"/>
    <x v="18"/>
    <x v="10"/>
    <n v="2"/>
    <n v="2"/>
    <n v="0"/>
    <m/>
    <m/>
    <n v="0"/>
  </r>
  <r>
    <x v="5"/>
    <d v="2025-05-05T00:00:00"/>
    <x v="38"/>
    <x v="18"/>
    <x v="10"/>
    <n v="2"/>
    <n v="2"/>
    <n v="0"/>
    <m/>
    <m/>
    <n v="0"/>
  </r>
  <r>
    <x v="5"/>
    <d v="2025-05-05T00:00:00"/>
    <x v="38"/>
    <x v="18"/>
    <x v="10"/>
    <n v="1"/>
    <n v="1"/>
    <n v="0"/>
    <m/>
    <m/>
    <n v="0"/>
  </r>
  <r>
    <x v="5"/>
    <d v="2025-05-05T00:00:00"/>
    <x v="38"/>
    <x v="18"/>
    <x v="10"/>
    <n v="5"/>
    <n v="5"/>
    <n v="0"/>
    <m/>
    <m/>
    <n v="0"/>
  </r>
  <r>
    <x v="5"/>
    <d v="2025-05-05T00:00:00"/>
    <x v="38"/>
    <x v="18"/>
    <x v="10"/>
    <n v="3"/>
    <n v="3"/>
    <n v="0"/>
    <m/>
    <m/>
    <n v="0"/>
  </r>
  <r>
    <x v="5"/>
    <d v="2025-05-05T00:00:00"/>
    <x v="38"/>
    <x v="18"/>
    <x v="10"/>
    <n v="10"/>
    <n v="9"/>
    <n v="-1"/>
    <m/>
    <m/>
    <n v="0"/>
  </r>
  <r>
    <x v="5"/>
    <d v="2025-05-05T00:00:00"/>
    <x v="38"/>
    <x v="18"/>
    <x v="10"/>
    <n v="6"/>
    <n v="6"/>
    <n v="0"/>
    <m/>
    <m/>
    <n v="0"/>
  </r>
  <r>
    <x v="5"/>
    <d v="2025-05-05T00:00:00"/>
    <x v="38"/>
    <x v="18"/>
    <x v="10"/>
    <n v="2"/>
    <n v="2"/>
    <n v="0"/>
    <m/>
    <m/>
    <n v="0"/>
  </r>
  <r>
    <x v="5"/>
    <d v="2025-05-05T00:00:00"/>
    <x v="38"/>
    <x v="18"/>
    <x v="10"/>
    <n v="2"/>
    <n v="2"/>
    <n v="0"/>
    <m/>
    <m/>
    <n v="0"/>
  </r>
  <r>
    <x v="5"/>
    <d v="2025-05-05T00:00:00"/>
    <x v="38"/>
    <x v="18"/>
    <x v="14"/>
    <m/>
    <m/>
    <n v="0"/>
    <n v="6"/>
    <n v="6"/>
    <n v="0"/>
  </r>
  <r>
    <x v="5"/>
    <d v="2025-05-05T00:00:00"/>
    <x v="38"/>
    <x v="18"/>
    <x v="14"/>
    <m/>
    <m/>
    <n v="0"/>
    <n v="2"/>
    <n v="2"/>
    <n v="0"/>
  </r>
  <r>
    <x v="5"/>
    <d v="2025-05-05T00:00:00"/>
    <x v="38"/>
    <x v="18"/>
    <x v="14"/>
    <m/>
    <m/>
    <n v="0"/>
    <n v="6"/>
    <n v="5"/>
    <n v="-1"/>
  </r>
  <r>
    <x v="5"/>
    <d v="2025-05-05T00:00:00"/>
    <x v="38"/>
    <x v="18"/>
    <x v="14"/>
    <m/>
    <m/>
    <n v="0"/>
    <n v="3"/>
    <n v="3"/>
    <n v="0"/>
  </r>
  <r>
    <x v="5"/>
    <d v="2025-05-05T00:00:00"/>
    <x v="38"/>
    <x v="18"/>
    <x v="14"/>
    <m/>
    <m/>
    <n v="0"/>
    <n v="6"/>
    <n v="4"/>
    <n v="-2"/>
  </r>
  <r>
    <x v="5"/>
    <d v="2025-05-05T00:00:00"/>
    <x v="38"/>
    <x v="18"/>
    <x v="14"/>
    <m/>
    <m/>
    <n v="0"/>
    <n v="3"/>
    <n v="2"/>
    <n v="-1"/>
  </r>
  <r>
    <x v="5"/>
    <d v="2025-05-05T00:00:00"/>
    <x v="38"/>
    <x v="18"/>
    <x v="14"/>
    <n v="1"/>
    <n v="1"/>
    <n v="0"/>
    <m/>
    <m/>
    <n v="0"/>
  </r>
  <r>
    <x v="5"/>
    <d v="2025-05-05T00:00:00"/>
    <x v="38"/>
    <x v="18"/>
    <x v="10"/>
    <n v="1"/>
    <n v="1"/>
    <n v="0"/>
    <m/>
    <m/>
    <n v="0"/>
  </r>
  <r>
    <x v="5"/>
    <d v="2025-05-05T00:00:00"/>
    <x v="38"/>
    <x v="18"/>
    <x v="19"/>
    <n v="2"/>
    <n v="2"/>
    <n v="0"/>
    <m/>
    <m/>
    <n v="0"/>
  </r>
  <r>
    <x v="5"/>
    <d v="2025-05-05T00:00:00"/>
    <x v="38"/>
    <x v="18"/>
    <x v="19"/>
    <n v="1"/>
    <n v="1"/>
    <n v="0"/>
    <m/>
    <m/>
    <n v="0"/>
  </r>
  <r>
    <x v="5"/>
    <d v="2025-05-05T00:00:00"/>
    <x v="38"/>
    <x v="18"/>
    <x v="19"/>
    <n v="3"/>
    <n v="3"/>
    <n v="0"/>
    <m/>
    <m/>
    <n v="0"/>
  </r>
  <r>
    <x v="5"/>
    <d v="2025-05-05T00:00:00"/>
    <x v="38"/>
    <x v="18"/>
    <x v="19"/>
    <n v="3"/>
    <n v="3"/>
    <n v="0"/>
    <n v="1"/>
    <n v="1"/>
    <n v="0"/>
  </r>
  <r>
    <x v="5"/>
    <d v="2025-05-05T00:00:00"/>
    <x v="38"/>
    <x v="18"/>
    <x v="19"/>
    <n v="0"/>
    <n v="0"/>
    <n v="0"/>
    <m/>
    <m/>
    <n v="0"/>
  </r>
  <r>
    <x v="5"/>
    <d v="2025-05-05T00:00:00"/>
    <x v="38"/>
    <x v="18"/>
    <x v="19"/>
    <n v="1"/>
    <n v="1"/>
    <n v="0"/>
    <m/>
    <n v="0"/>
    <n v="0"/>
  </r>
  <r>
    <x v="5"/>
    <d v="2025-05-05T00:00:00"/>
    <x v="38"/>
    <x v="18"/>
    <x v="19"/>
    <n v="1"/>
    <n v="1"/>
    <n v="0"/>
    <m/>
    <m/>
    <n v="0"/>
  </r>
  <r>
    <x v="5"/>
    <d v="2025-05-05T00:00:00"/>
    <x v="38"/>
    <x v="18"/>
    <x v="19"/>
    <n v="3"/>
    <n v="3"/>
    <n v="0"/>
    <m/>
    <m/>
    <n v="0"/>
  </r>
  <r>
    <x v="5"/>
    <d v="2025-05-05T00:00:00"/>
    <x v="38"/>
    <x v="18"/>
    <x v="19"/>
    <n v="3"/>
    <n v="3"/>
    <n v="0"/>
    <m/>
    <n v="1"/>
    <n v="1"/>
  </r>
  <r>
    <x v="5"/>
    <d v="2025-05-05T00:00:00"/>
    <x v="38"/>
    <x v="18"/>
    <x v="19"/>
    <n v="0"/>
    <n v="0"/>
    <n v="0"/>
    <m/>
    <m/>
    <n v="0"/>
  </r>
  <r>
    <x v="5"/>
    <d v="2025-05-05T00:00:00"/>
    <x v="38"/>
    <x v="18"/>
    <x v="19"/>
    <n v="1"/>
    <n v="1"/>
    <n v="0"/>
    <m/>
    <m/>
    <n v="0"/>
  </r>
  <r>
    <x v="5"/>
    <d v="2025-05-05T00:00:00"/>
    <x v="38"/>
    <x v="20"/>
    <x v="17"/>
    <n v="2"/>
    <n v="1"/>
    <n v="-1"/>
    <m/>
    <m/>
    <n v="0"/>
  </r>
  <r>
    <x v="5"/>
    <d v="2025-05-05T00:00:00"/>
    <x v="38"/>
    <x v="20"/>
    <x v="17"/>
    <m/>
    <n v="0"/>
    <n v="0"/>
    <n v="6"/>
    <n v="3"/>
    <n v="-3"/>
  </r>
  <r>
    <x v="5"/>
    <d v="2025-05-05T00:00:00"/>
    <x v="38"/>
    <x v="20"/>
    <x v="17"/>
    <m/>
    <n v="6"/>
    <n v="6"/>
    <n v="6"/>
    <n v="2"/>
    <n v="-4"/>
  </r>
  <r>
    <x v="5"/>
    <d v="2025-05-05T00:00:00"/>
    <x v="38"/>
    <x v="20"/>
    <x v="17"/>
    <n v="1"/>
    <n v="1"/>
    <n v="0"/>
    <m/>
    <m/>
    <n v="0"/>
  </r>
  <r>
    <x v="5"/>
    <d v="2025-05-05T00:00:00"/>
    <x v="38"/>
    <x v="20"/>
    <x v="17"/>
    <n v="1"/>
    <n v="1"/>
    <n v="0"/>
    <m/>
    <m/>
    <n v="0"/>
  </r>
  <r>
    <x v="5"/>
    <d v="2025-05-05T00:00:00"/>
    <x v="38"/>
    <x v="20"/>
    <x v="17"/>
    <n v="6"/>
    <n v="4"/>
    <n v="-2"/>
    <m/>
    <m/>
    <n v="0"/>
  </r>
  <r>
    <x v="5"/>
    <d v="2025-05-05T00:00:00"/>
    <x v="38"/>
    <x v="20"/>
    <x v="18"/>
    <n v="2"/>
    <n v="1"/>
    <n v="-1"/>
    <m/>
    <m/>
    <n v="0"/>
  </r>
  <r>
    <x v="5"/>
    <d v="2025-05-05T00:00:00"/>
    <x v="38"/>
    <x v="20"/>
    <x v="18"/>
    <n v="1"/>
    <n v="1"/>
    <n v="0"/>
    <m/>
    <m/>
    <n v="0"/>
  </r>
  <r>
    <x v="5"/>
    <d v="2025-05-05T00:00:00"/>
    <x v="38"/>
    <x v="20"/>
    <x v="18"/>
    <n v="1"/>
    <n v="1"/>
    <n v="0"/>
    <m/>
    <m/>
    <n v="0"/>
  </r>
  <r>
    <x v="5"/>
    <d v="2025-05-05T00:00:00"/>
    <x v="38"/>
    <x v="20"/>
    <x v="18"/>
    <n v="3"/>
    <n v="4"/>
    <n v="1"/>
    <n v="4"/>
    <n v="2"/>
    <n v="-2"/>
  </r>
  <r>
    <x v="5"/>
    <d v="2025-05-02T00:00:00"/>
    <x v="37"/>
    <x v="23"/>
    <x v="13"/>
    <n v="1"/>
    <n v="1"/>
    <n v="0"/>
    <m/>
    <m/>
    <n v="0"/>
  </r>
  <r>
    <x v="5"/>
    <d v="2025-05-02T00:00:00"/>
    <x v="37"/>
    <x v="23"/>
    <x v="13"/>
    <n v="1"/>
    <n v="1"/>
    <n v="0"/>
    <m/>
    <m/>
    <n v="0"/>
  </r>
  <r>
    <x v="5"/>
    <d v="2025-05-02T00:00:00"/>
    <x v="37"/>
    <x v="23"/>
    <x v="13"/>
    <n v="2"/>
    <n v="2"/>
    <n v="0"/>
    <m/>
    <m/>
    <n v="0"/>
  </r>
  <r>
    <x v="5"/>
    <d v="2025-05-02T00:00:00"/>
    <x v="37"/>
    <x v="23"/>
    <x v="13"/>
    <n v="1"/>
    <n v="1"/>
    <n v="0"/>
    <m/>
    <m/>
    <n v="0"/>
  </r>
  <r>
    <x v="5"/>
    <d v="2025-05-02T00:00:00"/>
    <x v="37"/>
    <x v="23"/>
    <x v="13"/>
    <n v="1"/>
    <n v="1"/>
    <n v="0"/>
    <m/>
    <m/>
    <n v="0"/>
  </r>
  <r>
    <x v="5"/>
    <d v="2025-05-02T00:00:00"/>
    <x v="37"/>
    <x v="23"/>
    <x v="13"/>
    <n v="1"/>
    <n v="1"/>
    <n v="0"/>
    <m/>
    <m/>
    <n v="0"/>
  </r>
  <r>
    <x v="5"/>
    <d v="2025-05-02T00:00:00"/>
    <x v="37"/>
    <x v="23"/>
    <x v="13"/>
    <n v="1"/>
    <n v="1"/>
    <n v="0"/>
    <m/>
    <m/>
    <n v="0"/>
  </r>
  <r>
    <x v="5"/>
    <d v="2025-05-02T00:00:00"/>
    <x v="37"/>
    <x v="23"/>
    <x v="13"/>
    <n v="1"/>
    <n v="1"/>
    <n v="0"/>
    <m/>
    <m/>
    <n v="0"/>
  </r>
  <r>
    <x v="5"/>
    <d v="2025-05-02T00:00:00"/>
    <x v="37"/>
    <x v="23"/>
    <x v="13"/>
    <n v="3"/>
    <n v="2"/>
    <n v="0"/>
    <m/>
    <m/>
    <n v="0"/>
  </r>
  <r>
    <x v="5"/>
    <d v="2025-05-02T00:00:00"/>
    <x v="37"/>
    <x v="23"/>
    <x v="13"/>
    <n v="1"/>
    <n v="1"/>
    <n v="0"/>
    <m/>
    <m/>
    <n v="0"/>
  </r>
  <r>
    <x v="5"/>
    <d v="2025-05-02T00:00:00"/>
    <x v="37"/>
    <x v="23"/>
    <x v="13"/>
    <n v="1"/>
    <n v="0"/>
    <n v="0"/>
    <m/>
    <m/>
    <n v="0"/>
  </r>
  <r>
    <x v="5"/>
    <d v="2025-05-02T00:00:00"/>
    <x v="37"/>
    <x v="23"/>
    <x v="13"/>
    <n v="1"/>
    <n v="1"/>
    <n v="0"/>
    <m/>
    <m/>
    <n v="0"/>
  </r>
  <r>
    <x v="5"/>
    <d v="2025-05-02T00:00:00"/>
    <x v="37"/>
    <x v="23"/>
    <x v="13"/>
    <n v="1"/>
    <n v="1"/>
    <n v="0"/>
    <m/>
    <m/>
    <n v="0"/>
  </r>
  <r>
    <x v="5"/>
    <d v="2025-05-02T00:00:00"/>
    <x v="37"/>
    <x v="23"/>
    <x v="13"/>
    <n v="4"/>
    <n v="4"/>
    <n v="0"/>
    <m/>
    <m/>
    <n v="0"/>
  </r>
  <r>
    <x v="5"/>
    <d v="2025-05-02T00:00:00"/>
    <x v="37"/>
    <x v="23"/>
    <x v="13"/>
    <n v="1"/>
    <n v="2"/>
    <n v="1"/>
    <m/>
    <m/>
    <n v="0"/>
  </r>
  <r>
    <x v="5"/>
    <d v="2025-05-02T00:00:00"/>
    <x v="37"/>
    <x v="23"/>
    <x v="13"/>
    <m/>
    <n v="3"/>
    <n v="3"/>
    <m/>
    <m/>
    <n v="0"/>
  </r>
  <r>
    <x v="5"/>
    <d v="2025-05-02T00:00:00"/>
    <x v="37"/>
    <x v="23"/>
    <x v="13"/>
    <n v="2"/>
    <n v="4"/>
    <n v="2"/>
    <m/>
    <m/>
    <n v="0"/>
  </r>
  <r>
    <x v="5"/>
    <d v="2025-05-02T00:00:00"/>
    <x v="37"/>
    <x v="23"/>
    <x v="7"/>
    <n v="1"/>
    <n v="1"/>
    <n v="0"/>
    <m/>
    <n v="0"/>
    <n v="0"/>
  </r>
  <r>
    <x v="5"/>
    <d v="2025-05-02T00:00:00"/>
    <x v="37"/>
    <x v="23"/>
    <x v="7"/>
    <n v="1"/>
    <n v="2"/>
    <n v="1"/>
    <m/>
    <n v="0"/>
    <n v="0"/>
  </r>
  <r>
    <x v="5"/>
    <d v="2025-05-02T00:00:00"/>
    <x v="37"/>
    <x v="23"/>
    <x v="7"/>
    <n v="1"/>
    <n v="1"/>
    <n v="0"/>
    <m/>
    <n v="0"/>
    <n v="0"/>
  </r>
  <r>
    <x v="5"/>
    <d v="2025-05-02T00:00:00"/>
    <x v="37"/>
    <x v="23"/>
    <x v="7"/>
    <n v="1"/>
    <n v="2"/>
    <n v="1"/>
    <m/>
    <n v="0"/>
    <n v="0"/>
  </r>
  <r>
    <x v="5"/>
    <d v="2025-05-02T00:00:00"/>
    <x v="37"/>
    <x v="23"/>
    <x v="7"/>
    <n v="1"/>
    <n v="1"/>
    <n v="0"/>
    <m/>
    <n v="0"/>
    <n v="0"/>
  </r>
  <r>
    <x v="5"/>
    <d v="2025-05-02T00:00:00"/>
    <x v="37"/>
    <x v="23"/>
    <x v="7"/>
    <n v="12"/>
    <n v="12"/>
    <n v="0"/>
    <m/>
    <n v="0"/>
    <n v="0"/>
  </r>
  <r>
    <x v="5"/>
    <d v="2025-05-02T00:00:00"/>
    <x v="37"/>
    <x v="23"/>
    <x v="7"/>
    <n v="2"/>
    <n v="2"/>
    <n v="0"/>
    <m/>
    <n v="0"/>
    <n v="0"/>
  </r>
  <r>
    <x v="5"/>
    <d v="2025-05-02T00:00:00"/>
    <x v="37"/>
    <x v="23"/>
    <x v="7"/>
    <n v="2"/>
    <n v="2"/>
    <n v="0"/>
    <m/>
    <n v="0"/>
    <n v="0"/>
  </r>
  <r>
    <x v="5"/>
    <d v="2025-05-02T00:00:00"/>
    <x v="37"/>
    <x v="23"/>
    <x v="7"/>
    <n v="4"/>
    <n v="4"/>
    <n v="0"/>
    <m/>
    <n v="0"/>
    <n v="0"/>
  </r>
  <r>
    <x v="5"/>
    <d v="2025-05-02T00:00:00"/>
    <x v="37"/>
    <x v="23"/>
    <x v="7"/>
    <n v="8"/>
    <n v="6"/>
    <n v="-2"/>
    <m/>
    <n v="0"/>
    <n v="0"/>
  </r>
  <r>
    <x v="5"/>
    <d v="2025-05-02T00:00:00"/>
    <x v="37"/>
    <x v="23"/>
    <x v="7"/>
    <n v="2"/>
    <n v="2"/>
    <n v="0"/>
    <m/>
    <n v="0"/>
    <n v="0"/>
  </r>
  <r>
    <x v="5"/>
    <d v="2025-05-02T00:00:00"/>
    <x v="37"/>
    <x v="23"/>
    <x v="7"/>
    <n v="3"/>
    <n v="3"/>
    <n v="0"/>
    <m/>
    <n v="0"/>
    <n v="0"/>
  </r>
  <r>
    <x v="5"/>
    <d v="2025-05-02T00:00:00"/>
    <x v="37"/>
    <x v="23"/>
    <x v="7"/>
    <n v="10"/>
    <n v="5"/>
    <n v="-5"/>
    <m/>
    <n v="0"/>
    <n v="0"/>
  </r>
  <r>
    <x v="5"/>
    <d v="2025-05-02T00:00:00"/>
    <x v="37"/>
    <x v="23"/>
    <x v="7"/>
    <n v="6"/>
    <n v="5"/>
    <n v="-1"/>
    <m/>
    <n v="0"/>
    <n v="0"/>
  </r>
  <r>
    <x v="5"/>
    <d v="2025-05-02T00:00:00"/>
    <x v="37"/>
    <x v="23"/>
    <x v="7"/>
    <n v="2"/>
    <n v="1"/>
    <n v="-1"/>
    <m/>
    <n v="0"/>
    <n v="0"/>
  </r>
  <r>
    <x v="5"/>
    <d v="2025-05-02T00:00:00"/>
    <x v="37"/>
    <x v="23"/>
    <x v="7"/>
    <n v="6"/>
    <n v="6"/>
    <n v="0"/>
    <m/>
    <n v="0"/>
    <n v="0"/>
  </r>
  <r>
    <x v="5"/>
    <d v="2025-05-09T00:00:00"/>
    <x v="38"/>
    <x v="23"/>
    <x v="13"/>
    <n v="1"/>
    <n v="1"/>
    <n v="0"/>
    <m/>
    <m/>
    <n v="0"/>
  </r>
  <r>
    <x v="5"/>
    <d v="2025-05-09T00:00:00"/>
    <x v="38"/>
    <x v="23"/>
    <x v="13"/>
    <n v="1"/>
    <n v="1"/>
    <n v="0"/>
    <m/>
    <m/>
    <n v="0"/>
  </r>
  <r>
    <x v="5"/>
    <d v="2025-05-09T00:00:00"/>
    <x v="38"/>
    <x v="23"/>
    <x v="13"/>
    <n v="2"/>
    <n v="2"/>
    <n v="0"/>
    <m/>
    <m/>
    <n v="0"/>
  </r>
  <r>
    <x v="5"/>
    <d v="2025-05-09T00:00:00"/>
    <x v="38"/>
    <x v="23"/>
    <x v="13"/>
    <n v="1"/>
    <n v="1"/>
    <n v="0"/>
    <m/>
    <m/>
    <n v="0"/>
  </r>
  <r>
    <x v="5"/>
    <d v="2025-05-09T00:00:00"/>
    <x v="38"/>
    <x v="23"/>
    <x v="13"/>
    <n v="1"/>
    <n v="1"/>
    <n v="0"/>
    <m/>
    <m/>
    <n v="0"/>
  </r>
  <r>
    <x v="5"/>
    <d v="2025-05-09T00:00:00"/>
    <x v="38"/>
    <x v="23"/>
    <x v="13"/>
    <n v="1"/>
    <n v="1"/>
    <n v="0"/>
    <m/>
    <m/>
    <n v="0"/>
  </r>
  <r>
    <x v="5"/>
    <d v="2025-05-09T00:00:00"/>
    <x v="38"/>
    <x v="23"/>
    <x v="13"/>
    <n v="1"/>
    <n v="1"/>
    <n v="0"/>
    <m/>
    <m/>
    <n v="0"/>
  </r>
  <r>
    <x v="5"/>
    <d v="2025-05-09T00:00:00"/>
    <x v="38"/>
    <x v="23"/>
    <x v="13"/>
    <n v="1"/>
    <n v="1"/>
    <n v="0"/>
    <m/>
    <m/>
    <n v="0"/>
  </r>
  <r>
    <x v="5"/>
    <d v="2025-05-09T00:00:00"/>
    <x v="38"/>
    <x v="23"/>
    <x v="13"/>
    <n v="3"/>
    <n v="2"/>
    <n v="0"/>
    <m/>
    <m/>
    <n v="0"/>
  </r>
  <r>
    <x v="5"/>
    <d v="2025-05-09T00:00:00"/>
    <x v="38"/>
    <x v="23"/>
    <x v="13"/>
    <n v="1"/>
    <n v="1"/>
    <n v="0"/>
    <m/>
    <m/>
    <n v="0"/>
  </r>
  <r>
    <x v="5"/>
    <d v="2025-05-09T00:00:00"/>
    <x v="38"/>
    <x v="23"/>
    <x v="13"/>
    <n v="1"/>
    <n v="0"/>
    <n v="0"/>
    <m/>
    <m/>
    <n v="0"/>
  </r>
  <r>
    <x v="5"/>
    <d v="2025-05-09T00:00:00"/>
    <x v="38"/>
    <x v="23"/>
    <x v="13"/>
    <n v="1"/>
    <n v="1"/>
    <n v="0"/>
    <m/>
    <m/>
    <n v="0"/>
  </r>
  <r>
    <x v="5"/>
    <d v="2025-05-09T00:00:00"/>
    <x v="38"/>
    <x v="23"/>
    <x v="13"/>
    <n v="1"/>
    <n v="1"/>
    <n v="0"/>
    <m/>
    <m/>
    <n v="0"/>
  </r>
  <r>
    <x v="5"/>
    <d v="2025-05-09T00:00:00"/>
    <x v="38"/>
    <x v="23"/>
    <x v="13"/>
    <n v="4"/>
    <n v="4"/>
    <n v="0"/>
    <m/>
    <m/>
    <n v="0"/>
  </r>
  <r>
    <x v="5"/>
    <d v="2025-05-09T00:00:00"/>
    <x v="38"/>
    <x v="23"/>
    <x v="13"/>
    <n v="1"/>
    <n v="2"/>
    <n v="1"/>
    <m/>
    <m/>
    <n v="0"/>
  </r>
  <r>
    <x v="5"/>
    <d v="2025-05-09T00:00:00"/>
    <x v="38"/>
    <x v="23"/>
    <x v="13"/>
    <m/>
    <n v="3"/>
    <n v="3"/>
    <m/>
    <m/>
    <n v="0"/>
  </r>
  <r>
    <x v="5"/>
    <d v="2025-05-09T00:00:00"/>
    <x v="38"/>
    <x v="23"/>
    <x v="13"/>
    <n v="2"/>
    <n v="4"/>
    <n v="2"/>
    <m/>
    <m/>
    <n v="0"/>
  </r>
  <r>
    <x v="5"/>
    <d v="2025-05-09T00:00:00"/>
    <x v="38"/>
    <x v="23"/>
    <x v="7"/>
    <n v="1"/>
    <n v="1"/>
    <n v="0"/>
    <m/>
    <n v="0"/>
    <n v="0"/>
  </r>
  <r>
    <x v="5"/>
    <d v="2025-05-09T00:00:00"/>
    <x v="38"/>
    <x v="23"/>
    <x v="7"/>
    <n v="1"/>
    <n v="2"/>
    <n v="1"/>
    <m/>
    <n v="0"/>
    <n v="0"/>
  </r>
  <r>
    <x v="5"/>
    <d v="2025-05-09T00:00:00"/>
    <x v="38"/>
    <x v="23"/>
    <x v="7"/>
    <n v="1"/>
    <n v="1"/>
    <n v="0"/>
    <m/>
    <n v="0"/>
    <n v="0"/>
  </r>
  <r>
    <x v="5"/>
    <d v="2025-05-09T00:00:00"/>
    <x v="38"/>
    <x v="23"/>
    <x v="7"/>
    <n v="1"/>
    <n v="2"/>
    <n v="1"/>
    <m/>
    <n v="0"/>
    <n v="0"/>
  </r>
  <r>
    <x v="5"/>
    <d v="2025-05-09T00:00:00"/>
    <x v="38"/>
    <x v="23"/>
    <x v="7"/>
    <n v="1"/>
    <n v="1"/>
    <n v="0"/>
    <m/>
    <n v="0"/>
    <n v="0"/>
  </r>
  <r>
    <x v="5"/>
    <d v="2025-05-09T00:00:00"/>
    <x v="38"/>
    <x v="23"/>
    <x v="7"/>
    <n v="12"/>
    <n v="12"/>
    <n v="0"/>
    <m/>
    <n v="0"/>
    <n v="0"/>
  </r>
  <r>
    <x v="5"/>
    <d v="2025-05-09T00:00:00"/>
    <x v="38"/>
    <x v="23"/>
    <x v="7"/>
    <n v="2"/>
    <n v="2"/>
    <n v="0"/>
    <m/>
    <n v="0"/>
    <n v="0"/>
  </r>
  <r>
    <x v="5"/>
    <d v="2025-05-09T00:00:00"/>
    <x v="38"/>
    <x v="23"/>
    <x v="7"/>
    <n v="2"/>
    <n v="2"/>
    <n v="0"/>
    <m/>
    <n v="0"/>
    <n v="0"/>
  </r>
  <r>
    <x v="5"/>
    <d v="2025-05-09T00:00:00"/>
    <x v="38"/>
    <x v="23"/>
    <x v="7"/>
    <n v="4"/>
    <n v="4"/>
    <n v="0"/>
    <m/>
    <n v="0"/>
    <n v="0"/>
  </r>
  <r>
    <x v="5"/>
    <d v="2025-05-09T00:00:00"/>
    <x v="38"/>
    <x v="23"/>
    <x v="7"/>
    <n v="8"/>
    <n v="6"/>
    <n v="-2"/>
    <m/>
    <n v="0"/>
    <n v="0"/>
  </r>
  <r>
    <x v="5"/>
    <d v="2025-05-09T00:00:00"/>
    <x v="38"/>
    <x v="23"/>
    <x v="7"/>
    <n v="2"/>
    <n v="2"/>
    <n v="0"/>
    <m/>
    <n v="0"/>
    <n v="0"/>
  </r>
  <r>
    <x v="5"/>
    <d v="2025-05-09T00:00:00"/>
    <x v="38"/>
    <x v="23"/>
    <x v="7"/>
    <n v="3"/>
    <n v="3"/>
    <n v="0"/>
    <m/>
    <n v="0"/>
    <n v="0"/>
  </r>
  <r>
    <x v="5"/>
    <d v="2025-05-09T00:00:00"/>
    <x v="38"/>
    <x v="23"/>
    <x v="7"/>
    <n v="10"/>
    <n v="5"/>
    <n v="-5"/>
    <m/>
    <n v="0"/>
    <n v="0"/>
  </r>
  <r>
    <x v="5"/>
    <d v="2025-05-09T00:00:00"/>
    <x v="38"/>
    <x v="23"/>
    <x v="7"/>
    <n v="6"/>
    <n v="5"/>
    <n v="-1"/>
    <m/>
    <n v="0"/>
    <n v="0"/>
  </r>
  <r>
    <x v="5"/>
    <d v="2025-05-09T00:00:00"/>
    <x v="38"/>
    <x v="23"/>
    <x v="7"/>
    <n v="2"/>
    <n v="1"/>
    <n v="-1"/>
    <m/>
    <n v="0"/>
    <n v="0"/>
  </r>
  <r>
    <x v="5"/>
    <d v="2025-05-09T00:00:00"/>
    <x v="38"/>
    <x v="23"/>
    <x v="7"/>
    <n v="6"/>
    <n v="6"/>
    <n v="0"/>
    <m/>
    <n v="0"/>
    <n v="0"/>
  </r>
  <r>
    <x v="5"/>
    <d v="2025-05-09T00:00:00"/>
    <x v="38"/>
    <x v="16"/>
    <x v="9"/>
    <n v="1"/>
    <n v="1"/>
    <n v="0"/>
    <m/>
    <m/>
    <n v="0"/>
  </r>
  <r>
    <x v="5"/>
    <d v="2025-05-09T00:00:00"/>
    <x v="38"/>
    <x v="16"/>
    <x v="9"/>
    <n v="1"/>
    <n v="1"/>
    <n v="0"/>
    <m/>
    <m/>
    <n v="0"/>
  </r>
  <r>
    <x v="5"/>
    <d v="2025-05-09T00:00:00"/>
    <x v="38"/>
    <x v="16"/>
    <x v="9"/>
    <n v="1"/>
    <n v="1"/>
    <n v="0"/>
    <m/>
    <m/>
    <n v="0"/>
  </r>
  <r>
    <x v="5"/>
    <d v="2025-05-09T00:00:00"/>
    <x v="38"/>
    <x v="16"/>
    <x v="9"/>
    <n v="1"/>
    <n v="1"/>
    <n v="0"/>
    <m/>
    <m/>
    <n v="0"/>
  </r>
  <r>
    <x v="5"/>
    <d v="2025-05-09T00:00:00"/>
    <x v="38"/>
    <x v="16"/>
    <x v="9"/>
    <n v="2"/>
    <n v="2"/>
    <n v="0"/>
    <m/>
    <m/>
    <n v="0"/>
  </r>
  <r>
    <x v="5"/>
    <d v="2025-05-09T00:00:00"/>
    <x v="38"/>
    <x v="16"/>
    <x v="9"/>
    <n v="2"/>
    <n v="2"/>
    <n v="0"/>
    <m/>
    <m/>
    <n v="0"/>
  </r>
  <r>
    <x v="5"/>
    <d v="2025-05-09T00:00:00"/>
    <x v="38"/>
    <x v="16"/>
    <x v="9"/>
    <n v="12"/>
    <n v="10"/>
    <n v="-2"/>
    <m/>
    <m/>
    <n v="0"/>
  </r>
  <r>
    <x v="5"/>
    <d v="2025-05-09T00:00:00"/>
    <x v="38"/>
    <x v="16"/>
    <x v="9"/>
    <n v="1"/>
    <n v="1"/>
    <n v="0"/>
    <m/>
    <m/>
    <n v="0"/>
  </r>
  <r>
    <x v="5"/>
    <d v="2025-05-09T00:00:00"/>
    <x v="38"/>
    <x v="16"/>
    <x v="9"/>
    <n v="1"/>
    <n v="1"/>
    <n v="0"/>
    <m/>
    <m/>
    <n v="0"/>
  </r>
  <r>
    <x v="5"/>
    <d v="2025-05-09T00:00:00"/>
    <x v="38"/>
    <x v="16"/>
    <x v="9"/>
    <n v="4"/>
    <n v="4"/>
    <n v="0"/>
    <m/>
    <m/>
    <n v="0"/>
  </r>
  <r>
    <x v="5"/>
    <d v="2025-05-09T00:00:00"/>
    <x v="38"/>
    <x v="16"/>
    <x v="9"/>
    <n v="2"/>
    <n v="2"/>
    <n v="0"/>
    <m/>
    <m/>
    <n v="0"/>
  </r>
  <r>
    <x v="5"/>
    <d v="2025-05-09T00:00:00"/>
    <x v="38"/>
    <x v="16"/>
    <x v="9"/>
    <n v="2"/>
    <n v="2"/>
    <n v="0"/>
    <m/>
    <m/>
    <n v="0"/>
  </r>
  <r>
    <x v="5"/>
    <d v="2025-05-09T00:00:00"/>
    <x v="38"/>
    <x v="16"/>
    <x v="9"/>
    <n v="1"/>
    <n v="1"/>
    <n v="0"/>
    <m/>
    <m/>
    <n v="0"/>
  </r>
  <r>
    <x v="5"/>
    <d v="2025-05-09T00:00:00"/>
    <x v="38"/>
    <x v="16"/>
    <x v="9"/>
    <n v="5"/>
    <n v="3"/>
    <n v="-2"/>
    <m/>
    <m/>
    <n v="0"/>
  </r>
  <r>
    <x v="5"/>
    <d v="2025-05-09T00:00:00"/>
    <x v="38"/>
    <x v="16"/>
    <x v="9"/>
    <n v="3"/>
    <n v="3"/>
    <n v="0"/>
    <m/>
    <m/>
    <n v="0"/>
  </r>
  <r>
    <x v="5"/>
    <d v="2025-05-09T00:00:00"/>
    <x v="38"/>
    <x v="16"/>
    <x v="9"/>
    <n v="10"/>
    <n v="10"/>
    <n v="0"/>
    <m/>
    <m/>
    <n v="0"/>
  </r>
  <r>
    <x v="5"/>
    <d v="2025-05-09T00:00:00"/>
    <x v="38"/>
    <x v="16"/>
    <x v="9"/>
    <n v="6"/>
    <n v="6"/>
    <n v="0"/>
    <m/>
    <m/>
    <n v="0"/>
  </r>
  <r>
    <x v="5"/>
    <d v="2025-05-09T00:00:00"/>
    <x v="38"/>
    <x v="16"/>
    <x v="9"/>
    <n v="2"/>
    <n v="2"/>
    <n v="0"/>
    <m/>
    <m/>
    <n v="0"/>
  </r>
  <r>
    <x v="5"/>
    <d v="2025-05-09T00:00:00"/>
    <x v="38"/>
    <x v="16"/>
    <x v="9"/>
    <n v="2"/>
    <n v="2"/>
    <n v="0"/>
    <m/>
    <m/>
    <n v="0"/>
  </r>
  <r>
    <x v="5"/>
    <d v="2025-05-09T00:00:00"/>
    <x v="38"/>
    <x v="16"/>
    <x v="9"/>
    <n v="1"/>
    <n v="1"/>
    <n v="0"/>
    <m/>
    <m/>
    <n v="0"/>
  </r>
  <r>
    <x v="5"/>
    <d v="2025-05-09T00:00:00"/>
    <x v="38"/>
    <x v="16"/>
    <x v="16"/>
    <m/>
    <n v="1"/>
    <n v="1"/>
    <m/>
    <m/>
    <n v="0"/>
  </r>
  <r>
    <x v="5"/>
    <d v="2025-05-09T00:00:00"/>
    <x v="38"/>
    <x v="16"/>
    <x v="16"/>
    <n v="1"/>
    <n v="1"/>
    <n v="0"/>
    <n v="7"/>
    <n v="4"/>
    <n v="-3"/>
  </r>
  <r>
    <x v="5"/>
    <d v="2025-05-09T00:00:00"/>
    <x v="38"/>
    <x v="16"/>
    <x v="16"/>
    <m/>
    <n v="1"/>
    <n v="1"/>
    <n v="2"/>
    <n v="0"/>
    <n v="-2"/>
  </r>
  <r>
    <x v="5"/>
    <d v="2025-05-09T00:00:00"/>
    <x v="38"/>
    <x v="16"/>
    <x v="16"/>
    <n v="1"/>
    <n v="1"/>
    <n v="0"/>
    <m/>
    <n v="0"/>
    <n v="0"/>
  </r>
  <r>
    <x v="5"/>
    <d v="2025-05-02T00:00:00"/>
    <x v="37"/>
    <x v="7"/>
    <x v="8"/>
    <n v="1"/>
    <n v="1"/>
    <n v="0"/>
    <m/>
    <m/>
    <n v="0"/>
  </r>
  <r>
    <x v="5"/>
    <d v="2025-05-02T00:00:00"/>
    <x v="37"/>
    <x v="7"/>
    <x v="8"/>
    <n v="1"/>
    <n v="1"/>
    <n v="1"/>
    <m/>
    <m/>
    <n v="0"/>
  </r>
  <r>
    <x v="5"/>
    <d v="2025-05-02T00:00:00"/>
    <x v="37"/>
    <x v="7"/>
    <x v="8"/>
    <n v="1"/>
    <n v="1"/>
    <n v="0"/>
    <m/>
    <m/>
    <n v="0"/>
  </r>
  <r>
    <x v="5"/>
    <d v="2025-05-02T00:00:00"/>
    <x v="37"/>
    <x v="7"/>
    <x v="8"/>
    <n v="1"/>
    <n v="1"/>
    <n v="0"/>
    <m/>
    <m/>
    <n v="0"/>
  </r>
  <r>
    <x v="5"/>
    <d v="2025-05-02T00:00:00"/>
    <x v="37"/>
    <x v="7"/>
    <x v="8"/>
    <n v="2"/>
    <n v="2"/>
    <n v="0"/>
    <m/>
    <m/>
    <n v="0"/>
  </r>
  <r>
    <x v="5"/>
    <d v="2025-05-02T00:00:00"/>
    <x v="37"/>
    <x v="7"/>
    <x v="8"/>
    <n v="2"/>
    <n v="2"/>
    <n v="0"/>
    <m/>
    <m/>
    <n v="0"/>
  </r>
  <r>
    <x v="5"/>
    <d v="2025-05-02T00:00:00"/>
    <x v="37"/>
    <x v="7"/>
    <x v="8"/>
    <n v="12"/>
    <n v="12"/>
    <n v="0"/>
    <m/>
    <m/>
    <n v="0"/>
  </r>
  <r>
    <x v="5"/>
    <d v="2025-05-02T00:00:00"/>
    <x v="37"/>
    <x v="7"/>
    <x v="8"/>
    <n v="1"/>
    <n v="1"/>
    <n v="0"/>
    <m/>
    <m/>
    <n v="0"/>
  </r>
  <r>
    <x v="5"/>
    <d v="2025-05-02T00:00:00"/>
    <x v="37"/>
    <x v="7"/>
    <x v="8"/>
    <n v="1"/>
    <n v="1"/>
    <n v="0"/>
    <m/>
    <m/>
    <n v="0"/>
  </r>
  <r>
    <x v="5"/>
    <d v="2025-05-02T00:00:00"/>
    <x v="37"/>
    <x v="7"/>
    <x v="8"/>
    <n v="4"/>
    <n v="3"/>
    <n v="-1"/>
    <m/>
    <m/>
    <n v="0"/>
  </r>
  <r>
    <x v="5"/>
    <d v="2025-05-02T00:00:00"/>
    <x v="37"/>
    <x v="7"/>
    <x v="8"/>
    <n v="2"/>
    <n v="2"/>
    <n v="0"/>
    <m/>
    <m/>
    <n v="0"/>
  </r>
  <r>
    <x v="5"/>
    <d v="2025-05-02T00:00:00"/>
    <x v="37"/>
    <x v="7"/>
    <x v="8"/>
    <n v="2"/>
    <n v="2"/>
    <n v="0"/>
    <m/>
    <m/>
    <n v="0"/>
  </r>
  <r>
    <x v="5"/>
    <d v="2025-05-02T00:00:00"/>
    <x v="37"/>
    <x v="7"/>
    <x v="8"/>
    <n v="4"/>
    <n v="4"/>
    <n v="0"/>
    <m/>
    <m/>
    <n v="0"/>
  </r>
  <r>
    <x v="5"/>
    <d v="2025-05-02T00:00:00"/>
    <x v="37"/>
    <x v="7"/>
    <x v="8"/>
    <n v="1"/>
    <n v="1"/>
    <n v="0"/>
    <m/>
    <m/>
    <n v="0"/>
  </r>
  <r>
    <x v="5"/>
    <d v="2025-05-02T00:00:00"/>
    <x v="37"/>
    <x v="7"/>
    <x v="8"/>
    <n v="3"/>
    <n v="3"/>
    <n v="0"/>
    <m/>
    <m/>
    <n v="0"/>
  </r>
  <r>
    <x v="5"/>
    <d v="2025-05-02T00:00:00"/>
    <x v="37"/>
    <x v="7"/>
    <x v="8"/>
    <n v="10"/>
    <n v="10"/>
    <n v="0"/>
    <m/>
    <m/>
    <n v="0"/>
  </r>
  <r>
    <x v="5"/>
    <d v="2025-05-02T00:00:00"/>
    <x v="37"/>
    <x v="7"/>
    <x v="8"/>
    <n v="6"/>
    <n v="6"/>
    <n v="0"/>
    <m/>
    <m/>
    <n v="0"/>
  </r>
  <r>
    <x v="5"/>
    <d v="2025-05-02T00:00:00"/>
    <x v="37"/>
    <x v="7"/>
    <x v="8"/>
    <n v="2"/>
    <n v="1"/>
    <n v="-1"/>
    <m/>
    <m/>
    <n v="0"/>
  </r>
  <r>
    <x v="5"/>
    <d v="2025-05-09T00:00:00"/>
    <x v="38"/>
    <x v="7"/>
    <x v="8"/>
    <n v="1"/>
    <n v="1"/>
    <n v="0"/>
    <m/>
    <m/>
    <n v="0"/>
  </r>
  <r>
    <x v="5"/>
    <d v="2025-05-09T00:00:00"/>
    <x v="38"/>
    <x v="7"/>
    <x v="8"/>
    <n v="1"/>
    <n v="1"/>
    <n v="1"/>
    <m/>
    <m/>
    <n v="0"/>
  </r>
  <r>
    <x v="5"/>
    <d v="2025-05-09T00:00:00"/>
    <x v="38"/>
    <x v="7"/>
    <x v="8"/>
    <n v="1"/>
    <n v="1"/>
    <n v="0"/>
    <m/>
    <m/>
    <n v="0"/>
  </r>
  <r>
    <x v="5"/>
    <d v="2025-05-09T00:00:00"/>
    <x v="38"/>
    <x v="7"/>
    <x v="8"/>
    <n v="1"/>
    <n v="1"/>
    <n v="0"/>
    <m/>
    <m/>
    <n v="0"/>
  </r>
  <r>
    <x v="5"/>
    <d v="2025-05-09T00:00:00"/>
    <x v="38"/>
    <x v="7"/>
    <x v="8"/>
    <n v="2"/>
    <n v="2"/>
    <n v="0"/>
    <m/>
    <m/>
    <n v="0"/>
  </r>
  <r>
    <x v="5"/>
    <d v="2025-05-09T00:00:00"/>
    <x v="38"/>
    <x v="7"/>
    <x v="8"/>
    <n v="2"/>
    <n v="2"/>
    <n v="0"/>
    <m/>
    <m/>
    <n v="0"/>
  </r>
  <r>
    <x v="5"/>
    <d v="2025-05-09T00:00:00"/>
    <x v="38"/>
    <x v="7"/>
    <x v="8"/>
    <n v="12"/>
    <n v="12"/>
    <n v="0"/>
    <m/>
    <m/>
    <n v="0"/>
  </r>
  <r>
    <x v="5"/>
    <d v="2025-05-09T00:00:00"/>
    <x v="38"/>
    <x v="7"/>
    <x v="8"/>
    <n v="1"/>
    <n v="1"/>
    <n v="0"/>
    <m/>
    <m/>
    <n v="0"/>
  </r>
  <r>
    <x v="5"/>
    <d v="2025-05-09T00:00:00"/>
    <x v="38"/>
    <x v="7"/>
    <x v="8"/>
    <n v="1"/>
    <n v="1"/>
    <n v="0"/>
    <m/>
    <m/>
    <n v="0"/>
  </r>
  <r>
    <x v="5"/>
    <d v="2025-05-09T00:00:00"/>
    <x v="38"/>
    <x v="7"/>
    <x v="8"/>
    <n v="4"/>
    <n v="3"/>
    <n v="-1"/>
    <m/>
    <m/>
    <n v="0"/>
  </r>
  <r>
    <x v="5"/>
    <d v="2025-05-09T00:00:00"/>
    <x v="38"/>
    <x v="7"/>
    <x v="8"/>
    <n v="2"/>
    <n v="2"/>
    <n v="0"/>
    <m/>
    <m/>
    <n v="0"/>
  </r>
  <r>
    <x v="5"/>
    <d v="2025-05-09T00:00:00"/>
    <x v="38"/>
    <x v="7"/>
    <x v="8"/>
    <n v="2"/>
    <n v="2"/>
    <n v="0"/>
    <m/>
    <m/>
    <n v="0"/>
  </r>
  <r>
    <x v="5"/>
    <d v="2025-05-09T00:00:00"/>
    <x v="38"/>
    <x v="7"/>
    <x v="8"/>
    <n v="4"/>
    <n v="4"/>
    <n v="0"/>
    <m/>
    <m/>
    <n v="0"/>
  </r>
  <r>
    <x v="5"/>
    <d v="2025-05-09T00:00:00"/>
    <x v="38"/>
    <x v="7"/>
    <x v="8"/>
    <n v="1"/>
    <n v="1"/>
    <n v="0"/>
    <m/>
    <m/>
    <n v="0"/>
  </r>
  <r>
    <x v="5"/>
    <d v="2025-05-09T00:00:00"/>
    <x v="38"/>
    <x v="7"/>
    <x v="8"/>
    <n v="3"/>
    <n v="3"/>
    <n v="0"/>
    <m/>
    <m/>
    <n v="0"/>
  </r>
  <r>
    <x v="5"/>
    <d v="2025-05-09T00:00:00"/>
    <x v="38"/>
    <x v="7"/>
    <x v="8"/>
    <n v="10"/>
    <n v="10"/>
    <n v="0"/>
    <m/>
    <m/>
    <n v="0"/>
  </r>
  <r>
    <x v="5"/>
    <d v="2025-05-09T00:00:00"/>
    <x v="38"/>
    <x v="7"/>
    <x v="8"/>
    <n v="6"/>
    <n v="6"/>
    <n v="0"/>
    <m/>
    <m/>
    <n v="0"/>
  </r>
  <r>
    <x v="5"/>
    <d v="2025-05-09T00:00:00"/>
    <x v="38"/>
    <x v="7"/>
    <x v="8"/>
    <n v="2"/>
    <n v="1"/>
    <n v="-1"/>
    <m/>
    <m/>
    <n v="0"/>
  </r>
  <r>
    <x v="5"/>
    <d v="2025-05-13T00:00:00"/>
    <x v="39"/>
    <x v="18"/>
    <x v="10"/>
    <n v="1"/>
    <n v="1"/>
    <n v="0"/>
    <m/>
    <m/>
    <n v="0"/>
  </r>
  <r>
    <x v="5"/>
    <d v="2025-05-13T00:00:00"/>
    <x v="39"/>
    <x v="18"/>
    <x v="10"/>
    <n v="1"/>
    <n v="1"/>
    <n v="0"/>
    <m/>
    <m/>
    <n v="0"/>
  </r>
  <r>
    <x v="5"/>
    <d v="2025-05-13T00:00:00"/>
    <x v="39"/>
    <x v="18"/>
    <x v="10"/>
    <n v="1"/>
    <n v="1"/>
    <n v="0"/>
    <m/>
    <m/>
    <n v="0"/>
  </r>
  <r>
    <x v="5"/>
    <d v="2025-05-13T00:00:00"/>
    <x v="39"/>
    <x v="18"/>
    <x v="10"/>
    <n v="1"/>
    <n v="1"/>
    <n v="0"/>
    <m/>
    <m/>
    <n v="0"/>
  </r>
  <r>
    <x v="5"/>
    <d v="2025-05-13T00:00:00"/>
    <x v="39"/>
    <x v="18"/>
    <x v="10"/>
    <n v="2"/>
    <n v="2"/>
    <n v="0"/>
    <m/>
    <m/>
    <n v="0"/>
  </r>
  <r>
    <x v="5"/>
    <d v="2025-05-13T00:00:00"/>
    <x v="39"/>
    <x v="18"/>
    <x v="10"/>
    <n v="2"/>
    <n v="2"/>
    <n v="0"/>
    <m/>
    <m/>
    <n v="0"/>
  </r>
  <r>
    <x v="5"/>
    <d v="2025-05-13T00:00:00"/>
    <x v="39"/>
    <x v="18"/>
    <x v="10"/>
    <n v="12"/>
    <n v="12"/>
    <n v="0"/>
    <m/>
    <m/>
    <n v="0"/>
  </r>
  <r>
    <x v="5"/>
    <d v="2025-05-13T00:00:00"/>
    <x v="39"/>
    <x v="18"/>
    <x v="10"/>
    <n v="1"/>
    <n v="1"/>
    <n v="0"/>
    <m/>
    <m/>
    <n v="0"/>
  </r>
  <r>
    <x v="5"/>
    <d v="2025-05-13T00:00:00"/>
    <x v="39"/>
    <x v="18"/>
    <x v="10"/>
    <n v="1"/>
    <n v="0"/>
    <n v="-1"/>
    <m/>
    <m/>
    <n v="0"/>
  </r>
  <r>
    <x v="5"/>
    <d v="2025-05-13T00:00:00"/>
    <x v="39"/>
    <x v="18"/>
    <x v="10"/>
    <n v="4"/>
    <n v="4"/>
    <n v="0"/>
    <m/>
    <m/>
    <n v="0"/>
  </r>
  <r>
    <x v="5"/>
    <d v="2025-05-13T00:00:00"/>
    <x v="39"/>
    <x v="18"/>
    <x v="10"/>
    <n v="2"/>
    <n v="2"/>
    <n v="0"/>
    <m/>
    <m/>
    <n v="0"/>
  </r>
  <r>
    <x v="5"/>
    <d v="2025-05-13T00:00:00"/>
    <x v="39"/>
    <x v="18"/>
    <x v="10"/>
    <n v="2"/>
    <n v="2"/>
    <n v="0"/>
    <m/>
    <m/>
    <n v="0"/>
  </r>
  <r>
    <x v="5"/>
    <d v="2025-05-13T00:00:00"/>
    <x v="39"/>
    <x v="18"/>
    <x v="10"/>
    <n v="1"/>
    <n v="1"/>
    <n v="0"/>
    <m/>
    <m/>
    <n v="0"/>
  </r>
  <r>
    <x v="5"/>
    <d v="2025-05-13T00:00:00"/>
    <x v="39"/>
    <x v="18"/>
    <x v="10"/>
    <n v="5"/>
    <n v="5"/>
    <n v="0"/>
    <m/>
    <m/>
    <n v="0"/>
  </r>
  <r>
    <x v="5"/>
    <d v="2025-05-13T00:00:00"/>
    <x v="39"/>
    <x v="18"/>
    <x v="10"/>
    <n v="3"/>
    <n v="3"/>
    <n v="0"/>
    <m/>
    <m/>
    <n v="0"/>
  </r>
  <r>
    <x v="5"/>
    <d v="2025-05-13T00:00:00"/>
    <x v="39"/>
    <x v="18"/>
    <x v="10"/>
    <n v="10"/>
    <n v="9"/>
    <n v="-1"/>
    <m/>
    <m/>
    <n v="0"/>
  </r>
  <r>
    <x v="5"/>
    <d v="2025-05-13T00:00:00"/>
    <x v="39"/>
    <x v="18"/>
    <x v="10"/>
    <n v="6"/>
    <n v="6"/>
    <n v="0"/>
    <m/>
    <m/>
    <n v="0"/>
  </r>
  <r>
    <x v="5"/>
    <d v="2025-05-13T00:00:00"/>
    <x v="39"/>
    <x v="18"/>
    <x v="10"/>
    <n v="2"/>
    <n v="2"/>
    <n v="0"/>
    <m/>
    <m/>
    <n v="0"/>
  </r>
  <r>
    <x v="5"/>
    <d v="2025-05-13T00:00:00"/>
    <x v="39"/>
    <x v="18"/>
    <x v="10"/>
    <n v="2"/>
    <n v="2"/>
    <n v="0"/>
    <m/>
    <m/>
    <n v="0"/>
  </r>
  <r>
    <x v="5"/>
    <d v="2025-05-13T00:00:00"/>
    <x v="39"/>
    <x v="18"/>
    <x v="14"/>
    <m/>
    <m/>
    <n v="0"/>
    <n v="6"/>
    <n v="6"/>
    <n v="0"/>
  </r>
  <r>
    <x v="5"/>
    <d v="2025-05-13T00:00:00"/>
    <x v="39"/>
    <x v="18"/>
    <x v="14"/>
    <m/>
    <m/>
    <n v="0"/>
    <n v="2"/>
    <n v="2"/>
    <n v="0"/>
  </r>
  <r>
    <x v="5"/>
    <d v="2025-05-13T00:00:00"/>
    <x v="39"/>
    <x v="18"/>
    <x v="14"/>
    <m/>
    <m/>
    <n v="0"/>
    <n v="6"/>
    <n v="3"/>
    <n v="-3"/>
  </r>
  <r>
    <x v="5"/>
    <d v="2025-05-13T00:00:00"/>
    <x v="39"/>
    <x v="18"/>
    <x v="14"/>
    <m/>
    <m/>
    <n v="0"/>
    <n v="3"/>
    <n v="3"/>
    <n v="0"/>
  </r>
  <r>
    <x v="5"/>
    <d v="2025-05-13T00:00:00"/>
    <x v="39"/>
    <x v="18"/>
    <x v="14"/>
    <m/>
    <m/>
    <n v="0"/>
    <n v="6"/>
    <n v="5"/>
    <n v="-1"/>
  </r>
  <r>
    <x v="5"/>
    <d v="2025-05-13T00:00:00"/>
    <x v="39"/>
    <x v="18"/>
    <x v="14"/>
    <m/>
    <m/>
    <n v="0"/>
    <n v="3"/>
    <n v="2"/>
    <n v="-1"/>
  </r>
  <r>
    <x v="5"/>
    <d v="2025-05-13T00:00:00"/>
    <x v="39"/>
    <x v="18"/>
    <x v="14"/>
    <n v="1"/>
    <n v="1"/>
    <n v="0"/>
    <m/>
    <m/>
    <n v="0"/>
  </r>
  <r>
    <x v="5"/>
    <d v="2025-05-13T00:00:00"/>
    <x v="39"/>
    <x v="18"/>
    <x v="10"/>
    <n v="1"/>
    <n v="1"/>
    <n v="0"/>
    <m/>
    <m/>
    <n v="0"/>
  </r>
  <r>
    <x v="5"/>
    <d v="2025-05-13T00:00:00"/>
    <x v="39"/>
    <x v="18"/>
    <x v="19"/>
    <n v="2"/>
    <n v="2"/>
    <n v="0"/>
    <m/>
    <m/>
    <n v="0"/>
  </r>
  <r>
    <x v="5"/>
    <d v="2025-05-13T00:00:00"/>
    <x v="39"/>
    <x v="18"/>
    <x v="19"/>
    <n v="1"/>
    <n v="1"/>
    <n v="0"/>
    <m/>
    <m/>
    <n v="0"/>
  </r>
  <r>
    <x v="5"/>
    <d v="2025-05-13T00:00:00"/>
    <x v="39"/>
    <x v="18"/>
    <x v="19"/>
    <n v="3"/>
    <n v="3"/>
    <n v="0"/>
    <m/>
    <m/>
    <n v="0"/>
  </r>
  <r>
    <x v="5"/>
    <d v="2025-05-13T00:00:00"/>
    <x v="39"/>
    <x v="18"/>
    <x v="19"/>
    <n v="3"/>
    <n v="3"/>
    <n v="0"/>
    <n v="1"/>
    <n v="1"/>
    <n v="0"/>
  </r>
  <r>
    <x v="5"/>
    <d v="2025-05-13T00:00:00"/>
    <x v="39"/>
    <x v="18"/>
    <x v="19"/>
    <n v="0"/>
    <n v="0"/>
    <n v="0"/>
    <m/>
    <m/>
    <n v="0"/>
  </r>
  <r>
    <x v="5"/>
    <d v="2025-05-13T00:00:00"/>
    <x v="39"/>
    <x v="18"/>
    <x v="19"/>
    <n v="1"/>
    <n v="1"/>
    <n v="0"/>
    <m/>
    <n v="0"/>
    <n v="0"/>
  </r>
  <r>
    <x v="5"/>
    <d v="2025-05-15T00:00:00"/>
    <x v="39"/>
    <x v="16"/>
    <x v="9"/>
    <n v="1"/>
    <n v="1"/>
    <n v="0"/>
    <m/>
    <m/>
    <n v="0"/>
  </r>
  <r>
    <x v="5"/>
    <d v="2025-05-15T00:00:00"/>
    <x v="39"/>
    <x v="16"/>
    <x v="9"/>
    <n v="1"/>
    <n v="1"/>
    <n v="0"/>
    <m/>
    <m/>
    <n v="0"/>
  </r>
  <r>
    <x v="5"/>
    <d v="2025-05-15T00:00:00"/>
    <x v="39"/>
    <x v="16"/>
    <x v="9"/>
    <n v="1"/>
    <n v="1"/>
    <n v="0"/>
    <m/>
    <m/>
    <n v="0"/>
  </r>
  <r>
    <x v="5"/>
    <d v="2025-05-15T00:00:00"/>
    <x v="39"/>
    <x v="16"/>
    <x v="9"/>
    <n v="1"/>
    <n v="1"/>
    <n v="0"/>
    <m/>
    <m/>
    <n v="0"/>
  </r>
  <r>
    <x v="5"/>
    <d v="2025-05-15T00:00:00"/>
    <x v="39"/>
    <x v="16"/>
    <x v="9"/>
    <n v="2"/>
    <n v="2"/>
    <n v="0"/>
    <m/>
    <m/>
    <n v="0"/>
  </r>
  <r>
    <x v="5"/>
    <d v="2025-05-15T00:00:00"/>
    <x v="39"/>
    <x v="16"/>
    <x v="9"/>
    <n v="2"/>
    <n v="2"/>
    <n v="0"/>
    <m/>
    <m/>
    <n v="0"/>
  </r>
  <r>
    <x v="5"/>
    <d v="2025-05-15T00:00:00"/>
    <x v="39"/>
    <x v="16"/>
    <x v="9"/>
    <n v="12"/>
    <n v="12"/>
    <n v="0"/>
    <m/>
    <m/>
    <n v="0"/>
  </r>
  <r>
    <x v="5"/>
    <d v="2025-05-15T00:00:00"/>
    <x v="39"/>
    <x v="16"/>
    <x v="9"/>
    <n v="1"/>
    <n v="1"/>
    <n v="0"/>
    <m/>
    <m/>
    <n v="0"/>
  </r>
  <r>
    <x v="5"/>
    <d v="2025-05-15T00:00:00"/>
    <x v="39"/>
    <x v="16"/>
    <x v="9"/>
    <n v="1"/>
    <n v="1"/>
    <n v="0"/>
    <m/>
    <m/>
    <n v="0"/>
  </r>
  <r>
    <x v="5"/>
    <d v="2025-05-15T00:00:00"/>
    <x v="39"/>
    <x v="16"/>
    <x v="9"/>
    <n v="4"/>
    <n v="4"/>
    <n v="0"/>
    <m/>
    <m/>
    <n v="0"/>
  </r>
  <r>
    <x v="5"/>
    <d v="2025-05-15T00:00:00"/>
    <x v="39"/>
    <x v="16"/>
    <x v="9"/>
    <n v="2"/>
    <n v="2"/>
    <n v="0"/>
    <m/>
    <m/>
    <n v="0"/>
  </r>
  <r>
    <x v="5"/>
    <d v="2025-05-15T00:00:00"/>
    <x v="39"/>
    <x v="16"/>
    <x v="9"/>
    <n v="2"/>
    <n v="2"/>
    <n v="0"/>
    <m/>
    <m/>
    <n v="0"/>
  </r>
  <r>
    <x v="5"/>
    <d v="2025-05-15T00:00:00"/>
    <x v="39"/>
    <x v="16"/>
    <x v="9"/>
    <n v="1"/>
    <n v="1"/>
    <n v="0"/>
    <m/>
    <m/>
    <n v="0"/>
  </r>
  <r>
    <x v="5"/>
    <d v="2025-05-15T00:00:00"/>
    <x v="39"/>
    <x v="16"/>
    <x v="9"/>
    <n v="5"/>
    <n v="4"/>
    <n v="-1"/>
    <m/>
    <m/>
    <n v="0"/>
  </r>
  <r>
    <x v="5"/>
    <d v="2025-05-15T00:00:00"/>
    <x v="39"/>
    <x v="16"/>
    <x v="9"/>
    <n v="3"/>
    <n v="3"/>
    <n v="0"/>
    <m/>
    <m/>
    <n v="0"/>
  </r>
  <r>
    <x v="5"/>
    <d v="2025-05-15T00:00:00"/>
    <x v="39"/>
    <x v="16"/>
    <x v="9"/>
    <n v="10"/>
    <n v="10"/>
    <n v="0"/>
    <m/>
    <m/>
    <n v="0"/>
  </r>
  <r>
    <x v="5"/>
    <d v="2025-05-15T00:00:00"/>
    <x v="39"/>
    <x v="16"/>
    <x v="9"/>
    <n v="6"/>
    <n v="6"/>
    <n v="0"/>
    <m/>
    <m/>
    <n v="0"/>
  </r>
  <r>
    <x v="5"/>
    <d v="2025-05-15T00:00:00"/>
    <x v="39"/>
    <x v="16"/>
    <x v="9"/>
    <n v="2"/>
    <n v="2"/>
    <n v="0"/>
    <m/>
    <m/>
    <n v="0"/>
  </r>
  <r>
    <x v="5"/>
    <d v="2025-05-15T00:00:00"/>
    <x v="39"/>
    <x v="16"/>
    <x v="9"/>
    <n v="2"/>
    <n v="2"/>
    <n v="0"/>
    <m/>
    <m/>
    <n v="0"/>
  </r>
  <r>
    <x v="5"/>
    <d v="2025-05-15T00:00:00"/>
    <x v="39"/>
    <x v="16"/>
    <x v="9"/>
    <n v="1"/>
    <n v="1"/>
    <n v="0"/>
    <m/>
    <m/>
    <n v="0"/>
  </r>
  <r>
    <x v="5"/>
    <d v="2025-05-15T00:00:00"/>
    <x v="39"/>
    <x v="16"/>
    <x v="16"/>
    <m/>
    <n v="1"/>
    <n v="1"/>
    <m/>
    <m/>
    <n v="0"/>
  </r>
  <r>
    <x v="5"/>
    <d v="2025-05-15T00:00:00"/>
    <x v="39"/>
    <x v="16"/>
    <x v="16"/>
    <n v="1"/>
    <n v="1"/>
    <n v="0"/>
    <n v="7"/>
    <n v="4"/>
    <n v="-3"/>
  </r>
  <r>
    <x v="5"/>
    <d v="2025-05-15T00:00:00"/>
    <x v="39"/>
    <x v="16"/>
    <x v="16"/>
    <m/>
    <n v="1"/>
    <n v="1"/>
    <n v="2"/>
    <n v="0"/>
    <n v="-2"/>
  </r>
  <r>
    <x v="5"/>
    <d v="2025-05-15T00:00:00"/>
    <x v="39"/>
    <x v="16"/>
    <x v="16"/>
    <n v="1"/>
    <n v="1"/>
    <n v="0"/>
    <m/>
    <n v="0"/>
    <n v="0"/>
  </r>
  <r>
    <x v="5"/>
    <d v="2025-05-15T00:00:00"/>
    <x v="39"/>
    <x v="23"/>
    <x v="13"/>
    <n v="1"/>
    <n v="1"/>
    <n v="0"/>
    <m/>
    <m/>
    <n v="0"/>
  </r>
  <r>
    <x v="5"/>
    <d v="2025-05-15T00:00:00"/>
    <x v="39"/>
    <x v="23"/>
    <x v="13"/>
    <n v="1"/>
    <n v="1"/>
    <n v="0"/>
    <m/>
    <m/>
    <n v="0"/>
  </r>
  <r>
    <x v="5"/>
    <d v="2025-05-15T00:00:00"/>
    <x v="39"/>
    <x v="23"/>
    <x v="13"/>
    <n v="2"/>
    <n v="2"/>
    <n v="0"/>
    <m/>
    <m/>
    <n v="0"/>
  </r>
  <r>
    <x v="5"/>
    <d v="2025-05-15T00:00:00"/>
    <x v="39"/>
    <x v="23"/>
    <x v="13"/>
    <n v="1"/>
    <n v="1"/>
    <n v="0"/>
    <m/>
    <m/>
    <n v="0"/>
  </r>
  <r>
    <x v="5"/>
    <d v="2025-05-15T00:00:00"/>
    <x v="39"/>
    <x v="23"/>
    <x v="13"/>
    <n v="1"/>
    <n v="1"/>
    <n v="0"/>
    <m/>
    <m/>
    <n v="0"/>
  </r>
  <r>
    <x v="5"/>
    <d v="2025-05-15T00:00:00"/>
    <x v="39"/>
    <x v="23"/>
    <x v="13"/>
    <n v="1"/>
    <n v="1"/>
    <n v="0"/>
    <m/>
    <m/>
    <n v="0"/>
  </r>
  <r>
    <x v="5"/>
    <d v="2025-05-15T00:00:00"/>
    <x v="39"/>
    <x v="23"/>
    <x v="13"/>
    <n v="1"/>
    <n v="1"/>
    <n v="0"/>
    <m/>
    <m/>
    <n v="0"/>
  </r>
  <r>
    <x v="5"/>
    <d v="2025-05-15T00:00:00"/>
    <x v="39"/>
    <x v="23"/>
    <x v="13"/>
    <n v="1"/>
    <n v="1"/>
    <n v="0"/>
    <m/>
    <m/>
    <n v="0"/>
  </r>
  <r>
    <x v="5"/>
    <d v="2025-05-15T00:00:00"/>
    <x v="39"/>
    <x v="23"/>
    <x v="13"/>
    <n v="3"/>
    <n v="2"/>
    <n v="0"/>
    <m/>
    <m/>
    <n v="0"/>
  </r>
  <r>
    <x v="5"/>
    <d v="2025-05-15T00:00:00"/>
    <x v="39"/>
    <x v="23"/>
    <x v="13"/>
    <n v="1"/>
    <n v="1"/>
    <n v="0"/>
    <m/>
    <m/>
    <n v="0"/>
  </r>
  <r>
    <x v="5"/>
    <d v="2025-05-15T00:00:00"/>
    <x v="39"/>
    <x v="23"/>
    <x v="13"/>
    <n v="1"/>
    <n v="0"/>
    <n v="0"/>
    <m/>
    <m/>
    <n v="0"/>
  </r>
  <r>
    <x v="5"/>
    <d v="2025-05-15T00:00:00"/>
    <x v="39"/>
    <x v="23"/>
    <x v="13"/>
    <n v="1"/>
    <n v="1"/>
    <n v="0"/>
    <m/>
    <m/>
    <n v="0"/>
  </r>
  <r>
    <x v="5"/>
    <d v="2025-05-15T00:00:00"/>
    <x v="39"/>
    <x v="23"/>
    <x v="13"/>
    <n v="1"/>
    <n v="1"/>
    <n v="0"/>
    <m/>
    <m/>
    <n v="0"/>
  </r>
  <r>
    <x v="5"/>
    <d v="2025-05-15T00:00:00"/>
    <x v="39"/>
    <x v="23"/>
    <x v="13"/>
    <n v="4"/>
    <n v="4"/>
    <n v="0"/>
    <m/>
    <m/>
    <n v="0"/>
  </r>
  <r>
    <x v="5"/>
    <d v="2025-05-15T00:00:00"/>
    <x v="39"/>
    <x v="23"/>
    <x v="13"/>
    <n v="1"/>
    <n v="2"/>
    <n v="1"/>
    <m/>
    <m/>
    <n v="0"/>
  </r>
  <r>
    <x v="5"/>
    <d v="2025-05-15T00:00:00"/>
    <x v="39"/>
    <x v="23"/>
    <x v="13"/>
    <m/>
    <n v="3"/>
    <n v="3"/>
    <m/>
    <m/>
    <n v="0"/>
  </r>
  <r>
    <x v="5"/>
    <d v="2025-05-15T00:00:00"/>
    <x v="39"/>
    <x v="23"/>
    <x v="13"/>
    <n v="2"/>
    <n v="4"/>
    <n v="2"/>
    <m/>
    <m/>
    <n v="0"/>
  </r>
  <r>
    <x v="5"/>
    <d v="2025-05-15T00:00:00"/>
    <x v="39"/>
    <x v="23"/>
    <x v="7"/>
    <n v="1"/>
    <n v="1"/>
    <n v="0"/>
    <m/>
    <n v="0"/>
    <n v="0"/>
  </r>
  <r>
    <x v="5"/>
    <d v="2025-05-15T00:00:00"/>
    <x v="39"/>
    <x v="23"/>
    <x v="7"/>
    <n v="1"/>
    <n v="2"/>
    <n v="1"/>
    <m/>
    <n v="0"/>
    <n v="0"/>
  </r>
  <r>
    <x v="5"/>
    <d v="2025-05-15T00:00:00"/>
    <x v="39"/>
    <x v="23"/>
    <x v="7"/>
    <n v="1"/>
    <n v="1"/>
    <n v="0"/>
    <m/>
    <n v="0"/>
    <n v="0"/>
  </r>
  <r>
    <x v="5"/>
    <d v="2025-05-15T00:00:00"/>
    <x v="39"/>
    <x v="23"/>
    <x v="7"/>
    <n v="1"/>
    <n v="2"/>
    <n v="1"/>
    <m/>
    <n v="0"/>
    <n v="0"/>
  </r>
  <r>
    <x v="5"/>
    <d v="2025-05-15T00:00:00"/>
    <x v="39"/>
    <x v="23"/>
    <x v="7"/>
    <n v="1"/>
    <n v="1"/>
    <n v="0"/>
    <m/>
    <n v="0"/>
    <n v="0"/>
  </r>
  <r>
    <x v="5"/>
    <d v="2025-05-15T00:00:00"/>
    <x v="39"/>
    <x v="23"/>
    <x v="7"/>
    <n v="12"/>
    <n v="12"/>
    <n v="0"/>
    <m/>
    <n v="0"/>
    <n v="0"/>
  </r>
  <r>
    <x v="5"/>
    <d v="2025-05-15T00:00:00"/>
    <x v="39"/>
    <x v="23"/>
    <x v="7"/>
    <n v="2"/>
    <n v="2"/>
    <n v="0"/>
    <m/>
    <n v="0"/>
    <n v="0"/>
  </r>
  <r>
    <x v="5"/>
    <d v="2025-05-15T00:00:00"/>
    <x v="39"/>
    <x v="23"/>
    <x v="7"/>
    <n v="2"/>
    <n v="2"/>
    <n v="0"/>
    <m/>
    <n v="0"/>
    <n v="0"/>
  </r>
  <r>
    <x v="5"/>
    <d v="2025-05-15T00:00:00"/>
    <x v="39"/>
    <x v="23"/>
    <x v="7"/>
    <n v="4"/>
    <n v="4"/>
    <n v="0"/>
    <m/>
    <n v="0"/>
    <n v="0"/>
  </r>
  <r>
    <x v="5"/>
    <d v="2025-05-15T00:00:00"/>
    <x v="39"/>
    <x v="23"/>
    <x v="7"/>
    <n v="8"/>
    <n v="6"/>
    <n v="-2"/>
    <m/>
    <n v="0"/>
    <n v="0"/>
  </r>
  <r>
    <x v="5"/>
    <d v="2025-05-15T00:00:00"/>
    <x v="39"/>
    <x v="23"/>
    <x v="7"/>
    <n v="2"/>
    <n v="2"/>
    <n v="0"/>
    <m/>
    <n v="0"/>
    <n v="0"/>
  </r>
  <r>
    <x v="5"/>
    <d v="2025-05-15T00:00:00"/>
    <x v="39"/>
    <x v="23"/>
    <x v="7"/>
    <n v="3"/>
    <n v="3"/>
    <n v="0"/>
    <m/>
    <n v="0"/>
    <n v="0"/>
  </r>
  <r>
    <x v="5"/>
    <d v="2025-05-15T00:00:00"/>
    <x v="39"/>
    <x v="23"/>
    <x v="7"/>
    <n v="10"/>
    <n v="8"/>
    <n v="-2"/>
    <m/>
    <n v="0"/>
    <n v="0"/>
  </r>
  <r>
    <x v="5"/>
    <d v="2025-05-15T00:00:00"/>
    <x v="39"/>
    <x v="23"/>
    <x v="7"/>
    <n v="6"/>
    <n v="5"/>
    <n v="-1"/>
    <m/>
    <n v="0"/>
    <n v="0"/>
  </r>
  <r>
    <x v="5"/>
    <d v="2025-05-15T00:00:00"/>
    <x v="39"/>
    <x v="23"/>
    <x v="7"/>
    <n v="2"/>
    <n v="1"/>
    <n v="-1"/>
    <m/>
    <n v="0"/>
    <n v="0"/>
  </r>
  <r>
    <x v="5"/>
    <d v="2025-05-15T00:00:00"/>
    <x v="39"/>
    <x v="23"/>
    <x v="7"/>
    <n v="6"/>
    <n v="6"/>
    <n v="0"/>
    <m/>
    <n v="0"/>
    <n v="0"/>
  </r>
  <r>
    <x v="5"/>
    <d v="2025-05-16T00:00:00"/>
    <x v="39"/>
    <x v="7"/>
    <x v="8"/>
    <n v="1"/>
    <n v="1"/>
    <n v="0"/>
    <m/>
    <m/>
    <n v="0"/>
  </r>
  <r>
    <x v="5"/>
    <d v="2025-05-16T00:00:00"/>
    <x v="39"/>
    <x v="7"/>
    <x v="8"/>
    <n v="1"/>
    <n v="1"/>
    <n v="1"/>
    <m/>
    <m/>
    <n v="0"/>
  </r>
  <r>
    <x v="5"/>
    <d v="2025-05-16T00:00:00"/>
    <x v="39"/>
    <x v="7"/>
    <x v="8"/>
    <n v="1"/>
    <n v="1"/>
    <n v="0"/>
    <m/>
    <m/>
    <n v="0"/>
  </r>
  <r>
    <x v="5"/>
    <d v="2025-05-16T00:00:00"/>
    <x v="39"/>
    <x v="7"/>
    <x v="8"/>
    <n v="1"/>
    <n v="1"/>
    <n v="0"/>
    <m/>
    <m/>
    <n v="0"/>
  </r>
  <r>
    <x v="5"/>
    <d v="2025-05-16T00:00:00"/>
    <x v="39"/>
    <x v="7"/>
    <x v="8"/>
    <n v="2"/>
    <n v="2"/>
    <n v="0"/>
    <m/>
    <m/>
    <n v="0"/>
  </r>
  <r>
    <x v="5"/>
    <d v="2025-05-16T00:00:00"/>
    <x v="39"/>
    <x v="7"/>
    <x v="8"/>
    <n v="2"/>
    <n v="2"/>
    <n v="0"/>
    <m/>
    <m/>
    <n v="0"/>
  </r>
  <r>
    <x v="5"/>
    <d v="2025-05-16T00:00:00"/>
    <x v="39"/>
    <x v="7"/>
    <x v="8"/>
    <n v="12"/>
    <n v="12"/>
    <n v="0"/>
    <m/>
    <m/>
    <n v="0"/>
  </r>
  <r>
    <x v="5"/>
    <d v="2025-05-16T00:00:00"/>
    <x v="39"/>
    <x v="7"/>
    <x v="8"/>
    <n v="1"/>
    <n v="1"/>
    <n v="0"/>
    <m/>
    <m/>
    <n v="0"/>
  </r>
  <r>
    <x v="5"/>
    <d v="2025-05-16T00:00:00"/>
    <x v="39"/>
    <x v="7"/>
    <x v="8"/>
    <n v="1"/>
    <n v="1"/>
    <n v="0"/>
    <m/>
    <m/>
    <n v="0"/>
  </r>
  <r>
    <x v="5"/>
    <d v="2025-05-16T00:00:00"/>
    <x v="39"/>
    <x v="7"/>
    <x v="8"/>
    <n v="4"/>
    <n v="3"/>
    <n v="-1"/>
    <m/>
    <m/>
    <n v="0"/>
  </r>
  <r>
    <x v="5"/>
    <d v="2025-05-16T00:00:00"/>
    <x v="39"/>
    <x v="7"/>
    <x v="8"/>
    <n v="2"/>
    <n v="2"/>
    <n v="0"/>
    <m/>
    <m/>
    <n v="0"/>
  </r>
  <r>
    <x v="5"/>
    <d v="2025-05-16T00:00:00"/>
    <x v="39"/>
    <x v="7"/>
    <x v="8"/>
    <n v="2"/>
    <n v="2"/>
    <n v="0"/>
    <m/>
    <m/>
    <n v="0"/>
  </r>
  <r>
    <x v="5"/>
    <d v="2025-05-16T00:00:00"/>
    <x v="39"/>
    <x v="7"/>
    <x v="8"/>
    <n v="1"/>
    <n v="1"/>
    <n v="0"/>
    <m/>
    <m/>
    <n v="0"/>
  </r>
  <r>
    <x v="5"/>
    <d v="2025-05-16T00:00:00"/>
    <x v="39"/>
    <x v="7"/>
    <x v="8"/>
    <n v="5"/>
    <n v="4"/>
    <n v="0"/>
    <m/>
    <m/>
    <n v="0"/>
  </r>
  <r>
    <x v="5"/>
    <d v="2025-05-16T00:00:00"/>
    <x v="39"/>
    <x v="7"/>
    <x v="8"/>
    <n v="3"/>
    <n v="3"/>
    <n v="0"/>
    <m/>
    <m/>
    <n v="0"/>
  </r>
  <r>
    <x v="5"/>
    <d v="2025-05-16T00:00:00"/>
    <x v="39"/>
    <x v="7"/>
    <x v="8"/>
    <n v="10"/>
    <n v="10"/>
    <n v="0"/>
    <m/>
    <m/>
    <n v="0"/>
  </r>
  <r>
    <x v="5"/>
    <d v="2025-05-16T00:00:00"/>
    <x v="39"/>
    <x v="7"/>
    <x v="8"/>
    <n v="6"/>
    <n v="6"/>
    <n v="0"/>
    <m/>
    <m/>
    <n v="0"/>
  </r>
  <r>
    <x v="5"/>
    <d v="2025-05-16T00:00:00"/>
    <x v="39"/>
    <x v="7"/>
    <x v="8"/>
    <n v="2"/>
    <n v="1"/>
    <n v="-1"/>
    <m/>
    <m/>
    <n v="0"/>
  </r>
  <r>
    <x v="5"/>
    <d v="2025-05-16T00:00:00"/>
    <x v="39"/>
    <x v="7"/>
    <x v="8"/>
    <n v="2"/>
    <n v="2"/>
    <n v="0"/>
    <m/>
    <m/>
    <n v="0"/>
  </r>
  <r>
    <x v="5"/>
    <d v="2025-05-17T00:00:00"/>
    <x v="39"/>
    <x v="20"/>
    <x v="17"/>
    <n v="2"/>
    <n v="1"/>
    <n v="-1"/>
    <m/>
    <m/>
    <n v="0"/>
  </r>
  <r>
    <x v="5"/>
    <d v="2025-05-17T00:00:00"/>
    <x v="39"/>
    <x v="20"/>
    <x v="17"/>
    <m/>
    <n v="0"/>
    <n v="0"/>
    <n v="6"/>
    <n v="3"/>
    <n v="-3"/>
  </r>
  <r>
    <x v="5"/>
    <d v="2025-05-17T00:00:00"/>
    <x v="39"/>
    <x v="20"/>
    <x v="17"/>
    <m/>
    <n v="6"/>
    <n v="6"/>
    <n v="6"/>
    <n v="2"/>
    <n v="-4"/>
  </r>
  <r>
    <x v="5"/>
    <d v="2025-05-17T00:00:00"/>
    <x v="39"/>
    <x v="20"/>
    <x v="17"/>
    <n v="1"/>
    <n v="1"/>
    <n v="0"/>
    <m/>
    <m/>
    <n v="0"/>
  </r>
  <r>
    <x v="5"/>
    <d v="2025-05-17T00:00:00"/>
    <x v="39"/>
    <x v="20"/>
    <x v="17"/>
    <n v="1"/>
    <n v="1"/>
    <n v="0"/>
    <m/>
    <m/>
    <n v="0"/>
  </r>
  <r>
    <x v="5"/>
    <d v="2025-05-17T00:00:00"/>
    <x v="39"/>
    <x v="20"/>
    <x v="17"/>
    <n v="6"/>
    <n v="4"/>
    <n v="-2"/>
    <m/>
    <m/>
    <n v="0"/>
  </r>
  <r>
    <x v="5"/>
    <d v="2025-05-17T00:00:00"/>
    <x v="39"/>
    <x v="20"/>
    <x v="18"/>
    <n v="2"/>
    <n v="1"/>
    <n v="-1"/>
    <m/>
    <m/>
    <n v="0"/>
  </r>
  <r>
    <x v="5"/>
    <d v="2025-05-17T00:00:00"/>
    <x v="39"/>
    <x v="20"/>
    <x v="18"/>
    <n v="1"/>
    <n v="1"/>
    <n v="0"/>
    <m/>
    <m/>
    <n v="0"/>
  </r>
  <r>
    <x v="5"/>
    <d v="2025-05-17T00:00:00"/>
    <x v="39"/>
    <x v="20"/>
    <x v="18"/>
    <n v="1"/>
    <n v="1"/>
    <n v="0"/>
    <m/>
    <m/>
    <n v="0"/>
  </r>
  <r>
    <x v="5"/>
    <d v="2025-05-17T00:00:00"/>
    <x v="39"/>
    <x v="20"/>
    <x v="18"/>
    <n v="3"/>
    <n v="4"/>
    <n v="1"/>
    <n v="4"/>
    <n v="3"/>
    <n v="-1"/>
  </r>
  <r>
    <x v="5"/>
    <d v="2025-05-24T00:00:00"/>
    <x v="40"/>
    <x v="23"/>
    <x v="13"/>
    <n v="1"/>
    <n v="1"/>
    <n v="0"/>
    <m/>
    <m/>
    <n v="0"/>
  </r>
  <r>
    <x v="5"/>
    <d v="2025-05-24T00:00:00"/>
    <x v="40"/>
    <x v="23"/>
    <x v="13"/>
    <n v="1"/>
    <n v="1"/>
    <n v="0"/>
    <m/>
    <m/>
    <n v="0"/>
  </r>
  <r>
    <x v="5"/>
    <d v="2025-05-24T00:00:00"/>
    <x v="40"/>
    <x v="23"/>
    <x v="13"/>
    <n v="2"/>
    <n v="2"/>
    <n v="0"/>
    <m/>
    <m/>
    <n v="0"/>
  </r>
  <r>
    <x v="5"/>
    <d v="2025-05-24T00:00:00"/>
    <x v="40"/>
    <x v="23"/>
    <x v="13"/>
    <n v="1"/>
    <n v="1"/>
    <n v="0"/>
    <m/>
    <m/>
    <n v="0"/>
  </r>
  <r>
    <x v="5"/>
    <d v="2025-05-24T00:00:00"/>
    <x v="40"/>
    <x v="23"/>
    <x v="13"/>
    <n v="1"/>
    <n v="1"/>
    <n v="0"/>
    <m/>
    <m/>
    <n v="0"/>
  </r>
  <r>
    <x v="5"/>
    <d v="2025-05-24T00:00:00"/>
    <x v="40"/>
    <x v="23"/>
    <x v="13"/>
    <n v="1"/>
    <n v="1"/>
    <n v="0"/>
    <m/>
    <m/>
    <n v="0"/>
  </r>
  <r>
    <x v="5"/>
    <d v="2025-05-24T00:00:00"/>
    <x v="40"/>
    <x v="23"/>
    <x v="13"/>
    <n v="1"/>
    <n v="1"/>
    <n v="0"/>
    <m/>
    <m/>
    <n v="0"/>
  </r>
  <r>
    <x v="5"/>
    <d v="2025-05-24T00:00:00"/>
    <x v="40"/>
    <x v="23"/>
    <x v="13"/>
    <n v="1"/>
    <n v="1"/>
    <n v="0"/>
    <m/>
    <m/>
    <n v="0"/>
  </r>
  <r>
    <x v="5"/>
    <d v="2025-05-24T00:00:00"/>
    <x v="40"/>
    <x v="23"/>
    <x v="13"/>
    <n v="3"/>
    <n v="2"/>
    <n v="0"/>
    <m/>
    <m/>
    <n v="0"/>
  </r>
  <r>
    <x v="5"/>
    <d v="2025-05-24T00:00:00"/>
    <x v="40"/>
    <x v="23"/>
    <x v="13"/>
    <n v="1"/>
    <n v="1"/>
    <n v="0"/>
    <m/>
    <m/>
    <n v="0"/>
  </r>
  <r>
    <x v="5"/>
    <d v="2025-05-24T00:00:00"/>
    <x v="40"/>
    <x v="23"/>
    <x v="13"/>
    <n v="1"/>
    <n v="0"/>
    <n v="0"/>
    <m/>
    <m/>
    <n v="0"/>
  </r>
  <r>
    <x v="5"/>
    <d v="2025-05-24T00:00:00"/>
    <x v="40"/>
    <x v="23"/>
    <x v="13"/>
    <n v="1"/>
    <n v="1"/>
    <n v="0"/>
    <m/>
    <m/>
    <n v="0"/>
  </r>
  <r>
    <x v="5"/>
    <d v="2025-05-24T00:00:00"/>
    <x v="40"/>
    <x v="23"/>
    <x v="13"/>
    <n v="1"/>
    <n v="1"/>
    <n v="0"/>
    <m/>
    <m/>
    <n v="0"/>
  </r>
  <r>
    <x v="5"/>
    <d v="2025-05-24T00:00:00"/>
    <x v="40"/>
    <x v="23"/>
    <x v="13"/>
    <n v="4"/>
    <n v="4"/>
    <n v="0"/>
    <m/>
    <m/>
    <n v="0"/>
  </r>
  <r>
    <x v="5"/>
    <d v="2025-05-24T00:00:00"/>
    <x v="40"/>
    <x v="23"/>
    <x v="13"/>
    <n v="1"/>
    <n v="2"/>
    <n v="1"/>
    <m/>
    <m/>
    <n v="0"/>
  </r>
  <r>
    <x v="5"/>
    <d v="2025-05-24T00:00:00"/>
    <x v="40"/>
    <x v="23"/>
    <x v="13"/>
    <m/>
    <n v="3"/>
    <n v="3"/>
    <m/>
    <m/>
    <n v="0"/>
  </r>
  <r>
    <x v="5"/>
    <d v="2025-05-24T00:00:00"/>
    <x v="40"/>
    <x v="23"/>
    <x v="13"/>
    <n v="2"/>
    <n v="4"/>
    <n v="2"/>
    <m/>
    <m/>
    <n v="0"/>
  </r>
  <r>
    <x v="5"/>
    <d v="2025-05-24T00:00:00"/>
    <x v="40"/>
    <x v="23"/>
    <x v="7"/>
    <n v="1"/>
    <n v="1"/>
    <n v="0"/>
    <m/>
    <n v="0"/>
    <n v="0"/>
  </r>
  <r>
    <x v="5"/>
    <d v="2025-05-24T00:00:00"/>
    <x v="40"/>
    <x v="23"/>
    <x v="7"/>
    <n v="1"/>
    <n v="2"/>
    <n v="1"/>
    <m/>
    <n v="0"/>
    <n v="0"/>
  </r>
  <r>
    <x v="5"/>
    <d v="2025-05-24T00:00:00"/>
    <x v="40"/>
    <x v="23"/>
    <x v="7"/>
    <n v="1"/>
    <n v="1"/>
    <n v="0"/>
    <m/>
    <n v="0"/>
    <n v="0"/>
  </r>
  <r>
    <x v="5"/>
    <d v="2025-05-24T00:00:00"/>
    <x v="40"/>
    <x v="23"/>
    <x v="7"/>
    <n v="1"/>
    <n v="2"/>
    <n v="1"/>
    <m/>
    <n v="0"/>
    <n v="0"/>
  </r>
  <r>
    <x v="5"/>
    <d v="2025-05-24T00:00:00"/>
    <x v="40"/>
    <x v="23"/>
    <x v="7"/>
    <n v="1"/>
    <n v="1"/>
    <n v="0"/>
    <m/>
    <n v="0"/>
    <n v="0"/>
  </r>
  <r>
    <x v="5"/>
    <d v="2025-05-24T00:00:00"/>
    <x v="40"/>
    <x v="23"/>
    <x v="7"/>
    <n v="12"/>
    <n v="12"/>
    <n v="0"/>
    <m/>
    <n v="0"/>
    <n v="0"/>
  </r>
  <r>
    <x v="5"/>
    <d v="2025-05-24T00:00:00"/>
    <x v="40"/>
    <x v="23"/>
    <x v="7"/>
    <n v="2"/>
    <n v="2"/>
    <n v="0"/>
    <m/>
    <n v="0"/>
    <n v="0"/>
  </r>
  <r>
    <x v="5"/>
    <d v="2025-05-24T00:00:00"/>
    <x v="40"/>
    <x v="23"/>
    <x v="7"/>
    <n v="2"/>
    <n v="2"/>
    <n v="0"/>
    <m/>
    <n v="0"/>
    <n v="0"/>
  </r>
  <r>
    <x v="5"/>
    <d v="2025-05-24T00:00:00"/>
    <x v="40"/>
    <x v="23"/>
    <x v="7"/>
    <n v="4"/>
    <n v="4"/>
    <n v="0"/>
    <m/>
    <n v="0"/>
    <n v="0"/>
  </r>
  <r>
    <x v="5"/>
    <d v="2025-05-24T00:00:00"/>
    <x v="40"/>
    <x v="23"/>
    <x v="7"/>
    <n v="8"/>
    <n v="6"/>
    <n v="-2"/>
    <m/>
    <n v="0"/>
    <n v="0"/>
  </r>
  <r>
    <x v="5"/>
    <d v="2025-05-24T00:00:00"/>
    <x v="40"/>
    <x v="23"/>
    <x v="7"/>
    <n v="2"/>
    <n v="2"/>
    <n v="0"/>
    <m/>
    <n v="0"/>
    <n v="0"/>
  </r>
  <r>
    <x v="5"/>
    <d v="2025-05-24T00:00:00"/>
    <x v="40"/>
    <x v="23"/>
    <x v="7"/>
    <n v="3"/>
    <n v="3"/>
    <n v="0"/>
    <m/>
    <n v="0"/>
    <n v="0"/>
  </r>
  <r>
    <x v="5"/>
    <d v="2025-05-24T00:00:00"/>
    <x v="40"/>
    <x v="23"/>
    <x v="7"/>
    <n v="10"/>
    <n v="8"/>
    <n v="-2"/>
    <m/>
    <n v="0"/>
    <n v="0"/>
  </r>
  <r>
    <x v="5"/>
    <d v="2025-05-24T00:00:00"/>
    <x v="40"/>
    <x v="23"/>
    <x v="7"/>
    <n v="6"/>
    <n v="5"/>
    <n v="-1"/>
    <m/>
    <n v="0"/>
    <n v="0"/>
  </r>
  <r>
    <x v="5"/>
    <d v="2025-05-24T00:00:00"/>
    <x v="40"/>
    <x v="23"/>
    <x v="7"/>
    <n v="2"/>
    <n v="1"/>
    <n v="-1"/>
    <m/>
    <n v="0"/>
    <n v="0"/>
  </r>
  <r>
    <x v="5"/>
    <d v="2025-05-24T00:00:00"/>
    <x v="40"/>
    <x v="23"/>
    <x v="7"/>
    <n v="6"/>
    <n v="6"/>
    <n v="0"/>
    <m/>
    <n v="0"/>
    <n v="0"/>
  </r>
  <r>
    <x v="5"/>
    <d v="2025-05-24T00:00:00"/>
    <x v="40"/>
    <x v="20"/>
    <x v="17"/>
    <n v="2"/>
    <n v="1"/>
    <n v="-1"/>
    <m/>
    <m/>
    <n v="0"/>
  </r>
  <r>
    <x v="5"/>
    <d v="2025-05-24T00:00:00"/>
    <x v="40"/>
    <x v="20"/>
    <x v="17"/>
    <m/>
    <n v="0"/>
    <n v="0"/>
    <n v="6"/>
    <n v="3"/>
    <n v="-3"/>
  </r>
  <r>
    <x v="5"/>
    <d v="2025-05-24T00:00:00"/>
    <x v="40"/>
    <x v="20"/>
    <x v="17"/>
    <m/>
    <n v="6"/>
    <n v="6"/>
    <n v="6"/>
    <n v="2"/>
    <n v="-4"/>
  </r>
  <r>
    <x v="5"/>
    <d v="2025-05-24T00:00:00"/>
    <x v="40"/>
    <x v="20"/>
    <x v="17"/>
    <n v="1"/>
    <n v="1"/>
    <n v="0"/>
    <m/>
    <m/>
    <n v="0"/>
  </r>
  <r>
    <x v="5"/>
    <d v="2025-05-24T00:00:00"/>
    <x v="40"/>
    <x v="20"/>
    <x v="17"/>
    <n v="1"/>
    <n v="1"/>
    <n v="0"/>
    <m/>
    <m/>
    <n v="0"/>
  </r>
  <r>
    <x v="5"/>
    <d v="2025-05-24T00:00:00"/>
    <x v="40"/>
    <x v="20"/>
    <x v="17"/>
    <n v="6"/>
    <n v="4"/>
    <n v="-2"/>
    <m/>
    <m/>
    <n v="0"/>
  </r>
  <r>
    <x v="5"/>
    <d v="2025-05-24T00:00:00"/>
    <x v="40"/>
    <x v="20"/>
    <x v="18"/>
    <n v="2"/>
    <n v="1"/>
    <n v="-1"/>
    <m/>
    <m/>
    <n v="0"/>
  </r>
  <r>
    <x v="5"/>
    <d v="2025-05-24T00:00:00"/>
    <x v="40"/>
    <x v="20"/>
    <x v="18"/>
    <n v="1"/>
    <n v="1"/>
    <n v="0"/>
    <m/>
    <m/>
    <n v="0"/>
  </r>
  <r>
    <x v="5"/>
    <d v="2025-05-24T00:00:00"/>
    <x v="40"/>
    <x v="20"/>
    <x v="18"/>
    <n v="1"/>
    <n v="1"/>
    <n v="0"/>
    <m/>
    <m/>
    <n v="0"/>
  </r>
  <r>
    <x v="5"/>
    <d v="2025-05-24T00:00:00"/>
    <x v="40"/>
    <x v="20"/>
    <x v="18"/>
    <n v="3"/>
    <n v="4"/>
    <n v="1"/>
    <n v="4"/>
    <n v="3"/>
    <n v="-1"/>
  </r>
  <r>
    <x v="5"/>
    <d v="2025-05-24T00:00:00"/>
    <x v="40"/>
    <x v="7"/>
    <x v="8"/>
    <n v="1"/>
    <n v="1"/>
    <n v="0"/>
    <m/>
    <m/>
    <n v="0"/>
  </r>
  <r>
    <x v="5"/>
    <d v="2025-05-24T00:00:00"/>
    <x v="40"/>
    <x v="7"/>
    <x v="8"/>
    <n v="1"/>
    <n v="1"/>
    <n v="1"/>
    <m/>
    <m/>
    <n v="0"/>
  </r>
  <r>
    <x v="5"/>
    <d v="2025-05-24T00:00:00"/>
    <x v="40"/>
    <x v="7"/>
    <x v="8"/>
    <n v="1"/>
    <n v="1"/>
    <n v="0"/>
    <m/>
    <m/>
    <n v="0"/>
  </r>
  <r>
    <x v="5"/>
    <d v="2025-05-24T00:00:00"/>
    <x v="40"/>
    <x v="7"/>
    <x v="8"/>
    <n v="1"/>
    <n v="1"/>
    <n v="0"/>
    <m/>
    <m/>
    <n v="0"/>
  </r>
  <r>
    <x v="5"/>
    <d v="2025-05-24T00:00:00"/>
    <x v="40"/>
    <x v="7"/>
    <x v="8"/>
    <n v="2"/>
    <n v="2"/>
    <n v="0"/>
    <m/>
    <m/>
    <n v="0"/>
  </r>
  <r>
    <x v="5"/>
    <d v="2025-05-24T00:00:00"/>
    <x v="40"/>
    <x v="7"/>
    <x v="8"/>
    <n v="2"/>
    <n v="2"/>
    <n v="0"/>
    <m/>
    <m/>
    <n v="0"/>
  </r>
  <r>
    <x v="5"/>
    <d v="2025-05-24T00:00:00"/>
    <x v="40"/>
    <x v="7"/>
    <x v="8"/>
    <n v="12"/>
    <n v="12"/>
    <n v="0"/>
    <m/>
    <m/>
    <n v="0"/>
  </r>
  <r>
    <x v="5"/>
    <d v="2025-05-24T00:00:00"/>
    <x v="40"/>
    <x v="7"/>
    <x v="8"/>
    <n v="1"/>
    <n v="1"/>
    <n v="0"/>
    <m/>
    <m/>
    <n v="0"/>
  </r>
  <r>
    <x v="5"/>
    <d v="2025-05-24T00:00:00"/>
    <x v="40"/>
    <x v="7"/>
    <x v="8"/>
    <n v="1"/>
    <n v="1"/>
    <n v="0"/>
    <m/>
    <m/>
    <n v="0"/>
  </r>
  <r>
    <x v="5"/>
    <d v="2025-05-24T00:00:00"/>
    <x v="40"/>
    <x v="7"/>
    <x v="8"/>
    <n v="4"/>
    <n v="3"/>
    <n v="-1"/>
    <m/>
    <m/>
    <n v="0"/>
  </r>
  <r>
    <x v="5"/>
    <d v="2025-05-24T00:00:00"/>
    <x v="40"/>
    <x v="7"/>
    <x v="8"/>
    <n v="2"/>
    <n v="2"/>
    <n v="0"/>
    <m/>
    <m/>
    <n v="0"/>
  </r>
  <r>
    <x v="5"/>
    <d v="2025-05-24T00:00:00"/>
    <x v="40"/>
    <x v="7"/>
    <x v="8"/>
    <n v="2"/>
    <n v="2"/>
    <n v="0"/>
    <m/>
    <m/>
    <n v="0"/>
  </r>
  <r>
    <x v="5"/>
    <d v="2025-05-24T00:00:00"/>
    <x v="40"/>
    <x v="7"/>
    <x v="8"/>
    <n v="1"/>
    <n v="1"/>
    <n v="0"/>
    <m/>
    <m/>
    <n v="0"/>
  </r>
  <r>
    <x v="5"/>
    <d v="2025-05-24T00:00:00"/>
    <x v="40"/>
    <x v="7"/>
    <x v="8"/>
    <n v="5"/>
    <n v="4"/>
    <n v="0"/>
    <m/>
    <m/>
    <n v="0"/>
  </r>
  <r>
    <x v="5"/>
    <d v="2025-05-24T00:00:00"/>
    <x v="40"/>
    <x v="7"/>
    <x v="8"/>
    <n v="3"/>
    <n v="3"/>
    <n v="0"/>
    <m/>
    <m/>
    <n v="0"/>
  </r>
  <r>
    <x v="5"/>
    <d v="2025-05-24T00:00:00"/>
    <x v="40"/>
    <x v="7"/>
    <x v="8"/>
    <n v="10"/>
    <n v="10"/>
    <n v="0"/>
    <m/>
    <m/>
    <n v="0"/>
  </r>
  <r>
    <x v="5"/>
    <d v="2025-05-24T00:00:00"/>
    <x v="40"/>
    <x v="7"/>
    <x v="8"/>
    <n v="6"/>
    <n v="6"/>
    <n v="0"/>
    <m/>
    <m/>
    <n v="0"/>
  </r>
  <r>
    <x v="5"/>
    <d v="2025-05-24T00:00:00"/>
    <x v="40"/>
    <x v="7"/>
    <x v="8"/>
    <n v="2"/>
    <n v="1"/>
    <n v="-1"/>
    <m/>
    <m/>
    <n v="0"/>
  </r>
  <r>
    <x v="5"/>
    <d v="2025-05-24T00:00:00"/>
    <x v="40"/>
    <x v="7"/>
    <x v="8"/>
    <n v="2"/>
    <n v="2"/>
    <n v="0"/>
    <m/>
    <m/>
    <n v="0"/>
  </r>
  <r>
    <x v="5"/>
    <d v="2025-05-24T00:00:00"/>
    <x v="40"/>
    <x v="18"/>
    <x v="10"/>
    <n v="1"/>
    <n v="1"/>
    <n v="0"/>
    <m/>
    <m/>
    <n v="0"/>
  </r>
  <r>
    <x v="5"/>
    <d v="2025-05-24T00:00:00"/>
    <x v="40"/>
    <x v="18"/>
    <x v="10"/>
    <n v="1"/>
    <n v="1"/>
    <n v="0"/>
    <m/>
    <m/>
    <n v="0"/>
  </r>
  <r>
    <x v="5"/>
    <d v="2025-05-24T00:00:00"/>
    <x v="40"/>
    <x v="18"/>
    <x v="10"/>
    <n v="1"/>
    <n v="1"/>
    <n v="0"/>
    <m/>
    <m/>
    <n v="0"/>
  </r>
  <r>
    <x v="5"/>
    <d v="2025-05-24T00:00:00"/>
    <x v="40"/>
    <x v="18"/>
    <x v="10"/>
    <n v="1"/>
    <n v="1"/>
    <n v="0"/>
    <m/>
    <m/>
    <n v="0"/>
  </r>
  <r>
    <x v="5"/>
    <d v="2025-05-24T00:00:00"/>
    <x v="40"/>
    <x v="18"/>
    <x v="10"/>
    <n v="1"/>
    <n v="1"/>
    <n v="0"/>
    <m/>
    <m/>
    <n v="0"/>
  </r>
  <r>
    <x v="5"/>
    <d v="2025-05-24T00:00:00"/>
    <x v="40"/>
    <x v="18"/>
    <x v="10"/>
    <n v="2"/>
    <n v="2"/>
    <n v="0"/>
    <m/>
    <m/>
    <n v="0"/>
  </r>
  <r>
    <x v="5"/>
    <d v="2025-05-24T00:00:00"/>
    <x v="40"/>
    <x v="18"/>
    <x v="10"/>
    <n v="2"/>
    <n v="2"/>
    <n v="0"/>
    <m/>
    <m/>
    <n v="0"/>
  </r>
  <r>
    <x v="5"/>
    <d v="2025-05-24T00:00:00"/>
    <x v="40"/>
    <x v="18"/>
    <x v="10"/>
    <n v="12"/>
    <n v="12"/>
    <n v="0"/>
    <m/>
    <m/>
    <n v="0"/>
  </r>
  <r>
    <x v="5"/>
    <d v="2025-05-24T00:00:00"/>
    <x v="40"/>
    <x v="18"/>
    <x v="10"/>
    <n v="1"/>
    <n v="1"/>
    <n v="0"/>
    <m/>
    <m/>
    <n v="0"/>
  </r>
  <r>
    <x v="5"/>
    <d v="2025-05-24T00:00:00"/>
    <x v="40"/>
    <x v="18"/>
    <x v="10"/>
    <n v="1"/>
    <n v="1"/>
    <n v="0"/>
    <m/>
    <m/>
    <n v="0"/>
  </r>
  <r>
    <x v="5"/>
    <d v="2025-05-24T00:00:00"/>
    <x v="40"/>
    <x v="18"/>
    <x v="10"/>
    <n v="4"/>
    <n v="3"/>
    <n v="-1"/>
    <m/>
    <m/>
    <n v="0"/>
  </r>
  <r>
    <x v="5"/>
    <d v="2025-05-24T00:00:00"/>
    <x v="40"/>
    <x v="18"/>
    <x v="10"/>
    <n v="2"/>
    <n v="2"/>
    <n v="0"/>
    <m/>
    <m/>
    <n v="0"/>
  </r>
  <r>
    <x v="5"/>
    <d v="2025-05-24T00:00:00"/>
    <x v="40"/>
    <x v="18"/>
    <x v="10"/>
    <n v="2"/>
    <n v="2"/>
    <n v="0"/>
    <m/>
    <m/>
    <n v="0"/>
  </r>
  <r>
    <x v="5"/>
    <d v="2025-05-24T00:00:00"/>
    <x v="40"/>
    <x v="18"/>
    <x v="10"/>
    <n v="1"/>
    <n v="1"/>
    <n v="0"/>
    <m/>
    <m/>
    <n v="0"/>
  </r>
  <r>
    <x v="5"/>
    <d v="2025-05-24T00:00:00"/>
    <x v="40"/>
    <x v="18"/>
    <x v="10"/>
    <n v="5"/>
    <n v="5"/>
    <n v="0"/>
    <m/>
    <m/>
    <n v="0"/>
  </r>
  <r>
    <x v="5"/>
    <d v="2025-05-24T00:00:00"/>
    <x v="40"/>
    <x v="18"/>
    <x v="10"/>
    <n v="3"/>
    <n v="3"/>
    <n v="0"/>
    <m/>
    <m/>
    <n v="0"/>
  </r>
  <r>
    <x v="5"/>
    <d v="2025-05-24T00:00:00"/>
    <x v="40"/>
    <x v="18"/>
    <x v="10"/>
    <n v="10"/>
    <n v="10"/>
    <n v="0"/>
    <m/>
    <m/>
    <n v="0"/>
  </r>
  <r>
    <x v="5"/>
    <d v="2025-05-24T00:00:00"/>
    <x v="40"/>
    <x v="18"/>
    <x v="10"/>
    <n v="6"/>
    <n v="6"/>
    <n v="0"/>
    <m/>
    <m/>
    <n v="0"/>
  </r>
  <r>
    <x v="5"/>
    <d v="2025-05-24T00:00:00"/>
    <x v="40"/>
    <x v="18"/>
    <x v="10"/>
    <n v="2"/>
    <n v="2"/>
    <n v="0"/>
    <m/>
    <m/>
    <n v="0"/>
  </r>
  <r>
    <x v="5"/>
    <d v="2025-05-24T00:00:00"/>
    <x v="40"/>
    <x v="18"/>
    <x v="10"/>
    <n v="2"/>
    <n v="2"/>
    <n v="0"/>
    <m/>
    <m/>
    <n v="0"/>
  </r>
  <r>
    <x v="5"/>
    <d v="2025-05-24T00:00:00"/>
    <x v="40"/>
    <x v="18"/>
    <x v="14"/>
    <m/>
    <m/>
    <n v="0"/>
    <n v="6"/>
    <n v="6"/>
    <n v="0"/>
  </r>
  <r>
    <x v="5"/>
    <d v="2025-05-24T00:00:00"/>
    <x v="40"/>
    <x v="18"/>
    <x v="14"/>
    <m/>
    <m/>
    <n v="0"/>
    <n v="2"/>
    <n v="2"/>
    <n v="0"/>
  </r>
  <r>
    <x v="5"/>
    <d v="2025-05-24T00:00:00"/>
    <x v="40"/>
    <x v="18"/>
    <x v="14"/>
    <m/>
    <m/>
    <n v="0"/>
    <n v="6"/>
    <n v="6"/>
    <n v="0"/>
  </r>
  <r>
    <x v="5"/>
    <d v="2025-05-24T00:00:00"/>
    <x v="40"/>
    <x v="18"/>
    <x v="14"/>
    <m/>
    <m/>
    <n v="0"/>
    <n v="3"/>
    <n v="3"/>
    <n v="0"/>
  </r>
  <r>
    <x v="5"/>
    <d v="2025-05-24T00:00:00"/>
    <x v="40"/>
    <x v="18"/>
    <x v="14"/>
    <m/>
    <m/>
    <n v="0"/>
    <n v="6"/>
    <n v="5"/>
    <n v="-1"/>
  </r>
  <r>
    <x v="5"/>
    <d v="2025-05-24T00:00:00"/>
    <x v="40"/>
    <x v="18"/>
    <x v="14"/>
    <m/>
    <m/>
    <n v="0"/>
    <n v="3"/>
    <n v="2"/>
    <n v="-1"/>
  </r>
  <r>
    <x v="5"/>
    <d v="2025-05-24T00:00:00"/>
    <x v="40"/>
    <x v="18"/>
    <x v="14"/>
    <n v="1"/>
    <n v="1"/>
    <n v="0"/>
    <m/>
    <m/>
    <n v="0"/>
  </r>
  <r>
    <x v="5"/>
    <d v="2025-05-24T00:00:00"/>
    <x v="40"/>
    <x v="18"/>
    <x v="10"/>
    <n v="1"/>
    <n v="1"/>
    <n v="0"/>
    <m/>
    <m/>
    <n v="0"/>
  </r>
  <r>
    <x v="5"/>
    <d v="2025-05-24T00:00:00"/>
    <x v="40"/>
    <x v="18"/>
    <x v="19"/>
    <n v="2"/>
    <n v="2"/>
    <n v="0"/>
    <m/>
    <m/>
    <n v="0"/>
  </r>
  <r>
    <x v="5"/>
    <d v="2025-05-24T00:00:00"/>
    <x v="40"/>
    <x v="18"/>
    <x v="19"/>
    <n v="1"/>
    <n v="1"/>
    <n v="0"/>
    <m/>
    <m/>
    <n v="0"/>
  </r>
  <r>
    <x v="5"/>
    <d v="2025-05-24T00:00:00"/>
    <x v="40"/>
    <x v="18"/>
    <x v="19"/>
    <n v="3"/>
    <n v="3"/>
    <n v="0"/>
    <m/>
    <m/>
    <n v="0"/>
  </r>
  <r>
    <x v="5"/>
    <d v="2025-05-24T00:00:00"/>
    <x v="40"/>
    <x v="18"/>
    <x v="19"/>
    <n v="3"/>
    <n v="3"/>
    <n v="0"/>
    <n v="1"/>
    <n v="1"/>
    <n v="0"/>
  </r>
  <r>
    <x v="5"/>
    <d v="2025-05-24T00:00:00"/>
    <x v="40"/>
    <x v="18"/>
    <x v="19"/>
    <n v="0"/>
    <n v="0"/>
    <n v="0"/>
    <m/>
    <m/>
    <n v="0"/>
  </r>
  <r>
    <x v="5"/>
    <d v="2025-05-24T00:00:00"/>
    <x v="40"/>
    <x v="18"/>
    <x v="19"/>
    <n v="1"/>
    <n v="1"/>
    <n v="0"/>
    <m/>
    <n v="0"/>
    <n v="0"/>
  </r>
  <r>
    <x v="5"/>
    <d v="2025-05-24T00:00:00"/>
    <x v="40"/>
    <x v="16"/>
    <x v="9"/>
    <n v="1"/>
    <n v="1"/>
    <n v="0"/>
    <m/>
    <m/>
    <n v="0"/>
  </r>
  <r>
    <x v="5"/>
    <d v="2025-05-24T00:00:00"/>
    <x v="40"/>
    <x v="16"/>
    <x v="9"/>
    <n v="1"/>
    <n v="1"/>
    <n v="0"/>
    <m/>
    <m/>
    <n v="0"/>
  </r>
  <r>
    <x v="5"/>
    <d v="2025-05-24T00:00:00"/>
    <x v="40"/>
    <x v="16"/>
    <x v="9"/>
    <n v="1"/>
    <n v="1"/>
    <n v="0"/>
    <m/>
    <m/>
    <n v="0"/>
  </r>
  <r>
    <x v="5"/>
    <d v="2025-05-24T00:00:00"/>
    <x v="40"/>
    <x v="16"/>
    <x v="9"/>
    <n v="1"/>
    <n v="1"/>
    <n v="0"/>
    <m/>
    <m/>
    <n v="0"/>
  </r>
  <r>
    <x v="5"/>
    <d v="2025-05-24T00:00:00"/>
    <x v="40"/>
    <x v="16"/>
    <x v="9"/>
    <n v="2"/>
    <n v="2"/>
    <n v="0"/>
    <m/>
    <m/>
    <n v="0"/>
  </r>
  <r>
    <x v="5"/>
    <d v="2025-05-24T00:00:00"/>
    <x v="40"/>
    <x v="16"/>
    <x v="9"/>
    <n v="2"/>
    <n v="2"/>
    <n v="0"/>
    <m/>
    <m/>
    <n v="0"/>
  </r>
  <r>
    <x v="5"/>
    <d v="2025-05-24T00:00:00"/>
    <x v="40"/>
    <x v="16"/>
    <x v="9"/>
    <n v="12"/>
    <n v="12"/>
    <n v="0"/>
    <m/>
    <m/>
    <n v="0"/>
  </r>
  <r>
    <x v="5"/>
    <d v="2025-05-24T00:00:00"/>
    <x v="40"/>
    <x v="16"/>
    <x v="9"/>
    <n v="1"/>
    <n v="1"/>
    <n v="0"/>
    <m/>
    <m/>
    <n v="0"/>
  </r>
  <r>
    <x v="5"/>
    <d v="2025-05-24T00:00:00"/>
    <x v="40"/>
    <x v="16"/>
    <x v="9"/>
    <n v="1"/>
    <n v="1"/>
    <n v="0"/>
    <m/>
    <m/>
    <n v="0"/>
  </r>
  <r>
    <x v="5"/>
    <d v="2025-05-24T00:00:00"/>
    <x v="40"/>
    <x v="16"/>
    <x v="9"/>
    <n v="4"/>
    <n v="4"/>
    <n v="0"/>
    <m/>
    <m/>
    <n v="0"/>
  </r>
  <r>
    <x v="5"/>
    <d v="2025-05-24T00:00:00"/>
    <x v="40"/>
    <x v="16"/>
    <x v="9"/>
    <n v="2"/>
    <n v="2"/>
    <n v="0"/>
    <m/>
    <m/>
    <n v="0"/>
  </r>
  <r>
    <x v="5"/>
    <d v="2025-05-24T00:00:00"/>
    <x v="40"/>
    <x v="16"/>
    <x v="9"/>
    <n v="2"/>
    <n v="2"/>
    <n v="0"/>
    <m/>
    <m/>
    <n v="0"/>
  </r>
  <r>
    <x v="5"/>
    <d v="2025-05-24T00:00:00"/>
    <x v="40"/>
    <x v="16"/>
    <x v="9"/>
    <n v="1"/>
    <n v="1"/>
    <n v="0"/>
    <m/>
    <m/>
    <n v="0"/>
  </r>
  <r>
    <x v="5"/>
    <d v="2025-05-24T00:00:00"/>
    <x v="40"/>
    <x v="16"/>
    <x v="9"/>
    <n v="5"/>
    <n v="5"/>
    <n v="0"/>
    <m/>
    <m/>
    <n v="0"/>
  </r>
  <r>
    <x v="5"/>
    <d v="2025-05-24T00:00:00"/>
    <x v="40"/>
    <x v="16"/>
    <x v="9"/>
    <n v="3"/>
    <n v="3"/>
    <n v="0"/>
    <m/>
    <m/>
    <n v="0"/>
  </r>
  <r>
    <x v="5"/>
    <d v="2025-05-24T00:00:00"/>
    <x v="40"/>
    <x v="16"/>
    <x v="9"/>
    <n v="10"/>
    <n v="10"/>
    <n v="0"/>
    <m/>
    <m/>
    <n v="0"/>
  </r>
  <r>
    <x v="5"/>
    <d v="2025-05-24T00:00:00"/>
    <x v="40"/>
    <x v="16"/>
    <x v="9"/>
    <n v="6"/>
    <n v="6"/>
    <n v="0"/>
    <m/>
    <m/>
    <n v="0"/>
  </r>
  <r>
    <x v="5"/>
    <d v="2025-05-24T00:00:00"/>
    <x v="40"/>
    <x v="16"/>
    <x v="9"/>
    <n v="2"/>
    <n v="2"/>
    <n v="0"/>
    <m/>
    <m/>
    <n v="0"/>
  </r>
  <r>
    <x v="5"/>
    <d v="2025-05-24T00:00:00"/>
    <x v="40"/>
    <x v="16"/>
    <x v="9"/>
    <n v="2"/>
    <n v="2"/>
    <n v="0"/>
    <m/>
    <m/>
    <n v="0"/>
  </r>
  <r>
    <x v="5"/>
    <d v="2025-05-24T00:00:00"/>
    <x v="40"/>
    <x v="16"/>
    <x v="9"/>
    <n v="1"/>
    <n v="1"/>
    <n v="0"/>
    <m/>
    <m/>
    <n v="0"/>
  </r>
  <r>
    <x v="5"/>
    <d v="2025-05-24T00:00:00"/>
    <x v="40"/>
    <x v="16"/>
    <x v="16"/>
    <m/>
    <n v="1"/>
    <n v="1"/>
    <m/>
    <m/>
    <n v="0"/>
  </r>
  <r>
    <x v="5"/>
    <d v="2025-05-24T00:00:00"/>
    <x v="40"/>
    <x v="16"/>
    <x v="16"/>
    <n v="1"/>
    <n v="1"/>
    <n v="0"/>
    <m/>
    <m/>
    <n v="0"/>
  </r>
  <r>
    <x v="5"/>
    <d v="2025-05-24T00:00:00"/>
    <x v="40"/>
    <x v="16"/>
    <x v="16"/>
    <m/>
    <n v="1"/>
    <n v="1"/>
    <m/>
    <m/>
    <n v="0"/>
  </r>
  <r>
    <x v="5"/>
    <d v="2025-05-24T00:00:00"/>
    <x v="40"/>
    <x v="16"/>
    <x v="16"/>
    <n v="1"/>
    <n v="1"/>
    <n v="0"/>
    <m/>
    <m/>
    <n v="0"/>
  </r>
  <r>
    <x v="5"/>
    <d v="2025-05-30T00:00:00"/>
    <x v="41"/>
    <x v="16"/>
    <x v="9"/>
    <n v="1"/>
    <n v="1"/>
    <n v="0"/>
    <m/>
    <m/>
    <n v="0"/>
  </r>
  <r>
    <x v="5"/>
    <d v="2025-05-30T00:00:00"/>
    <x v="41"/>
    <x v="16"/>
    <x v="9"/>
    <n v="1"/>
    <n v="1"/>
    <n v="0"/>
    <m/>
    <m/>
    <n v="0"/>
  </r>
  <r>
    <x v="5"/>
    <d v="2025-05-30T00:00:00"/>
    <x v="41"/>
    <x v="16"/>
    <x v="9"/>
    <n v="1"/>
    <n v="1"/>
    <n v="0"/>
    <m/>
    <m/>
    <n v="0"/>
  </r>
  <r>
    <x v="5"/>
    <d v="2025-05-30T00:00:00"/>
    <x v="41"/>
    <x v="16"/>
    <x v="9"/>
    <n v="1"/>
    <n v="1"/>
    <n v="0"/>
    <m/>
    <m/>
    <n v="0"/>
  </r>
  <r>
    <x v="5"/>
    <d v="2025-05-30T00:00:00"/>
    <x v="41"/>
    <x v="16"/>
    <x v="9"/>
    <n v="2"/>
    <n v="2"/>
    <n v="0"/>
    <m/>
    <m/>
    <n v="0"/>
  </r>
  <r>
    <x v="5"/>
    <d v="2025-05-30T00:00:00"/>
    <x v="41"/>
    <x v="16"/>
    <x v="9"/>
    <n v="2"/>
    <n v="2"/>
    <n v="0"/>
    <m/>
    <m/>
    <n v="0"/>
  </r>
  <r>
    <x v="5"/>
    <d v="2025-05-30T00:00:00"/>
    <x v="41"/>
    <x v="16"/>
    <x v="9"/>
    <n v="12"/>
    <n v="12"/>
    <n v="0"/>
    <m/>
    <m/>
    <n v="0"/>
  </r>
  <r>
    <x v="5"/>
    <d v="2025-05-30T00:00:00"/>
    <x v="41"/>
    <x v="16"/>
    <x v="9"/>
    <n v="1"/>
    <n v="1"/>
    <n v="0"/>
    <m/>
    <m/>
    <n v="0"/>
  </r>
  <r>
    <x v="5"/>
    <d v="2025-05-30T00:00:00"/>
    <x v="41"/>
    <x v="16"/>
    <x v="9"/>
    <n v="1"/>
    <n v="1"/>
    <n v="0"/>
    <m/>
    <m/>
    <n v="0"/>
  </r>
  <r>
    <x v="5"/>
    <d v="2025-05-30T00:00:00"/>
    <x v="41"/>
    <x v="16"/>
    <x v="9"/>
    <n v="4"/>
    <n v="4"/>
    <n v="0"/>
    <m/>
    <m/>
    <n v="0"/>
  </r>
  <r>
    <x v="5"/>
    <d v="2025-05-30T00:00:00"/>
    <x v="41"/>
    <x v="16"/>
    <x v="9"/>
    <n v="2"/>
    <n v="2"/>
    <n v="0"/>
    <m/>
    <m/>
    <n v="0"/>
  </r>
  <r>
    <x v="5"/>
    <d v="2025-05-30T00:00:00"/>
    <x v="41"/>
    <x v="16"/>
    <x v="9"/>
    <n v="2"/>
    <n v="2"/>
    <n v="0"/>
    <m/>
    <m/>
    <n v="0"/>
  </r>
  <r>
    <x v="5"/>
    <d v="2025-05-30T00:00:00"/>
    <x v="41"/>
    <x v="16"/>
    <x v="9"/>
    <n v="1"/>
    <n v="1"/>
    <n v="0"/>
    <m/>
    <m/>
    <n v="0"/>
  </r>
  <r>
    <x v="5"/>
    <d v="2025-05-30T00:00:00"/>
    <x v="41"/>
    <x v="16"/>
    <x v="9"/>
    <n v="5"/>
    <n v="5"/>
    <n v="0"/>
    <m/>
    <m/>
    <n v="0"/>
  </r>
  <r>
    <x v="5"/>
    <d v="2025-05-30T00:00:00"/>
    <x v="41"/>
    <x v="16"/>
    <x v="9"/>
    <n v="3"/>
    <n v="3"/>
    <n v="0"/>
    <m/>
    <m/>
    <n v="0"/>
  </r>
  <r>
    <x v="5"/>
    <d v="2025-05-30T00:00:00"/>
    <x v="41"/>
    <x v="16"/>
    <x v="9"/>
    <n v="10"/>
    <n v="10"/>
    <n v="0"/>
    <m/>
    <m/>
    <n v="0"/>
  </r>
  <r>
    <x v="5"/>
    <d v="2025-05-30T00:00:00"/>
    <x v="41"/>
    <x v="16"/>
    <x v="9"/>
    <n v="6"/>
    <n v="6"/>
    <n v="0"/>
    <m/>
    <m/>
    <n v="0"/>
  </r>
  <r>
    <x v="5"/>
    <d v="2025-05-30T00:00:00"/>
    <x v="41"/>
    <x v="16"/>
    <x v="9"/>
    <n v="2"/>
    <n v="2"/>
    <n v="0"/>
    <m/>
    <m/>
    <n v="0"/>
  </r>
  <r>
    <x v="5"/>
    <d v="2025-05-30T00:00:00"/>
    <x v="41"/>
    <x v="16"/>
    <x v="9"/>
    <n v="2"/>
    <n v="2"/>
    <n v="0"/>
    <m/>
    <m/>
    <n v="0"/>
  </r>
  <r>
    <x v="5"/>
    <d v="2025-05-30T00:00:00"/>
    <x v="41"/>
    <x v="16"/>
    <x v="9"/>
    <n v="1"/>
    <n v="1"/>
    <n v="0"/>
    <m/>
    <m/>
    <n v="0"/>
  </r>
  <r>
    <x v="5"/>
    <d v="2025-05-30T00:00:00"/>
    <x v="41"/>
    <x v="16"/>
    <x v="16"/>
    <m/>
    <n v="1"/>
    <n v="1"/>
    <m/>
    <m/>
    <n v="0"/>
  </r>
  <r>
    <x v="5"/>
    <d v="2025-05-30T00:00:00"/>
    <x v="41"/>
    <x v="16"/>
    <x v="16"/>
    <n v="1"/>
    <n v="1"/>
    <n v="0"/>
    <m/>
    <m/>
    <n v="0"/>
  </r>
  <r>
    <x v="5"/>
    <d v="2025-05-30T00:00:00"/>
    <x v="41"/>
    <x v="16"/>
    <x v="16"/>
    <m/>
    <n v="1"/>
    <n v="1"/>
    <m/>
    <m/>
    <n v="0"/>
  </r>
  <r>
    <x v="5"/>
    <d v="2025-05-30T00:00:00"/>
    <x v="41"/>
    <x v="16"/>
    <x v="16"/>
    <n v="1"/>
    <n v="1"/>
    <n v="0"/>
    <m/>
    <m/>
    <n v="0"/>
  </r>
  <r>
    <x v="5"/>
    <d v="2025-05-30T00:00:00"/>
    <x v="41"/>
    <x v="20"/>
    <x v="17"/>
    <n v="2"/>
    <n v="1"/>
    <n v="-1"/>
    <m/>
    <m/>
    <n v="0"/>
  </r>
  <r>
    <x v="5"/>
    <d v="2025-05-30T00:00:00"/>
    <x v="41"/>
    <x v="20"/>
    <x v="17"/>
    <m/>
    <n v="0"/>
    <n v="0"/>
    <n v="6"/>
    <n v="3"/>
    <n v="-3"/>
  </r>
  <r>
    <x v="5"/>
    <d v="2025-05-30T00:00:00"/>
    <x v="41"/>
    <x v="20"/>
    <x v="17"/>
    <m/>
    <n v="6"/>
    <n v="6"/>
    <n v="6"/>
    <n v="2"/>
    <n v="-4"/>
  </r>
  <r>
    <x v="5"/>
    <d v="2025-05-30T00:00:00"/>
    <x v="41"/>
    <x v="20"/>
    <x v="17"/>
    <n v="1"/>
    <n v="1"/>
    <n v="0"/>
    <m/>
    <m/>
    <n v="0"/>
  </r>
  <r>
    <x v="5"/>
    <d v="2025-05-30T00:00:00"/>
    <x v="41"/>
    <x v="20"/>
    <x v="17"/>
    <n v="1"/>
    <n v="1"/>
    <n v="0"/>
    <m/>
    <m/>
    <n v="0"/>
  </r>
  <r>
    <x v="5"/>
    <d v="2025-05-30T00:00:00"/>
    <x v="41"/>
    <x v="20"/>
    <x v="17"/>
    <n v="6"/>
    <n v="4"/>
    <n v="-2"/>
    <m/>
    <m/>
    <n v="0"/>
  </r>
  <r>
    <x v="5"/>
    <d v="2025-05-30T00:00:00"/>
    <x v="41"/>
    <x v="20"/>
    <x v="18"/>
    <n v="2"/>
    <n v="1"/>
    <n v="-1"/>
    <m/>
    <m/>
    <n v="0"/>
  </r>
  <r>
    <x v="5"/>
    <d v="2025-05-30T00:00:00"/>
    <x v="41"/>
    <x v="20"/>
    <x v="18"/>
    <n v="1"/>
    <n v="1"/>
    <n v="0"/>
    <m/>
    <m/>
    <n v="0"/>
  </r>
  <r>
    <x v="5"/>
    <d v="2025-05-30T00:00:00"/>
    <x v="41"/>
    <x v="20"/>
    <x v="18"/>
    <n v="1"/>
    <n v="1"/>
    <n v="0"/>
    <m/>
    <m/>
    <n v="0"/>
  </r>
  <r>
    <x v="5"/>
    <d v="2025-05-30T00:00:00"/>
    <x v="41"/>
    <x v="20"/>
    <x v="18"/>
    <n v="3"/>
    <n v="4"/>
    <n v="1"/>
    <n v="4"/>
    <n v="3"/>
    <n v="-1"/>
  </r>
  <r>
    <x v="5"/>
    <d v="2025-05-30T00:00:00"/>
    <x v="41"/>
    <x v="23"/>
    <x v="13"/>
    <n v="1"/>
    <n v="1"/>
    <n v="0"/>
    <m/>
    <m/>
    <n v="0"/>
  </r>
  <r>
    <x v="5"/>
    <d v="2025-05-30T00:00:00"/>
    <x v="41"/>
    <x v="23"/>
    <x v="13"/>
    <n v="1"/>
    <n v="1"/>
    <n v="0"/>
    <m/>
    <m/>
    <n v="0"/>
  </r>
  <r>
    <x v="5"/>
    <d v="2025-05-30T00:00:00"/>
    <x v="41"/>
    <x v="23"/>
    <x v="13"/>
    <n v="2"/>
    <n v="2"/>
    <n v="0"/>
    <m/>
    <m/>
    <n v="0"/>
  </r>
  <r>
    <x v="5"/>
    <d v="2025-05-30T00:00:00"/>
    <x v="41"/>
    <x v="23"/>
    <x v="13"/>
    <n v="1"/>
    <n v="1"/>
    <n v="0"/>
    <m/>
    <m/>
    <n v="0"/>
  </r>
  <r>
    <x v="5"/>
    <d v="2025-05-30T00:00:00"/>
    <x v="41"/>
    <x v="23"/>
    <x v="13"/>
    <n v="1"/>
    <n v="1"/>
    <n v="0"/>
    <m/>
    <m/>
    <n v="0"/>
  </r>
  <r>
    <x v="5"/>
    <d v="2025-05-30T00:00:00"/>
    <x v="41"/>
    <x v="23"/>
    <x v="13"/>
    <n v="1"/>
    <n v="1"/>
    <n v="0"/>
    <m/>
    <m/>
    <n v="0"/>
  </r>
  <r>
    <x v="5"/>
    <d v="2025-05-30T00:00:00"/>
    <x v="41"/>
    <x v="23"/>
    <x v="13"/>
    <n v="1"/>
    <n v="1"/>
    <n v="0"/>
    <m/>
    <m/>
    <n v="0"/>
  </r>
  <r>
    <x v="5"/>
    <d v="2025-05-30T00:00:00"/>
    <x v="41"/>
    <x v="23"/>
    <x v="13"/>
    <n v="1"/>
    <n v="1"/>
    <n v="0"/>
    <m/>
    <m/>
    <n v="0"/>
  </r>
  <r>
    <x v="5"/>
    <d v="2025-05-30T00:00:00"/>
    <x v="41"/>
    <x v="23"/>
    <x v="13"/>
    <n v="3"/>
    <n v="2"/>
    <n v="0"/>
    <m/>
    <m/>
    <n v="0"/>
  </r>
  <r>
    <x v="5"/>
    <d v="2025-05-30T00:00:00"/>
    <x v="41"/>
    <x v="23"/>
    <x v="13"/>
    <n v="1"/>
    <n v="1"/>
    <n v="0"/>
    <m/>
    <m/>
    <n v="0"/>
  </r>
  <r>
    <x v="5"/>
    <d v="2025-05-30T00:00:00"/>
    <x v="41"/>
    <x v="23"/>
    <x v="13"/>
    <n v="1"/>
    <n v="0"/>
    <n v="0"/>
    <m/>
    <m/>
    <n v="0"/>
  </r>
  <r>
    <x v="5"/>
    <d v="2025-05-30T00:00:00"/>
    <x v="41"/>
    <x v="23"/>
    <x v="13"/>
    <n v="1"/>
    <n v="1"/>
    <n v="0"/>
    <m/>
    <m/>
    <n v="0"/>
  </r>
  <r>
    <x v="5"/>
    <d v="2025-05-30T00:00:00"/>
    <x v="41"/>
    <x v="23"/>
    <x v="13"/>
    <n v="1"/>
    <n v="1"/>
    <n v="0"/>
    <m/>
    <m/>
    <n v="0"/>
  </r>
  <r>
    <x v="5"/>
    <d v="2025-05-30T00:00:00"/>
    <x v="41"/>
    <x v="23"/>
    <x v="13"/>
    <n v="4"/>
    <n v="4"/>
    <n v="0"/>
    <m/>
    <m/>
    <n v="0"/>
  </r>
  <r>
    <x v="5"/>
    <d v="2025-05-30T00:00:00"/>
    <x v="41"/>
    <x v="23"/>
    <x v="13"/>
    <n v="1"/>
    <n v="2"/>
    <n v="1"/>
    <m/>
    <m/>
    <n v="0"/>
  </r>
  <r>
    <x v="5"/>
    <d v="2025-05-30T00:00:00"/>
    <x v="41"/>
    <x v="23"/>
    <x v="13"/>
    <m/>
    <n v="3"/>
    <n v="3"/>
    <m/>
    <m/>
    <n v="0"/>
  </r>
  <r>
    <x v="5"/>
    <d v="2025-05-30T00:00:00"/>
    <x v="41"/>
    <x v="23"/>
    <x v="13"/>
    <n v="2"/>
    <n v="4"/>
    <n v="2"/>
    <m/>
    <m/>
    <n v="0"/>
  </r>
  <r>
    <x v="5"/>
    <d v="2025-05-30T00:00:00"/>
    <x v="41"/>
    <x v="23"/>
    <x v="7"/>
    <n v="1"/>
    <n v="1"/>
    <n v="0"/>
    <m/>
    <n v="0"/>
    <n v="0"/>
  </r>
  <r>
    <x v="5"/>
    <d v="2025-05-30T00:00:00"/>
    <x v="41"/>
    <x v="23"/>
    <x v="7"/>
    <n v="1"/>
    <n v="2"/>
    <n v="1"/>
    <m/>
    <n v="0"/>
    <n v="0"/>
  </r>
  <r>
    <x v="5"/>
    <d v="2025-05-30T00:00:00"/>
    <x v="41"/>
    <x v="23"/>
    <x v="7"/>
    <n v="1"/>
    <n v="1"/>
    <n v="0"/>
    <m/>
    <n v="0"/>
    <n v="0"/>
  </r>
  <r>
    <x v="5"/>
    <d v="2025-05-30T00:00:00"/>
    <x v="41"/>
    <x v="23"/>
    <x v="7"/>
    <n v="1"/>
    <n v="2"/>
    <n v="1"/>
    <m/>
    <n v="0"/>
    <n v="0"/>
  </r>
  <r>
    <x v="5"/>
    <d v="2025-05-30T00:00:00"/>
    <x v="41"/>
    <x v="23"/>
    <x v="7"/>
    <n v="1"/>
    <n v="1"/>
    <n v="0"/>
    <m/>
    <n v="0"/>
    <n v="0"/>
  </r>
  <r>
    <x v="5"/>
    <d v="2025-05-30T00:00:00"/>
    <x v="41"/>
    <x v="23"/>
    <x v="7"/>
    <n v="12"/>
    <n v="12"/>
    <n v="0"/>
    <m/>
    <n v="0"/>
    <n v="0"/>
  </r>
  <r>
    <x v="5"/>
    <d v="2025-05-30T00:00:00"/>
    <x v="41"/>
    <x v="23"/>
    <x v="7"/>
    <n v="2"/>
    <n v="2"/>
    <n v="0"/>
    <m/>
    <n v="0"/>
    <n v="0"/>
  </r>
  <r>
    <x v="5"/>
    <d v="2025-05-30T00:00:00"/>
    <x v="41"/>
    <x v="23"/>
    <x v="7"/>
    <n v="2"/>
    <n v="2"/>
    <n v="0"/>
    <m/>
    <n v="0"/>
    <n v="0"/>
  </r>
  <r>
    <x v="5"/>
    <d v="2025-05-30T00:00:00"/>
    <x v="41"/>
    <x v="23"/>
    <x v="7"/>
    <n v="4"/>
    <n v="4"/>
    <n v="0"/>
    <m/>
    <n v="0"/>
    <n v="0"/>
  </r>
  <r>
    <x v="5"/>
    <d v="2025-05-30T00:00:00"/>
    <x v="41"/>
    <x v="23"/>
    <x v="7"/>
    <n v="8"/>
    <n v="6"/>
    <n v="-2"/>
    <m/>
    <n v="0"/>
    <n v="0"/>
  </r>
  <r>
    <x v="5"/>
    <d v="2025-05-30T00:00:00"/>
    <x v="41"/>
    <x v="23"/>
    <x v="7"/>
    <n v="2"/>
    <n v="2"/>
    <n v="0"/>
    <m/>
    <n v="0"/>
    <n v="0"/>
  </r>
  <r>
    <x v="5"/>
    <d v="2025-05-30T00:00:00"/>
    <x v="41"/>
    <x v="23"/>
    <x v="7"/>
    <n v="3"/>
    <n v="3"/>
    <n v="0"/>
    <m/>
    <n v="0"/>
    <n v="0"/>
  </r>
  <r>
    <x v="5"/>
    <d v="2025-05-30T00:00:00"/>
    <x v="41"/>
    <x v="23"/>
    <x v="7"/>
    <n v="10"/>
    <n v="8"/>
    <n v="-2"/>
    <m/>
    <n v="0"/>
    <n v="0"/>
  </r>
  <r>
    <x v="5"/>
    <d v="2025-05-30T00:00:00"/>
    <x v="41"/>
    <x v="23"/>
    <x v="7"/>
    <n v="6"/>
    <n v="5"/>
    <n v="-1"/>
    <m/>
    <n v="0"/>
    <n v="0"/>
  </r>
  <r>
    <x v="5"/>
    <d v="2025-05-30T00:00:00"/>
    <x v="41"/>
    <x v="23"/>
    <x v="7"/>
    <n v="2"/>
    <n v="1"/>
    <n v="-1"/>
    <m/>
    <n v="0"/>
    <n v="0"/>
  </r>
  <r>
    <x v="5"/>
    <d v="2025-05-30T00:00:00"/>
    <x v="41"/>
    <x v="23"/>
    <x v="7"/>
    <n v="6"/>
    <n v="6"/>
    <n v="0"/>
    <m/>
    <n v="0"/>
    <n v="0"/>
  </r>
  <r>
    <x v="5"/>
    <d v="2025-06-07T00:00:00"/>
    <x v="42"/>
    <x v="20"/>
    <x v="17"/>
    <n v="2"/>
    <n v="1"/>
    <n v="-1"/>
    <m/>
    <m/>
    <n v="0"/>
  </r>
  <r>
    <x v="5"/>
    <d v="2025-06-07T00:00:00"/>
    <x v="42"/>
    <x v="20"/>
    <x v="17"/>
    <m/>
    <n v="0"/>
    <n v="0"/>
    <n v="6"/>
    <n v="3"/>
    <n v="-3"/>
  </r>
  <r>
    <x v="5"/>
    <d v="2025-06-07T00:00:00"/>
    <x v="42"/>
    <x v="20"/>
    <x v="17"/>
    <m/>
    <n v="6"/>
    <n v="6"/>
    <n v="6"/>
    <n v="4"/>
    <n v="-2"/>
  </r>
  <r>
    <x v="5"/>
    <d v="2025-06-07T00:00:00"/>
    <x v="42"/>
    <x v="20"/>
    <x v="17"/>
    <n v="1"/>
    <n v="1"/>
    <n v="0"/>
    <m/>
    <m/>
    <n v="0"/>
  </r>
  <r>
    <x v="5"/>
    <d v="2025-06-07T00:00:00"/>
    <x v="42"/>
    <x v="20"/>
    <x v="17"/>
    <n v="1"/>
    <n v="1"/>
    <n v="0"/>
    <m/>
    <m/>
    <n v="0"/>
  </r>
  <r>
    <x v="5"/>
    <d v="2025-06-07T00:00:00"/>
    <x v="42"/>
    <x v="20"/>
    <x v="17"/>
    <n v="6"/>
    <n v="4"/>
    <n v="-2"/>
    <m/>
    <m/>
    <n v="0"/>
  </r>
  <r>
    <x v="5"/>
    <d v="2025-06-07T00:00:00"/>
    <x v="42"/>
    <x v="20"/>
    <x v="18"/>
    <n v="2"/>
    <n v="1"/>
    <n v="-1"/>
    <m/>
    <m/>
    <n v="0"/>
  </r>
  <r>
    <x v="5"/>
    <d v="2025-06-07T00:00:00"/>
    <x v="42"/>
    <x v="20"/>
    <x v="18"/>
    <n v="1"/>
    <n v="1"/>
    <n v="0"/>
    <m/>
    <m/>
    <n v="0"/>
  </r>
  <r>
    <x v="5"/>
    <d v="2025-06-07T00:00:00"/>
    <x v="42"/>
    <x v="20"/>
    <x v="18"/>
    <n v="1"/>
    <n v="1"/>
    <n v="0"/>
    <m/>
    <m/>
    <n v="0"/>
  </r>
  <r>
    <x v="5"/>
    <d v="2025-06-07T00:00:00"/>
    <x v="42"/>
    <x v="20"/>
    <x v="18"/>
    <n v="3"/>
    <n v="4"/>
    <n v="1"/>
    <n v="4"/>
    <n v="3"/>
    <n v="-1"/>
  </r>
  <r>
    <x v="5"/>
    <d v="2025-06-07T00:00:00"/>
    <x v="42"/>
    <x v="23"/>
    <x v="13"/>
    <n v="1"/>
    <n v="1"/>
    <n v="0"/>
    <m/>
    <m/>
    <n v="0"/>
  </r>
  <r>
    <x v="5"/>
    <d v="2025-06-07T00:00:00"/>
    <x v="42"/>
    <x v="23"/>
    <x v="13"/>
    <n v="1"/>
    <n v="1"/>
    <n v="0"/>
    <m/>
    <m/>
    <n v="0"/>
  </r>
  <r>
    <x v="5"/>
    <d v="2025-06-07T00:00:00"/>
    <x v="42"/>
    <x v="23"/>
    <x v="13"/>
    <n v="2"/>
    <n v="2"/>
    <n v="0"/>
    <m/>
    <m/>
    <n v="0"/>
  </r>
  <r>
    <x v="5"/>
    <d v="2025-06-07T00:00:00"/>
    <x v="42"/>
    <x v="23"/>
    <x v="13"/>
    <n v="1"/>
    <n v="1"/>
    <n v="0"/>
    <m/>
    <m/>
    <n v="0"/>
  </r>
  <r>
    <x v="5"/>
    <d v="2025-06-07T00:00:00"/>
    <x v="42"/>
    <x v="23"/>
    <x v="13"/>
    <n v="1"/>
    <n v="1"/>
    <n v="0"/>
    <m/>
    <m/>
    <n v="0"/>
  </r>
  <r>
    <x v="5"/>
    <d v="2025-06-07T00:00:00"/>
    <x v="42"/>
    <x v="23"/>
    <x v="13"/>
    <n v="1"/>
    <n v="1"/>
    <n v="0"/>
    <m/>
    <m/>
    <n v="0"/>
  </r>
  <r>
    <x v="5"/>
    <d v="2025-06-07T00:00:00"/>
    <x v="42"/>
    <x v="23"/>
    <x v="13"/>
    <n v="1"/>
    <n v="1"/>
    <n v="0"/>
    <m/>
    <m/>
    <n v="0"/>
  </r>
  <r>
    <x v="5"/>
    <d v="2025-06-07T00:00:00"/>
    <x v="42"/>
    <x v="23"/>
    <x v="13"/>
    <n v="1"/>
    <n v="1"/>
    <n v="0"/>
    <m/>
    <m/>
    <n v="0"/>
  </r>
  <r>
    <x v="5"/>
    <d v="2025-06-07T00:00:00"/>
    <x v="42"/>
    <x v="23"/>
    <x v="13"/>
    <n v="3"/>
    <n v="2"/>
    <n v="0"/>
    <m/>
    <m/>
    <n v="0"/>
  </r>
  <r>
    <x v="5"/>
    <d v="2025-06-07T00:00:00"/>
    <x v="42"/>
    <x v="23"/>
    <x v="13"/>
    <n v="1"/>
    <n v="1"/>
    <n v="0"/>
    <m/>
    <m/>
    <n v="0"/>
  </r>
  <r>
    <x v="5"/>
    <d v="2025-06-07T00:00:00"/>
    <x v="42"/>
    <x v="23"/>
    <x v="13"/>
    <n v="1"/>
    <n v="0"/>
    <n v="0"/>
    <m/>
    <m/>
    <n v="0"/>
  </r>
  <r>
    <x v="5"/>
    <d v="2025-06-07T00:00:00"/>
    <x v="42"/>
    <x v="23"/>
    <x v="13"/>
    <n v="1"/>
    <n v="1"/>
    <n v="0"/>
    <m/>
    <m/>
    <n v="0"/>
  </r>
  <r>
    <x v="5"/>
    <d v="2025-06-07T00:00:00"/>
    <x v="42"/>
    <x v="23"/>
    <x v="13"/>
    <n v="1"/>
    <n v="1"/>
    <n v="0"/>
    <m/>
    <m/>
    <n v="0"/>
  </r>
  <r>
    <x v="5"/>
    <d v="2025-06-07T00:00:00"/>
    <x v="42"/>
    <x v="23"/>
    <x v="13"/>
    <n v="4"/>
    <n v="4"/>
    <n v="0"/>
    <m/>
    <m/>
    <n v="0"/>
  </r>
  <r>
    <x v="5"/>
    <d v="2025-06-07T00:00:00"/>
    <x v="42"/>
    <x v="23"/>
    <x v="13"/>
    <n v="1"/>
    <n v="2"/>
    <n v="1"/>
    <m/>
    <m/>
    <n v="0"/>
  </r>
  <r>
    <x v="5"/>
    <d v="2025-06-07T00:00:00"/>
    <x v="42"/>
    <x v="23"/>
    <x v="13"/>
    <m/>
    <n v="3"/>
    <n v="3"/>
    <m/>
    <m/>
    <n v="0"/>
  </r>
  <r>
    <x v="5"/>
    <d v="2025-06-07T00:00:00"/>
    <x v="42"/>
    <x v="23"/>
    <x v="13"/>
    <n v="2"/>
    <n v="4"/>
    <n v="2"/>
    <m/>
    <m/>
    <n v="0"/>
  </r>
  <r>
    <x v="5"/>
    <d v="2025-06-07T00:00:00"/>
    <x v="42"/>
    <x v="23"/>
    <x v="7"/>
    <n v="1"/>
    <n v="1"/>
    <n v="0"/>
    <m/>
    <n v="0"/>
    <n v="0"/>
  </r>
  <r>
    <x v="5"/>
    <d v="2025-06-07T00:00:00"/>
    <x v="42"/>
    <x v="23"/>
    <x v="7"/>
    <n v="1"/>
    <n v="2"/>
    <n v="1"/>
    <m/>
    <n v="0"/>
    <n v="0"/>
  </r>
  <r>
    <x v="5"/>
    <d v="2025-06-07T00:00:00"/>
    <x v="42"/>
    <x v="23"/>
    <x v="7"/>
    <n v="1"/>
    <n v="1"/>
    <n v="0"/>
    <m/>
    <n v="0"/>
    <n v="0"/>
  </r>
  <r>
    <x v="5"/>
    <d v="2025-06-07T00:00:00"/>
    <x v="42"/>
    <x v="23"/>
    <x v="7"/>
    <n v="1"/>
    <n v="2"/>
    <n v="1"/>
    <m/>
    <n v="0"/>
    <n v="0"/>
  </r>
  <r>
    <x v="5"/>
    <d v="2025-06-07T00:00:00"/>
    <x v="42"/>
    <x v="23"/>
    <x v="7"/>
    <n v="1"/>
    <n v="1"/>
    <n v="0"/>
    <m/>
    <n v="0"/>
    <n v="0"/>
  </r>
  <r>
    <x v="5"/>
    <d v="2025-06-07T00:00:00"/>
    <x v="42"/>
    <x v="23"/>
    <x v="7"/>
    <n v="12"/>
    <n v="12"/>
    <n v="0"/>
    <m/>
    <n v="0"/>
    <n v="0"/>
  </r>
  <r>
    <x v="5"/>
    <d v="2025-06-07T00:00:00"/>
    <x v="42"/>
    <x v="23"/>
    <x v="7"/>
    <n v="2"/>
    <n v="2"/>
    <n v="0"/>
    <m/>
    <n v="0"/>
    <n v="0"/>
  </r>
  <r>
    <x v="5"/>
    <d v="2025-06-07T00:00:00"/>
    <x v="42"/>
    <x v="23"/>
    <x v="7"/>
    <n v="2"/>
    <n v="2"/>
    <n v="0"/>
    <m/>
    <n v="0"/>
    <n v="0"/>
  </r>
  <r>
    <x v="5"/>
    <d v="2025-06-07T00:00:00"/>
    <x v="42"/>
    <x v="23"/>
    <x v="7"/>
    <n v="4"/>
    <n v="4"/>
    <n v="0"/>
    <m/>
    <n v="0"/>
    <n v="0"/>
  </r>
  <r>
    <x v="5"/>
    <d v="2025-06-07T00:00:00"/>
    <x v="42"/>
    <x v="23"/>
    <x v="7"/>
    <n v="8"/>
    <n v="6"/>
    <n v="-2"/>
    <m/>
    <n v="0"/>
    <n v="0"/>
  </r>
  <r>
    <x v="5"/>
    <d v="2025-06-07T00:00:00"/>
    <x v="42"/>
    <x v="23"/>
    <x v="7"/>
    <n v="2"/>
    <n v="2"/>
    <n v="0"/>
    <m/>
    <n v="0"/>
    <n v="0"/>
  </r>
  <r>
    <x v="5"/>
    <d v="2025-06-07T00:00:00"/>
    <x v="42"/>
    <x v="23"/>
    <x v="7"/>
    <n v="3"/>
    <n v="3"/>
    <n v="0"/>
    <m/>
    <n v="0"/>
    <n v="0"/>
  </r>
  <r>
    <x v="5"/>
    <d v="2025-06-07T00:00:00"/>
    <x v="42"/>
    <x v="23"/>
    <x v="7"/>
    <n v="10"/>
    <n v="8"/>
    <n v="-2"/>
    <m/>
    <n v="0"/>
    <n v="0"/>
  </r>
  <r>
    <x v="5"/>
    <d v="2025-06-07T00:00:00"/>
    <x v="42"/>
    <x v="23"/>
    <x v="7"/>
    <n v="6"/>
    <n v="5"/>
    <n v="-1"/>
    <m/>
    <n v="0"/>
    <n v="0"/>
  </r>
  <r>
    <x v="5"/>
    <d v="2025-06-07T00:00:00"/>
    <x v="42"/>
    <x v="23"/>
    <x v="7"/>
    <n v="2"/>
    <n v="1"/>
    <n v="-1"/>
    <m/>
    <n v="0"/>
    <n v="0"/>
  </r>
  <r>
    <x v="5"/>
    <d v="2025-06-07T00:00:00"/>
    <x v="42"/>
    <x v="23"/>
    <x v="7"/>
    <n v="6"/>
    <n v="6"/>
    <n v="0"/>
    <m/>
    <n v="0"/>
    <n v="0"/>
  </r>
  <r>
    <x v="5"/>
    <d v="2025-06-12T00:00:00"/>
    <x v="43"/>
    <x v="24"/>
    <x v="13"/>
    <n v="1"/>
    <n v="1"/>
    <n v="0"/>
    <m/>
    <m/>
    <n v="0"/>
  </r>
  <r>
    <x v="5"/>
    <d v="2025-06-12T00:00:00"/>
    <x v="43"/>
    <x v="24"/>
    <x v="13"/>
    <n v="1"/>
    <n v="1"/>
    <n v="0"/>
    <m/>
    <m/>
    <n v="0"/>
  </r>
  <r>
    <x v="5"/>
    <d v="2025-06-12T00:00:00"/>
    <x v="43"/>
    <x v="24"/>
    <x v="13"/>
    <n v="2"/>
    <n v="2"/>
    <n v="0"/>
    <m/>
    <m/>
    <n v="0"/>
  </r>
  <r>
    <x v="5"/>
    <d v="2025-06-12T00:00:00"/>
    <x v="43"/>
    <x v="24"/>
    <x v="13"/>
    <n v="1"/>
    <n v="1"/>
    <n v="0"/>
    <m/>
    <m/>
    <n v="0"/>
  </r>
  <r>
    <x v="5"/>
    <d v="2025-06-12T00:00:00"/>
    <x v="43"/>
    <x v="24"/>
    <x v="13"/>
    <n v="1"/>
    <n v="1"/>
    <n v="0"/>
    <m/>
    <m/>
    <n v="0"/>
  </r>
  <r>
    <x v="5"/>
    <d v="2025-06-12T00:00:00"/>
    <x v="43"/>
    <x v="24"/>
    <x v="13"/>
    <n v="1"/>
    <n v="1"/>
    <n v="0"/>
    <m/>
    <m/>
    <n v="0"/>
  </r>
  <r>
    <x v="5"/>
    <d v="2025-06-12T00:00:00"/>
    <x v="43"/>
    <x v="24"/>
    <x v="13"/>
    <n v="1"/>
    <n v="1"/>
    <n v="0"/>
    <m/>
    <m/>
    <n v="0"/>
  </r>
  <r>
    <x v="5"/>
    <d v="2025-06-12T00:00:00"/>
    <x v="43"/>
    <x v="24"/>
    <x v="13"/>
    <n v="1"/>
    <n v="1"/>
    <n v="0"/>
    <m/>
    <m/>
    <n v="0"/>
  </r>
  <r>
    <x v="5"/>
    <d v="2025-06-12T00:00:00"/>
    <x v="43"/>
    <x v="24"/>
    <x v="13"/>
    <n v="3"/>
    <n v="2"/>
    <n v="0"/>
    <m/>
    <m/>
    <n v="0"/>
  </r>
  <r>
    <x v="5"/>
    <d v="2025-06-12T00:00:00"/>
    <x v="43"/>
    <x v="24"/>
    <x v="13"/>
    <n v="1"/>
    <n v="1"/>
    <n v="0"/>
    <m/>
    <m/>
    <n v="0"/>
  </r>
  <r>
    <x v="5"/>
    <d v="2025-06-12T00:00:00"/>
    <x v="43"/>
    <x v="24"/>
    <x v="13"/>
    <n v="1"/>
    <n v="0"/>
    <n v="0"/>
    <m/>
    <m/>
    <n v="0"/>
  </r>
  <r>
    <x v="5"/>
    <d v="2025-06-12T00:00:00"/>
    <x v="43"/>
    <x v="24"/>
    <x v="13"/>
    <n v="1"/>
    <n v="1"/>
    <n v="0"/>
    <m/>
    <m/>
    <n v="0"/>
  </r>
  <r>
    <x v="5"/>
    <d v="2025-06-12T00:00:00"/>
    <x v="43"/>
    <x v="24"/>
    <x v="13"/>
    <n v="1"/>
    <n v="1"/>
    <n v="0"/>
    <m/>
    <m/>
    <n v="0"/>
  </r>
  <r>
    <x v="5"/>
    <d v="2025-06-12T00:00:00"/>
    <x v="43"/>
    <x v="24"/>
    <x v="13"/>
    <n v="4"/>
    <n v="4"/>
    <n v="0"/>
    <m/>
    <m/>
    <n v="0"/>
  </r>
  <r>
    <x v="5"/>
    <d v="2025-06-12T00:00:00"/>
    <x v="43"/>
    <x v="24"/>
    <x v="13"/>
    <n v="1"/>
    <n v="2"/>
    <n v="1"/>
    <m/>
    <m/>
    <n v="0"/>
  </r>
  <r>
    <x v="5"/>
    <d v="2025-06-12T00:00:00"/>
    <x v="43"/>
    <x v="24"/>
    <x v="13"/>
    <m/>
    <n v="3"/>
    <n v="3"/>
    <m/>
    <m/>
    <n v="0"/>
  </r>
  <r>
    <x v="5"/>
    <d v="2025-06-12T00:00:00"/>
    <x v="43"/>
    <x v="24"/>
    <x v="13"/>
    <n v="2"/>
    <n v="4"/>
    <n v="2"/>
    <m/>
    <m/>
    <n v="0"/>
  </r>
  <r>
    <x v="5"/>
    <d v="2025-06-12T00:00:00"/>
    <x v="43"/>
    <x v="23"/>
    <x v="7"/>
    <n v="1"/>
    <n v="1"/>
    <n v="0"/>
    <m/>
    <n v="0"/>
    <n v="0"/>
  </r>
  <r>
    <x v="5"/>
    <d v="2025-06-12T00:00:00"/>
    <x v="43"/>
    <x v="23"/>
    <x v="7"/>
    <n v="1"/>
    <n v="2"/>
    <n v="1"/>
    <m/>
    <n v="0"/>
    <n v="0"/>
  </r>
  <r>
    <x v="5"/>
    <d v="2025-06-12T00:00:00"/>
    <x v="43"/>
    <x v="23"/>
    <x v="7"/>
    <n v="1"/>
    <n v="1"/>
    <n v="0"/>
    <m/>
    <n v="0"/>
    <n v="0"/>
  </r>
  <r>
    <x v="5"/>
    <d v="2025-06-12T00:00:00"/>
    <x v="43"/>
    <x v="23"/>
    <x v="7"/>
    <n v="1"/>
    <n v="2"/>
    <n v="1"/>
    <m/>
    <n v="0"/>
    <n v="0"/>
  </r>
  <r>
    <x v="5"/>
    <d v="2025-06-12T00:00:00"/>
    <x v="43"/>
    <x v="23"/>
    <x v="7"/>
    <n v="1"/>
    <n v="1"/>
    <n v="0"/>
    <m/>
    <n v="0"/>
    <n v="0"/>
  </r>
  <r>
    <x v="5"/>
    <d v="2025-06-12T00:00:00"/>
    <x v="43"/>
    <x v="23"/>
    <x v="7"/>
    <n v="12"/>
    <n v="12"/>
    <n v="0"/>
    <m/>
    <n v="0"/>
    <n v="0"/>
  </r>
  <r>
    <x v="5"/>
    <d v="2025-06-12T00:00:00"/>
    <x v="43"/>
    <x v="23"/>
    <x v="7"/>
    <n v="2"/>
    <n v="2"/>
    <n v="0"/>
    <m/>
    <n v="0"/>
    <n v="0"/>
  </r>
  <r>
    <x v="5"/>
    <d v="2025-06-12T00:00:00"/>
    <x v="43"/>
    <x v="23"/>
    <x v="7"/>
    <n v="2"/>
    <n v="2"/>
    <n v="0"/>
    <m/>
    <n v="0"/>
    <n v="0"/>
  </r>
  <r>
    <x v="5"/>
    <d v="2025-06-12T00:00:00"/>
    <x v="43"/>
    <x v="23"/>
    <x v="7"/>
    <n v="4"/>
    <n v="4"/>
    <n v="0"/>
    <m/>
    <n v="0"/>
    <n v="0"/>
  </r>
  <r>
    <x v="5"/>
    <d v="2025-06-12T00:00:00"/>
    <x v="43"/>
    <x v="23"/>
    <x v="7"/>
    <n v="8"/>
    <n v="6"/>
    <n v="-2"/>
    <m/>
    <n v="0"/>
    <n v="0"/>
  </r>
  <r>
    <x v="5"/>
    <d v="2025-06-12T00:00:00"/>
    <x v="43"/>
    <x v="23"/>
    <x v="7"/>
    <n v="2"/>
    <n v="2"/>
    <n v="0"/>
    <m/>
    <n v="0"/>
    <n v="0"/>
  </r>
  <r>
    <x v="5"/>
    <d v="2025-06-12T00:00:00"/>
    <x v="43"/>
    <x v="23"/>
    <x v="7"/>
    <n v="3"/>
    <n v="3"/>
    <n v="0"/>
    <m/>
    <n v="0"/>
    <n v="0"/>
  </r>
  <r>
    <x v="5"/>
    <d v="2025-06-12T00:00:00"/>
    <x v="43"/>
    <x v="23"/>
    <x v="7"/>
    <n v="10"/>
    <n v="8"/>
    <n v="-2"/>
    <m/>
    <n v="0"/>
    <n v="0"/>
  </r>
  <r>
    <x v="5"/>
    <d v="2025-06-12T00:00:00"/>
    <x v="43"/>
    <x v="23"/>
    <x v="7"/>
    <n v="6"/>
    <n v="5"/>
    <n v="-1"/>
    <m/>
    <n v="0"/>
    <n v="0"/>
  </r>
  <r>
    <x v="5"/>
    <d v="2025-06-12T00:00:00"/>
    <x v="43"/>
    <x v="23"/>
    <x v="7"/>
    <n v="2"/>
    <n v="1"/>
    <n v="-1"/>
    <m/>
    <n v="0"/>
    <n v="0"/>
  </r>
  <r>
    <x v="5"/>
    <d v="2025-06-12T00:00:00"/>
    <x v="43"/>
    <x v="23"/>
    <x v="7"/>
    <n v="6"/>
    <n v="6"/>
    <n v="0"/>
    <m/>
    <n v="0"/>
    <n v="0"/>
  </r>
  <r>
    <x v="5"/>
    <d v="2025-06-14T00:00:00"/>
    <x v="43"/>
    <x v="20"/>
    <x v="17"/>
    <n v="2"/>
    <n v="1"/>
    <n v="-1"/>
    <m/>
    <m/>
    <n v="0"/>
  </r>
  <r>
    <x v="5"/>
    <d v="2025-06-14T00:00:00"/>
    <x v="43"/>
    <x v="20"/>
    <x v="17"/>
    <m/>
    <n v="0"/>
    <n v="0"/>
    <n v="6"/>
    <n v="3"/>
    <n v="-3"/>
  </r>
  <r>
    <x v="5"/>
    <d v="2025-06-14T00:00:00"/>
    <x v="43"/>
    <x v="20"/>
    <x v="17"/>
    <m/>
    <n v="6"/>
    <n v="6"/>
    <n v="6"/>
    <n v="4"/>
    <n v="-2"/>
  </r>
  <r>
    <x v="5"/>
    <d v="2025-06-14T00:00:00"/>
    <x v="43"/>
    <x v="20"/>
    <x v="17"/>
    <n v="1"/>
    <n v="1"/>
    <n v="0"/>
    <m/>
    <m/>
    <n v="0"/>
  </r>
  <r>
    <x v="5"/>
    <d v="2025-06-14T00:00:00"/>
    <x v="43"/>
    <x v="20"/>
    <x v="17"/>
    <n v="1"/>
    <n v="1"/>
    <n v="0"/>
    <m/>
    <m/>
    <n v="0"/>
  </r>
  <r>
    <x v="5"/>
    <d v="2025-06-14T00:00:00"/>
    <x v="43"/>
    <x v="20"/>
    <x v="17"/>
    <n v="6"/>
    <n v="4"/>
    <n v="-2"/>
    <m/>
    <m/>
    <n v="0"/>
  </r>
  <r>
    <x v="5"/>
    <d v="2025-06-14T00:00:00"/>
    <x v="43"/>
    <x v="20"/>
    <x v="18"/>
    <n v="2"/>
    <n v="1"/>
    <n v="-1"/>
    <m/>
    <m/>
    <n v="0"/>
  </r>
  <r>
    <x v="5"/>
    <d v="2025-06-14T00:00:00"/>
    <x v="43"/>
    <x v="20"/>
    <x v="18"/>
    <n v="1"/>
    <n v="1"/>
    <n v="0"/>
    <m/>
    <m/>
    <n v="0"/>
  </r>
  <r>
    <x v="5"/>
    <d v="2025-06-14T00:00:00"/>
    <x v="43"/>
    <x v="20"/>
    <x v="18"/>
    <n v="1"/>
    <n v="1"/>
    <n v="0"/>
    <m/>
    <m/>
    <n v="0"/>
  </r>
  <r>
    <x v="5"/>
    <d v="2025-06-14T00:00:00"/>
    <x v="43"/>
    <x v="20"/>
    <x v="18"/>
    <n v="3"/>
    <n v="4"/>
    <n v="1"/>
    <n v="4"/>
    <n v="3"/>
    <n v="-1"/>
  </r>
  <r>
    <x v="6"/>
    <d v="2024-08-17T00:00:00"/>
    <x v="0"/>
    <x v="25"/>
    <x v="23"/>
    <m/>
    <n v="8"/>
    <n v="8"/>
    <m/>
    <n v="15"/>
    <n v="15"/>
  </r>
  <r>
    <x v="6"/>
    <d v="2024-08-17T00:00:00"/>
    <x v="0"/>
    <x v="6"/>
    <x v="23"/>
    <m/>
    <n v="5"/>
    <n v="5"/>
    <m/>
    <n v="9"/>
    <n v="9"/>
  </r>
  <r>
    <x v="6"/>
    <d v="2024-08-17T00:00:00"/>
    <x v="0"/>
    <x v="26"/>
    <x v="20"/>
    <n v="30"/>
    <n v="17"/>
    <n v="-13"/>
    <n v="5"/>
    <n v="14"/>
    <n v="9"/>
  </r>
  <r>
    <x v="6"/>
    <d v="2024-08-17T00:00:00"/>
    <x v="0"/>
    <x v="6"/>
    <x v="20"/>
    <n v="5"/>
    <n v="5"/>
    <n v="0"/>
    <n v="20"/>
    <n v="13"/>
    <n v="-7"/>
  </r>
  <r>
    <x v="6"/>
    <d v="2024-08-17T00:00:00"/>
    <x v="0"/>
    <x v="25"/>
    <x v="20"/>
    <n v="5"/>
    <n v="4"/>
    <n v="-1"/>
    <n v="20"/>
    <n v="12"/>
    <n v="-8"/>
  </r>
  <r>
    <x v="6"/>
    <d v="2024-08-17T00:00:00"/>
    <x v="0"/>
    <x v="6"/>
    <x v="23"/>
    <n v="3"/>
    <n v="3"/>
    <n v="0"/>
    <n v="0"/>
    <n v="0"/>
    <n v="0"/>
  </r>
  <r>
    <x v="6"/>
    <d v="2024-08-17T00:00:00"/>
    <x v="0"/>
    <x v="6"/>
    <x v="20"/>
    <n v="2"/>
    <n v="2"/>
    <n v="0"/>
    <n v="0"/>
    <n v="0"/>
    <n v="0"/>
  </r>
  <r>
    <x v="6"/>
    <d v="2024-08-17T00:00:00"/>
    <x v="0"/>
    <x v="25"/>
    <x v="20"/>
    <n v="2"/>
    <n v="3"/>
    <n v="1"/>
    <n v="0"/>
    <n v="0"/>
    <n v="0"/>
  </r>
  <r>
    <x v="6"/>
    <d v="2024-08-17T00:00:00"/>
    <x v="0"/>
    <x v="6"/>
    <x v="20"/>
    <n v="0"/>
    <n v="0"/>
    <n v="0"/>
    <n v="6"/>
    <n v="7"/>
    <n v="1"/>
  </r>
  <r>
    <x v="6"/>
    <d v="2024-08-17T00:00:00"/>
    <x v="0"/>
    <x v="25"/>
    <x v="20"/>
    <n v="0"/>
    <n v="0"/>
    <n v="0"/>
    <n v="6"/>
    <n v="6"/>
    <n v="0"/>
  </r>
  <r>
    <x v="6"/>
    <d v="2024-08-24T00:00:00"/>
    <x v="1"/>
    <x v="6"/>
    <x v="23"/>
    <n v="15"/>
    <n v="8"/>
    <n v="-7"/>
    <m/>
    <n v="13"/>
    <n v="13"/>
  </r>
  <r>
    <x v="6"/>
    <d v="2024-08-24T00:00:00"/>
    <x v="1"/>
    <x v="6"/>
    <x v="23"/>
    <n v="3"/>
    <n v="3"/>
    <n v="0"/>
    <n v="6"/>
    <n v="6"/>
    <n v="0"/>
  </r>
  <r>
    <x v="6"/>
    <d v="2024-08-24T00:00:00"/>
    <x v="1"/>
    <x v="25"/>
    <x v="23"/>
    <n v="10"/>
    <n v="5"/>
    <n v="-5"/>
    <m/>
    <n v="10"/>
    <n v="10"/>
  </r>
  <r>
    <x v="6"/>
    <d v="2024-08-24T00:00:00"/>
    <x v="1"/>
    <x v="26"/>
    <x v="20"/>
    <n v="30"/>
    <n v="19"/>
    <n v="-11"/>
    <n v="5"/>
    <n v="17"/>
    <n v="12"/>
  </r>
  <r>
    <x v="6"/>
    <d v="2024-08-24T00:00:00"/>
    <x v="1"/>
    <x v="6"/>
    <x v="20"/>
    <n v="2"/>
    <n v="2"/>
    <n v="0"/>
    <n v="0"/>
    <n v="0"/>
    <n v="0"/>
  </r>
  <r>
    <x v="6"/>
    <d v="2024-08-24T00:00:00"/>
    <x v="1"/>
    <x v="6"/>
    <x v="20"/>
    <n v="5"/>
    <n v="0"/>
    <n v="-5"/>
    <n v="20"/>
    <n v="10"/>
    <n v="-10"/>
  </r>
  <r>
    <x v="6"/>
    <d v="2024-08-24T00:00:00"/>
    <x v="1"/>
    <x v="6"/>
    <x v="20"/>
    <m/>
    <m/>
    <n v="0"/>
    <n v="6"/>
    <n v="6"/>
    <n v="0"/>
  </r>
  <r>
    <x v="6"/>
    <d v="2024-08-24T00:00:00"/>
    <x v="1"/>
    <x v="25"/>
    <x v="20"/>
    <n v="2"/>
    <n v="3"/>
    <n v="1"/>
    <n v="0"/>
    <n v="0"/>
    <n v="0"/>
  </r>
  <r>
    <x v="6"/>
    <d v="2024-08-24T00:00:00"/>
    <x v="1"/>
    <x v="25"/>
    <x v="20"/>
    <n v="5"/>
    <n v="5"/>
    <n v="0"/>
    <n v="20"/>
    <n v="11"/>
    <n v="-9"/>
  </r>
  <r>
    <x v="6"/>
    <d v="2024-08-24T00:00:00"/>
    <x v="1"/>
    <x v="25"/>
    <x v="20"/>
    <n v="0"/>
    <n v="0"/>
    <n v="0"/>
    <n v="6"/>
    <n v="7"/>
    <n v="1"/>
  </r>
  <r>
    <x v="6"/>
    <d v="2024-08-31T00:00:00"/>
    <x v="2"/>
    <x v="6"/>
    <x v="23"/>
    <n v="11"/>
    <n v="8"/>
    <n v="-3"/>
    <m/>
    <n v="13"/>
    <n v="13"/>
  </r>
  <r>
    <x v="6"/>
    <d v="2024-08-31T00:00:00"/>
    <x v="2"/>
    <x v="6"/>
    <x v="23"/>
    <n v="3"/>
    <n v="3"/>
    <n v="0"/>
    <n v="6"/>
    <n v="6"/>
    <n v="0"/>
  </r>
  <r>
    <x v="6"/>
    <d v="2024-08-31T00:00:00"/>
    <x v="2"/>
    <x v="25"/>
    <x v="23"/>
    <n v="14"/>
    <n v="5"/>
    <n v="-9"/>
    <m/>
    <n v="10"/>
    <n v="10"/>
  </r>
  <r>
    <x v="6"/>
    <d v="2024-08-31T00:00:00"/>
    <x v="2"/>
    <x v="26"/>
    <x v="20"/>
    <n v="30"/>
    <n v="18"/>
    <n v="-12"/>
    <n v="5"/>
    <n v="14"/>
    <n v="9"/>
  </r>
  <r>
    <x v="6"/>
    <d v="2024-08-31T00:00:00"/>
    <x v="2"/>
    <x v="6"/>
    <x v="20"/>
    <n v="2"/>
    <n v="2"/>
    <n v="0"/>
    <n v="0"/>
    <n v="0"/>
    <n v="0"/>
  </r>
  <r>
    <x v="6"/>
    <d v="2024-08-31T00:00:00"/>
    <x v="2"/>
    <x v="6"/>
    <x v="20"/>
    <n v="5"/>
    <n v="5"/>
    <n v="0"/>
    <n v="20"/>
    <n v="11"/>
    <n v="-9"/>
  </r>
  <r>
    <x v="6"/>
    <d v="2024-08-31T00:00:00"/>
    <x v="2"/>
    <x v="6"/>
    <x v="20"/>
    <m/>
    <m/>
    <n v="0"/>
    <n v="6"/>
    <n v="6"/>
    <n v="0"/>
  </r>
  <r>
    <x v="6"/>
    <d v="2024-08-31T00:00:00"/>
    <x v="2"/>
    <x v="25"/>
    <x v="20"/>
    <n v="2"/>
    <n v="2"/>
    <n v="0"/>
    <n v="0"/>
    <n v="0"/>
    <n v="0"/>
  </r>
  <r>
    <x v="6"/>
    <d v="2024-08-31T00:00:00"/>
    <x v="2"/>
    <x v="25"/>
    <x v="20"/>
    <n v="5"/>
    <n v="5"/>
    <n v="0"/>
    <n v="20"/>
    <n v="13"/>
    <n v="-7"/>
  </r>
  <r>
    <x v="6"/>
    <d v="2024-08-31T00:00:00"/>
    <x v="2"/>
    <x v="25"/>
    <x v="20"/>
    <n v="0"/>
    <n v="0"/>
    <n v="0"/>
    <n v="6"/>
    <n v="7"/>
    <n v="1"/>
  </r>
  <r>
    <x v="6"/>
    <d v="2024-09-08T00:00:00"/>
    <x v="3"/>
    <x v="25"/>
    <x v="23"/>
    <n v="11"/>
    <n v="9"/>
    <n v="-2"/>
    <m/>
    <n v="11"/>
    <n v="11"/>
  </r>
  <r>
    <x v="6"/>
    <d v="2024-09-08T00:00:00"/>
    <x v="3"/>
    <x v="6"/>
    <x v="23"/>
    <n v="3"/>
    <n v="3"/>
    <n v="0"/>
    <n v="6"/>
    <n v="7"/>
    <n v="1"/>
  </r>
  <r>
    <x v="6"/>
    <d v="2024-09-08T00:00:00"/>
    <x v="3"/>
    <x v="6"/>
    <x v="23"/>
    <n v="14"/>
    <n v="7"/>
    <n v="-7"/>
    <n v="6"/>
    <n v="9"/>
    <n v="3"/>
  </r>
  <r>
    <x v="6"/>
    <d v="2024-09-08T00:00:00"/>
    <x v="3"/>
    <x v="26"/>
    <x v="20"/>
    <n v="30"/>
    <n v="19"/>
    <n v="-11"/>
    <n v="5"/>
    <n v="12"/>
    <n v="7"/>
  </r>
  <r>
    <x v="6"/>
    <d v="2024-09-08T00:00:00"/>
    <x v="3"/>
    <x v="6"/>
    <x v="20"/>
    <n v="2"/>
    <n v="2"/>
    <n v="0"/>
    <n v="0"/>
    <n v="7"/>
    <n v="7"/>
  </r>
  <r>
    <x v="6"/>
    <d v="2024-09-08T00:00:00"/>
    <x v="3"/>
    <x v="6"/>
    <x v="20"/>
    <n v="5"/>
    <n v="5"/>
    <n v="0"/>
    <n v="20"/>
    <n v="12"/>
    <n v="-8"/>
  </r>
  <r>
    <x v="6"/>
    <d v="2024-09-08T00:00:00"/>
    <x v="3"/>
    <x v="6"/>
    <x v="20"/>
    <n v="0"/>
    <n v="0"/>
    <n v="0"/>
    <n v="6"/>
    <n v="6"/>
    <n v="0"/>
  </r>
  <r>
    <x v="6"/>
    <d v="2024-09-08T00:00:00"/>
    <x v="3"/>
    <x v="25"/>
    <x v="20"/>
    <n v="2"/>
    <n v="2"/>
    <n v="0"/>
    <n v="0"/>
    <n v="7"/>
    <n v="7"/>
  </r>
  <r>
    <x v="6"/>
    <d v="2024-09-08T00:00:00"/>
    <x v="3"/>
    <x v="25"/>
    <x v="20"/>
    <n v="5"/>
    <n v="4"/>
    <n v="-1"/>
    <n v="20"/>
    <n v="11"/>
    <n v="-9"/>
  </r>
  <r>
    <x v="6"/>
    <d v="2024-09-08T00:00:00"/>
    <x v="3"/>
    <x v="25"/>
    <x v="20"/>
    <n v="0"/>
    <n v="0"/>
    <n v="0"/>
    <n v="6"/>
    <n v="7"/>
    <n v="1"/>
  </r>
  <r>
    <x v="6"/>
    <d v="2024-09-15T00:00:00"/>
    <x v="4"/>
    <x v="25"/>
    <x v="23"/>
    <n v="11"/>
    <n v="9"/>
    <n v="-2"/>
    <m/>
    <n v="14"/>
    <n v="14"/>
  </r>
  <r>
    <x v="6"/>
    <d v="2024-09-15T00:00:00"/>
    <x v="4"/>
    <x v="6"/>
    <x v="23"/>
    <n v="3"/>
    <n v="3"/>
    <n v="0"/>
    <n v="6"/>
    <n v="0"/>
    <n v="-6"/>
  </r>
  <r>
    <x v="6"/>
    <d v="2024-09-15T00:00:00"/>
    <x v="4"/>
    <x v="6"/>
    <x v="23"/>
    <n v="14"/>
    <n v="7"/>
    <n v="-7"/>
    <n v="6"/>
    <n v="9"/>
    <n v="3"/>
  </r>
  <r>
    <x v="6"/>
    <d v="2024-09-15T00:00:00"/>
    <x v="4"/>
    <x v="26"/>
    <x v="20"/>
    <n v="30"/>
    <n v="19"/>
    <n v="-11"/>
    <n v="5"/>
    <n v="12"/>
    <n v="7"/>
  </r>
  <r>
    <x v="6"/>
    <d v="2024-09-15T00:00:00"/>
    <x v="4"/>
    <x v="6"/>
    <x v="20"/>
    <n v="2"/>
    <n v="2"/>
    <n v="0"/>
    <n v="0"/>
    <n v="0"/>
    <n v="0"/>
  </r>
  <r>
    <x v="6"/>
    <d v="2024-09-15T00:00:00"/>
    <x v="4"/>
    <x v="6"/>
    <x v="20"/>
    <n v="5"/>
    <n v="5"/>
    <n v="0"/>
    <n v="20"/>
    <n v="12"/>
    <n v="-8"/>
  </r>
  <r>
    <x v="6"/>
    <d v="2024-09-15T00:00:00"/>
    <x v="4"/>
    <x v="6"/>
    <x v="20"/>
    <n v="0"/>
    <n v="0"/>
    <n v="0"/>
    <n v="6"/>
    <n v="7"/>
    <n v="1"/>
  </r>
  <r>
    <x v="6"/>
    <d v="2024-09-15T00:00:00"/>
    <x v="4"/>
    <x v="25"/>
    <x v="20"/>
    <n v="2"/>
    <n v="2"/>
    <n v="0"/>
    <n v="0"/>
    <n v="0"/>
    <n v="0"/>
  </r>
  <r>
    <x v="6"/>
    <d v="2024-09-15T00:00:00"/>
    <x v="4"/>
    <x v="25"/>
    <x v="20"/>
    <n v="5"/>
    <n v="4"/>
    <n v="-1"/>
    <n v="20"/>
    <n v="14"/>
    <n v="-6"/>
  </r>
  <r>
    <x v="6"/>
    <d v="2024-09-15T00:00:00"/>
    <x v="4"/>
    <x v="25"/>
    <x v="20"/>
    <n v="0"/>
    <n v="0"/>
    <n v="0"/>
    <n v="6"/>
    <n v="7"/>
    <n v="1"/>
  </r>
  <r>
    <x v="6"/>
    <d v="2024-09-15T00:00:00"/>
    <x v="4"/>
    <x v="26"/>
    <x v="22"/>
    <m/>
    <n v="1"/>
    <n v="1"/>
    <m/>
    <n v="0"/>
    <n v="0"/>
  </r>
  <r>
    <x v="6"/>
    <d v="2024-09-21T00:00:00"/>
    <x v="5"/>
    <x v="25"/>
    <x v="23"/>
    <n v="11"/>
    <n v="7"/>
    <n v="-4"/>
    <m/>
    <n v="14"/>
    <n v="14"/>
  </r>
  <r>
    <x v="6"/>
    <d v="2024-09-21T00:00:00"/>
    <x v="5"/>
    <x v="6"/>
    <x v="23"/>
    <n v="3"/>
    <n v="3"/>
    <n v="0"/>
    <n v="6"/>
    <n v="0"/>
    <n v="-6"/>
  </r>
  <r>
    <x v="6"/>
    <d v="2024-09-21T00:00:00"/>
    <x v="5"/>
    <x v="6"/>
    <x v="23"/>
    <n v="14"/>
    <n v="7"/>
    <n v="-7"/>
    <n v="6"/>
    <n v="9"/>
    <n v="3"/>
  </r>
  <r>
    <x v="6"/>
    <d v="2024-09-21T00:00:00"/>
    <x v="5"/>
    <x v="26"/>
    <x v="20"/>
    <n v="30"/>
    <n v="19"/>
    <n v="-11"/>
    <n v="5"/>
    <n v="12"/>
    <n v="7"/>
  </r>
  <r>
    <x v="6"/>
    <d v="2024-09-21T00:00:00"/>
    <x v="5"/>
    <x v="6"/>
    <x v="20"/>
    <n v="2"/>
    <n v="2"/>
    <n v="0"/>
    <n v="0"/>
    <n v="0"/>
    <n v="0"/>
  </r>
  <r>
    <x v="6"/>
    <d v="2024-09-21T00:00:00"/>
    <x v="5"/>
    <x v="6"/>
    <x v="20"/>
    <n v="5"/>
    <n v="5"/>
    <n v="0"/>
    <n v="20"/>
    <n v="13"/>
    <n v="-7"/>
  </r>
  <r>
    <x v="6"/>
    <d v="2024-09-21T00:00:00"/>
    <x v="5"/>
    <x v="6"/>
    <x v="20"/>
    <n v="0"/>
    <n v="0"/>
    <n v="0"/>
    <n v="6"/>
    <n v="7"/>
    <n v="1"/>
  </r>
  <r>
    <x v="6"/>
    <d v="2024-09-21T00:00:00"/>
    <x v="5"/>
    <x v="25"/>
    <x v="20"/>
    <n v="2"/>
    <n v="2"/>
    <n v="0"/>
    <n v="0"/>
    <n v="0"/>
    <n v="0"/>
  </r>
  <r>
    <x v="6"/>
    <d v="2024-09-21T00:00:00"/>
    <x v="5"/>
    <x v="25"/>
    <x v="20"/>
    <n v="5"/>
    <n v="4"/>
    <n v="-1"/>
    <n v="20"/>
    <n v="14"/>
    <n v="-6"/>
  </r>
  <r>
    <x v="6"/>
    <d v="2024-09-21T00:00:00"/>
    <x v="5"/>
    <x v="25"/>
    <x v="20"/>
    <n v="0"/>
    <n v="0"/>
    <n v="0"/>
    <n v="6"/>
    <n v="7"/>
    <n v="1"/>
  </r>
  <r>
    <x v="6"/>
    <d v="2024-09-21T00:00:00"/>
    <x v="5"/>
    <x v="26"/>
    <x v="22"/>
    <m/>
    <n v="1"/>
    <n v="1"/>
    <m/>
    <n v="0"/>
    <n v="0"/>
  </r>
  <r>
    <x v="6"/>
    <d v="2024-09-29T00:00:00"/>
    <x v="6"/>
    <x v="6"/>
    <x v="23"/>
    <n v="11"/>
    <n v="9"/>
    <n v="-2"/>
    <m/>
    <n v="13"/>
    <n v="13"/>
  </r>
  <r>
    <x v="6"/>
    <d v="2024-09-29T00:00:00"/>
    <x v="6"/>
    <x v="6"/>
    <x v="23"/>
    <n v="3"/>
    <n v="3"/>
    <n v="0"/>
    <n v="6"/>
    <n v="0"/>
    <n v="-6"/>
  </r>
  <r>
    <x v="6"/>
    <d v="2024-09-29T00:00:00"/>
    <x v="6"/>
    <x v="25"/>
    <x v="23"/>
    <n v="14"/>
    <n v="7"/>
    <n v="-7"/>
    <n v="6"/>
    <n v="11"/>
    <n v="5"/>
  </r>
  <r>
    <x v="6"/>
    <d v="2024-09-29T00:00:00"/>
    <x v="6"/>
    <x v="26"/>
    <x v="20"/>
    <n v="30"/>
    <n v="19"/>
    <n v="-11"/>
    <n v="5"/>
    <n v="15"/>
    <n v="10"/>
  </r>
  <r>
    <x v="6"/>
    <d v="2024-09-29T00:00:00"/>
    <x v="6"/>
    <x v="6"/>
    <x v="20"/>
    <n v="2"/>
    <n v="2"/>
    <n v="0"/>
    <n v="0"/>
    <n v="0"/>
    <n v="0"/>
  </r>
  <r>
    <x v="6"/>
    <d v="2024-09-29T00:00:00"/>
    <x v="6"/>
    <x v="6"/>
    <x v="20"/>
    <n v="5"/>
    <n v="5"/>
    <n v="0"/>
    <n v="20"/>
    <n v="12"/>
    <n v="-8"/>
  </r>
  <r>
    <x v="6"/>
    <d v="2024-09-29T00:00:00"/>
    <x v="6"/>
    <x v="6"/>
    <x v="20"/>
    <n v="0"/>
    <n v="0"/>
    <n v="0"/>
    <n v="6"/>
    <n v="7"/>
    <n v="1"/>
  </r>
  <r>
    <x v="6"/>
    <d v="2024-09-29T00:00:00"/>
    <x v="6"/>
    <x v="25"/>
    <x v="20"/>
    <n v="2"/>
    <n v="2"/>
    <n v="0"/>
    <n v="0"/>
    <n v="0"/>
    <n v="0"/>
  </r>
  <r>
    <x v="6"/>
    <d v="2024-09-29T00:00:00"/>
    <x v="6"/>
    <x v="25"/>
    <x v="20"/>
    <n v="5"/>
    <n v="5"/>
    <n v="0"/>
    <n v="20"/>
    <n v="13"/>
    <n v="-7"/>
  </r>
  <r>
    <x v="6"/>
    <d v="2024-09-29T00:00:00"/>
    <x v="6"/>
    <x v="25"/>
    <x v="20"/>
    <n v="0"/>
    <n v="0"/>
    <n v="0"/>
    <n v="6"/>
    <n v="7"/>
    <n v="1"/>
  </r>
  <r>
    <x v="6"/>
    <d v="2024-09-29T00:00:00"/>
    <x v="6"/>
    <x v="26"/>
    <x v="22"/>
    <m/>
    <n v="1"/>
    <n v="1"/>
    <m/>
    <n v="0"/>
    <n v="0"/>
  </r>
  <r>
    <x v="6"/>
    <d v="2024-10-05T00:00:00"/>
    <x v="7"/>
    <x v="6"/>
    <x v="23"/>
    <n v="11"/>
    <n v="9"/>
    <n v="-2"/>
    <m/>
    <n v="14"/>
    <n v="14"/>
  </r>
  <r>
    <x v="6"/>
    <d v="2024-10-05T00:00:00"/>
    <x v="7"/>
    <x v="6"/>
    <x v="23"/>
    <n v="3"/>
    <n v="3"/>
    <n v="0"/>
    <n v="6"/>
    <n v="0"/>
    <n v="-6"/>
  </r>
  <r>
    <x v="6"/>
    <d v="2024-10-05T00:00:00"/>
    <x v="7"/>
    <x v="25"/>
    <x v="23"/>
    <n v="14"/>
    <n v="7"/>
    <n v="-7"/>
    <n v="6"/>
    <n v="10"/>
    <n v="4"/>
  </r>
  <r>
    <x v="6"/>
    <d v="2024-10-05T00:00:00"/>
    <x v="7"/>
    <x v="26"/>
    <x v="20"/>
    <n v="30"/>
    <n v="19"/>
    <n v="-11"/>
    <n v="5"/>
    <n v="15"/>
    <n v="10"/>
  </r>
  <r>
    <x v="6"/>
    <d v="2024-10-05T00:00:00"/>
    <x v="7"/>
    <x v="6"/>
    <x v="20"/>
    <n v="2"/>
    <n v="2"/>
    <n v="0"/>
    <n v="0"/>
    <n v="0"/>
    <n v="0"/>
  </r>
  <r>
    <x v="6"/>
    <d v="2024-10-05T00:00:00"/>
    <x v="7"/>
    <x v="6"/>
    <x v="20"/>
    <n v="5"/>
    <n v="5"/>
    <n v="0"/>
    <n v="20"/>
    <n v="12"/>
    <n v="-8"/>
  </r>
  <r>
    <x v="6"/>
    <d v="2024-10-05T00:00:00"/>
    <x v="7"/>
    <x v="6"/>
    <x v="20"/>
    <n v="0"/>
    <n v="0"/>
    <n v="0"/>
    <n v="6"/>
    <n v="7"/>
    <n v="1"/>
  </r>
  <r>
    <x v="6"/>
    <d v="2024-10-05T00:00:00"/>
    <x v="7"/>
    <x v="25"/>
    <x v="20"/>
    <n v="2"/>
    <n v="2"/>
    <n v="0"/>
    <n v="0"/>
    <n v="0"/>
    <n v="0"/>
  </r>
  <r>
    <x v="6"/>
    <d v="2024-10-05T00:00:00"/>
    <x v="7"/>
    <x v="25"/>
    <x v="20"/>
    <n v="5"/>
    <n v="5"/>
    <n v="0"/>
    <n v="20"/>
    <n v="10"/>
    <n v="-10"/>
  </r>
  <r>
    <x v="6"/>
    <d v="2024-10-05T00:00:00"/>
    <x v="7"/>
    <x v="25"/>
    <x v="20"/>
    <n v="0"/>
    <n v="0"/>
    <n v="0"/>
    <n v="6"/>
    <n v="7"/>
    <n v="1"/>
  </r>
  <r>
    <x v="6"/>
    <d v="2024-10-05T00:00:00"/>
    <x v="7"/>
    <x v="26"/>
    <x v="22"/>
    <m/>
    <n v="1"/>
    <n v="1"/>
    <m/>
    <n v="0"/>
    <n v="0"/>
  </r>
  <r>
    <x v="6"/>
    <d v="2024-10-13T00:00:00"/>
    <x v="8"/>
    <x v="25"/>
    <x v="23"/>
    <n v="11"/>
    <n v="6"/>
    <n v="-5"/>
    <m/>
    <n v="16"/>
    <n v="16"/>
  </r>
  <r>
    <x v="6"/>
    <d v="2024-10-13T00:00:00"/>
    <x v="8"/>
    <x v="6"/>
    <x v="23"/>
    <n v="3"/>
    <n v="3"/>
    <n v="0"/>
    <n v="6"/>
    <n v="0"/>
    <n v="-6"/>
  </r>
  <r>
    <x v="6"/>
    <d v="2024-10-13T00:00:00"/>
    <x v="8"/>
    <x v="6"/>
    <x v="23"/>
    <n v="14"/>
    <n v="9"/>
    <n v="-5"/>
    <n v="6"/>
    <n v="9"/>
    <n v="3"/>
  </r>
  <r>
    <x v="6"/>
    <d v="2024-10-13T00:00:00"/>
    <x v="8"/>
    <x v="26"/>
    <x v="20"/>
    <n v="30"/>
    <n v="19"/>
    <n v="-11"/>
    <n v="5"/>
    <n v="15"/>
    <n v="10"/>
  </r>
  <r>
    <x v="6"/>
    <d v="2024-10-13T00:00:00"/>
    <x v="8"/>
    <x v="6"/>
    <x v="20"/>
    <n v="2"/>
    <n v="2"/>
    <n v="0"/>
    <n v="0"/>
    <n v="0"/>
    <n v="0"/>
  </r>
  <r>
    <x v="6"/>
    <d v="2024-10-13T00:00:00"/>
    <x v="8"/>
    <x v="6"/>
    <x v="20"/>
    <n v="5"/>
    <n v="5"/>
    <n v="0"/>
    <n v="20"/>
    <n v="12"/>
    <n v="-8"/>
  </r>
  <r>
    <x v="6"/>
    <d v="2024-10-13T00:00:00"/>
    <x v="8"/>
    <x v="6"/>
    <x v="20"/>
    <n v="0"/>
    <n v="0"/>
    <n v="0"/>
    <n v="6"/>
    <n v="7"/>
    <n v="1"/>
  </r>
  <r>
    <x v="6"/>
    <d v="2024-10-13T00:00:00"/>
    <x v="8"/>
    <x v="25"/>
    <x v="20"/>
    <n v="2"/>
    <n v="2"/>
    <n v="0"/>
    <n v="0"/>
    <n v="0"/>
    <n v="0"/>
  </r>
  <r>
    <x v="6"/>
    <d v="2024-10-13T00:00:00"/>
    <x v="8"/>
    <x v="25"/>
    <x v="20"/>
    <n v="5"/>
    <n v="5"/>
    <n v="0"/>
    <n v="20"/>
    <n v="10"/>
    <n v="-10"/>
  </r>
  <r>
    <x v="6"/>
    <d v="2024-10-13T00:00:00"/>
    <x v="8"/>
    <x v="25"/>
    <x v="20"/>
    <n v="0"/>
    <n v="0"/>
    <n v="0"/>
    <n v="6"/>
    <n v="7"/>
    <n v="1"/>
  </r>
  <r>
    <x v="6"/>
    <d v="2024-10-13T00:00:00"/>
    <x v="8"/>
    <x v="26"/>
    <x v="22"/>
    <m/>
    <n v="1"/>
    <n v="1"/>
    <m/>
    <n v="0"/>
    <n v="0"/>
  </r>
  <r>
    <x v="6"/>
    <d v="2024-10-20T00:00:00"/>
    <x v="9"/>
    <x v="25"/>
    <x v="23"/>
    <n v="11"/>
    <n v="7"/>
    <n v="-4"/>
    <m/>
    <n v="11"/>
    <n v="11"/>
  </r>
  <r>
    <x v="6"/>
    <d v="2024-10-20T00:00:00"/>
    <x v="9"/>
    <x v="27"/>
    <x v="23"/>
    <n v="3"/>
    <n v="3"/>
    <n v="0"/>
    <n v="6"/>
    <n v="0"/>
    <n v="-6"/>
  </r>
  <r>
    <x v="6"/>
    <d v="2024-10-20T00:00:00"/>
    <x v="9"/>
    <x v="27"/>
    <x v="23"/>
    <n v="14"/>
    <n v="8"/>
    <n v="-6"/>
    <n v="6"/>
    <n v="9"/>
    <n v="3"/>
  </r>
  <r>
    <x v="6"/>
    <d v="2024-10-20T00:00:00"/>
    <x v="9"/>
    <x v="26"/>
    <x v="23"/>
    <m/>
    <m/>
    <n v="0"/>
    <m/>
    <n v="6"/>
    <n v="6"/>
  </r>
  <r>
    <x v="6"/>
    <d v="2024-10-20T00:00:00"/>
    <x v="9"/>
    <x v="26"/>
    <x v="20"/>
    <n v="30"/>
    <n v="19"/>
    <n v="-11"/>
    <n v="5"/>
    <n v="15"/>
    <n v="10"/>
  </r>
  <r>
    <x v="6"/>
    <d v="2024-10-20T00:00:00"/>
    <x v="9"/>
    <x v="27"/>
    <x v="20"/>
    <n v="2"/>
    <n v="2"/>
    <n v="0"/>
    <n v="0"/>
    <n v="0"/>
    <n v="0"/>
  </r>
  <r>
    <x v="6"/>
    <d v="2024-10-20T00:00:00"/>
    <x v="9"/>
    <x v="27"/>
    <x v="20"/>
    <n v="5"/>
    <n v="5"/>
    <n v="0"/>
    <n v="20"/>
    <n v="12"/>
    <n v="-8"/>
  </r>
  <r>
    <x v="6"/>
    <d v="2024-10-20T00:00:00"/>
    <x v="9"/>
    <x v="27"/>
    <x v="20"/>
    <n v="0"/>
    <n v="0"/>
    <n v="0"/>
    <n v="6"/>
    <n v="7"/>
    <n v="1"/>
  </r>
  <r>
    <x v="6"/>
    <d v="2024-10-20T00:00:00"/>
    <x v="9"/>
    <x v="25"/>
    <x v="20"/>
    <n v="2"/>
    <n v="2"/>
    <n v="0"/>
    <n v="0"/>
    <n v="0"/>
    <n v="0"/>
  </r>
  <r>
    <x v="6"/>
    <d v="2024-10-20T00:00:00"/>
    <x v="9"/>
    <x v="25"/>
    <x v="20"/>
    <n v="5"/>
    <n v="5"/>
    <n v="0"/>
    <n v="20"/>
    <n v="13"/>
    <n v="-7"/>
  </r>
  <r>
    <x v="6"/>
    <d v="2024-10-20T00:00:00"/>
    <x v="9"/>
    <x v="25"/>
    <x v="20"/>
    <n v="0"/>
    <n v="0"/>
    <n v="0"/>
    <n v="6"/>
    <n v="7"/>
    <n v="1"/>
  </r>
  <r>
    <x v="6"/>
    <d v="2024-10-20T00:00:00"/>
    <x v="9"/>
    <x v="26"/>
    <x v="22"/>
    <m/>
    <n v="1"/>
    <n v="1"/>
    <m/>
    <n v="0"/>
    <n v="0"/>
  </r>
  <r>
    <x v="6"/>
    <d v="2024-10-27T00:00:00"/>
    <x v="10"/>
    <x v="26"/>
    <x v="23"/>
    <n v="11"/>
    <n v="9"/>
    <n v="-2"/>
    <m/>
    <n v="10"/>
    <n v="10"/>
  </r>
  <r>
    <x v="6"/>
    <d v="2024-10-27T00:00:00"/>
    <x v="10"/>
    <x v="28"/>
    <x v="23"/>
    <n v="3"/>
    <n v="3"/>
    <n v="0"/>
    <n v="6"/>
    <n v="0"/>
    <n v="-6"/>
  </r>
  <r>
    <x v="6"/>
    <d v="2024-10-27T00:00:00"/>
    <x v="10"/>
    <x v="25"/>
    <x v="23"/>
    <n v="14"/>
    <n v="8"/>
    <n v="-6"/>
    <n v="6"/>
    <n v="11"/>
    <n v="5"/>
  </r>
  <r>
    <x v="6"/>
    <d v="2024-10-27T00:00:00"/>
    <x v="10"/>
    <x v="26"/>
    <x v="23"/>
    <m/>
    <m/>
    <n v="0"/>
    <m/>
    <n v="5"/>
    <n v="5"/>
  </r>
  <r>
    <x v="6"/>
    <d v="2024-10-27T00:00:00"/>
    <x v="10"/>
    <x v="26"/>
    <x v="20"/>
    <n v="30"/>
    <n v="19"/>
    <n v="-11"/>
    <n v="5"/>
    <n v="15"/>
    <n v="10"/>
  </r>
  <r>
    <x v="6"/>
    <d v="2024-10-27T00:00:00"/>
    <x v="10"/>
    <x v="26"/>
    <x v="20"/>
    <n v="2"/>
    <n v="2"/>
    <n v="0"/>
    <n v="0"/>
    <n v="0"/>
    <n v="0"/>
  </r>
  <r>
    <x v="6"/>
    <d v="2024-10-27T00:00:00"/>
    <x v="10"/>
    <x v="26"/>
    <x v="20"/>
    <n v="5"/>
    <n v="5"/>
    <n v="0"/>
    <n v="20"/>
    <n v="13"/>
    <n v="-7"/>
  </r>
  <r>
    <x v="6"/>
    <d v="2024-10-27T00:00:00"/>
    <x v="10"/>
    <x v="26"/>
    <x v="20"/>
    <n v="0"/>
    <n v="0"/>
    <n v="0"/>
    <n v="6"/>
    <n v="7"/>
    <n v="1"/>
  </r>
  <r>
    <x v="6"/>
    <d v="2024-10-27T00:00:00"/>
    <x v="10"/>
    <x v="25"/>
    <x v="20"/>
    <n v="2"/>
    <n v="2"/>
    <n v="0"/>
    <n v="0"/>
    <n v="0"/>
    <n v="0"/>
  </r>
  <r>
    <x v="6"/>
    <d v="2024-10-27T00:00:00"/>
    <x v="10"/>
    <x v="25"/>
    <x v="20"/>
    <n v="5"/>
    <n v="5"/>
    <n v="0"/>
    <n v="20"/>
    <n v="13"/>
    <n v="-7"/>
  </r>
  <r>
    <x v="6"/>
    <d v="2024-10-27T00:00:00"/>
    <x v="10"/>
    <x v="25"/>
    <x v="20"/>
    <n v="0"/>
    <n v="0"/>
    <n v="0"/>
    <n v="6"/>
    <n v="7"/>
    <n v="1"/>
  </r>
  <r>
    <x v="6"/>
    <d v="2024-10-27T00:00:00"/>
    <x v="10"/>
    <x v="26"/>
    <x v="22"/>
    <m/>
    <n v="1"/>
    <n v="1"/>
    <m/>
    <n v="0"/>
    <n v="0"/>
  </r>
  <r>
    <x v="6"/>
    <d v="2024-11-03T00:00:00"/>
    <x v="11"/>
    <x v="26"/>
    <x v="23"/>
    <n v="11"/>
    <n v="10"/>
    <n v="-1"/>
    <m/>
    <n v="10"/>
    <n v="10"/>
  </r>
  <r>
    <x v="6"/>
    <d v="2024-11-03T00:00:00"/>
    <x v="11"/>
    <x v="28"/>
    <x v="23"/>
    <n v="3"/>
    <n v="3"/>
    <n v="0"/>
    <n v="6"/>
    <n v="0"/>
    <n v="-6"/>
  </r>
  <r>
    <x v="6"/>
    <d v="2024-11-03T00:00:00"/>
    <x v="11"/>
    <x v="25"/>
    <x v="23"/>
    <n v="14"/>
    <n v="9"/>
    <n v="-5"/>
    <n v="6"/>
    <n v="11"/>
    <n v="5"/>
  </r>
  <r>
    <x v="6"/>
    <d v="2024-11-03T00:00:00"/>
    <x v="11"/>
    <x v="26"/>
    <x v="23"/>
    <m/>
    <m/>
    <n v="0"/>
    <m/>
    <n v="4"/>
    <n v="4"/>
  </r>
  <r>
    <x v="6"/>
    <d v="2024-11-03T00:00:00"/>
    <x v="11"/>
    <x v="26"/>
    <x v="20"/>
    <n v="30"/>
    <n v="21"/>
    <n v="-9"/>
    <n v="5"/>
    <n v="15"/>
    <n v="10"/>
  </r>
  <r>
    <x v="6"/>
    <d v="2024-11-03T00:00:00"/>
    <x v="11"/>
    <x v="26"/>
    <x v="20"/>
    <n v="2"/>
    <n v="2"/>
    <n v="0"/>
    <n v="0"/>
    <n v="0"/>
    <n v="0"/>
  </r>
  <r>
    <x v="6"/>
    <d v="2024-11-03T00:00:00"/>
    <x v="11"/>
    <x v="26"/>
    <x v="20"/>
    <n v="5"/>
    <n v="5"/>
    <n v="0"/>
    <n v="20"/>
    <n v="13"/>
    <n v="-7"/>
  </r>
  <r>
    <x v="6"/>
    <d v="2024-11-03T00:00:00"/>
    <x v="11"/>
    <x v="26"/>
    <x v="20"/>
    <n v="0"/>
    <n v="0"/>
    <n v="0"/>
    <n v="6"/>
    <n v="7"/>
    <n v="1"/>
  </r>
  <r>
    <x v="6"/>
    <d v="2024-11-03T00:00:00"/>
    <x v="11"/>
    <x v="25"/>
    <x v="20"/>
    <n v="2"/>
    <n v="2"/>
    <n v="0"/>
    <n v="0"/>
    <n v="0"/>
    <n v="0"/>
  </r>
  <r>
    <x v="6"/>
    <d v="2024-11-03T00:00:00"/>
    <x v="11"/>
    <x v="25"/>
    <x v="20"/>
    <n v="5"/>
    <n v="5"/>
    <n v="0"/>
    <n v="20"/>
    <n v="13"/>
    <n v="-7"/>
  </r>
  <r>
    <x v="6"/>
    <d v="2024-11-03T00:00:00"/>
    <x v="11"/>
    <x v="25"/>
    <x v="20"/>
    <n v="0"/>
    <n v="0"/>
    <n v="0"/>
    <n v="6"/>
    <n v="7"/>
    <n v="1"/>
  </r>
  <r>
    <x v="6"/>
    <d v="2024-11-03T00:00:00"/>
    <x v="11"/>
    <x v="26"/>
    <x v="22"/>
    <m/>
    <n v="1"/>
    <n v="1"/>
    <m/>
    <n v="0"/>
    <n v="0"/>
  </r>
  <r>
    <x v="6"/>
    <d v="2024-11-09T00:00:00"/>
    <x v="12"/>
    <x v="26"/>
    <x v="23"/>
    <n v="9"/>
    <n v="9"/>
    <n v="0"/>
    <n v="13"/>
    <n v="10"/>
    <n v="-3"/>
  </r>
  <r>
    <x v="6"/>
    <d v="2024-11-09T00:00:00"/>
    <x v="12"/>
    <x v="26"/>
    <x v="23"/>
    <n v="2"/>
    <n v="2"/>
    <n v="0"/>
    <n v="0"/>
    <n v="0"/>
    <n v="0"/>
  </r>
  <r>
    <x v="6"/>
    <d v="2024-11-09T00:00:00"/>
    <x v="12"/>
    <x v="25"/>
    <x v="23"/>
    <n v="9"/>
    <n v="8"/>
    <n v="-1"/>
    <n v="13"/>
    <n v="11"/>
    <n v="-2"/>
  </r>
  <r>
    <x v="6"/>
    <d v="2024-11-09T00:00:00"/>
    <x v="12"/>
    <x v="25"/>
    <x v="23"/>
    <n v="2"/>
    <n v="2"/>
    <n v="0"/>
    <n v="0"/>
    <n v="0"/>
    <n v="0"/>
  </r>
  <r>
    <x v="6"/>
    <d v="2024-11-09T00:00:00"/>
    <x v="12"/>
    <x v="26"/>
    <x v="23"/>
    <n v="0"/>
    <m/>
    <n v="0"/>
    <n v="0"/>
    <n v="4"/>
    <n v="4"/>
  </r>
  <r>
    <x v="6"/>
    <d v="2024-11-09T00:00:00"/>
    <x v="12"/>
    <x v="26"/>
    <x v="20"/>
    <n v="30"/>
    <n v="20"/>
    <n v="-10"/>
    <n v="15"/>
    <n v="15"/>
    <n v="0"/>
  </r>
  <r>
    <x v="6"/>
    <d v="2024-11-09T00:00:00"/>
    <x v="12"/>
    <x v="26"/>
    <x v="20"/>
    <n v="2"/>
    <n v="2"/>
    <n v="0"/>
    <n v="0"/>
    <n v="0"/>
    <n v="0"/>
  </r>
  <r>
    <x v="6"/>
    <d v="2024-11-09T00:00:00"/>
    <x v="12"/>
    <x v="26"/>
    <x v="20"/>
    <n v="5"/>
    <n v="5"/>
    <n v="0"/>
    <n v="13"/>
    <n v="13"/>
    <n v="0"/>
  </r>
  <r>
    <x v="6"/>
    <d v="2024-11-09T00:00:00"/>
    <x v="12"/>
    <x v="26"/>
    <x v="20"/>
    <n v="0"/>
    <n v="0"/>
    <n v="0"/>
    <n v="7"/>
    <n v="7"/>
    <n v="0"/>
  </r>
  <r>
    <x v="6"/>
    <d v="2024-11-09T00:00:00"/>
    <x v="12"/>
    <x v="25"/>
    <x v="20"/>
    <n v="2"/>
    <n v="2"/>
    <n v="0"/>
    <n v="0"/>
    <n v="0"/>
    <n v="0"/>
  </r>
  <r>
    <x v="6"/>
    <d v="2024-11-09T00:00:00"/>
    <x v="12"/>
    <x v="25"/>
    <x v="20"/>
    <n v="5"/>
    <n v="5"/>
    <n v="0"/>
    <n v="13"/>
    <n v="13"/>
    <n v="0"/>
  </r>
  <r>
    <x v="6"/>
    <d v="2024-11-09T00:00:00"/>
    <x v="12"/>
    <x v="25"/>
    <x v="20"/>
    <n v="0"/>
    <n v="0"/>
    <n v="0"/>
    <n v="7"/>
    <n v="7"/>
    <n v="0"/>
  </r>
  <r>
    <x v="6"/>
    <d v="2024-11-09T00:00:00"/>
    <x v="12"/>
    <x v="26"/>
    <x v="22"/>
    <n v="0"/>
    <n v="1"/>
    <n v="1"/>
    <n v="0"/>
    <n v="0"/>
    <n v="0"/>
  </r>
  <r>
    <x v="6"/>
    <d v="2024-11-09T00:00:00"/>
    <x v="12"/>
    <x v="28"/>
    <x v="22"/>
    <m/>
    <n v="3"/>
    <n v="3"/>
    <m/>
    <m/>
    <n v="0"/>
  </r>
  <r>
    <x v="6"/>
    <d v="2024-11-17T00:00:00"/>
    <x v="13"/>
    <x v="26"/>
    <x v="23"/>
    <n v="9"/>
    <n v="9"/>
    <n v="0"/>
    <n v="13"/>
    <n v="9"/>
    <n v="-4"/>
  </r>
  <r>
    <x v="6"/>
    <d v="2024-11-17T00:00:00"/>
    <x v="13"/>
    <x v="26"/>
    <x v="23"/>
    <n v="2"/>
    <n v="2"/>
    <n v="0"/>
    <n v="0"/>
    <n v="0"/>
    <n v="0"/>
  </r>
  <r>
    <x v="6"/>
    <d v="2024-11-17T00:00:00"/>
    <x v="13"/>
    <x v="25"/>
    <x v="23"/>
    <n v="9"/>
    <n v="9"/>
    <n v="0"/>
    <n v="13"/>
    <n v="15"/>
    <n v="2"/>
  </r>
  <r>
    <x v="6"/>
    <d v="2024-11-17T00:00:00"/>
    <x v="13"/>
    <x v="25"/>
    <x v="23"/>
    <n v="2"/>
    <n v="2"/>
    <n v="0"/>
    <n v="0"/>
    <n v="0"/>
    <n v="0"/>
  </r>
  <r>
    <x v="6"/>
    <d v="2024-11-17T00:00:00"/>
    <x v="13"/>
    <x v="26"/>
    <x v="20"/>
    <n v="30"/>
    <n v="22"/>
    <n v="-8"/>
    <n v="15"/>
    <n v="13"/>
    <n v="-2"/>
  </r>
  <r>
    <x v="6"/>
    <d v="2024-11-17T00:00:00"/>
    <x v="13"/>
    <x v="26"/>
    <x v="20"/>
    <n v="2"/>
    <n v="2"/>
    <n v="0"/>
    <n v="0"/>
    <n v="0"/>
    <n v="0"/>
  </r>
  <r>
    <x v="6"/>
    <d v="2024-11-17T00:00:00"/>
    <x v="13"/>
    <x v="26"/>
    <x v="20"/>
    <n v="5"/>
    <n v="5"/>
    <n v="0"/>
    <n v="13"/>
    <n v="12"/>
    <n v="-1"/>
  </r>
  <r>
    <x v="6"/>
    <d v="2024-11-17T00:00:00"/>
    <x v="13"/>
    <x v="26"/>
    <x v="20"/>
    <n v="0"/>
    <n v="0"/>
    <n v="0"/>
    <n v="7"/>
    <n v="7"/>
    <n v="0"/>
  </r>
  <r>
    <x v="6"/>
    <d v="2024-11-17T00:00:00"/>
    <x v="13"/>
    <x v="25"/>
    <x v="20"/>
    <n v="2"/>
    <n v="2"/>
    <n v="0"/>
    <n v="0"/>
    <n v="0"/>
    <n v="0"/>
  </r>
  <r>
    <x v="6"/>
    <d v="2024-11-17T00:00:00"/>
    <x v="13"/>
    <x v="25"/>
    <x v="20"/>
    <n v="5"/>
    <n v="5"/>
    <n v="0"/>
    <n v="13"/>
    <n v="14"/>
    <n v="1"/>
  </r>
  <r>
    <x v="6"/>
    <d v="2024-11-17T00:00:00"/>
    <x v="13"/>
    <x v="25"/>
    <x v="20"/>
    <n v="0"/>
    <n v="0"/>
    <n v="0"/>
    <n v="7"/>
    <n v="7"/>
    <n v="0"/>
  </r>
  <r>
    <x v="6"/>
    <d v="2024-11-17T00:00:00"/>
    <x v="13"/>
    <x v="26"/>
    <x v="22"/>
    <n v="0"/>
    <n v="1"/>
    <n v="1"/>
    <n v="0"/>
    <n v="0"/>
    <n v="0"/>
  </r>
  <r>
    <x v="6"/>
    <d v="2024-11-17T00:00:00"/>
    <x v="13"/>
    <x v="28"/>
    <x v="22"/>
    <m/>
    <n v="3"/>
    <n v="3"/>
    <m/>
    <m/>
    <n v="0"/>
  </r>
  <r>
    <x v="6"/>
    <d v="2024-11-24T00:00:00"/>
    <x v="14"/>
    <x v="26"/>
    <x v="23"/>
    <n v="9"/>
    <n v="9"/>
    <n v="0"/>
    <n v="13"/>
    <n v="12"/>
    <n v="-1"/>
  </r>
  <r>
    <x v="6"/>
    <d v="2024-11-24T00:00:00"/>
    <x v="14"/>
    <x v="26"/>
    <x v="23"/>
    <n v="2"/>
    <n v="2"/>
    <n v="0"/>
    <n v="0"/>
    <n v="0"/>
    <n v="0"/>
  </r>
  <r>
    <x v="6"/>
    <d v="2024-11-24T00:00:00"/>
    <x v="14"/>
    <x v="25"/>
    <x v="23"/>
    <n v="9"/>
    <n v="9"/>
    <n v="0"/>
    <n v="13"/>
    <n v="12"/>
    <n v="-1"/>
  </r>
  <r>
    <x v="6"/>
    <d v="2024-11-24T00:00:00"/>
    <x v="14"/>
    <x v="25"/>
    <x v="23"/>
    <n v="2"/>
    <n v="2"/>
    <n v="0"/>
    <n v="0"/>
    <n v="0"/>
    <n v="0"/>
  </r>
  <r>
    <x v="6"/>
    <d v="2024-11-24T00:00:00"/>
    <x v="14"/>
    <x v="26"/>
    <x v="20"/>
    <n v="30"/>
    <n v="22"/>
    <n v="-8"/>
    <n v="15"/>
    <n v="12"/>
    <n v="-3"/>
  </r>
  <r>
    <x v="6"/>
    <d v="2024-11-24T00:00:00"/>
    <x v="14"/>
    <x v="26"/>
    <x v="20"/>
    <n v="2"/>
    <n v="2"/>
    <n v="0"/>
    <n v="0"/>
    <n v="0"/>
    <n v="0"/>
  </r>
  <r>
    <x v="6"/>
    <d v="2024-11-24T00:00:00"/>
    <x v="14"/>
    <x v="26"/>
    <x v="20"/>
    <n v="5"/>
    <n v="5"/>
    <n v="0"/>
    <n v="13"/>
    <n v="12"/>
    <n v="-1"/>
  </r>
  <r>
    <x v="6"/>
    <d v="2024-11-24T00:00:00"/>
    <x v="14"/>
    <x v="26"/>
    <x v="20"/>
    <n v="0"/>
    <n v="0"/>
    <n v="0"/>
    <n v="7"/>
    <n v="7"/>
    <n v="0"/>
  </r>
  <r>
    <x v="6"/>
    <d v="2024-11-24T00:00:00"/>
    <x v="14"/>
    <x v="25"/>
    <x v="20"/>
    <n v="2"/>
    <n v="2"/>
    <n v="0"/>
    <n v="0"/>
    <n v="0"/>
    <n v="0"/>
  </r>
  <r>
    <x v="6"/>
    <d v="2024-11-24T00:00:00"/>
    <x v="14"/>
    <x v="25"/>
    <x v="20"/>
    <n v="5"/>
    <n v="5"/>
    <n v="0"/>
    <n v="13"/>
    <n v="12"/>
    <n v="-1"/>
  </r>
  <r>
    <x v="6"/>
    <d v="2024-11-24T00:00:00"/>
    <x v="14"/>
    <x v="25"/>
    <x v="20"/>
    <n v="0"/>
    <n v="0"/>
    <n v="0"/>
    <n v="7"/>
    <n v="7"/>
    <n v="0"/>
  </r>
  <r>
    <x v="6"/>
    <d v="2024-11-24T00:00:00"/>
    <x v="14"/>
    <x v="26"/>
    <x v="22"/>
    <n v="0"/>
    <n v="1"/>
    <n v="1"/>
    <n v="0"/>
    <n v="0"/>
    <n v="0"/>
  </r>
  <r>
    <x v="6"/>
    <d v="2024-11-24T00:00:00"/>
    <x v="14"/>
    <x v="28"/>
    <x v="22"/>
    <m/>
    <n v="3"/>
    <n v="3"/>
    <m/>
    <m/>
    <n v="0"/>
  </r>
  <r>
    <x v="6"/>
    <d v="2024-12-01T00:00:00"/>
    <x v="15"/>
    <x v="26"/>
    <x v="23"/>
    <n v="9"/>
    <n v="10"/>
    <n v="1"/>
    <n v="13"/>
    <n v="12"/>
    <n v="-1"/>
  </r>
  <r>
    <x v="6"/>
    <d v="2024-12-01T00:00:00"/>
    <x v="15"/>
    <x v="26"/>
    <x v="23"/>
    <n v="2"/>
    <n v="2"/>
    <n v="0"/>
    <n v="0"/>
    <n v="0"/>
    <n v="0"/>
  </r>
  <r>
    <x v="6"/>
    <d v="2024-12-01T00:00:00"/>
    <x v="15"/>
    <x v="25"/>
    <x v="23"/>
    <n v="9"/>
    <n v="10"/>
    <n v="1"/>
    <n v="13"/>
    <n v="12"/>
    <n v="-1"/>
  </r>
  <r>
    <x v="6"/>
    <d v="2024-12-01T00:00:00"/>
    <x v="15"/>
    <x v="25"/>
    <x v="23"/>
    <n v="2"/>
    <n v="2"/>
    <n v="0"/>
    <n v="0"/>
    <n v="0"/>
    <n v="0"/>
  </r>
  <r>
    <x v="6"/>
    <d v="2024-12-01T00:00:00"/>
    <x v="15"/>
    <x v="26"/>
    <x v="20"/>
    <n v="30"/>
    <n v="24"/>
    <n v="-6"/>
    <n v="15"/>
    <n v="14"/>
    <n v="-1"/>
  </r>
  <r>
    <x v="6"/>
    <d v="2024-12-01T00:00:00"/>
    <x v="15"/>
    <x v="26"/>
    <x v="20"/>
    <n v="2"/>
    <n v="2"/>
    <n v="0"/>
    <n v="0"/>
    <n v="0"/>
    <n v="0"/>
  </r>
  <r>
    <x v="6"/>
    <d v="2024-12-01T00:00:00"/>
    <x v="15"/>
    <x v="26"/>
    <x v="20"/>
    <n v="5"/>
    <n v="6"/>
    <n v="1"/>
    <n v="13"/>
    <n v="13"/>
    <n v="0"/>
  </r>
  <r>
    <x v="6"/>
    <d v="2024-12-01T00:00:00"/>
    <x v="15"/>
    <x v="26"/>
    <x v="20"/>
    <n v="0"/>
    <n v="0"/>
    <n v="0"/>
    <n v="7"/>
    <n v="7"/>
    <n v="0"/>
  </r>
  <r>
    <x v="6"/>
    <d v="2024-12-01T00:00:00"/>
    <x v="15"/>
    <x v="25"/>
    <x v="20"/>
    <n v="2"/>
    <n v="2"/>
    <n v="0"/>
    <n v="0"/>
    <n v="0"/>
    <n v="0"/>
  </r>
  <r>
    <x v="6"/>
    <d v="2024-12-01T00:00:00"/>
    <x v="15"/>
    <x v="25"/>
    <x v="20"/>
    <n v="5"/>
    <n v="6"/>
    <n v="1"/>
    <n v="13"/>
    <n v="13"/>
    <n v="0"/>
  </r>
  <r>
    <x v="6"/>
    <d v="2024-12-01T00:00:00"/>
    <x v="15"/>
    <x v="25"/>
    <x v="20"/>
    <n v="0"/>
    <n v="0"/>
    <n v="0"/>
    <n v="7"/>
    <n v="7"/>
    <n v="0"/>
  </r>
  <r>
    <x v="6"/>
    <d v="2024-12-01T00:00:00"/>
    <x v="15"/>
    <x v="26"/>
    <x v="22"/>
    <n v="0"/>
    <n v="1"/>
    <n v="1"/>
    <n v="0"/>
    <n v="0"/>
    <n v="0"/>
  </r>
  <r>
    <x v="6"/>
    <d v="2024-12-01T00:00:00"/>
    <x v="15"/>
    <x v="28"/>
    <x v="22"/>
    <m/>
    <n v="4"/>
    <n v="4"/>
    <m/>
    <m/>
    <n v="0"/>
  </r>
  <r>
    <x v="6"/>
    <d v="2024-12-08T00:00:00"/>
    <x v="16"/>
    <x v="25"/>
    <x v="23"/>
    <n v="9"/>
    <n v="10"/>
    <n v="1"/>
    <n v="13"/>
    <n v="12"/>
    <n v="-1"/>
  </r>
  <r>
    <x v="6"/>
    <d v="2024-12-08T00:00:00"/>
    <x v="16"/>
    <x v="25"/>
    <x v="23"/>
    <n v="2"/>
    <n v="2"/>
    <n v="0"/>
    <n v="0"/>
    <n v="0"/>
    <n v="0"/>
  </r>
  <r>
    <x v="6"/>
    <d v="2024-12-08T00:00:00"/>
    <x v="16"/>
    <x v="26"/>
    <x v="23"/>
    <n v="9"/>
    <n v="10"/>
    <n v="1"/>
    <n v="13"/>
    <n v="12"/>
    <n v="-1"/>
  </r>
  <r>
    <x v="6"/>
    <d v="2024-12-08T00:00:00"/>
    <x v="16"/>
    <x v="26"/>
    <x v="23"/>
    <n v="2"/>
    <n v="2"/>
    <n v="0"/>
    <n v="0"/>
    <n v="0"/>
    <n v="0"/>
  </r>
  <r>
    <x v="6"/>
    <d v="2024-12-08T00:00:00"/>
    <x v="16"/>
    <x v="26"/>
    <x v="20"/>
    <n v="30"/>
    <n v="24"/>
    <n v="-6"/>
    <n v="15"/>
    <n v="15"/>
    <n v="0"/>
  </r>
  <r>
    <x v="6"/>
    <d v="2024-12-08T00:00:00"/>
    <x v="16"/>
    <x v="26"/>
    <x v="20"/>
    <n v="2"/>
    <n v="2"/>
    <n v="0"/>
    <n v="0"/>
    <n v="0"/>
    <n v="0"/>
  </r>
  <r>
    <x v="6"/>
    <d v="2024-12-08T00:00:00"/>
    <x v="16"/>
    <x v="26"/>
    <x v="20"/>
    <n v="5"/>
    <n v="6"/>
    <n v="1"/>
    <n v="13"/>
    <n v="13"/>
    <n v="0"/>
  </r>
  <r>
    <x v="6"/>
    <d v="2024-12-08T00:00:00"/>
    <x v="16"/>
    <x v="26"/>
    <x v="20"/>
    <n v="0"/>
    <n v="0"/>
    <n v="0"/>
    <n v="7"/>
    <n v="7"/>
    <n v="0"/>
  </r>
  <r>
    <x v="6"/>
    <d v="2024-12-08T00:00:00"/>
    <x v="16"/>
    <x v="25"/>
    <x v="20"/>
    <n v="2"/>
    <n v="2"/>
    <n v="0"/>
    <n v="0"/>
    <n v="0"/>
    <n v="0"/>
  </r>
  <r>
    <x v="6"/>
    <d v="2024-12-08T00:00:00"/>
    <x v="16"/>
    <x v="25"/>
    <x v="20"/>
    <n v="5"/>
    <n v="6"/>
    <n v="1"/>
    <n v="13"/>
    <n v="13"/>
    <n v="0"/>
  </r>
  <r>
    <x v="6"/>
    <d v="2024-12-08T00:00:00"/>
    <x v="16"/>
    <x v="25"/>
    <x v="20"/>
    <n v="0"/>
    <n v="0"/>
    <n v="0"/>
    <n v="7"/>
    <n v="7"/>
    <n v="0"/>
  </r>
  <r>
    <x v="6"/>
    <d v="2024-12-08T00:00:00"/>
    <x v="16"/>
    <x v="26"/>
    <x v="22"/>
    <n v="0"/>
    <n v="1"/>
    <n v="1"/>
    <n v="0"/>
    <n v="0"/>
    <n v="0"/>
  </r>
  <r>
    <x v="6"/>
    <d v="2024-12-08T00:00:00"/>
    <x v="16"/>
    <x v="28"/>
    <x v="22"/>
    <m/>
    <n v="4"/>
    <n v="4"/>
    <m/>
    <m/>
    <n v="0"/>
  </r>
  <r>
    <x v="6"/>
    <d v="2024-12-15T00:00:00"/>
    <x v="17"/>
    <x v="26"/>
    <x v="23"/>
    <n v="9"/>
    <n v="10"/>
    <n v="1"/>
    <n v="13"/>
    <n v="12"/>
    <n v="-1"/>
  </r>
  <r>
    <x v="6"/>
    <d v="2024-12-15T00:00:00"/>
    <x v="17"/>
    <x v="26"/>
    <x v="23"/>
    <n v="2"/>
    <n v="2"/>
    <n v="0"/>
    <n v="0"/>
    <n v="0"/>
    <n v="0"/>
  </r>
  <r>
    <x v="6"/>
    <d v="2024-12-15T00:00:00"/>
    <x v="17"/>
    <x v="26"/>
    <x v="23"/>
    <n v="9"/>
    <n v="10"/>
    <n v="1"/>
    <n v="13"/>
    <n v="12"/>
    <n v="-1"/>
  </r>
  <r>
    <x v="6"/>
    <d v="2024-12-15T00:00:00"/>
    <x v="17"/>
    <x v="26"/>
    <x v="23"/>
    <n v="2"/>
    <n v="2"/>
    <n v="0"/>
    <n v="0"/>
    <n v="0"/>
    <n v="0"/>
  </r>
  <r>
    <x v="6"/>
    <d v="2024-12-15T00:00:00"/>
    <x v="17"/>
    <x v="26"/>
    <x v="20"/>
    <n v="30"/>
    <n v="24"/>
    <n v="-6"/>
    <n v="15"/>
    <n v="14"/>
    <n v="-1"/>
  </r>
  <r>
    <x v="6"/>
    <d v="2024-12-15T00:00:00"/>
    <x v="17"/>
    <x v="26"/>
    <x v="20"/>
    <n v="2"/>
    <n v="2"/>
    <n v="0"/>
    <n v="0"/>
    <n v="0"/>
    <n v="0"/>
  </r>
  <r>
    <x v="6"/>
    <d v="2024-12-15T00:00:00"/>
    <x v="17"/>
    <x v="26"/>
    <x v="20"/>
    <n v="5"/>
    <n v="6"/>
    <n v="1"/>
    <n v="13"/>
    <n v="13"/>
    <n v="0"/>
  </r>
  <r>
    <x v="6"/>
    <d v="2024-12-15T00:00:00"/>
    <x v="17"/>
    <x v="26"/>
    <x v="20"/>
    <n v="0"/>
    <n v="0"/>
    <n v="0"/>
    <n v="7"/>
    <n v="7"/>
    <n v="0"/>
  </r>
  <r>
    <x v="6"/>
    <d v="2024-12-15T00:00:00"/>
    <x v="17"/>
    <x v="26"/>
    <x v="20"/>
    <n v="2"/>
    <n v="2"/>
    <n v="0"/>
    <n v="0"/>
    <n v="0"/>
    <n v="0"/>
  </r>
  <r>
    <x v="6"/>
    <d v="2024-12-15T00:00:00"/>
    <x v="17"/>
    <x v="26"/>
    <x v="20"/>
    <n v="5"/>
    <n v="6"/>
    <n v="1"/>
    <n v="13"/>
    <n v="13"/>
    <n v="0"/>
  </r>
  <r>
    <x v="6"/>
    <d v="2024-12-15T00:00:00"/>
    <x v="17"/>
    <x v="26"/>
    <x v="20"/>
    <n v="0"/>
    <n v="0"/>
    <n v="0"/>
    <n v="7"/>
    <n v="6"/>
    <n v="-1"/>
  </r>
  <r>
    <x v="6"/>
    <d v="2024-12-15T00:00:00"/>
    <x v="17"/>
    <x v="26"/>
    <x v="22"/>
    <n v="0"/>
    <n v="1"/>
    <n v="1"/>
    <n v="0"/>
    <n v="0"/>
    <n v="0"/>
  </r>
  <r>
    <x v="6"/>
    <d v="2024-12-15T00:00:00"/>
    <x v="17"/>
    <x v="26"/>
    <x v="22"/>
    <m/>
    <n v="4"/>
    <n v="4"/>
    <m/>
    <m/>
    <n v="0"/>
  </r>
  <r>
    <x v="6"/>
    <d v="2024-12-22T00:00:00"/>
    <x v="18"/>
    <x v="26"/>
    <x v="23"/>
    <n v="9"/>
    <n v="10"/>
    <n v="1"/>
    <n v="13"/>
    <n v="11"/>
    <n v="-2"/>
  </r>
  <r>
    <x v="6"/>
    <d v="2024-12-22T00:00:00"/>
    <x v="18"/>
    <x v="26"/>
    <x v="23"/>
    <n v="2"/>
    <n v="2"/>
    <n v="0"/>
    <n v="0"/>
    <n v="0"/>
    <n v="0"/>
  </r>
  <r>
    <x v="6"/>
    <d v="2024-12-22T00:00:00"/>
    <x v="18"/>
    <x v="26"/>
    <x v="23"/>
    <n v="9"/>
    <n v="9"/>
    <n v="0"/>
    <n v="13"/>
    <n v="10"/>
    <n v="-3"/>
  </r>
  <r>
    <x v="6"/>
    <d v="2024-12-22T00:00:00"/>
    <x v="18"/>
    <x v="26"/>
    <x v="23"/>
    <n v="2"/>
    <n v="2"/>
    <n v="0"/>
    <n v="0"/>
    <n v="0"/>
    <n v="0"/>
  </r>
  <r>
    <x v="6"/>
    <d v="2024-12-22T00:00:00"/>
    <x v="18"/>
    <x v="26"/>
    <x v="20"/>
    <n v="30"/>
    <n v="24"/>
    <n v="-6"/>
    <n v="15"/>
    <n v="14"/>
    <n v="-1"/>
  </r>
  <r>
    <x v="6"/>
    <d v="2024-12-22T00:00:00"/>
    <x v="18"/>
    <x v="26"/>
    <x v="20"/>
    <n v="2"/>
    <n v="2"/>
    <n v="0"/>
    <n v="0"/>
    <n v="0"/>
    <n v="0"/>
  </r>
  <r>
    <x v="6"/>
    <d v="2024-12-22T00:00:00"/>
    <x v="18"/>
    <x v="26"/>
    <x v="20"/>
    <n v="5"/>
    <n v="6"/>
    <n v="1"/>
    <n v="13"/>
    <n v="13"/>
    <n v="0"/>
  </r>
  <r>
    <x v="6"/>
    <d v="2024-12-22T00:00:00"/>
    <x v="18"/>
    <x v="26"/>
    <x v="20"/>
    <n v="0"/>
    <n v="0"/>
    <n v="0"/>
    <n v="7"/>
    <n v="6"/>
    <n v="-1"/>
  </r>
  <r>
    <x v="6"/>
    <d v="2024-12-22T00:00:00"/>
    <x v="18"/>
    <x v="26"/>
    <x v="20"/>
    <n v="2"/>
    <n v="2"/>
    <n v="0"/>
    <n v="0"/>
    <n v="0"/>
    <n v="0"/>
  </r>
  <r>
    <x v="6"/>
    <d v="2024-12-22T00:00:00"/>
    <x v="18"/>
    <x v="26"/>
    <x v="20"/>
    <n v="5"/>
    <n v="6"/>
    <n v="1"/>
    <n v="13"/>
    <n v="13"/>
    <n v="0"/>
  </r>
  <r>
    <x v="6"/>
    <d v="2024-12-22T00:00:00"/>
    <x v="18"/>
    <x v="26"/>
    <x v="20"/>
    <n v="0"/>
    <n v="0"/>
    <n v="0"/>
    <n v="7"/>
    <n v="6"/>
    <n v="-1"/>
  </r>
  <r>
    <x v="6"/>
    <d v="2024-12-22T00:00:00"/>
    <x v="18"/>
    <x v="26"/>
    <x v="22"/>
    <n v="0"/>
    <n v="1"/>
    <n v="1"/>
    <n v="0"/>
    <n v="0"/>
    <n v="0"/>
  </r>
  <r>
    <x v="6"/>
    <d v="2024-12-22T00:00:00"/>
    <x v="18"/>
    <x v="26"/>
    <x v="22"/>
    <m/>
    <n v="4"/>
    <n v="4"/>
    <m/>
    <m/>
    <n v="0"/>
  </r>
  <r>
    <x v="6"/>
    <d v="2024-12-29T00:00:00"/>
    <x v="19"/>
    <x v="26"/>
    <x v="23"/>
    <n v="9"/>
    <n v="9"/>
    <n v="0"/>
    <n v="13"/>
    <n v="11"/>
    <n v="-2"/>
  </r>
  <r>
    <x v="6"/>
    <d v="2024-12-29T00:00:00"/>
    <x v="19"/>
    <x v="26"/>
    <x v="23"/>
    <n v="2"/>
    <n v="2"/>
    <n v="0"/>
    <n v="0"/>
    <n v="0"/>
    <n v="0"/>
  </r>
  <r>
    <x v="6"/>
    <d v="2024-12-29T00:00:00"/>
    <x v="19"/>
    <x v="26"/>
    <x v="23"/>
    <n v="9"/>
    <n v="10"/>
    <n v="1"/>
    <n v="13"/>
    <n v="11"/>
    <n v="-2"/>
  </r>
  <r>
    <x v="6"/>
    <d v="2024-12-29T00:00:00"/>
    <x v="19"/>
    <x v="26"/>
    <x v="23"/>
    <n v="2"/>
    <n v="1"/>
    <n v="-1"/>
    <n v="0"/>
    <n v="0"/>
    <n v="0"/>
  </r>
  <r>
    <x v="6"/>
    <d v="2024-12-29T00:00:00"/>
    <x v="19"/>
    <x v="26"/>
    <x v="20"/>
    <n v="30"/>
    <n v="24"/>
    <n v="-6"/>
    <n v="15"/>
    <n v="14"/>
    <n v="-1"/>
  </r>
  <r>
    <x v="6"/>
    <d v="2024-12-29T00:00:00"/>
    <x v="19"/>
    <x v="26"/>
    <x v="20"/>
    <n v="2"/>
    <n v="2"/>
    <n v="0"/>
    <n v="0"/>
    <n v="0"/>
    <n v="0"/>
  </r>
  <r>
    <x v="6"/>
    <d v="2024-12-29T00:00:00"/>
    <x v="19"/>
    <x v="26"/>
    <x v="20"/>
    <n v="5"/>
    <n v="6"/>
    <n v="1"/>
    <n v="13"/>
    <n v="13"/>
    <n v="0"/>
  </r>
  <r>
    <x v="6"/>
    <d v="2024-12-29T00:00:00"/>
    <x v="19"/>
    <x v="26"/>
    <x v="20"/>
    <n v="0"/>
    <n v="0"/>
    <n v="0"/>
    <n v="7"/>
    <n v="6"/>
    <n v="-1"/>
  </r>
  <r>
    <x v="6"/>
    <d v="2024-12-29T00:00:00"/>
    <x v="19"/>
    <x v="26"/>
    <x v="20"/>
    <n v="2"/>
    <n v="2"/>
    <n v="0"/>
    <n v="0"/>
    <n v="0"/>
    <n v="0"/>
  </r>
  <r>
    <x v="6"/>
    <d v="2024-12-29T00:00:00"/>
    <x v="19"/>
    <x v="26"/>
    <x v="20"/>
    <n v="5"/>
    <n v="6"/>
    <n v="1"/>
    <n v="13"/>
    <n v="13"/>
    <n v="0"/>
  </r>
  <r>
    <x v="6"/>
    <d v="2024-12-29T00:00:00"/>
    <x v="19"/>
    <x v="26"/>
    <x v="20"/>
    <n v="0"/>
    <n v="0"/>
    <n v="0"/>
    <n v="7"/>
    <n v="6"/>
    <n v="-1"/>
  </r>
  <r>
    <x v="6"/>
    <d v="2024-12-29T00:00:00"/>
    <x v="19"/>
    <x v="26"/>
    <x v="22"/>
    <n v="0"/>
    <n v="1"/>
    <n v="1"/>
    <n v="0"/>
    <n v="0"/>
    <n v="0"/>
  </r>
  <r>
    <x v="6"/>
    <d v="2024-12-29T00:00:00"/>
    <x v="19"/>
    <x v="26"/>
    <x v="22"/>
    <m/>
    <n v="5"/>
    <n v="5"/>
    <m/>
    <m/>
    <n v="0"/>
  </r>
  <r>
    <x v="6"/>
    <d v="2025-01-09T00:00:00"/>
    <x v="21"/>
    <x v="26"/>
    <x v="23"/>
    <n v="9"/>
    <n v="10"/>
    <n v="1"/>
    <n v="13"/>
    <n v="9"/>
    <n v="-4"/>
  </r>
  <r>
    <x v="6"/>
    <d v="2025-01-09T00:00:00"/>
    <x v="21"/>
    <x v="26"/>
    <x v="23"/>
    <n v="2"/>
    <n v="1"/>
    <n v="-1"/>
    <n v="0"/>
    <n v="0"/>
    <n v="0"/>
  </r>
  <r>
    <x v="6"/>
    <d v="2025-01-09T00:00:00"/>
    <x v="21"/>
    <x v="26"/>
    <x v="23"/>
    <n v="9"/>
    <n v="9"/>
    <n v="0"/>
    <n v="13"/>
    <n v="11"/>
    <n v="-2"/>
  </r>
  <r>
    <x v="6"/>
    <d v="2025-01-09T00:00:00"/>
    <x v="21"/>
    <x v="26"/>
    <x v="23"/>
    <n v="2"/>
    <n v="1"/>
    <n v="-1"/>
    <n v="0"/>
    <n v="0"/>
    <n v="0"/>
  </r>
  <r>
    <x v="6"/>
    <d v="2025-01-09T00:00:00"/>
    <x v="21"/>
    <x v="26"/>
    <x v="20"/>
    <n v="30"/>
    <n v="24"/>
    <n v="-6"/>
    <n v="15"/>
    <n v="14"/>
    <n v="-1"/>
  </r>
  <r>
    <x v="6"/>
    <d v="2025-01-09T00:00:00"/>
    <x v="21"/>
    <x v="26"/>
    <x v="20"/>
    <n v="2"/>
    <n v="2"/>
    <n v="0"/>
    <n v="0"/>
    <n v="0"/>
    <n v="0"/>
  </r>
  <r>
    <x v="6"/>
    <d v="2025-01-09T00:00:00"/>
    <x v="21"/>
    <x v="26"/>
    <x v="20"/>
    <n v="5"/>
    <n v="6"/>
    <n v="1"/>
    <n v="13"/>
    <n v="12"/>
    <n v="-1"/>
  </r>
  <r>
    <x v="6"/>
    <d v="2025-01-09T00:00:00"/>
    <x v="21"/>
    <x v="26"/>
    <x v="20"/>
    <n v="0"/>
    <n v="0"/>
    <n v="0"/>
    <n v="7"/>
    <n v="6"/>
    <n v="-1"/>
  </r>
  <r>
    <x v="6"/>
    <d v="2025-01-09T00:00:00"/>
    <x v="21"/>
    <x v="26"/>
    <x v="20"/>
    <n v="2"/>
    <n v="2"/>
    <n v="0"/>
    <n v="0"/>
    <n v="0"/>
    <n v="0"/>
  </r>
  <r>
    <x v="6"/>
    <d v="2025-01-09T00:00:00"/>
    <x v="21"/>
    <x v="26"/>
    <x v="20"/>
    <n v="5"/>
    <n v="6"/>
    <n v="1"/>
    <n v="13"/>
    <n v="11"/>
    <n v="-2"/>
  </r>
  <r>
    <x v="6"/>
    <d v="2025-01-09T00:00:00"/>
    <x v="21"/>
    <x v="26"/>
    <x v="20"/>
    <n v="0"/>
    <n v="0"/>
    <n v="0"/>
    <n v="7"/>
    <n v="6"/>
    <n v="-1"/>
  </r>
  <r>
    <x v="6"/>
    <d v="2025-01-09T00:00:00"/>
    <x v="21"/>
    <x v="26"/>
    <x v="22"/>
    <n v="0"/>
    <n v="1"/>
    <n v="1"/>
    <n v="0"/>
    <n v="0"/>
    <n v="0"/>
  </r>
  <r>
    <x v="6"/>
    <d v="2025-01-09T00:00:00"/>
    <x v="21"/>
    <x v="26"/>
    <x v="22"/>
    <m/>
    <n v="4"/>
    <n v="4"/>
    <m/>
    <m/>
    <n v="0"/>
  </r>
  <r>
    <x v="6"/>
    <d v="2025-01-13T00:00:00"/>
    <x v="22"/>
    <x v="26"/>
    <x v="23"/>
    <n v="9"/>
    <n v="10"/>
    <n v="1"/>
    <n v="13"/>
    <n v="8"/>
    <n v="-5"/>
  </r>
  <r>
    <x v="6"/>
    <d v="2025-01-13T00:00:00"/>
    <x v="22"/>
    <x v="26"/>
    <x v="23"/>
    <n v="2"/>
    <n v="2"/>
    <n v="0"/>
    <n v="0"/>
    <n v="0"/>
    <n v="0"/>
  </r>
  <r>
    <x v="6"/>
    <d v="2025-01-13T00:00:00"/>
    <x v="22"/>
    <x v="26"/>
    <x v="23"/>
    <n v="9"/>
    <n v="9"/>
    <n v="0"/>
    <n v="13"/>
    <n v="11"/>
    <n v="-2"/>
  </r>
  <r>
    <x v="6"/>
    <d v="2025-01-13T00:00:00"/>
    <x v="22"/>
    <x v="26"/>
    <x v="23"/>
    <n v="2"/>
    <n v="2"/>
    <n v="0"/>
    <n v="0"/>
    <n v="0"/>
    <n v="0"/>
  </r>
  <r>
    <x v="6"/>
    <d v="2025-01-13T00:00:00"/>
    <x v="22"/>
    <x v="26"/>
    <x v="20"/>
    <n v="30"/>
    <n v="26"/>
    <n v="-4"/>
    <n v="15"/>
    <n v="14"/>
    <n v="-1"/>
  </r>
  <r>
    <x v="6"/>
    <d v="2025-01-13T00:00:00"/>
    <x v="22"/>
    <x v="26"/>
    <x v="20"/>
    <n v="2"/>
    <n v="2"/>
    <n v="0"/>
    <n v="0"/>
    <n v="0"/>
    <n v="0"/>
  </r>
  <r>
    <x v="6"/>
    <d v="2025-01-13T00:00:00"/>
    <x v="22"/>
    <x v="26"/>
    <x v="20"/>
    <n v="5"/>
    <n v="6"/>
    <n v="1"/>
    <n v="13"/>
    <n v="12"/>
    <n v="-1"/>
  </r>
  <r>
    <x v="6"/>
    <d v="2025-01-13T00:00:00"/>
    <x v="22"/>
    <x v="26"/>
    <x v="20"/>
    <n v="0"/>
    <n v="0"/>
    <n v="0"/>
    <n v="7"/>
    <n v="6"/>
    <n v="-1"/>
  </r>
  <r>
    <x v="6"/>
    <d v="2025-01-13T00:00:00"/>
    <x v="22"/>
    <x v="26"/>
    <x v="20"/>
    <n v="2"/>
    <n v="2"/>
    <n v="0"/>
    <n v="0"/>
    <n v="0"/>
    <n v="0"/>
  </r>
  <r>
    <x v="6"/>
    <d v="2025-01-13T00:00:00"/>
    <x v="22"/>
    <x v="26"/>
    <x v="20"/>
    <n v="5"/>
    <n v="6"/>
    <n v="1"/>
    <n v="13"/>
    <n v="11"/>
    <n v="-2"/>
  </r>
  <r>
    <x v="6"/>
    <d v="2025-01-13T00:00:00"/>
    <x v="22"/>
    <x v="26"/>
    <x v="20"/>
    <n v="0"/>
    <n v="0"/>
    <n v="0"/>
    <n v="7"/>
    <n v="6"/>
    <n v="-1"/>
  </r>
  <r>
    <x v="6"/>
    <d v="2025-01-13T00:00:00"/>
    <x v="22"/>
    <x v="26"/>
    <x v="22"/>
    <n v="0"/>
    <n v="1"/>
    <n v="1"/>
    <n v="0"/>
    <n v="0"/>
    <n v="0"/>
  </r>
  <r>
    <x v="6"/>
    <d v="2025-01-13T00:00:00"/>
    <x v="22"/>
    <x v="26"/>
    <x v="22"/>
    <m/>
    <n v="4"/>
    <n v="4"/>
    <m/>
    <m/>
    <n v="0"/>
  </r>
  <r>
    <x v="6"/>
    <d v="2025-01-19T00:00:00"/>
    <x v="22"/>
    <x v="26"/>
    <x v="23"/>
    <n v="9"/>
    <n v="9"/>
    <n v="0"/>
    <n v="13"/>
    <n v="13"/>
    <n v="0"/>
  </r>
  <r>
    <x v="6"/>
    <d v="2025-01-19T00:00:00"/>
    <x v="22"/>
    <x v="26"/>
    <x v="23"/>
    <n v="2"/>
    <n v="1"/>
    <n v="-1"/>
    <n v="0"/>
    <n v="0"/>
    <n v="0"/>
  </r>
  <r>
    <x v="6"/>
    <d v="2025-01-19T00:00:00"/>
    <x v="22"/>
    <x v="26"/>
    <x v="23"/>
    <n v="9"/>
    <n v="10"/>
    <n v="1"/>
    <n v="13"/>
    <n v="12"/>
    <n v="-1"/>
  </r>
  <r>
    <x v="6"/>
    <d v="2025-01-19T00:00:00"/>
    <x v="22"/>
    <x v="26"/>
    <x v="23"/>
    <n v="2"/>
    <n v="2"/>
    <n v="0"/>
    <n v="0"/>
    <n v="0"/>
    <n v="0"/>
  </r>
  <r>
    <x v="6"/>
    <d v="2025-01-19T00:00:00"/>
    <x v="22"/>
    <x v="26"/>
    <x v="20"/>
    <n v="30"/>
    <n v="26"/>
    <n v="-4"/>
    <n v="15"/>
    <n v="14"/>
    <n v="-1"/>
  </r>
  <r>
    <x v="6"/>
    <d v="2025-01-19T00:00:00"/>
    <x v="22"/>
    <x v="26"/>
    <x v="20"/>
    <n v="2"/>
    <n v="2"/>
    <n v="0"/>
    <n v="0"/>
    <n v="0"/>
    <n v="0"/>
  </r>
  <r>
    <x v="6"/>
    <d v="2025-01-19T00:00:00"/>
    <x v="22"/>
    <x v="26"/>
    <x v="20"/>
    <n v="5"/>
    <n v="6"/>
    <n v="1"/>
    <n v="13"/>
    <n v="12"/>
    <n v="-1"/>
  </r>
  <r>
    <x v="6"/>
    <d v="2025-01-19T00:00:00"/>
    <x v="22"/>
    <x v="26"/>
    <x v="20"/>
    <n v="0"/>
    <n v="0"/>
    <n v="0"/>
    <n v="7"/>
    <n v="6"/>
    <n v="-1"/>
  </r>
  <r>
    <x v="6"/>
    <d v="2025-01-19T00:00:00"/>
    <x v="22"/>
    <x v="26"/>
    <x v="20"/>
    <n v="2"/>
    <n v="2"/>
    <n v="0"/>
    <n v="0"/>
    <n v="0"/>
    <n v="0"/>
  </r>
  <r>
    <x v="6"/>
    <d v="2025-01-19T00:00:00"/>
    <x v="22"/>
    <x v="26"/>
    <x v="20"/>
    <n v="5"/>
    <n v="6"/>
    <n v="1"/>
    <n v="13"/>
    <n v="12"/>
    <n v="-1"/>
  </r>
  <r>
    <x v="6"/>
    <d v="2025-01-19T00:00:00"/>
    <x v="22"/>
    <x v="26"/>
    <x v="20"/>
    <n v="0"/>
    <n v="0"/>
    <n v="0"/>
    <n v="7"/>
    <n v="7"/>
    <n v="0"/>
  </r>
  <r>
    <x v="6"/>
    <d v="2025-01-19T00:00:00"/>
    <x v="22"/>
    <x v="26"/>
    <x v="22"/>
    <n v="0"/>
    <n v="1"/>
    <n v="1"/>
    <n v="0"/>
    <n v="0"/>
    <n v="0"/>
  </r>
  <r>
    <x v="6"/>
    <d v="2025-01-19T00:00:00"/>
    <x v="22"/>
    <x v="26"/>
    <x v="22"/>
    <m/>
    <n v="6"/>
    <n v="6"/>
    <m/>
    <m/>
    <n v="0"/>
  </r>
  <r>
    <x v="6"/>
    <d v="2025-01-25T00:00:00"/>
    <x v="23"/>
    <x v="26"/>
    <x v="23"/>
    <n v="9"/>
    <n v="9"/>
    <n v="0"/>
    <n v="13"/>
    <n v="13"/>
    <n v="0"/>
  </r>
  <r>
    <x v="6"/>
    <d v="2025-01-25T00:00:00"/>
    <x v="23"/>
    <x v="26"/>
    <x v="23"/>
    <n v="2"/>
    <n v="1"/>
    <n v="-1"/>
    <n v="0"/>
    <n v="0"/>
    <n v="0"/>
  </r>
  <r>
    <x v="6"/>
    <d v="2025-01-25T00:00:00"/>
    <x v="23"/>
    <x v="5"/>
    <x v="23"/>
    <n v="9"/>
    <n v="10"/>
    <n v="1"/>
    <n v="13"/>
    <n v="14"/>
    <n v="1"/>
  </r>
  <r>
    <x v="6"/>
    <d v="2025-01-25T00:00:00"/>
    <x v="23"/>
    <x v="5"/>
    <x v="23"/>
    <n v="2"/>
    <n v="2"/>
    <n v="0"/>
    <n v="0"/>
    <n v="0"/>
    <n v="0"/>
  </r>
  <r>
    <x v="6"/>
    <d v="2025-01-25T00:00:00"/>
    <x v="23"/>
    <x v="29"/>
    <x v="20"/>
    <n v="30"/>
    <n v="26"/>
    <n v="-4"/>
    <n v="15"/>
    <n v="15"/>
    <n v="0"/>
  </r>
  <r>
    <x v="6"/>
    <d v="2025-01-25T00:00:00"/>
    <x v="23"/>
    <x v="26"/>
    <x v="20"/>
    <n v="2"/>
    <n v="2"/>
    <n v="0"/>
    <n v="0"/>
    <n v="0"/>
    <n v="0"/>
  </r>
  <r>
    <x v="6"/>
    <d v="2025-01-25T00:00:00"/>
    <x v="23"/>
    <x v="26"/>
    <x v="20"/>
    <n v="5"/>
    <n v="6"/>
    <n v="1"/>
    <n v="13"/>
    <n v="12"/>
    <n v="-1"/>
  </r>
  <r>
    <x v="6"/>
    <d v="2025-01-25T00:00:00"/>
    <x v="23"/>
    <x v="26"/>
    <x v="20"/>
    <n v="0"/>
    <n v="0"/>
    <n v="0"/>
    <n v="7"/>
    <n v="7"/>
    <n v="0"/>
  </r>
  <r>
    <x v="6"/>
    <d v="2025-01-25T00:00:00"/>
    <x v="23"/>
    <x v="5"/>
    <x v="20"/>
    <n v="2"/>
    <n v="2"/>
    <n v="0"/>
    <n v="0"/>
    <n v="0"/>
    <n v="0"/>
  </r>
  <r>
    <x v="6"/>
    <d v="2025-01-25T00:00:00"/>
    <x v="23"/>
    <x v="5"/>
    <x v="20"/>
    <n v="5"/>
    <n v="6"/>
    <n v="1"/>
    <n v="13"/>
    <n v="13"/>
    <n v="0"/>
  </r>
  <r>
    <x v="6"/>
    <d v="2025-01-25T00:00:00"/>
    <x v="23"/>
    <x v="5"/>
    <x v="20"/>
    <n v="0"/>
    <n v="0"/>
    <n v="0"/>
    <n v="7"/>
    <n v="7"/>
    <n v="0"/>
  </r>
  <r>
    <x v="6"/>
    <d v="2025-01-25T00:00:00"/>
    <x v="23"/>
    <x v="26"/>
    <x v="22"/>
    <n v="0"/>
    <n v="1"/>
    <n v="1"/>
    <n v="0"/>
    <n v="0"/>
    <n v="0"/>
  </r>
  <r>
    <x v="6"/>
    <d v="2025-01-25T00:00:00"/>
    <x v="23"/>
    <x v="29"/>
    <x v="22"/>
    <m/>
    <n v="5"/>
    <n v="5"/>
    <m/>
    <m/>
    <n v="0"/>
  </r>
  <r>
    <x v="6"/>
    <d v="2025-02-01T00:00:00"/>
    <x v="24"/>
    <x v="26"/>
    <x v="23"/>
    <n v="9"/>
    <n v="9"/>
    <n v="0"/>
    <n v="13"/>
    <n v="15"/>
    <n v="2"/>
  </r>
  <r>
    <x v="6"/>
    <d v="2025-02-01T00:00:00"/>
    <x v="24"/>
    <x v="26"/>
    <x v="23"/>
    <n v="2"/>
    <n v="2"/>
    <n v="0"/>
    <n v="0"/>
    <n v="0"/>
    <n v="0"/>
  </r>
  <r>
    <x v="6"/>
    <d v="2025-02-01T00:00:00"/>
    <x v="24"/>
    <x v="26"/>
    <x v="23"/>
    <n v="9"/>
    <n v="10"/>
    <n v="1"/>
    <n v="13"/>
    <n v="14"/>
    <n v="1"/>
  </r>
  <r>
    <x v="6"/>
    <d v="2025-02-01T00:00:00"/>
    <x v="24"/>
    <x v="26"/>
    <x v="23"/>
    <n v="2"/>
    <n v="1"/>
    <n v="-1"/>
    <n v="0"/>
    <n v="0"/>
    <n v="0"/>
  </r>
  <r>
    <x v="6"/>
    <d v="2025-02-01T00:00:00"/>
    <x v="24"/>
    <x v="26"/>
    <x v="20"/>
    <n v="30"/>
    <n v="26"/>
    <n v="-4"/>
    <n v="15"/>
    <n v="14"/>
    <n v="-1"/>
  </r>
  <r>
    <x v="6"/>
    <d v="2025-02-01T00:00:00"/>
    <x v="24"/>
    <x v="26"/>
    <x v="20"/>
    <n v="2"/>
    <n v="2"/>
    <n v="0"/>
    <n v="0"/>
    <n v="0"/>
    <n v="0"/>
  </r>
  <r>
    <x v="6"/>
    <d v="2025-02-01T00:00:00"/>
    <x v="24"/>
    <x v="26"/>
    <x v="20"/>
    <n v="5"/>
    <n v="6"/>
    <n v="1"/>
    <n v="13"/>
    <n v="12"/>
    <n v="-1"/>
  </r>
  <r>
    <x v="6"/>
    <d v="2025-02-01T00:00:00"/>
    <x v="24"/>
    <x v="26"/>
    <x v="20"/>
    <n v="0"/>
    <n v="0"/>
    <n v="0"/>
    <n v="7"/>
    <n v="7"/>
    <n v="0"/>
  </r>
  <r>
    <x v="6"/>
    <d v="2025-02-01T00:00:00"/>
    <x v="24"/>
    <x v="26"/>
    <x v="20"/>
    <n v="2"/>
    <n v="2"/>
    <n v="0"/>
    <n v="0"/>
    <n v="0"/>
    <n v="0"/>
  </r>
  <r>
    <x v="6"/>
    <d v="2025-02-01T00:00:00"/>
    <x v="24"/>
    <x v="26"/>
    <x v="20"/>
    <n v="5"/>
    <n v="6"/>
    <n v="1"/>
    <n v="13"/>
    <n v="13"/>
    <n v="13"/>
  </r>
  <r>
    <x v="6"/>
    <d v="2025-02-01T00:00:00"/>
    <x v="24"/>
    <x v="26"/>
    <x v="20"/>
    <n v="0"/>
    <n v="0"/>
    <n v="0"/>
    <n v="7"/>
    <n v="7"/>
    <n v="0"/>
  </r>
  <r>
    <x v="6"/>
    <d v="2025-02-01T00:00:00"/>
    <x v="24"/>
    <x v="26"/>
    <x v="22"/>
    <n v="0"/>
    <n v="1"/>
    <n v="1"/>
    <n v="0"/>
    <n v="0"/>
    <n v="0"/>
  </r>
  <r>
    <x v="6"/>
    <d v="2025-02-01T00:00:00"/>
    <x v="24"/>
    <x v="26"/>
    <x v="22"/>
    <m/>
    <n v="5"/>
    <n v="5"/>
    <m/>
    <m/>
    <n v="0"/>
  </r>
  <r>
    <x v="6"/>
    <d v="2025-02-09T00:00:00"/>
    <x v="25"/>
    <x v="26"/>
    <x v="23"/>
    <n v="9"/>
    <n v="9"/>
    <n v="0"/>
    <n v="13"/>
    <n v="13"/>
    <n v="0"/>
  </r>
  <r>
    <x v="6"/>
    <d v="2025-02-09T00:00:00"/>
    <x v="25"/>
    <x v="26"/>
    <x v="23"/>
    <n v="2"/>
    <n v="2"/>
    <n v="0"/>
    <n v="0"/>
    <n v="0"/>
    <n v="0"/>
  </r>
  <r>
    <x v="6"/>
    <d v="2025-02-09T00:00:00"/>
    <x v="25"/>
    <x v="5"/>
    <x v="23"/>
    <n v="9"/>
    <n v="12"/>
    <n v="3"/>
    <n v="13"/>
    <n v="13"/>
    <n v="0"/>
  </r>
  <r>
    <x v="6"/>
    <d v="2025-02-09T00:00:00"/>
    <x v="25"/>
    <x v="5"/>
    <x v="23"/>
    <n v="2"/>
    <n v="2"/>
    <n v="0"/>
    <n v="0"/>
    <n v="0"/>
    <n v="0"/>
  </r>
  <r>
    <x v="6"/>
    <d v="2025-02-09T00:00:00"/>
    <x v="25"/>
    <x v="29"/>
    <x v="20"/>
    <n v="30"/>
    <n v="28"/>
    <n v="-2"/>
    <n v="15"/>
    <n v="14"/>
    <n v="-1"/>
  </r>
  <r>
    <x v="6"/>
    <d v="2025-02-09T00:00:00"/>
    <x v="25"/>
    <x v="26"/>
    <x v="20"/>
    <n v="2"/>
    <n v="2"/>
    <n v="0"/>
    <n v="0"/>
    <n v="0"/>
    <n v="0"/>
  </r>
  <r>
    <x v="6"/>
    <d v="2025-02-09T00:00:00"/>
    <x v="25"/>
    <x v="26"/>
    <x v="20"/>
    <n v="5"/>
    <n v="6"/>
    <n v="1"/>
    <n v="13"/>
    <n v="13"/>
    <n v="0"/>
  </r>
  <r>
    <x v="6"/>
    <d v="2025-02-09T00:00:00"/>
    <x v="25"/>
    <x v="26"/>
    <x v="20"/>
    <n v="0"/>
    <n v="0"/>
    <n v="0"/>
    <n v="7"/>
    <n v="7"/>
    <n v="0"/>
  </r>
  <r>
    <x v="6"/>
    <d v="2025-02-09T00:00:00"/>
    <x v="25"/>
    <x v="5"/>
    <x v="20"/>
    <n v="2"/>
    <n v="2"/>
    <n v="0"/>
    <n v="0"/>
    <n v="0"/>
    <n v="0"/>
  </r>
  <r>
    <x v="6"/>
    <d v="2025-02-09T00:00:00"/>
    <x v="25"/>
    <x v="5"/>
    <x v="20"/>
    <n v="5"/>
    <n v="6"/>
    <n v="1"/>
    <n v="13"/>
    <n v="13"/>
    <n v="0"/>
  </r>
  <r>
    <x v="6"/>
    <d v="2025-02-09T00:00:00"/>
    <x v="25"/>
    <x v="5"/>
    <x v="20"/>
    <n v="0"/>
    <n v="0"/>
    <n v="0"/>
    <n v="7"/>
    <n v="7"/>
    <n v="0"/>
  </r>
  <r>
    <x v="6"/>
    <d v="2025-02-09T00:00:00"/>
    <x v="25"/>
    <x v="26"/>
    <x v="22"/>
    <n v="0"/>
    <n v="1"/>
    <n v="1"/>
    <n v="0"/>
    <n v="0"/>
    <n v="0"/>
  </r>
  <r>
    <x v="6"/>
    <d v="2025-02-09T00:00:00"/>
    <x v="25"/>
    <x v="29"/>
    <x v="22"/>
    <m/>
    <n v="8"/>
    <n v="8"/>
    <m/>
    <m/>
    <n v="0"/>
  </r>
  <r>
    <x v="6"/>
    <d v="2025-02-16T00:00:00"/>
    <x v="26"/>
    <x v="26"/>
    <x v="23"/>
    <n v="9"/>
    <n v="10"/>
    <n v="1"/>
    <n v="13"/>
    <n v="14"/>
    <n v="1"/>
  </r>
  <r>
    <x v="6"/>
    <d v="2025-02-16T00:00:00"/>
    <x v="26"/>
    <x v="26"/>
    <x v="23"/>
    <n v="2"/>
    <n v="2"/>
    <n v="0"/>
    <n v="0"/>
    <n v="0"/>
    <n v="0"/>
  </r>
  <r>
    <x v="6"/>
    <d v="2025-02-16T00:00:00"/>
    <x v="26"/>
    <x v="26"/>
    <x v="23"/>
    <n v="9"/>
    <n v="10"/>
    <n v="1"/>
    <n v="13"/>
    <n v="11"/>
    <n v="-2"/>
  </r>
  <r>
    <x v="6"/>
    <d v="2025-02-16T00:00:00"/>
    <x v="26"/>
    <x v="26"/>
    <x v="23"/>
    <n v="2"/>
    <n v="2"/>
    <n v="0"/>
    <n v="0"/>
    <n v="0"/>
    <n v="0"/>
  </r>
  <r>
    <x v="6"/>
    <d v="2025-02-16T00:00:00"/>
    <x v="26"/>
    <x v="26"/>
    <x v="20"/>
    <n v="30"/>
    <n v="27"/>
    <n v="-3"/>
    <n v="15"/>
    <n v="14"/>
    <n v="-1"/>
  </r>
  <r>
    <x v="6"/>
    <d v="2025-02-16T00:00:00"/>
    <x v="26"/>
    <x v="26"/>
    <x v="20"/>
    <n v="2"/>
    <n v="2"/>
    <n v="0"/>
    <n v="0"/>
    <n v="0"/>
    <n v="0"/>
  </r>
  <r>
    <x v="6"/>
    <d v="2025-02-16T00:00:00"/>
    <x v="26"/>
    <x v="26"/>
    <x v="20"/>
    <n v="5"/>
    <n v="6"/>
    <n v="1"/>
    <n v="13"/>
    <n v="13"/>
    <n v="0"/>
  </r>
  <r>
    <x v="6"/>
    <d v="2025-02-16T00:00:00"/>
    <x v="26"/>
    <x v="26"/>
    <x v="20"/>
    <n v="0"/>
    <n v="0"/>
    <n v="0"/>
    <n v="7"/>
    <n v="8"/>
    <n v="1"/>
  </r>
  <r>
    <x v="6"/>
    <d v="2025-02-16T00:00:00"/>
    <x v="26"/>
    <x v="26"/>
    <x v="20"/>
    <n v="2"/>
    <n v="2"/>
    <n v="0"/>
    <n v="0"/>
    <n v="0"/>
    <n v="0"/>
  </r>
  <r>
    <x v="6"/>
    <d v="2025-02-16T00:00:00"/>
    <x v="26"/>
    <x v="26"/>
    <x v="20"/>
    <n v="5"/>
    <n v="6"/>
    <n v="1"/>
    <n v="13"/>
    <n v="13"/>
    <n v="13"/>
  </r>
  <r>
    <x v="6"/>
    <d v="2025-02-16T00:00:00"/>
    <x v="26"/>
    <x v="26"/>
    <x v="20"/>
    <n v="0"/>
    <n v="0"/>
    <n v="0"/>
    <n v="7"/>
    <n v="7"/>
    <n v="0"/>
  </r>
  <r>
    <x v="6"/>
    <d v="2025-02-16T00:00:00"/>
    <x v="26"/>
    <x v="26"/>
    <x v="22"/>
    <n v="0"/>
    <n v="1"/>
    <n v="1"/>
    <n v="0"/>
    <n v="0"/>
    <n v="0"/>
  </r>
  <r>
    <x v="6"/>
    <d v="2025-02-16T00:00:00"/>
    <x v="26"/>
    <x v="26"/>
    <x v="22"/>
    <m/>
    <n v="9"/>
    <n v="9"/>
    <m/>
    <m/>
    <n v="0"/>
  </r>
  <r>
    <x v="6"/>
    <d v="2025-02-23T00:00:00"/>
    <x v="27"/>
    <x v="26"/>
    <x v="23"/>
    <n v="9"/>
    <n v="11"/>
    <n v="2"/>
    <n v="13"/>
    <n v="14"/>
    <n v="1"/>
  </r>
  <r>
    <x v="6"/>
    <d v="2025-02-23T00:00:00"/>
    <x v="27"/>
    <x v="26"/>
    <x v="23"/>
    <n v="2"/>
    <n v="2"/>
    <n v="0"/>
    <n v="0"/>
    <n v="0"/>
    <n v="0"/>
  </r>
  <r>
    <x v="6"/>
    <d v="2025-02-23T00:00:00"/>
    <x v="27"/>
    <x v="5"/>
    <x v="23"/>
    <n v="9"/>
    <n v="9"/>
    <n v="0"/>
    <n v="13"/>
    <n v="13"/>
    <n v="0"/>
  </r>
  <r>
    <x v="6"/>
    <d v="2025-02-23T00:00:00"/>
    <x v="27"/>
    <x v="5"/>
    <x v="23"/>
    <n v="2"/>
    <n v="2"/>
    <n v="0"/>
    <n v="0"/>
    <n v="0"/>
    <n v="0"/>
  </r>
  <r>
    <x v="6"/>
    <d v="2025-02-23T00:00:00"/>
    <x v="27"/>
    <x v="29"/>
    <x v="20"/>
    <n v="30"/>
    <n v="30"/>
    <n v="0"/>
    <n v="15"/>
    <n v="14"/>
    <n v="-1"/>
  </r>
  <r>
    <x v="6"/>
    <d v="2025-02-23T00:00:00"/>
    <x v="27"/>
    <x v="26"/>
    <x v="20"/>
    <n v="2"/>
    <n v="2"/>
    <n v="0"/>
    <n v="0"/>
    <n v="0"/>
    <n v="0"/>
  </r>
  <r>
    <x v="6"/>
    <d v="2025-02-23T00:00:00"/>
    <x v="27"/>
    <x v="26"/>
    <x v="20"/>
    <n v="5"/>
    <n v="6"/>
    <n v="1"/>
    <n v="13"/>
    <n v="13"/>
    <n v="0"/>
  </r>
  <r>
    <x v="6"/>
    <d v="2025-02-23T00:00:00"/>
    <x v="27"/>
    <x v="26"/>
    <x v="20"/>
    <n v="0"/>
    <n v="0"/>
    <n v="0"/>
    <n v="7"/>
    <n v="8"/>
    <n v="1"/>
  </r>
  <r>
    <x v="6"/>
    <d v="2025-02-23T00:00:00"/>
    <x v="27"/>
    <x v="5"/>
    <x v="20"/>
    <n v="2"/>
    <n v="2"/>
    <n v="0"/>
    <n v="0"/>
    <n v="0"/>
    <n v="0"/>
  </r>
  <r>
    <x v="6"/>
    <d v="2025-02-23T00:00:00"/>
    <x v="27"/>
    <x v="5"/>
    <x v="20"/>
    <n v="5"/>
    <n v="6"/>
    <n v="1"/>
    <n v="13"/>
    <n v="14"/>
    <n v="1"/>
  </r>
  <r>
    <x v="6"/>
    <d v="2025-02-23T00:00:00"/>
    <x v="27"/>
    <x v="5"/>
    <x v="20"/>
    <n v="0"/>
    <n v="0"/>
    <n v="0"/>
    <n v="7"/>
    <n v="7"/>
    <n v="0"/>
  </r>
  <r>
    <x v="6"/>
    <d v="2025-02-23T00:00:00"/>
    <x v="27"/>
    <x v="26"/>
    <x v="22"/>
    <n v="0"/>
    <n v="2"/>
    <n v="2"/>
    <n v="0"/>
    <n v="0"/>
    <n v="0"/>
  </r>
  <r>
    <x v="6"/>
    <d v="2025-02-23T00:00:00"/>
    <x v="27"/>
    <x v="29"/>
    <x v="22"/>
    <m/>
    <n v="9"/>
    <n v="9"/>
    <m/>
    <m/>
    <n v="0"/>
  </r>
  <r>
    <x v="6"/>
    <d v="2025-03-01T00:00:00"/>
    <x v="28"/>
    <x v="26"/>
    <x v="23"/>
    <n v="9"/>
    <n v="12"/>
    <n v="3"/>
    <n v="13"/>
    <n v="14"/>
    <n v="1"/>
  </r>
  <r>
    <x v="6"/>
    <d v="2025-03-01T00:00:00"/>
    <x v="28"/>
    <x v="26"/>
    <x v="23"/>
    <n v="2"/>
    <n v="2"/>
    <n v="0"/>
    <n v="0"/>
    <n v="0"/>
    <n v="0"/>
  </r>
  <r>
    <x v="6"/>
    <d v="2025-03-01T00:00:00"/>
    <x v="28"/>
    <x v="5"/>
    <x v="23"/>
    <n v="9"/>
    <n v="10"/>
    <n v="1"/>
    <n v="13"/>
    <n v="13"/>
    <n v="0"/>
  </r>
  <r>
    <x v="6"/>
    <d v="2025-03-01T00:00:00"/>
    <x v="28"/>
    <x v="5"/>
    <x v="23"/>
    <n v="2"/>
    <n v="2"/>
    <n v="0"/>
    <n v="0"/>
    <n v="0"/>
    <n v="0"/>
  </r>
  <r>
    <x v="6"/>
    <d v="2025-03-01T00:00:00"/>
    <x v="28"/>
    <x v="29"/>
    <x v="20"/>
    <n v="30"/>
    <n v="25"/>
    <n v="-5"/>
    <n v="15"/>
    <n v="12"/>
    <n v="-3"/>
  </r>
  <r>
    <x v="6"/>
    <d v="2025-03-01T00:00:00"/>
    <x v="28"/>
    <x v="5"/>
    <x v="20"/>
    <n v="2"/>
    <n v="2"/>
    <n v="0"/>
    <n v="0"/>
    <n v="0"/>
    <n v="0"/>
  </r>
  <r>
    <x v="6"/>
    <d v="2025-03-01T00:00:00"/>
    <x v="28"/>
    <x v="5"/>
    <x v="20"/>
    <n v="5"/>
    <n v="6"/>
    <n v="1"/>
    <n v="13"/>
    <n v="13"/>
    <n v="0"/>
  </r>
  <r>
    <x v="6"/>
    <d v="2025-03-01T00:00:00"/>
    <x v="28"/>
    <x v="5"/>
    <x v="20"/>
    <n v="0"/>
    <n v="0"/>
    <n v="0"/>
    <n v="7"/>
    <n v="8"/>
    <n v="1"/>
  </r>
  <r>
    <x v="6"/>
    <d v="2025-03-01T00:00:00"/>
    <x v="28"/>
    <x v="26"/>
    <x v="20"/>
    <n v="2"/>
    <n v="2"/>
    <n v="0"/>
    <n v="0"/>
    <n v="0"/>
    <n v="0"/>
  </r>
  <r>
    <x v="6"/>
    <d v="2025-03-01T00:00:00"/>
    <x v="28"/>
    <x v="26"/>
    <x v="20"/>
    <n v="5"/>
    <n v="6"/>
    <n v="1"/>
    <n v="13"/>
    <n v="12"/>
    <n v="13"/>
  </r>
  <r>
    <x v="6"/>
    <d v="2025-03-01T00:00:00"/>
    <x v="28"/>
    <x v="26"/>
    <x v="20"/>
    <n v="0"/>
    <n v="0"/>
    <n v="0"/>
    <n v="7"/>
    <n v="7"/>
    <n v="0"/>
  </r>
  <r>
    <x v="6"/>
    <d v="2025-03-01T00:00:00"/>
    <x v="28"/>
    <x v="26"/>
    <x v="22"/>
    <n v="0"/>
    <n v="2"/>
    <n v="2"/>
    <n v="0"/>
    <n v="0"/>
    <n v="0"/>
  </r>
  <r>
    <x v="6"/>
    <d v="2025-03-01T00:00:00"/>
    <x v="28"/>
    <x v="26"/>
    <x v="22"/>
    <m/>
    <n v="9"/>
    <n v="9"/>
    <m/>
    <m/>
    <n v="0"/>
  </r>
  <r>
    <x v="6"/>
    <d v="2025-03-08T00:00:00"/>
    <x v="29"/>
    <x v="5"/>
    <x v="23"/>
    <n v="9"/>
    <n v="11"/>
    <n v="2"/>
    <n v="13"/>
    <n v="12"/>
    <n v="-1"/>
  </r>
  <r>
    <x v="6"/>
    <d v="2025-03-08T00:00:00"/>
    <x v="29"/>
    <x v="5"/>
    <x v="23"/>
    <n v="2"/>
    <n v="2"/>
    <n v="0"/>
    <n v="0"/>
    <n v="0"/>
    <n v="0"/>
  </r>
  <r>
    <x v="6"/>
    <d v="2025-03-08T00:00:00"/>
    <x v="29"/>
    <x v="26"/>
    <x v="23"/>
    <n v="9"/>
    <n v="11"/>
    <n v="2"/>
    <n v="13"/>
    <n v="15"/>
    <n v="2"/>
  </r>
  <r>
    <x v="6"/>
    <d v="2025-03-08T00:00:00"/>
    <x v="29"/>
    <x v="26"/>
    <x v="23"/>
    <n v="2"/>
    <n v="2"/>
    <n v="0"/>
    <n v="0"/>
    <n v="0"/>
    <n v="0"/>
  </r>
  <r>
    <x v="6"/>
    <d v="2025-03-08T00:00:00"/>
    <x v="29"/>
    <x v="29"/>
    <x v="20"/>
    <n v="30"/>
    <n v="26"/>
    <n v="-4"/>
    <n v="15"/>
    <n v="14"/>
    <n v="-1"/>
  </r>
  <r>
    <x v="6"/>
    <d v="2025-03-08T00:00:00"/>
    <x v="29"/>
    <x v="5"/>
    <x v="20"/>
    <n v="2"/>
    <n v="2"/>
    <n v="0"/>
    <n v="0"/>
    <n v="0"/>
    <n v="0"/>
  </r>
  <r>
    <x v="6"/>
    <d v="2025-03-08T00:00:00"/>
    <x v="29"/>
    <x v="5"/>
    <x v="20"/>
    <n v="5"/>
    <n v="5"/>
    <n v="0"/>
    <n v="13"/>
    <n v="13"/>
    <n v="0"/>
  </r>
  <r>
    <x v="6"/>
    <d v="2025-03-08T00:00:00"/>
    <x v="29"/>
    <x v="5"/>
    <x v="20"/>
    <n v="0"/>
    <n v="0"/>
    <n v="0"/>
    <n v="7"/>
    <n v="7"/>
    <n v="0"/>
  </r>
  <r>
    <x v="6"/>
    <d v="2025-03-08T00:00:00"/>
    <x v="29"/>
    <x v="26"/>
    <x v="20"/>
    <n v="2"/>
    <n v="2"/>
    <n v="0"/>
    <n v="0"/>
    <n v="0"/>
    <n v="0"/>
  </r>
  <r>
    <x v="6"/>
    <d v="2025-03-08T00:00:00"/>
    <x v="29"/>
    <x v="26"/>
    <x v="20"/>
    <n v="5"/>
    <n v="6"/>
    <n v="1"/>
    <n v="13"/>
    <n v="12"/>
    <n v="-1"/>
  </r>
  <r>
    <x v="6"/>
    <d v="2025-03-08T00:00:00"/>
    <x v="29"/>
    <x v="26"/>
    <x v="20"/>
    <n v="0"/>
    <n v="0"/>
    <n v="0"/>
    <n v="7"/>
    <n v="8"/>
    <n v="1"/>
  </r>
  <r>
    <x v="6"/>
    <d v="2025-03-08T00:00:00"/>
    <x v="29"/>
    <x v="26"/>
    <x v="22"/>
    <n v="0"/>
    <n v="2"/>
    <n v="2"/>
    <n v="0"/>
    <n v="0"/>
    <n v="0"/>
  </r>
  <r>
    <x v="6"/>
    <d v="2025-03-08T00:00:00"/>
    <x v="29"/>
    <x v="29"/>
    <x v="22"/>
    <m/>
    <n v="9"/>
    <n v="9"/>
    <m/>
    <m/>
    <n v="0"/>
  </r>
  <r>
    <x v="6"/>
    <d v="2025-03-16T00:00:00"/>
    <x v="30"/>
    <x v="26"/>
    <x v="23"/>
    <n v="9"/>
    <n v="9"/>
    <n v="0"/>
    <n v="13"/>
    <n v="13"/>
    <n v="0"/>
  </r>
  <r>
    <x v="6"/>
    <d v="2025-03-16T00:00:00"/>
    <x v="30"/>
    <x v="26"/>
    <x v="23"/>
    <n v="2"/>
    <n v="2"/>
    <n v="0"/>
    <n v="0"/>
    <n v="0"/>
    <n v="0"/>
  </r>
  <r>
    <x v="6"/>
    <d v="2025-03-16T00:00:00"/>
    <x v="30"/>
    <x v="5"/>
    <x v="23"/>
    <n v="9"/>
    <n v="9"/>
    <n v="0"/>
    <n v="13"/>
    <n v="14"/>
    <n v="1"/>
  </r>
  <r>
    <x v="6"/>
    <d v="2025-03-16T00:00:00"/>
    <x v="30"/>
    <x v="5"/>
    <x v="23"/>
    <n v="2"/>
    <n v="2"/>
    <n v="0"/>
    <n v="0"/>
    <n v="0"/>
    <n v="0"/>
  </r>
  <r>
    <x v="6"/>
    <d v="2025-03-16T00:00:00"/>
    <x v="30"/>
    <x v="29"/>
    <x v="20"/>
    <n v="30"/>
    <n v="26"/>
    <n v="-4"/>
    <n v="15"/>
    <n v="13"/>
    <n v="-2"/>
  </r>
  <r>
    <x v="6"/>
    <d v="2025-03-16T00:00:00"/>
    <x v="30"/>
    <x v="5"/>
    <x v="20"/>
    <n v="2"/>
    <n v="2"/>
    <n v="0"/>
    <n v="0"/>
    <n v="0"/>
    <n v="0"/>
  </r>
  <r>
    <x v="6"/>
    <d v="2025-03-16T00:00:00"/>
    <x v="30"/>
    <x v="5"/>
    <x v="20"/>
    <n v="5"/>
    <n v="6"/>
    <n v="1"/>
    <n v="13"/>
    <n v="11"/>
    <n v="-2"/>
  </r>
  <r>
    <x v="6"/>
    <d v="2025-03-16T00:00:00"/>
    <x v="30"/>
    <x v="5"/>
    <x v="20"/>
    <n v="0"/>
    <n v="0"/>
    <n v="0"/>
    <n v="7"/>
    <n v="7"/>
    <n v="0"/>
  </r>
  <r>
    <x v="6"/>
    <d v="2025-03-16T00:00:00"/>
    <x v="30"/>
    <x v="26"/>
    <x v="20"/>
    <n v="2"/>
    <n v="2"/>
    <n v="0"/>
    <n v="0"/>
    <n v="0"/>
    <n v="0"/>
  </r>
  <r>
    <x v="6"/>
    <d v="2025-03-16T00:00:00"/>
    <x v="30"/>
    <x v="26"/>
    <x v="20"/>
    <n v="5"/>
    <n v="6"/>
    <n v="1"/>
    <n v="13"/>
    <n v="11"/>
    <n v="13"/>
  </r>
  <r>
    <x v="6"/>
    <d v="2025-03-16T00:00:00"/>
    <x v="30"/>
    <x v="26"/>
    <x v="20"/>
    <n v="0"/>
    <n v="0"/>
    <n v="0"/>
    <n v="7"/>
    <n v="7"/>
    <n v="0"/>
  </r>
  <r>
    <x v="6"/>
    <d v="2025-03-16T00:00:00"/>
    <x v="30"/>
    <x v="26"/>
    <x v="22"/>
    <n v="0"/>
    <n v="1"/>
    <n v="1"/>
    <n v="0"/>
    <n v="0"/>
    <n v="0"/>
  </r>
  <r>
    <x v="6"/>
    <d v="2025-03-16T00:00:00"/>
    <x v="30"/>
    <x v="26"/>
    <x v="22"/>
    <m/>
    <n v="9"/>
    <n v="9"/>
    <m/>
    <m/>
    <n v="0"/>
  </r>
  <r>
    <x v="6"/>
    <d v="2025-03-21T00:00:00"/>
    <x v="31"/>
    <x v="5"/>
    <x v="23"/>
    <n v="9"/>
    <n v="10"/>
    <n v="1"/>
    <n v="13"/>
    <n v="13"/>
    <n v="0"/>
  </r>
  <r>
    <x v="6"/>
    <d v="2025-03-21T00:00:00"/>
    <x v="31"/>
    <x v="5"/>
    <x v="23"/>
    <n v="2"/>
    <n v="2"/>
    <n v="0"/>
    <n v="0"/>
    <n v="0"/>
    <n v="0"/>
  </r>
  <r>
    <x v="6"/>
    <d v="2025-03-21T00:00:00"/>
    <x v="31"/>
    <x v="26"/>
    <x v="23"/>
    <n v="9"/>
    <n v="10"/>
    <n v="1"/>
    <n v="13"/>
    <n v="10"/>
    <n v="-3"/>
  </r>
  <r>
    <x v="6"/>
    <d v="2025-03-21T00:00:00"/>
    <x v="31"/>
    <x v="26"/>
    <x v="23"/>
    <n v="2"/>
    <n v="2"/>
    <n v="0"/>
    <n v="0"/>
    <n v="0"/>
    <n v="0"/>
  </r>
  <r>
    <x v="6"/>
    <d v="2025-03-21T00:00:00"/>
    <x v="31"/>
    <x v="29"/>
    <x v="20"/>
    <n v="30"/>
    <n v="26"/>
    <n v="-4"/>
    <n v="15"/>
    <n v="13"/>
    <n v="-2"/>
  </r>
  <r>
    <x v="6"/>
    <d v="2025-03-21T00:00:00"/>
    <x v="31"/>
    <x v="26"/>
    <x v="20"/>
    <n v="2"/>
    <n v="2"/>
    <n v="0"/>
    <n v="0"/>
    <n v="0"/>
    <n v="0"/>
  </r>
  <r>
    <x v="6"/>
    <d v="2025-03-21T00:00:00"/>
    <x v="31"/>
    <x v="26"/>
    <x v="20"/>
    <n v="5"/>
    <n v="6"/>
    <n v="1"/>
    <n v="13"/>
    <n v="11"/>
    <n v="-2"/>
  </r>
  <r>
    <x v="6"/>
    <d v="2025-03-21T00:00:00"/>
    <x v="31"/>
    <x v="26"/>
    <x v="20"/>
    <n v="0"/>
    <n v="0"/>
    <n v="0"/>
    <n v="7"/>
    <n v="7"/>
    <n v="0"/>
  </r>
  <r>
    <x v="6"/>
    <d v="2025-03-21T00:00:00"/>
    <x v="31"/>
    <x v="5"/>
    <x v="20"/>
    <n v="2"/>
    <n v="2"/>
    <n v="0"/>
    <n v="0"/>
    <n v="0"/>
    <n v="0"/>
  </r>
  <r>
    <x v="6"/>
    <d v="2025-03-21T00:00:00"/>
    <x v="31"/>
    <x v="5"/>
    <x v="20"/>
    <n v="5"/>
    <n v="6"/>
    <n v="1"/>
    <n v="13"/>
    <n v="11"/>
    <n v="13"/>
  </r>
  <r>
    <x v="6"/>
    <d v="2025-03-21T00:00:00"/>
    <x v="31"/>
    <x v="5"/>
    <x v="20"/>
    <n v="0"/>
    <n v="0"/>
    <n v="0"/>
    <n v="7"/>
    <n v="6"/>
    <n v="-1"/>
  </r>
  <r>
    <x v="6"/>
    <d v="2025-03-21T00:00:00"/>
    <x v="31"/>
    <x v="5"/>
    <x v="22"/>
    <n v="0"/>
    <n v="1"/>
    <n v="1"/>
    <n v="0"/>
    <n v="0"/>
    <n v="0"/>
  </r>
  <r>
    <x v="6"/>
    <d v="2025-03-21T00:00:00"/>
    <x v="31"/>
    <x v="29"/>
    <x v="22"/>
    <m/>
    <n v="10"/>
    <n v="10"/>
    <m/>
    <m/>
    <n v="0"/>
  </r>
  <r>
    <x v="6"/>
    <d v="2025-03-30T00:00:00"/>
    <x v="32"/>
    <x v="26"/>
    <x v="23"/>
    <n v="9"/>
    <n v="12"/>
    <n v="3"/>
    <n v="13"/>
    <n v="14"/>
    <n v="1"/>
  </r>
  <r>
    <x v="6"/>
    <d v="2025-03-30T00:00:00"/>
    <x v="32"/>
    <x v="26"/>
    <x v="23"/>
    <n v="2"/>
    <n v="2"/>
    <n v="0"/>
    <n v="0"/>
    <n v="0"/>
    <n v="0"/>
  </r>
  <r>
    <x v="6"/>
    <d v="2025-03-30T00:00:00"/>
    <x v="32"/>
    <x v="5"/>
    <x v="23"/>
    <n v="9"/>
    <n v="12"/>
    <n v="3"/>
    <n v="13"/>
    <n v="14"/>
    <n v="1"/>
  </r>
  <r>
    <x v="6"/>
    <d v="2025-03-30T00:00:00"/>
    <x v="32"/>
    <x v="5"/>
    <x v="23"/>
    <n v="2"/>
    <n v="2"/>
    <n v="0"/>
    <n v="0"/>
    <n v="0"/>
    <n v="0"/>
  </r>
  <r>
    <x v="6"/>
    <d v="2025-03-30T00:00:00"/>
    <x v="32"/>
    <x v="26"/>
    <x v="20"/>
    <n v="30"/>
    <n v="31"/>
    <n v="1"/>
    <n v="15"/>
    <n v="12"/>
    <n v="-3"/>
  </r>
  <r>
    <x v="6"/>
    <d v="2025-03-30T00:00:00"/>
    <x v="32"/>
    <x v="26"/>
    <x v="20"/>
    <n v="2"/>
    <n v="2"/>
    <n v="0"/>
    <n v="0"/>
    <n v="0"/>
    <n v="0"/>
  </r>
  <r>
    <x v="6"/>
    <d v="2025-03-30T00:00:00"/>
    <x v="32"/>
    <x v="26"/>
    <x v="20"/>
    <n v="5"/>
    <n v="6"/>
    <n v="1"/>
    <n v="13"/>
    <n v="11"/>
    <n v="-2"/>
  </r>
  <r>
    <x v="6"/>
    <d v="2025-03-30T00:00:00"/>
    <x v="32"/>
    <x v="26"/>
    <x v="20"/>
    <n v="0"/>
    <n v="0"/>
    <n v="0"/>
    <n v="7"/>
    <n v="6"/>
    <n v="-1"/>
  </r>
  <r>
    <x v="6"/>
    <d v="2025-03-30T00:00:00"/>
    <x v="32"/>
    <x v="26"/>
    <x v="20"/>
    <n v="2"/>
    <n v="2"/>
    <n v="0"/>
    <n v="0"/>
    <n v="0"/>
    <n v="0"/>
  </r>
  <r>
    <x v="6"/>
    <d v="2025-03-30T00:00:00"/>
    <x v="32"/>
    <x v="26"/>
    <x v="20"/>
    <n v="5"/>
    <n v="6"/>
    <n v="1"/>
    <n v="13"/>
    <n v="12"/>
    <n v="-1"/>
  </r>
  <r>
    <x v="6"/>
    <d v="2025-03-30T00:00:00"/>
    <x v="32"/>
    <x v="26"/>
    <x v="20"/>
    <n v="0"/>
    <n v="0"/>
    <n v="0"/>
    <n v="7"/>
    <n v="7"/>
    <n v="0"/>
  </r>
  <r>
    <x v="6"/>
    <d v="2025-03-30T00:00:00"/>
    <x v="32"/>
    <x v="26"/>
    <x v="22"/>
    <n v="0"/>
    <n v="1"/>
    <n v="1"/>
    <n v="0"/>
    <n v="0"/>
    <n v="0"/>
  </r>
  <r>
    <x v="6"/>
    <d v="2025-03-30T00:00:00"/>
    <x v="32"/>
    <x v="26"/>
    <x v="22"/>
    <m/>
    <n v="10"/>
    <n v="10"/>
    <m/>
    <m/>
    <n v="0"/>
  </r>
  <r>
    <x v="6"/>
    <d v="2025-04-06T00:00:00"/>
    <x v="33"/>
    <x v="26"/>
    <x v="23"/>
    <n v="9"/>
    <n v="12"/>
    <n v="3"/>
    <n v="13"/>
    <n v="14"/>
    <n v="1"/>
  </r>
  <r>
    <x v="6"/>
    <d v="2025-04-06T00:00:00"/>
    <x v="33"/>
    <x v="26"/>
    <x v="23"/>
    <n v="2"/>
    <n v="2"/>
    <n v="0"/>
    <n v="0"/>
    <n v="0"/>
    <n v="0"/>
  </r>
  <r>
    <x v="6"/>
    <d v="2025-04-06T00:00:00"/>
    <x v="33"/>
    <x v="5"/>
    <x v="23"/>
    <n v="9"/>
    <n v="12"/>
    <n v="3"/>
    <n v="13"/>
    <n v="13"/>
    <n v="0"/>
  </r>
  <r>
    <x v="6"/>
    <d v="2025-04-06T00:00:00"/>
    <x v="33"/>
    <x v="5"/>
    <x v="23"/>
    <n v="2"/>
    <n v="2"/>
    <n v="0"/>
    <n v="0"/>
    <n v="0"/>
    <n v="0"/>
  </r>
  <r>
    <x v="6"/>
    <d v="2025-04-06T00:00:00"/>
    <x v="33"/>
    <x v="26"/>
    <x v="20"/>
    <n v="30"/>
    <n v="31"/>
    <n v="1"/>
    <n v="15"/>
    <n v="13"/>
    <n v="-2"/>
  </r>
  <r>
    <x v="6"/>
    <d v="2025-04-06T00:00:00"/>
    <x v="33"/>
    <x v="26"/>
    <x v="20"/>
    <n v="2"/>
    <n v="2"/>
    <n v="0"/>
    <n v="0"/>
    <n v="0"/>
    <n v="0"/>
  </r>
  <r>
    <x v="6"/>
    <d v="2025-04-06T00:00:00"/>
    <x v="33"/>
    <x v="26"/>
    <x v="20"/>
    <n v="5"/>
    <n v="6"/>
    <n v="1"/>
    <n v="13"/>
    <n v="12"/>
    <n v="-1"/>
  </r>
  <r>
    <x v="6"/>
    <d v="2025-04-06T00:00:00"/>
    <x v="33"/>
    <x v="26"/>
    <x v="20"/>
    <n v="0"/>
    <n v="0"/>
    <n v="0"/>
    <n v="7"/>
    <n v="7"/>
    <n v="0"/>
  </r>
  <r>
    <x v="6"/>
    <d v="2025-04-06T00:00:00"/>
    <x v="33"/>
    <x v="5"/>
    <x v="20"/>
    <n v="2"/>
    <n v="2"/>
    <n v="0"/>
    <n v="0"/>
    <n v="0"/>
    <n v="0"/>
  </r>
  <r>
    <x v="6"/>
    <d v="2025-04-06T00:00:00"/>
    <x v="33"/>
    <x v="5"/>
    <x v="20"/>
    <n v="5"/>
    <n v="6"/>
    <n v="1"/>
    <n v="13"/>
    <n v="11"/>
    <n v="13"/>
  </r>
  <r>
    <x v="6"/>
    <d v="2025-04-06T00:00:00"/>
    <x v="33"/>
    <x v="5"/>
    <x v="20"/>
    <n v="0"/>
    <n v="0"/>
    <n v="0"/>
    <n v="7"/>
    <n v="6"/>
    <n v="-1"/>
  </r>
  <r>
    <x v="6"/>
    <d v="2025-04-06T00:00:00"/>
    <x v="33"/>
    <x v="5"/>
    <x v="22"/>
    <n v="0"/>
    <n v="1"/>
    <n v="1"/>
    <n v="0"/>
    <n v="0"/>
    <n v="0"/>
  </r>
  <r>
    <x v="6"/>
    <d v="2025-04-06T00:00:00"/>
    <x v="33"/>
    <x v="29"/>
    <x v="22"/>
    <m/>
    <n v="10"/>
    <n v="10"/>
    <m/>
    <m/>
    <n v="0"/>
  </r>
  <r>
    <x v="6"/>
    <d v="2025-04-13T00:00:00"/>
    <x v="34"/>
    <x v="5"/>
    <x v="23"/>
    <n v="9"/>
    <n v="12"/>
    <n v="3"/>
    <n v="13"/>
    <n v="14"/>
    <n v="1"/>
  </r>
  <r>
    <x v="6"/>
    <d v="2025-04-13T00:00:00"/>
    <x v="34"/>
    <x v="5"/>
    <x v="23"/>
    <n v="2"/>
    <n v="2"/>
    <n v="0"/>
    <n v="0"/>
    <n v="0"/>
    <n v="0"/>
  </r>
  <r>
    <x v="6"/>
    <d v="2025-04-13T00:00:00"/>
    <x v="34"/>
    <x v="26"/>
    <x v="23"/>
    <n v="9"/>
    <n v="12"/>
    <n v="3"/>
    <n v="13"/>
    <n v="14"/>
    <n v="1"/>
  </r>
  <r>
    <x v="6"/>
    <d v="2025-04-13T00:00:00"/>
    <x v="34"/>
    <x v="26"/>
    <x v="23"/>
    <n v="2"/>
    <n v="2"/>
    <n v="0"/>
    <n v="0"/>
    <n v="0"/>
    <n v="0"/>
  </r>
  <r>
    <x v="6"/>
    <d v="2025-04-13T00:00:00"/>
    <x v="34"/>
    <x v="26"/>
    <x v="20"/>
    <n v="30"/>
    <n v="31"/>
    <n v="1"/>
    <n v="15"/>
    <n v="16"/>
    <n v="1"/>
  </r>
  <r>
    <x v="6"/>
    <d v="2025-04-13T00:00:00"/>
    <x v="34"/>
    <x v="26"/>
    <x v="20"/>
    <n v="2"/>
    <n v="2"/>
    <n v="0"/>
    <n v="0"/>
    <n v="0"/>
    <n v="0"/>
  </r>
  <r>
    <x v="6"/>
    <d v="2025-04-13T00:00:00"/>
    <x v="34"/>
    <x v="26"/>
    <x v="20"/>
    <n v="5"/>
    <n v="6"/>
    <n v="1"/>
    <n v="13"/>
    <n v="11"/>
    <n v="-2"/>
  </r>
  <r>
    <x v="6"/>
    <d v="2025-04-13T00:00:00"/>
    <x v="34"/>
    <x v="26"/>
    <x v="20"/>
    <n v="0"/>
    <n v="0"/>
    <n v="0"/>
    <n v="7"/>
    <n v="7"/>
    <n v="0"/>
  </r>
  <r>
    <x v="6"/>
    <d v="2025-04-13T00:00:00"/>
    <x v="34"/>
    <x v="5"/>
    <x v="20"/>
    <n v="2"/>
    <n v="2"/>
    <n v="0"/>
    <n v="0"/>
    <n v="0"/>
    <n v="0"/>
  </r>
  <r>
    <x v="6"/>
    <d v="2025-04-13T00:00:00"/>
    <x v="34"/>
    <x v="5"/>
    <x v="20"/>
    <n v="5"/>
    <n v="6"/>
    <n v="1"/>
    <n v="13"/>
    <n v="11"/>
    <n v="13"/>
  </r>
  <r>
    <x v="6"/>
    <d v="2025-04-13T00:00:00"/>
    <x v="34"/>
    <x v="5"/>
    <x v="20"/>
    <n v="0"/>
    <n v="0"/>
    <n v="0"/>
    <n v="7"/>
    <n v="7"/>
    <n v="0"/>
  </r>
  <r>
    <x v="6"/>
    <d v="2025-04-13T00:00:00"/>
    <x v="34"/>
    <x v="5"/>
    <x v="22"/>
    <n v="0"/>
    <n v="1"/>
    <n v="1"/>
    <n v="0"/>
    <n v="0"/>
    <n v="0"/>
  </r>
  <r>
    <x v="6"/>
    <d v="2025-04-13T00:00:00"/>
    <x v="34"/>
    <x v="29"/>
    <x v="22"/>
    <m/>
    <n v="10"/>
    <n v="10"/>
    <m/>
    <m/>
    <n v="0"/>
  </r>
  <r>
    <x v="6"/>
    <d v="2025-04-20T00:00:00"/>
    <x v="35"/>
    <x v="5"/>
    <x v="23"/>
    <n v="9"/>
    <n v="12"/>
    <n v="3"/>
    <n v="13"/>
    <n v="14"/>
    <n v="1"/>
  </r>
  <r>
    <x v="6"/>
    <d v="2025-04-20T00:00:00"/>
    <x v="35"/>
    <x v="5"/>
    <x v="23"/>
    <n v="2"/>
    <n v="2"/>
    <n v="0"/>
    <n v="0"/>
    <n v="0"/>
    <n v="0"/>
  </r>
  <r>
    <x v="6"/>
    <d v="2025-04-20T00:00:00"/>
    <x v="35"/>
    <x v="26"/>
    <x v="23"/>
    <n v="9"/>
    <n v="12"/>
    <n v="3"/>
    <n v="13"/>
    <n v="14"/>
    <n v="1"/>
  </r>
  <r>
    <x v="6"/>
    <d v="2025-04-20T00:00:00"/>
    <x v="35"/>
    <x v="26"/>
    <x v="23"/>
    <n v="2"/>
    <n v="2"/>
    <n v="0"/>
    <n v="0"/>
    <n v="0"/>
    <n v="0"/>
  </r>
  <r>
    <x v="6"/>
    <d v="2025-04-20T00:00:00"/>
    <x v="35"/>
    <x v="26"/>
    <x v="20"/>
    <n v="30"/>
    <n v="31"/>
    <n v="1"/>
    <n v="15"/>
    <n v="16"/>
    <n v="1"/>
  </r>
  <r>
    <x v="6"/>
    <d v="2025-04-20T00:00:00"/>
    <x v="35"/>
    <x v="26"/>
    <x v="20"/>
    <n v="2"/>
    <n v="2"/>
    <n v="0"/>
    <n v="0"/>
    <n v="0"/>
    <n v="0"/>
  </r>
  <r>
    <x v="6"/>
    <d v="2025-04-20T00:00:00"/>
    <x v="35"/>
    <x v="26"/>
    <x v="20"/>
    <n v="5"/>
    <n v="6"/>
    <n v="1"/>
    <n v="13"/>
    <n v="10"/>
    <n v="-3"/>
  </r>
  <r>
    <x v="6"/>
    <d v="2025-04-20T00:00:00"/>
    <x v="35"/>
    <x v="26"/>
    <x v="20"/>
    <n v="0"/>
    <n v="0"/>
    <n v="0"/>
    <n v="7"/>
    <n v="7"/>
    <n v="0"/>
  </r>
  <r>
    <x v="6"/>
    <d v="2025-04-20T00:00:00"/>
    <x v="35"/>
    <x v="5"/>
    <x v="20"/>
    <n v="2"/>
    <n v="2"/>
    <n v="0"/>
    <n v="0"/>
    <n v="0"/>
    <n v="0"/>
  </r>
  <r>
    <x v="6"/>
    <d v="2025-04-20T00:00:00"/>
    <x v="35"/>
    <x v="5"/>
    <x v="20"/>
    <n v="5"/>
    <n v="6"/>
    <n v="1"/>
    <n v="13"/>
    <n v="13"/>
    <n v="13"/>
  </r>
  <r>
    <x v="6"/>
    <d v="2025-04-20T00:00:00"/>
    <x v="35"/>
    <x v="5"/>
    <x v="20"/>
    <n v="0"/>
    <n v="0"/>
    <n v="0"/>
    <n v="7"/>
    <n v="7"/>
    <n v="0"/>
  </r>
  <r>
    <x v="6"/>
    <d v="2025-04-20T00:00:00"/>
    <x v="35"/>
    <x v="5"/>
    <x v="22"/>
    <n v="0"/>
    <n v="1"/>
    <n v="1"/>
    <n v="0"/>
    <n v="0"/>
    <n v="0"/>
  </r>
  <r>
    <x v="6"/>
    <d v="2025-04-20T00:00:00"/>
    <x v="35"/>
    <x v="29"/>
    <x v="22"/>
    <m/>
    <n v="10"/>
    <n v="10"/>
    <m/>
    <m/>
    <n v="0"/>
  </r>
  <r>
    <x v="6"/>
    <d v="2025-04-27T00:00:00"/>
    <x v="36"/>
    <x v="5"/>
    <x v="23"/>
    <n v="9"/>
    <n v="14"/>
    <n v="5"/>
    <n v="13"/>
    <n v="13"/>
    <n v="0"/>
  </r>
  <r>
    <x v="6"/>
    <d v="2025-04-27T00:00:00"/>
    <x v="36"/>
    <x v="5"/>
    <x v="23"/>
    <n v="2"/>
    <n v="2"/>
    <n v="0"/>
    <n v="0"/>
    <n v="0"/>
    <n v="0"/>
  </r>
  <r>
    <x v="6"/>
    <d v="2025-04-27T00:00:00"/>
    <x v="36"/>
    <x v="26"/>
    <x v="23"/>
    <n v="9"/>
    <n v="14"/>
    <n v="5"/>
    <n v="13"/>
    <n v="14"/>
    <n v="1"/>
  </r>
  <r>
    <x v="6"/>
    <d v="2025-04-27T00:00:00"/>
    <x v="36"/>
    <x v="26"/>
    <x v="23"/>
    <n v="2"/>
    <n v="2"/>
    <n v="0"/>
    <n v="0"/>
    <n v="0"/>
    <n v="0"/>
  </r>
  <r>
    <x v="6"/>
    <d v="2025-04-27T00:00:00"/>
    <x v="36"/>
    <x v="26"/>
    <x v="20"/>
    <n v="30"/>
    <n v="31"/>
    <n v="1"/>
    <n v="15"/>
    <n v="15"/>
    <n v="0"/>
  </r>
  <r>
    <x v="6"/>
    <d v="2025-04-27T00:00:00"/>
    <x v="36"/>
    <x v="5"/>
    <x v="20"/>
    <n v="2"/>
    <n v="2"/>
    <n v="0"/>
    <n v="0"/>
    <n v="0"/>
    <n v="0"/>
  </r>
  <r>
    <x v="6"/>
    <d v="2025-04-27T00:00:00"/>
    <x v="36"/>
    <x v="5"/>
    <x v="20"/>
    <n v="5"/>
    <n v="6"/>
    <n v="1"/>
    <n v="13"/>
    <n v="11"/>
    <n v="-2"/>
  </r>
  <r>
    <x v="6"/>
    <d v="2025-04-27T00:00:00"/>
    <x v="36"/>
    <x v="5"/>
    <x v="20"/>
    <n v="0"/>
    <n v="0"/>
    <n v="0"/>
    <n v="7"/>
    <n v="7"/>
    <n v="0"/>
  </r>
  <r>
    <x v="6"/>
    <d v="2025-04-27T00:00:00"/>
    <x v="36"/>
    <x v="26"/>
    <x v="20"/>
    <n v="2"/>
    <n v="2"/>
    <n v="0"/>
    <n v="0"/>
    <n v="0"/>
    <n v="0"/>
  </r>
  <r>
    <x v="6"/>
    <d v="2025-04-27T00:00:00"/>
    <x v="36"/>
    <x v="26"/>
    <x v="20"/>
    <n v="5"/>
    <n v="6"/>
    <n v="1"/>
    <n v="13"/>
    <n v="12"/>
    <n v="13"/>
  </r>
  <r>
    <x v="6"/>
    <d v="2025-04-27T00:00:00"/>
    <x v="36"/>
    <x v="26"/>
    <x v="20"/>
    <n v="0"/>
    <n v="0"/>
    <n v="0"/>
    <n v="7"/>
    <n v="7"/>
    <n v="0"/>
  </r>
  <r>
    <x v="6"/>
    <d v="2025-04-27T00:00:00"/>
    <x v="36"/>
    <x v="5"/>
    <x v="22"/>
    <n v="0"/>
    <n v="1"/>
    <n v="1"/>
    <n v="0"/>
    <n v="0"/>
    <n v="0"/>
  </r>
  <r>
    <x v="6"/>
    <d v="2025-04-27T00:00:00"/>
    <x v="36"/>
    <x v="29"/>
    <x v="22"/>
    <m/>
    <n v="10"/>
    <n v="10"/>
    <m/>
    <m/>
    <n v="0"/>
  </r>
  <r>
    <x v="6"/>
    <d v="2025-05-04T00:00:00"/>
    <x v="37"/>
    <x v="26"/>
    <x v="23"/>
    <n v="9"/>
    <n v="12"/>
    <n v="3"/>
    <n v="13"/>
    <n v="15"/>
    <n v="2"/>
  </r>
  <r>
    <x v="6"/>
    <d v="2025-05-04T00:00:00"/>
    <x v="37"/>
    <x v="26"/>
    <x v="23"/>
    <n v="2"/>
    <n v="2"/>
    <n v="0"/>
    <n v="0"/>
    <n v="0"/>
    <n v="0"/>
  </r>
  <r>
    <x v="6"/>
    <d v="2025-05-04T00:00:00"/>
    <x v="37"/>
    <x v="5"/>
    <x v="23"/>
    <n v="9"/>
    <n v="11"/>
    <n v="2"/>
    <n v="13"/>
    <n v="15"/>
    <n v="2"/>
  </r>
  <r>
    <x v="6"/>
    <d v="2025-05-04T00:00:00"/>
    <x v="37"/>
    <x v="5"/>
    <x v="23"/>
    <n v="2"/>
    <n v="2"/>
    <n v="0"/>
    <n v="0"/>
    <n v="0"/>
    <n v="0"/>
  </r>
  <r>
    <x v="6"/>
    <d v="2025-05-04T00:00:00"/>
    <x v="37"/>
    <x v="26"/>
    <x v="20"/>
    <n v="30"/>
    <n v="31"/>
    <n v="1"/>
    <n v="15"/>
    <n v="17"/>
    <n v="2"/>
  </r>
  <r>
    <x v="6"/>
    <d v="2025-05-04T00:00:00"/>
    <x v="37"/>
    <x v="26"/>
    <x v="20"/>
    <n v="2"/>
    <n v="2"/>
    <n v="0"/>
    <n v="0"/>
    <n v="0"/>
    <n v="0"/>
  </r>
  <r>
    <x v="6"/>
    <d v="2025-05-04T00:00:00"/>
    <x v="37"/>
    <x v="26"/>
    <x v="20"/>
    <n v="5"/>
    <n v="6"/>
    <n v="1"/>
    <n v="13"/>
    <n v="12"/>
    <n v="-1"/>
  </r>
  <r>
    <x v="6"/>
    <d v="2025-05-04T00:00:00"/>
    <x v="37"/>
    <x v="26"/>
    <x v="20"/>
    <n v="0"/>
    <n v="0"/>
    <n v="0"/>
    <n v="7"/>
    <n v="7"/>
    <n v="0"/>
  </r>
  <r>
    <x v="6"/>
    <d v="2025-05-04T00:00:00"/>
    <x v="37"/>
    <x v="5"/>
    <x v="20"/>
    <n v="2"/>
    <n v="2"/>
    <n v="0"/>
    <n v="0"/>
    <n v="0"/>
    <n v="0"/>
  </r>
  <r>
    <x v="6"/>
    <d v="2025-05-04T00:00:00"/>
    <x v="37"/>
    <x v="5"/>
    <x v="20"/>
    <n v="5"/>
    <n v="6"/>
    <n v="1"/>
    <n v="13"/>
    <n v="13"/>
    <n v="13"/>
  </r>
  <r>
    <x v="6"/>
    <d v="2025-05-04T00:00:00"/>
    <x v="37"/>
    <x v="5"/>
    <x v="20"/>
    <n v="0"/>
    <n v="0"/>
    <n v="0"/>
    <n v="7"/>
    <n v="7"/>
    <n v="0"/>
  </r>
  <r>
    <x v="6"/>
    <d v="2025-05-04T00:00:00"/>
    <x v="37"/>
    <x v="5"/>
    <x v="22"/>
    <n v="0"/>
    <n v="1"/>
    <n v="1"/>
    <n v="0"/>
    <n v="0"/>
    <n v="0"/>
  </r>
  <r>
    <x v="6"/>
    <d v="2025-05-04T00:00:00"/>
    <x v="37"/>
    <x v="29"/>
    <x v="22"/>
    <m/>
    <n v="10"/>
    <n v="10"/>
    <m/>
    <m/>
    <n v="0"/>
  </r>
  <r>
    <x v="6"/>
    <d v="2025-05-11T00:00:00"/>
    <x v="38"/>
    <x v="26"/>
    <x v="23"/>
    <n v="9"/>
    <n v="12"/>
    <n v="3"/>
    <n v="13"/>
    <n v="22"/>
    <n v="9"/>
  </r>
  <r>
    <x v="6"/>
    <d v="2025-05-11T00:00:00"/>
    <x v="38"/>
    <x v="26"/>
    <x v="23"/>
    <n v="2"/>
    <n v="2"/>
    <n v="0"/>
    <n v="0"/>
    <n v="0"/>
    <n v="0"/>
  </r>
  <r>
    <x v="6"/>
    <d v="2025-05-11T00:00:00"/>
    <x v="38"/>
    <x v="5"/>
    <x v="23"/>
    <n v="9"/>
    <n v="11"/>
    <n v="2"/>
    <n v="13"/>
    <n v="14"/>
    <n v="1"/>
  </r>
  <r>
    <x v="6"/>
    <d v="2025-05-11T00:00:00"/>
    <x v="38"/>
    <x v="5"/>
    <x v="23"/>
    <n v="2"/>
    <n v="2"/>
    <n v="0"/>
    <n v="0"/>
    <n v="0"/>
    <n v="0"/>
  </r>
  <r>
    <x v="6"/>
    <d v="2025-05-11T00:00:00"/>
    <x v="38"/>
    <x v="26"/>
    <x v="20"/>
    <n v="30"/>
    <n v="31"/>
    <n v="1"/>
    <n v="15"/>
    <n v="17"/>
    <n v="2"/>
  </r>
  <r>
    <x v="6"/>
    <d v="2025-05-11T00:00:00"/>
    <x v="38"/>
    <x v="5"/>
    <x v="20"/>
    <n v="2"/>
    <n v="2"/>
    <n v="0"/>
    <n v="0"/>
    <n v="0"/>
    <n v="0"/>
  </r>
  <r>
    <x v="6"/>
    <d v="2025-05-11T00:00:00"/>
    <x v="38"/>
    <x v="5"/>
    <x v="20"/>
    <n v="5"/>
    <n v="6"/>
    <n v="1"/>
    <n v="13"/>
    <n v="13"/>
    <n v="0"/>
  </r>
  <r>
    <x v="6"/>
    <d v="2025-05-11T00:00:00"/>
    <x v="38"/>
    <x v="5"/>
    <x v="20"/>
    <n v="0"/>
    <n v="0"/>
    <n v="0"/>
    <n v="7"/>
    <n v="6"/>
    <n v="-1"/>
  </r>
  <r>
    <x v="6"/>
    <d v="2025-05-11T00:00:00"/>
    <x v="38"/>
    <x v="26"/>
    <x v="20"/>
    <n v="2"/>
    <n v="2"/>
    <n v="0"/>
    <n v="0"/>
    <n v="0"/>
    <n v="0"/>
  </r>
  <r>
    <x v="6"/>
    <d v="2025-05-11T00:00:00"/>
    <x v="38"/>
    <x v="26"/>
    <x v="20"/>
    <n v="5"/>
    <n v="6"/>
    <n v="1"/>
    <n v="13"/>
    <n v="12"/>
    <n v="13"/>
  </r>
  <r>
    <x v="6"/>
    <d v="2025-05-11T00:00:00"/>
    <x v="38"/>
    <x v="26"/>
    <x v="20"/>
    <n v="0"/>
    <n v="0"/>
    <n v="0"/>
    <n v="7"/>
    <n v="7"/>
    <n v="0"/>
  </r>
  <r>
    <x v="6"/>
    <d v="2025-05-11T00:00:00"/>
    <x v="38"/>
    <x v="5"/>
    <x v="22"/>
    <n v="0"/>
    <n v="1"/>
    <n v="1"/>
    <n v="0"/>
    <n v="0"/>
    <n v="0"/>
  </r>
  <r>
    <x v="6"/>
    <d v="2025-05-11T00:00:00"/>
    <x v="38"/>
    <x v="29"/>
    <x v="22"/>
    <m/>
    <n v="10"/>
    <n v="10"/>
    <m/>
    <m/>
    <n v="0"/>
  </r>
  <r>
    <x v="6"/>
    <d v="2025-05-18T00:00:00"/>
    <x v="39"/>
    <x v="5"/>
    <x v="23"/>
    <n v="9"/>
    <n v="11"/>
    <n v="2"/>
    <n v="13"/>
    <n v="23"/>
    <n v="10"/>
  </r>
  <r>
    <x v="6"/>
    <d v="2025-05-18T00:00:00"/>
    <x v="39"/>
    <x v="5"/>
    <x v="23"/>
    <n v="2"/>
    <n v="2"/>
    <n v="0"/>
    <n v="0"/>
    <n v="0"/>
    <n v="0"/>
  </r>
  <r>
    <x v="6"/>
    <d v="2025-05-18T00:00:00"/>
    <x v="39"/>
    <x v="26"/>
    <x v="23"/>
    <n v="9"/>
    <n v="12"/>
    <n v="3"/>
    <n v="13"/>
    <n v="14"/>
    <n v="1"/>
  </r>
  <r>
    <x v="6"/>
    <d v="2025-05-18T00:00:00"/>
    <x v="39"/>
    <x v="26"/>
    <x v="23"/>
    <n v="2"/>
    <n v="2"/>
    <n v="0"/>
    <n v="0"/>
    <n v="0"/>
    <n v="0"/>
  </r>
  <r>
    <x v="6"/>
    <d v="2025-05-18T00:00:00"/>
    <x v="39"/>
    <x v="26"/>
    <x v="20"/>
    <n v="30"/>
    <n v="31"/>
    <n v="1"/>
    <n v="15"/>
    <n v="16"/>
    <n v="1"/>
  </r>
  <r>
    <x v="6"/>
    <d v="2025-05-18T00:00:00"/>
    <x v="39"/>
    <x v="26"/>
    <x v="20"/>
    <n v="2"/>
    <n v="2"/>
    <n v="0"/>
    <n v="0"/>
    <n v="0"/>
    <n v="0"/>
  </r>
  <r>
    <x v="6"/>
    <d v="2025-05-18T00:00:00"/>
    <x v="39"/>
    <x v="26"/>
    <x v="20"/>
    <n v="5"/>
    <n v="6"/>
    <n v="1"/>
    <n v="13"/>
    <n v="12"/>
    <n v="-1"/>
  </r>
  <r>
    <x v="6"/>
    <d v="2025-05-18T00:00:00"/>
    <x v="39"/>
    <x v="26"/>
    <x v="20"/>
    <n v="0"/>
    <n v="0"/>
    <n v="0"/>
    <n v="7"/>
    <n v="7"/>
    <n v="0"/>
  </r>
  <r>
    <x v="6"/>
    <d v="2025-05-18T00:00:00"/>
    <x v="39"/>
    <x v="5"/>
    <x v="20"/>
    <n v="2"/>
    <n v="2"/>
    <n v="0"/>
    <n v="0"/>
    <n v="0"/>
    <n v="0"/>
  </r>
  <r>
    <x v="6"/>
    <d v="2025-05-18T00:00:00"/>
    <x v="39"/>
    <x v="5"/>
    <x v="20"/>
    <n v="5"/>
    <n v="6"/>
    <n v="1"/>
    <n v="13"/>
    <n v="13"/>
    <n v="13"/>
  </r>
  <r>
    <x v="6"/>
    <d v="2025-05-18T00:00:00"/>
    <x v="39"/>
    <x v="5"/>
    <x v="20"/>
    <n v="0"/>
    <n v="0"/>
    <n v="0"/>
    <n v="7"/>
    <n v="7"/>
    <n v="0"/>
  </r>
  <r>
    <x v="6"/>
    <d v="2025-05-18T00:00:00"/>
    <x v="39"/>
    <x v="5"/>
    <x v="22"/>
    <n v="0"/>
    <n v="1"/>
    <n v="1"/>
    <n v="0"/>
    <n v="0"/>
    <n v="0"/>
  </r>
  <r>
    <x v="6"/>
    <d v="2025-05-18T00:00:00"/>
    <x v="39"/>
    <x v="29"/>
    <x v="22"/>
    <m/>
    <n v="10"/>
    <n v="10"/>
    <m/>
    <m/>
    <n v="0"/>
  </r>
  <r>
    <x v="6"/>
    <d v="2025-05-25T00:00:00"/>
    <x v="40"/>
    <x v="26"/>
    <x v="23"/>
    <n v="9"/>
    <n v="10"/>
    <n v="1"/>
    <n v="13"/>
    <n v="25"/>
    <n v="12"/>
  </r>
  <r>
    <x v="6"/>
    <d v="2025-05-25T00:00:00"/>
    <x v="40"/>
    <x v="26"/>
    <x v="23"/>
    <n v="2"/>
    <n v="2"/>
    <n v="0"/>
    <n v="0"/>
    <n v="0"/>
    <n v="0"/>
  </r>
  <r>
    <x v="6"/>
    <d v="2025-05-25T00:00:00"/>
    <x v="40"/>
    <x v="5"/>
    <x v="23"/>
    <n v="9"/>
    <n v="11"/>
    <n v="2"/>
    <n v="13"/>
    <n v="12"/>
    <n v="-1"/>
  </r>
  <r>
    <x v="6"/>
    <d v="2025-05-25T00:00:00"/>
    <x v="40"/>
    <x v="5"/>
    <x v="23"/>
    <n v="2"/>
    <n v="2"/>
    <n v="0"/>
    <n v="0"/>
    <n v="0"/>
    <n v="0"/>
  </r>
  <r>
    <x v="6"/>
    <d v="2025-05-25T00:00:00"/>
    <x v="40"/>
    <x v="26"/>
    <x v="20"/>
    <n v="30"/>
    <n v="31"/>
    <n v="1"/>
    <n v="15"/>
    <n v="16"/>
    <n v="1"/>
  </r>
  <r>
    <x v="6"/>
    <d v="2025-05-25T00:00:00"/>
    <x v="40"/>
    <x v="5"/>
    <x v="20"/>
    <n v="2"/>
    <n v="2"/>
    <n v="0"/>
    <n v="0"/>
    <n v="0"/>
    <n v="0"/>
  </r>
  <r>
    <x v="6"/>
    <d v="2025-05-25T00:00:00"/>
    <x v="40"/>
    <x v="5"/>
    <x v="20"/>
    <n v="5"/>
    <n v="6"/>
    <n v="1"/>
    <n v="13"/>
    <n v="12"/>
    <n v="-1"/>
  </r>
  <r>
    <x v="6"/>
    <d v="2025-05-25T00:00:00"/>
    <x v="40"/>
    <x v="5"/>
    <x v="20"/>
    <n v="0"/>
    <n v="0"/>
    <n v="0"/>
    <n v="7"/>
    <n v="8"/>
    <n v="1"/>
  </r>
  <r>
    <x v="6"/>
    <d v="2025-05-25T00:00:00"/>
    <x v="40"/>
    <x v="26"/>
    <x v="20"/>
    <n v="2"/>
    <n v="2"/>
    <n v="0"/>
    <n v="0"/>
    <n v="0"/>
    <n v="0"/>
  </r>
  <r>
    <x v="6"/>
    <d v="2025-05-25T00:00:00"/>
    <x v="40"/>
    <x v="26"/>
    <x v="20"/>
    <n v="5"/>
    <n v="6"/>
    <n v="1"/>
    <n v="13"/>
    <n v="12"/>
    <n v="13"/>
  </r>
  <r>
    <x v="6"/>
    <d v="2025-05-25T00:00:00"/>
    <x v="40"/>
    <x v="26"/>
    <x v="20"/>
    <n v="0"/>
    <n v="0"/>
    <n v="0"/>
    <n v="7"/>
    <n v="8"/>
    <n v="1"/>
  </r>
  <r>
    <x v="6"/>
    <d v="2025-05-25T00:00:00"/>
    <x v="40"/>
    <x v="5"/>
    <x v="22"/>
    <n v="0"/>
    <n v="1"/>
    <n v="1"/>
    <n v="0"/>
    <n v="0"/>
    <n v="0"/>
  </r>
  <r>
    <x v="6"/>
    <d v="2025-05-25T00:00:00"/>
    <x v="40"/>
    <x v="29"/>
    <x v="22"/>
    <m/>
    <n v="10"/>
    <n v="10"/>
    <m/>
    <m/>
    <n v="0"/>
  </r>
  <r>
    <x v="6"/>
    <d v="2025-05-31T00:00:00"/>
    <x v="41"/>
    <x v="26"/>
    <x v="23"/>
    <n v="9"/>
    <n v="10"/>
    <n v="1"/>
    <n v="13"/>
    <n v="20"/>
    <n v="7"/>
  </r>
  <r>
    <x v="6"/>
    <d v="2025-05-31T00:00:00"/>
    <x v="41"/>
    <x v="26"/>
    <x v="23"/>
    <n v="2"/>
    <n v="2"/>
    <n v="0"/>
    <n v="0"/>
    <n v="0"/>
    <n v="0"/>
  </r>
  <r>
    <x v="6"/>
    <d v="2025-05-31T00:00:00"/>
    <x v="41"/>
    <x v="5"/>
    <x v="23"/>
    <n v="9"/>
    <n v="11"/>
    <n v="2"/>
    <n v="13"/>
    <n v="23"/>
    <n v="10"/>
  </r>
  <r>
    <x v="6"/>
    <d v="2025-05-31T00:00:00"/>
    <x v="41"/>
    <x v="5"/>
    <x v="23"/>
    <n v="2"/>
    <n v="2"/>
    <n v="0"/>
    <n v="0"/>
    <n v="0"/>
    <n v="0"/>
  </r>
  <r>
    <x v="6"/>
    <d v="2025-05-31T00:00:00"/>
    <x v="41"/>
    <x v="26"/>
    <x v="20"/>
    <n v="30"/>
    <n v="31"/>
    <n v="1"/>
    <n v="15"/>
    <n v="16"/>
    <n v="1"/>
  </r>
  <r>
    <x v="6"/>
    <d v="2025-05-31T00:00:00"/>
    <x v="41"/>
    <x v="26"/>
    <x v="20"/>
    <n v="2"/>
    <n v="2"/>
    <n v="0"/>
    <n v="0"/>
    <n v="0"/>
    <n v="0"/>
  </r>
  <r>
    <x v="6"/>
    <d v="2025-05-31T00:00:00"/>
    <x v="41"/>
    <x v="26"/>
    <x v="20"/>
    <n v="5"/>
    <n v="6"/>
    <n v="1"/>
    <n v="13"/>
    <n v="12"/>
    <n v="-1"/>
  </r>
  <r>
    <x v="6"/>
    <d v="2025-05-31T00:00:00"/>
    <x v="41"/>
    <x v="26"/>
    <x v="20"/>
    <n v="0"/>
    <n v="0"/>
    <n v="0"/>
    <n v="7"/>
    <n v="7"/>
    <n v="0"/>
  </r>
  <r>
    <x v="6"/>
    <d v="2025-05-31T00:00:00"/>
    <x v="41"/>
    <x v="5"/>
    <x v="20"/>
    <n v="2"/>
    <n v="2"/>
    <n v="0"/>
    <n v="0"/>
    <n v="0"/>
    <n v="0"/>
  </r>
  <r>
    <x v="6"/>
    <d v="2025-05-31T00:00:00"/>
    <x v="41"/>
    <x v="5"/>
    <x v="20"/>
    <n v="5"/>
    <n v="6"/>
    <n v="1"/>
    <n v="13"/>
    <n v="13"/>
    <n v="13"/>
  </r>
  <r>
    <x v="6"/>
    <d v="2025-05-31T00:00:00"/>
    <x v="41"/>
    <x v="5"/>
    <x v="20"/>
    <n v="0"/>
    <n v="0"/>
    <n v="0"/>
    <n v="7"/>
    <n v="7"/>
    <n v="0"/>
  </r>
  <r>
    <x v="6"/>
    <d v="2025-05-31T00:00:00"/>
    <x v="41"/>
    <x v="5"/>
    <x v="22"/>
    <n v="0"/>
    <n v="1"/>
    <n v="1"/>
    <n v="0"/>
    <n v="0"/>
    <n v="0"/>
  </r>
  <r>
    <x v="6"/>
    <d v="2025-05-31T00:00:00"/>
    <x v="41"/>
    <x v="29"/>
    <x v="22"/>
    <m/>
    <n v="10"/>
    <n v="10"/>
    <m/>
    <m/>
    <n v="0"/>
  </r>
  <r>
    <x v="6"/>
    <d v="2025-06-08T00:00:00"/>
    <x v="42"/>
    <x v="26"/>
    <x v="23"/>
    <n v="9"/>
    <n v="9"/>
    <n v="0"/>
    <n v="13"/>
    <n v="24"/>
    <n v="11"/>
  </r>
  <r>
    <x v="6"/>
    <d v="2025-06-08T00:00:00"/>
    <x v="42"/>
    <x v="26"/>
    <x v="23"/>
    <n v="2"/>
    <n v="2"/>
    <n v="0"/>
    <n v="0"/>
    <n v="0"/>
    <n v="0"/>
  </r>
  <r>
    <x v="6"/>
    <d v="2025-06-08T00:00:00"/>
    <x v="42"/>
    <x v="5"/>
    <x v="23"/>
    <n v="9"/>
    <n v="11"/>
    <n v="2"/>
    <n v="13"/>
    <n v="25"/>
    <n v="12"/>
  </r>
  <r>
    <x v="6"/>
    <d v="2025-06-08T00:00:00"/>
    <x v="42"/>
    <x v="5"/>
    <x v="23"/>
    <n v="2"/>
    <n v="2"/>
    <n v="0"/>
    <n v="0"/>
    <n v="0"/>
    <n v="0"/>
  </r>
  <r>
    <x v="6"/>
    <d v="2025-06-08T00:00:00"/>
    <x v="42"/>
    <x v="26"/>
    <x v="20"/>
    <n v="30"/>
    <n v="31"/>
    <n v="1"/>
    <n v="15"/>
    <n v="16"/>
    <n v="1"/>
  </r>
  <r>
    <x v="6"/>
    <d v="2025-06-08T00:00:00"/>
    <x v="42"/>
    <x v="26"/>
    <x v="20"/>
    <n v="2"/>
    <n v="2"/>
    <n v="0"/>
    <n v="0"/>
    <n v="0"/>
    <n v="0"/>
  </r>
  <r>
    <x v="6"/>
    <d v="2025-06-08T00:00:00"/>
    <x v="42"/>
    <x v="26"/>
    <x v="20"/>
    <n v="5"/>
    <n v="6"/>
    <n v="1"/>
    <n v="13"/>
    <n v="13"/>
    <n v="0"/>
  </r>
  <r>
    <x v="6"/>
    <d v="2025-06-08T00:00:00"/>
    <x v="42"/>
    <x v="26"/>
    <x v="20"/>
    <n v="0"/>
    <n v="0"/>
    <n v="0"/>
    <n v="7"/>
    <n v="8"/>
    <n v="1"/>
  </r>
  <r>
    <x v="6"/>
    <d v="2025-06-08T00:00:00"/>
    <x v="42"/>
    <x v="5"/>
    <x v="20"/>
    <n v="2"/>
    <n v="2"/>
    <n v="0"/>
    <n v="0"/>
    <n v="0"/>
    <n v="0"/>
  </r>
  <r>
    <x v="6"/>
    <d v="2025-06-08T00:00:00"/>
    <x v="42"/>
    <x v="5"/>
    <x v="20"/>
    <n v="5"/>
    <n v="6"/>
    <n v="1"/>
    <n v="13"/>
    <n v="13"/>
    <n v="13"/>
  </r>
  <r>
    <x v="6"/>
    <d v="2025-06-08T00:00:00"/>
    <x v="42"/>
    <x v="5"/>
    <x v="20"/>
    <n v="0"/>
    <n v="0"/>
    <n v="0"/>
    <n v="7"/>
    <n v="8"/>
    <n v="1"/>
  </r>
  <r>
    <x v="6"/>
    <d v="2025-06-08T00:00:00"/>
    <x v="42"/>
    <x v="5"/>
    <x v="22"/>
    <n v="0"/>
    <n v="1"/>
    <n v="1"/>
    <n v="0"/>
    <n v="0"/>
    <n v="0"/>
  </r>
  <r>
    <x v="6"/>
    <d v="2025-06-08T00:00:00"/>
    <x v="42"/>
    <x v="29"/>
    <x v="22"/>
    <m/>
    <n v="10"/>
    <n v="10"/>
    <m/>
    <m/>
    <n v="0"/>
  </r>
  <r>
    <x v="6"/>
    <d v="2025-06-15T00:00:00"/>
    <x v="43"/>
    <x v="5"/>
    <x v="23"/>
    <n v="9"/>
    <n v="10"/>
    <n v="1"/>
    <n v="13"/>
    <n v="22"/>
    <n v="9"/>
  </r>
  <r>
    <x v="6"/>
    <d v="2025-06-15T00:00:00"/>
    <x v="43"/>
    <x v="5"/>
    <x v="23"/>
    <n v="2"/>
    <n v="2"/>
    <n v="0"/>
    <n v="0"/>
    <n v="0"/>
    <n v="0"/>
  </r>
  <r>
    <x v="6"/>
    <d v="2025-06-15T00:00:00"/>
    <x v="43"/>
    <x v="26"/>
    <x v="23"/>
    <n v="9"/>
    <n v="9"/>
    <n v="0"/>
    <n v="13"/>
    <n v="22"/>
    <n v="9"/>
  </r>
  <r>
    <x v="6"/>
    <d v="2025-06-15T00:00:00"/>
    <x v="43"/>
    <x v="26"/>
    <x v="23"/>
    <n v="2"/>
    <n v="2"/>
    <n v="0"/>
    <n v="0"/>
    <n v="0"/>
    <n v="0"/>
  </r>
  <r>
    <x v="6"/>
    <d v="2025-06-15T00:00:00"/>
    <x v="43"/>
    <x v="26"/>
    <x v="20"/>
    <n v="30"/>
    <n v="31"/>
    <n v="1"/>
    <n v="15"/>
    <n v="16"/>
    <n v="1"/>
  </r>
  <r>
    <x v="6"/>
    <d v="2025-06-15T00:00:00"/>
    <x v="43"/>
    <x v="26"/>
    <x v="20"/>
    <n v="2"/>
    <n v="2"/>
    <n v="0"/>
    <n v="0"/>
    <n v="0"/>
    <n v="0"/>
  </r>
  <r>
    <x v="6"/>
    <d v="2025-06-15T00:00:00"/>
    <x v="43"/>
    <x v="26"/>
    <x v="20"/>
    <n v="5"/>
    <n v="6"/>
    <n v="1"/>
    <n v="13"/>
    <n v="13"/>
    <n v="0"/>
  </r>
  <r>
    <x v="6"/>
    <d v="2025-06-15T00:00:00"/>
    <x v="43"/>
    <x v="26"/>
    <x v="20"/>
    <n v="0"/>
    <n v="0"/>
    <n v="0"/>
    <n v="7"/>
    <n v="7"/>
    <n v="0"/>
  </r>
  <r>
    <x v="6"/>
    <d v="2025-06-15T00:00:00"/>
    <x v="43"/>
    <x v="5"/>
    <x v="20"/>
    <n v="2"/>
    <n v="2"/>
    <n v="0"/>
    <n v="0"/>
    <n v="0"/>
    <n v="0"/>
  </r>
  <r>
    <x v="6"/>
    <d v="2025-06-15T00:00:00"/>
    <x v="43"/>
    <x v="5"/>
    <x v="20"/>
    <n v="5"/>
    <n v="6"/>
    <n v="1"/>
    <n v="13"/>
    <n v="13"/>
    <n v="13"/>
  </r>
  <r>
    <x v="6"/>
    <d v="2025-06-15T00:00:00"/>
    <x v="43"/>
    <x v="5"/>
    <x v="20"/>
    <n v="0"/>
    <n v="0"/>
    <n v="0"/>
    <n v="7"/>
    <n v="7"/>
    <n v="0"/>
  </r>
  <r>
    <x v="6"/>
    <d v="2025-06-15T00:00:00"/>
    <x v="43"/>
    <x v="5"/>
    <x v="22"/>
    <n v="0"/>
    <n v="1"/>
    <n v="1"/>
    <n v="0"/>
    <n v="0"/>
    <n v="0"/>
  </r>
  <r>
    <x v="6"/>
    <d v="2025-06-15T00:00:00"/>
    <x v="43"/>
    <x v="29"/>
    <x v="22"/>
    <m/>
    <n v="10"/>
    <n v="10"/>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AD017D-F389-4F55-8507-016793ECED88}" name="PivotTable4" cacheId="124" applyNumberFormats="0" applyBorderFormats="0" applyFontFormats="0" applyPatternFormats="0" applyAlignmentFormats="0" applyWidthHeightFormats="1" dataCaption="Values" updatedVersion="8" minRefreshableVersion="3" itemPrintTitles="1" createdVersion="8" indent="0" compact="0" compactData="0" gridDropZones="1" multipleFieldFilters="0">
  <location ref="C235:K262" firstHeaderRow="1" firstDataRow="2" firstDataCol="3"/>
  <pivotFields count="11">
    <pivotField axis="axisRow" compact="0" outline="0" showAll="0">
      <items count="8">
        <item x="0"/>
        <item x="1"/>
        <item x="2"/>
        <item sd="0" x="3"/>
        <item x="5"/>
        <item sd="0" x="6"/>
        <item x="4"/>
        <item t="default"/>
      </items>
    </pivotField>
    <pivotField compact="0" numFmtId="14" outline="0" showAll="0"/>
    <pivotField compact="0" outline="0" multipleItemSelectionAllowed="1" showAll="0">
      <items count="47">
        <item h="1" x="45"/>
        <item h="1" x="42"/>
        <item h="1" x="43"/>
        <item h="1" x="44"/>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x="39"/>
        <item h="1" x="40"/>
        <item h="1" x="41"/>
        <item t="default"/>
      </items>
    </pivotField>
    <pivotField axis="axisRow" compact="0" outline="0" showAll="0" defaultSubtotal="0">
      <items count="31">
        <item x="11"/>
        <item x="7"/>
        <item x="1"/>
        <item x="10"/>
        <item x="0"/>
        <item x="2"/>
        <item x="8"/>
        <item x="9"/>
        <item x="13"/>
        <item x="15"/>
        <item x="16"/>
        <item x="18"/>
        <item x="3"/>
        <item x="25"/>
        <item x="6"/>
        <item x="26"/>
        <item x="19"/>
        <item x="17"/>
        <item x="12"/>
        <item x="20"/>
        <item x="4"/>
        <item x="27"/>
        <item x="28"/>
        <item x="5"/>
        <item x="14"/>
        <item x="29"/>
        <item x="21"/>
        <item x="22"/>
        <item m="1" x="30"/>
        <item x="23"/>
        <item x="24"/>
      </items>
    </pivotField>
    <pivotField axis="axisRow" compact="0" outline="0" showAll="0" defaultSubtotal="0">
      <items count="24">
        <item x="13"/>
        <item x="19"/>
        <item x="7"/>
        <item x="8"/>
        <item x="9"/>
        <item x="10"/>
        <item x="17"/>
        <item x="15"/>
        <item x="14"/>
        <item x="23"/>
        <item x="20"/>
        <item x="16"/>
        <item x="18"/>
        <item x="12"/>
        <item x="6"/>
        <item x="11"/>
        <item x="0"/>
        <item x="1"/>
        <item x="2"/>
        <item x="22"/>
        <item x="3"/>
        <item x="4"/>
        <item x="5"/>
        <item x="21"/>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3">
    <field x="0"/>
    <field x="4"/>
    <field x="3"/>
  </rowFields>
  <rowItems count="26">
    <i>
      <x/>
      <x v="16"/>
      <x v="4"/>
    </i>
    <i r="1">
      <x v="17"/>
      <x v="2"/>
    </i>
    <i r="1">
      <x v="20"/>
      <x v="4"/>
    </i>
    <i r="1">
      <x v="21"/>
      <x v="4"/>
    </i>
    <i r="1">
      <x v="22"/>
      <x v="4"/>
    </i>
    <i t="default">
      <x/>
    </i>
    <i>
      <x v="2"/>
      <x v="16"/>
      <x v="14"/>
    </i>
    <i r="1">
      <x v="17"/>
      <x v="5"/>
    </i>
    <i r="1">
      <x v="20"/>
      <x v="14"/>
    </i>
    <i r="1">
      <x v="21"/>
      <x v="5"/>
    </i>
    <i r="1">
      <x v="22"/>
      <x v="14"/>
    </i>
    <i t="default">
      <x v="2"/>
    </i>
    <i>
      <x v="3"/>
    </i>
    <i>
      <x v="4"/>
      <x/>
      <x v="29"/>
    </i>
    <i r="1">
      <x v="1"/>
      <x v="11"/>
    </i>
    <i r="1">
      <x v="2"/>
      <x v="29"/>
    </i>
    <i r="1">
      <x v="3"/>
      <x v="1"/>
    </i>
    <i r="1">
      <x v="4"/>
      <x v="10"/>
    </i>
    <i r="1">
      <x v="5"/>
      <x v="11"/>
    </i>
    <i r="1">
      <x v="6"/>
      <x v="19"/>
    </i>
    <i r="1">
      <x v="8"/>
      <x v="11"/>
    </i>
    <i r="1">
      <x v="11"/>
      <x v="10"/>
    </i>
    <i r="1">
      <x v="12"/>
      <x v="19"/>
    </i>
    <i t="default">
      <x v="4"/>
    </i>
    <i>
      <x v="5"/>
    </i>
    <i t="grand">
      <x/>
    </i>
  </rowItems>
  <colFields count="1">
    <field x="-2"/>
  </colFields>
  <colItems count="6">
    <i>
      <x/>
    </i>
    <i i="1">
      <x v="1"/>
    </i>
    <i i="2">
      <x v="2"/>
    </i>
    <i i="3">
      <x v="3"/>
    </i>
    <i i="4">
      <x v="4"/>
    </i>
    <i i="5">
      <x v="5"/>
    </i>
  </colItems>
  <dataFields count="6">
    <dataField name=" BGT DIRECT " fld="5" baseField="0" baseItem="0"/>
    <dataField name=" ACT DIRECT" fld="6" baseField="0" baseItem="0"/>
    <dataField name=" VARIANCE DIRECT" fld="7" baseField="0" baseItem="0"/>
    <dataField name=" BGT CONTRACTUAL " fld="8" baseField="0" baseItem="0"/>
    <dataField name=" ACT CONTRACTUAL" fld="9" baseField="0" baseItem="0"/>
    <dataField name=" VARIANCE CONTRACTUAL" fld="10" baseField="0" baseItem="0"/>
  </dataFields>
  <formats count="33">
    <format dxfId="327">
      <pivotArea type="all" dataOnly="0" outline="0" fieldPosition="0"/>
    </format>
    <format dxfId="326">
      <pivotArea dataOnly="0" labelOnly="1" outline="0" fieldPosition="0">
        <references count="1">
          <reference field="4294967294" count="4">
            <x v="1"/>
            <x v="2"/>
            <x v="4"/>
            <x v="5"/>
          </reference>
        </references>
      </pivotArea>
    </format>
    <format dxfId="325">
      <pivotArea dataOnly="0" labelOnly="1" outline="0" fieldPosition="0">
        <references count="1">
          <reference field="4294967294" count="4">
            <x v="1"/>
            <x v="2"/>
            <x v="4"/>
            <x v="5"/>
          </reference>
        </references>
      </pivotArea>
    </format>
    <format dxfId="324">
      <pivotArea dataOnly="0" labelOnly="1" outline="0" fieldPosition="0">
        <references count="1">
          <reference field="4294967294" count="4">
            <x v="1"/>
            <x v="2"/>
            <x v="4"/>
            <x v="5"/>
          </reference>
        </references>
      </pivotArea>
    </format>
    <format dxfId="323">
      <pivotArea outline="0" fieldPosition="0">
        <references count="1">
          <reference field="4294967294" count="1" selected="0">
            <x v="2"/>
          </reference>
        </references>
      </pivotArea>
    </format>
    <format dxfId="322">
      <pivotArea outline="0" fieldPosition="0">
        <references count="1">
          <reference field="4294967294" count="1" selected="0">
            <x v="5"/>
          </reference>
        </references>
      </pivotArea>
    </format>
    <format dxfId="321">
      <pivotArea type="all" dataOnly="0" outline="0" fieldPosition="0"/>
    </format>
    <format dxfId="320">
      <pivotArea type="all" dataOnly="0" outline="0" fieldPosition="0"/>
    </format>
    <format dxfId="319">
      <pivotArea field="0" type="button" dataOnly="0" labelOnly="1" outline="0" axis="axisRow" fieldPosition="0"/>
    </format>
    <format dxfId="318">
      <pivotArea field="4" type="button" dataOnly="0" labelOnly="1" outline="0" axis="axisRow" fieldPosition="1"/>
    </format>
    <format dxfId="317">
      <pivotArea field="3" type="button" dataOnly="0" labelOnly="1" outline="0" axis="axisRow" fieldPosition="2"/>
    </format>
    <format dxfId="316">
      <pivotArea dataOnly="0" labelOnly="1" outline="0" fieldPosition="0">
        <references count="1">
          <reference field="4294967294" count="4">
            <x v="1"/>
            <x v="2"/>
            <x v="4"/>
            <x v="5"/>
          </reference>
        </references>
      </pivotArea>
    </format>
    <format dxfId="315">
      <pivotArea type="origin" dataOnly="0" labelOnly="1" outline="0" fieldPosition="0"/>
    </format>
    <format dxfId="314">
      <pivotArea field="-2" type="button" dataOnly="0" labelOnly="1" outline="0" axis="axisCol" fieldPosition="0"/>
    </format>
    <format dxfId="313">
      <pivotArea type="topRight" dataOnly="0" labelOnly="1" outline="0" fieldPosition="0"/>
    </format>
    <format dxfId="312">
      <pivotArea field="0" type="button" dataOnly="0" labelOnly="1" outline="0" axis="axisRow" fieldPosition="0"/>
    </format>
    <format dxfId="311">
      <pivotArea dataOnly="0" labelOnly="1" outline="0" fieldPosition="0">
        <references count="1">
          <reference field="4294967294" count="4">
            <x v="1"/>
            <x v="2"/>
            <x v="4"/>
            <x v="5"/>
          </reference>
        </references>
      </pivotArea>
    </format>
    <format dxfId="310">
      <pivotArea type="origin" dataOnly="0" labelOnly="1" outline="0" fieldPosition="0"/>
    </format>
    <format dxfId="309">
      <pivotArea field="-2" type="button" dataOnly="0" labelOnly="1" outline="0" axis="axisCol" fieldPosition="0"/>
    </format>
    <format dxfId="308">
      <pivotArea type="topRight" dataOnly="0" labelOnly="1" outline="0" fieldPosition="0"/>
    </format>
    <format dxfId="307">
      <pivotArea field="0" type="button" dataOnly="0" labelOnly="1" outline="0" axis="axisRow" fieldPosition="0"/>
    </format>
    <format dxfId="306">
      <pivotArea dataOnly="0" labelOnly="1" outline="0" fieldPosition="0">
        <references count="1">
          <reference field="4294967294" count="4">
            <x v="1"/>
            <x v="2"/>
            <x v="4"/>
            <x v="5"/>
          </reference>
        </references>
      </pivotArea>
    </format>
    <format dxfId="305">
      <pivotArea type="origin" dataOnly="0" labelOnly="1" outline="0" fieldPosition="0"/>
    </format>
    <format dxfId="304">
      <pivotArea field="-2" type="button" dataOnly="0" labelOnly="1" outline="0" axis="axisCol" fieldPosition="0"/>
    </format>
    <format dxfId="303">
      <pivotArea type="topRight" dataOnly="0" labelOnly="1" outline="0" fieldPosition="0"/>
    </format>
    <format dxfId="302">
      <pivotArea field="0" type="button" dataOnly="0" labelOnly="1" outline="0" axis="axisRow" fieldPosition="0"/>
    </format>
    <format dxfId="301">
      <pivotArea dataOnly="0" labelOnly="1" outline="0" fieldPosition="0">
        <references count="1">
          <reference field="4294967294" count="4">
            <x v="1"/>
            <x v="2"/>
            <x v="4"/>
            <x v="5"/>
          </reference>
        </references>
      </pivotArea>
    </format>
    <format dxfId="300">
      <pivotArea type="origin" dataOnly="0" labelOnly="1" outline="0" fieldPosition="0"/>
    </format>
    <format dxfId="299">
      <pivotArea field="-2" type="button" dataOnly="0" labelOnly="1" outline="0" axis="axisCol" fieldPosition="0"/>
    </format>
    <format dxfId="298">
      <pivotArea type="topRight" dataOnly="0" labelOnly="1" outline="0" fieldPosition="0"/>
    </format>
    <format dxfId="297">
      <pivotArea field="0" type="button" dataOnly="0" labelOnly="1" outline="0" axis="axisRow" fieldPosition="0"/>
    </format>
    <format dxfId="296">
      <pivotArea dataOnly="0" labelOnly="1" outline="0" fieldPosition="0">
        <references count="1">
          <reference field="4294967294" count="6">
            <x v="0"/>
            <x v="1"/>
            <x v="2"/>
            <x v="3"/>
            <x v="4"/>
            <x v="5"/>
          </reference>
        </references>
      </pivotArea>
    </format>
    <format dxfId="295">
      <pivotArea field="3" type="button" dataOnly="0" labelOnly="1" outline="0" axis="axisRow" fieldPosition="2"/>
    </format>
  </formats>
  <pivotTableStyleInfo name="PivotStyleMedium14"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73B1C6-887A-4216-9027-89BB2EBFFB83}" name="PivotTable1" cacheId="124" applyNumberFormats="0" applyBorderFormats="0" applyFontFormats="0" applyPatternFormats="0" applyAlignmentFormats="0" applyWidthHeightFormats="1" dataCaption="Values" updatedVersion="8" minRefreshableVersion="3" itemPrintTitles="1" createdVersion="8" indent="0" compact="0" compactData="0" gridDropZones="1" multipleFieldFilters="0">
  <location ref="C4:I11" firstHeaderRow="1" firstDataRow="2" firstDataCol="1"/>
  <pivotFields count="11">
    <pivotField axis="axisRow" compact="0" outline="0" showAll="0">
      <items count="8">
        <item x="0"/>
        <item x="1"/>
        <item x="2"/>
        <item x="3"/>
        <item x="5"/>
        <item x="6"/>
        <item x="4"/>
        <item t="default"/>
      </items>
    </pivotField>
    <pivotField compact="0" numFmtId="14" outline="0" showAll="0"/>
    <pivotField compact="0" outline="0" multipleItemSelectionAllowed="1" showAll="0">
      <items count="47">
        <item h="1" x="45"/>
        <item h="1" x="42"/>
        <item h="1" x="43"/>
        <item h="1" x="44"/>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x="39"/>
        <item h="1" x="40"/>
        <item h="1" x="41"/>
        <item t="default"/>
      </items>
    </pivotField>
    <pivotField compact="0" outline="0" showAll="0">
      <items count="32">
        <item x="11"/>
        <item x="7"/>
        <item x="1"/>
        <item x="10"/>
        <item x="0"/>
        <item x="2"/>
        <item x="8"/>
        <item x="9"/>
        <item x="13"/>
        <item x="15"/>
        <item x="16"/>
        <item x="18"/>
        <item x="3"/>
        <item x="25"/>
        <item x="6"/>
        <item x="26"/>
        <item x="19"/>
        <item x="17"/>
        <item x="12"/>
        <item x="20"/>
        <item x="4"/>
        <item x="27"/>
        <item x="28"/>
        <item x="5"/>
        <item x="14"/>
        <item x="29"/>
        <item x="21"/>
        <item x="22"/>
        <item m="1" x="30"/>
        <item x="23"/>
        <item x="24"/>
        <item t="default"/>
      </items>
    </pivotField>
    <pivotField compact="0" outline="0" showAll="0" defaultSubtotal="0">
      <items count="24">
        <item x="13"/>
        <item x="19"/>
        <item x="7"/>
        <item x="8"/>
        <item x="9"/>
        <item x="10"/>
        <item x="17"/>
        <item x="15"/>
        <item x="14"/>
        <item x="23"/>
        <item x="20"/>
        <item x="16"/>
        <item x="18"/>
        <item x="12"/>
        <item x="6"/>
        <item x="11"/>
        <item x="0"/>
        <item x="1"/>
        <item x="2"/>
        <item x="22"/>
        <item x="3"/>
        <item x="4"/>
        <item x="5"/>
        <item x="21"/>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1">
    <field x="0"/>
  </rowFields>
  <rowItems count="6">
    <i>
      <x/>
    </i>
    <i>
      <x v="2"/>
    </i>
    <i>
      <x v="3"/>
    </i>
    <i>
      <x v="4"/>
    </i>
    <i>
      <x v="5"/>
    </i>
    <i t="grand">
      <x/>
    </i>
  </rowItems>
  <colFields count="1">
    <field x="-2"/>
  </colFields>
  <colItems count="6">
    <i>
      <x/>
    </i>
    <i i="1">
      <x v="1"/>
    </i>
    <i i="2">
      <x v="2"/>
    </i>
    <i i="3">
      <x v="3"/>
    </i>
    <i i="4">
      <x v="4"/>
    </i>
    <i i="5">
      <x v="5"/>
    </i>
  </colItems>
  <dataFields count="6">
    <dataField name=" BGT DIRECT " fld="5" baseField="0" baseItem="0"/>
    <dataField name=" ACT DIRECT" fld="6" baseField="0" baseItem="0"/>
    <dataField name=" VARIANCE DIRECT" fld="7" baseField="0" baseItem="0"/>
    <dataField name=" BGT CONTRACTUAL " fld="8" baseField="0" baseItem="0"/>
    <dataField name=" ACT CONTRACTUAL" fld="9" baseField="0" baseItem="0"/>
    <dataField name=" VARIANCE CONTRACTUAL" fld="10" baseField="0" baseItem="0"/>
  </dataFields>
  <formats count="32">
    <format dxfId="359">
      <pivotArea type="all" dataOnly="0" outline="0" fieldPosition="0"/>
    </format>
    <format dxfId="358">
      <pivotArea dataOnly="0" labelOnly="1" outline="0" fieldPosition="0">
        <references count="1">
          <reference field="4294967294" count="4">
            <x v="1"/>
            <x v="2"/>
            <x v="4"/>
            <x v="5"/>
          </reference>
        </references>
      </pivotArea>
    </format>
    <format dxfId="357">
      <pivotArea dataOnly="0" labelOnly="1" outline="0" fieldPosition="0">
        <references count="1">
          <reference field="4294967294" count="4">
            <x v="1"/>
            <x v="2"/>
            <x v="4"/>
            <x v="5"/>
          </reference>
        </references>
      </pivotArea>
    </format>
    <format dxfId="356">
      <pivotArea dataOnly="0" labelOnly="1" outline="0" fieldPosition="0">
        <references count="1">
          <reference field="4294967294" count="4">
            <x v="1"/>
            <x v="2"/>
            <x v="4"/>
            <x v="5"/>
          </reference>
        </references>
      </pivotArea>
    </format>
    <format dxfId="355">
      <pivotArea outline="0" fieldPosition="0">
        <references count="1">
          <reference field="4294967294" count="1" selected="0">
            <x v="2"/>
          </reference>
        </references>
      </pivotArea>
    </format>
    <format dxfId="354">
      <pivotArea outline="0" fieldPosition="0">
        <references count="1">
          <reference field="4294967294" count="1" selected="0">
            <x v="5"/>
          </reference>
        </references>
      </pivotArea>
    </format>
    <format dxfId="353">
      <pivotArea type="all" dataOnly="0" outline="0" fieldPosition="0"/>
    </format>
    <format dxfId="352">
      <pivotArea type="all" dataOnly="0" outline="0" fieldPosition="0"/>
    </format>
    <format dxfId="351">
      <pivotArea field="0" type="button" dataOnly="0" labelOnly="1" outline="0" axis="axisRow" fieldPosition="0"/>
    </format>
    <format dxfId="350">
      <pivotArea field="4" type="button" dataOnly="0" labelOnly="1" outline="0"/>
    </format>
    <format dxfId="349">
      <pivotArea field="3" type="button" dataOnly="0" labelOnly="1" outline="0"/>
    </format>
    <format dxfId="348">
      <pivotArea dataOnly="0" labelOnly="1" outline="0" fieldPosition="0">
        <references count="1">
          <reference field="4294967294" count="4">
            <x v="1"/>
            <x v="2"/>
            <x v="4"/>
            <x v="5"/>
          </reference>
        </references>
      </pivotArea>
    </format>
    <format dxfId="347">
      <pivotArea type="origin" dataOnly="0" labelOnly="1" outline="0" fieldPosition="0"/>
    </format>
    <format dxfId="346">
      <pivotArea field="-2" type="button" dataOnly="0" labelOnly="1" outline="0" axis="axisCol" fieldPosition="0"/>
    </format>
    <format dxfId="345">
      <pivotArea type="topRight" dataOnly="0" labelOnly="1" outline="0" fieldPosition="0"/>
    </format>
    <format dxfId="344">
      <pivotArea field="0" type="button" dataOnly="0" labelOnly="1" outline="0" axis="axisRow" fieldPosition="0"/>
    </format>
    <format dxfId="343">
      <pivotArea dataOnly="0" labelOnly="1" outline="0" fieldPosition="0">
        <references count="1">
          <reference field="4294967294" count="4">
            <x v="1"/>
            <x v="2"/>
            <x v="4"/>
            <x v="5"/>
          </reference>
        </references>
      </pivotArea>
    </format>
    <format dxfId="342">
      <pivotArea type="origin" dataOnly="0" labelOnly="1" outline="0" fieldPosition="0"/>
    </format>
    <format dxfId="341">
      <pivotArea field="-2" type="button" dataOnly="0" labelOnly="1" outline="0" axis="axisCol" fieldPosition="0"/>
    </format>
    <format dxfId="340">
      <pivotArea type="topRight" dataOnly="0" labelOnly="1" outline="0" fieldPosition="0"/>
    </format>
    <format dxfId="339">
      <pivotArea field="0" type="button" dataOnly="0" labelOnly="1" outline="0" axis="axisRow" fieldPosition="0"/>
    </format>
    <format dxfId="338">
      <pivotArea dataOnly="0" labelOnly="1" outline="0" fieldPosition="0">
        <references count="1">
          <reference field="4294967294" count="4">
            <x v="1"/>
            <x v="2"/>
            <x v="4"/>
            <x v="5"/>
          </reference>
        </references>
      </pivotArea>
    </format>
    <format dxfId="337">
      <pivotArea type="origin" dataOnly="0" labelOnly="1" outline="0" fieldPosition="0"/>
    </format>
    <format dxfId="336">
      <pivotArea field="-2" type="button" dataOnly="0" labelOnly="1" outline="0" axis="axisCol" fieldPosition="0"/>
    </format>
    <format dxfId="335">
      <pivotArea type="topRight" dataOnly="0" labelOnly="1" outline="0" fieldPosition="0"/>
    </format>
    <format dxfId="334">
      <pivotArea field="0" type="button" dataOnly="0" labelOnly="1" outline="0" axis="axisRow" fieldPosition="0"/>
    </format>
    <format dxfId="333">
      <pivotArea dataOnly="0" labelOnly="1" outline="0" fieldPosition="0">
        <references count="1">
          <reference field="4294967294" count="4">
            <x v="1"/>
            <x v="2"/>
            <x v="4"/>
            <x v="5"/>
          </reference>
        </references>
      </pivotArea>
    </format>
    <format dxfId="332">
      <pivotArea type="origin" dataOnly="0" labelOnly="1" outline="0" fieldPosition="0"/>
    </format>
    <format dxfId="331">
      <pivotArea field="-2" type="button" dataOnly="0" labelOnly="1" outline="0" axis="axisCol" fieldPosition="0"/>
    </format>
    <format dxfId="330">
      <pivotArea type="topRight" dataOnly="0" labelOnly="1" outline="0" fieldPosition="0"/>
    </format>
    <format dxfId="329">
      <pivotArea field="0" type="button" dataOnly="0" labelOnly="1" outline="0" axis="axisRow" fieldPosition="0"/>
    </format>
    <format dxfId="328">
      <pivotArea dataOnly="0" labelOnly="1" outline="0" fieldPosition="0">
        <references count="1">
          <reference field="4294967294" count="6">
            <x v="0"/>
            <x v="1"/>
            <x v="2"/>
            <x v="3"/>
            <x v="4"/>
            <x v="5"/>
          </reference>
        </references>
      </pivotArea>
    </format>
  </formats>
  <pivotTableStyleInfo name="PivotStyleMedium14"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A79002-4F31-40DA-A66C-15B959EB17C3}" name="PivotTable2" cacheId="124" applyNumberFormats="0" applyBorderFormats="0" applyFontFormats="0" applyPatternFormats="0" applyAlignmentFormats="0" applyWidthHeightFormats="1" dataCaption="Values" updatedVersion="8" minRefreshableVersion="3" itemPrintTitles="1" createdVersion="8" indent="0" compact="0" compactData="0" gridDropZones="1" multipleFieldFilters="0">
  <location ref="C16:J24" firstHeaderRow="1" firstDataRow="2" firstDataCol="2"/>
  <pivotFields count="11">
    <pivotField axis="axisRow" compact="0" outline="0" showAll="0">
      <items count="8">
        <item h="1" x="0"/>
        <item h="1" x="1"/>
        <item h="1" x="2"/>
        <item h="1" x="3"/>
        <item x="5"/>
        <item h="1" x="6"/>
        <item h="1" x="4"/>
        <item t="default"/>
      </items>
    </pivotField>
    <pivotField compact="0" numFmtId="14" outline="0" showAll="0"/>
    <pivotField compact="0" outline="0" multipleItemSelectionAllowed="1" showAll="0">
      <items count="47">
        <item h="1" x="45"/>
        <item h="1" x="42"/>
        <item h="1" x="43"/>
        <item h="1" x="44"/>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x="39"/>
        <item h="1" x="40"/>
        <item h="1" x="41"/>
        <item t="default"/>
      </items>
    </pivotField>
    <pivotField axis="axisRow" compact="0" outline="0" showAll="0">
      <items count="32">
        <item x="11"/>
        <item x="7"/>
        <item x="1"/>
        <item x="10"/>
        <item x="0"/>
        <item x="2"/>
        <item x="8"/>
        <item x="9"/>
        <item x="13"/>
        <item x="15"/>
        <item x="16"/>
        <item x="18"/>
        <item x="3"/>
        <item x="25"/>
        <item x="6"/>
        <item x="26"/>
        <item x="19"/>
        <item x="17"/>
        <item x="12"/>
        <item x="20"/>
        <item x="4"/>
        <item x="27"/>
        <item x="28"/>
        <item x="5"/>
        <item x="14"/>
        <item x="29"/>
        <item x="21"/>
        <item x="22"/>
        <item m="1" x="30"/>
        <item x="23"/>
        <item x="24"/>
        <item t="default"/>
      </items>
    </pivotField>
    <pivotField compact="0" outline="0" showAll="0" defaultSubtotal="0">
      <items count="24">
        <item x="13"/>
        <item x="19"/>
        <item x="7"/>
        <item x="8"/>
        <item x="9"/>
        <item x="10"/>
        <item x="17"/>
        <item x="15"/>
        <item x="14"/>
        <item x="23"/>
        <item x="20"/>
        <item x="16"/>
        <item x="18"/>
        <item x="12"/>
        <item x="6"/>
        <item x="11"/>
        <item x="0"/>
        <item x="1"/>
        <item x="2"/>
        <item x="22"/>
        <item x="3"/>
        <item x="4"/>
        <item x="5"/>
        <item x="21"/>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2">
    <field x="0"/>
    <field x="3"/>
  </rowFields>
  <rowItems count="7">
    <i>
      <x v="4"/>
      <x v="1"/>
    </i>
    <i r="1">
      <x v="10"/>
    </i>
    <i r="1">
      <x v="11"/>
    </i>
    <i r="1">
      <x v="19"/>
    </i>
    <i r="1">
      <x v="29"/>
    </i>
    <i t="default">
      <x v="4"/>
    </i>
    <i t="grand">
      <x/>
    </i>
  </rowItems>
  <colFields count="1">
    <field x="-2"/>
  </colFields>
  <colItems count="6">
    <i>
      <x/>
    </i>
    <i i="1">
      <x v="1"/>
    </i>
    <i i="2">
      <x v="2"/>
    </i>
    <i i="3">
      <x v="3"/>
    </i>
    <i i="4">
      <x v="4"/>
    </i>
    <i i="5">
      <x v="5"/>
    </i>
  </colItems>
  <dataFields count="6">
    <dataField name=" BGT DIRECT " fld="5" baseField="0" baseItem="0"/>
    <dataField name=" ACT DIRECT" fld="6" baseField="0" baseItem="0"/>
    <dataField name=" VARIANCE DIRECT" fld="7" baseField="0" baseItem="0"/>
    <dataField name=" BGT CONTRACTUAL " fld="8" baseField="0" baseItem="0"/>
    <dataField name=" ACT CONTRACTUAL" fld="9" baseField="0" baseItem="0"/>
    <dataField name=" VARIANCE CONTRACTUAL" fld="10" baseField="0" baseItem="0"/>
  </dataFields>
  <formats count="33">
    <format dxfId="392">
      <pivotArea type="all" dataOnly="0" outline="0" fieldPosition="0"/>
    </format>
    <format dxfId="391">
      <pivotArea dataOnly="0" labelOnly="1" outline="0" fieldPosition="0">
        <references count="1">
          <reference field="4294967294" count="4">
            <x v="1"/>
            <x v="2"/>
            <x v="4"/>
            <x v="5"/>
          </reference>
        </references>
      </pivotArea>
    </format>
    <format dxfId="390">
      <pivotArea dataOnly="0" labelOnly="1" outline="0" fieldPosition="0">
        <references count="1">
          <reference field="4294967294" count="4">
            <x v="1"/>
            <x v="2"/>
            <x v="4"/>
            <x v="5"/>
          </reference>
        </references>
      </pivotArea>
    </format>
    <format dxfId="389">
      <pivotArea dataOnly="0" labelOnly="1" outline="0" fieldPosition="0">
        <references count="1">
          <reference field="4294967294" count="4">
            <x v="1"/>
            <x v="2"/>
            <x v="4"/>
            <x v="5"/>
          </reference>
        </references>
      </pivotArea>
    </format>
    <format dxfId="388">
      <pivotArea outline="0" fieldPosition="0">
        <references count="1">
          <reference field="4294967294" count="1" selected="0">
            <x v="2"/>
          </reference>
        </references>
      </pivotArea>
    </format>
    <format dxfId="387">
      <pivotArea outline="0" fieldPosition="0">
        <references count="1">
          <reference field="4294967294" count="1" selected="0">
            <x v="5"/>
          </reference>
        </references>
      </pivotArea>
    </format>
    <format dxfId="386">
      <pivotArea type="all" dataOnly="0" outline="0" fieldPosition="0"/>
    </format>
    <format dxfId="385">
      <pivotArea type="all" dataOnly="0" outline="0" fieldPosition="0"/>
    </format>
    <format dxfId="384">
      <pivotArea field="0" type="button" dataOnly="0" labelOnly="1" outline="0" axis="axisRow" fieldPosition="0"/>
    </format>
    <format dxfId="383">
      <pivotArea field="4" type="button" dataOnly="0" labelOnly="1" outline="0"/>
    </format>
    <format dxfId="382">
      <pivotArea field="3" type="button" dataOnly="0" labelOnly="1" outline="0" axis="axisRow" fieldPosition="1"/>
    </format>
    <format dxfId="381">
      <pivotArea dataOnly="0" labelOnly="1" outline="0" fieldPosition="0">
        <references count="1">
          <reference field="4294967294" count="4">
            <x v="1"/>
            <x v="2"/>
            <x v="4"/>
            <x v="5"/>
          </reference>
        </references>
      </pivotArea>
    </format>
    <format dxfId="380">
      <pivotArea type="origin" dataOnly="0" labelOnly="1" outline="0" fieldPosition="0"/>
    </format>
    <format dxfId="379">
      <pivotArea field="-2" type="button" dataOnly="0" labelOnly="1" outline="0" axis="axisCol" fieldPosition="0"/>
    </format>
    <format dxfId="378">
      <pivotArea type="topRight" dataOnly="0" labelOnly="1" outline="0" fieldPosition="0"/>
    </format>
    <format dxfId="377">
      <pivotArea field="0" type="button" dataOnly="0" labelOnly="1" outline="0" axis="axisRow" fieldPosition="0"/>
    </format>
    <format dxfId="376">
      <pivotArea dataOnly="0" labelOnly="1" outline="0" fieldPosition="0">
        <references count="1">
          <reference field="4294967294" count="4">
            <x v="1"/>
            <x v="2"/>
            <x v="4"/>
            <x v="5"/>
          </reference>
        </references>
      </pivotArea>
    </format>
    <format dxfId="375">
      <pivotArea type="origin" dataOnly="0" labelOnly="1" outline="0" fieldPosition="0"/>
    </format>
    <format dxfId="374">
      <pivotArea field="-2" type="button" dataOnly="0" labelOnly="1" outline="0" axis="axisCol" fieldPosition="0"/>
    </format>
    <format dxfId="373">
      <pivotArea type="topRight" dataOnly="0" labelOnly="1" outline="0" fieldPosition="0"/>
    </format>
    <format dxfId="372">
      <pivotArea field="0" type="button" dataOnly="0" labelOnly="1" outline="0" axis="axisRow" fieldPosition="0"/>
    </format>
    <format dxfId="371">
      <pivotArea dataOnly="0" labelOnly="1" outline="0" fieldPosition="0">
        <references count="1">
          <reference field="4294967294" count="4">
            <x v="1"/>
            <x v="2"/>
            <x v="4"/>
            <x v="5"/>
          </reference>
        </references>
      </pivotArea>
    </format>
    <format dxfId="370">
      <pivotArea type="origin" dataOnly="0" labelOnly="1" outline="0" fieldPosition="0"/>
    </format>
    <format dxfId="369">
      <pivotArea field="-2" type="button" dataOnly="0" labelOnly="1" outline="0" axis="axisCol" fieldPosition="0"/>
    </format>
    <format dxfId="368">
      <pivotArea type="topRight" dataOnly="0" labelOnly="1" outline="0" fieldPosition="0"/>
    </format>
    <format dxfId="367">
      <pivotArea field="0" type="button" dataOnly="0" labelOnly="1" outline="0" axis="axisRow" fieldPosition="0"/>
    </format>
    <format dxfId="366">
      <pivotArea dataOnly="0" labelOnly="1" outline="0" fieldPosition="0">
        <references count="1">
          <reference field="4294967294" count="4">
            <x v="1"/>
            <x v="2"/>
            <x v="4"/>
            <x v="5"/>
          </reference>
        </references>
      </pivotArea>
    </format>
    <format dxfId="365">
      <pivotArea type="origin" dataOnly="0" labelOnly="1" outline="0" fieldPosition="0"/>
    </format>
    <format dxfId="364">
      <pivotArea field="-2" type="button" dataOnly="0" labelOnly="1" outline="0" axis="axisCol" fieldPosition="0"/>
    </format>
    <format dxfId="363">
      <pivotArea type="topRight" dataOnly="0" labelOnly="1" outline="0" fieldPosition="0"/>
    </format>
    <format dxfId="362">
      <pivotArea field="0" type="button" dataOnly="0" labelOnly="1" outline="0" axis="axisRow" fieldPosition="0"/>
    </format>
    <format dxfId="361">
      <pivotArea dataOnly="0" labelOnly="1" outline="0" fieldPosition="0">
        <references count="1">
          <reference field="4294967294" count="6">
            <x v="0"/>
            <x v="1"/>
            <x v="2"/>
            <x v="3"/>
            <x v="4"/>
            <x v="5"/>
          </reference>
        </references>
      </pivotArea>
    </format>
    <format dxfId="360">
      <pivotArea field="3" type="button" dataOnly="0" labelOnly="1" outline="0" axis="axisRow" fieldPosition="1"/>
    </format>
  </formats>
  <pivotTableStyleInfo name="PivotStyleMedium14"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D1BCCE95-BD22-4970-A377-A70FF97F106F}" autoFormatId="16" applyNumberFormats="0" applyBorderFormats="0" applyFontFormats="0" applyPatternFormats="0" applyAlignmentFormats="0" applyWidthHeightFormats="0">
  <queryTableRefresh nextId="12">
    <queryTableFields count="11">
      <queryTableField id="1" name="SHIFT" tableColumnId="1"/>
      <queryTableField id="2" name="DATE" tableColumnId="2"/>
      <queryTableField id="3" name="WW" tableColumnId="3"/>
      <queryTableField id="4" name="SUPERVISOR" tableColumnId="4"/>
      <queryTableField id="5" name="AREA" tableColumnId="5"/>
      <queryTableField id="6" name="BGT DIRECT _x000a_(2 SHIFT)" tableColumnId="6"/>
      <queryTableField id="7" name="ACT DIRECT" tableColumnId="7"/>
      <queryTableField id="8" name="VARIANCE DIRECT" tableColumnId="8"/>
      <queryTableField id="9" name="BGT CONTRACTUAL _x000a_(2 SHIFT)" tableColumnId="9"/>
      <queryTableField id="10" name="ACT CONTRACTUAL" tableColumnId="10"/>
      <queryTableField id="11" name="VARIANCE CONTRACTUAL"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W" xr10:uid="{286AC8A8-68C3-4767-8210-F85340D68E21}" sourceName="WW">
  <pivotTables>
    <pivotTable tabId="28" name="PivotTable1"/>
    <pivotTable tabId="28" name="PivotTable2"/>
    <pivotTable tabId="28" name="PivotTable4"/>
  </pivotTables>
  <data>
    <tabular pivotCacheId="1695228389" showMissing="0" crossFilter="none">
      <items count="46">
        <i x="45"/>
        <i x="42"/>
        <i x="43"/>
        <i x="44"/>
        <i x="0"/>
        <i x="1"/>
        <i x="2"/>
        <i x="3"/>
        <i x="4"/>
        <i x="5"/>
        <i x="6"/>
        <i x="7"/>
        <i x="8"/>
        <i x="9"/>
        <i x="10"/>
        <i x="11"/>
        <i x="12"/>
        <i x="13"/>
        <i x="14"/>
        <i x="15"/>
        <i x="16"/>
        <i x="17"/>
        <i x="18"/>
        <i x="19"/>
        <i x="20"/>
        <i x="21"/>
        <i x="22"/>
        <i x="23"/>
        <i x="24"/>
        <i x="25"/>
        <i x="26"/>
        <i x="27"/>
        <i x="28"/>
        <i x="29"/>
        <i x="30"/>
        <i x="31"/>
        <i x="32"/>
        <i x="33"/>
        <i x="34"/>
        <i x="35"/>
        <i x="36"/>
        <i x="37"/>
        <i x="38"/>
        <i x="39" s="1"/>
        <i x="40"/>
        <i x="4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W" xr10:uid="{0CB85CC4-CD4E-4B7E-93A7-38D40A1EDF6B}" cache="Slicer_WW" caption="WW" startItem="41"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612B4-A1C5-4AC6-A4C7-0A51E7A24A86}" name="Combined_Table" displayName="Combined_Table" ref="A1:K1135" tableType="queryTable" totalsRowShown="0">
  <autoFilter ref="A1:K1135" xr:uid="{603612B4-A1C5-4AC6-A4C7-0A51E7A24A86}"/>
  <tableColumns count="11">
    <tableColumn id="1" xr3:uid="{4A213B68-9636-4ED7-BEB3-95F9055D7EB7}" uniqueName="1" name="SHIFT" queryTableFieldId="1"/>
    <tableColumn id="2" xr3:uid="{ABEB1CB9-4290-4359-A89E-53762E7012E8}" uniqueName="2" name="DATE" queryTableFieldId="2" dataDxfId="0"/>
    <tableColumn id="3" xr3:uid="{0B2FC2C2-B365-4C25-9295-A472D229A13D}" uniqueName="3" name="WW" queryTableFieldId="3"/>
    <tableColumn id="4" xr3:uid="{B330F0A5-4A37-45B8-9B7A-ECB0944176A0}" uniqueName="4" name="SUPERVISOR" queryTableFieldId="4"/>
    <tableColumn id="5" xr3:uid="{C1976C1C-3779-4433-9C74-0D799E317461}" uniqueName="5" name="AREA" queryTableFieldId="5"/>
    <tableColumn id="6" xr3:uid="{E91C0CD1-4E94-4578-912E-20B9417A926D}" uniqueName="6" name="BGT DIRECT _x000a_(2 SHIFT)" queryTableFieldId="6"/>
    <tableColumn id="7" xr3:uid="{BC2F8543-059D-4C7C-BC75-2002A5B34AB0}" uniqueName="7" name="ACT DIRECT" queryTableFieldId="7"/>
    <tableColumn id="8" xr3:uid="{1A80A40D-EC85-4FDF-8B4A-A1BC20EDFA6F}" uniqueName="8" name="VARIANCE DIRECT" queryTableFieldId="8"/>
    <tableColumn id="9" xr3:uid="{6D57B635-0B51-49F0-A8EB-BFBE718FC5FA}" uniqueName="9" name="BGT CONTRACTUAL _x000a_(2 SHIFT)" queryTableFieldId="9"/>
    <tableColumn id="10" xr3:uid="{F501566D-B62E-4A97-B780-370E99E5315C}" uniqueName="10" name="ACT CONTRACTUAL" queryTableFieldId="10"/>
    <tableColumn id="11" xr3:uid="{E1AE045B-54A8-4C04-A6A1-AD4CFEA09A91}" uniqueName="11" name="VARIANCE CONTRACTUAL"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D630B9-261A-4713-B18F-A86AE76506F3}" name="Table2" displayName="Table2" ref="A1:Q10" totalsRowShown="0" headerRowDxfId="197" dataDxfId="240" tableBorderDxfId="254">
  <autoFilter ref="A1:Q10" xr:uid="{D2D630B9-261A-4713-B18F-A86AE76506F3}"/>
  <tableColumns count="17">
    <tableColumn id="1" xr3:uid="{C85AF0D3-1D02-4066-8A6D-C010A818D9A6}" name="SHIFT" dataDxfId="253"/>
    <tableColumn id="2" xr3:uid="{8AB79C50-D66C-42CD-9925-61EEEFE9D839}" name="DATE" dataDxfId="252"/>
    <tableColumn id="3" xr3:uid="{33703BBA-6537-44AD-A53D-AB551C016190}" name="WW" dataDxfId="251">
      <calculatedColumnFormula>_xlfn.XLOOKUP('Primary A'!$B2,WW!A:A,WW!B:B)</calculatedColumnFormula>
    </tableColumn>
    <tableColumn id="4" xr3:uid="{7C9AB828-828B-4FB4-BBC2-EE16C9845690}" name="SUPERVISOR" dataDxfId="250"/>
    <tableColumn id="5" xr3:uid="{59FF86D5-73D1-4E17-8510-6D779182E0FC}" name="AREA" dataDxfId="249"/>
    <tableColumn id="6" xr3:uid="{23508F4A-96CE-421C-BB73-1A5B76EA28C5}" name="PROCESS" dataDxfId="248"/>
    <tableColumn id="7" xr3:uid="{C0B093BD-9FCB-4DD5-B597-A7F19436A136}" name="FUNCTION -ACTIVITIES" dataDxfId="247"/>
    <tableColumn id="8" xr3:uid="{AD09B08E-C1E5-4370-A914-E472B7BB6F29}" name="REMARKS" dataDxfId="221"/>
    <tableColumn id="9" xr3:uid="{AE814D1B-39B5-4E48-9281-30E2AC0909BA}" name="BGT DIRECT " dataDxfId="246"/>
    <tableColumn id="10" xr3:uid="{9D78A048-398B-4889-BF16-50911DA32114}" name="BGT DIRECT -REVISED" dataDxfId="245"/>
    <tableColumn id="11" xr3:uid="{F5EC803B-2B22-484C-A5D2-FC5D6C9B49B5}" name="ACT DIRECT" dataDxfId="244"/>
    <tableColumn id="12" xr3:uid="{FCE922CB-6FA3-457D-A272-CB7BD4C34C52}" name="VARIANCE DIRECT" dataDxfId="220">
      <calculatedColumnFormula>'Primary A'!$K2-'Primary A'!$J2</calculatedColumnFormula>
    </tableColumn>
    <tableColumn id="13" xr3:uid="{79E1A732-EE39-4C14-ADFB-44922FB05E7D}" name="BGT CONTRACTUAL_x000a_(MSC)" dataDxfId="243"/>
    <tableColumn id="14" xr3:uid="{2C57BC64-C29E-47BE-9328-17D445F44DE9}" name="BGT CONTRACTUAL - REVISED" dataDxfId="242"/>
    <tableColumn id="15" xr3:uid="{967E3553-7BCD-49B8-A8D3-EDD8766F41A3}" name="ACT CONTRACTUAL" dataDxfId="239"/>
    <tableColumn id="16" xr3:uid="{2DDC1547-989D-4618-8960-3C26B73DE0CA}" name="VARIANCE CONTRACTUAL" dataDxfId="219">
      <calculatedColumnFormula>'Primary A'!$O2-'Primary A'!$N2</calculatedColumnFormula>
    </tableColumn>
    <tableColumn id="17" xr3:uid="{E6F2E397-EAF1-4C3B-A9E7-BCE61A357CDB}" name="NOTE" dataDxfId="2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0CAA830-E604-45A4-9C21-73DF31ED192E}" name="tblppb" displayName="tblppb" ref="A1:Q11" totalsRowShown="0" headerRowDxfId="198" dataDxfId="294" tableBorderDxfId="293">
  <autoFilter ref="A1:Q11" xr:uid="{20CAA830-E604-45A4-9C21-73DF31ED192E}"/>
  <tableColumns count="17">
    <tableColumn id="1" xr3:uid="{81E7AC94-5AD0-48BF-B536-994285D89C38}" name="SHIFT" dataDxfId="238"/>
    <tableColumn id="2" xr3:uid="{A6FF5F6E-F54E-49E3-8F02-4BED856E9CF5}" name="DATE" dataDxfId="237"/>
    <tableColumn id="3" xr3:uid="{46D80EDF-96D1-48B9-A053-72989762634C}" name="WW" dataDxfId="236">
      <calculatedColumnFormula>_xlfn.XLOOKUP(tblppb[[#This Row],[DATE]],WW!A:A,WW!B:B)</calculatedColumnFormula>
    </tableColumn>
    <tableColumn id="4" xr3:uid="{78257A12-1928-4F98-85FD-92D199EB0DFC}" name="SUPERVISOR" dataDxfId="235"/>
    <tableColumn id="5" xr3:uid="{CC0B5AE4-4123-45B6-BB2E-EE6B241976D3}" name="AREA" dataDxfId="234"/>
    <tableColumn id="6" xr3:uid="{7B9B7321-CC65-406C-B6AC-BF0DBF510A7F}" name="PROCESS" dataDxfId="233"/>
    <tableColumn id="7" xr3:uid="{CB1CE8D9-0B59-4C21-947C-FA769619773C}" name="FUNCTION -ACTIVITIES" dataDxfId="232"/>
    <tableColumn id="8" xr3:uid="{DCEDAD80-143E-42BF-B99D-E2FB6DE167F5}" name="REMARKS" dataDxfId="224"/>
    <tableColumn id="16" xr3:uid="{57263A8C-7110-4592-8E25-A7C6E1BCB524}" name="BGT DIRECT " dataDxfId="231"/>
    <tableColumn id="9" xr3:uid="{4740F675-1F58-47D9-A852-F9B32A0F7888}" name="BGT DIRECT -REVISED" dataDxfId="230"/>
    <tableColumn id="10" xr3:uid="{2AF2A562-D3A5-4177-AFA7-D727BF3418E2}" name="ACT DIRECT" dataDxfId="229"/>
    <tableColumn id="11" xr3:uid="{BB50F62E-FF00-407F-8162-EB3F5D0F2642}" name="VARIANCE DIRECT" dataDxfId="223"/>
    <tableColumn id="17" xr3:uid="{576A0C4A-1138-4851-B1A0-158D68551587}" name="BGT CONTRACTUAL_x000a_(MSC)" dataDxfId="228"/>
    <tableColumn id="12" xr3:uid="{CB1A2377-7512-49BE-A545-649DEDA6506F}" name="BGT CONTRACTUAL - REVISED" dataDxfId="227"/>
    <tableColumn id="13" xr3:uid="{1496D156-B5C8-4BF7-907A-F81FABE64E35}" name="ACT CONTRACTUAL" dataDxfId="226"/>
    <tableColumn id="14" xr3:uid="{1C031462-F29D-4E71-9DAF-425119D66A42}" name="VARIANCE CONTRACTUAL" dataDxfId="222"/>
    <tableColumn id="15" xr3:uid="{43109E1A-23BC-48C1-8AE4-812E320A7F3B}" name="NOTE" dataDxfId="22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9E7C69E-D3C4-4C96-9528-51AC118D96EB}" name="tblspa" displayName="tblspa" ref="A1:Q491" totalsRowShown="0" headerRowDxfId="199" dataDxfId="292" tableBorderDxfId="291">
  <autoFilter ref="A1:Q491" xr:uid="{B9E7C69E-D3C4-4C96-9528-51AC118D96EB}"/>
  <tableColumns count="17">
    <tableColumn id="1" xr3:uid="{66CD7182-D4F0-45CD-A7CA-1AE9152050EA}" name="SHIFT" dataDxfId="290"/>
    <tableColumn id="2" xr3:uid="{C6E1720E-9088-446E-B2D5-D2BB58446D30}" name="DATE" dataDxfId="218"/>
    <tableColumn id="3" xr3:uid="{E2352FD7-F567-46D5-87E8-E18C8D1C940F}" name="WW" dataDxfId="216">
      <calculatedColumnFormula>_xlfn.XLOOKUP('Shift A'!$B2,WW!A:A,WW!B:B)</calculatedColumnFormula>
    </tableColumn>
    <tableColumn id="4" xr3:uid="{B05B2E79-13F5-4278-94F9-C7E04C66E693}" name="SUPERVISOR" dataDxfId="217"/>
    <tableColumn id="5" xr3:uid="{BBFB7825-6712-4FAD-853C-F70CA8FF82D1}" name="AREA" dataDxfId="289"/>
    <tableColumn id="6" xr3:uid="{64827D4D-21E3-4863-A221-D370FEB4ECFB}" name="PROCESS" dataDxfId="288"/>
    <tableColumn id="7" xr3:uid="{07B1B994-CB54-4B25-B1B1-4145771D1942}" name="FUNCTION -ACTIVITIES" dataDxfId="287"/>
    <tableColumn id="8" xr3:uid="{CB408141-6039-496A-B144-F07397AAAEA5}" name="REMARKS" dataDxfId="286"/>
    <tableColumn id="16" xr3:uid="{FFD6A2A8-2F06-4B24-B168-183FB3C0A94D}" name="BGT DIRECT " dataDxfId="285"/>
    <tableColumn id="9" xr3:uid="{9B374C6E-67D8-4EB4-A459-21A6624C3DB0}" name="BGT DIRECT -REVISED" dataDxfId="284"/>
    <tableColumn id="10" xr3:uid="{505C9943-80FD-4A13-BA7F-47FBD60D4CBF}" name="ACT DIRECT" dataDxfId="215"/>
    <tableColumn id="11" xr3:uid="{9591F6F8-476F-4EA9-B986-361CD466CF69}" name="VARIANCE DIRECT" dataDxfId="213">
      <calculatedColumnFormula>K2-J2</calculatedColumnFormula>
    </tableColumn>
    <tableColumn id="12" xr3:uid="{6C58A40C-5EF9-48D6-9746-2328A4FB5163}" name="BGT CONTRACTUAL_x000a_(MSC)" dataDxfId="214"/>
    <tableColumn id="17" xr3:uid="{997D104A-6C66-4DB6-9B35-A532FFB01D9C}" name="BGT CONTRACTUAL - REVISED" dataDxfId="283"/>
    <tableColumn id="13" xr3:uid="{86864E24-635E-4CB3-8ED6-D5241C486F49}" name="ACT CONTRACTUAL" dataDxfId="212"/>
    <tableColumn id="14" xr3:uid="{0890F485-3271-4B80-8C1B-32DB9BCEBB7B}" name="VARIANCE CONTRACTUAL" dataDxfId="210">
      <calculatedColumnFormula>O2-N2</calculatedColumnFormula>
    </tableColumn>
    <tableColumn id="15" xr3:uid="{52AE77B9-79BB-4E5C-8B33-EB4133A0A341}" name="NOTE" dataDxfId="2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shiftb" displayName="tblshiftb" ref="A1:Q87" totalsRowShown="0" headerRowDxfId="282" dataDxfId="281">
  <autoFilter ref="A1:Q87" xr:uid="{00000000-000C-0000-FFFF-FFFF04000000}"/>
  <tableColumns count="17">
    <tableColumn id="1" xr3:uid="{00000000-0010-0000-0400-000001000000}" name="SHIFT" dataDxfId="280"/>
    <tableColumn id="2" xr3:uid="{00000000-0010-0000-0400-000002000000}" name="DATE" dataDxfId="205"/>
    <tableColumn id="3" xr3:uid="{00000000-0010-0000-0400-000003000000}" name="WW" dataDxfId="203">
      <calculatedColumnFormula>_xlfn.XLOOKUP(tblshiftb[[#This Row],[DATE]],WW!A:A,WW!B:B)</calculatedColumnFormula>
    </tableColumn>
    <tableColumn id="4" xr3:uid="{00000000-0010-0000-0400-000004000000}" name="SUPERVISOR" dataDxfId="204"/>
    <tableColumn id="5" xr3:uid="{00000000-0010-0000-0400-000005000000}" name="AREA" dataDxfId="279"/>
    <tableColumn id="6" xr3:uid="{00000000-0010-0000-0400-000006000000}" name="PROCESS" dataDxfId="278"/>
    <tableColumn id="11" xr3:uid="{00000000-0010-0000-0400-00000B000000}" name="FUNCTION -ACTIVITIES" dataDxfId="277"/>
    <tableColumn id="12" xr3:uid="{00000000-0010-0000-0400-00000C000000}" name="REMARKS" dataDxfId="276"/>
    <tableColumn id="16" xr3:uid="{A3B7A337-A9B6-4388-9C05-C9C9DF46A187}" name="BGT DIRECT " dataDxfId="275"/>
    <tableColumn id="7" xr3:uid="{00000000-0010-0000-0400-000007000000}" name="BGT DIRECT -REVISED" dataDxfId="209"/>
    <tableColumn id="8" xr3:uid="{00000000-0010-0000-0400-000008000000}" name="ACT DIRECT" dataDxfId="208"/>
    <tableColumn id="9" xr3:uid="{00000000-0010-0000-0400-000009000000}" name="VARIANCE DIRECT" dataDxfId="206">
      <calculatedColumnFormula>K2-J2</calculatedColumnFormula>
    </tableColumn>
    <tableColumn id="17" xr3:uid="{A110D511-A212-4EBE-9369-6A2AF854B07F}" name="BGT CONTRACTUAL_x000a_(MSC)" dataDxfId="207"/>
    <tableColumn id="15" xr3:uid="{859056AF-B10B-4CD3-A383-1BDE92A1C4EA}" name="BGT CONTRACTUAL - REVISED" dataDxfId="274"/>
    <tableColumn id="14" xr3:uid="{2A50C1FE-F731-4851-B65B-29C19479D4D0}" name="ACT CONTRACTUAL" dataDxfId="200"/>
    <tableColumn id="13" xr3:uid="{F0F22E6B-6E76-4A0E-93A9-8E255E061C2F}" name="VARIANCE CONTRACTUAL" dataDxfId="201">
      <calculatedColumnFormula>O2-N2</calculatedColumnFormula>
    </tableColumn>
    <tableColumn id="10" xr3:uid="{00000000-0010-0000-0400-00000A000000}" name="NOTE" dataDxfId="20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7A27670-A22F-41C2-87EA-1B3B4358547D}" name="tblsanitation" displayName="tblsanitation" ref="A1:R549" totalsRowShown="0" tableBorderDxfId="273">
  <autoFilter ref="A1:R549" xr:uid="{97A27670-A22F-41C2-87EA-1B3B4358547D}"/>
  <tableColumns count="18">
    <tableColumn id="1" xr3:uid="{3911FD7D-C6A6-4A0D-BAF7-2BBE780FA7D5}" name="SHIFT" dataDxfId="272"/>
    <tableColumn id="2" xr3:uid="{0B5FEF25-837A-4CD0-8DBB-E5CE1F7895AA}" name="SHIFT2" dataDxfId="271"/>
    <tableColumn id="3" xr3:uid="{E43C1B74-0014-434F-B99B-15F92C6A87B5}" name="DATE" dataDxfId="270">
      <calculatedColumnFormula>_xlfn.XLOOKUP(Sanitation!$B2,WW!A:A,WW!B:B)</calculatedColumnFormula>
    </tableColumn>
    <tableColumn id="4" xr3:uid="{89266CA4-95ED-466E-9C9D-79A8FC51EAEA}" name="WW" dataDxfId="269"/>
    <tableColumn id="5" xr3:uid="{A909B3FF-BBE2-49F5-860D-642EE5CEF31D}" name="SUPERVISOR" dataDxfId="268"/>
    <tableColumn id="6" xr3:uid="{5D44CF19-83BA-452C-AF37-B13987E46007}" name="AREA" dataDxfId="267"/>
    <tableColumn id="7" xr3:uid="{6A09503D-EEBB-47A7-B8A5-E4CBA346367D}" name="PROCESS" dataDxfId="266"/>
    <tableColumn id="8" xr3:uid="{20FDA690-227E-421B-8062-00ED27CE2843}" name="FUNCTION -ACTIVITIES" dataDxfId="265"/>
    <tableColumn id="18" xr3:uid="{F64F4FDB-92E0-4706-8160-0F5DBE019400}" name="REMARKS" dataDxfId="264"/>
    <tableColumn id="16" xr3:uid="{B6B46F5F-6AFF-4A32-B5B4-05A2D61708B9}" name="BGT DIRECT " dataDxfId="263"/>
    <tableColumn id="9" xr3:uid="{97D72B1E-088B-4809-B8A3-C21960181646}" name="BGT DIRECT -REVISED" dataDxfId="262"/>
    <tableColumn id="10" xr3:uid="{6AA80D1E-3185-4374-8CC6-5B2616FB1E71}" name="ACT DIRECT" dataDxfId="261"/>
    <tableColumn id="11" xr3:uid="{A4BD05D7-ACC1-403B-9430-D200AFA2F317}" name="VARIANCE DIRECT" dataDxfId="260">
      <calculatedColumnFormula>Sanitation!$L2-Sanitation!$K2</calculatedColumnFormula>
    </tableColumn>
    <tableColumn id="17" xr3:uid="{FD34C3F2-C958-41F1-8CE3-731428EA910D}" name="BGT CONTRACTUAL_x000a_(MSC)" dataDxfId="259"/>
    <tableColumn id="12" xr3:uid="{75D94C0E-8276-4861-80DE-FBC2ED4893F7}" name="BGT CONTRACTUAL - REVISED" dataDxfId="258"/>
    <tableColumn id="13" xr3:uid="{A85A5ACC-3865-4679-BECF-BE5EDD2B646D}" name="ACT CONTRACTUAL" dataDxfId="257"/>
    <tableColumn id="14" xr3:uid="{48B50603-7A2D-4A4E-9718-4C51ED76DF62}" name="VARIANCE CONTRACTUAL" dataDxfId="256">
      <calculatedColumnFormula>Sanitation!$P2-Sanitation!$O2</calculatedColumnFormula>
    </tableColumn>
    <tableColumn id="15" xr3:uid="{BDDA3FD4-2E36-4D20-8CE5-D89DCCF4159F}" name="NOTE" dataDxfId="25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EEF6-0A6E-4E6D-AF3D-10769F04C526}">
  <sheetPr>
    <tabColor rgb="FFC00000"/>
  </sheetPr>
  <dimension ref="A1:K1135"/>
  <sheetViews>
    <sheetView tabSelected="1" zoomScale="70" zoomScaleNormal="70" workbookViewId="0">
      <selection activeCell="H14" sqref="H14"/>
    </sheetView>
  </sheetViews>
  <sheetFormatPr defaultRowHeight="14.5" x14ac:dyDescent="0.35"/>
  <cols>
    <col min="1" max="1" width="9.26953125" bestFit="1" customWidth="1"/>
    <col min="2" max="2" width="9.453125" bestFit="1" customWidth="1"/>
    <col min="3" max="3" width="31.81640625" bestFit="1" customWidth="1"/>
    <col min="4" max="4" width="20.26953125" bestFit="1" customWidth="1"/>
    <col min="5" max="5" width="17.81640625" bestFit="1" customWidth="1"/>
    <col min="6" max="6" width="22" bestFit="1" customWidth="1"/>
    <col min="7" max="7" width="13.1796875" bestFit="1" customWidth="1"/>
    <col min="8" max="8" width="18.54296875" bestFit="1" customWidth="1"/>
    <col min="9" max="9" width="28.6328125" bestFit="1" customWidth="1"/>
    <col min="10" max="10" width="19.81640625" bestFit="1" customWidth="1"/>
    <col min="11" max="11" width="25.179687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t="s">
        <v>62</v>
      </c>
      <c r="B2" s="37">
        <v>45815</v>
      </c>
      <c r="C2" t="s">
        <v>66</v>
      </c>
      <c r="D2" t="s">
        <v>64</v>
      </c>
      <c r="E2" t="s">
        <v>14</v>
      </c>
      <c r="G2">
        <v>35</v>
      </c>
      <c r="H2">
        <v>2</v>
      </c>
      <c r="J2">
        <v>2</v>
      </c>
      <c r="K2">
        <v>0</v>
      </c>
    </row>
    <row r="3" spans="1:11" x14ac:dyDescent="0.35">
      <c r="A3" t="s">
        <v>62</v>
      </c>
      <c r="B3" s="37">
        <v>45815</v>
      </c>
      <c r="C3" t="s">
        <v>66</v>
      </c>
      <c r="D3" t="s">
        <v>64</v>
      </c>
      <c r="E3" t="s">
        <v>23</v>
      </c>
      <c r="G3">
        <v>11</v>
      </c>
      <c r="H3">
        <v>1</v>
      </c>
      <c r="J3">
        <v>3</v>
      </c>
      <c r="K3">
        <v>-1</v>
      </c>
    </row>
    <row r="4" spans="1:11" x14ac:dyDescent="0.35">
      <c r="A4" t="s">
        <v>62</v>
      </c>
      <c r="B4" s="37">
        <v>45815</v>
      </c>
      <c r="C4" t="s">
        <v>66</v>
      </c>
      <c r="D4" t="s">
        <v>63</v>
      </c>
      <c r="E4" t="s">
        <v>24</v>
      </c>
      <c r="G4">
        <v>22</v>
      </c>
      <c r="H4">
        <v>3</v>
      </c>
      <c r="J4">
        <v>3</v>
      </c>
      <c r="K4">
        <v>-1</v>
      </c>
    </row>
    <row r="5" spans="1:11" x14ac:dyDescent="0.35">
      <c r="A5" t="s">
        <v>62</v>
      </c>
      <c r="B5" s="37">
        <v>45815</v>
      </c>
      <c r="C5" t="s">
        <v>66</v>
      </c>
      <c r="D5" t="s">
        <v>64</v>
      </c>
      <c r="E5" t="s">
        <v>25</v>
      </c>
      <c r="G5">
        <v>24</v>
      </c>
      <c r="H5">
        <v>5</v>
      </c>
    </row>
    <row r="6" spans="1:11" x14ac:dyDescent="0.35">
      <c r="A6" t="s">
        <v>62</v>
      </c>
      <c r="B6" s="37">
        <v>45815</v>
      </c>
      <c r="C6" t="s">
        <v>66</v>
      </c>
      <c r="D6" t="s">
        <v>63</v>
      </c>
      <c r="E6" t="s">
        <v>16</v>
      </c>
      <c r="G6">
        <v>89</v>
      </c>
      <c r="H6">
        <v>4</v>
      </c>
    </row>
    <row r="7" spans="1:11" x14ac:dyDescent="0.35">
      <c r="A7" t="s">
        <v>62</v>
      </c>
      <c r="B7" s="37">
        <v>45822</v>
      </c>
      <c r="C7" t="s">
        <v>89</v>
      </c>
      <c r="D7" t="s">
        <v>64</v>
      </c>
      <c r="E7" t="s">
        <v>14</v>
      </c>
      <c r="G7">
        <v>34</v>
      </c>
      <c r="H7">
        <v>1</v>
      </c>
      <c r="J7">
        <v>2</v>
      </c>
      <c r="K7">
        <v>0</v>
      </c>
    </row>
    <row r="8" spans="1:11" x14ac:dyDescent="0.35">
      <c r="A8" t="s">
        <v>62</v>
      </c>
      <c r="B8" s="37">
        <v>45822</v>
      </c>
      <c r="C8" t="s">
        <v>89</v>
      </c>
      <c r="D8" t="s">
        <v>64</v>
      </c>
      <c r="E8" t="s">
        <v>23</v>
      </c>
      <c r="G8">
        <v>11</v>
      </c>
      <c r="H8">
        <v>1</v>
      </c>
      <c r="J8">
        <v>3</v>
      </c>
      <c r="K8">
        <v>-1</v>
      </c>
    </row>
    <row r="9" spans="1:11" x14ac:dyDescent="0.35">
      <c r="A9" t="s">
        <v>62</v>
      </c>
      <c r="B9" s="37">
        <v>45822</v>
      </c>
      <c r="C9" t="s">
        <v>89</v>
      </c>
      <c r="D9" t="s">
        <v>63</v>
      </c>
      <c r="E9" t="s">
        <v>24</v>
      </c>
      <c r="G9">
        <v>22</v>
      </c>
      <c r="H9">
        <v>3</v>
      </c>
      <c r="J9">
        <v>3</v>
      </c>
      <c r="K9">
        <v>-1</v>
      </c>
    </row>
    <row r="10" spans="1:11" x14ac:dyDescent="0.35">
      <c r="A10" t="s">
        <v>62</v>
      </c>
      <c r="B10" s="37">
        <v>45822</v>
      </c>
      <c r="C10" t="s">
        <v>89</v>
      </c>
      <c r="D10" t="s">
        <v>64</v>
      </c>
      <c r="E10" t="s">
        <v>25</v>
      </c>
      <c r="G10">
        <v>24</v>
      </c>
      <c r="H10">
        <v>5</v>
      </c>
    </row>
    <row r="11" spans="1:11" x14ac:dyDescent="0.35">
      <c r="A11" t="s">
        <v>62</v>
      </c>
      <c r="B11" s="37">
        <v>45822</v>
      </c>
      <c r="C11" t="s">
        <v>89</v>
      </c>
      <c r="D11" t="s">
        <v>63</v>
      </c>
      <c r="E11" t="s">
        <v>16</v>
      </c>
      <c r="G11">
        <v>89</v>
      </c>
      <c r="H11">
        <v>4</v>
      </c>
    </row>
    <row r="12" spans="1:11" x14ac:dyDescent="0.35">
      <c r="A12" t="s">
        <v>67</v>
      </c>
      <c r="B12" s="37">
        <v>45810</v>
      </c>
      <c r="C12" t="s">
        <v>66</v>
      </c>
      <c r="D12" t="s">
        <v>76</v>
      </c>
      <c r="E12" t="s">
        <v>69</v>
      </c>
      <c r="G12">
        <v>1</v>
      </c>
      <c r="H12">
        <v>0</v>
      </c>
      <c r="K12">
        <v>0</v>
      </c>
    </row>
    <row r="13" spans="1:11" x14ac:dyDescent="0.35">
      <c r="A13" t="s">
        <v>67</v>
      </c>
      <c r="B13" s="37">
        <v>45810</v>
      </c>
      <c r="C13" t="s">
        <v>66</v>
      </c>
      <c r="D13" t="s">
        <v>76</v>
      </c>
      <c r="E13" t="s">
        <v>69</v>
      </c>
      <c r="G13">
        <v>0</v>
      </c>
      <c r="H13">
        <v>-1</v>
      </c>
      <c r="K13">
        <v>0</v>
      </c>
    </row>
    <row r="14" spans="1:11" x14ac:dyDescent="0.35">
      <c r="A14" t="s">
        <v>67</v>
      </c>
      <c r="B14" s="37">
        <v>45810</v>
      </c>
      <c r="C14" t="s">
        <v>66</v>
      </c>
      <c r="D14" t="s">
        <v>76</v>
      </c>
      <c r="E14" t="s">
        <v>69</v>
      </c>
      <c r="G14">
        <v>1</v>
      </c>
      <c r="H14">
        <v>0</v>
      </c>
      <c r="K14">
        <v>0</v>
      </c>
    </row>
    <row r="15" spans="1:11" x14ac:dyDescent="0.35">
      <c r="A15" t="s">
        <v>67</v>
      </c>
      <c r="B15" s="37">
        <v>45810</v>
      </c>
      <c r="C15" t="s">
        <v>66</v>
      </c>
      <c r="D15" t="s">
        <v>76</v>
      </c>
      <c r="E15" t="s">
        <v>69</v>
      </c>
      <c r="G15">
        <v>2</v>
      </c>
      <c r="H15">
        <v>0</v>
      </c>
      <c r="K15">
        <v>0</v>
      </c>
    </row>
    <row r="16" spans="1:11" x14ac:dyDescent="0.35">
      <c r="A16" t="s">
        <v>67</v>
      </c>
      <c r="B16" s="37">
        <v>45810</v>
      </c>
      <c r="C16" t="s">
        <v>66</v>
      </c>
      <c r="D16" t="s">
        <v>76</v>
      </c>
      <c r="E16" t="s">
        <v>69</v>
      </c>
      <c r="G16">
        <v>3</v>
      </c>
      <c r="H16">
        <v>0</v>
      </c>
      <c r="K16">
        <v>0</v>
      </c>
    </row>
    <row r="17" spans="1:11" x14ac:dyDescent="0.35">
      <c r="A17" t="s">
        <v>67</v>
      </c>
      <c r="B17" s="37">
        <v>45810</v>
      </c>
      <c r="C17" t="s">
        <v>66</v>
      </c>
      <c r="D17" t="s">
        <v>76</v>
      </c>
      <c r="E17" t="s">
        <v>69</v>
      </c>
      <c r="G17">
        <v>10</v>
      </c>
      <c r="H17">
        <v>0</v>
      </c>
      <c r="K17">
        <v>0</v>
      </c>
    </row>
    <row r="18" spans="1:11" x14ac:dyDescent="0.35">
      <c r="A18" t="s">
        <v>67</v>
      </c>
      <c r="B18" s="37">
        <v>45810</v>
      </c>
      <c r="C18" t="s">
        <v>66</v>
      </c>
      <c r="D18" t="s">
        <v>76</v>
      </c>
      <c r="E18" t="s">
        <v>69</v>
      </c>
      <c r="G18">
        <v>2</v>
      </c>
      <c r="H18">
        <v>0</v>
      </c>
      <c r="K18">
        <v>0</v>
      </c>
    </row>
    <row r="19" spans="1:11" x14ac:dyDescent="0.35">
      <c r="A19" t="s">
        <v>67</v>
      </c>
      <c r="B19" s="37">
        <v>45810</v>
      </c>
      <c r="C19" t="s">
        <v>66</v>
      </c>
      <c r="D19" t="s">
        <v>76</v>
      </c>
      <c r="E19" t="s">
        <v>69</v>
      </c>
      <c r="G19">
        <v>2</v>
      </c>
      <c r="H19">
        <v>0</v>
      </c>
      <c r="K19">
        <v>0</v>
      </c>
    </row>
    <row r="20" spans="1:11" x14ac:dyDescent="0.35">
      <c r="A20" t="s">
        <v>67</v>
      </c>
      <c r="B20" s="37">
        <v>45810</v>
      </c>
      <c r="C20" t="s">
        <v>66</v>
      </c>
      <c r="D20" t="s">
        <v>76</v>
      </c>
      <c r="E20" t="s">
        <v>69</v>
      </c>
      <c r="G20">
        <v>4</v>
      </c>
      <c r="H20">
        <v>0</v>
      </c>
      <c r="K20">
        <v>0</v>
      </c>
    </row>
    <row r="21" spans="1:11" x14ac:dyDescent="0.35">
      <c r="A21" t="s">
        <v>67</v>
      </c>
      <c r="B21" s="37">
        <v>45810</v>
      </c>
      <c r="C21" t="s">
        <v>66</v>
      </c>
      <c r="D21" t="s">
        <v>76</v>
      </c>
      <c r="E21" t="s">
        <v>69</v>
      </c>
      <c r="G21">
        <v>7</v>
      </c>
      <c r="H21">
        <v>-1</v>
      </c>
      <c r="K21">
        <v>0</v>
      </c>
    </row>
    <row r="22" spans="1:11" x14ac:dyDescent="0.35">
      <c r="A22" t="s">
        <v>67</v>
      </c>
      <c r="B22" s="37">
        <v>45810</v>
      </c>
      <c r="C22" t="s">
        <v>66</v>
      </c>
      <c r="D22" t="s">
        <v>76</v>
      </c>
      <c r="E22" t="s">
        <v>69</v>
      </c>
      <c r="G22">
        <v>2</v>
      </c>
      <c r="H22">
        <v>0</v>
      </c>
      <c r="K22">
        <v>0</v>
      </c>
    </row>
    <row r="23" spans="1:11" x14ac:dyDescent="0.35">
      <c r="A23" t="s">
        <v>67</v>
      </c>
      <c r="B23" s="37">
        <v>45810</v>
      </c>
      <c r="C23" t="s">
        <v>66</v>
      </c>
      <c r="D23" t="s">
        <v>76</v>
      </c>
      <c r="E23" t="s">
        <v>69</v>
      </c>
      <c r="G23">
        <v>2</v>
      </c>
      <c r="H23">
        <v>0</v>
      </c>
      <c r="K23">
        <v>0</v>
      </c>
    </row>
    <row r="24" spans="1:11" x14ac:dyDescent="0.35">
      <c r="A24" t="s">
        <v>67</v>
      </c>
      <c r="B24" s="37">
        <v>45810</v>
      </c>
      <c r="C24" t="s">
        <v>66</v>
      </c>
      <c r="D24" t="s">
        <v>76</v>
      </c>
      <c r="E24" t="s">
        <v>69</v>
      </c>
      <c r="G24">
        <v>8</v>
      </c>
      <c r="H24">
        <v>1</v>
      </c>
      <c r="K24">
        <v>0</v>
      </c>
    </row>
    <row r="25" spans="1:11" x14ac:dyDescent="0.35">
      <c r="A25" t="s">
        <v>67</v>
      </c>
      <c r="B25" s="37">
        <v>45810</v>
      </c>
      <c r="C25" t="s">
        <v>66</v>
      </c>
      <c r="D25" t="s">
        <v>76</v>
      </c>
      <c r="E25" t="s">
        <v>69</v>
      </c>
      <c r="G25">
        <v>6</v>
      </c>
      <c r="H25">
        <v>1</v>
      </c>
      <c r="K25">
        <v>0</v>
      </c>
    </row>
    <row r="26" spans="1:11" x14ac:dyDescent="0.35">
      <c r="A26" t="s">
        <v>67</v>
      </c>
      <c r="B26" s="37">
        <v>45810</v>
      </c>
      <c r="C26" t="s">
        <v>66</v>
      </c>
      <c r="D26" t="s">
        <v>76</v>
      </c>
      <c r="E26" t="s">
        <v>69</v>
      </c>
      <c r="G26">
        <v>4</v>
      </c>
      <c r="H26">
        <v>0</v>
      </c>
      <c r="K26">
        <v>0</v>
      </c>
    </row>
    <row r="27" spans="1:11" x14ac:dyDescent="0.35">
      <c r="A27" t="s">
        <v>67</v>
      </c>
      <c r="B27" s="37">
        <v>45810</v>
      </c>
      <c r="C27" t="s">
        <v>66</v>
      </c>
      <c r="D27" t="s">
        <v>76</v>
      </c>
      <c r="E27" t="s">
        <v>69</v>
      </c>
      <c r="G27">
        <v>5</v>
      </c>
      <c r="H27">
        <v>1</v>
      </c>
      <c r="K27">
        <v>0</v>
      </c>
    </row>
    <row r="28" spans="1:11" x14ac:dyDescent="0.35">
      <c r="A28" t="s">
        <v>67</v>
      </c>
      <c r="B28" s="37">
        <v>45810</v>
      </c>
      <c r="C28" t="s">
        <v>66</v>
      </c>
      <c r="D28" t="s">
        <v>76</v>
      </c>
      <c r="E28" t="s">
        <v>69</v>
      </c>
      <c r="G28">
        <v>1</v>
      </c>
      <c r="H28">
        <v>1</v>
      </c>
      <c r="K28">
        <v>0</v>
      </c>
    </row>
    <row r="29" spans="1:11" x14ac:dyDescent="0.35">
      <c r="A29" t="s">
        <v>67</v>
      </c>
      <c r="B29" s="37">
        <v>45810</v>
      </c>
      <c r="C29" t="s">
        <v>66</v>
      </c>
      <c r="D29" t="s">
        <v>70</v>
      </c>
      <c r="E29" t="s">
        <v>71</v>
      </c>
      <c r="G29">
        <v>1</v>
      </c>
      <c r="H29">
        <v>0</v>
      </c>
      <c r="K29">
        <v>0</v>
      </c>
    </row>
    <row r="30" spans="1:11" x14ac:dyDescent="0.35">
      <c r="A30" t="s">
        <v>67</v>
      </c>
      <c r="B30" s="37">
        <v>45810</v>
      </c>
      <c r="C30" t="s">
        <v>66</v>
      </c>
      <c r="D30" t="s">
        <v>70</v>
      </c>
      <c r="E30" t="s">
        <v>71</v>
      </c>
      <c r="G30">
        <v>1</v>
      </c>
      <c r="H30">
        <v>0</v>
      </c>
      <c r="K30">
        <v>0</v>
      </c>
    </row>
    <row r="31" spans="1:11" x14ac:dyDescent="0.35">
      <c r="A31" t="s">
        <v>67</v>
      </c>
      <c r="B31" s="37">
        <v>45810</v>
      </c>
      <c r="C31" t="s">
        <v>66</v>
      </c>
      <c r="D31" t="s">
        <v>70</v>
      </c>
      <c r="E31" t="s">
        <v>71</v>
      </c>
      <c r="G31">
        <v>1</v>
      </c>
      <c r="H31">
        <v>0</v>
      </c>
      <c r="K31">
        <v>0</v>
      </c>
    </row>
    <row r="32" spans="1:11" x14ac:dyDescent="0.35">
      <c r="A32" t="s">
        <v>67</v>
      </c>
      <c r="B32" s="37">
        <v>45810</v>
      </c>
      <c r="C32" t="s">
        <v>66</v>
      </c>
      <c r="D32" t="s">
        <v>70</v>
      </c>
      <c r="E32" t="s">
        <v>71</v>
      </c>
      <c r="G32">
        <v>1</v>
      </c>
      <c r="H32">
        <v>0</v>
      </c>
      <c r="K32">
        <v>0</v>
      </c>
    </row>
    <row r="33" spans="1:11" x14ac:dyDescent="0.35">
      <c r="A33" t="s">
        <v>67</v>
      </c>
      <c r="B33" s="37">
        <v>45810</v>
      </c>
      <c r="C33" t="s">
        <v>66</v>
      </c>
      <c r="D33" t="s">
        <v>70</v>
      </c>
      <c r="E33" t="s">
        <v>71</v>
      </c>
      <c r="G33">
        <v>2</v>
      </c>
      <c r="H33">
        <v>0</v>
      </c>
      <c r="K33">
        <v>0</v>
      </c>
    </row>
    <row r="34" spans="1:11" x14ac:dyDescent="0.35">
      <c r="A34" t="s">
        <v>67</v>
      </c>
      <c r="B34" s="37">
        <v>45810</v>
      </c>
      <c r="C34" t="s">
        <v>66</v>
      </c>
      <c r="D34" t="s">
        <v>70</v>
      </c>
      <c r="E34" t="s">
        <v>71</v>
      </c>
      <c r="G34">
        <v>2</v>
      </c>
      <c r="H34">
        <v>0</v>
      </c>
      <c r="K34">
        <v>0</v>
      </c>
    </row>
    <row r="35" spans="1:11" x14ac:dyDescent="0.35">
      <c r="A35" t="s">
        <v>67</v>
      </c>
      <c r="B35" s="37">
        <v>45810</v>
      </c>
      <c r="C35" t="s">
        <v>66</v>
      </c>
      <c r="D35" t="s">
        <v>70</v>
      </c>
      <c r="E35" t="s">
        <v>71</v>
      </c>
      <c r="G35">
        <v>12</v>
      </c>
      <c r="H35">
        <v>0</v>
      </c>
      <c r="K35">
        <v>0</v>
      </c>
    </row>
    <row r="36" spans="1:11" x14ac:dyDescent="0.35">
      <c r="A36" t="s">
        <v>67</v>
      </c>
      <c r="B36" s="37">
        <v>45810</v>
      </c>
      <c r="C36" t="s">
        <v>66</v>
      </c>
      <c r="D36" t="s">
        <v>70</v>
      </c>
      <c r="E36" t="s">
        <v>71</v>
      </c>
      <c r="G36">
        <v>1</v>
      </c>
      <c r="H36">
        <v>0</v>
      </c>
      <c r="K36">
        <v>0</v>
      </c>
    </row>
    <row r="37" spans="1:11" x14ac:dyDescent="0.35">
      <c r="A37" t="s">
        <v>67</v>
      </c>
      <c r="B37" s="37">
        <v>45810</v>
      </c>
      <c r="C37" t="s">
        <v>66</v>
      </c>
      <c r="D37" t="s">
        <v>70</v>
      </c>
      <c r="E37" t="s">
        <v>71</v>
      </c>
      <c r="G37">
        <v>1</v>
      </c>
      <c r="H37">
        <v>0</v>
      </c>
      <c r="K37">
        <v>0</v>
      </c>
    </row>
    <row r="38" spans="1:11" x14ac:dyDescent="0.35">
      <c r="A38" t="s">
        <v>67</v>
      </c>
      <c r="B38" s="37">
        <v>45810</v>
      </c>
      <c r="C38" t="s">
        <v>66</v>
      </c>
      <c r="D38" t="s">
        <v>70</v>
      </c>
      <c r="E38" t="s">
        <v>71</v>
      </c>
      <c r="G38">
        <v>4</v>
      </c>
      <c r="H38">
        <v>0</v>
      </c>
      <c r="K38">
        <v>0</v>
      </c>
    </row>
    <row r="39" spans="1:11" x14ac:dyDescent="0.35">
      <c r="A39" t="s">
        <v>67</v>
      </c>
      <c r="B39" s="37">
        <v>45810</v>
      </c>
      <c r="C39" t="s">
        <v>66</v>
      </c>
      <c r="D39" t="s">
        <v>70</v>
      </c>
      <c r="E39" t="s">
        <v>71</v>
      </c>
      <c r="G39">
        <v>2</v>
      </c>
      <c r="H39">
        <v>0</v>
      </c>
      <c r="K39">
        <v>0</v>
      </c>
    </row>
    <row r="40" spans="1:11" x14ac:dyDescent="0.35">
      <c r="A40" t="s">
        <v>67</v>
      </c>
      <c r="B40" s="37">
        <v>45810</v>
      </c>
      <c r="C40" t="s">
        <v>66</v>
      </c>
      <c r="D40" t="s">
        <v>70</v>
      </c>
      <c r="E40" t="s">
        <v>71</v>
      </c>
      <c r="G40">
        <v>2</v>
      </c>
      <c r="H40">
        <v>0</v>
      </c>
      <c r="K40">
        <v>0</v>
      </c>
    </row>
    <row r="41" spans="1:11" x14ac:dyDescent="0.35">
      <c r="A41" t="s">
        <v>67</v>
      </c>
      <c r="B41" s="37">
        <v>45810</v>
      </c>
      <c r="C41" t="s">
        <v>66</v>
      </c>
      <c r="D41" t="s">
        <v>70</v>
      </c>
      <c r="E41" t="s">
        <v>71</v>
      </c>
      <c r="G41">
        <v>1</v>
      </c>
      <c r="H41">
        <v>0</v>
      </c>
      <c r="K41">
        <v>0</v>
      </c>
    </row>
    <row r="42" spans="1:11" x14ac:dyDescent="0.35">
      <c r="A42" t="s">
        <v>67</v>
      </c>
      <c r="B42" s="37">
        <v>45810</v>
      </c>
      <c r="C42" t="s">
        <v>66</v>
      </c>
      <c r="D42" t="s">
        <v>70</v>
      </c>
      <c r="E42" t="s">
        <v>71</v>
      </c>
      <c r="G42">
        <v>5</v>
      </c>
      <c r="H42">
        <v>0</v>
      </c>
      <c r="K42">
        <v>0</v>
      </c>
    </row>
    <row r="43" spans="1:11" x14ac:dyDescent="0.35">
      <c r="A43" t="s">
        <v>67</v>
      </c>
      <c r="B43" s="37">
        <v>45810</v>
      </c>
      <c r="C43" t="s">
        <v>66</v>
      </c>
      <c r="D43" t="s">
        <v>70</v>
      </c>
      <c r="E43" t="s">
        <v>71</v>
      </c>
      <c r="G43">
        <v>3</v>
      </c>
      <c r="H43">
        <v>0</v>
      </c>
      <c r="K43">
        <v>0</v>
      </c>
    </row>
    <row r="44" spans="1:11" x14ac:dyDescent="0.35">
      <c r="A44" t="s">
        <v>67</v>
      </c>
      <c r="B44" s="37">
        <v>45810</v>
      </c>
      <c r="C44" t="s">
        <v>66</v>
      </c>
      <c r="D44" t="s">
        <v>70</v>
      </c>
      <c r="E44" t="s">
        <v>71</v>
      </c>
      <c r="G44">
        <v>10</v>
      </c>
      <c r="H44">
        <v>0</v>
      </c>
      <c r="K44">
        <v>0</v>
      </c>
    </row>
    <row r="45" spans="1:11" x14ac:dyDescent="0.35">
      <c r="A45" t="s">
        <v>67</v>
      </c>
      <c r="B45" s="37">
        <v>45810</v>
      </c>
      <c r="C45" t="s">
        <v>66</v>
      </c>
      <c r="D45" t="s">
        <v>70</v>
      </c>
      <c r="E45" t="s">
        <v>71</v>
      </c>
      <c r="G45">
        <v>6</v>
      </c>
      <c r="H45">
        <v>0</v>
      </c>
      <c r="K45">
        <v>0</v>
      </c>
    </row>
    <row r="46" spans="1:11" x14ac:dyDescent="0.35">
      <c r="A46" t="s">
        <v>67</v>
      </c>
      <c r="B46" s="37">
        <v>45810</v>
      </c>
      <c r="C46" t="s">
        <v>66</v>
      </c>
      <c r="D46" t="s">
        <v>70</v>
      </c>
      <c r="E46" t="s">
        <v>71</v>
      </c>
      <c r="G46">
        <v>2</v>
      </c>
      <c r="H46">
        <v>0</v>
      </c>
      <c r="K46">
        <v>0</v>
      </c>
    </row>
    <row r="47" spans="1:11" x14ac:dyDescent="0.35">
      <c r="A47" t="s">
        <v>67</v>
      </c>
      <c r="B47" s="37">
        <v>45810</v>
      </c>
      <c r="C47" t="s">
        <v>66</v>
      </c>
      <c r="D47" t="s">
        <v>70</v>
      </c>
      <c r="E47" t="s">
        <v>71</v>
      </c>
      <c r="G47">
        <v>2</v>
      </c>
      <c r="H47">
        <v>0</v>
      </c>
      <c r="K47">
        <v>0</v>
      </c>
    </row>
    <row r="48" spans="1:11" x14ac:dyDescent="0.35">
      <c r="A48" t="s">
        <v>67</v>
      </c>
      <c r="B48" s="37">
        <v>45810</v>
      </c>
      <c r="C48" t="s">
        <v>66</v>
      </c>
      <c r="D48" t="s">
        <v>70</v>
      </c>
      <c r="E48" t="s">
        <v>71</v>
      </c>
      <c r="G48">
        <v>1</v>
      </c>
      <c r="H48">
        <v>0</v>
      </c>
      <c r="K48">
        <v>0</v>
      </c>
    </row>
    <row r="49" spans="1:11" x14ac:dyDescent="0.35">
      <c r="A49" t="s">
        <v>67</v>
      </c>
      <c r="B49" s="37">
        <v>45810</v>
      </c>
      <c r="C49" t="s">
        <v>66</v>
      </c>
      <c r="D49" t="s">
        <v>70</v>
      </c>
      <c r="E49" t="s">
        <v>84</v>
      </c>
      <c r="G49">
        <v>2</v>
      </c>
      <c r="H49">
        <v>0</v>
      </c>
      <c r="K49">
        <v>0</v>
      </c>
    </row>
    <row r="50" spans="1:11" x14ac:dyDescent="0.35">
      <c r="A50" t="s">
        <v>67</v>
      </c>
      <c r="B50" s="37">
        <v>45810</v>
      </c>
      <c r="C50" t="s">
        <v>66</v>
      </c>
      <c r="D50" t="s">
        <v>70</v>
      </c>
      <c r="E50" t="s">
        <v>84</v>
      </c>
      <c r="G50">
        <v>1</v>
      </c>
      <c r="H50">
        <v>0</v>
      </c>
      <c r="K50">
        <v>0</v>
      </c>
    </row>
    <row r="51" spans="1:11" x14ac:dyDescent="0.35">
      <c r="A51" t="s">
        <v>67</v>
      </c>
      <c r="B51" s="37">
        <v>45810</v>
      </c>
      <c r="C51" t="s">
        <v>66</v>
      </c>
      <c r="D51" t="s">
        <v>70</v>
      </c>
      <c r="E51" t="s">
        <v>84</v>
      </c>
      <c r="G51">
        <v>3</v>
      </c>
      <c r="H51">
        <v>0</v>
      </c>
      <c r="K51">
        <v>0</v>
      </c>
    </row>
    <row r="52" spans="1:11" x14ac:dyDescent="0.35">
      <c r="A52" t="s">
        <v>67</v>
      </c>
      <c r="B52" s="37">
        <v>45810</v>
      </c>
      <c r="C52" t="s">
        <v>66</v>
      </c>
      <c r="D52" t="s">
        <v>70</v>
      </c>
      <c r="E52" t="s">
        <v>84</v>
      </c>
      <c r="G52">
        <v>3</v>
      </c>
      <c r="H52">
        <v>0</v>
      </c>
      <c r="J52">
        <v>1</v>
      </c>
      <c r="K52">
        <v>0</v>
      </c>
    </row>
    <row r="53" spans="1:11" x14ac:dyDescent="0.35">
      <c r="A53" t="s">
        <v>67</v>
      </c>
      <c r="B53" s="37">
        <v>45810</v>
      </c>
      <c r="C53" t="s">
        <v>66</v>
      </c>
      <c r="D53" t="s">
        <v>70</v>
      </c>
      <c r="E53" t="s">
        <v>84</v>
      </c>
      <c r="G53">
        <v>1</v>
      </c>
      <c r="H53">
        <v>0</v>
      </c>
      <c r="K53">
        <v>0</v>
      </c>
    </row>
    <row r="54" spans="1:11" x14ac:dyDescent="0.35">
      <c r="A54" t="s">
        <v>67</v>
      </c>
      <c r="B54" s="37">
        <v>45810</v>
      </c>
      <c r="C54" t="s">
        <v>66</v>
      </c>
      <c r="D54" t="s">
        <v>85</v>
      </c>
      <c r="E54" t="s">
        <v>73</v>
      </c>
      <c r="G54">
        <v>1</v>
      </c>
      <c r="H54">
        <v>0</v>
      </c>
      <c r="K54">
        <v>0</v>
      </c>
    </row>
    <row r="55" spans="1:11" x14ac:dyDescent="0.35">
      <c r="A55" t="s">
        <v>67</v>
      </c>
      <c r="B55" s="37">
        <v>45810</v>
      </c>
      <c r="C55" t="s">
        <v>66</v>
      </c>
      <c r="D55" t="s">
        <v>85</v>
      </c>
      <c r="E55" t="s">
        <v>73</v>
      </c>
      <c r="G55">
        <v>1</v>
      </c>
      <c r="H55">
        <v>0</v>
      </c>
      <c r="K55">
        <v>0</v>
      </c>
    </row>
    <row r="56" spans="1:11" x14ac:dyDescent="0.35">
      <c r="A56" t="s">
        <v>67</v>
      </c>
      <c r="B56" s="37">
        <v>45810</v>
      </c>
      <c r="C56" t="s">
        <v>66</v>
      </c>
      <c r="D56" t="s">
        <v>85</v>
      </c>
      <c r="E56" t="s">
        <v>73</v>
      </c>
      <c r="G56">
        <v>1</v>
      </c>
      <c r="H56">
        <v>0</v>
      </c>
      <c r="K56">
        <v>0</v>
      </c>
    </row>
    <row r="57" spans="1:11" x14ac:dyDescent="0.35">
      <c r="A57" t="s">
        <v>67</v>
      </c>
      <c r="B57" s="37">
        <v>45810</v>
      </c>
      <c r="C57" t="s">
        <v>66</v>
      </c>
      <c r="D57" t="s">
        <v>85</v>
      </c>
      <c r="E57" t="s">
        <v>73</v>
      </c>
      <c r="G57">
        <v>1</v>
      </c>
      <c r="H57">
        <v>0</v>
      </c>
      <c r="K57">
        <v>0</v>
      </c>
    </row>
    <row r="58" spans="1:11" x14ac:dyDescent="0.35">
      <c r="A58" t="s">
        <v>67</v>
      </c>
      <c r="B58" s="37">
        <v>45810</v>
      </c>
      <c r="C58" t="s">
        <v>66</v>
      </c>
      <c r="D58" t="s">
        <v>85</v>
      </c>
      <c r="E58" t="s">
        <v>73</v>
      </c>
      <c r="G58">
        <v>2</v>
      </c>
      <c r="H58">
        <v>0</v>
      </c>
      <c r="K58">
        <v>0</v>
      </c>
    </row>
    <row r="59" spans="1:11" x14ac:dyDescent="0.35">
      <c r="A59" t="s">
        <v>67</v>
      </c>
      <c r="B59" s="37">
        <v>45810</v>
      </c>
      <c r="C59" t="s">
        <v>66</v>
      </c>
      <c r="D59" t="s">
        <v>85</v>
      </c>
      <c r="E59" t="s">
        <v>73</v>
      </c>
      <c r="G59">
        <v>2</v>
      </c>
      <c r="H59">
        <v>0</v>
      </c>
      <c r="K59">
        <v>0</v>
      </c>
    </row>
    <row r="60" spans="1:11" x14ac:dyDescent="0.35">
      <c r="A60" t="s">
        <v>67</v>
      </c>
      <c r="B60" s="37">
        <v>45810</v>
      </c>
      <c r="C60" t="s">
        <v>66</v>
      </c>
      <c r="D60" t="s">
        <v>85</v>
      </c>
      <c r="E60" t="s">
        <v>73</v>
      </c>
      <c r="G60">
        <v>12</v>
      </c>
      <c r="H60">
        <v>0</v>
      </c>
      <c r="K60">
        <v>0</v>
      </c>
    </row>
    <row r="61" spans="1:11" x14ac:dyDescent="0.35">
      <c r="A61" t="s">
        <v>67</v>
      </c>
      <c r="B61" s="37">
        <v>45810</v>
      </c>
      <c r="C61" t="s">
        <v>66</v>
      </c>
      <c r="D61" t="s">
        <v>85</v>
      </c>
      <c r="E61" t="s">
        <v>73</v>
      </c>
      <c r="G61">
        <v>1</v>
      </c>
      <c r="H61">
        <v>0</v>
      </c>
      <c r="K61">
        <v>0</v>
      </c>
    </row>
    <row r="62" spans="1:11" x14ac:dyDescent="0.35">
      <c r="A62" t="s">
        <v>67</v>
      </c>
      <c r="B62" s="37">
        <v>45810</v>
      </c>
      <c r="C62" t="s">
        <v>66</v>
      </c>
      <c r="D62" t="s">
        <v>85</v>
      </c>
      <c r="E62" t="s">
        <v>73</v>
      </c>
      <c r="G62">
        <v>1</v>
      </c>
      <c r="H62">
        <v>0</v>
      </c>
      <c r="K62">
        <v>0</v>
      </c>
    </row>
    <row r="63" spans="1:11" x14ac:dyDescent="0.35">
      <c r="A63" t="s">
        <v>67</v>
      </c>
      <c r="B63" s="37">
        <v>45810</v>
      </c>
      <c r="C63" t="s">
        <v>66</v>
      </c>
      <c r="D63" t="s">
        <v>85</v>
      </c>
      <c r="E63" t="s">
        <v>73</v>
      </c>
      <c r="G63">
        <v>4</v>
      </c>
      <c r="H63">
        <v>0</v>
      </c>
      <c r="K63">
        <v>0</v>
      </c>
    </row>
    <row r="64" spans="1:11" x14ac:dyDescent="0.35">
      <c r="A64" t="s">
        <v>67</v>
      </c>
      <c r="B64" s="37">
        <v>45810</v>
      </c>
      <c r="C64" t="s">
        <v>66</v>
      </c>
      <c r="D64" t="s">
        <v>85</v>
      </c>
      <c r="E64" t="s">
        <v>73</v>
      </c>
      <c r="G64">
        <v>2</v>
      </c>
      <c r="H64">
        <v>0</v>
      </c>
      <c r="K64">
        <v>0</v>
      </c>
    </row>
    <row r="65" spans="1:11" x14ac:dyDescent="0.35">
      <c r="A65" t="s">
        <v>67</v>
      </c>
      <c r="B65" s="37">
        <v>45810</v>
      </c>
      <c r="C65" t="s">
        <v>66</v>
      </c>
      <c r="D65" t="s">
        <v>85</v>
      </c>
      <c r="E65" t="s">
        <v>73</v>
      </c>
      <c r="G65">
        <v>2</v>
      </c>
      <c r="H65">
        <v>0</v>
      </c>
      <c r="K65">
        <v>0</v>
      </c>
    </row>
    <row r="66" spans="1:11" x14ac:dyDescent="0.35">
      <c r="A66" t="s">
        <v>67</v>
      </c>
      <c r="B66" s="37">
        <v>45810</v>
      </c>
      <c r="C66" t="s">
        <v>66</v>
      </c>
      <c r="D66" t="s">
        <v>85</v>
      </c>
      <c r="E66" t="s">
        <v>73</v>
      </c>
      <c r="G66">
        <v>1</v>
      </c>
      <c r="H66">
        <v>0</v>
      </c>
      <c r="K66">
        <v>0</v>
      </c>
    </row>
    <row r="67" spans="1:11" x14ac:dyDescent="0.35">
      <c r="A67" t="s">
        <v>67</v>
      </c>
      <c r="B67" s="37">
        <v>45810</v>
      </c>
      <c r="C67" t="s">
        <v>66</v>
      </c>
      <c r="D67" t="s">
        <v>85</v>
      </c>
      <c r="E67" t="s">
        <v>73</v>
      </c>
      <c r="G67">
        <v>5</v>
      </c>
      <c r="H67">
        <v>0</v>
      </c>
      <c r="K67">
        <v>0</v>
      </c>
    </row>
    <row r="68" spans="1:11" x14ac:dyDescent="0.35">
      <c r="A68" t="s">
        <v>67</v>
      </c>
      <c r="B68" s="37">
        <v>45810</v>
      </c>
      <c r="C68" t="s">
        <v>66</v>
      </c>
      <c r="D68" t="s">
        <v>85</v>
      </c>
      <c r="E68" t="s">
        <v>73</v>
      </c>
      <c r="G68">
        <v>3</v>
      </c>
      <c r="H68">
        <v>0</v>
      </c>
      <c r="K68">
        <v>0</v>
      </c>
    </row>
    <row r="69" spans="1:11" x14ac:dyDescent="0.35">
      <c r="A69" t="s">
        <v>67</v>
      </c>
      <c r="B69" s="37">
        <v>45810</v>
      </c>
      <c r="C69" t="s">
        <v>66</v>
      </c>
      <c r="D69" t="s">
        <v>85</v>
      </c>
      <c r="E69" t="s">
        <v>73</v>
      </c>
      <c r="G69">
        <v>10</v>
      </c>
      <c r="H69">
        <v>0</v>
      </c>
      <c r="K69">
        <v>0</v>
      </c>
    </row>
    <row r="70" spans="1:11" x14ac:dyDescent="0.35">
      <c r="A70" t="s">
        <v>67</v>
      </c>
      <c r="B70" s="37">
        <v>45810</v>
      </c>
      <c r="C70" t="s">
        <v>66</v>
      </c>
      <c r="D70" t="s">
        <v>85</v>
      </c>
      <c r="E70" t="s">
        <v>73</v>
      </c>
      <c r="G70">
        <v>6</v>
      </c>
      <c r="H70">
        <v>0</v>
      </c>
      <c r="K70">
        <v>0</v>
      </c>
    </row>
    <row r="71" spans="1:11" x14ac:dyDescent="0.35">
      <c r="A71" t="s">
        <v>67</v>
      </c>
      <c r="B71" s="37">
        <v>45810</v>
      </c>
      <c r="C71" t="s">
        <v>66</v>
      </c>
      <c r="D71" t="s">
        <v>85</v>
      </c>
      <c r="E71" t="s">
        <v>73</v>
      </c>
      <c r="G71">
        <v>2</v>
      </c>
      <c r="H71">
        <v>0</v>
      </c>
      <c r="K71">
        <v>0</v>
      </c>
    </row>
    <row r="72" spans="1:11" x14ac:dyDescent="0.35">
      <c r="A72" t="s">
        <v>67</v>
      </c>
      <c r="B72" s="37">
        <v>45810</v>
      </c>
      <c r="C72" t="s">
        <v>66</v>
      </c>
      <c r="D72" t="s">
        <v>85</v>
      </c>
      <c r="E72" t="s">
        <v>73</v>
      </c>
      <c r="G72">
        <v>2</v>
      </c>
      <c r="H72">
        <v>0</v>
      </c>
      <c r="K72">
        <v>0</v>
      </c>
    </row>
    <row r="73" spans="1:11" x14ac:dyDescent="0.35">
      <c r="A73" t="s">
        <v>67</v>
      </c>
      <c r="B73" s="37">
        <v>45810</v>
      </c>
      <c r="C73" t="s">
        <v>66</v>
      </c>
      <c r="D73" t="s">
        <v>85</v>
      </c>
      <c r="E73" t="s">
        <v>73</v>
      </c>
      <c r="G73">
        <v>1</v>
      </c>
      <c r="H73">
        <v>0</v>
      </c>
      <c r="K73">
        <v>0</v>
      </c>
    </row>
    <row r="74" spans="1:11" x14ac:dyDescent="0.35">
      <c r="A74" t="s">
        <v>67</v>
      </c>
      <c r="B74" s="37">
        <v>45810</v>
      </c>
      <c r="C74" t="s">
        <v>66</v>
      </c>
      <c r="D74" t="s">
        <v>86</v>
      </c>
      <c r="E74" t="s">
        <v>81</v>
      </c>
      <c r="G74">
        <v>1</v>
      </c>
      <c r="H74">
        <v>0</v>
      </c>
      <c r="K74">
        <v>0</v>
      </c>
    </row>
    <row r="75" spans="1:11" x14ac:dyDescent="0.35">
      <c r="A75" t="s">
        <v>67</v>
      </c>
      <c r="B75" s="37">
        <v>45810</v>
      </c>
      <c r="C75" t="s">
        <v>66</v>
      </c>
      <c r="D75" t="s">
        <v>86</v>
      </c>
      <c r="E75" t="s">
        <v>81</v>
      </c>
      <c r="G75">
        <v>1</v>
      </c>
      <c r="H75">
        <v>1</v>
      </c>
      <c r="J75">
        <v>6</v>
      </c>
      <c r="K75">
        <v>1</v>
      </c>
    </row>
    <row r="76" spans="1:11" x14ac:dyDescent="0.35">
      <c r="A76" t="s">
        <v>67</v>
      </c>
      <c r="B76" s="37">
        <v>45810</v>
      </c>
      <c r="C76" t="s">
        <v>66</v>
      </c>
      <c r="D76" t="s">
        <v>86</v>
      </c>
      <c r="E76" t="s">
        <v>81</v>
      </c>
      <c r="G76">
        <v>1</v>
      </c>
      <c r="H76">
        <v>0</v>
      </c>
      <c r="K76">
        <v>0</v>
      </c>
    </row>
    <row r="77" spans="1:11" x14ac:dyDescent="0.35">
      <c r="A77" t="s">
        <v>67</v>
      </c>
      <c r="B77" s="37">
        <v>45810</v>
      </c>
      <c r="C77" t="s">
        <v>66</v>
      </c>
      <c r="D77" t="s">
        <v>86</v>
      </c>
      <c r="E77" t="s">
        <v>81</v>
      </c>
      <c r="H77">
        <v>0</v>
      </c>
      <c r="K77">
        <v>0</v>
      </c>
    </row>
    <row r="78" spans="1:11" x14ac:dyDescent="0.35">
      <c r="A78" t="s">
        <v>67</v>
      </c>
      <c r="B78" s="37">
        <v>45810</v>
      </c>
      <c r="C78" t="s">
        <v>66</v>
      </c>
      <c r="D78" t="s">
        <v>86</v>
      </c>
      <c r="E78" t="s">
        <v>81</v>
      </c>
      <c r="G78">
        <v>1</v>
      </c>
      <c r="H78">
        <v>0</v>
      </c>
      <c r="K78">
        <v>0</v>
      </c>
    </row>
    <row r="79" spans="1:11" x14ac:dyDescent="0.35">
      <c r="A79" t="s">
        <v>67</v>
      </c>
      <c r="B79" s="37">
        <v>45810</v>
      </c>
      <c r="C79" t="s">
        <v>66</v>
      </c>
      <c r="D79" t="s">
        <v>86</v>
      </c>
      <c r="E79" t="s">
        <v>74</v>
      </c>
      <c r="G79">
        <v>1</v>
      </c>
      <c r="H79">
        <v>0</v>
      </c>
      <c r="K79">
        <v>0</v>
      </c>
    </row>
    <row r="80" spans="1:11" x14ac:dyDescent="0.35">
      <c r="A80" t="s">
        <v>67</v>
      </c>
      <c r="B80" s="37">
        <v>45810</v>
      </c>
      <c r="C80" t="s">
        <v>66</v>
      </c>
      <c r="D80" t="s">
        <v>86</v>
      </c>
      <c r="E80" t="s">
        <v>74</v>
      </c>
      <c r="G80">
        <v>1</v>
      </c>
      <c r="H80">
        <v>0</v>
      </c>
      <c r="K80">
        <v>0</v>
      </c>
    </row>
    <row r="81" spans="1:11" x14ac:dyDescent="0.35">
      <c r="A81" t="s">
        <v>67</v>
      </c>
      <c r="B81" s="37">
        <v>45810</v>
      </c>
      <c r="C81" t="s">
        <v>66</v>
      </c>
      <c r="D81" t="s">
        <v>86</v>
      </c>
      <c r="E81" t="s">
        <v>74</v>
      </c>
      <c r="G81">
        <v>1</v>
      </c>
      <c r="H81">
        <v>0</v>
      </c>
      <c r="K81">
        <v>0</v>
      </c>
    </row>
    <row r="82" spans="1:11" x14ac:dyDescent="0.35">
      <c r="A82" t="s">
        <v>67</v>
      </c>
      <c r="B82" s="37">
        <v>45810</v>
      </c>
      <c r="C82" t="s">
        <v>66</v>
      </c>
      <c r="D82" t="s">
        <v>86</v>
      </c>
      <c r="E82" t="s">
        <v>74</v>
      </c>
      <c r="G82">
        <v>1</v>
      </c>
      <c r="H82">
        <v>0</v>
      </c>
      <c r="K82">
        <v>0</v>
      </c>
    </row>
    <row r="83" spans="1:11" x14ac:dyDescent="0.35">
      <c r="A83" t="s">
        <v>67</v>
      </c>
      <c r="B83" s="37">
        <v>45810</v>
      </c>
      <c r="C83" t="s">
        <v>66</v>
      </c>
      <c r="D83" t="s">
        <v>86</v>
      </c>
      <c r="E83" t="s">
        <v>74</v>
      </c>
      <c r="G83">
        <v>2</v>
      </c>
      <c r="H83">
        <v>0</v>
      </c>
      <c r="K83">
        <v>0</v>
      </c>
    </row>
    <row r="84" spans="1:11" x14ac:dyDescent="0.35">
      <c r="A84" t="s">
        <v>67</v>
      </c>
      <c r="B84" s="37">
        <v>45810</v>
      </c>
      <c r="C84" t="s">
        <v>66</v>
      </c>
      <c r="D84" t="s">
        <v>86</v>
      </c>
      <c r="E84" t="s">
        <v>74</v>
      </c>
      <c r="G84">
        <v>2</v>
      </c>
      <c r="H84">
        <v>0</v>
      </c>
      <c r="K84">
        <v>0</v>
      </c>
    </row>
    <row r="85" spans="1:11" x14ac:dyDescent="0.35">
      <c r="A85" t="s">
        <v>67</v>
      </c>
      <c r="B85" s="37">
        <v>45810</v>
      </c>
      <c r="C85" t="s">
        <v>66</v>
      </c>
      <c r="D85" t="s">
        <v>86</v>
      </c>
      <c r="E85" t="s">
        <v>74</v>
      </c>
      <c r="G85">
        <v>12</v>
      </c>
      <c r="H85">
        <v>0</v>
      </c>
      <c r="K85">
        <v>0</v>
      </c>
    </row>
    <row r="86" spans="1:11" x14ac:dyDescent="0.35">
      <c r="A86" t="s">
        <v>67</v>
      </c>
      <c r="B86" s="37">
        <v>45810</v>
      </c>
      <c r="C86" t="s">
        <v>66</v>
      </c>
      <c r="D86" t="s">
        <v>86</v>
      </c>
      <c r="E86" t="s">
        <v>74</v>
      </c>
      <c r="G86">
        <v>1</v>
      </c>
      <c r="H86">
        <v>0</v>
      </c>
      <c r="K86">
        <v>0</v>
      </c>
    </row>
    <row r="87" spans="1:11" x14ac:dyDescent="0.35">
      <c r="A87" t="s">
        <v>67</v>
      </c>
      <c r="B87" s="37">
        <v>45810</v>
      </c>
      <c r="C87" t="s">
        <v>66</v>
      </c>
      <c r="D87" t="s">
        <v>86</v>
      </c>
      <c r="E87" t="s">
        <v>74</v>
      </c>
      <c r="G87">
        <v>1</v>
      </c>
      <c r="H87">
        <v>0</v>
      </c>
      <c r="K87">
        <v>0</v>
      </c>
    </row>
    <row r="88" spans="1:11" x14ac:dyDescent="0.35">
      <c r="A88" t="s">
        <v>67</v>
      </c>
      <c r="B88" s="37">
        <v>45810</v>
      </c>
      <c r="C88" t="s">
        <v>66</v>
      </c>
      <c r="D88" t="s">
        <v>86</v>
      </c>
      <c r="E88" t="s">
        <v>74</v>
      </c>
      <c r="G88">
        <v>3</v>
      </c>
      <c r="H88">
        <v>-1</v>
      </c>
      <c r="K88">
        <v>0</v>
      </c>
    </row>
    <row r="89" spans="1:11" x14ac:dyDescent="0.35">
      <c r="A89" t="s">
        <v>67</v>
      </c>
      <c r="B89" s="37">
        <v>45810</v>
      </c>
      <c r="C89" t="s">
        <v>66</v>
      </c>
      <c r="D89" t="s">
        <v>86</v>
      </c>
      <c r="E89" t="s">
        <v>74</v>
      </c>
      <c r="G89">
        <v>2</v>
      </c>
      <c r="H89">
        <v>0</v>
      </c>
      <c r="K89">
        <v>0</v>
      </c>
    </row>
    <row r="90" spans="1:11" x14ac:dyDescent="0.35">
      <c r="A90" t="s">
        <v>67</v>
      </c>
      <c r="B90" s="37">
        <v>45810</v>
      </c>
      <c r="C90" t="s">
        <v>66</v>
      </c>
      <c r="D90" t="s">
        <v>86</v>
      </c>
      <c r="E90" t="s">
        <v>74</v>
      </c>
      <c r="G90">
        <v>2</v>
      </c>
      <c r="H90">
        <v>0</v>
      </c>
      <c r="K90">
        <v>0</v>
      </c>
    </row>
    <row r="91" spans="1:11" x14ac:dyDescent="0.35">
      <c r="A91" t="s">
        <v>67</v>
      </c>
      <c r="B91" s="37">
        <v>45810</v>
      </c>
      <c r="C91" t="s">
        <v>66</v>
      </c>
      <c r="D91" t="s">
        <v>86</v>
      </c>
      <c r="E91" t="s">
        <v>74</v>
      </c>
      <c r="G91">
        <v>1</v>
      </c>
      <c r="H91">
        <v>0</v>
      </c>
      <c r="K91">
        <v>0</v>
      </c>
    </row>
    <row r="92" spans="1:11" x14ac:dyDescent="0.35">
      <c r="A92" t="s">
        <v>67</v>
      </c>
      <c r="B92" s="37">
        <v>45810</v>
      </c>
      <c r="C92" t="s">
        <v>66</v>
      </c>
      <c r="D92" t="s">
        <v>86</v>
      </c>
      <c r="E92" t="s">
        <v>74</v>
      </c>
      <c r="G92">
        <v>6</v>
      </c>
      <c r="H92">
        <v>1</v>
      </c>
      <c r="K92">
        <v>0</v>
      </c>
    </row>
    <row r="93" spans="1:11" x14ac:dyDescent="0.35">
      <c r="A93" t="s">
        <v>67</v>
      </c>
      <c r="B93" s="37">
        <v>45810</v>
      </c>
      <c r="C93" t="s">
        <v>66</v>
      </c>
      <c r="D93" t="s">
        <v>86</v>
      </c>
      <c r="E93" t="s">
        <v>74</v>
      </c>
      <c r="G93">
        <v>3</v>
      </c>
      <c r="H93">
        <v>0</v>
      </c>
      <c r="K93">
        <v>0</v>
      </c>
    </row>
    <row r="94" spans="1:11" x14ac:dyDescent="0.35">
      <c r="A94" t="s">
        <v>67</v>
      </c>
      <c r="B94" s="37">
        <v>45810</v>
      </c>
      <c r="C94" t="s">
        <v>66</v>
      </c>
      <c r="D94" t="s">
        <v>86</v>
      </c>
      <c r="E94" t="s">
        <v>74</v>
      </c>
      <c r="G94">
        <v>9</v>
      </c>
      <c r="H94">
        <v>-1</v>
      </c>
      <c r="K94">
        <v>0</v>
      </c>
    </row>
    <row r="95" spans="1:11" x14ac:dyDescent="0.35">
      <c r="A95" t="s">
        <v>67</v>
      </c>
      <c r="B95" s="37">
        <v>45810</v>
      </c>
      <c r="C95" t="s">
        <v>66</v>
      </c>
      <c r="D95" t="s">
        <v>86</v>
      </c>
      <c r="E95" t="s">
        <v>74</v>
      </c>
      <c r="G95">
        <v>6</v>
      </c>
      <c r="H95">
        <v>0</v>
      </c>
      <c r="K95">
        <v>0</v>
      </c>
    </row>
    <row r="96" spans="1:11" x14ac:dyDescent="0.35">
      <c r="A96" t="s">
        <v>67</v>
      </c>
      <c r="B96" s="37">
        <v>45810</v>
      </c>
      <c r="C96" t="s">
        <v>66</v>
      </c>
      <c r="D96" t="s">
        <v>86</v>
      </c>
      <c r="E96" t="s">
        <v>74</v>
      </c>
      <c r="G96">
        <v>2</v>
      </c>
      <c r="H96">
        <v>0</v>
      </c>
      <c r="K96">
        <v>0</v>
      </c>
    </row>
    <row r="97" spans="1:11" x14ac:dyDescent="0.35">
      <c r="A97" t="s">
        <v>67</v>
      </c>
      <c r="B97" s="37">
        <v>45810</v>
      </c>
      <c r="C97" t="s">
        <v>66</v>
      </c>
      <c r="D97" t="s">
        <v>86</v>
      </c>
      <c r="E97" t="s">
        <v>74</v>
      </c>
      <c r="G97">
        <v>2</v>
      </c>
      <c r="H97">
        <v>0</v>
      </c>
      <c r="K97">
        <v>0</v>
      </c>
    </row>
    <row r="98" spans="1:11" x14ac:dyDescent="0.35">
      <c r="A98" t="s">
        <v>67</v>
      </c>
      <c r="B98" s="37">
        <v>45810</v>
      </c>
      <c r="C98" t="s">
        <v>66</v>
      </c>
      <c r="D98" t="s">
        <v>86</v>
      </c>
      <c r="E98" t="s">
        <v>74</v>
      </c>
      <c r="G98">
        <v>1</v>
      </c>
      <c r="H98">
        <v>0</v>
      </c>
      <c r="K98">
        <v>0</v>
      </c>
    </row>
    <row r="99" spans="1:11" x14ac:dyDescent="0.35">
      <c r="A99" t="s">
        <v>67</v>
      </c>
      <c r="B99" s="37">
        <v>45810</v>
      </c>
      <c r="C99" t="s">
        <v>66</v>
      </c>
      <c r="D99" t="s">
        <v>85</v>
      </c>
      <c r="E99" t="s">
        <v>78</v>
      </c>
      <c r="G99">
        <v>1</v>
      </c>
      <c r="H99">
        <v>0</v>
      </c>
      <c r="K99">
        <v>0</v>
      </c>
    </row>
    <row r="100" spans="1:11" x14ac:dyDescent="0.35">
      <c r="A100" t="s">
        <v>67</v>
      </c>
      <c r="B100" s="37">
        <v>45810</v>
      </c>
      <c r="C100" t="s">
        <v>66</v>
      </c>
      <c r="D100" t="s">
        <v>85</v>
      </c>
      <c r="E100" t="s">
        <v>78</v>
      </c>
      <c r="G100">
        <v>1</v>
      </c>
      <c r="H100">
        <v>0</v>
      </c>
      <c r="K100">
        <v>0</v>
      </c>
    </row>
    <row r="101" spans="1:11" x14ac:dyDescent="0.35">
      <c r="A101" t="s">
        <v>67</v>
      </c>
      <c r="B101" s="37">
        <v>45810</v>
      </c>
      <c r="C101" t="s">
        <v>66</v>
      </c>
      <c r="D101" t="s">
        <v>85</v>
      </c>
      <c r="E101" t="s">
        <v>78</v>
      </c>
      <c r="G101">
        <v>2</v>
      </c>
      <c r="H101">
        <v>0</v>
      </c>
      <c r="K101">
        <v>0</v>
      </c>
    </row>
    <row r="102" spans="1:11" x14ac:dyDescent="0.35">
      <c r="A102" t="s">
        <v>67</v>
      </c>
      <c r="B102" s="37">
        <v>45810</v>
      </c>
      <c r="C102" t="s">
        <v>66</v>
      </c>
      <c r="D102" t="s">
        <v>85</v>
      </c>
      <c r="E102" t="s">
        <v>78</v>
      </c>
      <c r="G102">
        <v>1</v>
      </c>
      <c r="H102">
        <v>0</v>
      </c>
      <c r="K102">
        <v>0</v>
      </c>
    </row>
    <row r="103" spans="1:11" x14ac:dyDescent="0.35">
      <c r="A103" t="s">
        <v>67</v>
      </c>
      <c r="B103" s="37">
        <v>45810</v>
      </c>
      <c r="C103" t="s">
        <v>66</v>
      </c>
      <c r="D103" t="s">
        <v>85</v>
      </c>
      <c r="E103" t="s">
        <v>78</v>
      </c>
      <c r="G103">
        <v>2</v>
      </c>
      <c r="H103">
        <v>0</v>
      </c>
      <c r="K103">
        <v>0</v>
      </c>
    </row>
    <row r="104" spans="1:11" x14ac:dyDescent="0.35">
      <c r="A104" t="s">
        <v>67</v>
      </c>
      <c r="B104" s="37">
        <v>45810</v>
      </c>
      <c r="C104" t="s">
        <v>66</v>
      </c>
      <c r="D104" t="s">
        <v>85</v>
      </c>
      <c r="E104" t="s">
        <v>78</v>
      </c>
      <c r="G104">
        <v>1</v>
      </c>
      <c r="H104">
        <v>0</v>
      </c>
      <c r="K104">
        <v>0</v>
      </c>
    </row>
    <row r="105" spans="1:11" x14ac:dyDescent="0.35">
      <c r="A105" t="s">
        <v>67</v>
      </c>
      <c r="B105" s="37">
        <v>45810</v>
      </c>
      <c r="C105" t="s">
        <v>66</v>
      </c>
      <c r="D105" t="s">
        <v>85</v>
      </c>
      <c r="E105" t="s">
        <v>78</v>
      </c>
      <c r="G105">
        <v>0</v>
      </c>
      <c r="H105">
        <v>-1</v>
      </c>
      <c r="K105">
        <v>0</v>
      </c>
    </row>
    <row r="106" spans="1:11" x14ac:dyDescent="0.35">
      <c r="A106" t="s">
        <v>67</v>
      </c>
      <c r="B106" s="37">
        <v>45810</v>
      </c>
      <c r="C106" t="s">
        <v>66</v>
      </c>
      <c r="D106" t="s">
        <v>85</v>
      </c>
      <c r="E106" t="s">
        <v>78</v>
      </c>
      <c r="G106">
        <v>1</v>
      </c>
      <c r="H106">
        <v>0</v>
      </c>
      <c r="K106">
        <v>0</v>
      </c>
    </row>
    <row r="107" spans="1:11" x14ac:dyDescent="0.35">
      <c r="A107" t="s">
        <v>67</v>
      </c>
      <c r="B107" s="37">
        <v>45810</v>
      </c>
      <c r="C107" t="s">
        <v>66</v>
      </c>
      <c r="D107" t="s">
        <v>85</v>
      </c>
      <c r="E107" t="s">
        <v>78</v>
      </c>
      <c r="G107">
        <v>3</v>
      </c>
      <c r="H107">
        <v>0</v>
      </c>
      <c r="K107">
        <v>0</v>
      </c>
    </row>
    <row r="108" spans="1:11" x14ac:dyDescent="0.35">
      <c r="A108" t="s">
        <v>67</v>
      </c>
      <c r="B108" s="37">
        <v>45810</v>
      </c>
      <c r="C108" t="s">
        <v>66</v>
      </c>
      <c r="D108" t="s">
        <v>85</v>
      </c>
      <c r="E108" t="s">
        <v>78</v>
      </c>
      <c r="G108">
        <v>1</v>
      </c>
      <c r="H108">
        <v>0</v>
      </c>
      <c r="K108">
        <v>0</v>
      </c>
    </row>
    <row r="109" spans="1:11" x14ac:dyDescent="0.35">
      <c r="A109" t="s">
        <v>67</v>
      </c>
      <c r="B109" s="37">
        <v>45810</v>
      </c>
      <c r="C109" t="s">
        <v>66</v>
      </c>
      <c r="D109" t="s">
        <v>85</v>
      </c>
      <c r="E109" t="s">
        <v>78</v>
      </c>
      <c r="G109">
        <v>1</v>
      </c>
      <c r="H109">
        <v>0</v>
      </c>
      <c r="K109">
        <v>0</v>
      </c>
    </row>
    <row r="110" spans="1:11" x14ac:dyDescent="0.35">
      <c r="A110" t="s">
        <v>67</v>
      </c>
      <c r="B110" s="37">
        <v>45810</v>
      </c>
      <c r="C110" t="s">
        <v>66</v>
      </c>
      <c r="D110" t="s">
        <v>85</v>
      </c>
      <c r="E110" t="s">
        <v>78</v>
      </c>
      <c r="G110">
        <v>1</v>
      </c>
      <c r="H110">
        <v>0</v>
      </c>
      <c r="K110">
        <v>0</v>
      </c>
    </row>
    <row r="111" spans="1:11" x14ac:dyDescent="0.35">
      <c r="A111" t="s">
        <v>67</v>
      </c>
      <c r="B111" s="37">
        <v>45810</v>
      </c>
      <c r="C111" t="s">
        <v>66</v>
      </c>
      <c r="D111" t="s">
        <v>85</v>
      </c>
      <c r="E111" t="s">
        <v>78</v>
      </c>
      <c r="G111">
        <v>1</v>
      </c>
      <c r="H111">
        <v>0</v>
      </c>
      <c r="K111">
        <v>0</v>
      </c>
    </row>
    <row r="112" spans="1:11" x14ac:dyDescent="0.35">
      <c r="A112" t="s">
        <v>67</v>
      </c>
      <c r="B112" s="37">
        <v>45810</v>
      </c>
      <c r="C112" t="s">
        <v>66</v>
      </c>
      <c r="D112" t="s">
        <v>85</v>
      </c>
      <c r="E112" t="s">
        <v>78</v>
      </c>
      <c r="G112">
        <v>3</v>
      </c>
      <c r="H112">
        <v>-1</v>
      </c>
      <c r="K112">
        <v>0</v>
      </c>
    </row>
    <row r="113" spans="1:11" x14ac:dyDescent="0.35">
      <c r="A113" t="s">
        <v>67</v>
      </c>
      <c r="B113" s="37">
        <v>45810</v>
      </c>
      <c r="C113" t="s">
        <v>66</v>
      </c>
      <c r="D113" t="s">
        <v>85</v>
      </c>
      <c r="E113" t="s">
        <v>78</v>
      </c>
      <c r="G113">
        <v>1</v>
      </c>
      <c r="H113">
        <v>0</v>
      </c>
      <c r="K113">
        <v>0</v>
      </c>
    </row>
    <row r="114" spans="1:11" x14ac:dyDescent="0.35">
      <c r="A114" t="s">
        <v>67</v>
      </c>
      <c r="B114" s="37">
        <v>45810</v>
      </c>
      <c r="C114" t="s">
        <v>66</v>
      </c>
      <c r="D114" t="s">
        <v>85</v>
      </c>
      <c r="E114" t="s">
        <v>78</v>
      </c>
      <c r="G114">
        <v>3</v>
      </c>
      <c r="H114">
        <v>0</v>
      </c>
      <c r="K114">
        <v>0</v>
      </c>
    </row>
    <row r="115" spans="1:11" x14ac:dyDescent="0.35">
      <c r="A115" t="s">
        <v>67</v>
      </c>
      <c r="B115" s="37">
        <v>45810</v>
      </c>
      <c r="C115" t="s">
        <v>66</v>
      </c>
      <c r="D115" t="s">
        <v>85</v>
      </c>
      <c r="E115" t="s">
        <v>78</v>
      </c>
      <c r="G115">
        <v>2</v>
      </c>
      <c r="H115">
        <v>0</v>
      </c>
      <c r="K115">
        <v>0</v>
      </c>
    </row>
    <row r="116" spans="1:11" x14ac:dyDescent="0.35">
      <c r="A116" t="s">
        <v>67</v>
      </c>
      <c r="B116" s="37">
        <v>45810</v>
      </c>
      <c r="C116" t="s">
        <v>66</v>
      </c>
      <c r="D116" t="s">
        <v>72</v>
      </c>
      <c r="E116" t="s">
        <v>88</v>
      </c>
      <c r="G116">
        <v>16</v>
      </c>
      <c r="H116">
        <v>5</v>
      </c>
      <c r="J116">
        <v>9</v>
      </c>
      <c r="K116">
        <v>-6</v>
      </c>
    </row>
    <row r="117" spans="1:11" x14ac:dyDescent="0.35">
      <c r="A117" t="s">
        <v>67</v>
      </c>
      <c r="B117" s="37">
        <v>45810</v>
      </c>
      <c r="C117" t="s">
        <v>66</v>
      </c>
      <c r="D117" t="s">
        <v>72</v>
      </c>
      <c r="E117" t="s">
        <v>79</v>
      </c>
      <c r="H117">
        <v>0</v>
      </c>
      <c r="J117">
        <v>6</v>
      </c>
      <c r="K117">
        <v>-1</v>
      </c>
    </row>
    <row r="118" spans="1:11" x14ac:dyDescent="0.35">
      <c r="A118" t="s">
        <v>67</v>
      </c>
      <c r="B118" s="37">
        <v>45810</v>
      </c>
      <c r="C118" t="s">
        <v>66</v>
      </c>
      <c r="D118" t="s">
        <v>72</v>
      </c>
      <c r="E118" t="s">
        <v>79</v>
      </c>
      <c r="H118">
        <v>0</v>
      </c>
      <c r="J118">
        <v>2</v>
      </c>
      <c r="K118">
        <v>0</v>
      </c>
    </row>
    <row r="119" spans="1:11" x14ac:dyDescent="0.35">
      <c r="A119" t="s">
        <v>67</v>
      </c>
      <c r="B119" s="37">
        <v>45810</v>
      </c>
      <c r="C119" t="s">
        <v>66</v>
      </c>
      <c r="D119" t="s">
        <v>72</v>
      </c>
      <c r="E119" t="s">
        <v>79</v>
      </c>
      <c r="H119">
        <v>0</v>
      </c>
      <c r="J119">
        <v>1</v>
      </c>
      <c r="K119">
        <v>0</v>
      </c>
    </row>
    <row r="120" spans="1:11" x14ac:dyDescent="0.35">
      <c r="A120" t="s">
        <v>67</v>
      </c>
      <c r="B120" s="37">
        <v>45810</v>
      </c>
      <c r="C120" t="s">
        <v>66</v>
      </c>
      <c r="D120" t="s">
        <v>72</v>
      </c>
      <c r="E120" t="s">
        <v>79</v>
      </c>
      <c r="G120">
        <v>2</v>
      </c>
      <c r="H120">
        <v>-1</v>
      </c>
      <c r="J120">
        <v>2</v>
      </c>
      <c r="K120">
        <v>-4</v>
      </c>
    </row>
    <row r="121" spans="1:11" x14ac:dyDescent="0.35">
      <c r="A121" t="s">
        <v>67</v>
      </c>
      <c r="B121" s="37">
        <v>45810</v>
      </c>
      <c r="C121" t="s">
        <v>66</v>
      </c>
      <c r="D121" t="s">
        <v>72</v>
      </c>
      <c r="E121" t="s">
        <v>79</v>
      </c>
      <c r="H121">
        <v>0</v>
      </c>
      <c r="J121">
        <v>3</v>
      </c>
      <c r="K121">
        <v>0</v>
      </c>
    </row>
    <row r="122" spans="1:11" x14ac:dyDescent="0.35">
      <c r="A122" t="s">
        <v>67</v>
      </c>
      <c r="B122" s="37">
        <v>45810</v>
      </c>
      <c r="C122" t="s">
        <v>66</v>
      </c>
      <c r="D122" t="s">
        <v>72</v>
      </c>
      <c r="E122" t="s">
        <v>79</v>
      </c>
      <c r="H122">
        <v>0</v>
      </c>
      <c r="J122">
        <v>6</v>
      </c>
      <c r="K122">
        <v>0</v>
      </c>
    </row>
    <row r="123" spans="1:11" x14ac:dyDescent="0.35">
      <c r="A123" t="s">
        <v>67</v>
      </c>
      <c r="B123" s="37">
        <v>45810</v>
      </c>
      <c r="C123" t="s">
        <v>66</v>
      </c>
      <c r="D123" t="s">
        <v>72</v>
      </c>
      <c r="E123" t="s">
        <v>79</v>
      </c>
      <c r="H123">
        <v>0</v>
      </c>
      <c r="J123">
        <v>3</v>
      </c>
      <c r="K123">
        <v>0</v>
      </c>
    </row>
    <row r="124" spans="1:11" x14ac:dyDescent="0.35">
      <c r="A124" t="s">
        <v>67</v>
      </c>
      <c r="B124" s="37">
        <v>45818</v>
      </c>
      <c r="C124" t="s">
        <v>89</v>
      </c>
      <c r="D124" t="s">
        <v>76</v>
      </c>
      <c r="E124" t="s">
        <v>69</v>
      </c>
      <c r="G124">
        <v>1</v>
      </c>
      <c r="H124">
        <v>0</v>
      </c>
      <c r="K124">
        <v>0</v>
      </c>
    </row>
    <row r="125" spans="1:11" x14ac:dyDescent="0.35">
      <c r="A125" t="s">
        <v>67</v>
      </c>
      <c r="B125" s="37">
        <v>45818</v>
      </c>
      <c r="C125" t="s">
        <v>89</v>
      </c>
      <c r="D125" t="s">
        <v>76</v>
      </c>
      <c r="E125" t="s">
        <v>69</v>
      </c>
      <c r="G125">
        <v>0</v>
      </c>
      <c r="H125">
        <v>-1</v>
      </c>
      <c r="K125">
        <v>0</v>
      </c>
    </row>
    <row r="126" spans="1:11" x14ac:dyDescent="0.35">
      <c r="A126" t="s">
        <v>67</v>
      </c>
      <c r="B126" s="37">
        <v>45818</v>
      </c>
      <c r="C126" t="s">
        <v>89</v>
      </c>
      <c r="D126" t="s">
        <v>76</v>
      </c>
      <c r="E126" t="s">
        <v>69</v>
      </c>
      <c r="G126">
        <v>1</v>
      </c>
      <c r="H126">
        <v>0</v>
      </c>
      <c r="K126">
        <v>0</v>
      </c>
    </row>
    <row r="127" spans="1:11" x14ac:dyDescent="0.35">
      <c r="A127" t="s">
        <v>67</v>
      </c>
      <c r="B127" s="37">
        <v>45818</v>
      </c>
      <c r="C127" t="s">
        <v>89</v>
      </c>
      <c r="D127" t="s">
        <v>76</v>
      </c>
      <c r="E127" t="s">
        <v>69</v>
      </c>
      <c r="G127">
        <v>2</v>
      </c>
      <c r="H127">
        <v>0</v>
      </c>
      <c r="K127">
        <v>0</v>
      </c>
    </row>
    <row r="128" spans="1:11" x14ac:dyDescent="0.35">
      <c r="A128" t="s">
        <v>67</v>
      </c>
      <c r="B128" s="37">
        <v>45818</v>
      </c>
      <c r="C128" t="s">
        <v>89</v>
      </c>
      <c r="D128" t="s">
        <v>76</v>
      </c>
      <c r="E128" t="s">
        <v>69</v>
      </c>
      <c r="G128">
        <v>3</v>
      </c>
      <c r="H128">
        <v>0</v>
      </c>
      <c r="K128">
        <v>0</v>
      </c>
    </row>
    <row r="129" spans="1:11" x14ac:dyDescent="0.35">
      <c r="A129" t="s">
        <v>67</v>
      </c>
      <c r="B129" s="37">
        <v>45818</v>
      </c>
      <c r="C129" t="s">
        <v>89</v>
      </c>
      <c r="D129" t="s">
        <v>76</v>
      </c>
      <c r="E129" t="s">
        <v>69</v>
      </c>
      <c r="G129">
        <v>10</v>
      </c>
      <c r="H129">
        <v>0</v>
      </c>
      <c r="K129">
        <v>0</v>
      </c>
    </row>
    <row r="130" spans="1:11" x14ac:dyDescent="0.35">
      <c r="A130" t="s">
        <v>67</v>
      </c>
      <c r="B130" s="37">
        <v>45818</v>
      </c>
      <c r="C130" t="s">
        <v>89</v>
      </c>
      <c r="D130" t="s">
        <v>76</v>
      </c>
      <c r="E130" t="s">
        <v>69</v>
      </c>
      <c r="G130">
        <v>2</v>
      </c>
      <c r="H130">
        <v>0</v>
      </c>
      <c r="K130">
        <v>0</v>
      </c>
    </row>
    <row r="131" spans="1:11" x14ac:dyDescent="0.35">
      <c r="A131" t="s">
        <v>67</v>
      </c>
      <c r="B131" s="37">
        <v>45818</v>
      </c>
      <c r="C131" t="s">
        <v>89</v>
      </c>
      <c r="D131" t="s">
        <v>76</v>
      </c>
      <c r="E131" t="s">
        <v>69</v>
      </c>
      <c r="G131">
        <v>2</v>
      </c>
      <c r="H131">
        <v>0</v>
      </c>
      <c r="K131">
        <v>0</v>
      </c>
    </row>
    <row r="132" spans="1:11" x14ac:dyDescent="0.35">
      <c r="A132" t="s">
        <v>67</v>
      </c>
      <c r="B132" s="37">
        <v>45818</v>
      </c>
      <c r="C132" t="s">
        <v>89</v>
      </c>
      <c r="D132" t="s">
        <v>76</v>
      </c>
      <c r="E132" t="s">
        <v>69</v>
      </c>
      <c r="G132">
        <v>4</v>
      </c>
      <c r="H132">
        <v>0</v>
      </c>
      <c r="K132">
        <v>0</v>
      </c>
    </row>
    <row r="133" spans="1:11" x14ac:dyDescent="0.35">
      <c r="A133" t="s">
        <v>67</v>
      </c>
      <c r="B133" s="37">
        <v>45818</v>
      </c>
      <c r="C133" t="s">
        <v>89</v>
      </c>
      <c r="D133" t="s">
        <v>76</v>
      </c>
      <c r="E133" t="s">
        <v>69</v>
      </c>
      <c r="G133">
        <v>7</v>
      </c>
      <c r="H133">
        <v>-1</v>
      </c>
      <c r="K133">
        <v>0</v>
      </c>
    </row>
    <row r="134" spans="1:11" x14ac:dyDescent="0.35">
      <c r="A134" t="s">
        <v>67</v>
      </c>
      <c r="B134" s="37">
        <v>45818</v>
      </c>
      <c r="C134" t="s">
        <v>89</v>
      </c>
      <c r="D134" t="s">
        <v>76</v>
      </c>
      <c r="E134" t="s">
        <v>69</v>
      </c>
      <c r="G134">
        <v>2</v>
      </c>
      <c r="H134">
        <v>0</v>
      </c>
      <c r="K134">
        <v>0</v>
      </c>
    </row>
    <row r="135" spans="1:11" x14ac:dyDescent="0.35">
      <c r="A135" t="s">
        <v>67</v>
      </c>
      <c r="B135" s="37">
        <v>45818</v>
      </c>
      <c r="C135" t="s">
        <v>89</v>
      </c>
      <c r="D135" t="s">
        <v>76</v>
      </c>
      <c r="E135" t="s">
        <v>69</v>
      </c>
      <c r="G135">
        <v>2</v>
      </c>
      <c r="H135">
        <v>0</v>
      </c>
      <c r="K135">
        <v>0</v>
      </c>
    </row>
    <row r="136" spans="1:11" x14ac:dyDescent="0.35">
      <c r="A136" t="s">
        <v>67</v>
      </c>
      <c r="B136" s="37">
        <v>45818</v>
      </c>
      <c r="C136" t="s">
        <v>89</v>
      </c>
      <c r="D136" t="s">
        <v>76</v>
      </c>
      <c r="E136" t="s">
        <v>69</v>
      </c>
      <c r="G136">
        <v>8</v>
      </c>
      <c r="H136">
        <v>1</v>
      </c>
      <c r="K136">
        <v>0</v>
      </c>
    </row>
    <row r="137" spans="1:11" x14ac:dyDescent="0.35">
      <c r="A137" t="s">
        <v>67</v>
      </c>
      <c r="B137" s="37">
        <v>45818</v>
      </c>
      <c r="C137" t="s">
        <v>89</v>
      </c>
      <c r="D137" t="s">
        <v>76</v>
      </c>
      <c r="E137" t="s">
        <v>69</v>
      </c>
      <c r="G137">
        <v>6</v>
      </c>
      <c r="H137">
        <v>1</v>
      </c>
      <c r="K137">
        <v>0</v>
      </c>
    </row>
    <row r="138" spans="1:11" x14ac:dyDescent="0.35">
      <c r="A138" t="s">
        <v>67</v>
      </c>
      <c r="B138" s="37">
        <v>45818</v>
      </c>
      <c r="C138" t="s">
        <v>89</v>
      </c>
      <c r="D138" t="s">
        <v>76</v>
      </c>
      <c r="E138" t="s">
        <v>69</v>
      </c>
      <c r="G138">
        <v>4</v>
      </c>
      <c r="H138">
        <v>0</v>
      </c>
      <c r="K138">
        <v>0</v>
      </c>
    </row>
    <row r="139" spans="1:11" x14ac:dyDescent="0.35">
      <c r="A139" t="s">
        <v>67</v>
      </c>
      <c r="B139" s="37">
        <v>45818</v>
      </c>
      <c r="C139" t="s">
        <v>89</v>
      </c>
      <c r="D139" t="s">
        <v>76</v>
      </c>
      <c r="E139" t="s">
        <v>69</v>
      </c>
      <c r="G139">
        <v>5</v>
      </c>
      <c r="H139">
        <v>1</v>
      </c>
      <c r="K139">
        <v>0</v>
      </c>
    </row>
    <row r="140" spans="1:11" x14ac:dyDescent="0.35">
      <c r="A140" t="s">
        <v>67</v>
      </c>
      <c r="B140" s="37">
        <v>45818</v>
      </c>
      <c r="C140" t="s">
        <v>89</v>
      </c>
      <c r="D140" t="s">
        <v>76</v>
      </c>
      <c r="E140" t="s">
        <v>69</v>
      </c>
      <c r="G140">
        <v>1</v>
      </c>
      <c r="H140">
        <v>1</v>
      </c>
      <c r="K140">
        <v>0</v>
      </c>
    </row>
    <row r="141" spans="1:11" x14ac:dyDescent="0.35">
      <c r="A141" t="s">
        <v>67</v>
      </c>
      <c r="B141" s="37">
        <v>45818</v>
      </c>
      <c r="C141" t="s">
        <v>89</v>
      </c>
      <c r="D141" t="s">
        <v>70</v>
      </c>
      <c r="E141" t="s">
        <v>71</v>
      </c>
      <c r="G141">
        <v>1</v>
      </c>
      <c r="H141">
        <v>0</v>
      </c>
      <c r="K141">
        <v>0</v>
      </c>
    </row>
    <row r="142" spans="1:11" x14ac:dyDescent="0.35">
      <c r="A142" t="s">
        <v>67</v>
      </c>
      <c r="B142" s="37">
        <v>45818</v>
      </c>
      <c r="C142" t="s">
        <v>89</v>
      </c>
      <c r="D142" t="s">
        <v>70</v>
      </c>
      <c r="E142" t="s">
        <v>71</v>
      </c>
      <c r="G142">
        <v>1</v>
      </c>
      <c r="H142">
        <v>0</v>
      </c>
      <c r="K142">
        <v>0</v>
      </c>
    </row>
    <row r="143" spans="1:11" x14ac:dyDescent="0.35">
      <c r="A143" t="s">
        <v>67</v>
      </c>
      <c r="B143" s="37">
        <v>45818</v>
      </c>
      <c r="C143" t="s">
        <v>89</v>
      </c>
      <c r="D143" t="s">
        <v>70</v>
      </c>
      <c r="E143" t="s">
        <v>71</v>
      </c>
      <c r="G143">
        <v>1</v>
      </c>
      <c r="H143">
        <v>0</v>
      </c>
      <c r="K143">
        <v>0</v>
      </c>
    </row>
    <row r="144" spans="1:11" x14ac:dyDescent="0.35">
      <c r="A144" t="s">
        <v>67</v>
      </c>
      <c r="B144" s="37">
        <v>45818</v>
      </c>
      <c r="C144" t="s">
        <v>89</v>
      </c>
      <c r="D144" t="s">
        <v>70</v>
      </c>
      <c r="E144" t="s">
        <v>71</v>
      </c>
      <c r="G144">
        <v>1</v>
      </c>
      <c r="H144">
        <v>0</v>
      </c>
      <c r="K144">
        <v>0</v>
      </c>
    </row>
    <row r="145" spans="1:11" x14ac:dyDescent="0.35">
      <c r="A145" t="s">
        <v>67</v>
      </c>
      <c r="B145" s="37">
        <v>45818</v>
      </c>
      <c r="C145" t="s">
        <v>89</v>
      </c>
      <c r="D145" t="s">
        <v>70</v>
      </c>
      <c r="E145" t="s">
        <v>71</v>
      </c>
      <c r="G145">
        <v>2</v>
      </c>
      <c r="H145">
        <v>0</v>
      </c>
      <c r="K145">
        <v>0</v>
      </c>
    </row>
    <row r="146" spans="1:11" x14ac:dyDescent="0.35">
      <c r="A146" t="s">
        <v>67</v>
      </c>
      <c r="B146" s="37">
        <v>45818</v>
      </c>
      <c r="C146" t="s">
        <v>89</v>
      </c>
      <c r="D146" t="s">
        <v>70</v>
      </c>
      <c r="E146" t="s">
        <v>71</v>
      </c>
      <c r="G146">
        <v>2</v>
      </c>
      <c r="H146">
        <v>0</v>
      </c>
      <c r="K146">
        <v>0</v>
      </c>
    </row>
    <row r="147" spans="1:11" x14ac:dyDescent="0.35">
      <c r="A147" t="s">
        <v>67</v>
      </c>
      <c r="B147" s="37">
        <v>45818</v>
      </c>
      <c r="C147" t="s">
        <v>89</v>
      </c>
      <c r="D147" t="s">
        <v>70</v>
      </c>
      <c r="E147" t="s">
        <v>71</v>
      </c>
      <c r="G147">
        <v>12</v>
      </c>
      <c r="H147">
        <v>0</v>
      </c>
      <c r="K147">
        <v>0</v>
      </c>
    </row>
    <row r="148" spans="1:11" x14ac:dyDescent="0.35">
      <c r="A148" t="s">
        <v>67</v>
      </c>
      <c r="B148" s="37">
        <v>45818</v>
      </c>
      <c r="C148" t="s">
        <v>89</v>
      </c>
      <c r="D148" t="s">
        <v>70</v>
      </c>
      <c r="E148" t="s">
        <v>71</v>
      </c>
      <c r="G148">
        <v>1</v>
      </c>
      <c r="H148">
        <v>0</v>
      </c>
      <c r="K148">
        <v>0</v>
      </c>
    </row>
    <row r="149" spans="1:11" x14ac:dyDescent="0.35">
      <c r="A149" t="s">
        <v>67</v>
      </c>
      <c r="B149" s="37">
        <v>45818</v>
      </c>
      <c r="C149" t="s">
        <v>89</v>
      </c>
      <c r="D149" t="s">
        <v>70</v>
      </c>
      <c r="E149" t="s">
        <v>71</v>
      </c>
      <c r="G149">
        <v>1</v>
      </c>
      <c r="H149">
        <v>0</v>
      </c>
      <c r="K149">
        <v>0</v>
      </c>
    </row>
    <row r="150" spans="1:11" x14ac:dyDescent="0.35">
      <c r="A150" t="s">
        <v>67</v>
      </c>
      <c r="B150" s="37">
        <v>45818</v>
      </c>
      <c r="C150" t="s">
        <v>89</v>
      </c>
      <c r="D150" t="s">
        <v>70</v>
      </c>
      <c r="E150" t="s">
        <v>71</v>
      </c>
      <c r="G150">
        <v>4</v>
      </c>
      <c r="H150">
        <v>0</v>
      </c>
      <c r="K150">
        <v>0</v>
      </c>
    </row>
    <row r="151" spans="1:11" x14ac:dyDescent="0.35">
      <c r="A151" t="s">
        <v>67</v>
      </c>
      <c r="B151" s="37">
        <v>45818</v>
      </c>
      <c r="C151" t="s">
        <v>89</v>
      </c>
      <c r="D151" t="s">
        <v>70</v>
      </c>
      <c r="E151" t="s">
        <v>71</v>
      </c>
      <c r="G151">
        <v>2</v>
      </c>
      <c r="H151">
        <v>0</v>
      </c>
      <c r="K151">
        <v>0</v>
      </c>
    </row>
    <row r="152" spans="1:11" x14ac:dyDescent="0.35">
      <c r="A152" t="s">
        <v>67</v>
      </c>
      <c r="B152" s="37">
        <v>45818</v>
      </c>
      <c r="C152" t="s">
        <v>89</v>
      </c>
      <c r="D152" t="s">
        <v>70</v>
      </c>
      <c r="E152" t="s">
        <v>71</v>
      </c>
      <c r="G152">
        <v>2</v>
      </c>
      <c r="H152">
        <v>0</v>
      </c>
      <c r="K152">
        <v>0</v>
      </c>
    </row>
    <row r="153" spans="1:11" x14ac:dyDescent="0.35">
      <c r="A153" t="s">
        <v>67</v>
      </c>
      <c r="B153" s="37">
        <v>45818</v>
      </c>
      <c r="C153" t="s">
        <v>89</v>
      </c>
      <c r="D153" t="s">
        <v>70</v>
      </c>
      <c r="E153" t="s">
        <v>71</v>
      </c>
      <c r="G153">
        <v>1</v>
      </c>
      <c r="H153">
        <v>0</v>
      </c>
      <c r="K153">
        <v>0</v>
      </c>
    </row>
    <row r="154" spans="1:11" x14ac:dyDescent="0.35">
      <c r="A154" t="s">
        <v>67</v>
      </c>
      <c r="B154" s="37">
        <v>45818</v>
      </c>
      <c r="C154" t="s">
        <v>89</v>
      </c>
      <c r="D154" t="s">
        <v>70</v>
      </c>
      <c r="E154" t="s">
        <v>71</v>
      </c>
      <c r="G154">
        <v>5</v>
      </c>
      <c r="H154">
        <v>0</v>
      </c>
      <c r="K154">
        <v>0</v>
      </c>
    </row>
    <row r="155" spans="1:11" x14ac:dyDescent="0.35">
      <c r="A155" t="s">
        <v>67</v>
      </c>
      <c r="B155" s="37">
        <v>45818</v>
      </c>
      <c r="C155" t="s">
        <v>89</v>
      </c>
      <c r="D155" t="s">
        <v>70</v>
      </c>
      <c r="E155" t="s">
        <v>71</v>
      </c>
      <c r="G155">
        <v>3</v>
      </c>
      <c r="H155">
        <v>0</v>
      </c>
      <c r="K155">
        <v>0</v>
      </c>
    </row>
    <row r="156" spans="1:11" x14ac:dyDescent="0.35">
      <c r="A156" t="s">
        <v>67</v>
      </c>
      <c r="B156" s="37">
        <v>45818</v>
      </c>
      <c r="C156" t="s">
        <v>89</v>
      </c>
      <c r="D156" t="s">
        <v>70</v>
      </c>
      <c r="E156" t="s">
        <v>71</v>
      </c>
      <c r="G156">
        <v>10</v>
      </c>
      <c r="H156">
        <v>0</v>
      </c>
      <c r="K156">
        <v>0</v>
      </c>
    </row>
    <row r="157" spans="1:11" x14ac:dyDescent="0.35">
      <c r="A157" t="s">
        <v>67</v>
      </c>
      <c r="B157" s="37">
        <v>45818</v>
      </c>
      <c r="C157" t="s">
        <v>89</v>
      </c>
      <c r="D157" t="s">
        <v>70</v>
      </c>
      <c r="E157" t="s">
        <v>71</v>
      </c>
      <c r="G157">
        <v>6</v>
      </c>
      <c r="H157">
        <v>0</v>
      </c>
      <c r="K157">
        <v>0</v>
      </c>
    </row>
    <row r="158" spans="1:11" x14ac:dyDescent="0.35">
      <c r="A158" t="s">
        <v>67</v>
      </c>
      <c r="B158" s="37">
        <v>45818</v>
      </c>
      <c r="C158" t="s">
        <v>89</v>
      </c>
      <c r="D158" t="s">
        <v>70</v>
      </c>
      <c r="E158" t="s">
        <v>71</v>
      </c>
      <c r="G158">
        <v>2</v>
      </c>
      <c r="H158">
        <v>0</v>
      </c>
      <c r="K158">
        <v>0</v>
      </c>
    </row>
    <row r="159" spans="1:11" x14ac:dyDescent="0.35">
      <c r="A159" t="s">
        <v>67</v>
      </c>
      <c r="B159" s="37">
        <v>45818</v>
      </c>
      <c r="C159" t="s">
        <v>89</v>
      </c>
      <c r="D159" t="s">
        <v>70</v>
      </c>
      <c r="E159" t="s">
        <v>71</v>
      </c>
      <c r="G159">
        <v>2</v>
      </c>
      <c r="H159">
        <v>0</v>
      </c>
      <c r="K159">
        <v>0</v>
      </c>
    </row>
    <row r="160" spans="1:11" x14ac:dyDescent="0.35">
      <c r="A160" t="s">
        <v>67</v>
      </c>
      <c r="B160" s="37">
        <v>45818</v>
      </c>
      <c r="C160" t="s">
        <v>89</v>
      </c>
      <c r="D160" t="s">
        <v>70</v>
      </c>
      <c r="E160" t="s">
        <v>71</v>
      </c>
      <c r="G160">
        <v>1</v>
      </c>
      <c r="H160">
        <v>0</v>
      </c>
      <c r="K160">
        <v>0</v>
      </c>
    </row>
    <row r="161" spans="1:11" x14ac:dyDescent="0.35">
      <c r="A161" t="s">
        <v>67</v>
      </c>
      <c r="B161" s="37">
        <v>45818</v>
      </c>
      <c r="C161" t="s">
        <v>89</v>
      </c>
      <c r="D161" t="s">
        <v>70</v>
      </c>
      <c r="E161" t="s">
        <v>84</v>
      </c>
      <c r="G161">
        <v>2</v>
      </c>
      <c r="H161">
        <v>0</v>
      </c>
      <c r="K161">
        <v>0</v>
      </c>
    </row>
    <row r="162" spans="1:11" x14ac:dyDescent="0.35">
      <c r="A162" t="s">
        <v>67</v>
      </c>
      <c r="B162" s="37">
        <v>45818</v>
      </c>
      <c r="C162" t="s">
        <v>89</v>
      </c>
      <c r="D162" t="s">
        <v>70</v>
      </c>
      <c r="E162" t="s">
        <v>84</v>
      </c>
      <c r="G162">
        <v>1</v>
      </c>
      <c r="H162">
        <v>0</v>
      </c>
      <c r="K162">
        <v>0</v>
      </c>
    </row>
    <row r="163" spans="1:11" x14ac:dyDescent="0.35">
      <c r="A163" t="s">
        <v>67</v>
      </c>
      <c r="B163" s="37">
        <v>45818</v>
      </c>
      <c r="C163" t="s">
        <v>89</v>
      </c>
      <c r="D163" t="s">
        <v>70</v>
      </c>
      <c r="E163" t="s">
        <v>84</v>
      </c>
      <c r="G163">
        <v>3</v>
      </c>
      <c r="H163">
        <v>0</v>
      </c>
      <c r="K163">
        <v>0</v>
      </c>
    </row>
    <row r="164" spans="1:11" x14ac:dyDescent="0.35">
      <c r="A164" t="s">
        <v>67</v>
      </c>
      <c r="B164" s="37">
        <v>45818</v>
      </c>
      <c r="C164" t="s">
        <v>89</v>
      </c>
      <c r="D164" t="s">
        <v>70</v>
      </c>
      <c r="E164" t="s">
        <v>84</v>
      </c>
      <c r="G164">
        <v>3</v>
      </c>
      <c r="H164">
        <v>0</v>
      </c>
      <c r="J164">
        <v>1</v>
      </c>
      <c r="K164">
        <v>0</v>
      </c>
    </row>
    <row r="165" spans="1:11" x14ac:dyDescent="0.35">
      <c r="A165" t="s">
        <v>67</v>
      </c>
      <c r="B165" s="37">
        <v>45818</v>
      </c>
      <c r="C165" t="s">
        <v>89</v>
      </c>
      <c r="D165" t="s">
        <v>70</v>
      </c>
      <c r="E165" t="s">
        <v>84</v>
      </c>
      <c r="G165">
        <v>1</v>
      </c>
      <c r="H165">
        <v>0</v>
      </c>
      <c r="K165">
        <v>0</v>
      </c>
    </row>
    <row r="166" spans="1:11" x14ac:dyDescent="0.35">
      <c r="A166" t="s">
        <v>67</v>
      </c>
      <c r="B166" s="37">
        <v>45818</v>
      </c>
      <c r="C166" t="s">
        <v>89</v>
      </c>
      <c r="D166" t="s">
        <v>85</v>
      </c>
      <c r="E166" t="s">
        <v>73</v>
      </c>
      <c r="G166">
        <v>1</v>
      </c>
      <c r="H166">
        <v>0</v>
      </c>
      <c r="K166">
        <v>0</v>
      </c>
    </row>
    <row r="167" spans="1:11" x14ac:dyDescent="0.35">
      <c r="A167" t="s">
        <v>67</v>
      </c>
      <c r="B167" s="37">
        <v>45818</v>
      </c>
      <c r="C167" t="s">
        <v>89</v>
      </c>
      <c r="D167" t="s">
        <v>85</v>
      </c>
      <c r="E167" t="s">
        <v>73</v>
      </c>
      <c r="G167">
        <v>1</v>
      </c>
      <c r="H167">
        <v>0</v>
      </c>
      <c r="K167">
        <v>0</v>
      </c>
    </row>
    <row r="168" spans="1:11" x14ac:dyDescent="0.35">
      <c r="A168" t="s">
        <v>67</v>
      </c>
      <c r="B168" s="37">
        <v>45818</v>
      </c>
      <c r="C168" t="s">
        <v>89</v>
      </c>
      <c r="D168" t="s">
        <v>85</v>
      </c>
      <c r="E168" t="s">
        <v>73</v>
      </c>
      <c r="G168">
        <v>1</v>
      </c>
      <c r="H168">
        <v>0</v>
      </c>
      <c r="K168">
        <v>0</v>
      </c>
    </row>
    <row r="169" spans="1:11" x14ac:dyDescent="0.35">
      <c r="A169" t="s">
        <v>67</v>
      </c>
      <c r="B169" s="37">
        <v>45818</v>
      </c>
      <c r="C169" t="s">
        <v>89</v>
      </c>
      <c r="D169" t="s">
        <v>85</v>
      </c>
      <c r="E169" t="s">
        <v>73</v>
      </c>
      <c r="G169">
        <v>1</v>
      </c>
      <c r="H169">
        <v>0</v>
      </c>
      <c r="K169">
        <v>0</v>
      </c>
    </row>
    <row r="170" spans="1:11" x14ac:dyDescent="0.35">
      <c r="A170" t="s">
        <v>67</v>
      </c>
      <c r="B170" s="37">
        <v>45818</v>
      </c>
      <c r="C170" t="s">
        <v>89</v>
      </c>
      <c r="D170" t="s">
        <v>85</v>
      </c>
      <c r="E170" t="s">
        <v>73</v>
      </c>
      <c r="G170">
        <v>2</v>
      </c>
      <c r="H170">
        <v>0</v>
      </c>
      <c r="K170">
        <v>0</v>
      </c>
    </row>
    <row r="171" spans="1:11" x14ac:dyDescent="0.35">
      <c r="A171" t="s">
        <v>67</v>
      </c>
      <c r="B171" s="37">
        <v>45818</v>
      </c>
      <c r="C171" t="s">
        <v>89</v>
      </c>
      <c r="D171" t="s">
        <v>85</v>
      </c>
      <c r="E171" t="s">
        <v>73</v>
      </c>
      <c r="G171">
        <v>2</v>
      </c>
      <c r="H171">
        <v>0</v>
      </c>
      <c r="K171">
        <v>0</v>
      </c>
    </row>
    <row r="172" spans="1:11" x14ac:dyDescent="0.35">
      <c r="A172" t="s">
        <v>67</v>
      </c>
      <c r="B172" s="37">
        <v>45818</v>
      </c>
      <c r="C172" t="s">
        <v>89</v>
      </c>
      <c r="D172" t="s">
        <v>85</v>
      </c>
      <c r="E172" t="s">
        <v>73</v>
      </c>
      <c r="G172">
        <v>12</v>
      </c>
      <c r="H172">
        <v>0</v>
      </c>
      <c r="K172">
        <v>0</v>
      </c>
    </row>
    <row r="173" spans="1:11" x14ac:dyDescent="0.35">
      <c r="A173" t="s">
        <v>67</v>
      </c>
      <c r="B173" s="37">
        <v>45818</v>
      </c>
      <c r="C173" t="s">
        <v>89</v>
      </c>
      <c r="D173" t="s">
        <v>85</v>
      </c>
      <c r="E173" t="s">
        <v>73</v>
      </c>
      <c r="G173">
        <v>1</v>
      </c>
      <c r="H173">
        <v>0</v>
      </c>
      <c r="K173">
        <v>0</v>
      </c>
    </row>
    <row r="174" spans="1:11" x14ac:dyDescent="0.35">
      <c r="A174" t="s">
        <v>67</v>
      </c>
      <c r="B174" s="37">
        <v>45818</v>
      </c>
      <c r="C174" t="s">
        <v>89</v>
      </c>
      <c r="D174" t="s">
        <v>85</v>
      </c>
      <c r="E174" t="s">
        <v>73</v>
      </c>
      <c r="G174">
        <v>1</v>
      </c>
      <c r="H174">
        <v>0</v>
      </c>
      <c r="K174">
        <v>0</v>
      </c>
    </row>
    <row r="175" spans="1:11" x14ac:dyDescent="0.35">
      <c r="A175" t="s">
        <v>67</v>
      </c>
      <c r="B175" s="37">
        <v>45818</v>
      </c>
      <c r="C175" t="s">
        <v>89</v>
      </c>
      <c r="D175" t="s">
        <v>85</v>
      </c>
      <c r="E175" t="s">
        <v>73</v>
      </c>
      <c r="G175">
        <v>4</v>
      </c>
      <c r="H175">
        <v>0</v>
      </c>
      <c r="K175">
        <v>0</v>
      </c>
    </row>
    <row r="176" spans="1:11" x14ac:dyDescent="0.35">
      <c r="A176" t="s">
        <v>67</v>
      </c>
      <c r="B176" s="37">
        <v>45818</v>
      </c>
      <c r="C176" t="s">
        <v>89</v>
      </c>
      <c r="D176" t="s">
        <v>85</v>
      </c>
      <c r="E176" t="s">
        <v>73</v>
      </c>
      <c r="G176">
        <v>2</v>
      </c>
      <c r="H176">
        <v>0</v>
      </c>
      <c r="K176">
        <v>0</v>
      </c>
    </row>
    <row r="177" spans="1:11" x14ac:dyDescent="0.35">
      <c r="A177" t="s">
        <v>67</v>
      </c>
      <c r="B177" s="37">
        <v>45818</v>
      </c>
      <c r="C177" t="s">
        <v>89</v>
      </c>
      <c r="D177" t="s">
        <v>85</v>
      </c>
      <c r="E177" t="s">
        <v>73</v>
      </c>
      <c r="G177">
        <v>2</v>
      </c>
      <c r="H177">
        <v>0</v>
      </c>
      <c r="K177">
        <v>0</v>
      </c>
    </row>
    <row r="178" spans="1:11" x14ac:dyDescent="0.35">
      <c r="A178" t="s">
        <v>67</v>
      </c>
      <c r="B178" s="37">
        <v>45818</v>
      </c>
      <c r="C178" t="s">
        <v>89</v>
      </c>
      <c r="D178" t="s">
        <v>85</v>
      </c>
      <c r="E178" t="s">
        <v>73</v>
      </c>
      <c r="G178">
        <v>1</v>
      </c>
      <c r="H178">
        <v>0</v>
      </c>
      <c r="K178">
        <v>0</v>
      </c>
    </row>
    <row r="179" spans="1:11" x14ac:dyDescent="0.35">
      <c r="A179" t="s">
        <v>67</v>
      </c>
      <c r="B179" s="37">
        <v>45818</v>
      </c>
      <c r="C179" t="s">
        <v>89</v>
      </c>
      <c r="D179" t="s">
        <v>85</v>
      </c>
      <c r="E179" t="s">
        <v>73</v>
      </c>
      <c r="G179">
        <v>5</v>
      </c>
      <c r="H179">
        <v>0</v>
      </c>
      <c r="K179">
        <v>0</v>
      </c>
    </row>
    <row r="180" spans="1:11" x14ac:dyDescent="0.35">
      <c r="A180" t="s">
        <v>67</v>
      </c>
      <c r="B180" s="37">
        <v>45818</v>
      </c>
      <c r="C180" t="s">
        <v>89</v>
      </c>
      <c r="D180" t="s">
        <v>85</v>
      </c>
      <c r="E180" t="s">
        <v>73</v>
      </c>
      <c r="G180">
        <v>3</v>
      </c>
      <c r="H180">
        <v>0</v>
      </c>
      <c r="K180">
        <v>0</v>
      </c>
    </row>
    <row r="181" spans="1:11" x14ac:dyDescent="0.35">
      <c r="A181" t="s">
        <v>67</v>
      </c>
      <c r="B181" s="37">
        <v>45818</v>
      </c>
      <c r="C181" t="s">
        <v>89</v>
      </c>
      <c r="D181" t="s">
        <v>85</v>
      </c>
      <c r="E181" t="s">
        <v>73</v>
      </c>
      <c r="G181">
        <v>10</v>
      </c>
      <c r="H181">
        <v>0</v>
      </c>
      <c r="K181">
        <v>0</v>
      </c>
    </row>
    <row r="182" spans="1:11" x14ac:dyDescent="0.35">
      <c r="A182" t="s">
        <v>67</v>
      </c>
      <c r="B182" s="37">
        <v>45818</v>
      </c>
      <c r="C182" t="s">
        <v>89</v>
      </c>
      <c r="D182" t="s">
        <v>85</v>
      </c>
      <c r="E182" t="s">
        <v>73</v>
      </c>
      <c r="G182">
        <v>6</v>
      </c>
      <c r="H182">
        <v>0</v>
      </c>
      <c r="K182">
        <v>0</v>
      </c>
    </row>
    <row r="183" spans="1:11" x14ac:dyDescent="0.35">
      <c r="A183" t="s">
        <v>67</v>
      </c>
      <c r="B183" s="37">
        <v>45818</v>
      </c>
      <c r="C183" t="s">
        <v>89</v>
      </c>
      <c r="D183" t="s">
        <v>85</v>
      </c>
      <c r="E183" t="s">
        <v>73</v>
      </c>
      <c r="G183">
        <v>2</v>
      </c>
      <c r="H183">
        <v>0</v>
      </c>
      <c r="K183">
        <v>0</v>
      </c>
    </row>
    <row r="184" spans="1:11" x14ac:dyDescent="0.35">
      <c r="A184" t="s">
        <v>67</v>
      </c>
      <c r="B184" s="37">
        <v>45818</v>
      </c>
      <c r="C184" t="s">
        <v>89</v>
      </c>
      <c r="D184" t="s">
        <v>85</v>
      </c>
      <c r="E184" t="s">
        <v>73</v>
      </c>
      <c r="G184">
        <v>2</v>
      </c>
      <c r="H184">
        <v>0</v>
      </c>
      <c r="K184">
        <v>0</v>
      </c>
    </row>
    <row r="185" spans="1:11" x14ac:dyDescent="0.35">
      <c r="A185" t="s">
        <v>67</v>
      </c>
      <c r="B185" s="37">
        <v>45818</v>
      </c>
      <c r="C185" t="s">
        <v>89</v>
      </c>
      <c r="D185" t="s">
        <v>85</v>
      </c>
      <c r="E185" t="s">
        <v>73</v>
      </c>
      <c r="G185">
        <v>1</v>
      </c>
      <c r="H185">
        <v>0</v>
      </c>
      <c r="K185">
        <v>0</v>
      </c>
    </row>
    <row r="186" spans="1:11" x14ac:dyDescent="0.35">
      <c r="A186" t="s">
        <v>67</v>
      </c>
      <c r="B186" s="37">
        <v>45818</v>
      </c>
      <c r="C186" t="s">
        <v>89</v>
      </c>
      <c r="D186" t="s">
        <v>86</v>
      </c>
      <c r="E186" t="s">
        <v>81</v>
      </c>
      <c r="G186">
        <v>1</v>
      </c>
      <c r="H186">
        <v>0</v>
      </c>
      <c r="K186">
        <v>0</v>
      </c>
    </row>
    <row r="187" spans="1:11" x14ac:dyDescent="0.35">
      <c r="A187" t="s">
        <v>67</v>
      </c>
      <c r="B187" s="37">
        <v>45818</v>
      </c>
      <c r="C187" t="s">
        <v>89</v>
      </c>
      <c r="D187" t="s">
        <v>86</v>
      </c>
      <c r="E187" t="s">
        <v>81</v>
      </c>
      <c r="G187">
        <v>1</v>
      </c>
      <c r="H187">
        <v>1</v>
      </c>
      <c r="J187">
        <v>6</v>
      </c>
      <c r="K187">
        <v>1</v>
      </c>
    </row>
    <row r="188" spans="1:11" x14ac:dyDescent="0.35">
      <c r="A188" t="s">
        <v>67</v>
      </c>
      <c r="B188" s="37">
        <v>45818</v>
      </c>
      <c r="C188" t="s">
        <v>89</v>
      </c>
      <c r="D188" t="s">
        <v>86</v>
      </c>
      <c r="E188" t="s">
        <v>81</v>
      </c>
      <c r="G188">
        <v>1</v>
      </c>
      <c r="H188">
        <v>0</v>
      </c>
      <c r="K188">
        <v>0</v>
      </c>
    </row>
    <row r="189" spans="1:11" x14ac:dyDescent="0.35">
      <c r="A189" t="s">
        <v>67</v>
      </c>
      <c r="B189" s="37">
        <v>45818</v>
      </c>
      <c r="C189" t="s">
        <v>89</v>
      </c>
      <c r="D189" t="s">
        <v>86</v>
      </c>
      <c r="E189" t="s">
        <v>81</v>
      </c>
      <c r="H189">
        <v>0</v>
      </c>
      <c r="K189">
        <v>0</v>
      </c>
    </row>
    <row r="190" spans="1:11" x14ac:dyDescent="0.35">
      <c r="A190" t="s">
        <v>67</v>
      </c>
      <c r="B190" s="37">
        <v>45818</v>
      </c>
      <c r="C190" t="s">
        <v>89</v>
      </c>
      <c r="D190" t="s">
        <v>86</v>
      </c>
      <c r="E190" t="s">
        <v>81</v>
      </c>
      <c r="G190">
        <v>1</v>
      </c>
      <c r="H190">
        <v>0</v>
      </c>
      <c r="K190">
        <v>0</v>
      </c>
    </row>
    <row r="191" spans="1:11" x14ac:dyDescent="0.35">
      <c r="A191" t="s">
        <v>67</v>
      </c>
      <c r="B191" s="37">
        <v>45818</v>
      </c>
      <c r="C191" t="s">
        <v>89</v>
      </c>
      <c r="D191" t="s">
        <v>86</v>
      </c>
      <c r="E191" t="s">
        <v>74</v>
      </c>
      <c r="G191">
        <v>1</v>
      </c>
      <c r="H191">
        <v>0</v>
      </c>
      <c r="K191">
        <v>0</v>
      </c>
    </row>
    <row r="192" spans="1:11" x14ac:dyDescent="0.35">
      <c r="A192" t="s">
        <v>67</v>
      </c>
      <c r="B192" s="37">
        <v>45818</v>
      </c>
      <c r="C192" t="s">
        <v>89</v>
      </c>
      <c r="D192" t="s">
        <v>86</v>
      </c>
      <c r="E192" t="s">
        <v>74</v>
      </c>
      <c r="G192">
        <v>1</v>
      </c>
      <c r="H192">
        <v>0</v>
      </c>
      <c r="K192">
        <v>0</v>
      </c>
    </row>
    <row r="193" spans="1:11" x14ac:dyDescent="0.35">
      <c r="A193" t="s">
        <v>67</v>
      </c>
      <c r="B193" s="37">
        <v>45818</v>
      </c>
      <c r="C193" t="s">
        <v>89</v>
      </c>
      <c r="D193" t="s">
        <v>86</v>
      </c>
      <c r="E193" t="s">
        <v>74</v>
      </c>
      <c r="G193">
        <v>1</v>
      </c>
      <c r="H193">
        <v>0</v>
      </c>
      <c r="K193">
        <v>0</v>
      </c>
    </row>
    <row r="194" spans="1:11" x14ac:dyDescent="0.35">
      <c r="A194" t="s">
        <v>67</v>
      </c>
      <c r="B194" s="37">
        <v>45818</v>
      </c>
      <c r="C194" t="s">
        <v>89</v>
      </c>
      <c r="D194" t="s">
        <v>86</v>
      </c>
      <c r="E194" t="s">
        <v>74</v>
      </c>
      <c r="G194">
        <v>1</v>
      </c>
      <c r="H194">
        <v>0</v>
      </c>
      <c r="K194">
        <v>0</v>
      </c>
    </row>
    <row r="195" spans="1:11" x14ac:dyDescent="0.35">
      <c r="A195" t="s">
        <v>67</v>
      </c>
      <c r="B195" s="37">
        <v>45818</v>
      </c>
      <c r="C195" t="s">
        <v>89</v>
      </c>
      <c r="D195" t="s">
        <v>86</v>
      </c>
      <c r="E195" t="s">
        <v>74</v>
      </c>
      <c r="G195">
        <v>2</v>
      </c>
      <c r="H195">
        <v>0</v>
      </c>
      <c r="K195">
        <v>0</v>
      </c>
    </row>
    <row r="196" spans="1:11" x14ac:dyDescent="0.35">
      <c r="A196" t="s">
        <v>67</v>
      </c>
      <c r="B196" s="37">
        <v>45818</v>
      </c>
      <c r="C196" t="s">
        <v>89</v>
      </c>
      <c r="D196" t="s">
        <v>86</v>
      </c>
      <c r="E196" t="s">
        <v>74</v>
      </c>
      <c r="G196">
        <v>2</v>
      </c>
      <c r="H196">
        <v>0</v>
      </c>
      <c r="K196">
        <v>0</v>
      </c>
    </row>
    <row r="197" spans="1:11" x14ac:dyDescent="0.35">
      <c r="A197" t="s">
        <v>67</v>
      </c>
      <c r="B197" s="37">
        <v>45818</v>
      </c>
      <c r="C197" t="s">
        <v>89</v>
      </c>
      <c r="D197" t="s">
        <v>86</v>
      </c>
      <c r="E197" t="s">
        <v>74</v>
      </c>
      <c r="G197">
        <v>12</v>
      </c>
      <c r="H197">
        <v>0</v>
      </c>
      <c r="K197">
        <v>0</v>
      </c>
    </row>
    <row r="198" spans="1:11" x14ac:dyDescent="0.35">
      <c r="A198" t="s">
        <v>67</v>
      </c>
      <c r="B198" s="37">
        <v>45818</v>
      </c>
      <c r="C198" t="s">
        <v>89</v>
      </c>
      <c r="D198" t="s">
        <v>86</v>
      </c>
      <c r="E198" t="s">
        <v>74</v>
      </c>
      <c r="G198">
        <v>1</v>
      </c>
      <c r="H198">
        <v>0</v>
      </c>
      <c r="K198">
        <v>0</v>
      </c>
    </row>
    <row r="199" spans="1:11" x14ac:dyDescent="0.35">
      <c r="A199" t="s">
        <v>67</v>
      </c>
      <c r="B199" s="37">
        <v>45818</v>
      </c>
      <c r="C199" t="s">
        <v>89</v>
      </c>
      <c r="D199" t="s">
        <v>86</v>
      </c>
      <c r="E199" t="s">
        <v>74</v>
      </c>
      <c r="G199">
        <v>1</v>
      </c>
      <c r="H199">
        <v>0</v>
      </c>
      <c r="K199">
        <v>0</v>
      </c>
    </row>
    <row r="200" spans="1:11" x14ac:dyDescent="0.35">
      <c r="A200" t="s">
        <v>67</v>
      </c>
      <c r="B200" s="37">
        <v>45818</v>
      </c>
      <c r="C200" t="s">
        <v>89</v>
      </c>
      <c r="D200" t="s">
        <v>86</v>
      </c>
      <c r="E200" t="s">
        <v>74</v>
      </c>
      <c r="G200">
        <v>3</v>
      </c>
      <c r="H200">
        <v>-1</v>
      </c>
      <c r="K200">
        <v>0</v>
      </c>
    </row>
    <row r="201" spans="1:11" x14ac:dyDescent="0.35">
      <c r="A201" t="s">
        <v>67</v>
      </c>
      <c r="B201" s="37">
        <v>45818</v>
      </c>
      <c r="C201" t="s">
        <v>89</v>
      </c>
      <c r="D201" t="s">
        <v>86</v>
      </c>
      <c r="E201" t="s">
        <v>74</v>
      </c>
      <c r="G201">
        <v>2</v>
      </c>
      <c r="H201">
        <v>0</v>
      </c>
      <c r="K201">
        <v>0</v>
      </c>
    </row>
    <row r="202" spans="1:11" x14ac:dyDescent="0.35">
      <c r="A202" t="s">
        <v>67</v>
      </c>
      <c r="B202" s="37">
        <v>45818</v>
      </c>
      <c r="C202" t="s">
        <v>89</v>
      </c>
      <c r="D202" t="s">
        <v>86</v>
      </c>
      <c r="E202" t="s">
        <v>74</v>
      </c>
      <c r="G202">
        <v>2</v>
      </c>
      <c r="H202">
        <v>0</v>
      </c>
      <c r="K202">
        <v>0</v>
      </c>
    </row>
    <row r="203" spans="1:11" x14ac:dyDescent="0.35">
      <c r="A203" t="s">
        <v>67</v>
      </c>
      <c r="B203" s="37">
        <v>45818</v>
      </c>
      <c r="C203" t="s">
        <v>89</v>
      </c>
      <c r="D203" t="s">
        <v>86</v>
      </c>
      <c r="E203" t="s">
        <v>74</v>
      </c>
      <c r="G203">
        <v>1</v>
      </c>
      <c r="H203">
        <v>0</v>
      </c>
      <c r="K203">
        <v>0</v>
      </c>
    </row>
    <row r="204" spans="1:11" x14ac:dyDescent="0.35">
      <c r="A204" t="s">
        <v>67</v>
      </c>
      <c r="B204" s="37">
        <v>45818</v>
      </c>
      <c r="C204" t="s">
        <v>89</v>
      </c>
      <c r="D204" t="s">
        <v>86</v>
      </c>
      <c r="E204" t="s">
        <v>74</v>
      </c>
      <c r="G204">
        <v>6</v>
      </c>
      <c r="H204">
        <v>1</v>
      </c>
      <c r="K204">
        <v>0</v>
      </c>
    </row>
    <row r="205" spans="1:11" x14ac:dyDescent="0.35">
      <c r="A205" t="s">
        <v>67</v>
      </c>
      <c r="B205" s="37">
        <v>45818</v>
      </c>
      <c r="C205" t="s">
        <v>89</v>
      </c>
      <c r="D205" t="s">
        <v>86</v>
      </c>
      <c r="E205" t="s">
        <v>74</v>
      </c>
      <c r="G205">
        <v>3</v>
      </c>
      <c r="H205">
        <v>0</v>
      </c>
      <c r="K205">
        <v>0</v>
      </c>
    </row>
    <row r="206" spans="1:11" x14ac:dyDescent="0.35">
      <c r="A206" t="s">
        <v>67</v>
      </c>
      <c r="B206" s="37">
        <v>45818</v>
      </c>
      <c r="C206" t="s">
        <v>89</v>
      </c>
      <c r="D206" t="s">
        <v>86</v>
      </c>
      <c r="E206" t="s">
        <v>74</v>
      </c>
      <c r="G206">
        <v>9</v>
      </c>
      <c r="H206">
        <v>-1</v>
      </c>
      <c r="K206">
        <v>0</v>
      </c>
    </row>
    <row r="207" spans="1:11" x14ac:dyDescent="0.35">
      <c r="A207" t="s">
        <v>67</v>
      </c>
      <c r="B207" s="37">
        <v>45818</v>
      </c>
      <c r="C207" t="s">
        <v>89</v>
      </c>
      <c r="D207" t="s">
        <v>86</v>
      </c>
      <c r="E207" t="s">
        <v>74</v>
      </c>
      <c r="G207">
        <v>6</v>
      </c>
      <c r="H207">
        <v>0</v>
      </c>
      <c r="K207">
        <v>0</v>
      </c>
    </row>
    <row r="208" spans="1:11" x14ac:dyDescent="0.35">
      <c r="A208" t="s">
        <v>67</v>
      </c>
      <c r="B208" s="37">
        <v>45818</v>
      </c>
      <c r="C208" t="s">
        <v>89</v>
      </c>
      <c r="D208" t="s">
        <v>86</v>
      </c>
      <c r="E208" t="s">
        <v>74</v>
      </c>
      <c r="G208">
        <v>2</v>
      </c>
      <c r="H208">
        <v>0</v>
      </c>
      <c r="K208">
        <v>0</v>
      </c>
    </row>
    <row r="209" spans="1:11" x14ac:dyDescent="0.35">
      <c r="A209" t="s">
        <v>67</v>
      </c>
      <c r="B209" s="37">
        <v>45818</v>
      </c>
      <c r="C209" t="s">
        <v>89</v>
      </c>
      <c r="D209" t="s">
        <v>86</v>
      </c>
      <c r="E209" t="s">
        <v>74</v>
      </c>
      <c r="G209">
        <v>2</v>
      </c>
      <c r="H209">
        <v>0</v>
      </c>
      <c r="K209">
        <v>0</v>
      </c>
    </row>
    <row r="210" spans="1:11" x14ac:dyDescent="0.35">
      <c r="A210" t="s">
        <v>67</v>
      </c>
      <c r="B210" s="37">
        <v>45818</v>
      </c>
      <c r="C210" t="s">
        <v>89</v>
      </c>
      <c r="D210" t="s">
        <v>86</v>
      </c>
      <c r="E210" t="s">
        <v>74</v>
      </c>
      <c r="G210">
        <v>1</v>
      </c>
      <c r="H210">
        <v>0</v>
      </c>
      <c r="K210">
        <v>0</v>
      </c>
    </row>
    <row r="211" spans="1:11" x14ac:dyDescent="0.35">
      <c r="A211" t="s">
        <v>67</v>
      </c>
      <c r="B211" s="37">
        <v>45818</v>
      </c>
      <c r="C211" t="s">
        <v>89</v>
      </c>
      <c r="D211" t="s">
        <v>85</v>
      </c>
      <c r="E211" t="s">
        <v>78</v>
      </c>
      <c r="G211">
        <v>1</v>
      </c>
      <c r="H211">
        <v>0</v>
      </c>
      <c r="K211">
        <v>0</v>
      </c>
    </row>
    <row r="212" spans="1:11" x14ac:dyDescent="0.35">
      <c r="A212" t="s">
        <v>67</v>
      </c>
      <c r="B212" s="37">
        <v>45818</v>
      </c>
      <c r="C212" t="s">
        <v>89</v>
      </c>
      <c r="D212" t="s">
        <v>85</v>
      </c>
      <c r="E212" t="s">
        <v>78</v>
      </c>
      <c r="G212">
        <v>1</v>
      </c>
      <c r="H212">
        <v>0</v>
      </c>
      <c r="K212">
        <v>0</v>
      </c>
    </row>
    <row r="213" spans="1:11" x14ac:dyDescent="0.35">
      <c r="A213" t="s">
        <v>67</v>
      </c>
      <c r="B213" s="37">
        <v>45818</v>
      </c>
      <c r="C213" t="s">
        <v>89</v>
      </c>
      <c r="D213" t="s">
        <v>85</v>
      </c>
      <c r="E213" t="s">
        <v>78</v>
      </c>
      <c r="G213">
        <v>2</v>
      </c>
      <c r="H213">
        <v>0</v>
      </c>
      <c r="K213">
        <v>0</v>
      </c>
    </row>
    <row r="214" spans="1:11" x14ac:dyDescent="0.35">
      <c r="A214" t="s">
        <v>67</v>
      </c>
      <c r="B214" s="37">
        <v>45818</v>
      </c>
      <c r="C214" t="s">
        <v>89</v>
      </c>
      <c r="D214" t="s">
        <v>85</v>
      </c>
      <c r="E214" t="s">
        <v>78</v>
      </c>
      <c r="G214">
        <v>1</v>
      </c>
      <c r="H214">
        <v>0</v>
      </c>
      <c r="K214">
        <v>0</v>
      </c>
    </row>
    <row r="215" spans="1:11" x14ac:dyDescent="0.35">
      <c r="A215" t="s">
        <v>67</v>
      </c>
      <c r="B215" s="37">
        <v>45818</v>
      </c>
      <c r="C215" t="s">
        <v>89</v>
      </c>
      <c r="D215" t="s">
        <v>85</v>
      </c>
      <c r="E215" t="s">
        <v>78</v>
      </c>
      <c r="G215">
        <v>2</v>
      </c>
      <c r="H215">
        <v>0</v>
      </c>
      <c r="K215">
        <v>0</v>
      </c>
    </row>
    <row r="216" spans="1:11" x14ac:dyDescent="0.35">
      <c r="A216" t="s">
        <v>67</v>
      </c>
      <c r="B216" s="37">
        <v>45818</v>
      </c>
      <c r="C216" t="s">
        <v>89</v>
      </c>
      <c r="D216" t="s">
        <v>85</v>
      </c>
      <c r="E216" t="s">
        <v>78</v>
      </c>
      <c r="G216">
        <v>1</v>
      </c>
      <c r="H216">
        <v>0</v>
      </c>
      <c r="K216">
        <v>0</v>
      </c>
    </row>
    <row r="217" spans="1:11" x14ac:dyDescent="0.35">
      <c r="A217" t="s">
        <v>67</v>
      </c>
      <c r="B217" s="37">
        <v>45818</v>
      </c>
      <c r="C217" t="s">
        <v>89</v>
      </c>
      <c r="D217" t="s">
        <v>85</v>
      </c>
      <c r="E217" t="s">
        <v>78</v>
      </c>
      <c r="G217">
        <v>0</v>
      </c>
      <c r="H217">
        <v>-1</v>
      </c>
      <c r="K217">
        <v>0</v>
      </c>
    </row>
    <row r="218" spans="1:11" x14ac:dyDescent="0.35">
      <c r="A218" t="s">
        <v>67</v>
      </c>
      <c r="B218" s="37">
        <v>45818</v>
      </c>
      <c r="C218" t="s">
        <v>89</v>
      </c>
      <c r="D218" t="s">
        <v>85</v>
      </c>
      <c r="E218" t="s">
        <v>78</v>
      </c>
      <c r="G218">
        <v>1</v>
      </c>
      <c r="H218">
        <v>0</v>
      </c>
      <c r="K218">
        <v>0</v>
      </c>
    </row>
    <row r="219" spans="1:11" x14ac:dyDescent="0.35">
      <c r="A219" t="s">
        <v>67</v>
      </c>
      <c r="B219" s="37">
        <v>45818</v>
      </c>
      <c r="C219" t="s">
        <v>89</v>
      </c>
      <c r="D219" t="s">
        <v>85</v>
      </c>
      <c r="E219" t="s">
        <v>78</v>
      </c>
      <c r="G219">
        <v>3</v>
      </c>
      <c r="H219">
        <v>0</v>
      </c>
      <c r="K219">
        <v>0</v>
      </c>
    </row>
    <row r="220" spans="1:11" x14ac:dyDescent="0.35">
      <c r="A220" t="s">
        <v>67</v>
      </c>
      <c r="B220" s="37">
        <v>45818</v>
      </c>
      <c r="C220" t="s">
        <v>89</v>
      </c>
      <c r="D220" t="s">
        <v>85</v>
      </c>
      <c r="E220" t="s">
        <v>78</v>
      </c>
      <c r="G220">
        <v>1</v>
      </c>
      <c r="H220">
        <v>0</v>
      </c>
      <c r="K220">
        <v>0</v>
      </c>
    </row>
    <row r="221" spans="1:11" x14ac:dyDescent="0.35">
      <c r="A221" t="s">
        <v>67</v>
      </c>
      <c r="B221" s="37">
        <v>45818</v>
      </c>
      <c r="C221" t="s">
        <v>89</v>
      </c>
      <c r="D221" t="s">
        <v>85</v>
      </c>
      <c r="E221" t="s">
        <v>78</v>
      </c>
      <c r="G221">
        <v>1</v>
      </c>
      <c r="H221">
        <v>0</v>
      </c>
      <c r="K221">
        <v>0</v>
      </c>
    </row>
    <row r="222" spans="1:11" x14ac:dyDescent="0.35">
      <c r="A222" t="s">
        <v>67</v>
      </c>
      <c r="B222" s="37">
        <v>45818</v>
      </c>
      <c r="C222" t="s">
        <v>89</v>
      </c>
      <c r="D222" t="s">
        <v>85</v>
      </c>
      <c r="E222" t="s">
        <v>78</v>
      </c>
      <c r="G222">
        <v>1</v>
      </c>
      <c r="H222">
        <v>0</v>
      </c>
      <c r="K222">
        <v>0</v>
      </c>
    </row>
    <row r="223" spans="1:11" x14ac:dyDescent="0.35">
      <c r="A223" t="s">
        <v>67</v>
      </c>
      <c r="B223" s="37">
        <v>45818</v>
      </c>
      <c r="C223" t="s">
        <v>89</v>
      </c>
      <c r="D223" t="s">
        <v>85</v>
      </c>
      <c r="E223" t="s">
        <v>78</v>
      </c>
      <c r="G223">
        <v>1</v>
      </c>
      <c r="H223">
        <v>0</v>
      </c>
      <c r="K223">
        <v>0</v>
      </c>
    </row>
    <row r="224" spans="1:11" x14ac:dyDescent="0.35">
      <c r="A224" t="s">
        <v>67</v>
      </c>
      <c r="B224" s="37">
        <v>45818</v>
      </c>
      <c r="C224" t="s">
        <v>89</v>
      </c>
      <c r="D224" t="s">
        <v>85</v>
      </c>
      <c r="E224" t="s">
        <v>78</v>
      </c>
      <c r="G224">
        <v>3</v>
      </c>
      <c r="H224">
        <v>-1</v>
      </c>
      <c r="K224">
        <v>0</v>
      </c>
    </row>
    <row r="225" spans="1:11" x14ac:dyDescent="0.35">
      <c r="A225" t="s">
        <v>67</v>
      </c>
      <c r="B225" s="37">
        <v>45818</v>
      </c>
      <c r="C225" t="s">
        <v>89</v>
      </c>
      <c r="D225" t="s">
        <v>85</v>
      </c>
      <c r="E225" t="s">
        <v>78</v>
      </c>
      <c r="G225">
        <v>1</v>
      </c>
      <c r="H225">
        <v>0</v>
      </c>
      <c r="K225">
        <v>0</v>
      </c>
    </row>
    <row r="226" spans="1:11" x14ac:dyDescent="0.35">
      <c r="A226" t="s">
        <v>67</v>
      </c>
      <c r="B226" s="37">
        <v>45818</v>
      </c>
      <c r="C226" t="s">
        <v>89</v>
      </c>
      <c r="D226" t="s">
        <v>85</v>
      </c>
      <c r="E226" t="s">
        <v>78</v>
      </c>
      <c r="G226">
        <v>3</v>
      </c>
      <c r="H226">
        <v>0</v>
      </c>
      <c r="K226">
        <v>0</v>
      </c>
    </row>
    <row r="227" spans="1:11" x14ac:dyDescent="0.35">
      <c r="A227" t="s">
        <v>67</v>
      </c>
      <c r="B227" s="37">
        <v>45818</v>
      </c>
      <c r="C227" t="s">
        <v>89</v>
      </c>
      <c r="D227" t="s">
        <v>85</v>
      </c>
      <c r="E227" t="s">
        <v>78</v>
      </c>
      <c r="G227">
        <v>2</v>
      </c>
      <c r="H227">
        <v>0</v>
      </c>
      <c r="K227">
        <v>0</v>
      </c>
    </row>
    <row r="228" spans="1:11" x14ac:dyDescent="0.35">
      <c r="A228" t="s">
        <v>67</v>
      </c>
      <c r="B228" s="37">
        <v>45818</v>
      </c>
      <c r="C228" t="s">
        <v>89</v>
      </c>
      <c r="D228" t="s">
        <v>72</v>
      </c>
      <c r="E228" t="s">
        <v>88</v>
      </c>
      <c r="G228">
        <v>16</v>
      </c>
      <c r="H228">
        <v>5</v>
      </c>
      <c r="J228">
        <v>9</v>
      </c>
      <c r="K228">
        <v>-6</v>
      </c>
    </row>
    <row r="229" spans="1:11" x14ac:dyDescent="0.35">
      <c r="A229" t="s">
        <v>67</v>
      </c>
      <c r="B229" s="37">
        <v>45818</v>
      </c>
      <c r="C229" t="s">
        <v>89</v>
      </c>
      <c r="D229" t="s">
        <v>72</v>
      </c>
      <c r="E229" t="s">
        <v>79</v>
      </c>
      <c r="H229">
        <v>0</v>
      </c>
      <c r="J229">
        <v>6</v>
      </c>
      <c r="K229">
        <v>-1</v>
      </c>
    </row>
    <row r="230" spans="1:11" x14ac:dyDescent="0.35">
      <c r="A230" t="s">
        <v>67</v>
      </c>
      <c r="B230" s="37">
        <v>45818</v>
      </c>
      <c r="C230" t="s">
        <v>89</v>
      </c>
      <c r="D230" t="s">
        <v>72</v>
      </c>
      <c r="E230" t="s">
        <v>79</v>
      </c>
      <c r="H230">
        <v>0</v>
      </c>
      <c r="J230">
        <v>2</v>
      </c>
      <c r="K230">
        <v>0</v>
      </c>
    </row>
    <row r="231" spans="1:11" x14ac:dyDescent="0.35">
      <c r="A231" t="s">
        <v>67</v>
      </c>
      <c r="B231" s="37">
        <v>45818</v>
      </c>
      <c r="C231" t="s">
        <v>89</v>
      </c>
      <c r="D231" t="s">
        <v>72</v>
      </c>
      <c r="E231" t="s">
        <v>79</v>
      </c>
      <c r="H231">
        <v>0</v>
      </c>
      <c r="J231">
        <v>1</v>
      </c>
      <c r="K231">
        <v>0</v>
      </c>
    </row>
    <row r="232" spans="1:11" x14ac:dyDescent="0.35">
      <c r="A232" t="s">
        <v>67</v>
      </c>
      <c r="B232" s="37">
        <v>45818</v>
      </c>
      <c r="C232" t="s">
        <v>89</v>
      </c>
      <c r="D232" t="s">
        <v>72</v>
      </c>
      <c r="E232" t="s">
        <v>79</v>
      </c>
      <c r="G232">
        <v>2</v>
      </c>
      <c r="H232">
        <v>-1</v>
      </c>
      <c r="J232">
        <v>2</v>
      </c>
      <c r="K232">
        <v>-4</v>
      </c>
    </row>
    <row r="233" spans="1:11" x14ac:dyDescent="0.35">
      <c r="A233" t="s">
        <v>67</v>
      </c>
      <c r="B233" s="37">
        <v>45818</v>
      </c>
      <c r="C233" t="s">
        <v>89</v>
      </c>
      <c r="D233" t="s">
        <v>72</v>
      </c>
      <c r="E233" t="s">
        <v>79</v>
      </c>
      <c r="H233">
        <v>0</v>
      </c>
      <c r="J233">
        <v>3</v>
      </c>
      <c r="K233">
        <v>0</v>
      </c>
    </row>
    <row r="234" spans="1:11" x14ac:dyDescent="0.35">
      <c r="A234" t="s">
        <v>67</v>
      </c>
      <c r="B234" s="37">
        <v>45818</v>
      </c>
      <c r="C234" t="s">
        <v>89</v>
      </c>
      <c r="D234" t="s">
        <v>72</v>
      </c>
      <c r="E234" t="s">
        <v>79</v>
      </c>
      <c r="H234">
        <v>0</v>
      </c>
      <c r="J234">
        <v>6</v>
      </c>
      <c r="K234">
        <v>0</v>
      </c>
    </row>
    <row r="235" spans="1:11" x14ac:dyDescent="0.35">
      <c r="A235" t="s">
        <v>67</v>
      </c>
      <c r="B235" s="37">
        <v>45818</v>
      </c>
      <c r="C235" t="s">
        <v>89</v>
      </c>
      <c r="D235" t="s">
        <v>72</v>
      </c>
      <c r="E235" t="s">
        <v>79</v>
      </c>
      <c r="H235">
        <v>0</v>
      </c>
      <c r="J235">
        <v>3</v>
      </c>
      <c r="K235">
        <v>0</v>
      </c>
    </row>
    <row r="236" spans="1:11" x14ac:dyDescent="0.35">
      <c r="A236" t="s">
        <v>67</v>
      </c>
      <c r="B236" s="37">
        <v>45825</v>
      </c>
      <c r="C236" t="s">
        <v>90</v>
      </c>
      <c r="D236" t="s">
        <v>76</v>
      </c>
      <c r="E236" t="s">
        <v>69</v>
      </c>
      <c r="G236">
        <v>1</v>
      </c>
      <c r="H236">
        <v>0</v>
      </c>
      <c r="K236">
        <v>0</v>
      </c>
    </row>
    <row r="237" spans="1:11" x14ac:dyDescent="0.35">
      <c r="A237" t="s">
        <v>67</v>
      </c>
      <c r="B237" s="37">
        <v>45825</v>
      </c>
      <c r="C237" t="s">
        <v>90</v>
      </c>
      <c r="D237" t="s">
        <v>76</v>
      </c>
      <c r="E237" t="s">
        <v>69</v>
      </c>
      <c r="G237">
        <v>0</v>
      </c>
      <c r="H237">
        <v>-1</v>
      </c>
      <c r="K237">
        <v>0</v>
      </c>
    </row>
    <row r="238" spans="1:11" x14ac:dyDescent="0.35">
      <c r="A238" t="s">
        <v>67</v>
      </c>
      <c r="B238" s="37">
        <v>45825</v>
      </c>
      <c r="C238" t="s">
        <v>90</v>
      </c>
      <c r="D238" t="s">
        <v>76</v>
      </c>
      <c r="E238" t="s">
        <v>69</v>
      </c>
      <c r="G238">
        <v>1</v>
      </c>
      <c r="H238">
        <v>0</v>
      </c>
      <c r="K238">
        <v>0</v>
      </c>
    </row>
    <row r="239" spans="1:11" x14ac:dyDescent="0.35">
      <c r="A239" t="s">
        <v>67</v>
      </c>
      <c r="B239" s="37">
        <v>45825</v>
      </c>
      <c r="C239" t="s">
        <v>90</v>
      </c>
      <c r="D239" t="s">
        <v>76</v>
      </c>
      <c r="E239" t="s">
        <v>69</v>
      </c>
      <c r="G239">
        <v>2</v>
      </c>
      <c r="H239">
        <v>0</v>
      </c>
      <c r="K239">
        <v>0</v>
      </c>
    </row>
    <row r="240" spans="1:11" x14ac:dyDescent="0.35">
      <c r="A240" t="s">
        <v>67</v>
      </c>
      <c r="B240" s="37">
        <v>45825</v>
      </c>
      <c r="C240" t="s">
        <v>90</v>
      </c>
      <c r="D240" t="s">
        <v>76</v>
      </c>
      <c r="E240" t="s">
        <v>69</v>
      </c>
      <c r="G240">
        <v>3</v>
      </c>
      <c r="H240">
        <v>0</v>
      </c>
      <c r="K240">
        <v>0</v>
      </c>
    </row>
    <row r="241" spans="1:11" x14ac:dyDescent="0.35">
      <c r="A241" t="s">
        <v>67</v>
      </c>
      <c r="B241" s="37">
        <v>45825</v>
      </c>
      <c r="C241" t="s">
        <v>90</v>
      </c>
      <c r="D241" t="s">
        <v>76</v>
      </c>
      <c r="E241" t="s">
        <v>69</v>
      </c>
      <c r="G241">
        <v>10</v>
      </c>
      <c r="H241">
        <v>0</v>
      </c>
      <c r="K241">
        <v>0</v>
      </c>
    </row>
    <row r="242" spans="1:11" x14ac:dyDescent="0.35">
      <c r="A242" t="s">
        <v>67</v>
      </c>
      <c r="B242" s="37">
        <v>45825</v>
      </c>
      <c r="C242" t="s">
        <v>90</v>
      </c>
      <c r="D242" t="s">
        <v>76</v>
      </c>
      <c r="E242" t="s">
        <v>69</v>
      </c>
      <c r="G242">
        <v>2</v>
      </c>
      <c r="H242">
        <v>0</v>
      </c>
      <c r="K242">
        <v>0</v>
      </c>
    </row>
    <row r="243" spans="1:11" x14ac:dyDescent="0.35">
      <c r="A243" t="s">
        <v>67</v>
      </c>
      <c r="B243" s="37">
        <v>45825</v>
      </c>
      <c r="C243" t="s">
        <v>90</v>
      </c>
      <c r="D243" t="s">
        <v>76</v>
      </c>
      <c r="E243" t="s">
        <v>69</v>
      </c>
      <c r="G243">
        <v>2</v>
      </c>
      <c r="H243">
        <v>0</v>
      </c>
      <c r="K243">
        <v>0</v>
      </c>
    </row>
    <row r="244" spans="1:11" x14ac:dyDescent="0.35">
      <c r="A244" t="s">
        <v>67</v>
      </c>
      <c r="B244" s="37">
        <v>45825</v>
      </c>
      <c r="C244" t="s">
        <v>90</v>
      </c>
      <c r="D244" t="s">
        <v>76</v>
      </c>
      <c r="E244" t="s">
        <v>69</v>
      </c>
      <c r="G244">
        <v>4</v>
      </c>
      <c r="H244">
        <v>0</v>
      </c>
      <c r="K244">
        <v>0</v>
      </c>
    </row>
    <row r="245" spans="1:11" x14ac:dyDescent="0.35">
      <c r="A245" t="s">
        <v>67</v>
      </c>
      <c r="B245" s="37">
        <v>45825</v>
      </c>
      <c r="C245" t="s">
        <v>90</v>
      </c>
      <c r="D245" t="s">
        <v>76</v>
      </c>
      <c r="E245" t="s">
        <v>69</v>
      </c>
      <c r="G245">
        <v>7</v>
      </c>
      <c r="H245">
        <v>-1</v>
      </c>
      <c r="K245">
        <v>0</v>
      </c>
    </row>
    <row r="246" spans="1:11" x14ac:dyDescent="0.35">
      <c r="A246" t="s">
        <v>67</v>
      </c>
      <c r="B246" s="37">
        <v>45825</v>
      </c>
      <c r="C246" t="s">
        <v>90</v>
      </c>
      <c r="D246" t="s">
        <v>76</v>
      </c>
      <c r="E246" t="s">
        <v>69</v>
      </c>
      <c r="G246">
        <v>2</v>
      </c>
      <c r="H246">
        <v>0</v>
      </c>
      <c r="K246">
        <v>0</v>
      </c>
    </row>
    <row r="247" spans="1:11" x14ac:dyDescent="0.35">
      <c r="A247" t="s">
        <v>67</v>
      </c>
      <c r="B247" s="37">
        <v>45825</v>
      </c>
      <c r="C247" t="s">
        <v>90</v>
      </c>
      <c r="D247" t="s">
        <v>76</v>
      </c>
      <c r="E247" t="s">
        <v>69</v>
      </c>
      <c r="G247">
        <v>2</v>
      </c>
      <c r="H247">
        <v>0</v>
      </c>
      <c r="K247">
        <v>0</v>
      </c>
    </row>
    <row r="248" spans="1:11" x14ac:dyDescent="0.35">
      <c r="A248" t="s">
        <v>67</v>
      </c>
      <c r="B248" s="37">
        <v>45825</v>
      </c>
      <c r="C248" t="s">
        <v>90</v>
      </c>
      <c r="D248" t="s">
        <v>76</v>
      </c>
      <c r="E248" t="s">
        <v>69</v>
      </c>
      <c r="G248">
        <v>8</v>
      </c>
      <c r="H248">
        <v>1</v>
      </c>
      <c r="K248">
        <v>0</v>
      </c>
    </row>
    <row r="249" spans="1:11" x14ac:dyDescent="0.35">
      <c r="A249" t="s">
        <v>67</v>
      </c>
      <c r="B249" s="37">
        <v>45825</v>
      </c>
      <c r="C249" t="s">
        <v>90</v>
      </c>
      <c r="D249" t="s">
        <v>76</v>
      </c>
      <c r="E249" t="s">
        <v>69</v>
      </c>
      <c r="G249">
        <v>6</v>
      </c>
      <c r="H249">
        <v>1</v>
      </c>
      <c r="K249">
        <v>0</v>
      </c>
    </row>
    <row r="250" spans="1:11" x14ac:dyDescent="0.35">
      <c r="A250" t="s">
        <v>67</v>
      </c>
      <c r="B250" s="37">
        <v>45825</v>
      </c>
      <c r="C250" t="s">
        <v>90</v>
      </c>
      <c r="D250" t="s">
        <v>76</v>
      </c>
      <c r="E250" t="s">
        <v>69</v>
      </c>
      <c r="G250">
        <v>4</v>
      </c>
      <c r="H250">
        <v>0</v>
      </c>
      <c r="K250">
        <v>0</v>
      </c>
    </row>
    <row r="251" spans="1:11" x14ac:dyDescent="0.35">
      <c r="A251" t="s">
        <v>67</v>
      </c>
      <c r="B251" s="37">
        <v>45825</v>
      </c>
      <c r="C251" t="s">
        <v>90</v>
      </c>
      <c r="D251" t="s">
        <v>76</v>
      </c>
      <c r="E251" t="s">
        <v>69</v>
      </c>
      <c r="G251">
        <v>5</v>
      </c>
      <c r="H251">
        <v>1</v>
      </c>
      <c r="K251">
        <v>0</v>
      </c>
    </row>
    <row r="252" spans="1:11" x14ac:dyDescent="0.35">
      <c r="A252" t="s">
        <v>67</v>
      </c>
      <c r="B252" s="37">
        <v>45825</v>
      </c>
      <c r="C252" t="s">
        <v>90</v>
      </c>
      <c r="D252" t="s">
        <v>76</v>
      </c>
      <c r="E252" t="s">
        <v>69</v>
      </c>
      <c r="G252">
        <v>1</v>
      </c>
      <c r="H252">
        <v>1</v>
      </c>
      <c r="K252">
        <v>0</v>
      </c>
    </row>
    <row r="253" spans="1:11" x14ac:dyDescent="0.35">
      <c r="A253" t="s">
        <v>67</v>
      </c>
      <c r="B253" s="37">
        <v>45825</v>
      </c>
      <c r="C253" t="s">
        <v>90</v>
      </c>
      <c r="D253" t="s">
        <v>70</v>
      </c>
      <c r="E253" t="s">
        <v>71</v>
      </c>
      <c r="G253">
        <v>1</v>
      </c>
      <c r="H253">
        <v>0</v>
      </c>
      <c r="K253">
        <v>0</v>
      </c>
    </row>
    <row r="254" spans="1:11" x14ac:dyDescent="0.35">
      <c r="A254" t="s">
        <v>67</v>
      </c>
      <c r="B254" s="37">
        <v>45825</v>
      </c>
      <c r="C254" t="s">
        <v>90</v>
      </c>
      <c r="D254" t="s">
        <v>70</v>
      </c>
      <c r="E254" t="s">
        <v>71</v>
      </c>
      <c r="G254">
        <v>1</v>
      </c>
      <c r="H254">
        <v>0</v>
      </c>
      <c r="K254">
        <v>0</v>
      </c>
    </row>
    <row r="255" spans="1:11" x14ac:dyDescent="0.35">
      <c r="A255" t="s">
        <v>67</v>
      </c>
      <c r="B255" s="37">
        <v>45825</v>
      </c>
      <c r="C255" t="s">
        <v>90</v>
      </c>
      <c r="D255" t="s">
        <v>70</v>
      </c>
      <c r="E255" t="s">
        <v>71</v>
      </c>
      <c r="G255">
        <v>1</v>
      </c>
      <c r="H255">
        <v>0</v>
      </c>
      <c r="K255">
        <v>0</v>
      </c>
    </row>
    <row r="256" spans="1:11" x14ac:dyDescent="0.35">
      <c r="A256" t="s">
        <v>67</v>
      </c>
      <c r="B256" s="37">
        <v>45825</v>
      </c>
      <c r="C256" t="s">
        <v>90</v>
      </c>
      <c r="D256" t="s">
        <v>70</v>
      </c>
      <c r="E256" t="s">
        <v>71</v>
      </c>
      <c r="G256">
        <v>1</v>
      </c>
      <c r="H256">
        <v>0</v>
      </c>
      <c r="K256">
        <v>0</v>
      </c>
    </row>
    <row r="257" spans="1:11" x14ac:dyDescent="0.35">
      <c r="A257" t="s">
        <v>67</v>
      </c>
      <c r="B257" s="37">
        <v>45825</v>
      </c>
      <c r="C257" t="s">
        <v>90</v>
      </c>
      <c r="D257" t="s">
        <v>70</v>
      </c>
      <c r="E257" t="s">
        <v>71</v>
      </c>
      <c r="G257">
        <v>2</v>
      </c>
      <c r="H257">
        <v>0</v>
      </c>
      <c r="K257">
        <v>0</v>
      </c>
    </row>
    <row r="258" spans="1:11" x14ac:dyDescent="0.35">
      <c r="A258" t="s">
        <v>67</v>
      </c>
      <c r="B258" s="37">
        <v>45825</v>
      </c>
      <c r="C258" t="s">
        <v>90</v>
      </c>
      <c r="D258" t="s">
        <v>70</v>
      </c>
      <c r="E258" t="s">
        <v>71</v>
      </c>
      <c r="G258">
        <v>2</v>
      </c>
      <c r="H258">
        <v>0</v>
      </c>
      <c r="K258">
        <v>0</v>
      </c>
    </row>
    <row r="259" spans="1:11" x14ac:dyDescent="0.35">
      <c r="A259" t="s">
        <v>67</v>
      </c>
      <c r="B259" s="37">
        <v>45825</v>
      </c>
      <c r="C259" t="s">
        <v>90</v>
      </c>
      <c r="D259" t="s">
        <v>70</v>
      </c>
      <c r="E259" t="s">
        <v>71</v>
      </c>
      <c r="G259">
        <v>12</v>
      </c>
      <c r="H259">
        <v>0</v>
      </c>
      <c r="K259">
        <v>0</v>
      </c>
    </row>
    <row r="260" spans="1:11" x14ac:dyDescent="0.35">
      <c r="A260" t="s">
        <v>67</v>
      </c>
      <c r="B260" s="37">
        <v>45825</v>
      </c>
      <c r="C260" t="s">
        <v>90</v>
      </c>
      <c r="D260" t="s">
        <v>70</v>
      </c>
      <c r="E260" t="s">
        <v>71</v>
      </c>
      <c r="G260">
        <v>1</v>
      </c>
      <c r="H260">
        <v>0</v>
      </c>
      <c r="K260">
        <v>0</v>
      </c>
    </row>
    <row r="261" spans="1:11" x14ac:dyDescent="0.35">
      <c r="A261" t="s">
        <v>67</v>
      </c>
      <c r="B261" s="37">
        <v>45825</v>
      </c>
      <c r="C261" t="s">
        <v>90</v>
      </c>
      <c r="D261" t="s">
        <v>70</v>
      </c>
      <c r="E261" t="s">
        <v>71</v>
      </c>
      <c r="G261">
        <v>1</v>
      </c>
      <c r="H261">
        <v>0</v>
      </c>
      <c r="K261">
        <v>0</v>
      </c>
    </row>
    <row r="262" spans="1:11" x14ac:dyDescent="0.35">
      <c r="A262" t="s">
        <v>67</v>
      </c>
      <c r="B262" s="37">
        <v>45825</v>
      </c>
      <c r="C262" t="s">
        <v>90</v>
      </c>
      <c r="D262" t="s">
        <v>70</v>
      </c>
      <c r="E262" t="s">
        <v>71</v>
      </c>
      <c r="G262">
        <v>4</v>
      </c>
      <c r="H262">
        <v>0</v>
      </c>
      <c r="K262">
        <v>0</v>
      </c>
    </row>
    <row r="263" spans="1:11" x14ac:dyDescent="0.35">
      <c r="A263" t="s">
        <v>67</v>
      </c>
      <c r="B263" s="37">
        <v>45825</v>
      </c>
      <c r="C263" t="s">
        <v>90</v>
      </c>
      <c r="D263" t="s">
        <v>70</v>
      </c>
      <c r="E263" t="s">
        <v>71</v>
      </c>
      <c r="G263">
        <v>2</v>
      </c>
      <c r="H263">
        <v>0</v>
      </c>
      <c r="K263">
        <v>0</v>
      </c>
    </row>
    <row r="264" spans="1:11" x14ac:dyDescent="0.35">
      <c r="A264" t="s">
        <v>67</v>
      </c>
      <c r="B264" s="37">
        <v>45825</v>
      </c>
      <c r="C264" t="s">
        <v>90</v>
      </c>
      <c r="D264" t="s">
        <v>70</v>
      </c>
      <c r="E264" t="s">
        <v>71</v>
      </c>
      <c r="G264">
        <v>2</v>
      </c>
      <c r="H264">
        <v>0</v>
      </c>
      <c r="K264">
        <v>0</v>
      </c>
    </row>
    <row r="265" spans="1:11" x14ac:dyDescent="0.35">
      <c r="A265" t="s">
        <v>67</v>
      </c>
      <c r="B265" s="37">
        <v>45825</v>
      </c>
      <c r="C265" t="s">
        <v>90</v>
      </c>
      <c r="D265" t="s">
        <v>70</v>
      </c>
      <c r="E265" t="s">
        <v>71</v>
      </c>
      <c r="G265">
        <v>1</v>
      </c>
      <c r="H265">
        <v>0</v>
      </c>
      <c r="K265">
        <v>0</v>
      </c>
    </row>
    <row r="266" spans="1:11" x14ac:dyDescent="0.35">
      <c r="A266" t="s">
        <v>67</v>
      </c>
      <c r="B266" s="37">
        <v>45825</v>
      </c>
      <c r="C266" t="s">
        <v>90</v>
      </c>
      <c r="D266" t="s">
        <v>70</v>
      </c>
      <c r="E266" t="s">
        <v>71</v>
      </c>
      <c r="G266">
        <v>5</v>
      </c>
      <c r="H266">
        <v>0</v>
      </c>
      <c r="K266">
        <v>0</v>
      </c>
    </row>
    <row r="267" spans="1:11" x14ac:dyDescent="0.35">
      <c r="A267" t="s">
        <v>67</v>
      </c>
      <c r="B267" s="37">
        <v>45825</v>
      </c>
      <c r="C267" t="s">
        <v>90</v>
      </c>
      <c r="D267" t="s">
        <v>70</v>
      </c>
      <c r="E267" t="s">
        <v>71</v>
      </c>
      <c r="G267">
        <v>3</v>
      </c>
      <c r="H267">
        <v>0</v>
      </c>
      <c r="K267">
        <v>0</v>
      </c>
    </row>
    <row r="268" spans="1:11" x14ac:dyDescent="0.35">
      <c r="A268" t="s">
        <v>67</v>
      </c>
      <c r="B268" s="37">
        <v>45825</v>
      </c>
      <c r="C268" t="s">
        <v>90</v>
      </c>
      <c r="D268" t="s">
        <v>70</v>
      </c>
      <c r="E268" t="s">
        <v>71</v>
      </c>
      <c r="G268">
        <v>10</v>
      </c>
      <c r="H268">
        <v>0</v>
      </c>
      <c r="K268">
        <v>0</v>
      </c>
    </row>
    <row r="269" spans="1:11" x14ac:dyDescent="0.35">
      <c r="A269" t="s">
        <v>67</v>
      </c>
      <c r="B269" s="37">
        <v>45825</v>
      </c>
      <c r="C269" t="s">
        <v>90</v>
      </c>
      <c r="D269" t="s">
        <v>70</v>
      </c>
      <c r="E269" t="s">
        <v>71</v>
      </c>
      <c r="G269">
        <v>6</v>
      </c>
      <c r="H269">
        <v>0</v>
      </c>
      <c r="K269">
        <v>0</v>
      </c>
    </row>
    <row r="270" spans="1:11" x14ac:dyDescent="0.35">
      <c r="A270" t="s">
        <v>67</v>
      </c>
      <c r="B270" s="37">
        <v>45825</v>
      </c>
      <c r="C270" t="s">
        <v>90</v>
      </c>
      <c r="D270" t="s">
        <v>70</v>
      </c>
      <c r="E270" t="s">
        <v>71</v>
      </c>
      <c r="G270">
        <v>2</v>
      </c>
      <c r="H270">
        <v>0</v>
      </c>
      <c r="K270">
        <v>0</v>
      </c>
    </row>
    <row r="271" spans="1:11" x14ac:dyDescent="0.35">
      <c r="A271" t="s">
        <v>67</v>
      </c>
      <c r="B271" s="37">
        <v>45825</v>
      </c>
      <c r="C271" t="s">
        <v>90</v>
      </c>
      <c r="D271" t="s">
        <v>70</v>
      </c>
      <c r="E271" t="s">
        <v>71</v>
      </c>
      <c r="G271">
        <v>2</v>
      </c>
      <c r="H271">
        <v>0</v>
      </c>
      <c r="K271">
        <v>0</v>
      </c>
    </row>
    <row r="272" spans="1:11" x14ac:dyDescent="0.35">
      <c r="A272" t="s">
        <v>67</v>
      </c>
      <c r="B272" s="37">
        <v>45825</v>
      </c>
      <c r="C272" t="s">
        <v>90</v>
      </c>
      <c r="D272" t="s">
        <v>70</v>
      </c>
      <c r="E272" t="s">
        <v>71</v>
      </c>
      <c r="G272">
        <v>1</v>
      </c>
      <c r="H272">
        <v>0</v>
      </c>
      <c r="K272">
        <v>0</v>
      </c>
    </row>
    <row r="273" spans="1:11" x14ac:dyDescent="0.35">
      <c r="A273" t="s">
        <v>67</v>
      </c>
      <c r="B273" s="37">
        <v>45825</v>
      </c>
      <c r="C273" t="s">
        <v>90</v>
      </c>
      <c r="D273" t="s">
        <v>70</v>
      </c>
      <c r="E273" t="s">
        <v>84</v>
      </c>
      <c r="G273">
        <v>2</v>
      </c>
      <c r="H273">
        <v>0</v>
      </c>
      <c r="K273">
        <v>0</v>
      </c>
    </row>
    <row r="274" spans="1:11" x14ac:dyDescent="0.35">
      <c r="A274" t="s">
        <v>67</v>
      </c>
      <c r="B274" s="37">
        <v>45825</v>
      </c>
      <c r="C274" t="s">
        <v>90</v>
      </c>
      <c r="D274" t="s">
        <v>70</v>
      </c>
      <c r="E274" t="s">
        <v>84</v>
      </c>
      <c r="G274">
        <v>1</v>
      </c>
      <c r="H274">
        <v>0</v>
      </c>
      <c r="K274">
        <v>0</v>
      </c>
    </row>
    <row r="275" spans="1:11" x14ac:dyDescent="0.35">
      <c r="A275" t="s">
        <v>67</v>
      </c>
      <c r="B275" s="37">
        <v>45825</v>
      </c>
      <c r="C275" t="s">
        <v>90</v>
      </c>
      <c r="D275" t="s">
        <v>70</v>
      </c>
      <c r="E275" t="s">
        <v>84</v>
      </c>
      <c r="G275">
        <v>3</v>
      </c>
      <c r="H275">
        <v>0</v>
      </c>
      <c r="K275">
        <v>0</v>
      </c>
    </row>
    <row r="276" spans="1:11" x14ac:dyDescent="0.35">
      <c r="A276" t="s">
        <v>67</v>
      </c>
      <c r="B276" s="37">
        <v>45825</v>
      </c>
      <c r="C276" t="s">
        <v>90</v>
      </c>
      <c r="D276" t="s">
        <v>70</v>
      </c>
      <c r="E276" t="s">
        <v>84</v>
      </c>
      <c r="G276">
        <v>3</v>
      </c>
      <c r="H276">
        <v>0</v>
      </c>
      <c r="J276">
        <v>1</v>
      </c>
      <c r="K276">
        <v>0</v>
      </c>
    </row>
    <row r="277" spans="1:11" x14ac:dyDescent="0.35">
      <c r="A277" t="s">
        <v>67</v>
      </c>
      <c r="B277" s="37">
        <v>45825</v>
      </c>
      <c r="C277" t="s">
        <v>90</v>
      </c>
      <c r="D277" t="s">
        <v>70</v>
      </c>
      <c r="E277" t="s">
        <v>84</v>
      </c>
      <c r="G277">
        <v>1</v>
      </c>
      <c r="H277">
        <v>0</v>
      </c>
      <c r="K277">
        <v>0</v>
      </c>
    </row>
    <row r="278" spans="1:11" x14ac:dyDescent="0.35">
      <c r="A278" t="s">
        <v>67</v>
      </c>
      <c r="B278" s="37">
        <v>45825</v>
      </c>
      <c r="C278" t="s">
        <v>90</v>
      </c>
      <c r="D278" t="s">
        <v>85</v>
      </c>
      <c r="E278" t="s">
        <v>73</v>
      </c>
      <c r="G278">
        <v>1</v>
      </c>
      <c r="H278">
        <v>0</v>
      </c>
      <c r="K278">
        <v>0</v>
      </c>
    </row>
    <row r="279" spans="1:11" x14ac:dyDescent="0.35">
      <c r="A279" t="s">
        <v>67</v>
      </c>
      <c r="B279" s="37">
        <v>45825</v>
      </c>
      <c r="C279" t="s">
        <v>90</v>
      </c>
      <c r="D279" t="s">
        <v>85</v>
      </c>
      <c r="E279" t="s">
        <v>73</v>
      </c>
      <c r="G279">
        <v>1</v>
      </c>
      <c r="H279">
        <v>0</v>
      </c>
      <c r="K279">
        <v>0</v>
      </c>
    </row>
    <row r="280" spans="1:11" x14ac:dyDescent="0.35">
      <c r="A280" t="s">
        <v>67</v>
      </c>
      <c r="B280" s="37">
        <v>45825</v>
      </c>
      <c r="C280" t="s">
        <v>90</v>
      </c>
      <c r="D280" t="s">
        <v>85</v>
      </c>
      <c r="E280" t="s">
        <v>73</v>
      </c>
      <c r="G280">
        <v>1</v>
      </c>
      <c r="H280">
        <v>0</v>
      </c>
      <c r="K280">
        <v>0</v>
      </c>
    </row>
    <row r="281" spans="1:11" x14ac:dyDescent="0.35">
      <c r="A281" t="s">
        <v>67</v>
      </c>
      <c r="B281" s="37">
        <v>45825</v>
      </c>
      <c r="C281" t="s">
        <v>90</v>
      </c>
      <c r="D281" t="s">
        <v>85</v>
      </c>
      <c r="E281" t="s">
        <v>73</v>
      </c>
      <c r="G281">
        <v>1</v>
      </c>
      <c r="H281">
        <v>0</v>
      </c>
      <c r="K281">
        <v>0</v>
      </c>
    </row>
    <row r="282" spans="1:11" x14ac:dyDescent="0.35">
      <c r="A282" t="s">
        <v>67</v>
      </c>
      <c r="B282" s="37">
        <v>45825</v>
      </c>
      <c r="C282" t="s">
        <v>90</v>
      </c>
      <c r="D282" t="s">
        <v>85</v>
      </c>
      <c r="E282" t="s">
        <v>73</v>
      </c>
      <c r="G282">
        <v>2</v>
      </c>
      <c r="H282">
        <v>0</v>
      </c>
      <c r="K282">
        <v>0</v>
      </c>
    </row>
    <row r="283" spans="1:11" x14ac:dyDescent="0.35">
      <c r="A283" t="s">
        <v>67</v>
      </c>
      <c r="B283" s="37">
        <v>45825</v>
      </c>
      <c r="C283" t="s">
        <v>90</v>
      </c>
      <c r="D283" t="s">
        <v>85</v>
      </c>
      <c r="E283" t="s">
        <v>73</v>
      </c>
      <c r="G283">
        <v>2</v>
      </c>
      <c r="H283">
        <v>0</v>
      </c>
      <c r="K283">
        <v>0</v>
      </c>
    </row>
    <row r="284" spans="1:11" x14ac:dyDescent="0.35">
      <c r="A284" t="s">
        <v>67</v>
      </c>
      <c r="B284" s="37">
        <v>45825</v>
      </c>
      <c r="C284" t="s">
        <v>90</v>
      </c>
      <c r="D284" t="s">
        <v>85</v>
      </c>
      <c r="E284" t="s">
        <v>73</v>
      </c>
      <c r="G284">
        <v>12</v>
      </c>
      <c r="H284">
        <v>0</v>
      </c>
      <c r="K284">
        <v>0</v>
      </c>
    </row>
    <row r="285" spans="1:11" x14ac:dyDescent="0.35">
      <c r="A285" t="s">
        <v>67</v>
      </c>
      <c r="B285" s="37">
        <v>45825</v>
      </c>
      <c r="C285" t="s">
        <v>90</v>
      </c>
      <c r="D285" t="s">
        <v>85</v>
      </c>
      <c r="E285" t="s">
        <v>73</v>
      </c>
      <c r="G285">
        <v>1</v>
      </c>
      <c r="H285">
        <v>0</v>
      </c>
      <c r="K285">
        <v>0</v>
      </c>
    </row>
    <row r="286" spans="1:11" x14ac:dyDescent="0.35">
      <c r="A286" t="s">
        <v>67</v>
      </c>
      <c r="B286" s="37">
        <v>45825</v>
      </c>
      <c r="C286" t="s">
        <v>90</v>
      </c>
      <c r="D286" t="s">
        <v>85</v>
      </c>
      <c r="E286" t="s">
        <v>73</v>
      </c>
      <c r="G286">
        <v>1</v>
      </c>
      <c r="H286">
        <v>0</v>
      </c>
      <c r="K286">
        <v>0</v>
      </c>
    </row>
    <row r="287" spans="1:11" x14ac:dyDescent="0.35">
      <c r="A287" t="s">
        <v>67</v>
      </c>
      <c r="B287" s="37">
        <v>45825</v>
      </c>
      <c r="C287" t="s">
        <v>90</v>
      </c>
      <c r="D287" t="s">
        <v>85</v>
      </c>
      <c r="E287" t="s">
        <v>73</v>
      </c>
      <c r="G287">
        <v>4</v>
      </c>
      <c r="H287">
        <v>0</v>
      </c>
      <c r="K287">
        <v>0</v>
      </c>
    </row>
    <row r="288" spans="1:11" x14ac:dyDescent="0.35">
      <c r="A288" t="s">
        <v>67</v>
      </c>
      <c r="B288" s="37">
        <v>45825</v>
      </c>
      <c r="C288" t="s">
        <v>90</v>
      </c>
      <c r="D288" t="s">
        <v>85</v>
      </c>
      <c r="E288" t="s">
        <v>73</v>
      </c>
      <c r="G288">
        <v>2</v>
      </c>
      <c r="H288">
        <v>0</v>
      </c>
      <c r="K288">
        <v>0</v>
      </c>
    </row>
    <row r="289" spans="1:11" x14ac:dyDescent="0.35">
      <c r="A289" t="s">
        <v>67</v>
      </c>
      <c r="B289" s="37">
        <v>45825</v>
      </c>
      <c r="C289" t="s">
        <v>90</v>
      </c>
      <c r="D289" t="s">
        <v>85</v>
      </c>
      <c r="E289" t="s">
        <v>73</v>
      </c>
      <c r="G289">
        <v>2</v>
      </c>
      <c r="H289">
        <v>0</v>
      </c>
      <c r="K289">
        <v>0</v>
      </c>
    </row>
    <row r="290" spans="1:11" x14ac:dyDescent="0.35">
      <c r="A290" t="s">
        <v>67</v>
      </c>
      <c r="B290" s="37">
        <v>45825</v>
      </c>
      <c r="C290" t="s">
        <v>90</v>
      </c>
      <c r="D290" t="s">
        <v>85</v>
      </c>
      <c r="E290" t="s">
        <v>73</v>
      </c>
      <c r="G290">
        <v>1</v>
      </c>
      <c r="H290">
        <v>0</v>
      </c>
      <c r="K290">
        <v>0</v>
      </c>
    </row>
    <row r="291" spans="1:11" x14ac:dyDescent="0.35">
      <c r="A291" t="s">
        <v>67</v>
      </c>
      <c r="B291" s="37">
        <v>45825</v>
      </c>
      <c r="C291" t="s">
        <v>90</v>
      </c>
      <c r="D291" t="s">
        <v>85</v>
      </c>
      <c r="E291" t="s">
        <v>73</v>
      </c>
      <c r="G291">
        <v>5</v>
      </c>
      <c r="H291">
        <v>0</v>
      </c>
      <c r="K291">
        <v>0</v>
      </c>
    </row>
    <row r="292" spans="1:11" x14ac:dyDescent="0.35">
      <c r="A292" t="s">
        <v>67</v>
      </c>
      <c r="B292" s="37">
        <v>45825</v>
      </c>
      <c r="C292" t="s">
        <v>90</v>
      </c>
      <c r="D292" t="s">
        <v>85</v>
      </c>
      <c r="E292" t="s">
        <v>73</v>
      </c>
      <c r="G292">
        <v>3</v>
      </c>
      <c r="H292">
        <v>0</v>
      </c>
      <c r="K292">
        <v>0</v>
      </c>
    </row>
    <row r="293" spans="1:11" x14ac:dyDescent="0.35">
      <c r="A293" t="s">
        <v>67</v>
      </c>
      <c r="B293" s="37">
        <v>45825</v>
      </c>
      <c r="C293" t="s">
        <v>90</v>
      </c>
      <c r="D293" t="s">
        <v>85</v>
      </c>
      <c r="E293" t="s">
        <v>73</v>
      </c>
      <c r="G293">
        <v>10</v>
      </c>
      <c r="H293">
        <v>0</v>
      </c>
      <c r="K293">
        <v>0</v>
      </c>
    </row>
    <row r="294" spans="1:11" x14ac:dyDescent="0.35">
      <c r="A294" t="s">
        <v>67</v>
      </c>
      <c r="B294" s="37">
        <v>45825</v>
      </c>
      <c r="C294" t="s">
        <v>90</v>
      </c>
      <c r="D294" t="s">
        <v>85</v>
      </c>
      <c r="E294" t="s">
        <v>73</v>
      </c>
      <c r="G294">
        <v>6</v>
      </c>
      <c r="H294">
        <v>0</v>
      </c>
      <c r="K294">
        <v>0</v>
      </c>
    </row>
    <row r="295" spans="1:11" x14ac:dyDescent="0.35">
      <c r="A295" t="s">
        <v>67</v>
      </c>
      <c r="B295" s="37">
        <v>45825</v>
      </c>
      <c r="C295" t="s">
        <v>90</v>
      </c>
      <c r="D295" t="s">
        <v>85</v>
      </c>
      <c r="E295" t="s">
        <v>73</v>
      </c>
      <c r="G295">
        <v>2</v>
      </c>
      <c r="H295">
        <v>0</v>
      </c>
      <c r="K295">
        <v>0</v>
      </c>
    </row>
    <row r="296" spans="1:11" x14ac:dyDescent="0.35">
      <c r="A296" t="s">
        <v>67</v>
      </c>
      <c r="B296" s="37">
        <v>45825</v>
      </c>
      <c r="C296" t="s">
        <v>90</v>
      </c>
      <c r="D296" t="s">
        <v>85</v>
      </c>
      <c r="E296" t="s">
        <v>73</v>
      </c>
      <c r="G296">
        <v>2</v>
      </c>
      <c r="H296">
        <v>0</v>
      </c>
      <c r="K296">
        <v>0</v>
      </c>
    </row>
    <row r="297" spans="1:11" x14ac:dyDescent="0.35">
      <c r="A297" t="s">
        <v>67</v>
      </c>
      <c r="B297" s="37">
        <v>45825</v>
      </c>
      <c r="C297" t="s">
        <v>90</v>
      </c>
      <c r="D297" t="s">
        <v>85</v>
      </c>
      <c r="E297" t="s">
        <v>73</v>
      </c>
      <c r="G297">
        <v>1</v>
      </c>
      <c r="H297">
        <v>0</v>
      </c>
      <c r="K297">
        <v>0</v>
      </c>
    </row>
    <row r="298" spans="1:11" x14ac:dyDescent="0.35">
      <c r="A298" t="s">
        <v>67</v>
      </c>
      <c r="B298" s="37">
        <v>45825</v>
      </c>
      <c r="C298" t="s">
        <v>90</v>
      </c>
      <c r="D298" t="s">
        <v>86</v>
      </c>
      <c r="E298" t="s">
        <v>81</v>
      </c>
      <c r="G298">
        <v>1</v>
      </c>
      <c r="H298">
        <v>0</v>
      </c>
      <c r="K298">
        <v>0</v>
      </c>
    </row>
    <row r="299" spans="1:11" x14ac:dyDescent="0.35">
      <c r="A299" t="s">
        <v>67</v>
      </c>
      <c r="B299" s="37">
        <v>45825</v>
      </c>
      <c r="C299" t="s">
        <v>90</v>
      </c>
      <c r="D299" t="s">
        <v>86</v>
      </c>
      <c r="E299" t="s">
        <v>81</v>
      </c>
      <c r="G299">
        <v>1</v>
      </c>
      <c r="H299">
        <v>1</v>
      </c>
      <c r="J299">
        <v>6</v>
      </c>
      <c r="K299">
        <v>1</v>
      </c>
    </row>
    <row r="300" spans="1:11" x14ac:dyDescent="0.35">
      <c r="A300" t="s">
        <v>67</v>
      </c>
      <c r="B300" s="37">
        <v>45825</v>
      </c>
      <c r="C300" t="s">
        <v>90</v>
      </c>
      <c r="D300" t="s">
        <v>86</v>
      </c>
      <c r="E300" t="s">
        <v>81</v>
      </c>
      <c r="G300">
        <v>1</v>
      </c>
      <c r="H300">
        <v>0</v>
      </c>
      <c r="K300">
        <v>0</v>
      </c>
    </row>
    <row r="301" spans="1:11" x14ac:dyDescent="0.35">
      <c r="A301" t="s">
        <v>67</v>
      </c>
      <c r="B301" s="37">
        <v>45825</v>
      </c>
      <c r="C301" t="s">
        <v>90</v>
      </c>
      <c r="D301" t="s">
        <v>86</v>
      </c>
      <c r="E301" t="s">
        <v>81</v>
      </c>
      <c r="H301">
        <v>0</v>
      </c>
      <c r="K301">
        <v>0</v>
      </c>
    </row>
    <row r="302" spans="1:11" x14ac:dyDescent="0.35">
      <c r="A302" t="s">
        <v>67</v>
      </c>
      <c r="B302" s="37">
        <v>45825</v>
      </c>
      <c r="C302" t="s">
        <v>90</v>
      </c>
      <c r="D302" t="s">
        <v>86</v>
      </c>
      <c r="E302" t="s">
        <v>81</v>
      </c>
      <c r="G302">
        <v>1</v>
      </c>
      <c r="H302">
        <v>0</v>
      </c>
      <c r="K302">
        <v>0</v>
      </c>
    </row>
    <row r="303" spans="1:11" x14ac:dyDescent="0.35">
      <c r="A303" t="s">
        <v>67</v>
      </c>
      <c r="B303" s="37">
        <v>45825</v>
      </c>
      <c r="C303" t="s">
        <v>90</v>
      </c>
      <c r="D303" t="s">
        <v>86</v>
      </c>
      <c r="E303" t="s">
        <v>74</v>
      </c>
      <c r="G303">
        <v>0</v>
      </c>
      <c r="H303">
        <v>-1</v>
      </c>
      <c r="K303">
        <v>0</v>
      </c>
    </row>
    <row r="304" spans="1:11" x14ac:dyDescent="0.35">
      <c r="A304" t="s">
        <v>67</v>
      </c>
      <c r="B304" s="37">
        <v>45825</v>
      </c>
      <c r="C304" t="s">
        <v>90</v>
      </c>
      <c r="D304" t="s">
        <v>86</v>
      </c>
      <c r="E304" t="s">
        <v>74</v>
      </c>
      <c r="G304">
        <v>1</v>
      </c>
      <c r="H304">
        <v>0</v>
      </c>
      <c r="K304">
        <v>0</v>
      </c>
    </row>
    <row r="305" spans="1:11" x14ac:dyDescent="0.35">
      <c r="A305" t="s">
        <v>67</v>
      </c>
      <c r="B305" s="37">
        <v>45825</v>
      </c>
      <c r="C305" t="s">
        <v>90</v>
      </c>
      <c r="D305" t="s">
        <v>86</v>
      </c>
      <c r="E305" t="s">
        <v>74</v>
      </c>
      <c r="G305">
        <v>1</v>
      </c>
      <c r="H305">
        <v>0</v>
      </c>
      <c r="K305">
        <v>0</v>
      </c>
    </row>
    <row r="306" spans="1:11" x14ac:dyDescent="0.35">
      <c r="A306" t="s">
        <v>67</v>
      </c>
      <c r="B306" s="37">
        <v>45825</v>
      </c>
      <c r="C306" t="s">
        <v>90</v>
      </c>
      <c r="D306" t="s">
        <v>86</v>
      </c>
      <c r="E306" t="s">
        <v>74</v>
      </c>
      <c r="G306">
        <v>1</v>
      </c>
      <c r="H306">
        <v>0</v>
      </c>
      <c r="K306">
        <v>0</v>
      </c>
    </row>
    <row r="307" spans="1:11" x14ac:dyDescent="0.35">
      <c r="A307" t="s">
        <v>67</v>
      </c>
      <c r="B307" s="37">
        <v>45825</v>
      </c>
      <c r="C307" t="s">
        <v>90</v>
      </c>
      <c r="D307" t="s">
        <v>86</v>
      </c>
      <c r="E307" t="s">
        <v>74</v>
      </c>
      <c r="G307">
        <v>2</v>
      </c>
      <c r="H307">
        <v>0</v>
      </c>
      <c r="K307">
        <v>0</v>
      </c>
    </row>
    <row r="308" spans="1:11" x14ac:dyDescent="0.35">
      <c r="A308" t="s">
        <v>67</v>
      </c>
      <c r="B308" s="37">
        <v>45825</v>
      </c>
      <c r="C308" t="s">
        <v>90</v>
      </c>
      <c r="D308" t="s">
        <v>86</v>
      </c>
      <c r="E308" t="s">
        <v>74</v>
      </c>
      <c r="G308">
        <v>2</v>
      </c>
      <c r="H308">
        <v>0</v>
      </c>
      <c r="K308">
        <v>0</v>
      </c>
    </row>
    <row r="309" spans="1:11" x14ac:dyDescent="0.35">
      <c r="A309" t="s">
        <v>67</v>
      </c>
      <c r="B309" s="37">
        <v>45825</v>
      </c>
      <c r="C309" t="s">
        <v>90</v>
      </c>
      <c r="D309" t="s">
        <v>86</v>
      </c>
      <c r="E309" t="s">
        <v>74</v>
      </c>
      <c r="G309">
        <v>12</v>
      </c>
      <c r="H309">
        <v>0</v>
      </c>
      <c r="K309">
        <v>0</v>
      </c>
    </row>
    <row r="310" spans="1:11" x14ac:dyDescent="0.35">
      <c r="A310" t="s">
        <v>67</v>
      </c>
      <c r="B310" s="37">
        <v>45825</v>
      </c>
      <c r="C310" t="s">
        <v>90</v>
      </c>
      <c r="D310" t="s">
        <v>86</v>
      </c>
      <c r="E310" t="s">
        <v>74</v>
      </c>
      <c r="G310">
        <v>1</v>
      </c>
      <c r="H310">
        <v>0</v>
      </c>
      <c r="K310">
        <v>0</v>
      </c>
    </row>
    <row r="311" spans="1:11" x14ac:dyDescent="0.35">
      <c r="A311" t="s">
        <v>67</v>
      </c>
      <c r="B311" s="37">
        <v>45825</v>
      </c>
      <c r="C311" t="s">
        <v>90</v>
      </c>
      <c r="D311" t="s">
        <v>86</v>
      </c>
      <c r="E311" t="s">
        <v>74</v>
      </c>
      <c r="G311">
        <v>1</v>
      </c>
      <c r="H311">
        <v>0</v>
      </c>
      <c r="K311">
        <v>0</v>
      </c>
    </row>
    <row r="312" spans="1:11" x14ac:dyDescent="0.35">
      <c r="A312" t="s">
        <v>67</v>
      </c>
      <c r="B312" s="37">
        <v>45825</v>
      </c>
      <c r="C312" t="s">
        <v>90</v>
      </c>
      <c r="D312" t="s">
        <v>86</v>
      </c>
      <c r="E312" t="s">
        <v>74</v>
      </c>
      <c r="G312">
        <v>4</v>
      </c>
      <c r="H312">
        <v>0</v>
      </c>
      <c r="K312">
        <v>0</v>
      </c>
    </row>
    <row r="313" spans="1:11" x14ac:dyDescent="0.35">
      <c r="A313" t="s">
        <v>67</v>
      </c>
      <c r="B313" s="37">
        <v>45825</v>
      </c>
      <c r="C313" t="s">
        <v>90</v>
      </c>
      <c r="D313" t="s">
        <v>86</v>
      </c>
      <c r="E313" t="s">
        <v>74</v>
      </c>
      <c r="G313">
        <v>2</v>
      </c>
      <c r="H313">
        <v>0</v>
      </c>
      <c r="K313">
        <v>0</v>
      </c>
    </row>
    <row r="314" spans="1:11" x14ac:dyDescent="0.35">
      <c r="A314" t="s">
        <v>67</v>
      </c>
      <c r="B314" s="37">
        <v>45825</v>
      </c>
      <c r="C314" t="s">
        <v>90</v>
      </c>
      <c r="D314" t="s">
        <v>86</v>
      </c>
      <c r="E314" t="s">
        <v>74</v>
      </c>
      <c r="G314">
        <v>2</v>
      </c>
      <c r="H314">
        <v>0</v>
      </c>
      <c r="K314">
        <v>0</v>
      </c>
    </row>
    <row r="315" spans="1:11" x14ac:dyDescent="0.35">
      <c r="A315" t="s">
        <v>67</v>
      </c>
      <c r="B315" s="37">
        <v>45825</v>
      </c>
      <c r="C315" t="s">
        <v>90</v>
      </c>
      <c r="D315" t="s">
        <v>86</v>
      </c>
      <c r="E315" t="s">
        <v>74</v>
      </c>
      <c r="G315">
        <v>1</v>
      </c>
      <c r="H315">
        <v>0</v>
      </c>
      <c r="K315">
        <v>0</v>
      </c>
    </row>
    <row r="316" spans="1:11" x14ac:dyDescent="0.35">
      <c r="A316" t="s">
        <v>67</v>
      </c>
      <c r="B316" s="37">
        <v>45825</v>
      </c>
      <c r="C316" t="s">
        <v>90</v>
      </c>
      <c r="D316" t="s">
        <v>86</v>
      </c>
      <c r="E316" t="s">
        <v>74</v>
      </c>
      <c r="G316">
        <v>6</v>
      </c>
      <c r="H316">
        <v>1</v>
      </c>
      <c r="K316">
        <v>0</v>
      </c>
    </row>
    <row r="317" spans="1:11" x14ac:dyDescent="0.35">
      <c r="A317" t="s">
        <v>67</v>
      </c>
      <c r="B317" s="37">
        <v>45825</v>
      </c>
      <c r="C317" t="s">
        <v>90</v>
      </c>
      <c r="D317" t="s">
        <v>86</v>
      </c>
      <c r="E317" t="s">
        <v>74</v>
      </c>
      <c r="G317">
        <v>3</v>
      </c>
      <c r="H317">
        <v>0</v>
      </c>
      <c r="K317">
        <v>0</v>
      </c>
    </row>
    <row r="318" spans="1:11" x14ac:dyDescent="0.35">
      <c r="A318" t="s">
        <v>67</v>
      </c>
      <c r="B318" s="37">
        <v>45825</v>
      </c>
      <c r="C318" t="s">
        <v>90</v>
      </c>
      <c r="D318" t="s">
        <v>86</v>
      </c>
      <c r="E318" t="s">
        <v>74</v>
      </c>
      <c r="G318">
        <v>8</v>
      </c>
      <c r="H318">
        <v>-2</v>
      </c>
      <c r="K318">
        <v>0</v>
      </c>
    </row>
    <row r="319" spans="1:11" x14ac:dyDescent="0.35">
      <c r="A319" t="s">
        <v>67</v>
      </c>
      <c r="B319" s="37">
        <v>45825</v>
      </c>
      <c r="C319" t="s">
        <v>90</v>
      </c>
      <c r="D319" t="s">
        <v>86</v>
      </c>
      <c r="E319" t="s">
        <v>74</v>
      </c>
      <c r="G319">
        <v>6</v>
      </c>
      <c r="H319">
        <v>0</v>
      </c>
      <c r="K319">
        <v>0</v>
      </c>
    </row>
    <row r="320" spans="1:11" x14ac:dyDescent="0.35">
      <c r="A320" t="s">
        <v>67</v>
      </c>
      <c r="B320" s="37">
        <v>45825</v>
      </c>
      <c r="C320" t="s">
        <v>90</v>
      </c>
      <c r="D320" t="s">
        <v>86</v>
      </c>
      <c r="E320" t="s">
        <v>74</v>
      </c>
      <c r="G320">
        <v>2</v>
      </c>
      <c r="H320">
        <v>0</v>
      </c>
      <c r="K320">
        <v>0</v>
      </c>
    </row>
    <row r="321" spans="1:11" x14ac:dyDescent="0.35">
      <c r="A321" t="s">
        <v>67</v>
      </c>
      <c r="B321" s="37">
        <v>45825</v>
      </c>
      <c r="C321" t="s">
        <v>90</v>
      </c>
      <c r="D321" t="s">
        <v>86</v>
      </c>
      <c r="E321" t="s">
        <v>74</v>
      </c>
      <c r="G321">
        <v>2</v>
      </c>
      <c r="H321">
        <v>0</v>
      </c>
      <c r="K321">
        <v>0</v>
      </c>
    </row>
    <row r="322" spans="1:11" x14ac:dyDescent="0.35">
      <c r="A322" t="s">
        <v>67</v>
      </c>
      <c r="B322" s="37">
        <v>45825</v>
      </c>
      <c r="C322" t="s">
        <v>90</v>
      </c>
      <c r="D322" t="s">
        <v>86</v>
      </c>
      <c r="E322" t="s">
        <v>74</v>
      </c>
      <c r="G322">
        <v>1</v>
      </c>
      <c r="H322">
        <v>0</v>
      </c>
      <c r="K322">
        <v>0</v>
      </c>
    </row>
    <row r="323" spans="1:11" x14ac:dyDescent="0.35">
      <c r="A323" t="s">
        <v>67</v>
      </c>
      <c r="B323" s="37">
        <v>45825</v>
      </c>
      <c r="C323" t="s">
        <v>90</v>
      </c>
      <c r="D323" t="s">
        <v>85</v>
      </c>
      <c r="E323" t="s">
        <v>78</v>
      </c>
      <c r="G323">
        <v>1</v>
      </c>
      <c r="H323">
        <v>0</v>
      </c>
      <c r="K323">
        <v>0</v>
      </c>
    </row>
    <row r="324" spans="1:11" x14ac:dyDescent="0.35">
      <c r="A324" t="s">
        <v>67</v>
      </c>
      <c r="B324" s="37">
        <v>45825</v>
      </c>
      <c r="C324" t="s">
        <v>90</v>
      </c>
      <c r="D324" t="s">
        <v>85</v>
      </c>
      <c r="E324" t="s">
        <v>78</v>
      </c>
      <c r="G324">
        <v>1</v>
      </c>
      <c r="H324">
        <v>0</v>
      </c>
      <c r="K324">
        <v>0</v>
      </c>
    </row>
    <row r="325" spans="1:11" x14ac:dyDescent="0.35">
      <c r="A325" t="s">
        <v>67</v>
      </c>
      <c r="B325" s="37">
        <v>45825</v>
      </c>
      <c r="C325" t="s">
        <v>90</v>
      </c>
      <c r="D325" t="s">
        <v>85</v>
      </c>
      <c r="E325" t="s">
        <v>78</v>
      </c>
      <c r="G325">
        <v>2</v>
      </c>
      <c r="H325">
        <v>0</v>
      </c>
      <c r="K325">
        <v>0</v>
      </c>
    </row>
    <row r="326" spans="1:11" x14ac:dyDescent="0.35">
      <c r="A326" t="s">
        <v>67</v>
      </c>
      <c r="B326" s="37">
        <v>45825</v>
      </c>
      <c r="C326" t="s">
        <v>90</v>
      </c>
      <c r="D326" t="s">
        <v>85</v>
      </c>
      <c r="E326" t="s">
        <v>78</v>
      </c>
      <c r="G326">
        <v>1</v>
      </c>
      <c r="H326">
        <v>0</v>
      </c>
      <c r="K326">
        <v>0</v>
      </c>
    </row>
    <row r="327" spans="1:11" x14ac:dyDescent="0.35">
      <c r="A327" t="s">
        <v>67</v>
      </c>
      <c r="B327" s="37">
        <v>45825</v>
      </c>
      <c r="C327" t="s">
        <v>90</v>
      </c>
      <c r="D327" t="s">
        <v>85</v>
      </c>
      <c r="E327" t="s">
        <v>78</v>
      </c>
      <c r="G327">
        <v>2</v>
      </c>
      <c r="H327">
        <v>0</v>
      </c>
      <c r="K327">
        <v>0</v>
      </c>
    </row>
    <row r="328" spans="1:11" x14ac:dyDescent="0.35">
      <c r="A328" t="s">
        <v>67</v>
      </c>
      <c r="B328" s="37">
        <v>45825</v>
      </c>
      <c r="C328" t="s">
        <v>90</v>
      </c>
      <c r="D328" t="s">
        <v>85</v>
      </c>
      <c r="E328" t="s">
        <v>78</v>
      </c>
      <c r="G328">
        <v>1</v>
      </c>
      <c r="H328">
        <v>0</v>
      </c>
      <c r="K328">
        <v>0</v>
      </c>
    </row>
    <row r="329" spans="1:11" x14ac:dyDescent="0.35">
      <c r="A329" t="s">
        <v>67</v>
      </c>
      <c r="B329" s="37">
        <v>45825</v>
      </c>
      <c r="C329" t="s">
        <v>90</v>
      </c>
      <c r="D329" t="s">
        <v>85</v>
      </c>
      <c r="E329" t="s">
        <v>78</v>
      </c>
      <c r="G329">
        <v>0</v>
      </c>
      <c r="H329">
        <v>-1</v>
      </c>
      <c r="K329">
        <v>0</v>
      </c>
    </row>
    <row r="330" spans="1:11" x14ac:dyDescent="0.35">
      <c r="A330" t="s">
        <v>67</v>
      </c>
      <c r="B330" s="37">
        <v>45825</v>
      </c>
      <c r="C330" t="s">
        <v>90</v>
      </c>
      <c r="D330" t="s">
        <v>85</v>
      </c>
      <c r="E330" t="s">
        <v>78</v>
      </c>
      <c r="G330">
        <v>1</v>
      </c>
      <c r="H330">
        <v>0</v>
      </c>
      <c r="K330">
        <v>0</v>
      </c>
    </row>
    <row r="331" spans="1:11" x14ac:dyDescent="0.35">
      <c r="A331" t="s">
        <v>67</v>
      </c>
      <c r="B331" s="37">
        <v>45825</v>
      </c>
      <c r="C331" t="s">
        <v>90</v>
      </c>
      <c r="D331" t="s">
        <v>85</v>
      </c>
      <c r="E331" t="s">
        <v>78</v>
      </c>
      <c r="G331">
        <v>3</v>
      </c>
      <c r="H331">
        <v>0</v>
      </c>
      <c r="K331">
        <v>0</v>
      </c>
    </row>
    <row r="332" spans="1:11" x14ac:dyDescent="0.35">
      <c r="A332" t="s">
        <v>67</v>
      </c>
      <c r="B332" s="37">
        <v>45825</v>
      </c>
      <c r="C332" t="s">
        <v>90</v>
      </c>
      <c r="D332" t="s">
        <v>85</v>
      </c>
      <c r="E332" t="s">
        <v>78</v>
      </c>
      <c r="G332">
        <v>1</v>
      </c>
      <c r="H332">
        <v>0</v>
      </c>
      <c r="K332">
        <v>0</v>
      </c>
    </row>
    <row r="333" spans="1:11" x14ac:dyDescent="0.35">
      <c r="A333" t="s">
        <v>67</v>
      </c>
      <c r="B333" s="37">
        <v>45825</v>
      </c>
      <c r="C333" t="s">
        <v>90</v>
      </c>
      <c r="D333" t="s">
        <v>85</v>
      </c>
      <c r="E333" t="s">
        <v>78</v>
      </c>
      <c r="G333">
        <v>1</v>
      </c>
      <c r="H333">
        <v>0</v>
      </c>
      <c r="K333">
        <v>0</v>
      </c>
    </row>
    <row r="334" spans="1:11" x14ac:dyDescent="0.35">
      <c r="A334" t="s">
        <v>67</v>
      </c>
      <c r="B334" s="37">
        <v>45825</v>
      </c>
      <c r="C334" t="s">
        <v>90</v>
      </c>
      <c r="D334" t="s">
        <v>85</v>
      </c>
      <c r="E334" t="s">
        <v>78</v>
      </c>
      <c r="G334">
        <v>1</v>
      </c>
      <c r="H334">
        <v>0</v>
      </c>
      <c r="K334">
        <v>0</v>
      </c>
    </row>
    <row r="335" spans="1:11" x14ac:dyDescent="0.35">
      <c r="A335" t="s">
        <v>67</v>
      </c>
      <c r="B335" s="37">
        <v>45825</v>
      </c>
      <c r="C335" t="s">
        <v>90</v>
      </c>
      <c r="D335" t="s">
        <v>85</v>
      </c>
      <c r="E335" t="s">
        <v>78</v>
      </c>
      <c r="G335">
        <v>1</v>
      </c>
      <c r="H335">
        <v>0</v>
      </c>
      <c r="K335">
        <v>0</v>
      </c>
    </row>
    <row r="336" spans="1:11" x14ac:dyDescent="0.35">
      <c r="A336" t="s">
        <v>67</v>
      </c>
      <c r="B336" s="37">
        <v>45825</v>
      </c>
      <c r="C336" t="s">
        <v>90</v>
      </c>
      <c r="D336" t="s">
        <v>85</v>
      </c>
      <c r="E336" t="s">
        <v>78</v>
      </c>
      <c r="G336">
        <v>4</v>
      </c>
      <c r="H336">
        <v>0</v>
      </c>
      <c r="K336">
        <v>0</v>
      </c>
    </row>
    <row r="337" spans="1:11" x14ac:dyDescent="0.35">
      <c r="A337" t="s">
        <v>67</v>
      </c>
      <c r="B337" s="37">
        <v>45825</v>
      </c>
      <c r="C337" t="s">
        <v>90</v>
      </c>
      <c r="D337" t="s">
        <v>85</v>
      </c>
      <c r="E337" t="s">
        <v>78</v>
      </c>
      <c r="G337">
        <v>1</v>
      </c>
      <c r="H337">
        <v>0</v>
      </c>
      <c r="K337">
        <v>0</v>
      </c>
    </row>
    <row r="338" spans="1:11" x14ac:dyDescent="0.35">
      <c r="A338" t="s">
        <v>67</v>
      </c>
      <c r="B338" s="37">
        <v>45825</v>
      </c>
      <c r="C338" t="s">
        <v>90</v>
      </c>
      <c r="D338" t="s">
        <v>85</v>
      </c>
      <c r="E338" t="s">
        <v>78</v>
      </c>
      <c r="G338">
        <v>3</v>
      </c>
      <c r="H338">
        <v>0</v>
      </c>
      <c r="K338">
        <v>0</v>
      </c>
    </row>
    <row r="339" spans="1:11" x14ac:dyDescent="0.35">
      <c r="A339" t="s">
        <v>67</v>
      </c>
      <c r="B339" s="37">
        <v>45825</v>
      </c>
      <c r="C339" t="s">
        <v>90</v>
      </c>
      <c r="D339" t="s">
        <v>85</v>
      </c>
      <c r="E339" t="s">
        <v>78</v>
      </c>
      <c r="G339">
        <v>2</v>
      </c>
      <c r="H339">
        <v>0</v>
      </c>
      <c r="K339">
        <v>0</v>
      </c>
    </row>
    <row r="340" spans="1:11" x14ac:dyDescent="0.35">
      <c r="A340" t="s">
        <v>67</v>
      </c>
      <c r="B340" s="37">
        <v>45825</v>
      </c>
      <c r="C340" t="s">
        <v>90</v>
      </c>
      <c r="D340" t="s">
        <v>72</v>
      </c>
      <c r="E340" t="s">
        <v>88</v>
      </c>
      <c r="G340">
        <v>16</v>
      </c>
      <c r="H340">
        <v>5</v>
      </c>
      <c r="J340">
        <v>9</v>
      </c>
      <c r="K340">
        <v>-6</v>
      </c>
    </row>
    <row r="341" spans="1:11" x14ac:dyDescent="0.35">
      <c r="A341" t="s">
        <v>67</v>
      </c>
      <c r="B341" s="37">
        <v>45825</v>
      </c>
      <c r="C341" t="s">
        <v>90</v>
      </c>
      <c r="D341" t="s">
        <v>72</v>
      </c>
      <c r="E341" t="s">
        <v>79</v>
      </c>
      <c r="H341">
        <v>0</v>
      </c>
      <c r="J341">
        <v>6</v>
      </c>
      <c r="K341">
        <v>-1</v>
      </c>
    </row>
    <row r="342" spans="1:11" x14ac:dyDescent="0.35">
      <c r="A342" t="s">
        <v>67</v>
      </c>
      <c r="B342" s="37">
        <v>45825</v>
      </c>
      <c r="C342" t="s">
        <v>90</v>
      </c>
      <c r="D342" t="s">
        <v>72</v>
      </c>
      <c r="E342" t="s">
        <v>79</v>
      </c>
      <c r="H342">
        <v>0</v>
      </c>
      <c r="J342">
        <v>2</v>
      </c>
      <c r="K342">
        <v>0</v>
      </c>
    </row>
    <row r="343" spans="1:11" x14ac:dyDescent="0.35">
      <c r="A343" t="s">
        <v>67</v>
      </c>
      <c r="B343" s="37">
        <v>45825</v>
      </c>
      <c r="C343" t="s">
        <v>90</v>
      </c>
      <c r="D343" t="s">
        <v>72</v>
      </c>
      <c r="E343" t="s">
        <v>79</v>
      </c>
      <c r="H343">
        <v>0</v>
      </c>
      <c r="J343">
        <v>1</v>
      </c>
      <c r="K343">
        <v>0</v>
      </c>
    </row>
    <row r="344" spans="1:11" x14ac:dyDescent="0.35">
      <c r="A344" t="s">
        <v>67</v>
      </c>
      <c r="B344" s="37">
        <v>45825</v>
      </c>
      <c r="C344" t="s">
        <v>90</v>
      </c>
      <c r="D344" t="s">
        <v>72</v>
      </c>
      <c r="E344" t="s">
        <v>79</v>
      </c>
      <c r="G344">
        <v>2</v>
      </c>
      <c r="H344">
        <v>-1</v>
      </c>
      <c r="J344">
        <v>2</v>
      </c>
      <c r="K344">
        <v>-4</v>
      </c>
    </row>
    <row r="345" spans="1:11" x14ac:dyDescent="0.35">
      <c r="A345" t="s">
        <v>67</v>
      </c>
      <c r="B345" s="37">
        <v>45825</v>
      </c>
      <c r="C345" t="s">
        <v>90</v>
      </c>
      <c r="D345" t="s">
        <v>72</v>
      </c>
      <c r="E345" t="s">
        <v>79</v>
      </c>
      <c r="H345">
        <v>0</v>
      </c>
      <c r="J345">
        <v>3</v>
      </c>
      <c r="K345">
        <v>0</v>
      </c>
    </row>
    <row r="346" spans="1:11" x14ac:dyDescent="0.35">
      <c r="A346" t="s">
        <v>67</v>
      </c>
      <c r="B346" s="37">
        <v>45825</v>
      </c>
      <c r="C346" t="s">
        <v>90</v>
      </c>
      <c r="D346" t="s">
        <v>72</v>
      </c>
      <c r="E346" t="s">
        <v>79</v>
      </c>
      <c r="H346">
        <v>0</v>
      </c>
      <c r="J346">
        <v>6</v>
      </c>
      <c r="K346">
        <v>0</v>
      </c>
    </row>
    <row r="347" spans="1:11" x14ac:dyDescent="0.35">
      <c r="A347" t="s">
        <v>67</v>
      </c>
      <c r="B347" s="37">
        <v>45825</v>
      </c>
      <c r="C347" t="s">
        <v>90</v>
      </c>
      <c r="D347" t="s">
        <v>72</v>
      </c>
      <c r="E347" t="s">
        <v>79</v>
      </c>
      <c r="H347">
        <v>0</v>
      </c>
      <c r="J347">
        <v>3</v>
      </c>
      <c r="K347">
        <v>0</v>
      </c>
    </row>
    <row r="348" spans="1:11" x14ac:dyDescent="0.35">
      <c r="B348" s="37"/>
      <c r="C348">
        <v>0</v>
      </c>
      <c r="H348">
        <v>0</v>
      </c>
      <c r="K348">
        <v>0</v>
      </c>
    </row>
    <row r="349" spans="1:11" x14ac:dyDescent="0.35">
      <c r="B349" s="37"/>
      <c r="C349">
        <v>0</v>
      </c>
      <c r="H349">
        <v>0</v>
      </c>
      <c r="K349">
        <v>0</v>
      </c>
    </row>
    <row r="350" spans="1:11" x14ac:dyDescent="0.35">
      <c r="B350" s="37"/>
      <c r="C350">
        <v>0</v>
      </c>
      <c r="H350">
        <v>0</v>
      </c>
      <c r="K350">
        <v>0</v>
      </c>
    </row>
    <row r="351" spans="1:11" x14ac:dyDescent="0.35">
      <c r="B351" s="37"/>
      <c r="C351">
        <v>0</v>
      </c>
      <c r="H351">
        <v>0</v>
      </c>
      <c r="K351">
        <v>0</v>
      </c>
    </row>
    <row r="352" spans="1:11" x14ac:dyDescent="0.35">
      <c r="B352" s="37"/>
      <c r="C352">
        <v>0</v>
      </c>
      <c r="H352">
        <v>0</v>
      </c>
      <c r="K352">
        <v>0</v>
      </c>
    </row>
    <row r="353" spans="2:11" x14ac:dyDescent="0.35">
      <c r="B353" s="37"/>
      <c r="C353">
        <v>0</v>
      </c>
      <c r="H353">
        <v>0</v>
      </c>
      <c r="K353">
        <v>0</v>
      </c>
    </row>
    <row r="354" spans="2:11" x14ac:dyDescent="0.35">
      <c r="B354" s="37"/>
      <c r="C354">
        <v>0</v>
      </c>
      <c r="H354">
        <v>0</v>
      </c>
      <c r="K354">
        <v>0</v>
      </c>
    </row>
    <row r="355" spans="2:11" x14ac:dyDescent="0.35">
      <c r="B355" s="37"/>
      <c r="C355">
        <v>0</v>
      </c>
      <c r="H355">
        <v>0</v>
      </c>
      <c r="K355">
        <v>0</v>
      </c>
    </row>
    <row r="356" spans="2:11" x14ac:dyDescent="0.35">
      <c r="B356" s="37"/>
      <c r="C356">
        <v>0</v>
      </c>
      <c r="H356">
        <v>0</v>
      </c>
      <c r="K356">
        <v>0</v>
      </c>
    </row>
    <row r="357" spans="2:11" x14ac:dyDescent="0.35">
      <c r="B357" s="37"/>
      <c r="C357">
        <v>0</v>
      </c>
      <c r="H357">
        <v>0</v>
      </c>
      <c r="K357">
        <v>0</v>
      </c>
    </row>
    <row r="358" spans="2:11" x14ac:dyDescent="0.35">
      <c r="B358" s="37"/>
      <c r="C358">
        <v>0</v>
      </c>
      <c r="H358">
        <v>0</v>
      </c>
      <c r="K358">
        <v>0</v>
      </c>
    </row>
    <row r="359" spans="2:11" x14ac:dyDescent="0.35">
      <c r="B359" s="37"/>
      <c r="C359">
        <v>0</v>
      </c>
      <c r="H359">
        <v>0</v>
      </c>
      <c r="K359">
        <v>0</v>
      </c>
    </row>
    <row r="360" spans="2:11" x14ac:dyDescent="0.35">
      <c r="B360" s="37"/>
      <c r="C360">
        <v>0</v>
      </c>
      <c r="H360">
        <v>0</v>
      </c>
      <c r="K360">
        <v>0</v>
      </c>
    </row>
    <row r="361" spans="2:11" x14ac:dyDescent="0.35">
      <c r="B361" s="37"/>
      <c r="C361">
        <v>0</v>
      </c>
      <c r="H361">
        <v>0</v>
      </c>
      <c r="K361">
        <v>0</v>
      </c>
    </row>
    <row r="362" spans="2:11" x14ac:dyDescent="0.35">
      <c r="B362" s="37"/>
      <c r="C362">
        <v>0</v>
      </c>
      <c r="H362">
        <v>0</v>
      </c>
      <c r="K362">
        <v>0</v>
      </c>
    </row>
    <row r="363" spans="2:11" x14ac:dyDescent="0.35">
      <c r="B363" s="37"/>
      <c r="C363">
        <v>0</v>
      </c>
      <c r="H363">
        <v>0</v>
      </c>
      <c r="K363">
        <v>0</v>
      </c>
    </row>
    <row r="364" spans="2:11" x14ac:dyDescent="0.35">
      <c r="B364" s="37"/>
      <c r="C364">
        <v>0</v>
      </c>
      <c r="H364">
        <v>0</v>
      </c>
      <c r="K364">
        <v>0</v>
      </c>
    </row>
    <row r="365" spans="2:11" x14ac:dyDescent="0.35">
      <c r="B365" s="37"/>
      <c r="C365">
        <v>0</v>
      </c>
      <c r="H365">
        <v>0</v>
      </c>
      <c r="K365">
        <v>0</v>
      </c>
    </row>
    <row r="366" spans="2:11" x14ac:dyDescent="0.35">
      <c r="B366" s="37"/>
      <c r="C366">
        <v>0</v>
      </c>
      <c r="H366">
        <v>0</v>
      </c>
      <c r="K366">
        <v>0</v>
      </c>
    </row>
    <row r="367" spans="2:11" x14ac:dyDescent="0.35">
      <c r="B367" s="37"/>
      <c r="C367">
        <v>0</v>
      </c>
      <c r="H367">
        <v>0</v>
      </c>
      <c r="K367">
        <v>0</v>
      </c>
    </row>
    <row r="368" spans="2:11" x14ac:dyDescent="0.35">
      <c r="B368" s="37"/>
      <c r="C368">
        <v>0</v>
      </c>
      <c r="H368">
        <v>0</v>
      </c>
      <c r="K368">
        <v>0</v>
      </c>
    </row>
    <row r="369" spans="2:11" x14ac:dyDescent="0.35">
      <c r="B369" s="37"/>
      <c r="C369">
        <v>0</v>
      </c>
      <c r="H369">
        <v>0</v>
      </c>
      <c r="K369">
        <v>0</v>
      </c>
    </row>
    <row r="370" spans="2:11" x14ac:dyDescent="0.35">
      <c r="B370" s="37"/>
      <c r="C370">
        <v>0</v>
      </c>
      <c r="H370">
        <v>0</v>
      </c>
      <c r="K370">
        <v>0</v>
      </c>
    </row>
    <row r="371" spans="2:11" x14ac:dyDescent="0.35">
      <c r="B371" s="37"/>
      <c r="C371">
        <v>0</v>
      </c>
      <c r="H371">
        <v>0</v>
      </c>
      <c r="K371">
        <v>0</v>
      </c>
    </row>
    <row r="372" spans="2:11" x14ac:dyDescent="0.35">
      <c r="B372" s="37"/>
      <c r="C372">
        <v>0</v>
      </c>
      <c r="H372">
        <v>0</v>
      </c>
      <c r="K372">
        <v>0</v>
      </c>
    </row>
    <row r="373" spans="2:11" x14ac:dyDescent="0.35">
      <c r="B373" s="37"/>
      <c r="C373">
        <v>0</v>
      </c>
      <c r="H373">
        <v>0</v>
      </c>
      <c r="K373">
        <v>0</v>
      </c>
    </row>
    <row r="374" spans="2:11" x14ac:dyDescent="0.35">
      <c r="B374" s="37"/>
      <c r="C374">
        <v>0</v>
      </c>
      <c r="H374">
        <v>0</v>
      </c>
      <c r="K374">
        <v>0</v>
      </c>
    </row>
    <row r="375" spans="2:11" x14ac:dyDescent="0.35">
      <c r="B375" s="37"/>
      <c r="C375">
        <v>0</v>
      </c>
      <c r="H375">
        <v>0</v>
      </c>
      <c r="K375">
        <v>0</v>
      </c>
    </row>
    <row r="376" spans="2:11" x14ac:dyDescent="0.35">
      <c r="B376" s="37"/>
      <c r="C376">
        <v>0</v>
      </c>
      <c r="H376">
        <v>0</v>
      </c>
      <c r="K376">
        <v>0</v>
      </c>
    </row>
    <row r="377" spans="2:11" x14ac:dyDescent="0.35">
      <c r="B377" s="37"/>
      <c r="C377">
        <v>0</v>
      </c>
      <c r="H377">
        <v>0</v>
      </c>
      <c r="K377">
        <v>0</v>
      </c>
    </row>
    <row r="378" spans="2:11" x14ac:dyDescent="0.35">
      <c r="B378" s="37"/>
      <c r="C378">
        <v>0</v>
      </c>
      <c r="H378">
        <v>0</v>
      </c>
      <c r="K378">
        <v>0</v>
      </c>
    </row>
    <row r="379" spans="2:11" x14ac:dyDescent="0.35">
      <c r="B379" s="37"/>
      <c r="C379">
        <v>0</v>
      </c>
      <c r="H379">
        <v>0</v>
      </c>
      <c r="K379">
        <v>0</v>
      </c>
    </row>
    <row r="380" spans="2:11" x14ac:dyDescent="0.35">
      <c r="B380" s="37"/>
      <c r="C380">
        <v>0</v>
      </c>
      <c r="H380">
        <v>0</v>
      </c>
      <c r="K380">
        <v>0</v>
      </c>
    </row>
    <row r="381" spans="2:11" x14ac:dyDescent="0.35">
      <c r="B381" s="37"/>
      <c r="C381">
        <v>0</v>
      </c>
      <c r="H381">
        <v>0</v>
      </c>
      <c r="K381">
        <v>0</v>
      </c>
    </row>
    <row r="382" spans="2:11" x14ac:dyDescent="0.35">
      <c r="B382" s="37"/>
      <c r="C382">
        <v>0</v>
      </c>
      <c r="H382">
        <v>0</v>
      </c>
      <c r="K382">
        <v>0</v>
      </c>
    </row>
    <row r="383" spans="2:11" x14ac:dyDescent="0.35">
      <c r="B383" s="37"/>
      <c r="C383">
        <v>0</v>
      </c>
      <c r="H383">
        <v>0</v>
      </c>
      <c r="K383">
        <v>0</v>
      </c>
    </row>
    <row r="384" spans="2:11" x14ac:dyDescent="0.35">
      <c r="B384" s="37"/>
      <c r="C384">
        <v>0</v>
      </c>
      <c r="H384">
        <v>0</v>
      </c>
      <c r="K384">
        <v>0</v>
      </c>
    </row>
    <row r="385" spans="2:11" x14ac:dyDescent="0.35">
      <c r="B385" s="37"/>
      <c r="C385">
        <v>0</v>
      </c>
      <c r="H385">
        <v>0</v>
      </c>
      <c r="K385">
        <v>0</v>
      </c>
    </row>
    <row r="386" spans="2:11" x14ac:dyDescent="0.35">
      <c r="B386" s="37"/>
      <c r="C386">
        <v>0</v>
      </c>
      <c r="H386">
        <v>0</v>
      </c>
      <c r="K386">
        <v>0</v>
      </c>
    </row>
    <row r="387" spans="2:11" x14ac:dyDescent="0.35">
      <c r="B387" s="37"/>
      <c r="C387">
        <v>0</v>
      </c>
      <c r="H387">
        <v>0</v>
      </c>
      <c r="K387">
        <v>0</v>
      </c>
    </row>
    <row r="388" spans="2:11" x14ac:dyDescent="0.35">
      <c r="B388" s="37"/>
      <c r="C388">
        <v>0</v>
      </c>
      <c r="H388">
        <v>0</v>
      </c>
      <c r="K388">
        <v>0</v>
      </c>
    </row>
    <row r="389" spans="2:11" x14ac:dyDescent="0.35">
      <c r="B389" s="37"/>
      <c r="C389">
        <v>0</v>
      </c>
      <c r="H389">
        <v>0</v>
      </c>
      <c r="K389">
        <v>0</v>
      </c>
    </row>
    <row r="390" spans="2:11" x14ac:dyDescent="0.35">
      <c r="B390" s="37"/>
      <c r="C390">
        <v>0</v>
      </c>
      <c r="H390">
        <v>0</v>
      </c>
      <c r="K390">
        <v>0</v>
      </c>
    </row>
    <row r="391" spans="2:11" x14ac:dyDescent="0.35">
      <c r="B391" s="37"/>
      <c r="C391">
        <v>0</v>
      </c>
      <c r="H391">
        <v>0</v>
      </c>
      <c r="K391">
        <v>0</v>
      </c>
    </row>
    <row r="392" spans="2:11" x14ac:dyDescent="0.35">
      <c r="B392" s="37"/>
      <c r="C392">
        <v>0</v>
      </c>
      <c r="H392">
        <v>0</v>
      </c>
      <c r="K392">
        <v>0</v>
      </c>
    </row>
    <row r="393" spans="2:11" x14ac:dyDescent="0.35">
      <c r="B393" s="37"/>
      <c r="C393">
        <v>0</v>
      </c>
      <c r="H393">
        <v>0</v>
      </c>
      <c r="K393">
        <v>0</v>
      </c>
    </row>
    <row r="394" spans="2:11" x14ac:dyDescent="0.35">
      <c r="B394" s="37"/>
      <c r="C394">
        <v>0</v>
      </c>
      <c r="H394">
        <v>0</v>
      </c>
      <c r="K394">
        <v>0</v>
      </c>
    </row>
    <row r="395" spans="2:11" x14ac:dyDescent="0.35">
      <c r="B395" s="37"/>
      <c r="C395">
        <v>0</v>
      </c>
      <c r="H395">
        <v>0</v>
      </c>
      <c r="K395">
        <v>0</v>
      </c>
    </row>
    <row r="396" spans="2:11" x14ac:dyDescent="0.35">
      <c r="B396" s="37"/>
      <c r="C396">
        <v>0</v>
      </c>
      <c r="H396">
        <v>0</v>
      </c>
      <c r="K396">
        <v>0</v>
      </c>
    </row>
    <row r="397" spans="2:11" x14ac:dyDescent="0.35">
      <c r="B397" s="37"/>
      <c r="C397">
        <v>0</v>
      </c>
      <c r="H397">
        <v>0</v>
      </c>
      <c r="K397">
        <v>0</v>
      </c>
    </row>
    <row r="398" spans="2:11" x14ac:dyDescent="0.35">
      <c r="B398" s="37"/>
      <c r="C398">
        <v>0</v>
      </c>
      <c r="H398">
        <v>0</v>
      </c>
      <c r="K398">
        <v>0</v>
      </c>
    </row>
    <row r="399" spans="2:11" x14ac:dyDescent="0.35">
      <c r="B399" s="37"/>
      <c r="C399">
        <v>0</v>
      </c>
      <c r="H399">
        <v>0</v>
      </c>
      <c r="K399">
        <v>0</v>
      </c>
    </row>
    <row r="400" spans="2:11" x14ac:dyDescent="0.35">
      <c r="B400" s="37"/>
      <c r="C400">
        <v>0</v>
      </c>
      <c r="H400">
        <v>0</v>
      </c>
      <c r="K400">
        <v>0</v>
      </c>
    </row>
    <row r="401" spans="2:11" x14ac:dyDescent="0.35">
      <c r="B401" s="37"/>
      <c r="C401">
        <v>0</v>
      </c>
      <c r="H401">
        <v>0</v>
      </c>
      <c r="K401">
        <v>0</v>
      </c>
    </row>
    <row r="402" spans="2:11" x14ac:dyDescent="0.35">
      <c r="B402" s="37"/>
      <c r="C402">
        <v>0</v>
      </c>
      <c r="H402">
        <v>0</v>
      </c>
      <c r="K402">
        <v>0</v>
      </c>
    </row>
    <row r="403" spans="2:11" x14ac:dyDescent="0.35">
      <c r="B403" s="37"/>
      <c r="C403">
        <v>0</v>
      </c>
      <c r="H403">
        <v>0</v>
      </c>
      <c r="K403">
        <v>0</v>
      </c>
    </row>
    <row r="404" spans="2:11" x14ac:dyDescent="0.35">
      <c r="B404" s="37"/>
      <c r="C404">
        <v>0</v>
      </c>
      <c r="H404">
        <v>0</v>
      </c>
      <c r="K404">
        <v>0</v>
      </c>
    </row>
    <row r="405" spans="2:11" x14ac:dyDescent="0.35">
      <c r="B405" s="37"/>
      <c r="C405">
        <v>0</v>
      </c>
      <c r="H405">
        <v>0</v>
      </c>
      <c r="K405">
        <v>0</v>
      </c>
    </row>
    <row r="406" spans="2:11" x14ac:dyDescent="0.35">
      <c r="B406" s="37"/>
      <c r="C406">
        <v>0</v>
      </c>
      <c r="H406">
        <v>0</v>
      </c>
      <c r="K406">
        <v>0</v>
      </c>
    </row>
    <row r="407" spans="2:11" x14ac:dyDescent="0.35">
      <c r="B407" s="37"/>
      <c r="C407">
        <v>0</v>
      </c>
      <c r="H407">
        <v>0</v>
      </c>
      <c r="K407">
        <v>0</v>
      </c>
    </row>
    <row r="408" spans="2:11" x14ac:dyDescent="0.35">
      <c r="B408" s="37"/>
      <c r="C408">
        <v>0</v>
      </c>
      <c r="H408">
        <v>0</v>
      </c>
      <c r="K408">
        <v>0</v>
      </c>
    </row>
    <row r="409" spans="2:11" x14ac:dyDescent="0.35">
      <c r="B409" s="37"/>
      <c r="C409">
        <v>0</v>
      </c>
      <c r="H409">
        <v>0</v>
      </c>
      <c r="K409">
        <v>0</v>
      </c>
    </row>
    <row r="410" spans="2:11" x14ac:dyDescent="0.35">
      <c r="B410" s="37"/>
      <c r="C410">
        <v>0</v>
      </c>
      <c r="H410">
        <v>0</v>
      </c>
      <c r="K410">
        <v>0</v>
      </c>
    </row>
    <row r="411" spans="2:11" x14ac:dyDescent="0.35">
      <c r="B411" s="37"/>
      <c r="C411">
        <v>0</v>
      </c>
      <c r="H411">
        <v>0</v>
      </c>
      <c r="K411">
        <v>0</v>
      </c>
    </row>
    <row r="412" spans="2:11" x14ac:dyDescent="0.35">
      <c r="B412" s="37"/>
      <c r="C412">
        <v>0</v>
      </c>
      <c r="H412">
        <v>0</v>
      </c>
      <c r="K412">
        <v>0</v>
      </c>
    </row>
    <row r="413" spans="2:11" x14ac:dyDescent="0.35">
      <c r="B413" s="37"/>
      <c r="C413">
        <v>0</v>
      </c>
      <c r="H413">
        <v>0</v>
      </c>
      <c r="K413">
        <v>0</v>
      </c>
    </row>
    <row r="414" spans="2:11" x14ac:dyDescent="0.35">
      <c r="B414" s="37"/>
      <c r="C414">
        <v>0</v>
      </c>
      <c r="H414">
        <v>0</v>
      </c>
      <c r="K414">
        <v>0</v>
      </c>
    </row>
    <row r="415" spans="2:11" x14ac:dyDescent="0.35">
      <c r="B415" s="37"/>
      <c r="C415">
        <v>0</v>
      </c>
      <c r="H415">
        <v>0</v>
      </c>
      <c r="K415">
        <v>0</v>
      </c>
    </row>
    <row r="416" spans="2:11" x14ac:dyDescent="0.35">
      <c r="B416" s="37"/>
      <c r="C416">
        <v>0</v>
      </c>
      <c r="H416">
        <v>0</v>
      </c>
      <c r="K416">
        <v>0</v>
      </c>
    </row>
    <row r="417" spans="2:11" x14ac:dyDescent="0.35">
      <c r="B417" s="37"/>
      <c r="C417">
        <v>0</v>
      </c>
      <c r="H417">
        <v>0</v>
      </c>
      <c r="K417">
        <v>0</v>
      </c>
    </row>
    <row r="418" spans="2:11" x14ac:dyDescent="0.35">
      <c r="B418" s="37"/>
      <c r="C418">
        <v>0</v>
      </c>
      <c r="H418">
        <v>0</v>
      </c>
      <c r="K418">
        <v>0</v>
      </c>
    </row>
    <row r="419" spans="2:11" x14ac:dyDescent="0.35">
      <c r="B419" s="37"/>
      <c r="C419">
        <v>0</v>
      </c>
      <c r="H419">
        <v>0</v>
      </c>
      <c r="K419">
        <v>0</v>
      </c>
    </row>
    <row r="420" spans="2:11" x14ac:dyDescent="0.35">
      <c r="B420" s="37"/>
      <c r="C420">
        <v>0</v>
      </c>
      <c r="H420">
        <v>0</v>
      </c>
      <c r="K420">
        <v>0</v>
      </c>
    </row>
    <row r="421" spans="2:11" x14ac:dyDescent="0.35">
      <c r="B421" s="37"/>
      <c r="C421">
        <v>0</v>
      </c>
      <c r="H421">
        <v>0</v>
      </c>
      <c r="K421">
        <v>0</v>
      </c>
    </row>
    <row r="422" spans="2:11" x14ac:dyDescent="0.35">
      <c r="B422" s="37"/>
      <c r="C422">
        <v>0</v>
      </c>
      <c r="H422">
        <v>0</v>
      </c>
      <c r="K422">
        <v>0</v>
      </c>
    </row>
    <row r="423" spans="2:11" x14ac:dyDescent="0.35">
      <c r="B423" s="37"/>
      <c r="C423">
        <v>0</v>
      </c>
      <c r="H423">
        <v>0</v>
      </c>
      <c r="K423">
        <v>0</v>
      </c>
    </row>
    <row r="424" spans="2:11" x14ac:dyDescent="0.35">
      <c r="B424" s="37"/>
      <c r="C424">
        <v>0</v>
      </c>
      <c r="H424">
        <v>0</v>
      </c>
      <c r="K424">
        <v>0</v>
      </c>
    </row>
    <row r="425" spans="2:11" x14ac:dyDescent="0.35">
      <c r="B425" s="37"/>
      <c r="C425">
        <v>0</v>
      </c>
      <c r="H425">
        <v>0</v>
      </c>
      <c r="K425">
        <v>0</v>
      </c>
    </row>
    <row r="426" spans="2:11" x14ac:dyDescent="0.35">
      <c r="B426" s="37"/>
      <c r="C426">
        <v>0</v>
      </c>
      <c r="H426">
        <v>0</v>
      </c>
      <c r="K426">
        <v>0</v>
      </c>
    </row>
    <row r="427" spans="2:11" x14ac:dyDescent="0.35">
      <c r="B427" s="37"/>
      <c r="C427">
        <v>0</v>
      </c>
      <c r="H427">
        <v>0</v>
      </c>
      <c r="K427">
        <v>0</v>
      </c>
    </row>
    <row r="428" spans="2:11" x14ac:dyDescent="0.35">
      <c r="B428" s="37"/>
      <c r="C428">
        <v>0</v>
      </c>
      <c r="H428">
        <v>0</v>
      </c>
      <c r="K428">
        <v>0</v>
      </c>
    </row>
    <row r="429" spans="2:11" x14ac:dyDescent="0.35">
      <c r="B429" s="37"/>
      <c r="C429">
        <v>0</v>
      </c>
      <c r="H429">
        <v>0</v>
      </c>
      <c r="K429">
        <v>0</v>
      </c>
    </row>
    <row r="430" spans="2:11" x14ac:dyDescent="0.35">
      <c r="B430" s="37"/>
      <c r="C430">
        <v>0</v>
      </c>
      <c r="H430">
        <v>0</v>
      </c>
      <c r="K430">
        <v>0</v>
      </c>
    </row>
    <row r="431" spans="2:11" x14ac:dyDescent="0.35">
      <c r="B431" s="37"/>
      <c r="C431">
        <v>0</v>
      </c>
      <c r="H431">
        <v>0</v>
      </c>
      <c r="K431">
        <v>0</v>
      </c>
    </row>
    <row r="432" spans="2:11" x14ac:dyDescent="0.35">
      <c r="B432" s="37"/>
      <c r="C432">
        <v>0</v>
      </c>
      <c r="H432">
        <v>0</v>
      </c>
      <c r="K432">
        <v>0</v>
      </c>
    </row>
    <row r="433" spans="2:11" x14ac:dyDescent="0.35">
      <c r="B433" s="37"/>
      <c r="C433">
        <v>0</v>
      </c>
      <c r="H433">
        <v>0</v>
      </c>
      <c r="K433">
        <v>0</v>
      </c>
    </row>
    <row r="434" spans="2:11" x14ac:dyDescent="0.35">
      <c r="B434" s="37"/>
      <c r="C434">
        <v>0</v>
      </c>
      <c r="H434">
        <v>0</v>
      </c>
      <c r="K434">
        <v>0</v>
      </c>
    </row>
    <row r="435" spans="2:11" x14ac:dyDescent="0.35">
      <c r="B435" s="37"/>
      <c r="C435">
        <v>0</v>
      </c>
      <c r="H435">
        <v>0</v>
      </c>
      <c r="K435">
        <v>0</v>
      </c>
    </row>
    <row r="436" spans="2:11" x14ac:dyDescent="0.35">
      <c r="B436" s="37"/>
      <c r="C436">
        <v>0</v>
      </c>
      <c r="H436">
        <v>0</v>
      </c>
      <c r="K436">
        <v>0</v>
      </c>
    </row>
    <row r="437" spans="2:11" x14ac:dyDescent="0.35">
      <c r="B437" s="37"/>
      <c r="C437">
        <v>0</v>
      </c>
      <c r="H437">
        <v>0</v>
      </c>
      <c r="K437">
        <v>0</v>
      </c>
    </row>
    <row r="438" spans="2:11" x14ac:dyDescent="0.35">
      <c r="B438" s="37"/>
      <c r="C438">
        <v>0</v>
      </c>
      <c r="H438">
        <v>0</v>
      </c>
      <c r="K438">
        <v>0</v>
      </c>
    </row>
    <row r="439" spans="2:11" x14ac:dyDescent="0.35">
      <c r="B439" s="37"/>
      <c r="C439">
        <v>0</v>
      </c>
      <c r="H439">
        <v>0</v>
      </c>
      <c r="K439">
        <v>0</v>
      </c>
    </row>
    <row r="440" spans="2:11" x14ac:dyDescent="0.35">
      <c r="B440" s="37"/>
      <c r="C440">
        <v>0</v>
      </c>
      <c r="H440">
        <v>0</v>
      </c>
      <c r="K440">
        <v>0</v>
      </c>
    </row>
    <row r="441" spans="2:11" x14ac:dyDescent="0.35">
      <c r="B441" s="37"/>
      <c r="C441">
        <v>0</v>
      </c>
      <c r="H441">
        <v>0</v>
      </c>
      <c r="K441">
        <v>0</v>
      </c>
    </row>
    <row r="442" spans="2:11" x14ac:dyDescent="0.35">
      <c r="B442" s="37"/>
      <c r="C442">
        <v>0</v>
      </c>
      <c r="H442">
        <v>0</v>
      </c>
      <c r="K442">
        <v>0</v>
      </c>
    </row>
    <row r="443" spans="2:11" x14ac:dyDescent="0.35">
      <c r="B443" s="37"/>
      <c r="C443">
        <v>0</v>
      </c>
      <c r="H443">
        <v>0</v>
      </c>
      <c r="K443">
        <v>0</v>
      </c>
    </row>
    <row r="444" spans="2:11" x14ac:dyDescent="0.35">
      <c r="B444" s="37"/>
      <c r="C444">
        <v>0</v>
      </c>
      <c r="H444">
        <v>0</v>
      </c>
      <c r="K444">
        <v>0</v>
      </c>
    </row>
    <row r="445" spans="2:11" x14ac:dyDescent="0.35">
      <c r="B445" s="37"/>
      <c r="C445">
        <v>0</v>
      </c>
      <c r="H445">
        <v>0</v>
      </c>
      <c r="K445">
        <v>0</v>
      </c>
    </row>
    <row r="446" spans="2:11" x14ac:dyDescent="0.35">
      <c r="B446" s="37"/>
      <c r="C446">
        <v>0</v>
      </c>
      <c r="H446">
        <v>0</v>
      </c>
      <c r="K446">
        <v>0</v>
      </c>
    </row>
    <row r="447" spans="2:11" x14ac:dyDescent="0.35">
      <c r="B447" s="37"/>
      <c r="C447">
        <v>0</v>
      </c>
      <c r="H447">
        <v>0</v>
      </c>
      <c r="K447">
        <v>0</v>
      </c>
    </row>
    <row r="448" spans="2:11" x14ac:dyDescent="0.35">
      <c r="B448" s="37"/>
      <c r="C448">
        <v>0</v>
      </c>
      <c r="H448">
        <v>0</v>
      </c>
      <c r="K448">
        <v>0</v>
      </c>
    </row>
    <row r="449" spans="2:11" x14ac:dyDescent="0.35">
      <c r="B449" s="37"/>
      <c r="C449">
        <v>0</v>
      </c>
      <c r="H449">
        <v>0</v>
      </c>
      <c r="K449">
        <v>0</v>
      </c>
    </row>
    <row r="450" spans="2:11" x14ac:dyDescent="0.35">
      <c r="B450" s="37"/>
      <c r="C450">
        <v>0</v>
      </c>
      <c r="H450">
        <v>0</v>
      </c>
      <c r="K450">
        <v>0</v>
      </c>
    </row>
    <row r="451" spans="2:11" x14ac:dyDescent="0.35">
      <c r="B451" s="37"/>
      <c r="C451">
        <v>0</v>
      </c>
      <c r="H451">
        <v>0</v>
      </c>
      <c r="K451">
        <v>0</v>
      </c>
    </row>
    <row r="452" spans="2:11" x14ac:dyDescent="0.35">
      <c r="B452" s="37"/>
      <c r="C452">
        <v>0</v>
      </c>
      <c r="H452">
        <v>0</v>
      </c>
      <c r="K452">
        <v>0</v>
      </c>
    </row>
    <row r="453" spans="2:11" x14ac:dyDescent="0.35">
      <c r="B453" s="37"/>
      <c r="C453">
        <v>0</v>
      </c>
      <c r="H453">
        <v>0</v>
      </c>
      <c r="K453">
        <v>0</v>
      </c>
    </row>
    <row r="454" spans="2:11" x14ac:dyDescent="0.35">
      <c r="B454" s="37"/>
      <c r="C454">
        <v>0</v>
      </c>
      <c r="H454">
        <v>0</v>
      </c>
      <c r="K454">
        <v>0</v>
      </c>
    </row>
    <row r="455" spans="2:11" x14ac:dyDescent="0.35">
      <c r="B455" s="37"/>
      <c r="C455">
        <v>0</v>
      </c>
      <c r="H455">
        <v>0</v>
      </c>
      <c r="K455">
        <v>0</v>
      </c>
    </row>
    <row r="456" spans="2:11" x14ac:dyDescent="0.35">
      <c r="B456" s="37"/>
      <c r="C456">
        <v>0</v>
      </c>
      <c r="H456">
        <v>0</v>
      </c>
      <c r="K456">
        <v>0</v>
      </c>
    </row>
    <row r="457" spans="2:11" x14ac:dyDescent="0.35">
      <c r="B457" s="37"/>
      <c r="C457">
        <v>0</v>
      </c>
      <c r="H457">
        <v>0</v>
      </c>
      <c r="K457">
        <v>0</v>
      </c>
    </row>
    <row r="458" spans="2:11" x14ac:dyDescent="0.35">
      <c r="B458" s="37"/>
      <c r="C458">
        <v>0</v>
      </c>
      <c r="H458">
        <v>0</v>
      </c>
      <c r="K458">
        <v>0</v>
      </c>
    </row>
    <row r="459" spans="2:11" x14ac:dyDescent="0.35">
      <c r="B459" s="37"/>
      <c r="C459">
        <v>0</v>
      </c>
      <c r="H459">
        <v>0</v>
      </c>
      <c r="K459">
        <v>0</v>
      </c>
    </row>
    <row r="460" spans="2:11" x14ac:dyDescent="0.35">
      <c r="B460" s="37"/>
      <c r="C460">
        <v>0</v>
      </c>
      <c r="H460">
        <v>0</v>
      </c>
      <c r="K460">
        <v>0</v>
      </c>
    </row>
    <row r="461" spans="2:11" x14ac:dyDescent="0.35">
      <c r="B461" s="37"/>
      <c r="C461">
        <v>0</v>
      </c>
      <c r="H461">
        <v>0</v>
      </c>
      <c r="K461">
        <v>0</v>
      </c>
    </row>
    <row r="462" spans="2:11" x14ac:dyDescent="0.35">
      <c r="B462" s="37"/>
      <c r="C462">
        <v>0</v>
      </c>
      <c r="H462">
        <v>0</v>
      </c>
      <c r="K462">
        <v>0</v>
      </c>
    </row>
    <row r="463" spans="2:11" x14ac:dyDescent="0.35">
      <c r="B463" s="37"/>
      <c r="C463">
        <v>0</v>
      </c>
      <c r="H463">
        <v>0</v>
      </c>
      <c r="K463">
        <v>0</v>
      </c>
    </row>
    <row r="464" spans="2:11" x14ac:dyDescent="0.35">
      <c r="B464" s="37"/>
      <c r="C464">
        <v>0</v>
      </c>
      <c r="H464">
        <v>0</v>
      </c>
      <c r="K464">
        <v>0</v>
      </c>
    </row>
    <row r="465" spans="2:11" x14ac:dyDescent="0.35">
      <c r="B465" s="37"/>
      <c r="C465">
        <v>0</v>
      </c>
      <c r="H465">
        <v>0</v>
      </c>
      <c r="K465">
        <v>0</v>
      </c>
    </row>
    <row r="466" spans="2:11" x14ac:dyDescent="0.35">
      <c r="B466" s="37"/>
      <c r="C466">
        <v>0</v>
      </c>
      <c r="H466">
        <v>0</v>
      </c>
      <c r="K466">
        <v>0</v>
      </c>
    </row>
    <row r="467" spans="2:11" x14ac:dyDescent="0.35">
      <c r="B467" s="37"/>
      <c r="C467">
        <v>0</v>
      </c>
      <c r="H467">
        <v>0</v>
      </c>
      <c r="K467">
        <v>0</v>
      </c>
    </row>
    <row r="468" spans="2:11" x14ac:dyDescent="0.35">
      <c r="B468" s="37"/>
      <c r="C468">
        <v>0</v>
      </c>
      <c r="H468">
        <v>0</v>
      </c>
      <c r="K468">
        <v>0</v>
      </c>
    </row>
    <row r="469" spans="2:11" x14ac:dyDescent="0.35">
      <c r="B469" s="37"/>
      <c r="C469">
        <v>0</v>
      </c>
      <c r="H469">
        <v>0</v>
      </c>
      <c r="K469">
        <v>0</v>
      </c>
    </row>
    <row r="470" spans="2:11" x14ac:dyDescent="0.35">
      <c r="B470" s="37"/>
      <c r="C470">
        <v>0</v>
      </c>
      <c r="H470">
        <v>0</v>
      </c>
      <c r="K470">
        <v>0</v>
      </c>
    </row>
    <row r="471" spans="2:11" x14ac:dyDescent="0.35">
      <c r="B471" s="37"/>
      <c r="C471">
        <v>0</v>
      </c>
      <c r="H471">
        <v>0</v>
      </c>
      <c r="K471">
        <v>0</v>
      </c>
    </row>
    <row r="472" spans="2:11" x14ac:dyDescent="0.35">
      <c r="B472" s="37"/>
      <c r="C472">
        <v>0</v>
      </c>
      <c r="H472">
        <v>0</v>
      </c>
      <c r="K472">
        <v>0</v>
      </c>
    </row>
    <row r="473" spans="2:11" x14ac:dyDescent="0.35">
      <c r="B473" s="37"/>
      <c r="C473">
        <v>0</v>
      </c>
      <c r="H473">
        <v>0</v>
      </c>
      <c r="K473">
        <v>0</v>
      </c>
    </row>
    <row r="474" spans="2:11" x14ac:dyDescent="0.35">
      <c r="B474" s="37"/>
      <c r="C474">
        <v>0</v>
      </c>
      <c r="H474">
        <v>0</v>
      </c>
      <c r="K474">
        <v>0</v>
      </c>
    </row>
    <row r="475" spans="2:11" x14ac:dyDescent="0.35">
      <c r="B475" s="37"/>
      <c r="C475">
        <v>0</v>
      </c>
      <c r="H475">
        <v>0</v>
      </c>
      <c r="K475">
        <v>0</v>
      </c>
    </row>
    <row r="476" spans="2:11" x14ac:dyDescent="0.35">
      <c r="B476" s="37"/>
      <c r="C476">
        <v>0</v>
      </c>
      <c r="H476">
        <v>0</v>
      </c>
      <c r="K476">
        <v>0</v>
      </c>
    </row>
    <row r="477" spans="2:11" x14ac:dyDescent="0.35">
      <c r="B477" s="37"/>
      <c r="C477">
        <v>0</v>
      </c>
      <c r="H477">
        <v>0</v>
      </c>
      <c r="K477">
        <v>0</v>
      </c>
    </row>
    <row r="478" spans="2:11" x14ac:dyDescent="0.35">
      <c r="B478" s="37"/>
      <c r="C478">
        <v>0</v>
      </c>
      <c r="H478">
        <v>0</v>
      </c>
      <c r="K478">
        <v>0</v>
      </c>
    </row>
    <row r="479" spans="2:11" x14ac:dyDescent="0.35">
      <c r="B479" s="37"/>
      <c r="C479">
        <v>0</v>
      </c>
      <c r="H479">
        <v>0</v>
      </c>
      <c r="K479">
        <v>0</v>
      </c>
    </row>
    <row r="480" spans="2:11" x14ac:dyDescent="0.35">
      <c r="B480" s="37"/>
      <c r="C480">
        <v>0</v>
      </c>
      <c r="H480">
        <v>0</v>
      </c>
      <c r="K480">
        <v>0</v>
      </c>
    </row>
    <row r="481" spans="2:11" x14ac:dyDescent="0.35">
      <c r="B481" s="37"/>
      <c r="C481">
        <v>0</v>
      </c>
      <c r="H481">
        <v>0</v>
      </c>
      <c r="K481">
        <v>0</v>
      </c>
    </row>
    <row r="482" spans="2:11" x14ac:dyDescent="0.35">
      <c r="B482" s="37"/>
      <c r="C482">
        <v>0</v>
      </c>
      <c r="H482">
        <v>0</v>
      </c>
      <c r="K482">
        <v>0</v>
      </c>
    </row>
    <row r="483" spans="2:11" x14ac:dyDescent="0.35">
      <c r="B483" s="37"/>
      <c r="C483">
        <v>0</v>
      </c>
      <c r="H483">
        <v>0</v>
      </c>
      <c r="K483">
        <v>0</v>
      </c>
    </row>
    <row r="484" spans="2:11" x14ac:dyDescent="0.35">
      <c r="B484" s="37"/>
      <c r="C484">
        <v>0</v>
      </c>
      <c r="H484">
        <v>0</v>
      </c>
      <c r="K484">
        <v>0</v>
      </c>
    </row>
    <row r="485" spans="2:11" x14ac:dyDescent="0.35">
      <c r="B485" s="37"/>
      <c r="C485">
        <v>0</v>
      </c>
      <c r="H485">
        <v>0</v>
      </c>
      <c r="K485">
        <v>0</v>
      </c>
    </row>
    <row r="486" spans="2:11" x14ac:dyDescent="0.35">
      <c r="B486" s="37"/>
      <c r="C486">
        <v>0</v>
      </c>
      <c r="H486">
        <v>0</v>
      </c>
      <c r="K486">
        <v>0</v>
      </c>
    </row>
    <row r="487" spans="2:11" x14ac:dyDescent="0.35">
      <c r="B487" s="37"/>
      <c r="C487">
        <v>0</v>
      </c>
      <c r="H487">
        <v>0</v>
      </c>
      <c r="K487">
        <v>0</v>
      </c>
    </row>
    <row r="488" spans="2:11" x14ac:dyDescent="0.35">
      <c r="B488" s="37"/>
      <c r="C488">
        <v>0</v>
      </c>
      <c r="H488">
        <v>0</v>
      </c>
      <c r="K488">
        <v>0</v>
      </c>
    </row>
    <row r="489" spans="2:11" x14ac:dyDescent="0.35">
      <c r="B489" s="37"/>
      <c r="C489">
        <v>0</v>
      </c>
      <c r="H489">
        <v>0</v>
      </c>
      <c r="K489">
        <v>0</v>
      </c>
    </row>
    <row r="490" spans="2:11" x14ac:dyDescent="0.35">
      <c r="B490" s="37"/>
      <c r="C490">
        <v>0</v>
      </c>
      <c r="H490">
        <v>0</v>
      </c>
      <c r="K490">
        <v>0</v>
      </c>
    </row>
    <row r="491" spans="2:11" x14ac:dyDescent="0.35">
      <c r="B491" s="37"/>
      <c r="C491">
        <v>0</v>
      </c>
      <c r="H491">
        <v>0</v>
      </c>
      <c r="K491">
        <v>0</v>
      </c>
    </row>
    <row r="492" spans="2:11" x14ac:dyDescent="0.35">
      <c r="B492" s="37"/>
      <c r="C492">
        <v>0</v>
      </c>
      <c r="H492">
        <v>0</v>
      </c>
      <c r="K492">
        <v>0</v>
      </c>
    </row>
    <row r="493" spans="2:11" x14ac:dyDescent="0.35">
      <c r="B493" s="37"/>
      <c r="C493">
        <v>0</v>
      </c>
      <c r="H493">
        <v>0</v>
      </c>
      <c r="K493">
        <v>0</v>
      </c>
    </row>
    <row r="494" spans="2:11" x14ac:dyDescent="0.35">
      <c r="B494" s="37"/>
      <c r="C494">
        <v>0</v>
      </c>
      <c r="H494">
        <v>0</v>
      </c>
      <c r="K494">
        <v>0</v>
      </c>
    </row>
    <row r="495" spans="2:11" x14ac:dyDescent="0.35">
      <c r="B495" s="37"/>
      <c r="C495">
        <v>0</v>
      </c>
      <c r="H495">
        <v>0</v>
      </c>
      <c r="K495">
        <v>0</v>
      </c>
    </row>
    <row r="496" spans="2:11" x14ac:dyDescent="0.35">
      <c r="B496" s="37"/>
      <c r="C496">
        <v>0</v>
      </c>
      <c r="H496">
        <v>0</v>
      </c>
      <c r="K496">
        <v>0</v>
      </c>
    </row>
    <row r="497" spans="1:11" x14ac:dyDescent="0.35">
      <c r="B497" s="37"/>
      <c r="C497">
        <v>0</v>
      </c>
      <c r="H497">
        <v>0</v>
      </c>
      <c r="K497">
        <v>0</v>
      </c>
    </row>
    <row r="498" spans="1:11" x14ac:dyDescent="0.35">
      <c r="B498" s="37"/>
      <c r="C498">
        <v>0</v>
      </c>
      <c r="H498">
        <v>0</v>
      </c>
      <c r="K498">
        <v>0</v>
      </c>
    </row>
    <row r="499" spans="1:11" x14ac:dyDescent="0.35">
      <c r="B499" s="37"/>
      <c r="C499">
        <v>0</v>
      </c>
      <c r="H499">
        <v>0</v>
      </c>
      <c r="K499">
        <v>0</v>
      </c>
    </row>
    <row r="500" spans="1:11" x14ac:dyDescent="0.35">
      <c r="B500" s="37"/>
      <c r="C500">
        <v>0</v>
      </c>
      <c r="H500">
        <v>0</v>
      </c>
      <c r="K500">
        <v>0</v>
      </c>
    </row>
    <row r="501" spans="1:11" x14ac:dyDescent="0.35">
      <c r="B501" s="37"/>
      <c r="C501">
        <v>0</v>
      </c>
      <c r="H501">
        <v>0</v>
      </c>
      <c r="K501">
        <v>0</v>
      </c>
    </row>
    <row r="502" spans="1:11" x14ac:dyDescent="0.35">
      <c r="A502" t="s">
        <v>91</v>
      </c>
      <c r="B502" s="37">
        <v>45815</v>
      </c>
      <c r="C502" t="s">
        <v>66</v>
      </c>
      <c r="D502" t="s">
        <v>94</v>
      </c>
      <c r="E502" t="s">
        <v>82</v>
      </c>
      <c r="G502">
        <v>1</v>
      </c>
      <c r="H502">
        <v>-1</v>
      </c>
      <c r="K502">
        <v>0</v>
      </c>
    </row>
    <row r="503" spans="1:11" x14ac:dyDescent="0.35">
      <c r="A503" t="s">
        <v>91</v>
      </c>
      <c r="B503" s="37">
        <v>45815</v>
      </c>
      <c r="C503" t="s">
        <v>66</v>
      </c>
      <c r="D503" t="s">
        <v>94</v>
      </c>
      <c r="E503" t="s">
        <v>82</v>
      </c>
      <c r="G503">
        <v>0</v>
      </c>
      <c r="H503">
        <v>0</v>
      </c>
      <c r="J503">
        <v>3</v>
      </c>
      <c r="K503">
        <v>-3</v>
      </c>
    </row>
    <row r="504" spans="1:11" x14ac:dyDescent="0.35">
      <c r="A504" t="s">
        <v>91</v>
      </c>
      <c r="B504" s="37">
        <v>45815</v>
      </c>
      <c r="C504" t="s">
        <v>66</v>
      </c>
      <c r="D504" t="s">
        <v>94</v>
      </c>
      <c r="E504" t="s">
        <v>82</v>
      </c>
      <c r="G504">
        <v>6</v>
      </c>
      <c r="H504">
        <v>6</v>
      </c>
      <c r="J504">
        <v>4</v>
      </c>
      <c r="K504">
        <v>-2</v>
      </c>
    </row>
    <row r="505" spans="1:11" x14ac:dyDescent="0.35">
      <c r="A505" t="s">
        <v>91</v>
      </c>
      <c r="B505" s="37">
        <v>45815</v>
      </c>
      <c r="C505" t="s">
        <v>66</v>
      </c>
      <c r="D505" t="s">
        <v>94</v>
      </c>
      <c r="E505" t="s">
        <v>82</v>
      </c>
      <c r="G505">
        <v>1</v>
      </c>
      <c r="H505">
        <v>0</v>
      </c>
      <c r="K505">
        <v>0</v>
      </c>
    </row>
    <row r="506" spans="1:11" x14ac:dyDescent="0.35">
      <c r="A506" t="s">
        <v>91</v>
      </c>
      <c r="B506" s="37">
        <v>45815</v>
      </c>
      <c r="C506" t="s">
        <v>66</v>
      </c>
      <c r="D506" t="s">
        <v>94</v>
      </c>
      <c r="E506" t="s">
        <v>82</v>
      </c>
      <c r="G506">
        <v>1</v>
      </c>
      <c r="H506">
        <v>0</v>
      </c>
      <c r="K506">
        <v>0</v>
      </c>
    </row>
    <row r="507" spans="1:11" x14ac:dyDescent="0.35">
      <c r="A507" t="s">
        <v>91</v>
      </c>
      <c r="B507" s="37">
        <v>45815</v>
      </c>
      <c r="C507" t="s">
        <v>66</v>
      </c>
      <c r="D507" t="s">
        <v>94</v>
      </c>
      <c r="E507" t="s">
        <v>82</v>
      </c>
      <c r="G507">
        <v>4</v>
      </c>
      <c r="H507">
        <v>-2</v>
      </c>
      <c r="K507">
        <v>0</v>
      </c>
    </row>
    <row r="508" spans="1:11" x14ac:dyDescent="0.35">
      <c r="A508" t="s">
        <v>91</v>
      </c>
      <c r="B508" s="37">
        <v>45815</v>
      </c>
      <c r="C508" t="s">
        <v>66</v>
      </c>
      <c r="D508" t="s">
        <v>94</v>
      </c>
      <c r="E508" t="s">
        <v>83</v>
      </c>
      <c r="G508">
        <v>1</v>
      </c>
      <c r="H508">
        <v>-1</v>
      </c>
      <c r="K508">
        <v>0</v>
      </c>
    </row>
    <row r="509" spans="1:11" x14ac:dyDescent="0.35">
      <c r="A509" t="s">
        <v>91</v>
      </c>
      <c r="B509" s="37">
        <v>45815</v>
      </c>
      <c r="C509" t="s">
        <v>66</v>
      </c>
      <c r="D509" t="s">
        <v>94</v>
      </c>
      <c r="E509" t="s">
        <v>83</v>
      </c>
      <c r="G509">
        <v>1</v>
      </c>
      <c r="H509">
        <v>0</v>
      </c>
      <c r="K509">
        <v>0</v>
      </c>
    </row>
    <row r="510" spans="1:11" x14ac:dyDescent="0.35">
      <c r="A510" t="s">
        <v>91</v>
      </c>
      <c r="B510" s="37">
        <v>45815</v>
      </c>
      <c r="C510" t="s">
        <v>66</v>
      </c>
      <c r="D510" t="s">
        <v>94</v>
      </c>
      <c r="E510" t="s">
        <v>83</v>
      </c>
      <c r="G510">
        <v>1</v>
      </c>
      <c r="H510">
        <v>0</v>
      </c>
      <c r="K510">
        <v>0</v>
      </c>
    </row>
    <row r="511" spans="1:11" x14ac:dyDescent="0.35">
      <c r="A511" t="s">
        <v>91</v>
      </c>
      <c r="B511" s="37">
        <v>45815</v>
      </c>
      <c r="C511" t="s">
        <v>66</v>
      </c>
      <c r="D511" t="s">
        <v>94</v>
      </c>
      <c r="E511" t="s">
        <v>83</v>
      </c>
      <c r="G511">
        <v>4</v>
      </c>
      <c r="H511">
        <v>1</v>
      </c>
      <c r="J511">
        <v>3</v>
      </c>
      <c r="K511">
        <v>-1</v>
      </c>
    </row>
    <row r="512" spans="1:11" x14ac:dyDescent="0.35">
      <c r="A512" t="s">
        <v>91</v>
      </c>
      <c r="B512" s="37">
        <v>45815</v>
      </c>
      <c r="C512" t="s">
        <v>66</v>
      </c>
      <c r="D512" t="s">
        <v>95</v>
      </c>
      <c r="E512" t="s">
        <v>78</v>
      </c>
      <c r="G512">
        <v>1</v>
      </c>
      <c r="H512">
        <v>0</v>
      </c>
      <c r="K512">
        <v>0</v>
      </c>
    </row>
    <row r="513" spans="1:11" x14ac:dyDescent="0.35">
      <c r="A513" t="s">
        <v>91</v>
      </c>
      <c r="B513" s="37">
        <v>45815</v>
      </c>
      <c r="C513" t="s">
        <v>66</v>
      </c>
      <c r="D513" t="s">
        <v>95</v>
      </c>
      <c r="E513" t="s">
        <v>78</v>
      </c>
      <c r="G513">
        <v>1</v>
      </c>
      <c r="H513">
        <v>0</v>
      </c>
      <c r="K513">
        <v>0</v>
      </c>
    </row>
    <row r="514" spans="1:11" x14ac:dyDescent="0.35">
      <c r="A514" t="s">
        <v>91</v>
      </c>
      <c r="B514" s="37">
        <v>45815</v>
      </c>
      <c r="C514" t="s">
        <v>66</v>
      </c>
      <c r="D514" t="s">
        <v>95</v>
      </c>
      <c r="E514" t="s">
        <v>78</v>
      </c>
      <c r="G514">
        <v>2</v>
      </c>
      <c r="H514">
        <v>0</v>
      </c>
      <c r="K514">
        <v>0</v>
      </c>
    </row>
    <row r="515" spans="1:11" x14ac:dyDescent="0.35">
      <c r="A515" t="s">
        <v>91</v>
      </c>
      <c r="B515" s="37">
        <v>45815</v>
      </c>
      <c r="C515" t="s">
        <v>66</v>
      </c>
      <c r="D515" t="s">
        <v>95</v>
      </c>
      <c r="E515" t="s">
        <v>78</v>
      </c>
      <c r="G515">
        <v>1</v>
      </c>
      <c r="H515">
        <v>0</v>
      </c>
      <c r="K515">
        <v>0</v>
      </c>
    </row>
    <row r="516" spans="1:11" x14ac:dyDescent="0.35">
      <c r="A516" t="s">
        <v>91</v>
      </c>
      <c r="B516" s="37">
        <v>45815</v>
      </c>
      <c r="C516" t="s">
        <v>66</v>
      </c>
      <c r="D516" t="s">
        <v>95</v>
      </c>
      <c r="E516" t="s">
        <v>78</v>
      </c>
      <c r="G516">
        <v>1</v>
      </c>
      <c r="H516">
        <v>0</v>
      </c>
      <c r="K516">
        <v>0</v>
      </c>
    </row>
    <row r="517" spans="1:11" x14ac:dyDescent="0.35">
      <c r="A517" t="s">
        <v>91</v>
      </c>
      <c r="B517" s="37">
        <v>45815</v>
      </c>
      <c r="C517" t="s">
        <v>66</v>
      </c>
      <c r="D517" t="s">
        <v>95</v>
      </c>
      <c r="E517" t="s">
        <v>78</v>
      </c>
      <c r="G517">
        <v>1</v>
      </c>
      <c r="H517">
        <v>0</v>
      </c>
      <c r="K517">
        <v>0</v>
      </c>
    </row>
    <row r="518" spans="1:11" x14ac:dyDescent="0.35">
      <c r="A518" t="s">
        <v>91</v>
      </c>
      <c r="B518" s="37">
        <v>45815</v>
      </c>
      <c r="C518" t="s">
        <v>66</v>
      </c>
      <c r="D518" t="s">
        <v>95</v>
      </c>
      <c r="E518" t="s">
        <v>78</v>
      </c>
      <c r="G518">
        <v>1</v>
      </c>
      <c r="H518">
        <v>0</v>
      </c>
      <c r="K518">
        <v>0</v>
      </c>
    </row>
    <row r="519" spans="1:11" x14ac:dyDescent="0.35">
      <c r="A519" t="s">
        <v>91</v>
      </c>
      <c r="B519" s="37">
        <v>45815</v>
      </c>
      <c r="C519" t="s">
        <v>66</v>
      </c>
      <c r="D519" t="s">
        <v>95</v>
      </c>
      <c r="E519" t="s">
        <v>78</v>
      </c>
      <c r="G519">
        <v>1</v>
      </c>
      <c r="H519">
        <v>0</v>
      </c>
      <c r="K519">
        <v>0</v>
      </c>
    </row>
    <row r="520" spans="1:11" x14ac:dyDescent="0.35">
      <c r="A520" t="s">
        <v>91</v>
      </c>
      <c r="B520" s="37">
        <v>45815</v>
      </c>
      <c r="C520" t="s">
        <v>66</v>
      </c>
      <c r="D520" t="s">
        <v>95</v>
      </c>
      <c r="E520" t="s">
        <v>78</v>
      </c>
      <c r="G520">
        <v>2</v>
      </c>
      <c r="H520">
        <v>-1</v>
      </c>
      <c r="K520">
        <v>0</v>
      </c>
    </row>
    <row r="521" spans="1:11" x14ac:dyDescent="0.35">
      <c r="A521" t="s">
        <v>91</v>
      </c>
      <c r="B521" s="37">
        <v>45815</v>
      </c>
      <c r="C521" t="s">
        <v>66</v>
      </c>
      <c r="D521" t="s">
        <v>95</v>
      </c>
      <c r="E521" t="s">
        <v>78</v>
      </c>
      <c r="G521">
        <v>1</v>
      </c>
      <c r="H521">
        <v>0</v>
      </c>
      <c r="K521">
        <v>0</v>
      </c>
    </row>
    <row r="522" spans="1:11" x14ac:dyDescent="0.35">
      <c r="A522" t="s">
        <v>91</v>
      </c>
      <c r="B522" s="37">
        <v>45815</v>
      </c>
      <c r="C522" t="s">
        <v>66</v>
      </c>
      <c r="D522" t="s">
        <v>95</v>
      </c>
      <c r="E522" t="s">
        <v>78</v>
      </c>
      <c r="G522">
        <v>0</v>
      </c>
      <c r="H522">
        <v>-1</v>
      </c>
      <c r="K522">
        <v>0</v>
      </c>
    </row>
    <row r="523" spans="1:11" x14ac:dyDescent="0.35">
      <c r="A523" t="s">
        <v>91</v>
      </c>
      <c r="B523" s="37">
        <v>45815</v>
      </c>
      <c r="C523" t="s">
        <v>66</v>
      </c>
      <c r="D523" t="s">
        <v>95</v>
      </c>
      <c r="E523" t="s">
        <v>78</v>
      </c>
      <c r="G523">
        <v>1</v>
      </c>
      <c r="H523">
        <v>0</v>
      </c>
      <c r="K523">
        <v>0</v>
      </c>
    </row>
    <row r="524" spans="1:11" x14ac:dyDescent="0.35">
      <c r="A524" t="s">
        <v>91</v>
      </c>
      <c r="B524" s="37">
        <v>45815</v>
      </c>
      <c r="C524" t="s">
        <v>66</v>
      </c>
      <c r="D524" t="s">
        <v>95</v>
      </c>
      <c r="E524" t="s">
        <v>78</v>
      </c>
      <c r="G524">
        <v>1</v>
      </c>
      <c r="H524">
        <v>0</v>
      </c>
      <c r="K524">
        <v>0</v>
      </c>
    </row>
    <row r="525" spans="1:11" x14ac:dyDescent="0.35">
      <c r="A525" t="s">
        <v>91</v>
      </c>
      <c r="B525" s="37">
        <v>45815</v>
      </c>
      <c r="C525" t="s">
        <v>66</v>
      </c>
      <c r="D525" t="s">
        <v>95</v>
      </c>
      <c r="E525" t="s">
        <v>78</v>
      </c>
      <c r="G525">
        <v>4</v>
      </c>
      <c r="H525">
        <v>0</v>
      </c>
      <c r="K525">
        <v>0</v>
      </c>
    </row>
    <row r="526" spans="1:11" x14ac:dyDescent="0.35">
      <c r="A526" t="s">
        <v>91</v>
      </c>
      <c r="B526" s="37">
        <v>45815</v>
      </c>
      <c r="C526" t="s">
        <v>66</v>
      </c>
      <c r="D526" t="s">
        <v>95</v>
      </c>
      <c r="E526" t="s">
        <v>78</v>
      </c>
      <c r="G526">
        <v>2</v>
      </c>
      <c r="H526">
        <v>1</v>
      </c>
      <c r="K526">
        <v>0</v>
      </c>
    </row>
    <row r="527" spans="1:11" x14ac:dyDescent="0.35">
      <c r="A527" t="s">
        <v>91</v>
      </c>
      <c r="B527" s="37">
        <v>45815</v>
      </c>
      <c r="C527" t="s">
        <v>66</v>
      </c>
      <c r="D527" t="s">
        <v>95</v>
      </c>
      <c r="E527" t="s">
        <v>78</v>
      </c>
      <c r="G527">
        <v>3</v>
      </c>
      <c r="H527">
        <v>3</v>
      </c>
      <c r="K527">
        <v>0</v>
      </c>
    </row>
    <row r="528" spans="1:11" x14ac:dyDescent="0.35">
      <c r="A528" t="s">
        <v>91</v>
      </c>
      <c r="B528" s="37">
        <v>45815</v>
      </c>
      <c r="C528" t="s">
        <v>66</v>
      </c>
      <c r="D528" t="s">
        <v>95</v>
      </c>
      <c r="E528" t="s">
        <v>78</v>
      </c>
      <c r="G528">
        <v>4</v>
      </c>
      <c r="H528">
        <v>2</v>
      </c>
      <c r="K528">
        <v>0</v>
      </c>
    </row>
    <row r="529" spans="1:11" x14ac:dyDescent="0.35">
      <c r="A529" t="s">
        <v>91</v>
      </c>
      <c r="B529" s="37">
        <v>45815</v>
      </c>
      <c r="C529" t="s">
        <v>66</v>
      </c>
      <c r="D529" t="s">
        <v>95</v>
      </c>
      <c r="E529" t="s">
        <v>69</v>
      </c>
      <c r="G529">
        <v>1</v>
      </c>
      <c r="H529">
        <v>0</v>
      </c>
      <c r="J529">
        <v>0</v>
      </c>
      <c r="K529">
        <v>0</v>
      </c>
    </row>
    <row r="530" spans="1:11" x14ac:dyDescent="0.35">
      <c r="A530" t="s">
        <v>91</v>
      </c>
      <c r="B530" s="37">
        <v>45815</v>
      </c>
      <c r="C530" t="s">
        <v>66</v>
      </c>
      <c r="D530" t="s">
        <v>95</v>
      </c>
      <c r="E530" t="s">
        <v>69</v>
      </c>
      <c r="G530">
        <v>2</v>
      </c>
      <c r="H530">
        <v>1</v>
      </c>
      <c r="J530">
        <v>0</v>
      </c>
      <c r="K530">
        <v>0</v>
      </c>
    </row>
    <row r="531" spans="1:11" x14ac:dyDescent="0.35">
      <c r="A531" t="s">
        <v>91</v>
      </c>
      <c r="B531" s="37">
        <v>45815</v>
      </c>
      <c r="C531" t="s">
        <v>66</v>
      </c>
      <c r="D531" t="s">
        <v>95</v>
      </c>
      <c r="E531" t="s">
        <v>69</v>
      </c>
      <c r="G531">
        <v>1</v>
      </c>
      <c r="H531">
        <v>0</v>
      </c>
      <c r="J531">
        <v>0</v>
      </c>
      <c r="K531">
        <v>0</v>
      </c>
    </row>
    <row r="532" spans="1:11" x14ac:dyDescent="0.35">
      <c r="A532" t="s">
        <v>91</v>
      </c>
      <c r="B532" s="37">
        <v>45815</v>
      </c>
      <c r="C532" t="s">
        <v>66</v>
      </c>
      <c r="D532" t="s">
        <v>95</v>
      </c>
      <c r="E532" t="s">
        <v>69</v>
      </c>
      <c r="G532">
        <v>2</v>
      </c>
      <c r="H532">
        <v>1</v>
      </c>
      <c r="J532">
        <v>0</v>
      </c>
      <c r="K532">
        <v>0</v>
      </c>
    </row>
    <row r="533" spans="1:11" x14ac:dyDescent="0.35">
      <c r="A533" t="s">
        <v>91</v>
      </c>
      <c r="B533" s="37">
        <v>45815</v>
      </c>
      <c r="C533" t="s">
        <v>66</v>
      </c>
      <c r="D533" t="s">
        <v>95</v>
      </c>
      <c r="E533" t="s">
        <v>69</v>
      </c>
      <c r="G533">
        <v>1</v>
      </c>
      <c r="H533">
        <v>0</v>
      </c>
      <c r="J533">
        <v>0</v>
      </c>
      <c r="K533">
        <v>0</v>
      </c>
    </row>
    <row r="534" spans="1:11" x14ac:dyDescent="0.35">
      <c r="A534" t="s">
        <v>91</v>
      </c>
      <c r="B534" s="37">
        <v>45815</v>
      </c>
      <c r="C534" t="s">
        <v>66</v>
      </c>
      <c r="D534" t="s">
        <v>95</v>
      </c>
      <c r="E534" t="s">
        <v>69</v>
      </c>
      <c r="G534">
        <v>12</v>
      </c>
      <c r="H534">
        <v>0</v>
      </c>
      <c r="J534">
        <v>0</v>
      </c>
      <c r="K534">
        <v>0</v>
      </c>
    </row>
    <row r="535" spans="1:11" x14ac:dyDescent="0.35">
      <c r="A535" t="s">
        <v>91</v>
      </c>
      <c r="B535" s="37">
        <v>45815</v>
      </c>
      <c r="C535" t="s">
        <v>66</v>
      </c>
      <c r="D535" t="s">
        <v>95</v>
      </c>
      <c r="E535" t="s">
        <v>69</v>
      </c>
      <c r="G535">
        <v>2</v>
      </c>
      <c r="H535">
        <v>0</v>
      </c>
      <c r="J535">
        <v>0</v>
      </c>
      <c r="K535">
        <v>0</v>
      </c>
    </row>
    <row r="536" spans="1:11" x14ac:dyDescent="0.35">
      <c r="A536" t="s">
        <v>91</v>
      </c>
      <c r="B536" s="37">
        <v>45815</v>
      </c>
      <c r="C536" t="s">
        <v>66</v>
      </c>
      <c r="D536" t="s">
        <v>95</v>
      </c>
      <c r="E536" t="s">
        <v>69</v>
      </c>
      <c r="G536">
        <v>2</v>
      </c>
      <c r="H536">
        <v>0</v>
      </c>
      <c r="J536">
        <v>0</v>
      </c>
      <c r="K536">
        <v>0</v>
      </c>
    </row>
    <row r="537" spans="1:11" x14ac:dyDescent="0.35">
      <c r="A537" t="s">
        <v>91</v>
      </c>
      <c r="B537" s="37">
        <v>45815</v>
      </c>
      <c r="C537" t="s">
        <v>66</v>
      </c>
      <c r="D537" t="s">
        <v>95</v>
      </c>
      <c r="E537" t="s">
        <v>69</v>
      </c>
      <c r="G537">
        <v>4</v>
      </c>
      <c r="H537">
        <v>0</v>
      </c>
      <c r="J537">
        <v>0</v>
      </c>
      <c r="K537">
        <v>0</v>
      </c>
    </row>
    <row r="538" spans="1:11" x14ac:dyDescent="0.35">
      <c r="A538" t="s">
        <v>91</v>
      </c>
      <c r="B538" s="37">
        <v>45815</v>
      </c>
      <c r="C538" t="s">
        <v>66</v>
      </c>
      <c r="D538" t="s">
        <v>95</v>
      </c>
      <c r="E538" t="s">
        <v>69</v>
      </c>
      <c r="G538">
        <v>6</v>
      </c>
      <c r="H538">
        <v>-2</v>
      </c>
      <c r="J538">
        <v>0</v>
      </c>
      <c r="K538">
        <v>0</v>
      </c>
    </row>
    <row r="539" spans="1:11" x14ac:dyDescent="0.35">
      <c r="A539" t="s">
        <v>91</v>
      </c>
      <c r="B539" s="37">
        <v>45815</v>
      </c>
      <c r="C539" t="s">
        <v>66</v>
      </c>
      <c r="D539" t="s">
        <v>95</v>
      </c>
      <c r="E539" t="s">
        <v>69</v>
      </c>
      <c r="G539">
        <v>2</v>
      </c>
      <c r="H539">
        <v>0</v>
      </c>
      <c r="J539">
        <v>0</v>
      </c>
      <c r="K539">
        <v>0</v>
      </c>
    </row>
    <row r="540" spans="1:11" x14ac:dyDescent="0.35">
      <c r="A540" t="s">
        <v>91</v>
      </c>
      <c r="B540" s="37">
        <v>45815</v>
      </c>
      <c r="C540" t="s">
        <v>66</v>
      </c>
      <c r="D540" t="s">
        <v>95</v>
      </c>
      <c r="E540" t="s">
        <v>69</v>
      </c>
      <c r="G540">
        <v>3</v>
      </c>
      <c r="H540">
        <v>0</v>
      </c>
      <c r="J540">
        <v>0</v>
      </c>
      <c r="K540">
        <v>0</v>
      </c>
    </row>
    <row r="541" spans="1:11" x14ac:dyDescent="0.35">
      <c r="A541" t="s">
        <v>91</v>
      </c>
      <c r="B541" s="37">
        <v>45815</v>
      </c>
      <c r="C541" t="s">
        <v>66</v>
      </c>
      <c r="D541" t="s">
        <v>95</v>
      </c>
      <c r="E541" t="s">
        <v>69</v>
      </c>
      <c r="G541">
        <v>8</v>
      </c>
      <c r="H541">
        <v>-2</v>
      </c>
      <c r="J541">
        <v>0</v>
      </c>
      <c r="K541">
        <v>0</v>
      </c>
    </row>
    <row r="542" spans="1:11" x14ac:dyDescent="0.35">
      <c r="A542" t="s">
        <v>91</v>
      </c>
      <c r="B542" s="37">
        <v>45815</v>
      </c>
      <c r="C542" t="s">
        <v>66</v>
      </c>
      <c r="D542" t="s">
        <v>95</v>
      </c>
      <c r="E542" t="s">
        <v>69</v>
      </c>
      <c r="G542">
        <v>5</v>
      </c>
      <c r="H542">
        <v>-1</v>
      </c>
      <c r="J542">
        <v>0</v>
      </c>
      <c r="K542">
        <v>0</v>
      </c>
    </row>
    <row r="543" spans="1:11" x14ac:dyDescent="0.35">
      <c r="A543" t="s">
        <v>91</v>
      </c>
      <c r="B543" s="37">
        <v>45815</v>
      </c>
      <c r="C543" t="s">
        <v>66</v>
      </c>
      <c r="D543" t="s">
        <v>95</v>
      </c>
      <c r="E543" t="s">
        <v>69</v>
      </c>
      <c r="G543">
        <v>1</v>
      </c>
      <c r="H543">
        <v>-1</v>
      </c>
      <c r="J543">
        <v>0</v>
      </c>
      <c r="K543">
        <v>0</v>
      </c>
    </row>
    <row r="544" spans="1:11" x14ac:dyDescent="0.35">
      <c r="A544" t="s">
        <v>91</v>
      </c>
      <c r="B544" s="37">
        <v>45815</v>
      </c>
      <c r="C544" t="s">
        <v>66</v>
      </c>
      <c r="D544" t="s">
        <v>95</v>
      </c>
      <c r="E544" t="s">
        <v>69</v>
      </c>
      <c r="G544">
        <v>6</v>
      </c>
      <c r="H544">
        <v>0</v>
      </c>
      <c r="J544">
        <v>0</v>
      </c>
      <c r="K544">
        <v>0</v>
      </c>
    </row>
    <row r="545" spans="1:11" x14ac:dyDescent="0.35">
      <c r="A545" t="s">
        <v>91</v>
      </c>
      <c r="B545" s="37">
        <v>45820</v>
      </c>
      <c r="C545" t="s">
        <v>89</v>
      </c>
      <c r="D545" t="s">
        <v>96</v>
      </c>
      <c r="E545" t="s">
        <v>78</v>
      </c>
      <c r="G545">
        <v>1</v>
      </c>
      <c r="H545">
        <v>0</v>
      </c>
      <c r="K545">
        <v>0</v>
      </c>
    </row>
    <row r="546" spans="1:11" x14ac:dyDescent="0.35">
      <c r="A546" t="s">
        <v>91</v>
      </c>
      <c r="B546" s="37">
        <v>45820</v>
      </c>
      <c r="C546" t="s">
        <v>89</v>
      </c>
      <c r="D546" t="s">
        <v>96</v>
      </c>
      <c r="E546" t="s">
        <v>78</v>
      </c>
      <c r="G546">
        <v>1</v>
      </c>
      <c r="H546">
        <v>0</v>
      </c>
      <c r="K546">
        <v>0</v>
      </c>
    </row>
    <row r="547" spans="1:11" x14ac:dyDescent="0.35">
      <c r="A547" t="s">
        <v>91</v>
      </c>
      <c r="B547" s="37">
        <v>45820</v>
      </c>
      <c r="C547" t="s">
        <v>89</v>
      </c>
      <c r="D547" t="s">
        <v>96</v>
      </c>
      <c r="E547" t="s">
        <v>78</v>
      </c>
      <c r="G547">
        <v>2</v>
      </c>
      <c r="H547">
        <v>0</v>
      </c>
      <c r="K547">
        <v>0</v>
      </c>
    </row>
    <row r="548" spans="1:11" x14ac:dyDescent="0.35">
      <c r="A548" t="s">
        <v>91</v>
      </c>
      <c r="B548" s="37">
        <v>45820</v>
      </c>
      <c r="C548" t="s">
        <v>89</v>
      </c>
      <c r="D548" t="s">
        <v>96</v>
      </c>
      <c r="E548" t="s">
        <v>78</v>
      </c>
      <c r="G548">
        <v>1</v>
      </c>
      <c r="H548">
        <v>0</v>
      </c>
      <c r="K548">
        <v>0</v>
      </c>
    </row>
    <row r="549" spans="1:11" x14ac:dyDescent="0.35">
      <c r="A549" t="s">
        <v>91</v>
      </c>
      <c r="B549" s="37">
        <v>45820</v>
      </c>
      <c r="C549" t="s">
        <v>89</v>
      </c>
      <c r="D549" t="s">
        <v>96</v>
      </c>
      <c r="E549" t="s">
        <v>78</v>
      </c>
      <c r="G549">
        <v>1</v>
      </c>
      <c r="H549">
        <v>0</v>
      </c>
      <c r="K549">
        <v>0</v>
      </c>
    </row>
    <row r="550" spans="1:11" x14ac:dyDescent="0.35">
      <c r="A550" t="s">
        <v>91</v>
      </c>
      <c r="B550" s="37">
        <v>45820</v>
      </c>
      <c r="C550" t="s">
        <v>89</v>
      </c>
      <c r="D550" t="s">
        <v>96</v>
      </c>
      <c r="E550" t="s">
        <v>78</v>
      </c>
      <c r="G550">
        <v>1</v>
      </c>
      <c r="H550">
        <v>0</v>
      </c>
      <c r="K550">
        <v>0</v>
      </c>
    </row>
    <row r="551" spans="1:11" x14ac:dyDescent="0.35">
      <c r="A551" t="s">
        <v>91</v>
      </c>
      <c r="B551" s="37">
        <v>45820</v>
      </c>
      <c r="C551" t="s">
        <v>89</v>
      </c>
      <c r="D551" t="s">
        <v>96</v>
      </c>
      <c r="E551" t="s">
        <v>78</v>
      </c>
      <c r="G551">
        <v>1</v>
      </c>
      <c r="H551">
        <v>0</v>
      </c>
      <c r="K551">
        <v>0</v>
      </c>
    </row>
    <row r="552" spans="1:11" x14ac:dyDescent="0.35">
      <c r="A552" t="s">
        <v>91</v>
      </c>
      <c r="B552" s="37">
        <v>45820</v>
      </c>
      <c r="C552" t="s">
        <v>89</v>
      </c>
      <c r="D552" t="s">
        <v>96</v>
      </c>
      <c r="E552" t="s">
        <v>78</v>
      </c>
      <c r="G552">
        <v>1</v>
      </c>
      <c r="H552">
        <v>0</v>
      </c>
      <c r="K552">
        <v>0</v>
      </c>
    </row>
    <row r="553" spans="1:11" x14ac:dyDescent="0.35">
      <c r="A553" t="s">
        <v>91</v>
      </c>
      <c r="B553" s="37">
        <v>45820</v>
      </c>
      <c r="C553" t="s">
        <v>89</v>
      </c>
      <c r="D553" t="s">
        <v>96</v>
      </c>
      <c r="E553" t="s">
        <v>78</v>
      </c>
      <c r="G553">
        <v>2</v>
      </c>
      <c r="H553">
        <v>-1</v>
      </c>
      <c r="K553">
        <v>0</v>
      </c>
    </row>
    <row r="554" spans="1:11" x14ac:dyDescent="0.35">
      <c r="A554" t="s">
        <v>91</v>
      </c>
      <c r="B554" s="37">
        <v>45820</v>
      </c>
      <c r="C554" t="s">
        <v>89</v>
      </c>
      <c r="D554" t="s">
        <v>96</v>
      </c>
      <c r="E554" t="s">
        <v>78</v>
      </c>
      <c r="G554">
        <v>1</v>
      </c>
      <c r="H554">
        <v>0</v>
      </c>
      <c r="K554">
        <v>0</v>
      </c>
    </row>
    <row r="555" spans="1:11" x14ac:dyDescent="0.35">
      <c r="A555" t="s">
        <v>91</v>
      </c>
      <c r="B555" s="37">
        <v>45820</v>
      </c>
      <c r="C555" t="s">
        <v>89</v>
      </c>
      <c r="D555" t="s">
        <v>96</v>
      </c>
      <c r="E555" t="s">
        <v>78</v>
      </c>
      <c r="G555">
        <v>0</v>
      </c>
      <c r="H555">
        <v>-1</v>
      </c>
      <c r="K555">
        <v>0</v>
      </c>
    </row>
    <row r="556" spans="1:11" x14ac:dyDescent="0.35">
      <c r="A556" t="s">
        <v>91</v>
      </c>
      <c r="B556" s="37">
        <v>45820</v>
      </c>
      <c r="C556" t="s">
        <v>89</v>
      </c>
      <c r="D556" t="s">
        <v>96</v>
      </c>
      <c r="E556" t="s">
        <v>78</v>
      </c>
      <c r="G556">
        <v>1</v>
      </c>
      <c r="H556">
        <v>0</v>
      </c>
      <c r="K556">
        <v>0</v>
      </c>
    </row>
    <row r="557" spans="1:11" x14ac:dyDescent="0.35">
      <c r="A557" t="s">
        <v>91</v>
      </c>
      <c r="B557" s="37">
        <v>45820</v>
      </c>
      <c r="C557" t="s">
        <v>89</v>
      </c>
      <c r="D557" t="s">
        <v>96</v>
      </c>
      <c r="E557" t="s">
        <v>78</v>
      </c>
      <c r="G557">
        <v>1</v>
      </c>
      <c r="H557">
        <v>0</v>
      </c>
      <c r="K557">
        <v>0</v>
      </c>
    </row>
    <row r="558" spans="1:11" x14ac:dyDescent="0.35">
      <c r="A558" t="s">
        <v>91</v>
      </c>
      <c r="B558" s="37">
        <v>45820</v>
      </c>
      <c r="C558" t="s">
        <v>89</v>
      </c>
      <c r="D558" t="s">
        <v>96</v>
      </c>
      <c r="E558" t="s">
        <v>78</v>
      </c>
      <c r="G558">
        <v>4</v>
      </c>
      <c r="H558">
        <v>0</v>
      </c>
      <c r="K558">
        <v>0</v>
      </c>
    </row>
    <row r="559" spans="1:11" x14ac:dyDescent="0.35">
      <c r="A559" t="s">
        <v>91</v>
      </c>
      <c r="B559" s="37">
        <v>45820</v>
      </c>
      <c r="C559" t="s">
        <v>89</v>
      </c>
      <c r="D559" t="s">
        <v>96</v>
      </c>
      <c r="E559" t="s">
        <v>78</v>
      </c>
      <c r="G559">
        <v>2</v>
      </c>
      <c r="H559">
        <v>1</v>
      </c>
      <c r="K559">
        <v>0</v>
      </c>
    </row>
    <row r="560" spans="1:11" x14ac:dyDescent="0.35">
      <c r="A560" t="s">
        <v>91</v>
      </c>
      <c r="B560" s="37">
        <v>45820</v>
      </c>
      <c r="C560" t="s">
        <v>89</v>
      </c>
      <c r="D560" t="s">
        <v>96</v>
      </c>
      <c r="E560" t="s">
        <v>78</v>
      </c>
      <c r="G560">
        <v>3</v>
      </c>
      <c r="H560">
        <v>3</v>
      </c>
      <c r="K560">
        <v>0</v>
      </c>
    </row>
    <row r="561" spans="1:11" x14ac:dyDescent="0.35">
      <c r="A561" t="s">
        <v>91</v>
      </c>
      <c r="B561" s="37">
        <v>45820</v>
      </c>
      <c r="C561" t="s">
        <v>89</v>
      </c>
      <c r="D561" t="s">
        <v>96</v>
      </c>
      <c r="E561" t="s">
        <v>78</v>
      </c>
      <c r="G561">
        <v>4</v>
      </c>
      <c r="H561">
        <v>2</v>
      </c>
      <c r="K561">
        <v>0</v>
      </c>
    </row>
    <row r="562" spans="1:11" x14ac:dyDescent="0.35">
      <c r="A562" t="s">
        <v>91</v>
      </c>
      <c r="B562" s="37">
        <v>45820</v>
      </c>
      <c r="C562" t="s">
        <v>89</v>
      </c>
      <c r="D562" t="s">
        <v>95</v>
      </c>
      <c r="E562" t="s">
        <v>69</v>
      </c>
      <c r="G562">
        <v>1</v>
      </c>
      <c r="H562">
        <v>0</v>
      </c>
      <c r="J562">
        <v>0</v>
      </c>
      <c r="K562">
        <v>0</v>
      </c>
    </row>
    <row r="563" spans="1:11" x14ac:dyDescent="0.35">
      <c r="A563" t="s">
        <v>91</v>
      </c>
      <c r="B563" s="37">
        <v>45820</v>
      </c>
      <c r="C563" t="s">
        <v>89</v>
      </c>
      <c r="D563" t="s">
        <v>95</v>
      </c>
      <c r="E563" t="s">
        <v>69</v>
      </c>
      <c r="G563">
        <v>2</v>
      </c>
      <c r="H563">
        <v>1</v>
      </c>
      <c r="J563">
        <v>0</v>
      </c>
      <c r="K563">
        <v>0</v>
      </c>
    </row>
    <row r="564" spans="1:11" x14ac:dyDescent="0.35">
      <c r="A564" t="s">
        <v>91</v>
      </c>
      <c r="B564" s="37">
        <v>45820</v>
      </c>
      <c r="C564" t="s">
        <v>89</v>
      </c>
      <c r="D564" t="s">
        <v>95</v>
      </c>
      <c r="E564" t="s">
        <v>69</v>
      </c>
      <c r="G564">
        <v>1</v>
      </c>
      <c r="H564">
        <v>0</v>
      </c>
      <c r="J564">
        <v>0</v>
      </c>
      <c r="K564">
        <v>0</v>
      </c>
    </row>
    <row r="565" spans="1:11" x14ac:dyDescent="0.35">
      <c r="A565" t="s">
        <v>91</v>
      </c>
      <c r="B565" s="37">
        <v>45820</v>
      </c>
      <c r="C565" t="s">
        <v>89</v>
      </c>
      <c r="D565" t="s">
        <v>95</v>
      </c>
      <c r="E565" t="s">
        <v>69</v>
      </c>
      <c r="G565">
        <v>2</v>
      </c>
      <c r="H565">
        <v>1</v>
      </c>
      <c r="J565">
        <v>0</v>
      </c>
      <c r="K565">
        <v>0</v>
      </c>
    </row>
    <row r="566" spans="1:11" x14ac:dyDescent="0.35">
      <c r="A566" t="s">
        <v>91</v>
      </c>
      <c r="B566" s="37">
        <v>45820</v>
      </c>
      <c r="C566" t="s">
        <v>89</v>
      </c>
      <c r="D566" t="s">
        <v>95</v>
      </c>
      <c r="E566" t="s">
        <v>69</v>
      </c>
      <c r="G566">
        <v>1</v>
      </c>
      <c r="H566">
        <v>0</v>
      </c>
      <c r="J566">
        <v>0</v>
      </c>
      <c r="K566">
        <v>0</v>
      </c>
    </row>
    <row r="567" spans="1:11" x14ac:dyDescent="0.35">
      <c r="A567" t="s">
        <v>91</v>
      </c>
      <c r="B567" s="37">
        <v>45820</v>
      </c>
      <c r="C567" t="s">
        <v>89</v>
      </c>
      <c r="D567" t="s">
        <v>95</v>
      </c>
      <c r="E567" t="s">
        <v>69</v>
      </c>
      <c r="G567">
        <v>12</v>
      </c>
      <c r="H567">
        <v>0</v>
      </c>
      <c r="J567">
        <v>0</v>
      </c>
      <c r="K567">
        <v>0</v>
      </c>
    </row>
    <row r="568" spans="1:11" x14ac:dyDescent="0.35">
      <c r="A568" t="s">
        <v>91</v>
      </c>
      <c r="B568" s="37">
        <v>45820</v>
      </c>
      <c r="C568" t="s">
        <v>89</v>
      </c>
      <c r="D568" t="s">
        <v>95</v>
      </c>
      <c r="E568" t="s">
        <v>69</v>
      </c>
      <c r="G568">
        <v>2</v>
      </c>
      <c r="H568">
        <v>0</v>
      </c>
      <c r="J568">
        <v>0</v>
      </c>
      <c r="K568">
        <v>0</v>
      </c>
    </row>
    <row r="569" spans="1:11" x14ac:dyDescent="0.35">
      <c r="A569" t="s">
        <v>91</v>
      </c>
      <c r="B569" s="37">
        <v>45820</v>
      </c>
      <c r="C569" t="s">
        <v>89</v>
      </c>
      <c r="D569" t="s">
        <v>95</v>
      </c>
      <c r="E569" t="s">
        <v>69</v>
      </c>
      <c r="G569">
        <v>2</v>
      </c>
      <c r="H569">
        <v>0</v>
      </c>
      <c r="J569">
        <v>0</v>
      </c>
      <c r="K569">
        <v>0</v>
      </c>
    </row>
    <row r="570" spans="1:11" x14ac:dyDescent="0.35">
      <c r="A570" t="s">
        <v>91</v>
      </c>
      <c r="B570" s="37">
        <v>45820</v>
      </c>
      <c r="C570" t="s">
        <v>89</v>
      </c>
      <c r="D570" t="s">
        <v>95</v>
      </c>
      <c r="E570" t="s">
        <v>69</v>
      </c>
      <c r="G570">
        <v>4</v>
      </c>
      <c r="H570">
        <v>0</v>
      </c>
      <c r="J570">
        <v>0</v>
      </c>
      <c r="K570">
        <v>0</v>
      </c>
    </row>
    <row r="571" spans="1:11" x14ac:dyDescent="0.35">
      <c r="A571" t="s">
        <v>91</v>
      </c>
      <c r="B571" s="37">
        <v>45820</v>
      </c>
      <c r="C571" t="s">
        <v>89</v>
      </c>
      <c r="D571" t="s">
        <v>95</v>
      </c>
      <c r="E571" t="s">
        <v>69</v>
      </c>
      <c r="G571">
        <v>6</v>
      </c>
      <c r="H571">
        <v>-2</v>
      </c>
      <c r="J571">
        <v>0</v>
      </c>
      <c r="K571">
        <v>0</v>
      </c>
    </row>
    <row r="572" spans="1:11" x14ac:dyDescent="0.35">
      <c r="A572" t="s">
        <v>91</v>
      </c>
      <c r="B572" s="37">
        <v>45820</v>
      </c>
      <c r="C572" t="s">
        <v>89</v>
      </c>
      <c r="D572" t="s">
        <v>95</v>
      </c>
      <c r="E572" t="s">
        <v>69</v>
      </c>
      <c r="G572">
        <v>2</v>
      </c>
      <c r="H572">
        <v>0</v>
      </c>
      <c r="J572">
        <v>0</v>
      </c>
      <c r="K572">
        <v>0</v>
      </c>
    </row>
    <row r="573" spans="1:11" x14ac:dyDescent="0.35">
      <c r="A573" t="s">
        <v>91</v>
      </c>
      <c r="B573" s="37">
        <v>45820</v>
      </c>
      <c r="C573" t="s">
        <v>89</v>
      </c>
      <c r="D573" t="s">
        <v>95</v>
      </c>
      <c r="E573" t="s">
        <v>69</v>
      </c>
      <c r="G573">
        <v>3</v>
      </c>
      <c r="H573">
        <v>0</v>
      </c>
      <c r="J573">
        <v>0</v>
      </c>
      <c r="K573">
        <v>0</v>
      </c>
    </row>
    <row r="574" spans="1:11" x14ac:dyDescent="0.35">
      <c r="A574" t="s">
        <v>91</v>
      </c>
      <c r="B574" s="37">
        <v>45820</v>
      </c>
      <c r="C574" t="s">
        <v>89</v>
      </c>
      <c r="D574" t="s">
        <v>95</v>
      </c>
      <c r="E574" t="s">
        <v>69</v>
      </c>
      <c r="G574">
        <v>8</v>
      </c>
      <c r="H574">
        <v>-2</v>
      </c>
      <c r="J574">
        <v>0</v>
      </c>
      <c r="K574">
        <v>0</v>
      </c>
    </row>
    <row r="575" spans="1:11" x14ac:dyDescent="0.35">
      <c r="A575" t="s">
        <v>91</v>
      </c>
      <c r="B575" s="37">
        <v>45820</v>
      </c>
      <c r="C575" t="s">
        <v>89</v>
      </c>
      <c r="D575" t="s">
        <v>95</v>
      </c>
      <c r="E575" t="s">
        <v>69</v>
      </c>
      <c r="G575">
        <v>5</v>
      </c>
      <c r="H575">
        <v>-1</v>
      </c>
      <c r="J575">
        <v>0</v>
      </c>
      <c r="K575">
        <v>0</v>
      </c>
    </row>
    <row r="576" spans="1:11" x14ac:dyDescent="0.35">
      <c r="A576" t="s">
        <v>91</v>
      </c>
      <c r="B576" s="37">
        <v>45820</v>
      </c>
      <c r="C576" t="s">
        <v>89</v>
      </c>
      <c r="D576" t="s">
        <v>95</v>
      </c>
      <c r="E576" t="s">
        <v>69</v>
      </c>
      <c r="G576">
        <v>1</v>
      </c>
      <c r="H576">
        <v>-1</v>
      </c>
      <c r="J576">
        <v>0</v>
      </c>
      <c r="K576">
        <v>0</v>
      </c>
    </row>
    <row r="577" spans="1:11" x14ac:dyDescent="0.35">
      <c r="A577" t="s">
        <v>91</v>
      </c>
      <c r="B577" s="37">
        <v>45820</v>
      </c>
      <c r="C577" t="s">
        <v>89</v>
      </c>
      <c r="D577" t="s">
        <v>95</v>
      </c>
      <c r="E577" t="s">
        <v>69</v>
      </c>
      <c r="G577">
        <v>6</v>
      </c>
      <c r="H577">
        <v>0</v>
      </c>
      <c r="J577">
        <v>0</v>
      </c>
      <c r="K577">
        <v>0</v>
      </c>
    </row>
    <row r="578" spans="1:11" x14ac:dyDescent="0.35">
      <c r="A578" t="s">
        <v>91</v>
      </c>
      <c r="B578" s="37">
        <v>45822</v>
      </c>
      <c r="C578" t="s">
        <v>89</v>
      </c>
      <c r="D578" t="s">
        <v>94</v>
      </c>
      <c r="E578" t="s">
        <v>82</v>
      </c>
      <c r="G578">
        <v>1</v>
      </c>
      <c r="H578">
        <v>-1</v>
      </c>
      <c r="K578">
        <v>0</v>
      </c>
    </row>
    <row r="579" spans="1:11" x14ac:dyDescent="0.35">
      <c r="A579" t="s">
        <v>91</v>
      </c>
      <c r="B579" s="37">
        <v>45822</v>
      </c>
      <c r="C579" t="s">
        <v>89</v>
      </c>
      <c r="D579" t="s">
        <v>94</v>
      </c>
      <c r="E579" t="s">
        <v>82</v>
      </c>
      <c r="G579">
        <v>0</v>
      </c>
      <c r="H579">
        <v>0</v>
      </c>
      <c r="J579">
        <v>3</v>
      </c>
      <c r="K579">
        <v>-3</v>
      </c>
    </row>
    <row r="580" spans="1:11" x14ac:dyDescent="0.35">
      <c r="A580" t="s">
        <v>91</v>
      </c>
      <c r="B580" s="37">
        <v>45822</v>
      </c>
      <c r="C580" t="s">
        <v>89</v>
      </c>
      <c r="D580" t="s">
        <v>94</v>
      </c>
      <c r="E580" t="s">
        <v>82</v>
      </c>
      <c r="G580">
        <v>6</v>
      </c>
      <c r="H580">
        <v>6</v>
      </c>
      <c r="J580">
        <v>4</v>
      </c>
      <c r="K580">
        <v>-2</v>
      </c>
    </row>
    <row r="581" spans="1:11" x14ac:dyDescent="0.35">
      <c r="A581" t="s">
        <v>91</v>
      </c>
      <c r="B581" s="37">
        <v>45822</v>
      </c>
      <c r="C581" t="s">
        <v>89</v>
      </c>
      <c r="D581" t="s">
        <v>94</v>
      </c>
      <c r="E581" t="s">
        <v>82</v>
      </c>
      <c r="G581">
        <v>1</v>
      </c>
      <c r="H581">
        <v>0</v>
      </c>
      <c r="K581">
        <v>0</v>
      </c>
    </row>
    <row r="582" spans="1:11" x14ac:dyDescent="0.35">
      <c r="A582" t="s">
        <v>91</v>
      </c>
      <c r="B582" s="37">
        <v>45822</v>
      </c>
      <c r="C582" t="s">
        <v>89</v>
      </c>
      <c r="D582" t="s">
        <v>94</v>
      </c>
      <c r="E582" t="s">
        <v>82</v>
      </c>
      <c r="G582">
        <v>1</v>
      </c>
      <c r="H582">
        <v>0</v>
      </c>
      <c r="K582">
        <v>0</v>
      </c>
    </row>
    <row r="583" spans="1:11" x14ac:dyDescent="0.35">
      <c r="A583" t="s">
        <v>91</v>
      </c>
      <c r="B583" s="37">
        <v>45822</v>
      </c>
      <c r="C583" t="s">
        <v>89</v>
      </c>
      <c r="D583" t="s">
        <v>94</v>
      </c>
      <c r="E583" t="s">
        <v>82</v>
      </c>
      <c r="G583">
        <v>4</v>
      </c>
      <c r="H583">
        <v>-2</v>
      </c>
      <c r="K583">
        <v>0</v>
      </c>
    </row>
    <row r="584" spans="1:11" x14ac:dyDescent="0.35">
      <c r="A584" t="s">
        <v>91</v>
      </c>
      <c r="B584" s="37">
        <v>45822</v>
      </c>
      <c r="C584" t="s">
        <v>89</v>
      </c>
      <c r="D584" t="s">
        <v>94</v>
      </c>
      <c r="E584" t="s">
        <v>83</v>
      </c>
      <c r="G584">
        <v>1</v>
      </c>
      <c r="H584">
        <v>-1</v>
      </c>
      <c r="K584">
        <v>0</v>
      </c>
    </row>
    <row r="585" spans="1:11" x14ac:dyDescent="0.35">
      <c r="A585" t="s">
        <v>91</v>
      </c>
      <c r="B585" s="37">
        <v>45822</v>
      </c>
      <c r="C585" t="s">
        <v>89</v>
      </c>
      <c r="D585" t="s">
        <v>94</v>
      </c>
      <c r="E585" t="s">
        <v>83</v>
      </c>
      <c r="G585">
        <v>1</v>
      </c>
      <c r="H585">
        <v>0</v>
      </c>
      <c r="K585">
        <v>0</v>
      </c>
    </row>
    <row r="586" spans="1:11" x14ac:dyDescent="0.35">
      <c r="A586" t="s">
        <v>91</v>
      </c>
      <c r="B586" s="37">
        <v>45822</v>
      </c>
      <c r="C586" t="s">
        <v>89</v>
      </c>
      <c r="D586" t="s">
        <v>94</v>
      </c>
      <c r="E586" t="s">
        <v>83</v>
      </c>
      <c r="G586">
        <v>1</v>
      </c>
      <c r="H586">
        <v>0</v>
      </c>
      <c r="K586">
        <v>0</v>
      </c>
    </row>
    <row r="587" spans="1:11" x14ac:dyDescent="0.35">
      <c r="A587" t="s">
        <v>91</v>
      </c>
      <c r="B587" s="37">
        <v>45822</v>
      </c>
      <c r="C587" t="s">
        <v>89</v>
      </c>
      <c r="D587" t="s">
        <v>94</v>
      </c>
      <c r="E587" t="s">
        <v>83</v>
      </c>
      <c r="G587">
        <v>4</v>
      </c>
      <c r="H587">
        <v>1</v>
      </c>
      <c r="J587">
        <v>3</v>
      </c>
      <c r="K587">
        <v>-1</v>
      </c>
    </row>
    <row r="588" spans="1:11" x14ac:dyDescent="0.35">
      <c r="A588" t="s">
        <v>97</v>
      </c>
      <c r="B588" s="37"/>
      <c r="C588" t="s">
        <v>98</v>
      </c>
      <c r="D588" t="s">
        <v>99</v>
      </c>
      <c r="E588" t="s">
        <v>388</v>
      </c>
      <c r="G588">
        <v>8</v>
      </c>
      <c r="H588">
        <v>8</v>
      </c>
      <c r="J588">
        <v>15</v>
      </c>
      <c r="K588">
        <v>15</v>
      </c>
    </row>
    <row r="589" spans="1:11" x14ac:dyDescent="0.35">
      <c r="A589" t="s">
        <v>97</v>
      </c>
      <c r="B589" s="37"/>
      <c r="C589" t="s">
        <v>64</v>
      </c>
      <c r="D589" t="s">
        <v>99</v>
      </c>
      <c r="E589" t="s">
        <v>390</v>
      </c>
      <c r="G589">
        <v>5</v>
      </c>
      <c r="H589">
        <v>5</v>
      </c>
      <c r="J589">
        <v>9</v>
      </c>
      <c r="K589">
        <v>9</v>
      </c>
    </row>
    <row r="590" spans="1:11" x14ac:dyDescent="0.35">
      <c r="A590" t="s">
        <v>97</v>
      </c>
      <c r="B590" s="37"/>
      <c r="C590" t="s">
        <v>100</v>
      </c>
      <c r="D590" t="s">
        <v>87</v>
      </c>
      <c r="E590" t="s">
        <v>392</v>
      </c>
      <c r="G590">
        <v>17</v>
      </c>
      <c r="H590">
        <v>-13</v>
      </c>
      <c r="J590">
        <v>14</v>
      </c>
      <c r="K590">
        <v>9</v>
      </c>
    </row>
    <row r="591" spans="1:11" x14ac:dyDescent="0.35">
      <c r="A591" t="s">
        <v>97</v>
      </c>
      <c r="B591" s="37"/>
      <c r="C591" t="s">
        <v>64</v>
      </c>
      <c r="D591" t="s">
        <v>87</v>
      </c>
      <c r="E591" t="s">
        <v>394</v>
      </c>
      <c r="G591">
        <v>5</v>
      </c>
      <c r="H591">
        <v>0</v>
      </c>
      <c r="J591">
        <v>13</v>
      </c>
      <c r="K591">
        <v>-7</v>
      </c>
    </row>
    <row r="592" spans="1:11" x14ac:dyDescent="0.35">
      <c r="A592" t="s">
        <v>97</v>
      </c>
      <c r="B592" s="37"/>
      <c r="C592" t="s">
        <v>98</v>
      </c>
      <c r="D592" t="s">
        <v>87</v>
      </c>
      <c r="E592" t="s">
        <v>396</v>
      </c>
      <c r="G592">
        <v>4</v>
      </c>
      <c r="H592">
        <v>-1</v>
      </c>
      <c r="J592">
        <v>12</v>
      </c>
      <c r="K592">
        <v>-8</v>
      </c>
    </row>
    <row r="593" spans="1:11" x14ac:dyDescent="0.35">
      <c r="A593" t="s">
        <v>97</v>
      </c>
      <c r="B593" s="37"/>
      <c r="C593" t="s">
        <v>64</v>
      </c>
      <c r="D593" t="s">
        <v>99</v>
      </c>
      <c r="E593" t="s">
        <v>397</v>
      </c>
      <c r="G593">
        <v>3</v>
      </c>
      <c r="H593">
        <v>0</v>
      </c>
      <c r="J593">
        <v>0</v>
      </c>
      <c r="K593">
        <v>0</v>
      </c>
    </row>
    <row r="594" spans="1:11" x14ac:dyDescent="0.35">
      <c r="A594" t="s">
        <v>97</v>
      </c>
      <c r="B594" s="37"/>
      <c r="C594" t="s">
        <v>64</v>
      </c>
      <c r="D594" t="s">
        <v>87</v>
      </c>
      <c r="E594" t="s">
        <v>399</v>
      </c>
      <c r="G594">
        <v>2</v>
      </c>
      <c r="H594">
        <v>0</v>
      </c>
      <c r="J594">
        <v>0</v>
      </c>
      <c r="K594">
        <v>0</v>
      </c>
    </row>
    <row r="595" spans="1:11" x14ac:dyDescent="0.35">
      <c r="A595" t="s">
        <v>97</v>
      </c>
      <c r="B595" s="37"/>
      <c r="C595" t="s">
        <v>98</v>
      </c>
      <c r="D595" t="s">
        <v>87</v>
      </c>
      <c r="E595" t="s">
        <v>401</v>
      </c>
      <c r="G595">
        <v>3</v>
      </c>
      <c r="H595">
        <v>1</v>
      </c>
      <c r="J595">
        <v>0</v>
      </c>
      <c r="K595">
        <v>0</v>
      </c>
    </row>
    <row r="596" spans="1:11" x14ac:dyDescent="0.35">
      <c r="A596" t="s">
        <v>97</v>
      </c>
      <c r="B596" s="37"/>
      <c r="C596" t="s">
        <v>64</v>
      </c>
      <c r="D596" t="s">
        <v>87</v>
      </c>
      <c r="E596" t="s">
        <v>403</v>
      </c>
      <c r="G596">
        <v>0</v>
      </c>
      <c r="H596">
        <v>0</v>
      </c>
      <c r="J596">
        <v>7</v>
      </c>
      <c r="K596">
        <v>1</v>
      </c>
    </row>
    <row r="597" spans="1:11" x14ac:dyDescent="0.35">
      <c r="A597" t="s">
        <v>97</v>
      </c>
      <c r="B597" s="37"/>
      <c r="C597" t="s">
        <v>98</v>
      </c>
      <c r="D597" t="s">
        <v>87</v>
      </c>
      <c r="E597" t="s">
        <v>405</v>
      </c>
      <c r="G597">
        <v>0</v>
      </c>
      <c r="H597">
        <v>0</v>
      </c>
      <c r="J597">
        <v>6</v>
      </c>
      <c r="K597">
        <v>0</v>
      </c>
    </row>
    <row r="598" spans="1:11" x14ac:dyDescent="0.35">
      <c r="A598" t="s">
        <v>97</v>
      </c>
      <c r="B598" s="37"/>
      <c r="C598" t="s">
        <v>64</v>
      </c>
      <c r="D598" t="s">
        <v>99</v>
      </c>
      <c r="E598" t="s">
        <v>388</v>
      </c>
      <c r="G598">
        <v>8</v>
      </c>
      <c r="H598">
        <v>-7</v>
      </c>
      <c r="J598">
        <v>13</v>
      </c>
      <c r="K598">
        <v>13</v>
      </c>
    </row>
    <row r="599" spans="1:11" x14ac:dyDescent="0.35">
      <c r="A599" t="s">
        <v>97</v>
      </c>
      <c r="B599" s="37"/>
      <c r="C599" t="s">
        <v>64</v>
      </c>
      <c r="D599" t="s">
        <v>99</v>
      </c>
      <c r="E599" t="s">
        <v>397</v>
      </c>
      <c r="G599">
        <v>3</v>
      </c>
      <c r="H599">
        <v>0</v>
      </c>
      <c r="J599">
        <v>6</v>
      </c>
      <c r="K599">
        <v>0</v>
      </c>
    </row>
    <row r="600" spans="1:11" x14ac:dyDescent="0.35">
      <c r="A600" t="s">
        <v>97</v>
      </c>
      <c r="B600" s="37"/>
      <c r="C600" t="s">
        <v>98</v>
      </c>
      <c r="D600" t="s">
        <v>99</v>
      </c>
      <c r="E600" t="s">
        <v>390</v>
      </c>
      <c r="G600">
        <v>5</v>
      </c>
      <c r="H600">
        <v>-5</v>
      </c>
      <c r="J600">
        <v>10</v>
      </c>
      <c r="K600">
        <v>10</v>
      </c>
    </row>
    <row r="601" spans="1:11" x14ac:dyDescent="0.35">
      <c r="A601" t="s">
        <v>97</v>
      </c>
      <c r="B601" s="37"/>
      <c r="C601" t="s">
        <v>100</v>
      </c>
      <c r="D601" t="s">
        <v>87</v>
      </c>
      <c r="E601" t="s">
        <v>392</v>
      </c>
      <c r="G601">
        <v>19</v>
      </c>
      <c r="H601">
        <v>-11</v>
      </c>
      <c r="J601">
        <v>17</v>
      </c>
      <c r="K601">
        <v>12</v>
      </c>
    </row>
    <row r="602" spans="1:11" x14ac:dyDescent="0.35">
      <c r="A602" t="s">
        <v>97</v>
      </c>
      <c r="B602" s="37"/>
      <c r="C602" t="s">
        <v>64</v>
      </c>
      <c r="D602" t="s">
        <v>87</v>
      </c>
      <c r="E602" t="s">
        <v>399</v>
      </c>
      <c r="G602">
        <v>2</v>
      </c>
      <c r="H602">
        <v>0</v>
      </c>
      <c r="J602">
        <v>0</v>
      </c>
      <c r="K602">
        <v>0</v>
      </c>
    </row>
    <row r="603" spans="1:11" x14ac:dyDescent="0.35">
      <c r="A603" t="s">
        <v>97</v>
      </c>
      <c r="B603" s="37"/>
      <c r="C603" t="s">
        <v>64</v>
      </c>
      <c r="D603" t="s">
        <v>87</v>
      </c>
      <c r="E603" t="s">
        <v>394</v>
      </c>
      <c r="G603">
        <v>0</v>
      </c>
      <c r="H603">
        <v>-5</v>
      </c>
      <c r="J603">
        <v>10</v>
      </c>
      <c r="K603">
        <v>-10</v>
      </c>
    </row>
    <row r="604" spans="1:11" x14ac:dyDescent="0.35">
      <c r="A604" t="s">
        <v>97</v>
      </c>
      <c r="B604" s="37"/>
      <c r="C604" t="s">
        <v>64</v>
      </c>
      <c r="D604" t="s">
        <v>87</v>
      </c>
      <c r="E604" t="s">
        <v>403</v>
      </c>
      <c r="H604">
        <v>0</v>
      </c>
      <c r="J604">
        <v>6</v>
      </c>
      <c r="K604">
        <v>0</v>
      </c>
    </row>
    <row r="605" spans="1:11" x14ac:dyDescent="0.35">
      <c r="A605" t="s">
        <v>97</v>
      </c>
      <c r="B605" s="37"/>
      <c r="C605" t="s">
        <v>98</v>
      </c>
      <c r="D605" t="s">
        <v>87</v>
      </c>
      <c r="E605" t="s">
        <v>401</v>
      </c>
      <c r="G605">
        <v>3</v>
      </c>
      <c r="H605">
        <v>1</v>
      </c>
      <c r="J605">
        <v>0</v>
      </c>
      <c r="K605">
        <v>0</v>
      </c>
    </row>
    <row r="606" spans="1:11" x14ac:dyDescent="0.35">
      <c r="A606" t="s">
        <v>97</v>
      </c>
      <c r="B606" s="37"/>
      <c r="C606" t="s">
        <v>98</v>
      </c>
      <c r="D606" t="s">
        <v>87</v>
      </c>
      <c r="E606" t="s">
        <v>396</v>
      </c>
      <c r="G606">
        <v>5</v>
      </c>
      <c r="H606">
        <v>0</v>
      </c>
      <c r="J606">
        <v>11</v>
      </c>
      <c r="K606">
        <v>-9</v>
      </c>
    </row>
    <row r="607" spans="1:11" x14ac:dyDescent="0.35">
      <c r="A607" t="s">
        <v>97</v>
      </c>
      <c r="B607" s="37"/>
      <c r="C607" t="s">
        <v>98</v>
      </c>
      <c r="D607" t="s">
        <v>87</v>
      </c>
      <c r="E607" t="s">
        <v>405</v>
      </c>
      <c r="G607">
        <v>0</v>
      </c>
      <c r="H607">
        <v>0</v>
      </c>
      <c r="J607">
        <v>7</v>
      </c>
      <c r="K607">
        <v>1</v>
      </c>
    </row>
    <row r="608" spans="1:11" x14ac:dyDescent="0.35">
      <c r="A608" t="s">
        <v>97</v>
      </c>
      <c r="B608" s="37"/>
      <c r="C608" t="s">
        <v>64</v>
      </c>
      <c r="D608" t="s">
        <v>99</v>
      </c>
      <c r="E608" t="s">
        <v>388</v>
      </c>
      <c r="G608">
        <v>8</v>
      </c>
      <c r="H608">
        <v>-3</v>
      </c>
      <c r="J608">
        <v>13</v>
      </c>
      <c r="K608">
        <v>13</v>
      </c>
    </row>
    <row r="609" spans="1:11" x14ac:dyDescent="0.35">
      <c r="A609" t="s">
        <v>97</v>
      </c>
      <c r="B609" s="37"/>
      <c r="C609" t="s">
        <v>64</v>
      </c>
      <c r="D609" t="s">
        <v>99</v>
      </c>
      <c r="E609" t="s">
        <v>397</v>
      </c>
      <c r="G609">
        <v>3</v>
      </c>
      <c r="H609">
        <v>0</v>
      </c>
      <c r="J609">
        <v>6</v>
      </c>
      <c r="K609">
        <v>0</v>
      </c>
    </row>
    <row r="610" spans="1:11" x14ac:dyDescent="0.35">
      <c r="A610" t="s">
        <v>97</v>
      </c>
      <c r="B610" s="37"/>
      <c r="C610" t="s">
        <v>98</v>
      </c>
      <c r="D610" t="s">
        <v>99</v>
      </c>
      <c r="E610" t="s">
        <v>390</v>
      </c>
      <c r="G610">
        <v>5</v>
      </c>
      <c r="H610">
        <v>-9</v>
      </c>
      <c r="J610">
        <v>10</v>
      </c>
      <c r="K610">
        <v>10</v>
      </c>
    </row>
    <row r="611" spans="1:11" x14ac:dyDescent="0.35">
      <c r="A611" t="s">
        <v>97</v>
      </c>
      <c r="B611" s="37"/>
      <c r="C611" t="s">
        <v>100</v>
      </c>
      <c r="D611" t="s">
        <v>87</v>
      </c>
      <c r="E611" t="s">
        <v>392</v>
      </c>
      <c r="G611">
        <v>18</v>
      </c>
      <c r="H611">
        <v>-12</v>
      </c>
      <c r="J611">
        <v>14</v>
      </c>
      <c r="K611">
        <v>9</v>
      </c>
    </row>
    <row r="612" spans="1:11" x14ac:dyDescent="0.35">
      <c r="A612" t="s">
        <v>97</v>
      </c>
      <c r="B612" s="37"/>
      <c r="C612" t="s">
        <v>64</v>
      </c>
      <c r="D612" t="s">
        <v>87</v>
      </c>
      <c r="E612" t="s">
        <v>399</v>
      </c>
      <c r="G612">
        <v>2</v>
      </c>
      <c r="H612">
        <v>0</v>
      </c>
      <c r="J612">
        <v>0</v>
      </c>
      <c r="K612">
        <v>0</v>
      </c>
    </row>
    <row r="613" spans="1:11" x14ac:dyDescent="0.35">
      <c r="A613" t="s">
        <v>97</v>
      </c>
      <c r="B613" s="37"/>
      <c r="C613" t="s">
        <v>64</v>
      </c>
      <c r="D613" t="s">
        <v>87</v>
      </c>
      <c r="E613" t="s">
        <v>394</v>
      </c>
      <c r="G613">
        <v>5</v>
      </c>
      <c r="H613">
        <v>0</v>
      </c>
      <c r="J613">
        <v>11</v>
      </c>
      <c r="K613">
        <v>-9</v>
      </c>
    </row>
    <row r="614" spans="1:11" x14ac:dyDescent="0.35">
      <c r="A614" t="s">
        <v>97</v>
      </c>
      <c r="B614" s="37"/>
      <c r="C614" t="s">
        <v>64</v>
      </c>
      <c r="D614" t="s">
        <v>87</v>
      </c>
      <c r="E614" t="s">
        <v>403</v>
      </c>
      <c r="H614">
        <v>0</v>
      </c>
      <c r="J614">
        <v>6</v>
      </c>
      <c r="K614">
        <v>0</v>
      </c>
    </row>
    <row r="615" spans="1:11" x14ac:dyDescent="0.35">
      <c r="A615" t="s">
        <v>97</v>
      </c>
      <c r="B615" s="37"/>
      <c r="C615" t="s">
        <v>98</v>
      </c>
      <c r="D615" t="s">
        <v>87</v>
      </c>
      <c r="E615" t="s">
        <v>401</v>
      </c>
      <c r="G615">
        <v>2</v>
      </c>
      <c r="H615">
        <v>0</v>
      </c>
      <c r="J615">
        <v>0</v>
      </c>
      <c r="K615">
        <v>0</v>
      </c>
    </row>
    <row r="616" spans="1:11" x14ac:dyDescent="0.35">
      <c r="A616" t="s">
        <v>97</v>
      </c>
      <c r="B616" s="37"/>
      <c r="C616" t="s">
        <v>98</v>
      </c>
      <c r="D616" t="s">
        <v>87</v>
      </c>
      <c r="E616" t="s">
        <v>396</v>
      </c>
      <c r="G616">
        <v>5</v>
      </c>
      <c r="H616">
        <v>0</v>
      </c>
      <c r="J616">
        <v>13</v>
      </c>
      <c r="K616">
        <v>-7</v>
      </c>
    </row>
    <row r="617" spans="1:11" x14ac:dyDescent="0.35">
      <c r="A617" t="s">
        <v>97</v>
      </c>
      <c r="B617" s="37"/>
      <c r="C617" t="s">
        <v>98</v>
      </c>
      <c r="D617" t="s">
        <v>87</v>
      </c>
      <c r="E617" t="s">
        <v>405</v>
      </c>
      <c r="G617">
        <v>0</v>
      </c>
      <c r="H617">
        <v>0</v>
      </c>
      <c r="J617">
        <v>7</v>
      </c>
      <c r="K617">
        <v>1</v>
      </c>
    </row>
    <row r="618" spans="1:11" x14ac:dyDescent="0.35">
      <c r="A618" t="s">
        <v>97</v>
      </c>
      <c r="B618" s="37"/>
      <c r="C618" t="s">
        <v>98</v>
      </c>
      <c r="D618" t="s">
        <v>99</v>
      </c>
      <c r="E618" t="s">
        <v>388</v>
      </c>
      <c r="G618">
        <v>9</v>
      </c>
      <c r="H618">
        <v>-2</v>
      </c>
      <c r="J618">
        <v>11</v>
      </c>
      <c r="K618">
        <v>11</v>
      </c>
    </row>
    <row r="619" spans="1:11" x14ac:dyDescent="0.35">
      <c r="A619" t="s">
        <v>97</v>
      </c>
      <c r="B619" s="37"/>
      <c r="C619" t="s">
        <v>64</v>
      </c>
      <c r="D619" t="s">
        <v>99</v>
      </c>
      <c r="E619" t="s">
        <v>397</v>
      </c>
      <c r="G619">
        <v>3</v>
      </c>
      <c r="H619">
        <v>0</v>
      </c>
      <c r="J619">
        <v>7</v>
      </c>
      <c r="K619">
        <v>1</v>
      </c>
    </row>
    <row r="620" spans="1:11" x14ac:dyDescent="0.35">
      <c r="A620" t="s">
        <v>97</v>
      </c>
      <c r="B620" s="37"/>
      <c r="C620" t="s">
        <v>64</v>
      </c>
      <c r="D620" t="s">
        <v>99</v>
      </c>
      <c r="E620" t="s">
        <v>390</v>
      </c>
      <c r="G620">
        <v>7</v>
      </c>
      <c r="H620">
        <v>-7</v>
      </c>
      <c r="J620">
        <v>9</v>
      </c>
      <c r="K620">
        <v>3</v>
      </c>
    </row>
    <row r="621" spans="1:11" x14ac:dyDescent="0.35">
      <c r="A621" t="s">
        <v>97</v>
      </c>
      <c r="B621" s="37"/>
      <c r="C621" t="s">
        <v>100</v>
      </c>
      <c r="D621" t="s">
        <v>87</v>
      </c>
      <c r="E621" t="s">
        <v>392</v>
      </c>
      <c r="G621">
        <v>19</v>
      </c>
      <c r="H621">
        <v>-11</v>
      </c>
      <c r="J621">
        <v>12</v>
      </c>
      <c r="K621">
        <v>7</v>
      </c>
    </row>
    <row r="622" spans="1:11" x14ac:dyDescent="0.35">
      <c r="A622" t="s">
        <v>97</v>
      </c>
      <c r="B622" s="37"/>
      <c r="C622" t="s">
        <v>64</v>
      </c>
      <c r="D622" t="s">
        <v>87</v>
      </c>
      <c r="E622" t="s">
        <v>399</v>
      </c>
      <c r="G622">
        <v>2</v>
      </c>
      <c r="H622">
        <v>0</v>
      </c>
      <c r="J622">
        <v>7</v>
      </c>
      <c r="K622">
        <v>7</v>
      </c>
    </row>
    <row r="623" spans="1:11" x14ac:dyDescent="0.35">
      <c r="A623" t="s">
        <v>97</v>
      </c>
      <c r="B623" s="37"/>
      <c r="C623" t="s">
        <v>64</v>
      </c>
      <c r="D623" t="s">
        <v>87</v>
      </c>
      <c r="E623" t="s">
        <v>394</v>
      </c>
      <c r="G623">
        <v>5</v>
      </c>
      <c r="H623">
        <v>0</v>
      </c>
      <c r="J623">
        <v>12</v>
      </c>
      <c r="K623">
        <v>-8</v>
      </c>
    </row>
    <row r="624" spans="1:11" x14ac:dyDescent="0.35">
      <c r="A624" t="s">
        <v>97</v>
      </c>
      <c r="B624" s="37"/>
      <c r="C624" t="s">
        <v>64</v>
      </c>
      <c r="D624" t="s">
        <v>87</v>
      </c>
      <c r="E624" t="s">
        <v>403</v>
      </c>
      <c r="G624">
        <v>0</v>
      </c>
      <c r="H624">
        <v>0</v>
      </c>
      <c r="J624">
        <v>6</v>
      </c>
      <c r="K624">
        <v>0</v>
      </c>
    </row>
    <row r="625" spans="1:11" x14ac:dyDescent="0.35">
      <c r="A625" t="s">
        <v>97</v>
      </c>
      <c r="B625" s="37"/>
      <c r="C625" t="s">
        <v>98</v>
      </c>
      <c r="D625" t="s">
        <v>87</v>
      </c>
      <c r="E625" t="s">
        <v>401</v>
      </c>
      <c r="G625">
        <v>2</v>
      </c>
      <c r="H625">
        <v>0</v>
      </c>
      <c r="J625">
        <v>7</v>
      </c>
      <c r="K625">
        <v>7</v>
      </c>
    </row>
    <row r="626" spans="1:11" x14ac:dyDescent="0.35">
      <c r="A626" t="s">
        <v>97</v>
      </c>
      <c r="B626" s="37"/>
      <c r="C626" t="s">
        <v>98</v>
      </c>
      <c r="D626" t="s">
        <v>87</v>
      </c>
      <c r="E626" t="s">
        <v>396</v>
      </c>
      <c r="G626">
        <v>4</v>
      </c>
      <c r="H626">
        <v>-1</v>
      </c>
      <c r="J626">
        <v>11</v>
      </c>
      <c r="K626">
        <v>-9</v>
      </c>
    </row>
    <row r="627" spans="1:11" x14ac:dyDescent="0.35">
      <c r="A627" t="s">
        <v>97</v>
      </c>
      <c r="B627" s="37"/>
      <c r="C627" t="s">
        <v>98</v>
      </c>
      <c r="D627" t="s">
        <v>87</v>
      </c>
      <c r="E627" t="s">
        <v>405</v>
      </c>
      <c r="G627">
        <v>0</v>
      </c>
      <c r="H627">
        <v>0</v>
      </c>
      <c r="J627">
        <v>7</v>
      </c>
      <c r="K627">
        <v>1</v>
      </c>
    </row>
    <row r="628" spans="1:11" x14ac:dyDescent="0.35">
      <c r="A628" t="s">
        <v>97</v>
      </c>
      <c r="B628" s="37"/>
      <c r="C628" t="s">
        <v>98</v>
      </c>
      <c r="D628" t="s">
        <v>99</v>
      </c>
      <c r="E628" t="s">
        <v>388</v>
      </c>
      <c r="G628">
        <v>9</v>
      </c>
      <c r="H628">
        <v>-2</v>
      </c>
      <c r="J628">
        <v>14</v>
      </c>
      <c r="K628">
        <v>14</v>
      </c>
    </row>
    <row r="629" spans="1:11" x14ac:dyDescent="0.35">
      <c r="A629" t="s">
        <v>97</v>
      </c>
      <c r="B629" s="37"/>
      <c r="C629" t="s">
        <v>64</v>
      </c>
      <c r="D629" t="s">
        <v>99</v>
      </c>
      <c r="E629" t="s">
        <v>397</v>
      </c>
      <c r="G629">
        <v>3</v>
      </c>
      <c r="H629">
        <v>0</v>
      </c>
      <c r="J629">
        <v>0</v>
      </c>
      <c r="K629">
        <v>-6</v>
      </c>
    </row>
    <row r="630" spans="1:11" x14ac:dyDescent="0.35">
      <c r="A630" t="s">
        <v>97</v>
      </c>
      <c r="B630" s="37"/>
      <c r="C630" t="s">
        <v>64</v>
      </c>
      <c r="D630" t="s">
        <v>99</v>
      </c>
      <c r="E630" t="s">
        <v>390</v>
      </c>
      <c r="G630">
        <v>7</v>
      </c>
      <c r="H630">
        <v>-7</v>
      </c>
      <c r="J630">
        <v>9</v>
      </c>
      <c r="K630">
        <v>3</v>
      </c>
    </row>
    <row r="631" spans="1:11" x14ac:dyDescent="0.35">
      <c r="A631" t="s">
        <v>97</v>
      </c>
      <c r="B631" s="37"/>
      <c r="C631" t="s">
        <v>100</v>
      </c>
      <c r="D631" t="s">
        <v>87</v>
      </c>
      <c r="E631" t="s">
        <v>392</v>
      </c>
      <c r="G631">
        <v>19</v>
      </c>
      <c r="H631">
        <v>-11</v>
      </c>
      <c r="J631">
        <v>12</v>
      </c>
      <c r="K631">
        <v>7</v>
      </c>
    </row>
    <row r="632" spans="1:11" x14ac:dyDescent="0.35">
      <c r="A632" t="s">
        <v>97</v>
      </c>
      <c r="B632" s="37"/>
      <c r="C632" t="s">
        <v>64</v>
      </c>
      <c r="D632" t="s">
        <v>87</v>
      </c>
      <c r="E632" t="s">
        <v>399</v>
      </c>
      <c r="G632">
        <v>2</v>
      </c>
      <c r="H632">
        <v>0</v>
      </c>
      <c r="J632">
        <v>0</v>
      </c>
      <c r="K632">
        <v>0</v>
      </c>
    </row>
    <row r="633" spans="1:11" x14ac:dyDescent="0.35">
      <c r="A633" t="s">
        <v>97</v>
      </c>
      <c r="B633" s="37"/>
      <c r="C633" t="s">
        <v>64</v>
      </c>
      <c r="D633" t="s">
        <v>87</v>
      </c>
      <c r="E633" t="s">
        <v>394</v>
      </c>
      <c r="G633">
        <v>5</v>
      </c>
      <c r="H633">
        <v>0</v>
      </c>
      <c r="J633">
        <v>12</v>
      </c>
      <c r="K633">
        <v>-8</v>
      </c>
    </row>
    <row r="634" spans="1:11" x14ac:dyDescent="0.35">
      <c r="A634" t="s">
        <v>97</v>
      </c>
      <c r="B634" s="37"/>
      <c r="C634" t="s">
        <v>64</v>
      </c>
      <c r="D634" t="s">
        <v>87</v>
      </c>
      <c r="E634" t="s">
        <v>403</v>
      </c>
      <c r="G634">
        <v>0</v>
      </c>
      <c r="H634">
        <v>0</v>
      </c>
      <c r="J634">
        <v>7</v>
      </c>
      <c r="K634">
        <v>1</v>
      </c>
    </row>
    <row r="635" spans="1:11" x14ac:dyDescent="0.35">
      <c r="A635" t="s">
        <v>97</v>
      </c>
      <c r="B635" s="37"/>
      <c r="C635" t="s">
        <v>98</v>
      </c>
      <c r="D635" t="s">
        <v>87</v>
      </c>
      <c r="E635" t="s">
        <v>401</v>
      </c>
      <c r="G635">
        <v>2</v>
      </c>
      <c r="H635">
        <v>0</v>
      </c>
      <c r="J635">
        <v>0</v>
      </c>
      <c r="K635">
        <v>0</v>
      </c>
    </row>
    <row r="636" spans="1:11" x14ac:dyDescent="0.35">
      <c r="A636" t="s">
        <v>97</v>
      </c>
      <c r="B636" s="37"/>
      <c r="C636" t="s">
        <v>98</v>
      </c>
      <c r="D636" t="s">
        <v>87</v>
      </c>
      <c r="E636" t="s">
        <v>396</v>
      </c>
      <c r="G636">
        <v>4</v>
      </c>
      <c r="H636">
        <v>-1</v>
      </c>
      <c r="J636">
        <v>14</v>
      </c>
      <c r="K636">
        <v>-6</v>
      </c>
    </row>
    <row r="637" spans="1:11" x14ac:dyDescent="0.35">
      <c r="A637" t="s">
        <v>97</v>
      </c>
      <c r="B637" s="37"/>
      <c r="C637" t="s">
        <v>98</v>
      </c>
      <c r="D637" t="s">
        <v>87</v>
      </c>
      <c r="E637" t="s">
        <v>405</v>
      </c>
      <c r="G637">
        <v>0</v>
      </c>
      <c r="H637">
        <v>0</v>
      </c>
      <c r="J637">
        <v>7</v>
      </c>
      <c r="K637">
        <v>1</v>
      </c>
    </row>
    <row r="638" spans="1:11" x14ac:dyDescent="0.35">
      <c r="A638" t="s">
        <v>97</v>
      </c>
      <c r="B638" s="37"/>
      <c r="C638" t="s">
        <v>100</v>
      </c>
      <c r="E638" t="s">
        <v>420</v>
      </c>
      <c r="G638">
        <v>1</v>
      </c>
      <c r="H638">
        <v>1</v>
      </c>
      <c r="J638">
        <v>0</v>
      </c>
      <c r="K638">
        <v>0</v>
      </c>
    </row>
    <row r="639" spans="1:11" x14ac:dyDescent="0.35">
      <c r="A639" t="s">
        <v>97</v>
      </c>
      <c r="B639" s="37"/>
      <c r="C639" t="s">
        <v>98</v>
      </c>
      <c r="D639" t="s">
        <v>99</v>
      </c>
      <c r="E639" t="s">
        <v>388</v>
      </c>
      <c r="G639">
        <v>7</v>
      </c>
      <c r="H639">
        <v>-4</v>
      </c>
      <c r="J639">
        <v>14</v>
      </c>
      <c r="K639">
        <v>14</v>
      </c>
    </row>
    <row r="640" spans="1:11" x14ac:dyDescent="0.35">
      <c r="A640" t="s">
        <v>97</v>
      </c>
      <c r="B640" s="37"/>
      <c r="C640" t="s">
        <v>64</v>
      </c>
      <c r="D640" t="s">
        <v>99</v>
      </c>
      <c r="E640" t="s">
        <v>397</v>
      </c>
      <c r="G640">
        <v>3</v>
      </c>
      <c r="H640">
        <v>0</v>
      </c>
      <c r="J640">
        <v>0</v>
      </c>
      <c r="K640">
        <v>-6</v>
      </c>
    </row>
    <row r="641" spans="1:11" x14ac:dyDescent="0.35">
      <c r="A641" t="s">
        <v>97</v>
      </c>
      <c r="B641" s="37"/>
      <c r="C641" t="s">
        <v>64</v>
      </c>
      <c r="D641" t="s">
        <v>99</v>
      </c>
      <c r="E641" t="s">
        <v>390</v>
      </c>
      <c r="G641">
        <v>7</v>
      </c>
      <c r="H641">
        <v>-7</v>
      </c>
      <c r="J641">
        <v>9</v>
      </c>
      <c r="K641">
        <v>3</v>
      </c>
    </row>
    <row r="642" spans="1:11" x14ac:dyDescent="0.35">
      <c r="A642" t="s">
        <v>97</v>
      </c>
      <c r="B642" s="37"/>
      <c r="C642" t="s">
        <v>100</v>
      </c>
      <c r="D642" t="s">
        <v>87</v>
      </c>
      <c r="E642" t="s">
        <v>392</v>
      </c>
      <c r="G642">
        <v>19</v>
      </c>
      <c r="H642">
        <v>-11</v>
      </c>
      <c r="J642">
        <v>12</v>
      </c>
      <c r="K642">
        <v>7</v>
      </c>
    </row>
    <row r="643" spans="1:11" x14ac:dyDescent="0.35">
      <c r="A643" t="s">
        <v>97</v>
      </c>
      <c r="B643" s="37"/>
      <c r="C643" t="s">
        <v>64</v>
      </c>
      <c r="D643" t="s">
        <v>87</v>
      </c>
      <c r="E643" t="s">
        <v>399</v>
      </c>
      <c r="G643">
        <v>2</v>
      </c>
      <c r="H643">
        <v>0</v>
      </c>
      <c r="J643">
        <v>0</v>
      </c>
      <c r="K643">
        <v>0</v>
      </c>
    </row>
    <row r="644" spans="1:11" x14ac:dyDescent="0.35">
      <c r="A644" t="s">
        <v>97</v>
      </c>
      <c r="B644" s="37"/>
      <c r="C644" t="s">
        <v>64</v>
      </c>
      <c r="D644" t="s">
        <v>87</v>
      </c>
      <c r="E644" t="s">
        <v>394</v>
      </c>
      <c r="G644">
        <v>5</v>
      </c>
      <c r="H644">
        <v>0</v>
      </c>
      <c r="J644">
        <v>13</v>
      </c>
      <c r="K644">
        <v>-7</v>
      </c>
    </row>
    <row r="645" spans="1:11" x14ac:dyDescent="0.35">
      <c r="A645" t="s">
        <v>97</v>
      </c>
      <c r="B645" s="37"/>
      <c r="C645" t="s">
        <v>64</v>
      </c>
      <c r="D645" t="s">
        <v>87</v>
      </c>
      <c r="E645" t="s">
        <v>403</v>
      </c>
      <c r="G645">
        <v>0</v>
      </c>
      <c r="H645">
        <v>0</v>
      </c>
      <c r="J645">
        <v>7</v>
      </c>
      <c r="K645">
        <v>1</v>
      </c>
    </row>
    <row r="646" spans="1:11" x14ac:dyDescent="0.35">
      <c r="A646" t="s">
        <v>97</v>
      </c>
      <c r="B646" s="37"/>
      <c r="C646" t="s">
        <v>98</v>
      </c>
      <c r="D646" t="s">
        <v>87</v>
      </c>
      <c r="E646" t="s">
        <v>401</v>
      </c>
      <c r="G646">
        <v>2</v>
      </c>
      <c r="H646">
        <v>0</v>
      </c>
      <c r="J646">
        <v>0</v>
      </c>
      <c r="K646">
        <v>0</v>
      </c>
    </row>
    <row r="647" spans="1:11" x14ac:dyDescent="0.35">
      <c r="A647" t="s">
        <v>97</v>
      </c>
      <c r="B647" s="37"/>
      <c r="C647" t="s">
        <v>98</v>
      </c>
      <c r="D647" t="s">
        <v>87</v>
      </c>
      <c r="E647" t="s">
        <v>396</v>
      </c>
      <c r="G647">
        <v>4</v>
      </c>
      <c r="H647">
        <v>-1</v>
      </c>
      <c r="J647">
        <v>14</v>
      </c>
      <c r="K647">
        <v>-6</v>
      </c>
    </row>
    <row r="648" spans="1:11" x14ac:dyDescent="0.35">
      <c r="A648" t="s">
        <v>97</v>
      </c>
      <c r="B648" s="37"/>
      <c r="C648" t="s">
        <v>98</v>
      </c>
      <c r="D648" t="s">
        <v>87</v>
      </c>
      <c r="E648" t="s">
        <v>405</v>
      </c>
      <c r="G648">
        <v>0</v>
      </c>
      <c r="H648">
        <v>0</v>
      </c>
      <c r="J648">
        <v>7</v>
      </c>
      <c r="K648">
        <v>1</v>
      </c>
    </row>
    <row r="649" spans="1:11" x14ac:dyDescent="0.35">
      <c r="A649" t="s">
        <v>97</v>
      </c>
      <c r="B649" s="37"/>
      <c r="C649" t="s">
        <v>100</v>
      </c>
      <c r="E649" t="s">
        <v>420</v>
      </c>
      <c r="G649">
        <v>1</v>
      </c>
      <c r="H649">
        <v>1</v>
      </c>
      <c r="J649">
        <v>0</v>
      </c>
      <c r="K649">
        <v>0</v>
      </c>
    </row>
    <row r="650" spans="1:11" x14ac:dyDescent="0.35">
      <c r="A650" t="s">
        <v>97</v>
      </c>
      <c r="B650" s="37"/>
      <c r="C650" t="s">
        <v>64</v>
      </c>
      <c r="D650" t="s">
        <v>99</v>
      </c>
      <c r="E650" t="s">
        <v>388</v>
      </c>
      <c r="G650">
        <v>9</v>
      </c>
      <c r="H650">
        <v>-2</v>
      </c>
      <c r="J650">
        <v>13</v>
      </c>
      <c r="K650">
        <v>13</v>
      </c>
    </row>
    <row r="651" spans="1:11" x14ac:dyDescent="0.35">
      <c r="A651" t="s">
        <v>97</v>
      </c>
      <c r="B651" s="37"/>
      <c r="C651" t="s">
        <v>64</v>
      </c>
      <c r="D651" t="s">
        <v>99</v>
      </c>
      <c r="E651" t="s">
        <v>397</v>
      </c>
      <c r="G651">
        <v>3</v>
      </c>
      <c r="H651">
        <v>0</v>
      </c>
      <c r="J651">
        <v>0</v>
      </c>
      <c r="K651">
        <v>-6</v>
      </c>
    </row>
    <row r="652" spans="1:11" x14ac:dyDescent="0.35">
      <c r="A652" t="s">
        <v>97</v>
      </c>
      <c r="B652" s="37"/>
      <c r="C652" t="s">
        <v>98</v>
      </c>
      <c r="D652" t="s">
        <v>99</v>
      </c>
      <c r="E652" t="s">
        <v>390</v>
      </c>
      <c r="G652">
        <v>7</v>
      </c>
      <c r="H652">
        <v>-7</v>
      </c>
      <c r="J652">
        <v>11</v>
      </c>
      <c r="K652">
        <v>5</v>
      </c>
    </row>
    <row r="653" spans="1:11" x14ac:dyDescent="0.35">
      <c r="A653" t="s">
        <v>97</v>
      </c>
      <c r="B653" s="37"/>
      <c r="C653" t="s">
        <v>100</v>
      </c>
      <c r="D653" t="s">
        <v>87</v>
      </c>
      <c r="E653" t="s">
        <v>392</v>
      </c>
      <c r="G653">
        <v>19</v>
      </c>
      <c r="H653">
        <v>-11</v>
      </c>
      <c r="J653">
        <v>15</v>
      </c>
      <c r="K653">
        <v>10</v>
      </c>
    </row>
    <row r="654" spans="1:11" x14ac:dyDescent="0.35">
      <c r="A654" t="s">
        <v>97</v>
      </c>
      <c r="B654" s="37"/>
      <c r="C654" t="s">
        <v>64</v>
      </c>
      <c r="D654" t="s">
        <v>87</v>
      </c>
      <c r="E654" t="s">
        <v>399</v>
      </c>
      <c r="G654">
        <v>2</v>
      </c>
      <c r="H654">
        <v>0</v>
      </c>
      <c r="J654">
        <v>0</v>
      </c>
      <c r="K654">
        <v>0</v>
      </c>
    </row>
    <row r="655" spans="1:11" x14ac:dyDescent="0.35">
      <c r="A655" t="s">
        <v>97</v>
      </c>
      <c r="B655" s="37"/>
      <c r="C655" t="s">
        <v>64</v>
      </c>
      <c r="D655" t="s">
        <v>87</v>
      </c>
      <c r="E655" t="s">
        <v>394</v>
      </c>
      <c r="G655">
        <v>5</v>
      </c>
      <c r="H655">
        <v>0</v>
      </c>
      <c r="J655">
        <v>12</v>
      </c>
      <c r="K655">
        <v>-8</v>
      </c>
    </row>
    <row r="656" spans="1:11" x14ac:dyDescent="0.35">
      <c r="A656" t="s">
        <v>97</v>
      </c>
      <c r="B656" s="37"/>
      <c r="C656" t="s">
        <v>64</v>
      </c>
      <c r="D656" t="s">
        <v>87</v>
      </c>
      <c r="E656" t="s">
        <v>403</v>
      </c>
      <c r="G656">
        <v>0</v>
      </c>
      <c r="H656">
        <v>0</v>
      </c>
      <c r="J656">
        <v>7</v>
      </c>
      <c r="K656">
        <v>1</v>
      </c>
    </row>
    <row r="657" spans="1:11" x14ac:dyDescent="0.35">
      <c r="A657" t="s">
        <v>97</v>
      </c>
      <c r="B657" s="37"/>
      <c r="C657" t="s">
        <v>98</v>
      </c>
      <c r="D657" t="s">
        <v>87</v>
      </c>
      <c r="E657" t="s">
        <v>401</v>
      </c>
      <c r="G657">
        <v>2</v>
      </c>
      <c r="H657">
        <v>0</v>
      </c>
      <c r="J657">
        <v>0</v>
      </c>
      <c r="K657">
        <v>0</v>
      </c>
    </row>
    <row r="658" spans="1:11" x14ac:dyDescent="0.35">
      <c r="A658" t="s">
        <v>97</v>
      </c>
      <c r="B658" s="37"/>
      <c r="C658" t="s">
        <v>98</v>
      </c>
      <c r="D658" t="s">
        <v>87</v>
      </c>
      <c r="E658" t="s">
        <v>396</v>
      </c>
      <c r="G658">
        <v>5</v>
      </c>
      <c r="H658">
        <v>0</v>
      </c>
      <c r="J658">
        <v>13</v>
      </c>
      <c r="K658">
        <v>-7</v>
      </c>
    </row>
    <row r="659" spans="1:11" x14ac:dyDescent="0.35">
      <c r="A659" t="s">
        <v>97</v>
      </c>
      <c r="B659" s="37"/>
      <c r="C659" t="s">
        <v>98</v>
      </c>
      <c r="D659" t="s">
        <v>87</v>
      </c>
      <c r="E659" t="s">
        <v>405</v>
      </c>
      <c r="G659">
        <v>0</v>
      </c>
      <c r="H659">
        <v>0</v>
      </c>
      <c r="J659">
        <v>7</v>
      </c>
      <c r="K659">
        <v>1</v>
      </c>
    </row>
    <row r="660" spans="1:11" x14ac:dyDescent="0.35">
      <c r="A660" t="s">
        <v>97</v>
      </c>
      <c r="B660" s="37"/>
      <c r="C660" t="s">
        <v>100</v>
      </c>
      <c r="E660" t="s">
        <v>420</v>
      </c>
      <c r="G660">
        <v>1</v>
      </c>
      <c r="H660">
        <v>1</v>
      </c>
      <c r="J660">
        <v>0</v>
      </c>
      <c r="K660">
        <v>0</v>
      </c>
    </row>
    <row r="661" spans="1:11" x14ac:dyDescent="0.35">
      <c r="A661" t="s">
        <v>97</v>
      </c>
      <c r="B661" s="37"/>
      <c r="C661" t="s">
        <v>64</v>
      </c>
      <c r="D661" t="s">
        <v>99</v>
      </c>
      <c r="E661" t="s">
        <v>388</v>
      </c>
      <c r="G661">
        <v>9</v>
      </c>
      <c r="H661">
        <v>-2</v>
      </c>
      <c r="J661">
        <v>14</v>
      </c>
      <c r="K661">
        <v>14</v>
      </c>
    </row>
    <row r="662" spans="1:11" x14ac:dyDescent="0.35">
      <c r="A662" t="s">
        <v>97</v>
      </c>
      <c r="B662" s="37"/>
      <c r="C662" t="s">
        <v>64</v>
      </c>
      <c r="D662" t="s">
        <v>99</v>
      </c>
      <c r="E662" t="s">
        <v>397</v>
      </c>
      <c r="G662">
        <v>3</v>
      </c>
      <c r="H662">
        <v>0</v>
      </c>
      <c r="J662">
        <v>0</v>
      </c>
      <c r="K662">
        <v>-6</v>
      </c>
    </row>
    <row r="663" spans="1:11" x14ac:dyDescent="0.35">
      <c r="A663" t="s">
        <v>97</v>
      </c>
      <c r="B663" s="37"/>
      <c r="C663" t="s">
        <v>98</v>
      </c>
      <c r="D663" t="s">
        <v>99</v>
      </c>
      <c r="E663" t="s">
        <v>390</v>
      </c>
      <c r="G663">
        <v>7</v>
      </c>
      <c r="H663">
        <v>-7</v>
      </c>
      <c r="J663">
        <v>10</v>
      </c>
      <c r="K663">
        <v>4</v>
      </c>
    </row>
    <row r="664" spans="1:11" x14ac:dyDescent="0.35">
      <c r="A664" t="s">
        <v>97</v>
      </c>
      <c r="B664" s="37"/>
      <c r="C664" t="s">
        <v>100</v>
      </c>
      <c r="D664" t="s">
        <v>87</v>
      </c>
      <c r="E664" t="s">
        <v>392</v>
      </c>
      <c r="G664">
        <v>19</v>
      </c>
      <c r="H664">
        <v>-11</v>
      </c>
      <c r="J664">
        <v>15</v>
      </c>
      <c r="K664">
        <v>10</v>
      </c>
    </row>
    <row r="665" spans="1:11" x14ac:dyDescent="0.35">
      <c r="A665" t="s">
        <v>97</v>
      </c>
      <c r="B665" s="37"/>
      <c r="C665" t="s">
        <v>64</v>
      </c>
      <c r="D665" t="s">
        <v>87</v>
      </c>
      <c r="E665" t="s">
        <v>399</v>
      </c>
      <c r="G665">
        <v>2</v>
      </c>
      <c r="H665">
        <v>0</v>
      </c>
      <c r="J665">
        <v>0</v>
      </c>
      <c r="K665">
        <v>0</v>
      </c>
    </row>
    <row r="666" spans="1:11" x14ac:dyDescent="0.35">
      <c r="A666" t="s">
        <v>97</v>
      </c>
      <c r="B666" s="37"/>
      <c r="C666" t="s">
        <v>64</v>
      </c>
      <c r="D666" t="s">
        <v>87</v>
      </c>
      <c r="E666" t="s">
        <v>394</v>
      </c>
      <c r="G666">
        <v>5</v>
      </c>
      <c r="H666">
        <v>0</v>
      </c>
      <c r="J666">
        <v>12</v>
      </c>
      <c r="K666">
        <v>-8</v>
      </c>
    </row>
    <row r="667" spans="1:11" x14ac:dyDescent="0.35">
      <c r="A667" t="s">
        <v>97</v>
      </c>
      <c r="B667" s="37"/>
      <c r="C667" t="s">
        <v>64</v>
      </c>
      <c r="D667" t="s">
        <v>87</v>
      </c>
      <c r="E667" t="s">
        <v>403</v>
      </c>
      <c r="G667">
        <v>0</v>
      </c>
      <c r="H667">
        <v>0</v>
      </c>
      <c r="J667">
        <v>7</v>
      </c>
      <c r="K667">
        <v>1</v>
      </c>
    </row>
    <row r="668" spans="1:11" x14ac:dyDescent="0.35">
      <c r="A668" t="s">
        <v>97</v>
      </c>
      <c r="B668" s="37"/>
      <c r="C668" t="s">
        <v>98</v>
      </c>
      <c r="D668" t="s">
        <v>87</v>
      </c>
      <c r="E668" t="s">
        <v>401</v>
      </c>
      <c r="G668">
        <v>2</v>
      </c>
      <c r="H668">
        <v>0</v>
      </c>
      <c r="J668">
        <v>0</v>
      </c>
      <c r="K668">
        <v>0</v>
      </c>
    </row>
    <row r="669" spans="1:11" x14ac:dyDescent="0.35">
      <c r="A669" t="s">
        <v>97</v>
      </c>
      <c r="B669" s="37"/>
      <c r="C669" t="s">
        <v>98</v>
      </c>
      <c r="D669" t="s">
        <v>87</v>
      </c>
      <c r="E669" t="s">
        <v>396</v>
      </c>
      <c r="G669">
        <v>5</v>
      </c>
      <c r="H669">
        <v>0</v>
      </c>
      <c r="J669">
        <v>10</v>
      </c>
      <c r="K669">
        <v>-10</v>
      </c>
    </row>
    <row r="670" spans="1:11" x14ac:dyDescent="0.35">
      <c r="A670" t="s">
        <v>97</v>
      </c>
      <c r="B670" s="37"/>
      <c r="C670" t="s">
        <v>98</v>
      </c>
      <c r="D670" t="s">
        <v>87</v>
      </c>
      <c r="E670" t="s">
        <v>405</v>
      </c>
      <c r="G670">
        <v>0</v>
      </c>
      <c r="H670">
        <v>0</v>
      </c>
      <c r="J670">
        <v>7</v>
      </c>
      <c r="K670">
        <v>1</v>
      </c>
    </row>
    <row r="671" spans="1:11" x14ac:dyDescent="0.35">
      <c r="A671" t="s">
        <v>97</v>
      </c>
      <c r="B671" s="37"/>
      <c r="C671" t="s">
        <v>100</v>
      </c>
      <c r="E671" t="s">
        <v>420</v>
      </c>
      <c r="G671">
        <v>1</v>
      </c>
      <c r="H671">
        <v>1</v>
      </c>
      <c r="J671">
        <v>0</v>
      </c>
      <c r="K671">
        <v>0</v>
      </c>
    </row>
    <row r="672" spans="1:11" x14ac:dyDescent="0.35">
      <c r="A672" t="s">
        <v>97</v>
      </c>
      <c r="B672" s="37"/>
      <c r="C672" t="s">
        <v>98</v>
      </c>
      <c r="D672" t="s">
        <v>99</v>
      </c>
      <c r="E672" t="s">
        <v>388</v>
      </c>
      <c r="G672">
        <v>6</v>
      </c>
      <c r="H672">
        <v>-5</v>
      </c>
      <c r="J672">
        <v>16</v>
      </c>
      <c r="K672">
        <v>16</v>
      </c>
    </row>
    <row r="673" spans="1:11" x14ac:dyDescent="0.35">
      <c r="A673" t="s">
        <v>97</v>
      </c>
      <c r="B673" s="37"/>
      <c r="C673" t="s">
        <v>64</v>
      </c>
      <c r="D673" t="s">
        <v>99</v>
      </c>
      <c r="E673" t="s">
        <v>397</v>
      </c>
      <c r="G673">
        <v>3</v>
      </c>
      <c r="H673">
        <v>0</v>
      </c>
      <c r="J673">
        <v>0</v>
      </c>
      <c r="K673">
        <v>-6</v>
      </c>
    </row>
    <row r="674" spans="1:11" x14ac:dyDescent="0.35">
      <c r="A674" t="s">
        <v>97</v>
      </c>
      <c r="B674" s="37"/>
      <c r="C674" t="s">
        <v>64</v>
      </c>
      <c r="D674" t="s">
        <v>99</v>
      </c>
      <c r="E674" t="s">
        <v>390</v>
      </c>
      <c r="G674">
        <v>9</v>
      </c>
      <c r="H674">
        <v>-5</v>
      </c>
      <c r="J674">
        <v>9</v>
      </c>
      <c r="K674">
        <v>3</v>
      </c>
    </row>
    <row r="675" spans="1:11" x14ac:dyDescent="0.35">
      <c r="A675" t="s">
        <v>97</v>
      </c>
      <c r="B675" s="37"/>
      <c r="C675" t="s">
        <v>100</v>
      </c>
      <c r="D675" t="s">
        <v>87</v>
      </c>
      <c r="E675" t="s">
        <v>392</v>
      </c>
      <c r="G675">
        <v>19</v>
      </c>
      <c r="H675">
        <v>-11</v>
      </c>
      <c r="J675">
        <v>15</v>
      </c>
      <c r="K675">
        <v>10</v>
      </c>
    </row>
    <row r="676" spans="1:11" x14ac:dyDescent="0.35">
      <c r="A676" t="s">
        <v>97</v>
      </c>
      <c r="B676" s="37"/>
      <c r="C676" t="s">
        <v>64</v>
      </c>
      <c r="D676" t="s">
        <v>87</v>
      </c>
      <c r="E676" t="s">
        <v>399</v>
      </c>
      <c r="G676">
        <v>2</v>
      </c>
      <c r="H676">
        <v>0</v>
      </c>
      <c r="J676">
        <v>0</v>
      </c>
      <c r="K676">
        <v>0</v>
      </c>
    </row>
    <row r="677" spans="1:11" x14ac:dyDescent="0.35">
      <c r="A677" t="s">
        <v>97</v>
      </c>
      <c r="B677" s="37"/>
      <c r="C677" t="s">
        <v>64</v>
      </c>
      <c r="D677" t="s">
        <v>87</v>
      </c>
      <c r="E677" t="s">
        <v>394</v>
      </c>
      <c r="G677">
        <v>5</v>
      </c>
      <c r="H677">
        <v>0</v>
      </c>
      <c r="J677">
        <v>12</v>
      </c>
      <c r="K677">
        <v>-8</v>
      </c>
    </row>
    <row r="678" spans="1:11" x14ac:dyDescent="0.35">
      <c r="A678" t="s">
        <v>97</v>
      </c>
      <c r="B678" s="37"/>
      <c r="C678" t="s">
        <v>64</v>
      </c>
      <c r="D678" t="s">
        <v>87</v>
      </c>
      <c r="E678" t="s">
        <v>403</v>
      </c>
      <c r="G678">
        <v>0</v>
      </c>
      <c r="H678">
        <v>0</v>
      </c>
      <c r="J678">
        <v>7</v>
      </c>
      <c r="K678">
        <v>1</v>
      </c>
    </row>
    <row r="679" spans="1:11" x14ac:dyDescent="0.35">
      <c r="A679" t="s">
        <v>97</v>
      </c>
      <c r="B679" s="37"/>
      <c r="C679" t="s">
        <v>98</v>
      </c>
      <c r="D679" t="s">
        <v>87</v>
      </c>
      <c r="E679" t="s">
        <v>401</v>
      </c>
      <c r="G679">
        <v>2</v>
      </c>
      <c r="H679">
        <v>0</v>
      </c>
      <c r="J679">
        <v>0</v>
      </c>
      <c r="K679">
        <v>0</v>
      </c>
    </row>
    <row r="680" spans="1:11" x14ac:dyDescent="0.35">
      <c r="A680" t="s">
        <v>97</v>
      </c>
      <c r="B680" s="37"/>
      <c r="C680" t="s">
        <v>98</v>
      </c>
      <c r="D680" t="s">
        <v>87</v>
      </c>
      <c r="E680" t="s">
        <v>396</v>
      </c>
      <c r="G680">
        <v>5</v>
      </c>
      <c r="H680">
        <v>0</v>
      </c>
      <c r="J680">
        <v>10</v>
      </c>
      <c r="K680">
        <v>-10</v>
      </c>
    </row>
    <row r="681" spans="1:11" x14ac:dyDescent="0.35">
      <c r="A681" t="s">
        <v>97</v>
      </c>
      <c r="B681" s="37"/>
      <c r="C681" t="s">
        <v>98</v>
      </c>
      <c r="D681" t="s">
        <v>87</v>
      </c>
      <c r="E681" t="s">
        <v>405</v>
      </c>
      <c r="G681">
        <v>0</v>
      </c>
      <c r="H681">
        <v>0</v>
      </c>
      <c r="J681">
        <v>7</v>
      </c>
      <c r="K681">
        <v>1</v>
      </c>
    </row>
    <row r="682" spans="1:11" x14ac:dyDescent="0.35">
      <c r="A682" t="s">
        <v>97</v>
      </c>
      <c r="B682" s="37"/>
      <c r="C682" t="s">
        <v>100</v>
      </c>
      <c r="E682" t="s">
        <v>420</v>
      </c>
      <c r="G682">
        <v>1</v>
      </c>
      <c r="H682">
        <v>1</v>
      </c>
      <c r="J682">
        <v>0</v>
      </c>
      <c r="K682">
        <v>0</v>
      </c>
    </row>
    <row r="683" spans="1:11" x14ac:dyDescent="0.35">
      <c r="A683" t="s">
        <v>97</v>
      </c>
      <c r="B683" s="37"/>
      <c r="C683" t="s">
        <v>98</v>
      </c>
      <c r="D683" t="s">
        <v>99</v>
      </c>
      <c r="E683" t="s">
        <v>388</v>
      </c>
      <c r="G683">
        <v>7</v>
      </c>
      <c r="H683">
        <v>-4</v>
      </c>
      <c r="J683">
        <v>11</v>
      </c>
      <c r="K683">
        <v>11</v>
      </c>
    </row>
    <row r="684" spans="1:11" x14ac:dyDescent="0.35">
      <c r="A684" t="s">
        <v>97</v>
      </c>
      <c r="B684" s="37"/>
      <c r="C684" t="s">
        <v>101</v>
      </c>
      <c r="D684" t="s">
        <v>99</v>
      </c>
      <c r="E684" t="s">
        <v>397</v>
      </c>
      <c r="G684">
        <v>3</v>
      </c>
      <c r="H684">
        <v>0</v>
      </c>
      <c r="J684">
        <v>0</v>
      </c>
      <c r="K684">
        <v>-6</v>
      </c>
    </row>
    <row r="685" spans="1:11" x14ac:dyDescent="0.35">
      <c r="A685" t="s">
        <v>97</v>
      </c>
      <c r="B685" s="37"/>
      <c r="C685" t="s">
        <v>101</v>
      </c>
      <c r="D685" t="s">
        <v>99</v>
      </c>
      <c r="E685" t="s">
        <v>390</v>
      </c>
      <c r="G685">
        <v>8</v>
      </c>
      <c r="H685">
        <v>-6</v>
      </c>
      <c r="J685">
        <v>9</v>
      </c>
      <c r="K685">
        <v>3</v>
      </c>
    </row>
    <row r="686" spans="1:11" x14ac:dyDescent="0.35">
      <c r="A686" t="s">
        <v>97</v>
      </c>
      <c r="B686" s="37"/>
      <c r="C686" t="s">
        <v>100</v>
      </c>
      <c r="D686" t="s">
        <v>99</v>
      </c>
      <c r="E686" t="s">
        <v>392</v>
      </c>
      <c r="H686">
        <v>0</v>
      </c>
      <c r="J686">
        <v>6</v>
      </c>
      <c r="K686">
        <v>6</v>
      </c>
    </row>
    <row r="687" spans="1:11" x14ac:dyDescent="0.35">
      <c r="A687" t="s">
        <v>97</v>
      </c>
      <c r="B687" s="37"/>
      <c r="C687" t="s">
        <v>100</v>
      </c>
      <c r="D687" t="s">
        <v>87</v>
      </c>
      <c r="E687" t="s">
        <v>392</v>
      </c>
      <c r="G687">
        <v>19</v>
      </c>
      <c r="H687">
        <v>-11</v>
      </c>
      <c r="J687">
        <v>15</v>
      </c>
      <c r="K687">
        <v>10</v>
      </c>
    </row>
    <row r="688" spans="1:11" x14ac:dyDescent="0.35">
      <c r="A688" t="s">
        <v>97</v>
      </c>
      <c r="B688" s="37"/>
      <c r="C688" t="s">
        <v>101</v>
      </c>
      <c r="D688" t="s">
        <v>87</v>
      </c>
      <c r="E688" t="s">
        <v>399</v>
      </c>
      <c r="G688">
        <v>2</v>
      </c>
      <c r="H688">
        <v>0</v>
      </c>
      <c r="J688">
        <v>0</v>
      </c>
      <c r="K688">
        <v>0</v>
      </c>
    </row>
    <row r="689" spans="1:11" x14ac:dyDescent="0.35">
      <c r="A689" t="s">
        <v>97</v>
      </c>
      <c r="B689" s="37"/>
      <c r="C689" t="s">
        <v>101</v>
      </c>
      <c r="D689" t="s">
        <v>87</v>
      </c>
      <c r="E689" t="s">
        <v>394</v>
      </c>
      <c r="G689">
        <v>5</v>
      </c>
      <c r="H689">
        <v>0</v>
      </c>
      <c r="J689">
        <v>12</v>
      </c>
      <c r="K689">
        <v>-8</v>
      </c>
    </row>
    <row r="690" spans="1:11" x14ac:dyDescent="0.35">
      <c r="A690" t="s">
        <v>97</v>
      </c>
      <c r="B690" s="37"/>
      <c r="C690" t="s">
        <v>101</v>
      </c>
      <c r="D690" t="s">
        <v>87</v>
      </c>
      <c r="E690" t="s">
        <v>403</v>
      </c>
      <c r="G690">
        <v>0</v>
      </c>
      <c r="H690">
        <v>0</v>
      </c>
      <c r="J690">
        <v>7</v>
      </c>
      <c r="K690">
        <v>1</v>
      </c>
    </row>
    <row r="691" spans="1:11" x14ac:dyDescent="0.35">
      <c r="A691" t="s">
        <v>97</v>
      </c>
      <c r="B691" s="37"/>
      <c r="C691" t="s">
        <v>98</v>
      </c>
      <c r="D691" t="s">
        <v>87</v>
      </c>
      <c r="E691" t="s">
        <v>401</v>
      </c>
      <c r="G691">
        <v>2</v>
      </c>
      <c r="H691">
        <v>0</v>
      </c>
      <c r="J691">
        <v>0</v>
      </c>
      <c r="K691">
        <v>0</v>
      </c>
    </row>
    <row r="692" spans="1:11" x14ac:dyDescent="0.35">
      <c r="A692" t="s">
        <v>97</v>
      </c>
      <c r="B692" s="37"/>
      <c r="C692" t="s">
        <v>98</v>
      </c>
      <c r="D692" t="s">
        <v>87</v>
      </c>
      <c r="E692" t="s">
        <v>396</v>
      </c>
      <c r="G692">
        <v>5</v>
      </c>
      <c r="H692">
        <v>0</v>
      </c>
      <c r="J692">
        <v>13</v>
      </c>
      <c r="K692">
        <v>-7</v>
      </c>
    </row>
    <row r="693" spans="1:11" x14ac:dyDescent="0.35">
      <c r="A693" t="s">
        <v>97</v>
      </c>
      <c r="B693" s="37"/>
      <c r="C693" t="s">
        <v>98</v>
      </c>
      <c r="D693" t="s">
        <v>87</v>
      </c>
      <c r="E693" t="s">
        <v>405</v>
      </c>
      <c r="G693">
        <v>0</v>
      </c>
      <c r="H693">
        <v>0</v>
      </c>
      <c r="J693">
        <v>7</v>
      </c>
      <c r="K693">
        <v>1</v>
      </c>
    </row>
    <row r="694" spans="1:11" x14ac:dyDescent="0.35">
      <c r="A694" t="s">
        <v>97</v>
      </c>
      <c r="B694" s="37"/>
      <c r="C694" t="s">
        <v>100</v>
      </c>
      <c r="E694" t="s">
        <v>420</v>
      </c>
      <c r="G694">
        <v>1</v>
      </c>
      <c r="H694">
        <v>1</v>
      </c>
      <c r="J694">
        <v>0</v>
      </c>
      <c r="K694">
        <v>0</v>
      </c>
    </row>
    <row r="695" spans="1:11" x14ac:dyDescent="0.35">
      <c r="A695" t="s">
        <v>97</v>
      </c>
      <c r="B695" s="37"/>
      <c r="C695" t="s">
        <v>100</v>
      </c>
      <c r="D695" t="s">
        <v>99</v>
      </c>
      <c r="E695" t="s">
        <v>388</v>
      </c>
      <c r="G695">
        <v>9</v>
      </c>
      <c r="H695">
        <v>-2</v>
      </c>
      <c r="J695">
        <v>10</v>
      </c>
      <c r="K695">
        <v>10</v>
      </c>
    </row>
    <row r="696" spans="1:11" x14ac:dyDescent="0.35">
      <c r="A696" t="s">
        <v>97</v>
      </c>
      <c r="B696" s="37"/>
      <c r="C696" t="s">
        <v>102</v>
      </c>
      <c r="D696" t="s">
        <v>99</v>
      </c>
      <c r="E696" t="s">
        <v>397</v>
      </c>
      <c r="G696">
        <v>3</v>
      </c>
      <c r="H696">
        <v>0</v>
      </c>
      <c r="J696">
        <v>0</v>
      </c>
      <c r="K696">
        <v>-6</v>
      </c>
    </row>
    <row r="697" spans="1:11" x14ac:dyDescent="0.35">
      <c r="A697" t="s">
        <v>97</v>
      </c>
      <c r="B697" s="37"/>
      <c r="C697" t="s">
        <v>98</v>
      </c>
      <c r="D697" t="s">
        <v>99</v>
      </c>
      <c r="E697" t="s">
        <v>390</v>
      </c>
      <c r="G697">
        <v>8</v>
      </c>
      <c r="H697">
        <v>-6</v>
      </c>
      <c r="J697">
        <v>11</v>
      </c>
      <c r="K697">
        <v>5</v>
      </c>
    </row>
    <row r="698" spans="1:11" x14ac:dyDescent="0.35">
      <c r="A698" t="s">
        <v>97</v>
      </c>
      <c r="B698" s="37"/>
      <c r="C698" t="s">
        <v>100</v>
      </c>
      <c r="D698" t="s">
        <v>99</v>
      </c>
      <c r="E698" t="s">
        <v>392</v>
      </c>
      <c r="H698">
        <v>0</v>
      </c>
      <c r="J698">
        <v>5</v>
      </c>
      <c r="K698">
        <v>5</v>
      </c>
    </row>
    <row r="699" spans="1:11" x14ac:dyDescent="0.35">
      <c r="A699" t="s">
        <v>97</v>
      </c>
      <c r="B699" s="37"/>
      <c r="C699" t="s">
        <v>100</v>
      </c>
      <c r="D699" t="s">
        <v>87</v>
      </c>
      <c r="E699" t="s">
        <v>392</v>
      </c>
      <c r="G699">
        <v>19</v>
      </c>
      <c r="H699">
        <v>-11</v>
      </c>
      <c r="J699">
        <v>15</v>
      </c>
      <c r="K699">
        <v>10</v>
      </c>
    </row>
    <row r="700" spans="1:11" x14ac:dyDescent="0.35">
      <c r="A700" t="s">
        <v>97</v>
      </c>
      <c r="B700" s="37"/>
      <c r="C700" t="s">
        <v>100</v>
      </c>
      <c r="D700" t="s">
        <v>87</v>
      </c>
      <c r="E700" t="s">
        <v>399</v>
      </c>
      <c r="G700">
        <v>2</v>
      </c>
      <c r="H700">
        <v>0</v>
      </c>
      <c r="J700">
        <v>0</v>
      </c>
      <c r="K700">
        <v>0</v>
      </c>
    </row>
    <row r="701" spans="1:11" x14ac:dyDescent="0.35">
      <c r="A701" t="s">
        <v>97</v>
      </c>
      <c r="B701" s="37"/>
      <c r="C701" t="s">
        <v>100</v>
      </c>
      <c r="D701" t="s">
        <v>87</v>
      </c>
      <c r="E701" t="s">
        <v>394</v>
      </c>
      <c r="G701">
        <v>5</v>
      </c>
      <c r="H701">
        <v>0</v>
      </c>
      <c r="J701">
        <v>13</v>
      </c>
      <c r="K701">
        <v>-7</v>
      </c>
    </row>
    <row r="702" spans="1:11" x14ac:dyDescent="0.35">
      <c r="A702" t="s">
        <v>97</v>
      </c>
      <c r="B702" s="37"/>
      <c r="C702" t="s">
        <v>100</v>
      </c>
      <c r="D702" t="s">
        <v>87</v>
      </c>
      <c r="E702" t="s">
        <v>403</v>
      </c>
      <c r="G702">
        <v>0</v>
      </c>
      <c r="H702">
        <v>0</v>
      </c>
      <c r="J702">
        <v>7</v>
      </c>
      <c r="K702">
        <v>1</v>
      </c>
    </row>
    <row r="703" spans="1:11" x14ac:dyDescent="0.35">
      <c r="A703" t="s">
        <v>97</v>
      </c>
      <c r="B703" s="37"/>
      <c r="C703" t="s">
        <v>98</v>
      </c>
      <c r="D703" t="s">
        <v>87</v>
      </c>
      <c r="E703" t="s">
        <v>401</v>
      </c>
      <c r="G703">
        <v>2</v>
      </c>
      <c r="H703">
        <v>0</v>
      </c>
      <c r="J703">
        <v>0</v>
      </c>
      <c r="K703">
        <v>0</v>
      </c>
    </row>
    <row r="704" spans="1:11" x14ac:dyDescent="0.35">
      <c r="A704" t="s">
        <v>97</v>
      </c>
      <c r="B704" s="37"/>
      <c r="C704" t="s">
        <v>98</v>
      </c>
      <c r="D704" t="s">
        <v>87</v>
      </c>
      <c r="E704" t="s">
        <v>396</v>
      </c>
      <c r="G704">
        <v>5</v>
      </c>
      <c r="H704">
        <v>0</v>
      </c>
      <c r="J704">
        <v>13</v>
      </c>
      <c r="K704">
        <v>-7</v>
      </c>
    </row>
    <row r="705" spans="1:11" x14ac:dyDescent="0.35">
      <c r="A705" t="s">
        <v>97</v>
      </c>
      <c r="B705" s="37"/>
      <c r="C705" t="s">
        <v>98</v>
      </c>
      <c r="D705" t="s">
        <v>87</v>
      </c>
      <c r="E705" t="s">
        <v>405</v>
      </c>
      <c r="G705">
        <v>0</v>
      </c>
      <c r="H705">
        <v>0</v>
      </c>
      <c r="J705">
        <v>7</v>
      </c>
      <c r="K705">
        <v>1</v>
      </c>
    </row>
    <row r="706" spans="1:11" x14ac:dyDescent="0.35">
      <c r="A706" t="s">
        <v>97</v>
      </c>
      <c r="B706" s="37"/>
      <c r="C706" t="s">
        <v>100</v>
      </c>
      <c r="E706" t="s">
        <v>420</v>
      </c>
      <c r="G706">
        <v>1</v>
      </c>
      <c r="H706">
        <v>1</v>
      </c>
      <c r="J706">
        <v>0</v>
      </c>
      <c r="K706">
        <v>0</v>
      </c>
    </row>
    <row r="707" spans="1:11" x14ac:dyDescent="0.35">
      <c r="A707" t="s">
        <v>97</v>
      </c>
      <c r="B707" s="37"/>
      <c r="C707" t="s">
        <v>100</v>
      </c>
      <c r="D707" t="s">
        <v>99</v>
      </c>
      <c r="E707" t="s">
        <v>388</v>
      </c>
      <c r="G707">
        <v>10</v>
      </c>
      <c r="H707">
        <v>-1</v>
      </c>
      <c r="J707">
        <v>10</v>
      </c>
      <c r="K707">
        <v>10</v>
      </c>
    </row>
    <row r="708" spans="1:11" x14ac:dyDescent="0.35">
      <c r="A708" t="s">
        <v>97</v>
      </c>
      <c r="B708" s="37"/>
      <c r="C708" t="s">
        <v>102</v>
      </c>
      <c r="D708" t="s">
        <v>99</v>
      </c>
      <c r="E708" t="s">
        <v>397</v>
      </c>
      <c r="G708">
        <v>3</v>
      </c>
      <c r="H708">
        <v>0</v>
      </c>
      <c r="J708">
        <v>0</v>
      </c>
      <c r="K708">
        <v>-6</v>
      </c>
    </row>
    <row r="709" spans="1:11" x14ac:dyDescent="0.35">
      <c r="A709" t="s">
        <v>97</v>
      </c>
      <c r="B709" s="37"/>
      <c r="C709" t="s">
        <v>98</v>
      </c>
      <c r="D709" t="s">
        <v>99</v>
      </c>
      <c r="E709" t="s">
        <v>390</v>
      </c>
      <c r="G709">
        <v>9</v>
      </c>
      <c r="H709">
        <v>-5</v>
      </c>
      <c r="J709">
        <v>11</v>
      </c>
      <c r="K709">
        <v>5</v>
      </c>
    </row>
    <row r="710" spans="1:11" x14ac:dyDescent="0.35">
      <c r="A710" t="s">
        <v>97</v>
      </c>
      <c r="B710" s="37"/>
      <c r="C710" t="s">
        <v>100</v>
      </c>
      <c r="D710" t="s">
        <v>99</v>
      </c>
      <c r="E710" t="s">
        <v>392</v>
      </c>
      <c r="H710">
        <v>0</v>
      </c>
      <c r="J710">
        <v>4</v>
      </c>
      <c r="K710">
        <v>4</v>
      </c>
    </row>
    <row r="711" spans="1:11" x14ac:dyDescent="0.35">
      <c r="A711" t="s">
        <v>97</v>
      </c>
      <c r="B711" s="37"/>
      <c r="C711" t="s">
        <v>100</v>
      </c>
      <c r="D711" t="s">
        <v>87</v>
      </c>
      <c r="E711" t="s">
        <v>392</v>
      </c>
      <c r="G711">
        <v>21</v>
      </c>
      <c r="H711">
        <v>-9</v>
      </c>
      <c r="J711">
        <v>15</v>
      </c>
      <c r="K711">
        <v>10</v>
      </c>
    </row>
    <row r="712" spans="1:11" x14ac:dyDescent="0.35">
      <c r="A712" t="s">
        <v>97</v>
      </c>
      <c r="B712" s="37"/>
      <c r="C712" t="s">
        <v>100</v>
      </c>
      <c r="D712" t="s">
        <v>87</v>
      </c>
      <c r="E712" t="s">
        <v>399</v>
      </c>
      <c r="G712">
        <v>2</v>
      </c>
      <c r="H712">
        <v>0</v>
      </c>
      <c r="J712">
        <v>0</v>
      </c>
      <c r="K712">
        <v>0</v>
      </c>
    </row>
    <row r="713" spans="1:11" x14ac:dyDescent="0.35">
      <c r="A713" t="s">
        <v>97</v>
      </c>
      <c r="B713" s="37"/>
      <c r="C713" t="s">
        <v>100</v>
      </c>
      <c r="D713" t="s">
        <v>87</v>
      </c>
      <c r="E713" t="s">
        <v>394</v>
      </c>
      <c r="G713">
        <v>5</v>
      </c>
      <c r="H713">
        <v>0</v>
      </c>
      <c r="J713">
        <v>13</v>
      </c>
      <c r="K713">
        <v>-7</v>
      </c>
    </row>
    <row r="714" spans="1:11" x14ac:dyDescent="0.35">
      <c r="A714" t="s">
        <v>97</v>
      </c>
      <c r="B714" s="37"/>
      <c r="C714" t="s">
        <v>100</v>
      </c>
      <c r="D714" t="s">
        <v>87</v>
      </c>
      <c r="E714" t="s">
        <v>403</v>
      </c>
      <c r="G714">
        <v>0</v>
      </c>
      <c r="H714">
        <v>0</v>
      </c>
      <c r="J714">
        <v>7</v>
      </c>
      <c r="K714">
        <v>1</v>
      </c>
    </row>
    <row r="715" spans="1:11" x14ac:dyDescent="0.35">
      <c r="A715" t="s">
        <v>97</v>
      </c>
      <c r="B715" s="37"/>
      <c r="C715" t="s">
        <v>98</v>
      </c>
      <c r="D715" t="s">
        <v>87</v>
      </c>
      <c r="E715" t="s">
        <v>401</v>
      </c>
      <c r="G715">
        <v>2</v>
      </c>
      <c r="H715">
        <v>0</v>
      </c>
      <c r="J715">
        <v>0</v>
      </c>
      <c r="K715">
        <v>0</v>
      </c>
    </row>
    <row r="716" spans="1:11" x14ac:dyDescent="0.35">
      <c r="A716" t="s">
        <v>97</v>
      </c>
      <c r="B716" s="37"/>
      <c r="C716" t="s">
        <v>98</v>
      </c>
      <c r="D716" t="s">
        <v>87</v>
      </c>
      <c r="E716" t="s">
        <v>396</v>
      </c>
      <c r="G716">
        <v>5</v>
      </c>
      <c r="H716">
        <v>0</v>
      </c>
      <c r="J716">
        <v>13</v>
      </c>
      <c r="K716">
        <v>-7</v>
      </c>
    </row>
    <row r="717" spans="1:11" x14ac:dyDescent="0.35">
      <c r="A717" t="s">
        <v>97</v>
      </c>
      <c r="B717" s="37"/>
      <c r="C717" t="s">
        <v>98</v>
      </c>
      <c r="D717" t="s">
        <v>87</v>
      </c>
      <c r="E717" t="s">
        <v>405</v>
      </c>
      <c r="G717">
        <v>0</v>
      </c>
      <c r="H717">
        <v>0</v>
      </c>
      <c r="J717">
        <v>7</v>
      </c>
      <c r="K717">
        <v>1</v>
      </c>
    </row>
    <row r="718" spans="1:11" x14ac:dyDescent="0.35">
      <c r="A718" t="s">
        <v>97</v>
      </c>
      <c r="B718" s="37"/>
      <c r="C718" t="s">
        <v>100</v>
      </c>
      <c r="E718" t="s">
        <v>420</v>
      </c>
      <c r="G718">
        <v>1</v>
      </c>
      <c r="H718">
        <v>1</v>
      </c>
      <c r="J718">
        <v>0</v>
      </c>
      <c r="K718">
        <v>0</v>
      </c>
    </row>
    <row r="719" spans="1:11" x14ac:dyDescent="0.35">
      <c r="A719" t="s">
        <v>97</v>
      </c>
      <c r="B719" s="37"/>
      <c r="C719" t="s">
        <v>100</v>
      </c>
      <c r="D719" t="s">
        <v>99</v>
      </c>
      <c r="E719" t="s">
        <v>388</v>
      </c>
      <c r="G719">
        <v>9</v>
      </c>
      <c r="H719">
        <v>0</v>
      </c>
      <c r="J719">
        <v>10</v>
      </c>
      <c r="K719">
        <v>-3</v>
      </c>
    </row>
    <row r="720" spans="1:11" x14ac:dyDescent="0.35">
      <c r="A720" t="s">
        <v>97</v>
      </c>
      <c r="B720" s="37"/>
      <c r="C720" t="s">
        <v>100</v>
      </c>
      <c r="D720" t="s">
        <v>99</v>
      </c>
      <c r="E720" t="s">
        <v>399</v>
      </c>
      <c r="G720">
        <v>2</v>
      </c>
      <c r="H720">
        <v>0</v>
      </c>
      <c r="J720">
        <v>0</v>
      </c>
      <c r="K720">
        <v>0</v>
      </c>
    </row>
    <row r="721" spans="1:11" x14ac:dyDescent="0.35">
      <c r="A721" t="s">
        <v>97</v>
      </c>
      <c r="B721" s="37"/>
      <c r="C721" t="s">
        <v>98</v>
      </c>
      <c r="D721" t="s">
        <v>99</v>
      </c>
      <c r="E721" t="s">
        <v>390</v>
      </c>
      <c r="G721">
        <v>8</v>
      </c>
      <c r="H721">
        <v>-1</v>
      </c>
      <c r="J721">
        <v>11</v>
      </c>
      <c r="K721">
        <v>-2</v>
      </c>
    </row>
    <row r="722" spans="1:11" x14ac:dyDescent="0.35">
      <c r="A722" t="s">
        <v>97</v>
      </c>
      <c r="B722" s="37"/>
      <c r="C722" t="s">
        <v>98</v>
      </c>
      <c r="D722" t="s">
        <v>99</v>
      </c>
      <c r="E722" t="s">
        <v>401</v>
      </c>
      <c r="G722">
        <v>2</v>
      </c>
      <c r="H722">
        <v>0</v>
      </c>
      <c r="J722">
        <v>0</v>
      </c>
      <c r="K722">
        <v>0</v>
      </c>
    </row>
    <row r="723" spans="1:11" x14ac:dyDescent="0.35">
      <c r="A723" t="s">
        <v>97</v>
      </c>
      <c r="B723" s="37"/>
      <c r="C723" t="s">
        <v>100</v>
      </c>
      <c r="D723" t="s">
        <v>99</v>
      </c>
      <c r="E723" t="s">
        <v>392</v>
      </c>
      <c r="H723">
        <v>0</v>
      </c>
      <c r="J723">
        <v>4</v>
      </c>
      <c r="K723">
        <v>4</v>
      </c>
    </row>
    <row r="724" spans="1:11" x14ac:dyDescent="0.35">
      <c r="A724" t="s">
        <v>97</v>
      </c>
      <c r="B724" s="37"/>
      <c r="C724" t="s">
        <v>100</v>
      </c>
      <c r="D724" t="s">
        <v>87</v>
      </c>
      <c r="E724" t="s">
        <v>392</v>
      </c>
      <c r="G724">
        <v>20</v>
      </c>
      <c r="H724">
        <v>-10</v>
      </c>
      <c r="J724">
        <v>15</v>
      </c>
      <c r="K724">
        <v>0</v>
      </c>
    </row>
    <row r="725" spans="1:11" x14ac:dyDescent="0.35">
      <c r="A725" t="s">
        <v>97</v>
      </c>
      <c r="B725" s="37"/>
      <c r="C725" t="s">
        <v>100</v>
      </c>
      <c r="D725" t="s">
        <v>87</v>
      </c>
      <c r="E725" t="s">
        <v>399</v>
      </c>
      <c r="G725">
        <v>2</v>
      </c>
      <c r="H725">
        <v>0</v>
      </c>
      <c r="J725">
        <v>0</v>
      </c>
      <c r="K725">
        <v>0</v>
      </c>
    </row>
    <row r="726" spans="1:11" x14ac:dyDescent="0.35">
      <c r="A726" t="s">
        <v>97</v>
      </c>
      <c r="B726" s="37"/>
      <c r="C726" t="s">
        <v>100</v>
      </c>
      <c r="D726" t="s">
        <v>87</v>
      </c>
      <c r="E726" t="s">
        <v>394</v>
      </c>
      <c r="G726">
        <v>5</v>
      </c>
      <c r="H726">
        <v>0</v>
      </c>
      <c r="J726">
        <v>13</v>
      </c>
      <c r="K726">
        <v>0</v>
      </c>
    </row>
    <row r="727" spans="1:11" x14ac:dyDescent="0.35">
      <c r="A727" t="s">
        <v>97</v>
      </c>
      <c r="B727" s="37"/>
      <c r="C727" t="s">
        <v>100</v>
      </c>
      <c r="D727" t="s">
        <v>87</v>
      </c>
      <c r="E727" t="s">
        <v>403</v>
      </c>
      <c r="G727">
        <v>0</v>
      </c>
      <c r="H727">
        <v>0</v>
      </c>
      <c r="J727">
        <v>7</v>
      </c>
      <c r="K727">
        <v>0</v>
      </c>
    </row>
    <row r="728" spans="1:11" x14ac:dyDescent="0.35">
      <c r="A728" t="s">
        <v>97</v>
      </c>
      <c r="B728" s="37"/>
      <c r="C728" t="s">
        <v>98</v>
      </c>
      <c r="D728" t="s">
        <v>87</v>
      </c>
      <c r="E728" t="s">
        <v>401</v>
      </c>
      <c r="G728">
        <v>2</v>
      </c>
      <c r="H728">
        <v>0</v>
      </c>
      <c r="J728">
        <v>0</v>
      </c>
      <c r="K728">
        <v>0</v>
      </c>
    </row>
    <row r="729" spans="1:11" x14ac:dyDescent="0.35">
      <c r="A729" t="s">
        <v>97</v>
      </c>
      <c r="B729" s="37"/>
      <c r="C729" t="s">
        <v>98</v>
      </c>
      <c r="D729" t="s">
        <v>87</v>
      </c>
      <c r="E729" t="s">
        <v>396</v>
      </c>
      <c r="G729">
        <v>5</v>
      </c>
      <c r="H729">
        <v>0</v>
      </c>
      <c r="J729">
        <v>13</v>
      </c>
      <c r="K729">
        <v>0</v>
      </c>
    </row>
    <row r="730" spans="1:11" x14ac:dyDescent="0.35">
      <c r="A730" t="s">
        <v>97</v>
      </c>
      <c r="B730" s="37"/>
      <c r="C730" t="s">
        <v>98</v>
      </c>
      <c r="D730" t="s">
        <v>87</v>
      </c>
      <c r="E730" t="s">
        <v>405</v>
      </c>
      <c r="G730">
        <v>0</v>
      </c>
      <c r="H730">
        <v>0</v>
      </c>
      <c r="J730">
        <v>7</v>
      </c>
      <c r="K730">
        <v>0</v>
      </c>
    </row>
    <row r="731" spans="1:11" x14ac:dyDescent="0.35">
      <c r="A731" t="s">
        <v>97</v>
      </c>
      <c r="B731" s="37"/>
      <c r="C731" t="s">
        <v>100</v>
      </c>
      <c r="E731" t="s">
        <v>420</v>
      </c>
      <c r="G731">
        <v>1</v>
      </c>
      <c r="H731">
        <v>1</v>
      </c>
      <c r="J731">
        <v>0</v>
      </c>
      <c r="K731">
        <v>0</v>
      </c>
    </row>
    <row r="732" spans="1:11" x14ac:dyDescent="0.35">
      <c r="A732" t="s">
        <v>97</v>
      </c>
      <c r="B732" s="37"/>
      <c r="C732" t="s">
        <v>102</v>
      </c>
      <c r="E732" t="s">
        <v>443</v>
      </c>
      <c r="G732">
        <v>3</v>
      </c>
      <c r="H732">
        <v>3</v>
      </c>
      <c r="K732">
        <v>0</v>
      </c>
    </row>
    <row r="733" spans="1:11" x14ac:dyDescent="0.35">
      <c r="A733" t="s">
        <v>97</v>
      </c>
      <c r="B733" s="37"/>
      <c r="C733" t="s">
        <v>100</v>
      </c>
      <c r="D733" t="s">
        <v>99</v>
      </c>
      <c r="E733" t="s">
        <v>390</v>
      </c>
      <c r="G733">
        <v>9</v>
      </c>
      <c r="H733">
        <v>0</v>
      </c>
      <c r="J733">
        <v>9</v>
      </c>
      <c r="K733">
        <v>-4</v>
      </c>
    </row>
    <row r="734" spans="1:11" x14ac:dyDescent="0.35">
      <c r="A734" t="s">
        <v>97</v>
      </c>
      <c r="B734" s="37"/>
      <c r="C734" t="s">
        <v>100</v>
      </c>
      <c r="D734" t="s">
        <v>99</v>
      </c>
      <c r="E734" t="s">
        <v>399</v>
      </c>
      <c r="G734">
        <v>2</v>
      </c>
      <c r="H734">
        <v>0</v>
      </c>
      <c r="J734">
        <v>0</v>
      </c>
      <c r="K734">
        <v>0</v>
      </c>
    </row>
    <row r="735" spans="1:11" x14ac:dyDescent="0.35">
      <c r="A735" t="s">
        <v>97</v>
      </c>
      <c r="B735" s="37"/>
      <c r="C735" t="s">
        <v>98</v>
      </c>
      <c r="D735" t="s">
        <v>99</v>
      </c>
      <c r="E735" t="s">
        <v>388</v>
      </c>
      <c r="G735">
        <v>9</v>
      </c>
      <c r="H735">
        <v>0</v>
      </c>
      <c r="J735">
        <v>15</v>
      </c>
      <c r="K735">
        <v>2</v>
      </c>
    </row>
    <row r="736" spans="1:11" x14ac:dyDescent="0.35">
      <c r="A736" t="s">
        <v>97</v>
      </c>
      <c r="B736" s="37"/>
      <c r="C736" t="s">
        <v>98</v>
      </c>
      <c r="D736" t="s">
        <v>99</v>
      </c>
      <c r="E736" t="s">
        <v>401</v>
      </c>
      <c r="G736">
        <v>2</v>
      </c>
      <c r="H736">
        <v>0</v>
      </c>
      <c r="J736">
        <v>0</v>
      </c>
      <c r="K736">
        <v>0</v>
      </c>
    </row>
    <row r="737" spans="1:11" x14ac:dyDescent="0.35">
      <c r="A737" t="s">
        <v>97</v>
      </c>
      <c r="B737" s="37"/>
      <c r="C737" t="s">
        <v>100</v>
      </c>
      <c r="D737" t="s">
        <v>87</v>
      </c>
      <c r="E737" t="s">
        <v>392</v>
      </c>
      <c r="G737">
        <v>22</v>
      </c>
      <c r="H737">
        <v>-8</v>
      </c>
      <c r="J737">
        <v>13</v>
      </c>
      <c r="K737">
        <v>-2</v>
      </c>
    </row>
    <row r="738" spans="1:11" x14ac:dyDescent="0.35">
      <c r="A738" t="s">
        <v>97</v>
      </c>
      <c r="B738" s="37"/>
      <c r="C738" t="s">
        <v>100</v>
      </c>
      <c r="D738" t="s">
        <v>87</v>
      </c>
      <c r="E738" t="s">
        <v>399</v>
      </c>
      <c r="G738">
        <v>2</v>
      </c>
      <c r="H738">
        <v>0</v>
      </c>
      <c r="J738">
        <v>0</v>
      </c>
      <c r="K738">
        <v>0</v>
      </c>
    </row>
    <row r="739" spans="1:11" x14ac:dyDescent="0.35">
      <c r="A739" t="s">
        <v>97</v>
      </c>
      <c r="B739" s="37"/>
      <c r="C739" t="s">
        <v>100</v>
      </c>
      <c r="D739" t="s">
        <v>87</v>
      </c>
      <c r="E739" t="s">
        <v>394</v>
      </c>
      <c r="G739">
        <v>5</v>
      </c>
      <c r="H739">
        <v>0</v>
      </c>
      <c r="J739">
        <v>12</v>
      </c>
      <c r="K739">
        <v>-1</v>
      </c>
    </row>
    <row r="740" spans="1:11" x14ac:dyDescent="0.35">
      <c r="A740" t="s">
        <v>97</v>
      </c>
      <c r="B740" s="37"/>
      <c r="C740" t="s">
        <v>100</v>
      </c>
      <c r="D740" t="s">
        <v>87</v>
      </c>
      <c r="E740" t="s">
        <v>403</v>
      </c>
      <c r="G740">
        <v>0</v>
      </c>
      <c r="H740">
        <v>0</v>
      </c>
      <c r="J740">
        <v>7</v>
      </c>
      <c r="K740">
        <v>0</v>
      </c>
    </row>
    <row r="741" spans="1:11" x14ac:dyDescent="0.35">
      <c r="A741" t="s">
        <v>97</v>
      </c>
      <c r="B741" s="37"/>
      <c r="C741" t="s">
        <v>98</v>
      </c>
      <c r="D741" t="s">
        <v>87</v>
      </c>
      <c r="E741" t="s">
        <v>401</v>
      </c>
      <c r="G741">
        <v>2</v>
      </c>
      <c r="H741">
        <v>0</v>
      </c>
      <c r="J741">
        <v>0</v>
      </c>
      <c r="K741">
        <v>0</v>
      </c>
    </row>
    <row r="742" spans="1:11" x14ac:dyDescent="0.35">
      <c r="A742" t="s">
        <v>97</v>
      </c>
      <c r="B742" s="37"/>
      <c r="C742" t="s">
        <v>98</v>
      </c>
      <c r="D742" t="s">
        <v>87</v>
      </c>
      <c r="E742" t="s">
        <v>396</v>
      </c>
      <c r="G742">
        <v>5</v>
      </c>
      <c r="H742">
        <v>0</v>
      </c>
      <c r="J742">
        <v>14</v>
      </c>
      <c r="K742">
        <v>1</v>
      </c>
    </row>
    <row r="743" spans="1:11" x14ac:dyDescent="0.35">
      <c r="A743" t="s">
        <v>97</v>
      </c>
      <c r="B743" s="37"/>
      <c r="C743" t="s">
        <v>98</v>
      </c>
      <c r="D743" t="s">
        <v>87</v>
      </c>
      <c r="E743" t="s">
        <v>405</v>
      </c>
      <c r="G743">
        <v>0</v>
      </c>
      <c r="H743">
        <v>0</v>
      </c>
      <c r="J743">
        <v>7</v>
      </c>
      <c r="K743">
        <v>0</v>
      </c>
    </row>
    <row r="744" spans="1:11" x14ac:dyDescent="0.35">
      <c r="A744" t="s">
        <v>97</v>
      </c>
      <c r="B744" s="37"/>
      <c r="C744" t="s">
        <v>100</v>
      </c>
      <c r="E744" t="s">
        <v>420</v>
      </c>
      <c r="G744">
        <v>1</v>
      </c>
      <c r="H744">
        <v>1</v>
      </c>
      <c r="J744">
        <v>0</v>
      </c>
      <c r="K744">
        <v>0</v>
      </c>
    </row>
    <row r="745" spans="1:11" x14ac:dyDescent="0.35">
      <c r="A745" t="s">
        <v>97</v>
      </c>
      <c r="B745" s="37"/>
      <c r="C745" t="s">
        <v>102</v>
      </c>
      <c r="E745" t="s">
        <v>443</v>
      </c>
      <c r="G745">
        <v>3</v>
      </c>
      <c r="H745">
        <v>3</v>
      </c>
      <c r="K745">
        <v>0</v>
      </c>
    </row>
    <row r="746" spans="1:11" x14ac:dyDescent="0.35">
      <c r="A746" t="s">
        <v>97</v>
      </c>
      <c r="B746" s="37"/>
      <c r="C746" t="s">
        <v>100</v>
      </c>
      <c r="D746" t="s">
        <v>99</v>
      </c>
      <c r="E746" t="s">
        <v>390</v>
      </c>
      <c r="G746">
        <v>9</v>
      </c>
      <c r="H746">
        <v>0</v>
      </c>
      <c r="J746">
        <v>12</v>
      </c>
      <c r="K746">
        <v>-1</v>
      </c>
    </row>
    <row r="747" spans="1:11" x14ac:dyDescent="0.35">
      <c r="A747" t="s">
        <v>97</v>
      </c>
      <c r="B747" s="37"/>
      <c r="C747" t="s">
        <v>100</v>
      </c>
      <c r="D747" t="s">
        <v>99</v>
      </c>
      <c r="E747" t="s">
        <v>399</v>
      </c>
      <c r="G747">
        <v>2</v>
      </c>
      <c r="H747">
        <v>0</v>
      </c>
      <c r="J747">
        <v>0</v>
      </c>
      <c r="K747">
        <v>0</v>
      </c>
    </row>
    <row r="748" spans="1:11" x14ac:dyDescent="0.35">
      <c r="A748" t="s">
        <v>97</v>
      </c>
      <c r="B748" s="37"/>
      <c r="C748" t="s">
        <v>98</v>
      </c>
      <c r="D748" t="s">
        <v>99</v>
      </c>
      <c r="E748" t="s">
        <v>388</v>
      </c>
      <c r="G748">
        <v>9</v>
      </c>
      <c r="H748">
        <v>0</v>
      </c>
      <c r="J748">
        <v>12</v>
      </c>
      <c r="K748">
        <v>-1</v>
      </c>
    </row>
    <row r="749" spans="1:11" x14ac:dyDescent="0.35">
      <c r="A749" t="s">
        <v>97</v>
      </c>
      <c r="B749" s="37"/>
      <c r="C749" t="s">
        <v>98</v>
      </c>
      <c r="D749" t="s">
        <v>99</v>
      </c>
      <c r="E749" t="s">
        <v>401</v>
      </c>
      <c r="G749">
        <v>2</v>
      </c>
      <c r="H749">
        <v>0</v>
      </c>
      <c r="J749">
        <v>0</v>
      </c>
      <c r="K749">
        <v>0</v>
      </c>
    </row>
    <row r="750" spans="1:11" x14ac:dyDescent="0.35">
      <c r="A750" t="s">
        <v>97</v>
      </c>
      <c r="B750" s="37"/>
      <c r="C750" t="s">
        <v>100</v>
      </c>
      <c r="D750" t="s">
        <v>87</v>
      </c>
      <c r="E750" t="s">
        <v>392</v>
      </c>
      <c r="G750">
        <v>22</v>
      </c>
      <c r="H750">
        <v>-8</v>
      </c>
      <c r="J750">
        <v>12</v>
      </c>
      <c r="K750">
        <v>-3</v>
      </c>
    </row>
    <row r="751" spans="1:11" x14ac:dyDescent="0.35">
      <c r="A751" t="s">
        <v>97</v>
      </c>
      <c r="B751" s="37"/>
      <c r="C751" t="s">
        <v>100</v>
      </c>
      <c r="D751" t="s">
        <v>87</v>
      </c>
      <c r="E751" t="s">
        <v>399</v>
      </c>
      <c r="G751">
        <v>2</v>
      </c>
      <c r="H751">
        <v>0</v>
      </c>
      <c r="J751">
        <v>0</v>
      </c>
      <c r="K751">
        <v>0</v>
      </c>
    </row>
    <row r="752" spans="1:11" x14ac:dyDescent="0.35">
      <c r="A752" t="s">
        <v>97</v>
      </c>
      <c r="B752" s="37"/>
      <c r="C752" t="s">
        <v>100</v>
      </c>
      <c r="D752" t="s">
        <v>87</v>
      </c>
      <c r="E752" t="s">
        <v>394</v>
      </c>
      <c r="G752">
        <v>5</v>
      </c>
      <c r="H752">
        <v>0</v>
      </c>
      <c r="J752">
        <v>12</v>
      </c>
      <c r="K752">
        <v>-1</v>
      </c>
    </row>
    <row r="753" spans="1:11" x14ac:dyDescent="0.35">
      <c r="A753" t="s">
        <v>97</v>
      </c>
      <c r="B753" s="37"/>
      <c r="C753" t="s">
        <v>100</v>
      </c>
      <c r="D753" t="s">
        <v>87</v>
      </c>
      <c r="E753" t="s">
        <v>403</v>
      </c>
      <c r="G753">
        <v>0</v>
      </c>
      <c r="H753">
        <v>0</v>
      </c>
      <c r="J753">
        <v>7</v>
      </c>
      <c r="K753">
        <v>0</v>
      </c>
    </row>
    <row r="754" spans="1:11" x14ac:dyDescent="0.35">
      <c r="A754" t="s">
        <v>97</v>
      </c>
      <c r="B754" s="37"/>
      <c r="C754" t="s">
        <v>98</v>
      </c>
      <c r="D754" t="s">
        <v>87</v>
      </c>
      <c r="E754" t="s">
        <v>401</v>
      </c>
      <c r="G754">
        <v>2</v>
      </c>
      <c r="H754">
        <v>0</v>
      </c>
      <c r="J754">
        <v>0</v>
      </c>
      <c r="K754">
        <v>0</v>
      </c>
    </row>
    <row r="755" spans="1:11" x14ac:dyDescent="0.35">
      <c r="A755" t="s">
        <v>97</v>
      </c>
      <c r="B755" s="37"/>
      <c r="C755" t="s">
        <v>98</v>
      </c>
      <c r="D755" t="s">
        <v>87</v>
      </c>
      <c r="E755" t="s">
        <v>396</v>
      </c>
      <c r="G755">
        <v>5</v>
      </c>
      <c r="H755">
        <v>0</v>
      </c>
      <c r="J755">
        <v>12</v>
      </c>
      <c r="K755">
        <v>-1</v>
      </c>
    </row>
    <row r="756" spans="1:11" x14ac:dyDescent="0.35">
      <c r="A756" t="s">
        <v>97</v>
      </c>
      <c r="B756" s="37"/>
      <c r="C756" t="s">
        <v>98</v>
      </c>
      <c r="D756" t="s">
        <v>87</v>
      </c>
      <c r="E756" t="s">
        <v>405</v>
      </c>
      <c r="G756">
        <v>0</v>
      </c>
      <c r="H756">
        <v>0</v>
      </c>
      <c r="J756">
        <v>7</v>
      </c>
      <c r="K756">
        <v>0</v>
      </c>
    </row>
    <row r="757" spans="1:11" x14ac:dyDescent="0.35">
      <c r="A757" t="s">
        <v>97</v>
      </c>
      <c r="B757" s="37"/>
      <c r="C757" t="s">
        <v>100</v>
      </c>
      <c r="E757" t="s">
        <v>420</v>
      </c>
      <c r="G757">
        <v>1</v>
      </c>
      <c r="H757">
        <v>1</v>
      </c>
      <c r="J757">
        <v>0</v>
      </c>
      <c r="K757">
        <v>0</v>
      </c>
    </row>
    <row r="758" spans="1:11" x14ac:dyDescent="0.35">
      <c r="A758" t="s">
        <v>97</v>
      </c>
      <c r="B758" s="37"/>
      <c r="C758" t="s">
        <v>102</v>
      </c>
      <c r="E758" t="s">
        <v>443</v>
      </c>
      <c r="G758">
        <v>3</v>
      </c>
      <c r="H758">
        <v>3</v>
      </c>
      <c r="K758">
        <v>0</v>
      </c>
    </row>
    <row r="759" spans="1:11" x14ac:dyDescent="0.35">
      <c r="A759" t="s">
        <v>97</v>
      </c>
      <c r="B759" s="37"/>
      <c r="C759" t="s">
        <v>100</v>
      </c>
      <c r="D759" t="s">
        <v>99</v>
      </c>
      <c r="E759" t="s">
        <v>390</v>
      </c>
      <c r="G759">
        <v>10</v>
      </c>
      <c r="H759">
        <v>1</v>
      </c>
      <c r="J759">
        <v>12</v>
      </c>
      <c r="K759">
        <v>-1</v>
      </c>
    </row>
    <row r="760" spans="1:11" x14ac:dyDescent="0.35">
      <c r="A760" t="s">
        <v>97</v>
      </c>
      <c r="B760" s="37"/>
      <c r="C760" t="s">
        <v>100</v>
      </c>
      <c r="D760" t="s">
        <v>99</v>
      </c>
      <c r="E760" t="s">
        <v>399</v>
      </c>
      <c r="G760">
        <v>2</v>
      </c>
      <c r="H760">
        <v>0</v>
      </c>
      <c r="J760">
        <v>0</v>
      </c>
      <c r="K760">
        <v>0</v>
      </c>
    </row>
    <row r="761" spans="1:11" x14ac:dyDescent="0.35">
      <c r="A761" t="s">
        <v>97</v>
      </c>
      <c r="B761" s="37"/>
      <c r="C761" t="s">
        <v>98</v>
      </c>
      <c r="D761" t="s">
        <v>99</v>
      </c>
      <c r="E761" t="s">
        <v>388</v>
      </c>
      <c r="G761">
        <v>10</v>
      </c>
      <c r="H761">
        <v>1</v>
      </c>
      <c r="J761">
        <v>12</v>
      </c>
      <c r="K761">
        <v>-1</v>
      </c>
    </row>
    <row r="762" spans="1:11" x14ac:dyDescent="0.35">
      <c r="A762" t="s">
        <v>97</v>
      </c>
      <c r="B762" s="37"/>
      <c r="C762" t="s">
        <v>98</v>
      </c>
      <c r="D762" t="s">
        <v>99</v>
      </c>
      <c r="E762" t="s">
        <v>401</v>
      </c>
      <c r="G762">
        <v>2</v>
      </c>
      <c r="H762">
        <v>0</v>
      </c>
      <c r="J762">
        <v>0</v>
      </c>
      <c r="K762">
        <v>0</v>
      </c>
    </row>
    <row r="763" spans="1:11" x14ac:dyDescent="0.35">
      <c r="A763" t="s">
        <v>97</v>
      </c>
      <c r="B763" s="37"/>
      <c r="C763" t="s">
        <v>100</v>
      </c>
      <c r="D763" t="s">
        <v>87</v>
      </c>
      <c r="E763" t="s">
        <v>392</v>
      </c>
      <c r="G763">
        <v>24</v>
      </c>
      <c r="H763">
        <v>-6</v>
      </c>
      <c r="J763">
        <v>14</v>
      </c>
      <c r="K763">
        <v>-1</v>
      </c>
    </row>
    <row r="764" spans="1:11" x14ac:dyDescent="0.35">
      <c r="A764" t="s">
        <v>97</v>
      </c>
      <c r="B764" s="37"/>
      <c r="C764" t="s">
        <v>100</v>
      </c>
      <c r="D764" t="s">
        <v>87</v>
      </c>
      <c r="E764" t="s">
        <v>399</v>
      </c>
      <c r="G764">
        <v>2</v>
      </c>
      <c r="H764">
        <v>0</v>
      </c>
      <c r="J764">
        <v>0</v>
      </c>
      <c r="K764">
        <v>0</v>
      </c>
    </row>
    <row r="765" spans="1:11" x14ac:dyDescent="0.35">
      <c r="A765" t="s">
        <v>97</v>
      </c>
      <c r="B765" s="37"/>
      <c r="C765" t="s">
        <v>100</v>
      </c>
      <c r="D765" t="s">
        <v>87</v>
      </c>
      <c r="E765" t="s">
        <v>394</v>
      </c>
      <c r="G765">
        <v>6</v>
      </c>
      <c r="H765">
        <v>1</v>
      </c>
      <c r="J765">
        <v>13</v>
      </c>
      <c r="K765">
        <v>0</v>
      </c>
    </row>
    <row r="766" spans="1:11" x14ac:dyDescent="0.35">
      <c r="A766" t="s">
        <v>97</v>
      </c>
      <c r="B766" s="37"/>
      <c r="C766" t="s">
        <v>100</v>
      </c>
      <c r="D766" t="s">
        <v>87</v>
      </c>
      <c r="E766" t="s">
        <v>403</v>
      </c>
      <c r="G766">
        <v>0</v>
      </c>
      <c r="H766">
        <v>0</v>
      </c>
      <c r="J766">
        <v>7</v>
      </c>
      <c r="K766">
        <v>0</v>
      </c>
    </row>
    <row r="767" spans="1:11" x14ac:dyDescent="0.35">
      <c r="A767" t="s">
        <v>97</v>
      </c>
      <c r="B767" s="37"/>
      <c r="C767" t="s">
        <v>98</v>
      </c>
      <c r="D767" t="s">
        <v>87</v>
      </c>
      <c r="E767" t="s">
        <v>401</v>
      </c>
      <c r="G767">
        <v>2</v>
      </c>
      <c r="H767">
        <v>0</v>
      </c>
      <c r="J767">
        <v>0</v>
      </c>
      <c r="K767">
        <v>0</v>
      </c>
    </row>
    <row r="768" spans="1:11" x14ac:dyDescent="0.35">
      <c r="A768" t="s">
        <v>97</v>
      </c>
      <c r="B768" s="37"/>
      <c r="C768" t="s">
        <v>98</v>
      </c>
      <c r="D768" t="s">
        <v>87</v>
      </c>
      <c r="E768" t="s">
        <v>396</v>
      </c>
      <c r="G768">
        <v>6</v>
      </c>
      <c r="H768">
        <v>1</v>
      </c>
      <c r="J768">
        <v>13</v>
      </c>
      <c r="K768">
        <v>0</v>
      </c>
    </row>
    <row r="769" spans="1:11" x14ac:dyDescent="0.35">
      <c r="A769" t="s">
        <v>97</v>
      </c>
      <c r="B769" s="37"/>
      <c r="C769" t="s">
        <v>98</v>
      </c>
      <c r="D769" t="s">
        <v>87</v>
      </c>
      <c r="E769" t="s">
        <v>405</v>
      </c>
      <c r="G769">
        <v>0</v>
      </c>
      <c r="H769">
        <v>0</v>
      </c>
      <c r="J769">
        <v>7</v>
      </c>
      <c r="K769">
        <v>0</v>
      </c>
    </row>
    <row r="770" spans="1:11" x14ac:dyDescent="0.35">
      <c r="A770" t="s">
        <v>97</v>
      </c>
      <c r="B770" s="37"/>
      <c r="C770" t="s">
        <v>100</v>
      </c>
      <c r="E770" t="s">
        <v>420</v>
      </c>
      <c r="G770">
        <v>1</v>
      </c>
      <c r="H770">
        <v>1</v>
      </c>
      <c r="J770">
        <v>0</v>
      </c>
      <c r="K770">
        <v>0</v>
      </c>
    </row>
    <row r="771" spans="1:11" x14ac:dyDescent="0.35">
      <c r="A771" t="s">
        <v>97</v>
      </c>
      <c r="B771" s="37"/>
      <c r="C771" t="s">
        <v>102</v>
      </c>
      <c r="E771" t="s">
        <v>443</v>
      </c>
      <c r="G771">
        <v>4</v>
      </c>
      <c r="H771">
        <v>4</v>
      </c>
      <c r="K771">
        <v>0</v>
      </c>
    </row>
    <row r="772" spans="1:11" x14ac:dyDescent="0.35">
      <c r="A772" t="s">
        <v>97</v>
      </c>
      <c r="B772" s="37"/>
      <c r="C772" t="s">
        <v>98</v>
      </c>
      <c r="D772" t="s">
        <v>99</v>
      </c>
      <c r="E772" t="s">
        <v>448</v>
      </c>
      <c r="G772">
        <v>10</v>
      </c>
      <c r="H772">
        <v>1</v>
      </c>
      <c r="J772">
        <v>12</v>
      </c>
      <c r="K772">
        <v>-1</v>
      </c>
    </row>
    <row r="773" spans="1:11" x14ac:dyDescent="0.35">
      <c r="A773" t="s">
        <v>97</v>
      </c>
      <c r="B773" s="37"/>
      <c r="C773" t="s">
        <v>98</v>
      </c>
      <c r="D773" t="s">
        <v>99</v>
      </c>
      <c r="E773" t="s">
        <v>401</v>
      </c>
      <c r="G773">
        <v>2</v>
      </c>
      <c r="H773">
        <v>0</v>
      </c>
      <c r="J773">
        <v>0</v>
      </c>
      <c r="K773">
        <v>0</v>
      </c>
    </row>
    <row r="774" spans="1:11" x14ac:dyDescent="0.35">
      <c r="A774" t="s">
        <v>97</v>
      </c>
      <c r="B774" s="37"/>
      <c r="C774" t="s">
        <v>100</v>
      </c>
      <c r="D774" t="s">
        <v>99</v>
      </c>
      <c r="E774" t="s">
        <v>388</v>
      </c>
      <c r="G774">
        <v>10</v>
      </c>
      <c r="H774">
        <v>1</v>
      </c>
      <c r="J774">
        <v>12</v>
      </c>
      <c r="K774">
        <v>-1</v>
      </c>
    </row>
    <row r="775" spans="1:11" x14ac:dyDescent="0.35">
      <c r="A775" t="s">
        <v>97</v>
      </c>
      <c r="B775" s="37"/>
      <c r="C775" t="s">
        <v>100</v>
      </c>
      <c r="D775" t="s">
        <v>99</v>
      </c>
      <c r="E775" t="s">
        <v>399</v>
      </c>
      <c r="G775">
        <v>2</v>
      </c>
      <c r="H775">
        <v>0</v>
      </c>
      <c r="J775">
        <v>0</v>
      </c>
      <c r="K775">
        <v>0</v>
      </c>
    </row>
    <row r="776" spans="1:11" x14ac:dyDescent="0.35">
      <c r="A776" t="s">
        <v>97</v>
      </c>
      <c r="B776" s="37"/>
      <c r="C776" t="s">
        <v>100</v>
      </c>
      <c r="D776" t="s">
        <v>87</v>
      </c>
      <c r="E776" t="s">
        <v>392</v>
      </c>
      <c r="G776">
        <v>24</v>
      </c>
      <c r="H776">
        <v>-6</v>
      </c>
      <c r="J776">
        <v>15</v>
      </c>
      <c r="K776">
        <v>0</v>
      </c>
    </row>
    <row r="777" spans="1:11" x14ac:dyDescent="0.35">
      <c r="A777" t="s">
        <v>97</v>
      </c>
      <c r="B777" s="37"/>
      <c r="C777" t="s">
        <v>100</v>
      </c>
      <c r="D777" t="s">
        <v>87</v>
      </c>
      <c r="E777" t="s">
        <v>399</v>
      </c>
      <c r="G777">
        <v>2</v>
      </c>
      <c r="H777">
        <v>0</v>
      </c>
      <c r="J777">
        <v>0</v>
      </c>
      <c r="K777">
        <v>0</v>
      </c>
    </row>
    <row r="778" spans="1:11" x14ac:dyDescent="0.35">
      <c r="A778" t="s">
        <v>97</v>
      </c>
      <c r="B778" s="37"/>
      <c r="C778" t="s">
        <v>100</v>
      </c>
      <c r="D778" t="s">
        <v>87</v>
      </c>
      <c r="E778" t="s">
        <v>394</v>
      </c>
      <c r="G778">
        <v>6</v>
      </c>
      <c r="H778">
        <v>1</v>
      </c>
      <c r="J778">
        <v>13</v>
      </c>
      <c r="K778">
        <v>0</v>
      </c>
    </row>
    <row r="779" spans="1:11" x14ac:dyDescent="0.35">
      <c r="A779" t="s">
        <v>97</v>
      </c>
      <c r="B779" s="37"/>
      <c r="C779" t="s">
        <v>100</v>
      </c>
      <c r="D779" t="s">
        <v>87</v>
      </c>
      <c r="E779" t="s">
        <v>403</v>
      </c>
      <c r="G779">
        <v>0</v>
      </c>
      <c r="H779">
        <v>0</v>
      </c>
      <c r="J779">
        <v>7</v>
      </c>
      <c r="K779">
        <v>0</v>
      </c>
    </row>
    <row r="780" spans="1:11" x14ac:dyDescent="0.35">
      <c r="A780" t="s">
        <v>97</v>
      </c>
      <c r="B780" s="37"/>
      <c r="C780" t="s">
        <v>98</v>
      </c>
      <c r="D780" t="s">
        <v>87</v>
      </c>
      <c r="E780" t="s">
        <v>401</v>
      </c>
      <c r="G780">
        <v>2</v>
      </c>
      <c r="H780">
        <v>0</v>
      </c>
      <c r="J780">
        <v>0</v>
      </c>
      <c r="K780">
        <v>0</v>
      </c>
    </row>
    <row r="781" spans="1:11" x14ac:dyDescent="0.35">
      <c r="A781" t="s">
        <v>97</v>
      </c>
      <c r="B781" s="37"/>
      <c r="C781" t="s">
        <v>98</v>
      </c>
      <c r="D781" t="s">
        <v>87</v>
      </c>
      <c r="E781" t="s">
        <v>396</v>
      </c>
      <c r="G781">
        <v>6</v>
      </c>
      <c r="H781">
        <v>1</v>
      </c>
      <c r="J781">
        <v>13</v>
      </c>
      <c r="K781">
        <v>0</v>
      </c>
    </row>
    <row r="782" spans="1:11" x14ac:dyDescent="0.35">
      <c r="A782" t="s">
        <v>97</v>
      </c>
      <c r="B782" s="37"/>
      <c r="C782" t="s">
        <v>98</v>
      </c>
      <c r="D782" t="s">
        <v>87</v>
      </c>
      <c r="E782" t="s">
        <v>405</v>
      </c>
      <c r="G782">
        <v>0</v>
      </c>
      <c r="H782">
        <v>0</v>
      </c>
      <c r="J782">
        <v>7</v>
      </c>
      <c r="K782">
        <v>0</v>
      </c>
    </row>
    <row r="783" spans="1:11" x14ac:dyDescent="0.35">
      <c r="A783" t="s">
        <v>97</v>
      </c>
      <c r="B783" s="37"/>
      <c r="C783" t="s">
        <v>100</v>
      </c>
      <c r="E783" t="s">
        <v>420</v>
      </c>
      <c r="G783">
        <v>1</v>
      </c>
      <c r="H783">
        <v>1</v>
      </c>
      <c r="J783">
        <v>0</v>
      </c>
      <c r="K783">
        <v>0</v>
      </c>
    </row>
    <row r="784" spans="1:11" x14ac:dyDescent="0.35">
      <c r="A784" t="s">
        <v>97</v>
      </c>
      <c r="B784" s="37"/>
      <c r="C784" t="s">
        <v>102</v>
      </c>
      <c r="E784" t="s">
        <v>443</v>
      </c>
      <c r="G784">
        <v>4</v>
      </c>
      <c r="H784">
        <v>4</v>
      </c>
      <c r="K784">
        <v>0</v>
      </c>
    </row>
    <row r="785" spans="1:11" x14ac:dyDescent="0.35">
      <c r="A785" t="s">
        <v>97</v>
      </c>
      <c r="B785" s="37"/>
      <c r="C785" t="s">
        <v>100</v>
      </c>
      <c r="D785" t="s">
        <v>99</v>
      </c>
      <c r="E785" t="s">
        <v>448</v>
      </c>
      <c r="G785">
        <v>10</v>
      </c>
      <c r="H785">
        <v>1</v>
      </c>
      <c r="J785">
        <v>12</v>
      </c>
      <c r="K785">
        <v>-1</v>
      </c>
    </row>
    <row r="786" spans="1:11" x14ac:dyDescent="0.35">
      <c r="A786" t="s">
        <v>97</v>
      </c>
      <c r="B786" s="37"/>
      <c r="C786" t="s">
        <v>100</v>
      </c>
      <c r="D786" t="s">
        <v>99</v>
      </c>
      <c r="E786" t="s">
        <v>401</v>
      </c>
      <c r="G786">
        <v>2</v>
      </c>
      <c r="H786">
        <v>0</v>
      </c>
      <c r="J786">
        <v>0</v>
      </c>
      <c r="K786">
        <v>0</v>
      </c>
    </row>
    <row r="787" spans="1:11" x14ac:dyDescent="0.35">
      <c r="A787" t="s">
        <v>97</v>
      </c>
      <c r="B787" s="37"/>
      <c r="C787" t="s">
        <v>100</v>
      </c>
      <c r="D787" t="s">
        <v>99</v>
      </c>
      <c r="E787" t="s">
        <v>388</v>
      </c>
      <c r="G787">
        <v>10</v>
      </c>
      <c r="H787">
        <v>1</v>
      </c>
      <c r="J787">
        <v>12</v>
      </c>
      <c r="K787">
        <v>-1</v>
      </c>
    </row>
    <row r="788" spans="1:11" x14ac:dyDescent="0.35">
      <c r="A788" t="s">
        <v>97</v>
      </c>
      <c r="B788" s="37"/>
      <c r="C788" t="s">
        <v>100</v>
      </c>
      <c r="D788" t="s">
        <v>99</v>
      </c>
      <c r="E788" t="s">
        <v>399</v>
      </c>
      <c r="G788">
        <v>2</v>
      </c>
      <c r="H788">
        <v>0</v>
      </c>
      <c r="J788">
        <v>0</v>
      </c>
      <c r="K788">
        <v>0</v>
      </c>
    </row>
    <row r="789" spans="1:11" x14ac:dyDescent="0.35">
      <c r="A789" t="s">
        <v>97</v>
      </c>
      <c r="B789" s="37"/>
      <c r="C789" t="s">
        <v>100</v>
      </c>
      <c r="D789" t="s">
        <v>87</v>
      </c>
      <c r="E789" t="s">
        <v>392</v>
      </c>
      <c r="G789">
        <v>24</v>
      </c>
      <c r="H789">
        <v>-6</v>
      </c>
      <c r="J789">
        <v>14</v>
      </c>
      <c r="K789">
        <v>-1</v>
      </c>
    </row>
    <row r="790" spans="1:11" x14ac:dyDescent="0.35">
      <c r="A790" t="s">
        <v>97</v>
      </c>
      <c r="B790" s="37"/>
      <c r="C790" t="s">
        <v>100</v>
      </c>
      <c r="D790" t="s">
        <v>87</v>
      </c>
      <c r="E790" t="s">
        <v>401</v>
      </c>
      <c r="G790">
        <v>2</v>
      </c>
      <c r="H790">
        <v>0</v>
      </c>
      <c r="J790">
        <v>0</v>
      </c>
      <c r="K790">
        <v>0</v>
      </c>
    </row>
    <row r="791" spans="1:11" x14ac:dyDescent="0.35">
      <c r="A791" t="s">
        <v>97</v>
      </c>
      <c r="B791" s="37"/>
      <c r="C791" t="s">
        <v>100</v>
      </c>
      <c r="D791" t="s">
        <v>87</v>
      </c>
      <c r="E791" t="s">
        <v>396</v>
      </c>
      <c r="G791">
        <v>6</v>
      </c>
      <c r="H791">
        <v>1</v>
      </c>
      <c r="J791">
        <v>13</v>
      </c>
      <c r="K791">
        <v>0</v>
      </c>
    </row>
    <row r="792" spans="1:11" x14ac:dyDescent="0.35">
      <c r="A792" t="s">
        <v>97</v>
      </c>
      <c r="B792" s="37"/>
      <c r="C792" t="s">
        <v>100</v>
      </c>
      <c r="D792" t="s">
        <v>87</v>
      </c>
      <c r="E792" t="s">
        <v>405</v>
      </c>
      <c r="G792">
        <v>0</v>
      </c>
      <c r="H792">
        <v>0</v>
      </c>
      <c r="J792">
        <v>7</v>
      </c>
      <c r="K792">
        <v>0</v>
      </c>
    </row>
    <row r="793" spans="1:11" x14ac:dyDescent="0.35">
      <c r="A793" t="s">
        <v>97</v>
      </c>
      <c r="B793" s="37"/>
      <c r="C793" t="s">
        <v>100</v>
      </c>
      <c r="D793" t="s">
        <v>87</v>
      </c>
      <c r="E793" t="s">
        <v>399</v>
      </c>
      <c r="G793">
        <v>2</v>
      </c>
      <c r="H793">
        <v>0</v>
      </c>
      <c r="J793">
        <v>0</v>
      </c>
      <c r="K793">
        <v>0</v>
      </c>
    </row>
    <row r="794" spans="1:11" x14ac:dyDescent="0.35">
      <c r="A794" t="s">
        <v>97</v>
      </c>
      <c r="B794" s="37"/>
      <c r="C794" t="s">
        <v>100</v>
      </c>
      <c r="D794" t="s">
        <v>87</v>
      </c>
      <c r="E794" t="s">
        <v>394</v>
      </c>
      <c r="G794">
        <v>6</v>
      </c>
      <c r="H794">
        <v>1</v>
      </c>
      <c r="J794">
        <v>13</v>
      </c>
      <c r="K794">
        <v>0</v>
      </c>
    </row>
    <row r="795" spans="1:11" x14ac:dyDescent="0.35">
      <c r="A795" t="s">
        <v>97</v>
      </c>
      <c r="B795" s="37"/>
      <c r="C795" t="s">
        <v>100</v>
      </c>
      <c r="D795" t="s">
        <v>87</v>
      </c>
      <c r="E795" t="s">
        <v>403</v>
      </c>
      <c r="G795">
        <v>0</v>
      </c>
      <c r="H795">
        <v>0</v>
      </c>
      <c r="J795">
        <v>6</v>
      </c>
      <c r="K795">
        <v>-1</v>
      </c>
    </row>
    <row r="796" spans="1:11" x14ac:dyDescent="0.35">
      <c r="A796" t="s">
        <v>97</v>
      </c>
      <c r="B796" s="37"/>
      <c r="C796" t="s">
        <v>100</v>
      </c>
      <c r="E796" t="s">
        <v>420</v>
      </c>
      <c r="G796">
        <v>1</v>
      </c>
      <c r="H796">
        <v>1</v>
      </c>
      <c r="J796">
        <v>0</v>
      </c>
      <c r="K796">
        <v>0</v>
      </c>
    </row>
    <row r="797" spans="1:11" x14ac:dyDescent="0.35">
      <c r="A797" t="s">
        <v>97</v>
      </c>
      <c r="B797" s="37"/>
      <c r="C797" t="s">
        <v>100</v>
      </c>
      <c r="E797" t="s">
        <v>443</v>
      </c>
      <c r="G797">
        <v>4</v>
      </c>
      <c r="H797">
        <v>4</v>
      </c>
      <c r="K797">
        <v>0</v>
      </c>
    </row>
    <row r="798" spans="1:11" x14ac:dyDescent="0.35">
      <c r="A798" t="s">
        <v>97</v>
      </c>
      <c r="B798" s="37"/>
      <c r="C798" t="s">
        <v>100</v>
      </c>
      <c r="D798" t="s">
        <v>99</v>
      </c>
      <c r="E798" t="s">
        <v>448</v>
      </c>
      <c r="G798">
        <v>10</v>
      </c>
      <c r="H798">
        <v>1</v>
      </c>
      <c r="J798">
        <v>11</v>
      </c>
      <c r="K798">
        <v>-2</v>
      </c>
    </row>
    <row r="799" spans="1:11" x14ac:dyDescent="0.35">
      <c r="A799" t="s">
        <v>97</v>
      </c>
      <c r="B799" s="37"/>
      <c r="C799" t="s">
        <v>100</v>
      </c>
      <c r="D799" t="s">
        <v>99</v>
      </c>
      <c r="E799" t="s">
        <v>399</v>
      </c>
      <c r="G799">
        <v>2</v>
      </c>
      <c r="H799">
        <v>0</v>
      </c>
      <c r="J799">
        <v>0</v>
      </c>
      <c r="K799">
        <v>0</v>
      </c>
    </row>
    <row r="800" spans="1:11" x14ac:dyDescent="0.35">
      <c r="A800" t="s">
        <v>97</v>
      </c>
      <c r="B800" s="37"/>
      <c r="C800" t="s">
        <v>100</v>
      </c>
      <c r="D800" t="s">
        <v>99</v>
      </c>
      <c r="E800" t="s">
        <v>388</v>
      </c>
      <c r="G800">
        <v>9</v>
      </c>
      <c r="H800">
        <v>0</v>
      </c>
      <c r="J800">
        <v>10</v>
      </c>
      <c r="K800">
        <v>-3</v>
      </c>
    </row>
    <row r="801" spans="1:11" x14ac:dyDescent="0.35">
      <c r="A801" t="s">
        <v>97</v>
      </c>
      <c r="B801" s="37"/>
      <c r="C801" t="s">
        <v>100</v>
      </c>
      <c r="D801" t="s">
        <v>99</v>
      </c>
      <c r="E801" t="s">
        <v>401</v>
      </c>
      <c r="G801">
        <v>2</v>
      </c>
      <c r="H801">
        <v>0</v>
      </c>
      <c r="J801">
        <v>0</v>
      </c>
      <c r="K801">
        <v>0</v>
      </c>
    </row>
    <row r="802" spans="1:11" x14ac:dyDescent="0.35">
      <c r="A802" t="s">
        <v>97</v>
      </c>
      <c r="B802" s="37"/>
      <c r="C802" t="s">
        <v>100</v>
      </c>
      <c r="D802" t="s">
        <v>87</v>
      </c>
      <c r="E802" t="s">
        <v>392</v>
      </c>
      <c r="G802">
        <v>24</v>
      </c>
      <c r="H802">
        <v>-6</v>
      </c>
      <c r="J802">
        <v>14</v>
      </c>
      <c r="K802">
        <v>-1</v>
      </c>
    </row>
    <row r="803" spans="1:11" x14ac:dyDescent="0.35">
      <c r="A803" t="s">
        <v>97</v>
      </c>
      <c r="B803" s="37"/>
      <c r="C803" t="s">
        <v>100</v>
      </c>
      <c r="D803" t="s">
        <v>87</v>
      </c>
      <c r="E803" t="s">
        <v>399</v>
      </c>
      <c r="G803">
        <v>2</v>
      </c>
      <c r="H803">
        <v>0</v>
      </c>
      <c r="J803">
        <v>0</v>
      </c>
      <c r="K803">
        <v>0</v>
      </c>
    </row>
    <row r="804" spans="1:11" x14ac:dyDescent="0.35">
      <c r="A804" t="s">
        <v>97</v>
      </c>
      <c r="B804" s="37"/>
      <c r="C804" t="s">
        <v>100</v>
      </c>
      <c r="D804" t="s">
        <v>87</v>
      </c>
      <c r="E804" t="s">
        <v>394</v>
      </c>
      <c r="G804">
        <v>6</v>
      </c>
      <c r="H804">
        <v>1</v>
      </c>
      <c r="J804">
        <v>13</v>
      </c>
      <c r="K804">
        <v>0</v>
      </c>
    </row>
    <row r="805" spans="1:11" x14ac:dyDescent="0.35">
      <c r="A805" t="s">
        <v>97</v>
      </c>
      <c r="B805" s="37"/>
      <c r="C805" t="s">
        <v>100</v>
      </c>
      <c r="D805" t="s">
        <v>87</v>
      </c>
      <c r="E805" t="s">
        <v>403</v>
      </c>
      <c r="G805">
        <v>0</v>
      </c>
      <c r="H805">
        <v>0</v>
      </c>
      <c r="J805">
        <v>6</v>
      </c>
      <c r="K805">
        <v>-1</v>
      </c>
    </row>
    <row r="806" spans="1:11" x14ac:dyDescent="0.35">
      <c r="A806" t="s">
        <v>97</v>
      </c>
      <c r="B806" s="37"/>
      <c r="C806" t="s">
        <v>100</v>
      </c>
      <c r="D806" t="s">
        <v>87</v>
      </c>
      <c r="E806" t="s">
        <v>401</v>
      </c>
      <c r="G806">
        <v>2</v>
      </c>
      <c r="H806">
        <v>0</v>
      </c>
      <c r="J806">
        <v>0</v>
      </c>
      <c r="K806">
        <v>0</v>
      </c>
    </row>
    <row r="807" spans="1:11" x14ac:dyDescent="0.35">
      <c r="A807" t="s">
        <v>97</v>
      </c>
      <c r="B807" s="37"/>
      <c r="C807" t="s">
        <v>100</v>
      </c>
      <c r="D807" t="s">
        <v>87</v>
      </c>
      <c r="E807" t="s">
        <v>396</v>
      </c>
      <c r="G807">
        <v>6</v>
      </c>
      <c r="H807">
        <v>1</v>
      </c>
      <c r="J807">
        <v>13</v>
      </c>
      <c r="K807">
        <v>0</v>
      </c>
    </row>
    <row r="808" spans="1:11" x14ac:dyDescent="0.35">
      <c r="A808" t="s">
        <v>97</v>
      </c>
      <c r="B808" s="37"/>
      <c r="C808" t="s">
        <v>100</v>
      </c>
      <c r="D808" t="s">
        <v>87</v>
      </c>
      <c r="E808" t="s">
        <v>405</v>
      </c>
      <c r="G808">
        <v>0</v>
      </c>
      <c r="H808">
        <v>0</v>
      </c>
      <c r="J808">
        <v>6</v>
      </c>
      <c r="K808">
        <v>-1</v>
      </c>
    </row>
    <row r="809" spans="1:11" x14ac:dyDescent="0.35">
      <c r="A809" t="s">
        <v>97</v>
      </c>
      <c r="B809" s="37"/>
      <c r="C809" t="s">
        <v>100</v>
      </c>
      <c r="E809" t="s">
        <v>420</v>
      </c>
      <c r="G809">
        <v>1</v>
      </c>
      <c r="H809">
        <v>1</v>
      </c>
      <c r="J809">
        <v>0</v>
      </c>
      <c r="K809">
        <v>0</v>
      </c>
    </row>
    <row r="810" spans="1:11" x14ac:dyDescent="0.35">
      <c r="A810" t="s">
        <v>97</v>
      </c>
      <c r="B810" s="37"/>
      <c r="C810" t="s">
        <v>100</v>
      </c>
      <c r="E810" t="s">
        <v>443</v>
      </c>
      <c r="G810">
        <v>4</v>
      </c>
      <c r="H810">
        <v>4</v>
      </c>
      <c r="K810">
        <v>0</v>
      </c>
    </row>
    <row r="811" spans="1:11" x14ac:dyDescent="0.35">
      <c r="A811" t="s">
        <v>97</v>
      </c>
      <c r="B811" s="37"/>
      <c r="C811" t="s">
        <v>100</v>
      </c>
      <c r="D811" t="s">
        <v>99</v>
      </c>
      <c r="E811" t="s">
        <v>448</v>
      </c>
      <c r="G811">
        <v>9</v>
      </c>
      <c r="H811">
        <v>0</v>
      </c>
      <c r="J811">
        <v>11</v>
      </c>
      <c r="K811">
        <v>-2</v>
      </c>
    </row>
    <row r="812" spans="1:11" x14ac:dyDescent="0.35">
      <c r="A812" t="s">
        <v>97</v>
      </c>
      <c r="B812" s="37"/>
      <c r="C812" t="s">
        <v>100</v>
      </c>
      <c r="D812" t="s">
        <v>99</v>
      </c>
      <c r="E812" t="s">
        <v>399</v>
      </c>
      <c r="G812">
        <v>2</v>
      </c>
      <c r="H812">
        <v>0</v>
      </c>
      <c r="J812">
        <v>0</v>
      </c>
      <c r="K812">
        <v>0</v>
      </c>
    </row>
    <row r="813" spans="1:11" x14ac:dyDescent="0.35">
      <c r="A813" t="s">
        <v>97</v>
      </c>
      <c r="B813" s="37"/>
      <c r="C813" t="s">
        <v>100</v>
      </c>
      <c r="D813" t="s">
        <v>99</v>
      </c>
      <c r="E813" t="s">
        <v>388</v>
      </c>
      <c r="G813">
        <v>10</v>
      </c>
      <c r="H813">
        <v>1</v>
      </c>
      <c r="J813">
        <v>11</v>
      </c>
      <c r="K813">
        <v>-2</v>
      </c>
    </row>
    <row r="814" spans="1:11" x14ac:dyDescent="0.35">
      <c r="A814" t="s">
        <v>97</v>
      </c>
      <c r="B814" s="37"/>
      <c r="C814" t="s">
        <v>100</v>
      </c>
      <c r="D814" t="s">
        <v>99</v>
      </c>
      <c r="E814" t="s">
        <v>401</v>
      </c>
      <c r="G814">
        <v>1</v>
      </c>
      <c r="H814">
        <v>-1</v>
      </c>
      <c r="J814">
        <v>0</v>
      </c>
      <c r="K814">
        <v>0</v>
      </c>
    </row>
    <row r="815" spans="1:11" x14ac:dyDescent="0.35">
      <c r="A815" t="s">
        <v>97</v>
      </c>
      <c r="B815" s="37"/>
      <c r="C815" t="s">
        <v>100</v>
      </c>
      <c r="D815" t="s">
        <v>87</v>
      </c>
      <c r="E815" t="s">
        <v>392</v>
      </c>
      <c r="G815">
        <v>24</v>
      </c>
      <c r="H815">
        <v>-6</v>
      </c>
      <c r="J815">
        <v>14</v>
      </c>
      <c r="K815">
        <v>-1</v>
      </c>
    </row>
    <row r="816" spans="1:11" x14ac:dyDescent="0.35">
      <c r="A816" t="s">
        <v>97</v>
      </c>
      <c r="B816" s="37"/>
      <c r="C816" t="s">
        <v>100</v>
      </c>
      <c r="D816" t="s">
        <v>87</v>
      </c>
      <c r="E816" t="s">
        <v>399</v>
      </c>
      <c r="G816">
        <v>2</v>
      </c>
      <c r="H816">
        <v>0</v>
      </c>
      <c r="J816">
        <v>0</v>
      </c>
      <c r="K816">
        <v>0</v>
      </c>
    </row>
    <row r="817" spans="1:11" x14ac:dyDescent="0.35">
      <c r="A817" t="s">
        <v>97</v>
      </c>
      <c r="B817" s="37"/>
      <c r="C817" t="s">
        <v>100</v>
      </c>
      <c r="D817" t="s">
        <v>87</v>
      </c>
      <c r="E817" t="s">
        <v>394</v>
      </c>
      <c r="G817">
        <v>6</v>
      </c>
      <c r="H817">
        <v>1</v>
      </c>
      <c r="J817">
        <v>13</v>
      </c>
      <c r="K817">
        <v>0</v>
      </c>
    </row>
    <row r="818" spans="1:11" x14ac:dyDescent="0.35">
      <c r="A818" t="s">
        <v>97</v>
      </c>
      <c r="B818" s="37"/>
      <c r="C818" t="s">
        <v>100</v>
      </c>
      <c r="D818" t="s">
        <v>87</v>
      </c>
      <c r="E818" t="s">
        <v>403</v>
      </c>
      <c r="G818">
        <v>0</v>
      </c>
      <c r="H818">
        <v>0</v>
      </c>
      <c r="J818">
        <v>6</v>
      </c>
      <c r="K818">
        <v>-1</v>
      </c>
    </row>
    <row r="819" spans="1:11" x14ac:dyDescent="0.35">
      <c r="A819" t="s">
        <v>97</v>
      </c>
      <c r="B819" s="37"/>
      <c r="C819" t="s">
        <v>100</v>
      </c>
      <c r="D819" t="s">
        <v>87</v>
      </c>
      <c r="E819" t="s">
        <v>401</v>
      </c>
      <c r="G819">
        <v>2</v>
      </c>
      <c r="H819">
        <v>0</v>
      </c>
      <c r="J819">
        <v>0</v>
      </c>
      <c r="K819">
        <v>0</v>
      </c>
    </row>
    <row r="820" spans="1:11" x14ac:dyDescent="0.35">
      <c r="A820" t="s">
        <v>97</v>
      </c>
      <c r="B820" s="37"/>
      <c r="C820" t="s">
        <v>100</v>
      </c>
      <c r="D820" t="s">
        <v>87</v>
      </c>
      <c r="E820" t="s">
        <v>396</v>
      </c>
      <c r="G820">
        <v>6</v>
      </c>
      <c r="H820">
        <v>1</v>
      </c>
      <c r="J820">
        <v>13</v>
      </c>
      <c r="K820">
        <v>0</v>
      </c>
    </row>
    <row r="821" spans="1:11" x14ac:dyDescent="0.35">
      <c r="A821" t="s">
        <v>97</v>
      </c>
      <c r="B821" s="37"/>
      <c r="C821" t="s">
        <v>100</v>
      </c>
      <c r="D821" t="s">
        <v>87</v>
      </c>
      <c r="E821" t="s">
        <v>405</v>
      </c>
      <c r="G821">
        <v>0</v>
      </c>
      <c r="H821">
        <v>0</v>
      </c>
      <c r="J821">
        <v>6</v>
      </c>
      <c r="K821">
        <v>-1</v>
      </c>
    </row>
    <row r="822" spans="1:11" x14ac:dyDescent="0.35">
      <c r="A822" t="s">
        <v>97</v>
      </c>
      <c r="B822" s="37"/>
      <c r="C822" t="s">
        <v>100</v>
      </c>
      <c r="E822" t="s">
        <v>420</v>
      </c>
      <c r="G822">
        <v>1</v>
      </c>
      <c r="H822">
        <v>1</v>
      </c>
      <c r="J822">
        <v>0</v>
      </c>
      <c r="K822">
        <v>0</v>
      </c>
    </row>
    <row r="823" spans="1:11" x14ac:dyDescent="0.35">
      <c r="A823" t="s">
        <v>97</v>
      </c>
      <c r="B823" s="37"/>
      <c r="C823" t="s">
        <v>100</v>
      </c>
      <c r="E823" t="s">
        <v>443</v>
      </c>
      <c r="G823">
        <v>5</v>
      </c>
      <c r="H823">
        <v>5</v>
      </c>
      <c r="K823">
        <v>0</v>
      </c>
    </row>
    <row r="824" spans="1:11" x14ac:dyDescent="0.35">
      <c r="A824" t="s">
        <v>97</v>
      </c>
      <c r="B824" s="37"/>
      <c r="C824" t="s">
        <v>100</v>
      </c>
      <c r="D824" t="s">
        <v>99</v>
      </c>
      <c r="E824" t="s">
        <v>448</v>
      </c>
      <c r="G824">
        <v>10</v>
      </c>
      <c r="H824">
        <v>1</v>
      </c>
      <c r="J824">
        <v>9</v>
      </c>
      <c r="K824">
        <v>-4</v>
      </c>
    </row>
    <row r="825" spans="1:11" x14ac:dyDescent="0.35">
      <c r="A825" t="s">
        <v>97</v>
      </c>
      <c r="B825" s="37"/>
      <c r="C825" t="s">
        <v>100</v>
      </c>
      <c r="D825" t="s">
        <v>99</v>
      </c>
      <c r="E825" t="s">
        <v>401</v>
      </c>
      <c r="G825">
        <v>1</v>
      </c>
      <c r="H825">
        <v>-1</v>
      </c>
      <c r="J825">
        <v>0</v>
      </c>
      <c r="K825">
        <v>0</v>
      </c>
    </row>
    <row r="826" spans="1:11" x14ac:dyDescent="0.35">
      <c r="A826" t="s">
        <v>97</v>
      </c>
      <c r="B826" s="37"/>
      <c r="C826" t="s">
        <v>100</v>
      </c>
      <c r="D826" t="s">
        <v>99</v>
      </c>
      <c r="E826" t="s">
        <v>388</v>
      </c>
      <c r="G826">
        <v>9</v>
      </c>
      <c r="H826">
        <v>0</v>
      </c>
      <c r="J826">
        <v>11</v>
      </c>
      <c r="K826">
        <v>-2</v>
      </c>
    </row>
    <row r="827" spans="1:11" x14ac:dyDescent="0.35">
      <c r="A827" t="s">
        <v>97</v>
      </c>
      <c r="B827" s="37"/>
      <c r="C827" t="s">
        <v>100</v>
      </c>
      <c r="D827" t="s">
        <v>99</v>
      </c>
      <c r="E827" t="s">
        <v>399</v>
      </c>
      <c r="G827">
        <v>1</v>
      </c>
      <c r="H827">
        <v>-1</v>
      </c>
      <c r="J827">
        <v>0</v>
      </c>
      <c r="K827">
        <v>0</v>
      </c>
    </row>
    <row r="828" spans="1:11" x14ac:dyDescent="0.35">
      <c r="A828" t="s">
        <v>97</v>
      </c>
      <c r="B828" s="37"/>
      <c r="C828" t="s">
        <v>100</v>
      </c>
      <c r="D828" t="s">
        <v>87</v>
      </c>
      <c r="E828" t="s">
        <v>392</v>
      </c>
      <c r="G828">
        <v>24</v>
      </c>
      <c r="H828">
        <v>-6</v>
      </c>
      <c r="J828">
        <v>14</v>
      </c>
      <c r="K828">
        <v>-1</v>
      </c>
    </row>
    <row r="829" spans="1:11" x14ac:dyDescent="0.35">
      <c r="A829" t="s">
        <v>97</v>
      </c>
      <c r="B829" s="37"/>
      <c r="C829" t="s">
        <v>100</v>
      </c>
      <c r="D829" t="s">
        <v>87</v>
      </c>
      <c r="E829" t="s">
        <v>399</v>
      </c>
      <c r="G829">
        <v>2</v>
      </c>
      <c r="H829">
        <v>0</v>
      </c>
      <c r="J829">
        <v>0</v>
      </c>
      <c r="K829">
        <v>0</v>
      </c>
    </row>
    <row r="830" spans="1:11" x14ac:dyDescent="0.35">
      <c r="A830" t="s">
        <v>97</v>
      </c>
      <c r="B830" s="37"/>
      <c r="C830" t="s">
        <v>100</v>
      </c>
      <c r="D830" t="s">
        <v>87</v>
      </c>
      <c r="E830" t="s">
        <v>394</v>
      </c>
      <c r="G830">
        <v>6</v>
      </c>
      <c r="H830">
        <v>1</v>
      </c>
      <c r="J830">
        <v>12</v>
      </c>
      <c r="K830">
        <v>-1</v>
      </c>
    </row>
    <row r="831" spans="1:11" x14ac:dyDescent="0.35">
      <c r="A831" t="s">
        <v>97</v>
      </c>
      <c r="B831" s="37"/>
      <c r="C831" t="s">
        <v>100</v>
      </c>
      <c r="D831" t="s">
        <v>87</v>
      </c>
      <c r="E831" t="s">
        <v>403</v>
      </c>
      <c r="G831">
        <v>0</v>
      </c>
      <c r="H831">
        <v>0</v>
      </c>
      <c r="J831">
        <v>6</v>
      </c>
      <c r="K831">
        <v>-1</v>
      </c>
    </row>
    <row r="832" spans="1:11" x14ac:dyDescent="0.35">
      <c r="A832" t="s">
        <v>97</v>
      </c>
      <c r="B832" s="37"/>
      <c r="C832" t="s">
        <v>100</v>
      </c>
      <c r="D832" t="s">
        <v>87</v>
      </c>
      <c r="E832" t="s">
        <v>401</v>
      </c>
      <c r="G832">
        <v>2</v>
      </c>
      <c r="H832">
        <v>0</v>
      </c>
      <c r="J832">
        <v>0</v>
      </c>
      <c r="K832">
        <v>0</v>
      </c>
    </row>
    <row r="833" spans="1:11" x14ac:dyDescent="0.35">
      <c r="A833" t="s">
        <v>97</v>
      </c>
      <c r="B833" s="37"/>
      <c r="C833" t="s">
        <v>100</v>
      </c>
      <c r="D833" t="s">
        <v>87</v>
      </c>
      <c r="E833" t="s">
        <v>396</v>
      </c>
      <c r="G833">
        <v>6</v>
      </c>
      <c r="H833">
        <v>1</v>
      </c>
      <c r="J833">
        <v>11</v>
      </c>
      <c r="K833">
        <v>-2</v>
      </c>
    </row>
    <row r="834" spans="1:11" x14ac:dyDescent="0.35">
      <c r="A834" t="s">
        <v>97</v>
      </c>
      <c r="B834" s="37"/>
      <c r="C834" t="s">
        <v>100</v>
      </c>
      <c r="D834" t="s">
        <v>87</v>
      </c>
      <c r="E834" t="s">
        <v>405</v>
      </c>
      <c r="G834">
        <v>0</v>
      </c>
      <c r="H834">
        <v>0</v>
      </c>
      <c r="J834">
        <v>6</v>
      </c>
      <c r="K834">
        <v>-1</v>
      </c>
    </row>
    <row r="835" spans="1:11" x14ac:dyDescent="0.35">
      <c r="A835" t="s">
        <v>97</v>
      </c>
      <c r="B835" s="37"/>
      <c r="C835" t="s">
        <v>100</v>
      </c>
      <c r="E835" t="s">
        <v>420</v>
      </c>
      <c r="G835">
        <v>1</v>
      </c>
      <c r="H835">
        <v>1</v>
      </c>
      <c r="J835">
        <v>0</v>
      </c>
      <c r="K835">
        <v>0</v>
      </c>
    </row>
    <row r="836" spans="1:11" x14ac:dyDescent="0.35">
      <c r="A836" t="s">
        <v>97</v>
      </c>
      <c r="B836" s="37"/>
      <c r="C836" t="s">
        <v>100</v>
      </c>
      <c r="E836" t="s">
        <v>443</v>
      </c>
      <c r="G836">
        <v>4</v>
      </c>
      <c r="H836">
        <v>4</v>
      </c>
      <c r="K836">
        <v>0</v>
      </c>
    </row>
    <row r="837" spans="1:11" x14ac:dyDescent="0.35">
      <c r="A837" t="s">
        <v>97</v>
      </c>
      <c r="B837" s="37"/>
      <c r="C837" t="s">
        <v>100</v>
      </c>
      <c r="D837" t="s">
        <v>99</v>
      </c>
      <c r="E837" t="s">
        <v>448</v>
      </c>
      <c r="G837">
        <v>10</v>
      </c>
      <c r="H837">
        <v>1</v>
      </c>
      <c r="J837">
        <v>8</v>
      </c>
      <c r="K837">
        <v>-5</v>
      </c>
    </row>
    <row r="838" spans="1:11" x14ac:dyDescent="0.35">
      <c r="A838" t="s">
        <v>97</v>
      </c>
      <c r="B838" s="37"/>
      <c r="C838" t="s">
        <v>100</v>
      </c>
      <c r="D838" t="s">
        <v>99</v>
      </c>
      <c r="E838" t="s">
        <v>401</v>
      </c>
      <c r="G838">
        <v>2</v>
      </c>
      <c r="H838">
        <v>0</v>
      </c>
      <c r="J838">
        <v>0</v>
      </c>
      <c r="K838">
        <v>0</v>
      </c>
    </row>
    <row r="839" spans="1:11" x14ac:dyDescent="0.35">
      <c r="A839" t="s">
        <v>97</v>
      </c>
      <c r="B839" s="37"/>
      <c r="C839" t="s">
        <v>100</v>
      </c>
      <c r="D839" t="s">
        <v>99</v>
      </c>
      <c r="E839" t="s">
        <v>388</v>
      </c>
      <c r="G839">
        <v>9</v>
      </c>
      <c r="H839">
        <v>0</v>
      </c>
      <c r="J839">
        <v>11</v>
      </c>
      <c r="K839">
        <v>-2</v>
      </c>
    </row>
    <row r="840" spans="1:11" x14ac:dyDescent="0.35">
      <c r="A840" t="s">
        <v>97</v>
      </c>
      <c r="B840" s="37"/>
      <c r="C840" t="s">
        <v>100</v>
      </c>
      <c r="D840" t="s">
        <v>99</v>
      </c>
      <c r="E840" t="s">
        <v>399</v>
      </c>
      <c r="G840">
        <v>2</v>
      </c>
      <c r="H840">
        <v>0</v>
      </c>
      <c r="J840">
        <v>0</v>
      </c>
      <c r="K840">
        <v>0</v>
      </c>
    </row>
    <row r="841" spans="1:11" x14ac:dyDescent="0.35">
      <c r="A841" t="s">
        <v>97</v>
      </c>
      <c r="B841" s="37"/>
      <c r="C841" t="s">
        <v>100</v>
      </c>
      <c r="D841" t="s">
        <v>87</v>
      </c>
      <c r="E841" t="s">
        <v>392</v>
      </c>
      <c r="G841">
        <v>26</v>
      </c>
      <c r="H841">
        <v>-4</v>
      </c>
      <c r="J841">
        <v>14</v>
      </c>
      <c r="K841">
        <v>-1</v>
      </c>
    </row>
    <row r="842" spans="1:11" x14ac:dyDescent="0.35">
      <c r="A842" t="s">
        <v>97</v>
      </c>
      <c r="B842" s="37"/>
      <c r="C842" t="s">
        <v>100</v>
      </c>
      <c r="D842" t="s">
        <v>87</v>
      </c>
      <c r="E842" t="s">
        <v>399</v>
      </c>
      <c r="G842">
        <v>2</v>
      </c>
      <c r="H842">
        <v>0</v>
      </c>
      <c r="J842">
        <v>0</v>
      </c>
      <c r="K842">
        <v>0</v>
      </c>
    </row>
    <row r="843" spans="1:11" x14ac:dyDescent="0.35">
      <c r="A843" t="s">
        <v>97</v>
      </c>
      <c r="B843" s="37"/>
      <c r="C843" t="s">
        <v>100</v>
      </c>
      <c r="D843" t="s">
        <v>87</v>
      </c>
      <c r="E843" t="s">
        <v>394</v>
      </c>
      <c r="G843">
        <v>6</v>
      </c>
      <c r="H843">
        <v>1</v>
      </c>
      <c r="J843">
        <v>12</v>
      </c>
      <c r="K843">
        <v>-1</v>
      </c>
    </row>
    <row r="844" spans="1:11" x14ac:dyDescent="0.35">
      <c r="A844" t="s">
        <v>97</v>
      </c>
      <c r="B844" s="37"/>
      <c r="C844" t="s">
        <v>100</v>
      </c>
      <c r="D844" t="s">
        <v>87</v>
      </c>
      <c r="E844" t="s">
        <v>403</v>
      </c>
      <c r="G844">
        <v>0</v>
      </c>
      <c r="H844">
        <v>0</v>
      </c>
      <c r="J844">
        <v>6</v>
      </c>
      <c r="K844">
        <v>-1</v>
      </c>
    </row>
    <row r="845" spans="1:11" x14ac:dyDescent="0.35">
      <c r="A845" t="s">
        <v>97</v>
      </c>
      <c r="B845" s="37"/>
      <c r="C845" t="s">
        <v>100</v>
      </c>
      <c r="D845" t="s">
        <v>87</v>
      </c>
      <c r="E845" t="s">
        <v>401</v>
      </c>
      <c r="G845">
        <v>2</v>
      </c>
      <c r="H845">
        <v>0</v>
      </c>
      <c r="J845">
        <v>0</v>
      </c>
      <c r="K845">
        <v>0</v>
      </c>
    </row>
    <row r="846" spans="1:11" x14ac:dyDescent="0.35">
      <c r="A846" t="s">
        <v>97</v>
      </c>
      <c r="B846" s="37"/>
      <c r="C846" t="s">
        <v>100</v>
      </c>
      <c r="D846" t="s">
        <v>87</v>
      </c>
      <c r="E846" t="s">
        <v>396</v>
      </c>
      <c r="G846">
        <v>6</v>
      </c>
      <c r="H846">
        <v>1</v>
      </c>
      <c r="J846">
        <v>11</v>
      </c>
      <c r="K846">
        <v>-2</v>
      </c>
    </row>
    <row r="847" spans="1:11" x14ac:dyDescent="0.35">
      <c r="A847" t="s">
        <v>97</v>
      </c>
      <c r="B847" s="37"/>
      <c r="C847" t="s">
        <v>100</v>
      </c>
      <c r="D847" t="s">
        <v>87</v>
      </c>
      <c r="E847" t="s">
        <v>405</v>
      </c>
      <c r="G847">
        <v>0</v>
      </c>
      <c r="H847">
        <v>0</v>
      </c>
      <c r="J847">
        <v>6</v>
      </c>
      <c r="K847">
        <v>-1</v>
      </c>
    </row>
    <row r="848" spans="1:11" x14ac:dyDescent="0.35">
      <c r="A848" t="s">
        <v>97</v>
      </c>
      <c r="B848" s="37"/>
      <c r="C848" t="s">
        <v>100</v>
      </c>
      <c r="E848" t="s">
        <v>420</v>
      </c>
      <c r="G848">
        <v>1</v>
      </c>
      <c r="H848">
        <v>1</v>
      </c>
      <c r="J848">
        <v>0</v>
      </c>
      <c r="K848">
        <v>0</v>
      </c>
    </row>
    <row r="849" spans="1:11" x14ac:dyDescent="0.35">
      <c r="A849" t="s">
        <v>97</v>
      </c>
      <c r="B849" s="37"/>
      <c r="C849" t="s">
        <v>100</v>
      </c>
      <c r="E849" t="s">
        <v>443</v>
      </c>
      <c r="G849">
        <v>4</v>
      </c>
      <c r="H849">
        <v>4</v>
      </c>
      <c r="K849">
        <v>0</v>
      </c>
    </row>
    <row r="850" spans="1:11" x14ac:dyDescent="0.35">
      <c r="A850" t="s">
        <v>97</v>
      </c>
      <c r="B850" s="37"/>
      <c r="C850" t="s">
        <v>100</v>
      </c>
      <c r="D850" t="s">
        <v>99</v>
      </c>
      <c r="E850" t="s">
        <v>448</v>
      </c>
      <c r="G850">
        <v>9</v>
      </c>
      <c r="H850">
        <v>0</v>
      </c>
      <c r="J850">
        <v>13</v>
      </c>
      <c r="K850">
        <v>0</v>
      </c>
    </row>
    <row r="851" spans="1:11" x14ac:dyDescent="0.35">
      <c r="A851" t="s">
        <v>97</v>
      </c>
      <c r="B851" s="37"/>
      <c r="C851" t="s">
        <v>100</v>
      </c>
      <c r="D851" t="s">
        <v>99</v>
      </c>
      <c r="E851" t="s">
        <v>399</v>
      </c>
      <c r="G851">
        <v>1</v>
      </c>
      <c r="H851">
        <v>-1</v>
      </c>
      <c r="J851">
        <v>0</v>
      </c>
      <c r="K851">
        <v>0</v>
      </c>
    </row>
    <row r="852" spans="1:11" x14ac:dyDescent="0.35">
      <c r="A852" t="s">
        <v>97</v>
      </c>
      <c r="B852" s="37"/>
      <c r="C852" t="s">
        <v>100</v>
      </c>
      <c r="D852" t="s">
        <v>99</v>
      </c>
      <c r="E852" t="s">
        <v>388</v>
      </c>
      <c r="G852">
        <v>10</v>
      </c>
      <c r="H852">
        <v>1</v>
      </c>
      <c r="J852">
        <v>12</v>
      </c>
      <c r="K852">
        <v>-1</v>
      </c>
    </row>
    <row r="853" spans="1:11" x14ac:dyDescent="0.35">
      <c r="A853" t="s">
        <v>97</v>
      </c>
      <c r="B853" s="37"/>
      <c r="C853" t="s">
        <v>100</v>
      </c>
      <c r="D853" t="s">
        <v>99</v>
      </c>
      <c r="E853" t="s">
        <v>401</v>
      </c>
      <c r="G853">
        <v>2</v>
      </c>
      <c r="H853">
        <v>0</v>
      </c>
      <c r="J853">
        <v>0</v>
      </c>
      <c r="K853">
        <v>0</v>
      </c>
    </row>
    <row r="854" spans="1:11" x14ac:dyDescent="0.35">
      <c r="A854" t="s">
        <v>97</v>
      </c>
      <c r="B854" s="37"/>
      <c r="C854" t="s">
        <v>100</v>
      </c>
      <c r="D854" t="s">
        <v>87</v>
      </c>
      <c r="E854" t="s">
        <v>392</v>
      </c>
      <c r="G854">
        <v>26</v>
      </c>
      <c r="H854">
        <v>-4</v>
      </c>
      <c r="J854">
        <v>14</v>
      </c>
      <c r="K854">
        <v>-1</v>
      </c>
    </row>
    <row r="855" spans="1:11" x14ac:dyDescent="0.35">
      <c r="A855" t="s">
        <v>97</v>
      </c>
      <c r="B855" s="37"/>
      <c r="C855" t="s">
        <v>100</v>
      </c>
      <c r="D855" t="s">
        <v>87</v>
      </c>
      <c r="E855" t="s">
        <v>401</v>
      </c>
      <c r="G855">
        <v>2</v>
      </c>
      <c r="H855">
        <v>0</v>
      </c>
      <c r="J855">
        <v>0</v>
      </c>
      <c r="K855">
        <v>0</v>
      </c>
    </row>
    <row r="856" spans="1:11" x14ac:dyDescent="0.35">
      <c r="A856" t="s">
        <v>97</v>
      </c>
      <c r="B856" s="37"/>
      <c r="C856" t="s">
        <v>100</v>
      </c>
      <c r="D856" t="s">
        <v>87</v>
      </c>
      <c r="E856" t="s">
        <v>396</v>
      </c>
      <c r="G856">
        <v>6</v>
      </c>
      <c r="H856">
        <v>1</v>
      </c>
      <c r="J856">
        <v>12</v>
      </c>
      <c r="K856">
        <v>-1</v>
      </c>
    </row>
    <row r="857" spans="1:11" x14ac:dyDescent="0.35">
      <c r="A857" t="s">
        <v>97</v>
      </c>
      <c r="B857" s="37"/>
      <c r="C857" t="s">
        <v>100</v>
      </c>
      <c r="D857" t="s">
        <v>87</v>
      </c>
      <c r="E857" t="s">
        <v>405</v>
      </c>
      <c r="G857">
        <v>0</v>
      </c>
      <c r="H857">
        <v>0</v>
      </c>
      <c r="J857">
        <v>6</v>
      </c>
      <c r="K857">
        <v>-1</v>
      </c>
    </row>
    <row r="858" spans="1:11" x14ac:dyDescent="0.35">
      <c r="A858" t="s">
        <v>97</v>
      </c>
      <c r="B858" s="37"/>
      <c r="C858" t="s">
        <v>100</v>
      </c>
      <c r="D858" t="s">
        <v>87</v>
      </c>
      <c r="E858" t="s">
        <v>399</v>
      </c>
      <c r="G858">
        <v>2</v>
      </c>
      <c r="H858">
        <v>0</v>
      </c>
      <c r="J858">
        <v>0</v>
      </c>
      <c r="K858">
        <v>0</v>
      </c>
    </row>
    <row r="859" spans="1:11" x14ac:dyDescent="0.35">
      <c r="A859" t="s">
        <v>97</v>
      </c>
      <c r="B859" s="37"/>
      <c r="C859" t="s">
        <v>100</v>
      </c>
      <c r="D859" t="s">
        <v>87</v>
      </c>
      <c r="E859" t="s">
        <v>394</v>
      </c>
      <c r="G859">
        <v>6</v>
      </c>
      <c r="H859">
        <v>1</v>
      </c>
      <c r="J859">
        <v>12</v>
      </c>
      <c r="K859">
        <v>-1</v>
      </c>
    </row>
    <row r="860" spans="1:11" x14ac:dyDescent="0.35">
      <c r="A860" t="s">
        <v>97</v>
      </c>
      <c r="B860" s="37"/>
      <c r="C860" t="s">
        <v>100</v>
      </c>
      <c r="D860" t="s">
        <v>87</v>
      </c>
      <c r="E860" t="s">
        <v>403</v>
      </c>
      <c r="G860">
        <v>0</v>
      </c>
      <c r="H860">
        <v>0</v>
      </c>
      <c r="J860">
        <v>7</v>
      </c>
      <c r="K860">
        <v>0</v>
      </c>
    </row>
    <row r="861" spans="1:11" x14ac:dyDescent="0.35">
      <c r="A861" t="s">
        <v>97</v>
      </c>
      <c r="B861" s="37"/>
      <c r="C861" t="s">
        <v>100</v>
      </c>
      <c r="E861" t="s">
        <v>420</v>
      </c>
      <c r="G861">
        <v>1</v>
      </c>
      <c r="H861">
        <v>1</v>
      </c>
      <c r="J861">
        <v>0</v>
      </c>
      <c r="K861">
        <v>0</v>
      </c>
    </row>
    <row r="862" spans="1:11" x14ac:dyDescent="0.35">
      <c r="A862" t="s">
        <v>97</v>
      </c>
      <c r="B862" s="37"/>
      <c r="C862" t="s">
        <v>100</v>
      </c>
      <c r="E862" t="s">
        <v>443</v>
      </c>
      <c r="G862">
        <v>6</v>
      </c>
      <c r="H862">
        <v>6</v>
      </c>
      <c r="K862">
        <v>0</v>
      </c>
    </row>
    <row r="863" spans="1:11" x14ac:dyDescent="0.35">
      <c r="A863" t="s">
        <v>97</v>
      </c>
      <c r="B863" s="37"/>
      <c r="C863" t="s">
        <v>100</v>
      </c>
      <c r="D863" t="s">
        <v>99</v>
      </c>
      <c r="E863" t="s">
        <v>448</v>
      </c>
      <c r="G863">
        <v>9</v>
      </c>
      <c r="H863">
        <v>0</v>
      </c>
      <c r="J863">
        <v>13</v>
      </c>
      <c r="K863">
        <v>0</v>
      </c>
    </row>
    <row r="864" spans="1:11" x14ac:dyDescent="0.35">
      <c r="A864" t="s">
        <v>97</v>
      </c>
      <c r="B864" s="37"/>
      <c r="C864" t="s">
        <v>100</v>
      </c>
      <c r="D864" t="s">
        <v>99</v>
      </c>
      <c r="E864" t="s">
        <v>399</v>
      </c>
      <c r="G864">
        <v>1</v>
      </c>
      <c r="H864">
        <v>-1</v>
      </c>
      <c r="J864">
        <v>0</v>
      </c>
      <c r="K864">
        <v>0</v>
      </c>
    </row>
    <row r="865" spans="1:11" x14ac:dyDescent="0.35">
      <c r="A865" t="s">
        <v>97</v>
      </c>
      <c r="B865" s="37"/>
      <c r="C865" t="s">
        <v>33</v>
      </c>
      <c r="D865" t="s">
        <v>99</v>
      </c>
      <c r="E865" t="s">
        <v>388</v>
      </c>
      <c r="G865">
        <v>10</v>
      </c>
      <c r="H865">
        <v>1</v>
      </c>
      <c r="J865">
        <v>14</v>
      </c>
      <c r="K865">
        <v>1</v>
      </c>
    </row>
    <row r="866" spans="1:11" x14ac:dyDescent="0.35">
      <c r="A866" t="s">
        <v>97</v>
      </c>
      <c r="B866" s="37"/>
      <c r="C866" t="s">
        <v>33</v>
      </c>
      <c r="D866" t="s">
        <v>99</v>
      </c>
      <c r="E866" t="s">
        <v>401</v>
      </c>
      <c r="G866">
        <v>2</v>
      </c>
      <c r="H866">
        <v>0</v>
      </c>
      <c r="J866">
        <v>0</v>
      </c>
      <c r="K866">
        <v>0</v>
      </c>
    </row>
    <row r="867" spans="1:11" x14ac:dyDescent="0.35">
      <c r="A867" t="s">
        <v>97</v>
      </c>
      <c r="B867" s="37"/>
      <c r="C867" t="s">
        <v>103</v>
      </c>
      <c r="D867" t="s">
        <v>87</v>
      </c>
      <c r="E867" t="s">
        <v>392</v>
      </c>
      <c r="G867">
        <v>26</v>
      </c>
      <c r="H867">
        <v>-4</v>
      </c>
      <c r="J867">
        <v>15</v>
      </c>
      <c r="K867">
        <v>0</v>
      </c>
    </row>
    <row r="868" spans="1:11" x14ac:dyDescent="0.35">
      <c r="A868" t="s">
        <v>97</v>
      </c>
      <c r="B868" s="37"/>
      <c r="C868" t="s">
        <v>100</v>
      </c>
      <c r="D868" t="s">
        <v>87</v>
      </c>
      <c r="E868" t="s">
        <v>399</v>
      </c>
      <c r="G868">
        <v>2</v>
      </c>
      <c r="H868">
        <v>0</v>
      </c>
      <c r="J868">
        <v>0</v>
      </c>
      <c r="K868">
        <v>0</v>
      </c>
    </row>
    <row r="869" spans="1:11" x14ac:dyDescent="0.35">
      <c r="A869" t="s">
        <v>97</v>
      </c>
      <c r="B869" s="37"/>
      <c r="C869" t="s">
        <v>100</v>
      </c>
      <c r="D869" t="s">
        <v>87</v>
      </c>
      <c r="E869" t="s">
        <v>394</v>
      </c>
      <c r="G869">
        <v>6</v>
      </c>
      <c r="H869">
        <v>1</v>
      </c>
      <c r="J869">
        <v>12</v>
      </c>
      <c r="K869">
        <v>-1</v>
      </c>
    </row>
    <row r="870" spans="1:11" x14ac:dyDescent="0.35">
      <c r="A870" t="s">
        <v>97</v>
      </c>
      <c r="B870" s="37"/>
      <c r="C870" t="s">
        <v>100</v>
      </c>
      <c r="D870" t="s">
        <v>87</v>
      </c>
      <c r="E870" t="s">
        <v>403</v>
      </c>
      <c r="G870">
        <v>0</v>
      </c>
      <c r="H870">
        <v>0</v>
      </c>
      <c r="J870">
        <v>7</v>
      </c>
      <c r="K870">
        <v>0</v>
      </c>
    </row>
    <row r="871" spans="1:11" x14ac:dyDescent="0.35">
      <c r="A871" t="s">
        <v>97</v>
      </c>
      <c r="B871" s="37"/>
      <c r="C871" t="s">
        <v>33</v>
      </c>
      <c r="D871" t="s">
        <v>87</v>
      </c>
      <c r="E871" t="s">
        <v>401</v>
      </c>
      <c r="G871">
        <v>2</v>
      </c>
      <c r="H871">
        <v>0</v>
      </c>
      <c r="J871">
        <v>0</v>
      </c>
      <c r="K871">
        <v>0</v>
      </c>
    </row>
    <row r="872" spans="1:11" x14ac:dyDescent="0.35">
      <c r="A872" t="s">
        <v>97</v>
      </c>
      <c r="B872" s="37"/>
      <c r="C872" t="s">
        <v>33</v>
      </c>
      <c r="D872" t="s">
        <v>87</v>
      </c>
      <c r="E872" t="s">
        <v>396</v>
      </c>
      <c r="G872">
        <v>6</v>
      </c>
      <c r="H872">
        <v>1</v>
      </c>
      <c r="J872">
        <v>13</v>
      </c>
      <c r="K872">
        <v>0</v>
      </c>
    </row>
    <row r="873" spans="1:11" x14ac:dyDescent="0.35">
      <c r="A873" t="s">
        <v>97</v>
      </c>
      <c r="B873" s="37"/>
      <c r="C873" t="s">
        <v>33</v>
      </c>
      <c r="D873" t="s">
        <v>87</v>
      </c>
      <c r="E873" t="s">
        <v>405</v>
      </c>
      <c r="G873">
        <v>0</v>
      </c>
      <c r="H873">
        <v>0</v>
      </c>
      <c r="J873">
        <v>7</v>
      </c>
      <c r="K873">
        <v>0</v>
      </c>
    </row>
    <row r="874" spans="1:11" x14ac:dyDescent="0.35">
      <c r="A874" t="s">
        <v>97</v>
      </c>
      <c r="B874" s="37"/>
      <c r="C874" t="s">
        <v>100</v>
      </c>
      <c r="E874" t="s">
        <v>420</v>
      </c>
      <c r="G874">
        <v>1</v>
      </c>
      <c r="H874">
        <v>1</v>
      </c>
      <c r="J874">
        <v>0</v>
      </c>
      <c r="K874">
        <v>0</v>
      </c>
    </row>
    <row r="875" spans="1:11" x14ac:dyDescent="0.35">
      <c r="A875" t="s">
        <v>97</v>
      </c>
      <c r="B875" s="37"/>
      <c r="C875" t="s">
        <v>103</v>
      </c>
      <c r="E875" t="s">
        <v>443</v>
      </c>
      <c r="G875">
        <v>5</v>
      </c>
      <c r="H875">
        <v>5</v>
      </c>
      <c r="K875">
        <v>0</v>
      </c>
    </row>
    <row r="876" spans="1:11" x14ac:dyDescent="0.35">
      <c r="A876" t="s">
        <v>97</v>
      </c>
      <c r="B876" s="37"/>
      <c r="C876" t="s">
        <v>100</v>
      </c>
      <c r="D876" t="s">
        <v>99</v>
      </c>
      <c r="E876" t="s">
        <v>448</v>
      </c>
      <c r="G876">
        <v>9</v>
      </c>
      <c r="H876">
        <v>0</v>
      </c>
      <c r="J876">
        <v>15</v>
      </c>
      <c r="K876">
        <v>2</v>
      </c>
    </row>
    <row r="877" spans="1:11" x14ac:dyDescent="0.35">
      <c r="A877" t="s">
        <v>97</v>
      </c>
      <c r="B877" s="37"/>
      <c r="C877" t="s">
        <v>100</v>
      </c>
      <c r="D877" t="s">
        <v>99</v>
      </c>
      <c r="E877" t="s">
        <v>401</v>
      </c>
      <c r="G877">
        <v>2</v>
      </c>
      <c r="H877">
        <v>0</v>
      </c>
      <c r="J877">
        <v>0</v>
      </c>
      <c r="K877">
        <v>0</v>
      </c>
    </row>
    <row r="878" spans="1:11" x14ac:dyDescent="0.35">
      <c r="A878" t="s">
        <v>97</v>
      </c>
      <c r="B878" s="37"/>
      <c r="C878" t="s">
        <v>100</v>
      </c>
      <c r="D878" t="s">
        <v>99</v>
      </c>
      <c r="E878" t="s">
        <v>388</v>
      </c>
      <c r="G878">
        <v>10</v>
      </c>
      <c r="H878">
        <v>1</v>
      </c>
      <c r="J878">
        <v>14</v>
      </c>
      <c r="K878">
        <v>1</v>
      </c>
    </row>
    <row r="879" spans="1:11" x14ac:dyDescent="0.35">
      <c r="A879" t="s">
        <v>97</v>
      </c>
      <c r="B879" s="37"/>
      <c r="C879" t="s">
        <v>100</v>
      </c>
      <c r="D879" t="s">
        <v>99</v>
      </c>
      <c r="E879" t="s">
        <v>399</v>
      </c>
      <c r="G879">
        <v>1</v>
      </c>
      <c r="H879">
        <v>-1</v>
      </c>
      <c r="J879">
        <v>0</v>
      </c>
      <c r="K879">
        <v>0</v>
      </c>
    </row>
    <row r="880" spans="1:11" x14ac:dyDescent="0.35">
      <c r="A880" t="s">
        <v>97</v>
      </c>
      <c r="B880" s="37"/>
      <c r="C880" t="s">
        <v>100</v>
      </c>
      <c r="D880" t="s">
        <v>87</v>
      </c>
      <c r="E880" t="s">
        <v>392</v>
      </c>
      <c r="G880">
        <v>26</v>
      </c>
      <c r="H880">
        <v>-4</v>
      </c>
      <c r="J880">
        <v>14</v>
      </c>
      <c r="K880">
        <v>-1</v>
      </c>
    </row>
    <row r="881" spans="1:11" x14ac:dyDescent="0.35">
      <c r="A881" t="s">
        <v>97</v>
      </c>
      <c r="B881" s="37"/>
      <c r="C881" t="s">
        <v>100</v>
      </c>
      <c r="D881" t="s">
        <v>87</v>
      </c>
      <c r="E881" t="s">
        <v>399</v>
      </c>
      <c r="G881">
        <v>2</v>
      </c>
      <c r="H881">
        <v>0</v>
      </c>
      <c r="J881">
        <v>0</v>
      </c>
      <c r="K881">
        <v>0</v>
      </c>
    </row>
    <row r="882" spans="1:11" x14ac:dyDescent="0.35">
      <c r="A882" t="s">
        <v>97</v>
      </c>
      <c r="B882" s="37"/>
      <c r="C882" t="s">
        <v>100</v>
      </c>
      <c r="D882" t="s">
        <v>87</v>
      </c>
      <c r="E882" t="s">
        <v>394</v>
      </c>
      <c r="G882">
        <v>6</v>
      </c>
      <c r="H882">
        <v>1</v>
      </c>
      <c r="J882">
        <v>12</v>
      </c>
      <c r="K882">
        <v>-1</v>
      </c>
    </row>
    <row r="883" spans="1:11" x14ac:dyDescent="0.35">
      <c r="A883" t="s">
        <v>97</v>
      </c>
      <c r="B883" s="37"/>
      <c r="C883" t="s">
        <v>100</v>
      </c>
      <c r="D883" t="s">
        <v>87</v>
      </c>
      <c r="E883" t="s">
        <v>403</v>
      </c>
      <c r="G883">
        <v>0</v>
      </c>
      <c r="H883">
        <v>0</v>
      </c>
      <c r="J883">
        <v>7</v>
      </c>
      <c r="K883">
        <v>0</v>
      </c>
    </row>
    <row r="884" spans="1:11" x14ac:dyDescent="0.35">
      <c r="A884" t="s">
        <v>97</v>
      </c>
      <c r="B884" s="37"/>
      <c r="C884" t="s">
        <v>100</v>
      </c>
      <c r="D884" t="s">
        <v>87</v>
      </c>
      <c r="E884" t="s">
        <v>401</v>
      </c>
      <c r="G884">
        <v>2</v>
      </c>
      <c r="H884">
        <v>0</v>
      </c>
      <c r="J884">
        <v>0</v>
      </c>
      <c r="K884">
        <v>0</v>
      </c>
    </row>
    <row r="885" spans="1:11" x14ac:dyDescent="0.35">
      <c r="A885" t="s">
        <v>97</v>
      </c>
      <c r="B885" s="37"/>
      <c r="C885" t="s">
        <v>100</v>
      </c>
      <c r="D885" t="s">
        <v>87</v>
      </c>
      <c r="E885" t="s">
        <v>396</v>
      </c>
      <c r="G885">
        <v>6</v>
      </c>
      <c r="H885">
        <v>1</v>
      </c>
      <c r="J885">
        <v>13</v>
      </c>
      <c r="K885">
        <v>13</v>
      </c>
    </row>
    <row r="886" spans="1:11" x14ac:dyDescent="0.35">
      <c r="A886" t="s">
        <v>97</v>
      </c>
      <c r="B886" s="37"/>
      <c r="C886" t="s">
        <v>100</v>
      </c>
      <c r="D886" t="s">
        <v>87</v>
      </c>
      <c r="E886" t="s">
        <v>405</v>
      </c>
      <c r="G886">
        <v>0</v>
      </c>
      <c r="H886">
        <v>0</v>
      </c>
      <c r="J886">
        <v>7</v>
      </c>
      <c r="K886">
        <v>0</v>
      </c>
    </row>
    <row r="887" spans="1:11" x14ac:dyDescent="0.35">
      <c r="A887" t="s">
        <v>97</v>
      </c>
      <c r="B887" s="37"/>
      <c r="C887" t="s">
        <v>100</v>
      </c>
      <c r="E887" t="s">
        <v>420</v>
      </c>
      <c r="G887">
        <v>1</v>
      </c>
      <c r="H887">
        <v>1</v>
      </c>
      <c r="J887">
        <v>0</v>
      </c>
      <c r="K887">
        <v>0</v>
      </c>
    </row>
    <row r="888" spans="1:11" x14ac:dyDescent="0.35">
      <c r="A888" t="s">
        <v>97</v>
      </c>
      <c r="B888" s="37"/>
      <c r="C888" t="s">
        <v>100</v>
      </c>
      <c r="E888" t="s">
        <v>443</v>
      </c>
      <c r="G888">
        <v>5</v>
      </c>
      <c r="H888">
        <v>5</v>
      </c>
      <c r="K888">
        <v>0</v>
      </c>
    </row>
    <row r="889" spans="1:11" x14ac:dyDescent="0.35">
      <c r="A889" t="s">
        <v>97</v>
      </c>
      <c r="B889" s="37"/>
      <c r="C889" t="s">
        <v>100</v>
      </c>
      <c r="D889" t="s">
        <v>99</v>
      </c>
      <c r="E889" t="s">
        <v>390</v>
      </c>
      <c r="G889">
        <v>9</v>
      </c>
      <c r="H889">
        <v>0</v>
      </c>
      <c r="J889">
        <v>13</v>
      </c>
      <c r="K889">
        <v>0</v>
      </c>
    </row>
    <row r="890" spans="1:11" x14ac:dyDescent="0.35">
      <c r="A890" t="s">
        <v>97</v>
      </c>
      <c r="B890" s="37"/>
      <c r="C890" t="s">
        <v>100</v>
      </c>
      <c r="D890" t="s">
        <v>99</v>
      </c>
      <c r="E890" t="s">
        <v>401</v>
      </c>
      <c r="G890">
        <v>2</v>
      </c>
      <c r="H890">
        <v>0</v>
      </c>
      <c r="J890">
        <v>0</v>
      </c>
      <c r="K890">
        <v>0</v>
      </c>
    </row>
    <row r="891" spans="1:11" x14ac:dyDescent="0.35">
      <c r="A891" t="s">
        <v>97</v>
      </c>
      <c r="B891" s="37"/>
      <c r="C891" t="s">
        <v>33</v>
      </c>
      <c r="D891" t="s">
        <v>99</v>
      </c>
      <c r="E891" t="s">
        <v>388</v>
      </c>
      <c r="G891">
        <v>12</v>
      </c>
      <c r="H891">
        <v>3</v>
      </c>
      <c r="J891">
        <v>13</v>
      </c>
      <c r="K891">
        <v>0</v>
      </c>
    </row>
    <row r="892" spans="1:11" x14ac:dyDescent="0.35">
      <c r="A892" t="s">
        <v>97</v>
      </c>
      <c r="B892" s="37"/>
      <c r="C892" t="s">
        <v>33</v>
      </c>
      <c r="D892" t="s">
        <v>99</v>
      </c>
      <c r="E892" t="s">
        <v>399</v>
      </c>
      <c r="G892">
        <v>2</v>
      </c>
      <c r="H892">
        <v>0</v>
      </c>
      <c r="J892">
        <v>0</v>
      </c>
      <c r="K892">
        <v>0</v>
      </c>
    </row>
    <row r="893" spans="1:11" x14ac:dyDescent="0.35">
      <c r="A893" t="s">
        <v>97</v>
      </c>
      <c r="B893" s="37"/>
      <c r="C893" t="s">
        <v>103</v>
      </c>
      <c r="D893" t="s">
        <v>87</v>
      </c>
      <c r="E893" t="s">
        <v>392</v>
      </c>
      <c r="G893">
        <v>28</v>
      </c>
      <c r="H893">
        <v>-2</v>
      </c>
      <c r="J893">
        <v>14</v>
      </c>
      <c r="K893">
        <v>-1</v>
      </c>
    </row>
    <row r="894" spans="1:11" x14ac:dyDescent="0.35">
      <c r="A894" t="s">
        <v>97</v>
      </c>
      <c r="B894" s="37"/>
      <c r="C894" t="s">
        <v>100</v>
      </c>
      <c r="D894" t="s">
        <v>87</v>
      </c>
      <c r="E894" t="s">
        <v>399</v>
      </c>
      <c r="G894">
        <v>2</v>
      </c>
      <c r="H894">
        <v>0</v>
      </c>
      <c r="J894">
        <v>0</v>
      </c>
      <c r="K894">
        <v>0</v>
      </c>
    </row>
    <row r="895" spans="1:11" x14ac:dyDescent="0.35">
      <c r="A895" t="s">
        <v>97</v>
      </c>
      <c r="B895" s="37"/>
      <c r="C895" t="s">
        <v>100</v>
      </c>
      <c r="D895" t="s">
        <v>87</v>
      </c>
      <c r="E895" t="s">
        <v>394</v>
      </c>
      <c r="G895">
        <v>6</v>
      </c>
      <c r="H895">
        <v>1</v>
      </c>
      <c r="J895">
        <v>13</v>
      </c>
      <c r="K895">
        <v>0</v>
      </c>
    </row>
    <row r="896" spans="1:11" x14ac:dyDescent="0.35">
      <c r="A896" t="s">
        <v>97</v>
      </c>
      <c r="B896" s="37"/>
      <c r="C896" t="s">
        <v>100</v>
      </c>
      <c r="D896" t="s">
        <v>87</v>
      </c>
      <c r="E896" t="s">
        <v>403</v>
      </c>
      <c r="G896">
        <v>0</v>
      </c>
      <c r="H896">
        <v>0</v>
      </c>
      <c r="J896">
        <v>7</v>
      </c>
      <c r="K896">
        <v>0</v>
      </c>
    </row>
    <row r="897" spans="1:11" x14ac:dyDescent="0.35">
      <c r="A897" t="s">
        <v>97</v>
      </c>
      <c r="B897" s="37"/>
      <c r="C897" t="s">
        <v>33</v>
      </c>
      <c r="D897" t="s">
        <v>87</v>
      </c>
      <c r="E897" t="s">
        <v>401</v>
      </c>
      <c r="G897">
        <v>2</v>
      </c>
      <c r="H897">
        <v>0</v>
      </c>
      <c r="J897">
        <v>0</v>
      </c>
      <c r="K897">
        <v>0</v>
      </c>
    </row>
    <row r="898" spans="1:11" x14ac:dyDescent="0.35">
      <c r="A898" t="s">
        <v>97</v>
      </c>
      <c r="B898" s="37"/>
      <c r="C898" t="s">
        <v>33</v>
      </c>
      <c r="D898" t="s">
        <v>87</v>
      </c>
      <c r="E898" t="s">
        <v>396</v>
      </c>
      <c r="G898">
        <v>6</v>
      </c>
      <c r="H898">
        <v>1</v>
      </c>
      <c r="J898">
        <v>13</v>
      </c>
      <c r="K898">
        <v>0</v>
      </c>
    </row>
    <row r="899" spans="1:11" x14ac:dyDescent="0.35">
      <c r="A899" t="s">
        <v>97</v>
      </c>
      <c r="B899" s="37"/>
      <c r="C899" t="s">
        <v>33</v>
      </c>
      <c r="D899" t="s">
        <v>87</v>
      </c>
      <c r="E899" t="s">
        <v>405</v>
      </c>
      <c r="G899">
        <v>0</v>
      </c>
      <c r="H899">
        <v>0</v>
      </c>
      <c r="J899">
        <v>7</v>
      </c>
      <c r="K899">
        <v>0</v>
      </c>
    </row>
    <row r="900" spans="1:11" x14ac:dyDescent="0.35">
      <c r="A900" t="s">
        <v>97</v>
      </c>
      <c r="B900" s="37"/>
      <c r="C900" t="s">
        <v>100</v>
      </c>
      <c r="E900" t="s">
        <v>420</v>
      </c>
      <c r="G900">
        <v>1</v>
      </c>
      <c r="H900">
        <v>1</v>
      </c>
      <c r="J900">
        <v>0</v>
      </c>
      <c r="K900">
        <v>0</v>
      </c>
    </row>
    <row r="901" spans="1:11" x14ac:dyDescent="0.35">
      <c r="A901" t="s">
        <v>97</v>
      </c>
      <c r="B901" s="37"/>
      <c r="C901" t="s">
        <v>103</v>
      </c>
      <c r="E901" t="s">
        <v>443</v>
      </c>
      <c r="G901">
        <v>8</v>
      </c>
      <c r="H901">
        <v>8</v>
      </c>
      <c r="K901">
        <v>0</v>
      </c>
    </row>
    <row r="902" spans="1:11" x14ac:dyDescent="0.35">
      <c r="A902" t="s">
        <v>97</v>
      </c>
      <c r="B902" s="37"/>
      <c r="C902" t="s">
        <v>100</v>
      </c>
      <c r="D902" t="s">
        <v>99</v>
      </c>
      <c r="E902" t="s">
        <v>448</v>
      </c>
      <c r="G902">
        <v>10</v>
      </c>
      <c r="H902">
        <v>1</v>
      </c>
      <c r="J902">
        <v>14</v>
      </c>
      <c r="K902">
        <v>1</v>
      </c>
    </row>
    <row r="903" spans="1:11" x14ac:dyDescent="0.35">
      <c r="A903" t="s">
        <v>97</v>
      </c>
      <c r="B903" s="37"/>
      <c r="C903" t="s">
        <v>100</v>
      </c>
      <c r="D903" t="s">
        <v>99</v>
      </c>
      <c r="E903" t="s">
        <v>399</v>
      </c>
      <c r="G903">
        <v>2</v>
      </c>
      <c r="H903">
        <v>0</v>
      </c>
      <c r="J903">
        <v>0</v>
      </c>
      <c r="K903">
        <v>0</v>
      </c>
    </row>
    <row r="904" spans="1:11" x14ac:dyDescent="0.35">
      <c r="A904" t="s">
        <v>97</v>
      </c>
      <c r="B904" s="37"/>
      <c r="C904" t="s">
        <v>100</v>
      </c>
      <c r="D904" t="s">
        <v>99</v>
      </c>
      <c r="E904" t="s">
        <v>388</v>
      </c>
      <c r="G904">
        <v>10</v>
      </c>
      <c r="H904">
        <v>1</v>
      </c>
      <c r="J904">
        <v>11</v>
      </c>
      <c r="K904">
        <v>-2</v>
      </c>
    </row>
    <row r="905" spans="1:11" x14ac:dyDescent="0.35">
      <c r="A905" t="s">
        <v>97</v>
      </c>
      <c r="B905" s="37"/>
      <c r="C905" t="s">
        <v>100</v>
      </c>
      <c r="D905" t="s">
        <v>99</v>
      </c>
      <c r="E905" t="s">
        <v>401</v>
      </c>
      <c r="G905">
        <v>2</v>
      </c>
      <c r="H905">
        <v>0</v>
      </c>
      <c r="J905">
        <v>0</v>
      </c>
      <c r="K905">
        <v>0</v>
      </c>
    </row>
    <row r="906" spans="1:11" x14ac:dyDescent="0.35">
      <c r="A906" t="s">
        <v>97</v>
      </c>
      <c r="B906" s="37"/>
      <c r="C906" t="s">
        <v>100</v>
      </c>
      <c r="D906" t="s">
        <v>87</v>
      </c>
      <c r="E906" t="s">
        <v>392</v>
      </c>
      <c r="G906">
        <v>27</v>
      </c>
      <c r="H906">
        <v>-3</v>
      </c>
      <c r="J906">
        <v>14</v>
      </c>
      <c r="K906">
        <v>-1</v>
      </c>
    </row>
    <row r="907" spans="1:11" x14ac:dyDescent="0.35">
      <c r="A907" t="s">
        <v>97</v>
      </c>
      <c r="B907" s="37"/>
      <c r="C907" t="s">
        <v>100</v>
      </c>
      <c r="D907" t="s">
        <v>87</v>
      </c>
      <c r="E907" t="s">
        <v>399</v>
      </c>
      <c r="G907">
        <v>2</v>
      </c>
      <c r="H907">
        <v>0</v>
      </c>
      <c r="J907">
        <v>0</v>
      </c>
      <c r="K907">
        <v>0</v>
      </c>
    </row>
    <row r="908" spans="1:11" x14ac:dyDescent="0.35">
      <c r="A908" t="s">
        <v>97</v>
      </c>
      <c r="B908" s="37"/>
      <c r="C908" t="s">
        <v>100</v>
      </c>
      <c r="D908" t="s">
        <v>87</v>
      </c>
      <c r="E908" t="s">
        <v>394</v>
      </c>
      <c r="G908">
        <v>6</v>
      </c>
      <c r="H908">
        <v>1</v>
      </c>
      <c r="J908">
        <v>13</v>
      </c>
      <c r="K908">
        <v>0</v>
      </c>
    </row>
    <row r="909" spans="1:11" x14ac:dyDescent="0.35">
      <c r="A909" t="s">
        <v>97</v>
      </c>
      <c r="B909" s="37"/>
      <c r="C909" t="s">
        <v>100</v>
      </c>
      <c r="D909" t="s">
        <v>87</v>
      </c>
      <c r="E909" t="s">
        <v>403</v>
      </c>
      <c r="G909">
        <v>0</v>
      </c>
      <c r="H909">
        <v>0</v>
      </c>
      <c r="J909">
        <v>8</v>
      </c>
      <c r="K909">
        <v>1</v>
      </c>
    </row>
    <row r="910" spans="1:11" x14ac:dyDescent="0.35">
      <c r="A910" t="s">
        <v>97</v>
      </c>
      <c r="B910" s="37"/>
      <c r="C910" t="s">
        <v>100</v>
      </c>
      <c r="D910" t="s">
        <v>87</v>
      </c>
      <c r="E910" t="s">
        <v>401</v>
      </c>
      <c r="G910">
        <v>2</v>
      </c>
      <c r="H910">
        <v>0</v>
      </c>
      <c r="J910">
        <v>0</v>
      </c>
      <c r="K910">
        <v>0</v>
      </c>
    </row>
    <row r="911" spans="1:11" x14ac:dyDescent="0.35">
      <c r="A911" t="s">
        <v>97</v>
      </c>
      <c r="B911" s="37"/>
      <c r="C911" t="s">
        <v>100</v>
      </c>
      <c r="D911" t="s">
        <v>87</v>
      </c>
      <c r="E911" t="s">
        <v>396</v>
      </c>
      <c r="G911">
        <v>6</v>
      </c>
      <c r="H911">
        <v>1</v>
      </c>
      <c r="J911">
        <v>13</v>
      </c>
      <c r="K911">
        <v>13</v>
      </c>
    </row>
    <row r="912" spans="1:11" x14ac:dyDescent="0.35">
      <c r="A912" t="s">
        <v>97</v>
      </c>
      <c r="B912" s="37"/>
      <c r="C912" t="s">
        <v>100</v>
      </c>
      <c r="D912" t="s">
        <v>87</v>
      </c>
      <c r="E912" t="s">
        <v>405</v>
      </c>
      <c r="G912">
        <v>0</v>
      </c>
      <c r="H912">
        <v>0</v>
      </c>
      <c r="J912">
        <v>7</v>
      </c>
      <c r="K912">
        <v>0</v>
      </c>
    </row>
    <row r="913" spans="1:11" x14ac:dyDescent="0.35">
      <c r="A913" t="s">
        <v>97</v>
      </c>
      <c r="B913" s="37"/>
      <c r="C913" t="s">
        <v>100</v>
      </c>
      <c r="E913" t="s">
        <v>420</v>
      </c>
      <c r="G913">
        <v>1</v>
      </c>
      <c r="H913">
        <v>1</v>
      </c>
      <c r="J913">
        <v>0</v>
      </c>
      <c r="K913">
        <v>0</v>
      </c>
    </row>
    <row r="914" spans="1:11" x14ac:dyDescent="0.35">
      <c r="A914" t="s">
        <v>97</v>
      </c>
      <c r="B914" s="37"/>
      <c r="C914" t="s">
        <v>100</v>
      </c>
      <c r="E914" t="s">
        <v>443</v>
      </c>
      <c r="G914">
        <v>9</v>
      </c>
      <c r="H914">
        <v>9</v>
      </c>
      <c r="K914">
        <v>0</v>
      </c>
    </row>
    <row r="915" spans="1:11" x14ac:dyDescent="0.35">
      <c r="A915" t="s">
        <v>97</v>
      </c>
      <c r="B915" s="37"/>
      <c r="C915" t="s">
        <v>100</v>
      </c>
      <c r="D915" t="s">
        <v>99</v>
      </c>
      <c r="E915" t="s">
        <v>388</v>
      </c>
      <c r="G915">
        <v>11</v>
      </c>
      <c r="H915">
        <v>2</v>
      </c>
      <c r="J915">
        <v>14</v>
      </c>
      <c r="K915">
        <v>1</v>
      </c>
    </row>
    <row r="916" spans="1:11" x14ac:dyDescent="0.35">
      <c r="A916" t="s">
        <v>97</v>
      </c>
      <c r="B916" s="37"/>
      <c r="C916" t="s">
        <v>100</v>
      </c>
      <c r="D916" t="s">
        <v>99</v>
      </c>
      <c r="E916" t="s">
        <v>401</v>
      </c>
      <c r="G916">
        <v>2</v>
      </c>
      <c r="H916">
        <v>0</v>
      </c>
      <c r="J916">
        <v>0</v>
      </c>
      <c r="K916">
        <v>0</v>
      </c>
    </row>
    <row r="917" spans="1:11" x14ac:dyDescent="0.35">
      <c r="A917" t="s">
        <v>97</v>
      </c>
      <c r="B917" s="37"/>
      <c r="C917" t="s">
        <v>33</v>
      </c>
      <c r="D917" t="s">
        <v>99</v>
      </c>
      <c r="E917" t="s">
        <v>467</v>
      </c>
      <c r="G917">
        <v>9</v>
      </c>
      <c r="H917">
        <v>0</v>
      </c>
      <c r="J917">
        <v>13</v>
      </c>
      <c r="K917">
        <v>0</v>
      </c>
    </row>
    <row r="918" spans="1:11" x14ac:dyDescent="0.35">
      <c r="A918" t="s">
        <v>97</v>
      </c>
      <c r="B918" s="37"/>
      <c r="C918" t="s">
        <v>33</v>
      </c>
      <c r="D918" t="s">
        <v>99</v>
      </c>
      <c r="E918" t="s">
        <v>399</v>
      </c>
      <c r="G918">
        <v>2</v>
      </c>
      <c r="H918">
        <v>0</v>
      </c>
      <c r="J918">
        <v>0</v>
      </c>
      <c r="K918">
        <v>0</v>
      </c>
    </row>
    <row r="919" spans="1:11" x14ac:dyDescent="0.35">
      <c r="A919" t="s">
        <v>97</v>
      </c>
      <c r="B919" s="37"/>
      <c r="C919" t="s">
        <v>103</v>
      </c>
      <c r="D919" t="s">
        <v>87</v>
      </c>
      <c r="E919" t="s">
        <v>392</v>
      </c>
      <c r="G919">
        <v>30</v>
      </c>
      <c r="H919">
        <v>0</v>
      </c>
      <c r="J919">
        <v>14</v>
      </c>
      <c r="K919">
        <v>-1</v>
      </c>
    </row>
    <row r="920" spans="1:11" x14ac:dyDescent="0.35">
      <c r="A920" t="s">
        <v>97</v>
      </c>
      <c r="B920" s="37"/>
      <c r="C920" t="s">
        <v>100</v>
      </c>
      <c r="D920" t="s">
        <v>87</v>
      </c>
      <c r="E920" t="s">
        <v>401</v>
      </c>
      <c r="G920">
        <v>2</v>
      </c>
      <c r="H920">
        <v>0</v>
      </c>
      <c r="J920">
        <v>0</v>
      </c>
      <c r="K920">
        <v>0</v>
      </c>
    </row>
    <row r="921" spans="1:11" x14ac:dyDescent="0.35">
      <c r="A921" t="s">
        <v>97</v>
      </c>
      <c r="B921" s="37"/>
      <c r="C921" t="s">
        <v>100</v>
      </c>
      <c r="D921" t="s">
        <v>87</v>
      </c>
      <c r="E921" t="s">
        <v>396</v>
      </c>
      <c r="G921">
        <v>6</v>
      </c>
      <c r="H921">
        <v>1</v>
      </c>
      <c r="J921">
        <v>13</v>
      </c>
      <c r="K921">
        <v>0</v>
      </c>
    </row>
    <row r="922" spans="1:11" x14ac:dyDescent="0.35">
      <c r="A922" t="s">
        <v>97</v>
      </c>
      <c r="B922" s="37"/>
      <c r="C922" t="s">
        <v>100</v>
      </c>
      <c r="D922" t="s">
        <v>87</v>
      </c>
      <c r="E922" t="s">
        <v>405</v>
      </c>
      <c r="G922">
        <v>0</v>
      </c>
      <c r="H922">
        <v>0</v>
      </c>
      <c r="J922">
        <v>8</v>
      </c>
      <c r="K922">
        <v>1</v>
      </c>
    </row>
    <row r="923" spans="1:11" x14ac:dyDescent="0.35">
      <c r="A923" t="s">
        <v>97</v>
      </c>
      <c r="B923" s="37"/>
      <c r="C923" t="s">
        <v>33</v>
      </c>
      <c r="D923" t="s">
        <v>87</v>
      </c>
      <c r="E923" t="s">
        <v>399</v>
      </c>
      <c r="G923">
        <v>2</v>
      </c>
      <c r="H923">
        <v>0</v>
      </c>
      <c r="J923">
        <v>0</v>
      </c>
      <c r="K923">
        <v>0</v>
      </c>
    </row>
    <row r="924" spans="1:11" x14ac:dyDescent="0.35">
      <c r="A924" t="s">
        <v>97</v>
      </c>
      <c r="B924" s="37"/>
      <c r="C924" t="s">
        <v>33</v>
      </c>
      <c r="D924" t="s">
        <v>87</v>
      </c>
      <c r="E924" t="s">
        <v>394</v>
      </c>
      <c r="G924">
        <v>6</v>
      </c>
      <c r="H924">
        <v>1</v>
      </c>
      <c r="J924">
        <v>14</v>
      </c>
      <c r="K924">
        <v>1</v>
      </c>
    </row>
    <row r="925" spans="1:11" x14ac:dyDescent="0.35">
      <c r="A925" t="s">
        <v>97</v>
      </c>
      <c r="B925" s="37"/>
      <c r="C925" t="s">
        <v>33</v>
      </c>
      <c r="D925" t="s">
        <v>87</v>
      </c>
      <c r="E925" t="s">
        <v>403</v>
      </c>
      <c r="G925">
        <v>0</v>
      </c>
      <c r="H925">
        <v>0</v>
      </c>
      <c r="J925">
        <v>7</v>
      </c>
      <c r="K925">
        <v>0</v>
      </c>
    </row>
    <row r="926" spans="1:11" x14ac:dyDescent="0.35">
      <c r="A926" t="s">
        <v>97</v>
      </c>
      <c r="B926" s="37"/>
      <c r="C926" t="s">
        <v>100</v>
      </c>
      <c r="E926" t="s">
        <v>420</v>
      </c>
      <c r="G926">
        <v>2</v>
      </c>
      <c r="H926">
        <v>2</v>
      </c>
      <c r="J926">
        <v>0</v>
      </c>
      <c r="K926">
        <v>0</v>
      </c>
    </row>
    <row r="927" spans="1:11" x14ac:dyDescent="0.35">
      <c r="A927" t="s">
        <v>97</v>
      </c>
      <c r="B927" s="37"/>
      <c r="C927" t="s">
        <v>103</v>
      </c>
      <c r="E927" t="s">
        <v>443</v>
      </c>
      <c r="G927">
        <v>9</v>
      </c>
      <c r="H927">
        <v>9</v>
      </c>
      <c r="K927">
        <v>0</v>
      </c>
    </row>
    <row r="928" spans="1:11" x14ac:dyDescent="0.35">
      <c r="A928" t="s">
        <v>97</v>
      </c>
      <c r="B928" s="37"/>
      <c r="C928" t="s">
        <v>100</v>
      </c>
      <c r="D928" t="s">
        <v>99</v>
      </c>
      <c r="E928" t="s">
        <v>448</v>
      </c>
      <c r="G928">
        <v>12</v>
      </c>
      <c r="H928">
        <v>3</v>
      </c>
      <c r="J928">
        <v>14</v>
      </c>
      <c r="K928">
        <v>1</v>
      </c>
    </row>
    <row r="929" spans="1:11" x14ac:dyDescent="0.35">
      <c r="A929" t="s">
        <v>97</v>
      </c>
      <c r="B929" s="37"/>
      <c r="C929" t="s">
        <v>100</v>
      </c>
      <c r="D929" t="s">
        <v>99</v>
      </c>
      <c r="E929" t="s">
        <v>401</v>
      </c>
      <c r="G929">
        <v>2</v>
      </c>
      <c r="H929">
        <v>0</v>
      </c>
      <c r="J929">
        <v>0</v>
      </c>
      <c r="K929">
        <v>0</v>
      </c>
    </row>
    <row r="930" spans="1:11" x14ac:dyDescent="0.35">
      <c r="A930" t="s">
        <v>97</v>
      </c>
      <c r="B930" s="37"/>
      <c r="C930" t="s">
        <v>33</v>
      </c>
      <c r="D930" t="s">
        <v>99</v>
      </c>
      <c r="E930" t="s">
        <v>388</v>
      </c>
      <c r="G930">
        <v>10</v>
      </c>
      <c r="H930">
        <v>1</v>
      </c>
      <c r="J930">
        <v>13</v>
      </c>
      <c r="K930">
        <v>0</v>
      </c>
    </row>
    <row r="931" spans="1:11" x14ac:dyDescent="0.35">
      <c r="A931" t="s">
        <v>97</v>
      </c>
      <c r="B931" s="37"/>
      <c r="C931" t="s">
        <v>33</v>
      </c>
      <c r="D931" t="s">
        <v>99</v>
      </c>
      <c r="E931" t="s">
        <v>399</v>
      </c>
      <c r="G931">
        <v>2</v>
      </c>
      <c r="H931">
        <v>0</v>
      </c>
      <c r="J931">
        <v>0</v>
      </c>
      <c r="K931">
        <v>0</v>
      </c>
    </row>
    <row r="932" spans="1:11" x14ac:dyDescent="0.35">
      <c r="A932" t="s">
        <v>97</v>
      </c>
      <c r="B932" s="37"/>
      <c r="C932" t="s">
        <v>103</v>
      </c>
      <c r="D932" t="s">
        <v>87</v>
      </c>
      <c r="E932" t="s">
        <v>392</v>
      </c>
      <c r="G932">
        <v>25</v>
      </c>
      <c r="H932">
        <v>-5</v>
      </c>
      <c r="J932">
        <v>12</v>
      </c>
      <c r="K932">
        <v>-3</v>
      </c>
    </row>
    <row r="933" spans="1:11" x14ac:dyDescent="0.35">
      <c r="A933" t="s">
        <v>97</v>
      </c>
      <c r="B933" s="37"/>
      <c r="C933" t="s">
        <v>33</v>
      </c>
      <c r="D933" t="s">
        <v>87</v>
      </c>
      <c r="E933" t="s">
        <v>401</v>
      </c>
      <c r="G933">
        <v>2</v>
      </c>
      <c r="H933">
        <v>0</v>
      </c>
      <c r="J933">
        <v>0</v>
      </c>
      <c r="K933">
        <v>0</v>
      </c>
    </row>
    <row r="934" spans="1:11" x14ac:dyDescent="0.35">
      <c r="A934" t="s">
        <v>97</v>
      </c>
      <c r="B934" s="37"/>
      <c r="C934" t="s">
        <v>33</v>
      </c>
      <c r="D934" t="s">
        <v>87</v>
      </c>
      <c r="E934" t="s">
        <v>396</v>
      </c>
      <c r="G934">
        <v>6</v>
      </c>
      <c r="H934">
        <v>1</v>
      </c>
      <c r="J934">
        <v>13</v>
      </c>
      <c r="K934">
        <v>0</v>
      </c>
    </row>
    <row r="935" spans="1:11" x14ac:dyDescent="0.35">
      <c r="A935" t="s">
        <v>97</v>
      </c>
      <c r="B935" s="37"/>
      <c r="C935" t="s">
        <v>33</v>
      </c>
      <c r="D935" t="s">
        <v>87</v>
      </c>
      <c r="E935" t="s">
        <v>405</v>
      </c>
      <c r="G935">
        <v>0</v>
      </c>
      <c r="H935">
        <v>0</v>
      </c>
      <c r="J935">
        <v>8</v>
      </c>
      <c r="K935">
        <v>1</v>
      </c>
    </row>
    <row r="936" spans="1:11" x14ac:dyDescent="0.35">
      <c r="A936" t="s">
        <v>97</v>
      </c>
      <c r="B936" s="37"/>
      <c r="C936" t="s">
        <v>100</v>
      </c>
      <c r="D936" t="s">
        <v>87</v>
      </c>
      <c r="E936" t="s">
        <v>399</v>
      </c>
      <c r="G936">
        <v>2</v>
      </c>
      <c r="H936">
        <v>0</v>
      </c>
      <c r="J936">
        <v>0</v>
      </c>
      <c r="K936">
        <v>0</v>
      </c>
    </row>
    <row r="937" spans="1:11" x14ac:dyDescent="0.35">
      <c r="A937" t="s">
        <v>97</v>
      </c>
      <c r="B937" s="37"/>
      <c r="C937" t="s">
        <v>100</v>
      </c>
      <c r="D937" t="s">
        <v>87</v>
      </c>
      <c r="E937" t="s">
        <v>394</v>
      </c>
      <c r="G937">
        <v>6</v>
      </c>
      <c r="H937">
        <v>1</v>
      </c>
      <c r="J937">
        <v>12</v>
      </c>
      <c r="K937">
        <v>13</v>
      </c>
    </row>
    <row r="938" spans="1:11" x14ac:dyDescent="0.35">
      <c r="A938" t="s">
        <v>97</v>
      </c>
      <c r="B938" s="37"/>
      <c r="C938" t="s">
        <v>100</v>
      </c>
      <c r="D938" t="s">
        <v>87</v>
      </c>
      <c r="E938" t="s">
        <v>403</v>
      </c>
      <c r="G938">
        <v>0</v>
      </c>
      <c r="H938">
        <v>0</v>
      </c>
      <c r="J938">
        <v>7</v>
      </c>
      <c r="K938">
        <v>0</v>
      </c>
    </row>
    <row r="939" spans="1:11" x14ac:dyDescent="0.35">
      <c r="A939" t="s">
        <v>97</v>
      </c>
      <c r="B939" s="37"/>
      <c r="C939" t="s">
        <v>100</v>
      </c>
      <c r="E939" t="s">
        <v>420</v>
      </c>
      <c r="G939">
        <v>2</v>
      </c>
      <c r="H939">
        <v>2</v>
      </c>
      <c r="J939">
        <v>0</v>
      </c>
      <c r="K939">
        <v>0</v>
      </c>
    </row>
    <row r="940" spans="1:11" x14ac:dyDescent="0.35">
      <c r="A940" t="s">
        <v>97</v>
      </c>
      <c r="B940" s="37"/>
      <c r="C940" t="s">
        <v>100</v>
      </c>
      <c r="E940" t="s">
        <v>443</v>
      </c>
      <c r="G940">
        <v>9</v>
      </c>
      <c r="H940">
        <v>9</v>
      </c>
      <c r="K940">
        <v>0</v>
      </c>
    </row>
    <row r="941" spans="1:11" x14ac:dyDescent="0.35">
      <c r="A941" t="s">
        <v>97</v>
      </c>
      <c r="B941" s="37"/>
      <c r="C941" t="s">
        <v>33</v>
      </c>
      <c r="D941" t="s">
        <v>99</v>
      </c>
      <c r="E941" t="s">
        <v>471</v>
      </c>
      <c r="G941">
        <v>11</v>
      </c>
      <c r="H941">
        <v>2</v>
      </c>
      <c r="J941">
        <v>12</v>
      </c>
      <c r="K941">
        <v>-1</v>
      </c>
    </row>
    <row r="942" spans="1:11" x14ac:dyDescent="0.35">
      <c r="A942" t="s">
        <v>97</v>
      </c>
      <c r="B942" s="37"/>
      <c r="C942" t="s">
        <v>33</v>
      </c>
      <c r="D942" t="s">
        <v>99</v>
      </c>
      <c r="E942" t="s">
        <v>399</v>
      </c>
      <c r="G942">
        <v>2</v>
      </c>
      <c r="H942">
        <v>0</v>
      </c>
      <c r="J942">
        <v>0</v>
      </c>
      <c r="K942">
        <v>0</v>
      </c>
    </row>
    <row r="943" spans="1:11" x14ac:dyDescent="0.35">
      <c r="A943" t="s">
        <v>97</v>
      </c>
      <c r="B943" s="37"/>
      <c r="C943" t="s">
        <v>100</v>
      </c>
      <c r="D943" t="s">
        <v>99</v>
      </c>
      <c r="E943" t="s">
        <v>467</v>
      </c>
      <c r="G943">
        <v>11</v>
      </c>
      <c r="H943">
        <v>2</v>
      </c>
      <c r="J943">
        <v>15</v>
      </c>
      <c r="K943">
        <v>2</v>
      </c>
    </row>
    <row r="944" spans="1:11" x14ac:dyDescent="0.35">
      <c r="A944" t="s">
        <v>97</v>
      </c>
      <c r="B944" s="37"/>
      <c r="C944" t="s">
        <v>100</v>
      </c>
      <c r="D944" t="s">
        <v>99</v>
      </c>
      <c r="E944" t="s">
        <v>401</v>
      </c>
      <c r="G944">
        <v>2</v>
      </c>
      <c r="H944">
        <v>0</v>
      </c>
      <c r="J944">
        <v>0</v>
      </c>
      <c r="K944">
        <v>0</v>
      </c>
    </row>
    <row r="945" spans="1:11" x14ac:dyDescent="0.35">
      <c r="A945" t="s">
        <v>97</v>
      </c>
      <c r="B945" s="37"/>
      <c r="C945" t="s">
        <v>103</v>
      </c>
      <c r="D945" t="s">
        <v>87</v>
      </c>
      <c r="E945" t="s">
        <v>392</v>
      </c>
      <c r="G945">
        <v>26</v>
      </c>
      <c r="H945">
        <v>-4</v>
      </c>
      <c r="J945">
        <v>14</v>
      </c>
      <c r="K945">
        <v>-1</v>
      </c>
    </row>
    <row r="946" spans="1:11" x14ac:dyDescent="0.35">
      <c r="A946" t="s">
        <v>97</v>
      </c>
      <c r="B946" s="37"/>
      <c r="C946" t="s">
        <v>33</v>
      </c>
      <c r="D946" t="s">
        <v>87</v>
      </c>
      <c r="E946" t="s">
        <v>399</v>
      </c>
      <c r="G946">
        <v>2</v>
      </c>
      <c r="H946">
        <v>0</v>
      </c>
      <c r="J946">
        <v>0</v>
      </c>
      <c r="K946">
        <v>0</v>
      </c>
    </row>
    <row r="947" spans="1:11" x14ac:dyDescent="0.35">
      <c r="A947" t="s">
        <v>97</v>
      </c>
      <c r="B947" s="37"/>
      <c r="C947" t="s">
        <v>33</v>
      </c>
      <c r="D947" t="s">
        <v>87</v>
      </c>
      <c r="E947" t="s">
        <v>394</v>
      </c>
      <c r="G947">
        <v>5</v>
      </c>
      <c r="H947">
        <v>0</v>
      </c>
      <c r="J947">
        <v>13</v>
      </c>
      <c r="K947">
        <v>0</v>
      </c>
    </row>
    <row r="948" spans="1:11" x14ac:dyDescent="0.35">
      <c r="A948" t="s">
        <v>97</v>
      </c>
      <c r="B948" s="37"/>
      <c r="C948" t="s">
        <v>33</v>
      </c>
      <c r="D948" t="s">
        <v>87</v>
      </c>
      <c r="E948" t="s">
        <v>403</v>
      </c>
      <c r="G948">
        <v>0</v>
      </c>
      <c r="H948">
        <v>0</v>
      </c>
      <c r="J948">
        <v>7</v>
      </c>
      <c r="K948">
        <v>0</v>
      </c>
    </row>
    <row r="949" spans="1:11" x14ac:dyDescent="0.35">
      <c r="A949" t="s">
        <v>97</v>
      </c>
      <c r="B949" s="37"/>
      <c r="C949" t="s">
        <v>100</v>
      </c>
      <c r="D949" t="s">
        <v>87</v>
      </c>
      <c r="E949" t="s">
        <v>401</v>
      </c>
      <c r="G949">
        <v>2</v>
      </c>
      <c r="H949">
        <v>0</v>
      </c>
      <c r="J949">
        <v>0</v>
      </c>
      <c r="K949">
        <v>0</v>
      </c>
    </row>
    <row r="950" spans="1:11" x14ac:dyDescent="0.35">
      <c r="A950" t="s">
        <v>97</v>
      </c>
      <c r="B950" s="37"/>
      <c r="C950" t="s">
        <v>100</v>
      </c>
      <c r="D950" t="s">
        <v>87</v>
      </c>
      <c r="E950" t="s">
        <v>396</v>
      </c>
      <c r="G950">
        <v>6</v>
      </c>
      <c r="H950">
        <v>1</v>
      </c>
      <c r="J950">
        <v>12</v>
      </c>
      <c r="K950">
        <v>-1</v>
      </c>
    </row>
    <row r="951" spans="1:11" x14ac:dyDescent="0.35">
      <c r="A951" t="s">
        <v>97</v>
      </c>
      <c r="B951" s="37"/>
      <c r="C951" t="s">
        <v>100</v>
      </c>
      <c r="D951" t="s">
        <v>87</v>
      </c>
      <c r="E951" t="s">
        <v>405</v>
      </c>
      <c r="G951">
        <v>0</v>
      </c>
      <c r="H951">
        <v>0</v>
      </c>
      <c r="J951">
        <v>8</v>
      </c>
      <c r="K951">
        <v>1</v>
      </c>
    </row>
    <row r="952" spans="1:11" x14ac:dyDescent="0.35">
      <c r="A952" t="s">
        <v>97</v>
      </c>
      <c r="B952" s="37"/>
      <c r="C952" t="s">
        <v>100</v>
      </c>
      <c r="E952" t="s">
        <v>420</v>
      </c>
      <c r="G952">
        <v>2</v>
      </c>
      <c r="H952">
        <v>2</v>
      </c>
      <c r="J952">
        <v>0</v>
      </c>
      <c r="K952">
        <v>0</v>
      </c>
    </row>
    <row r="953" spans="1:11" x14ac:dyDescent="0.35">
      <c r="A953" t="s">
        <v>97</v>
      </c>
      <c r="B953" s="37"/>
      <c r="C953" t="s">
        <v>103</v>
      </c>
      <c r="E953" t="s">
        <v>443</v>
      </c>
      <c r="G953">
        <v>9</v>
      </c>
      <c r="H953">
        <v>9</v>
      </c>
      <c r="K953">
        <v>0</v>
      </c>
    </row>
    <row r="954" spans="1:11" x14ac:dyDescent="0.35">
      <c r="A954" t="s">
        <v>97</v>
      </c>
      <c r="B954" s="37"/>
      <c r="C954" t="s">
        <v>100</v>
      </c>
      <c r="D954" t="s">
        <v>99</v>
      </c>
      <c r="E954" t="s">
        <v>388</v>
      </c>
      <c r="G954">
        <v>9</v>
      </c>
      <c r="H954">
        <v>0</v>
      </c>
      <c r="J954">
        <v>13</v>
      </c>
      <c r="K954">
        <v>0</v>
      </c>
    </row>
    <row r="955" spans="1:11" x14ac:dyDescent="0.35">
      <c r="A955" t="s">
        <v>97</v>
      </c>
      <c r="B955" s="37"/>
      <c r="C955" t="s">
        <v>100</v>
      </c>
      <c r="D955" t="s">
        <v>99</v>
      </c>
      <c r="E955" t="s">
        <v>401</v>
      </c>
      <c r="G955">
        <v>2</v>
      </c>
      <c r="H955">
        <v>0</v>
      </c>
      <c r="J955">
        <v>0</v>
      </c>
      <c r="K955">
        <v>0</v>
      </c>
    </row>
    <row r="956" spans="1:11" x14ac:dyDescent="0.35">
      <c r="A956" t="s">
        <v>97</v>
      </c>
      <c r="B956" s="37"/>
      <c r="C956" t="s">
        <v>33</v>
      </c>
      <c r="D956" t="s">
        <v>99</v>
      </c>
      <c r="E956" t="s">
        <v>448</v>
      </c>
      <c r="G956">
        <v>9</v>
      </c>
      <c r="H956">
        <v>0</v>
      </c>
      <c r="J956">
        <v>14</v>
      </c>
      <c r="K956">
        <v>1</v>
      </c>
    </row>
    <row r="957" spans="1:11" x14ac:dyDescent="0.35">
      <c r="A957" t="s">
        <v>97</v>
      </c>
      <c r="B957" s="37"/>
      <c r="C957" t="s">
        <v>33</v>
      </c>
      <c r="D957" t="s">
        <v>99</v>
      </c>
      <c r="E957" t="s">
        <v>399</v>
      </c>
      <c r="G957">
        <v>2</v>
      </c>
      <c r="H957">
        <v>0</v>
      </c>
      <c r="J957">
        <v>0</v>
      </c>
      <c r="K957">
        <v>0</v>
      </c>
    </row>
    <row r="958" spans="1:11" x14ac:dyDescent="0.35">
      <c r="A958" t="s">
        <v>97</v>
      </c>
      <c r="B958" s="37"/>
      <c r="C958" t="s">
        <v>103</v>
      </c>
      <c r="D958" t="s">
        <v>87</v>
      </c>
      <c r="E958" t="s">
        <v>392</v>
      </c>
      <c r="G958">
        <v>26</v>
      </c>
      <c r="H958">
        <v>-4</v>
      </c>
      <c r="J958">
        <v>13</v>
      </c>
      <c r="K958">
        <v>-2</v>
      </c>
    </row>
    <row r="959" spans="1:11" x14ac:dyDescent="0.35">
      <c r="A959" t="s">
        <v>97</v>
      </c>
      <c r="B959" s="37"/>
      <c r="C959" t="s">
        <v>33</v>
      </c>
      <c r="D959" t="s">
        <v>87</v>
      </c>
      <c r="E959" t="s">
        <v>399</v>
      </c>
      <c r="G959">
        <v>2</v>
      </c>
      <c r="H959">
        <v>0</v>
      </c>
      <c r="J959">
        <v>0</v>
      </c>
      <c r="K959">
        <v>0</v>
      </c>
    </row>
    <row r="960" spans="1:11" x14ac:dyDescent="0.35">
      <c r="A960" t="s">
        <v>97</v>
      </c>
      <c r="B960" s="37"/>
      <c r="C960" t="s">
        <v>33</v>
      </c>
      <c r="D960" t="s">
        <v>87</v>
      </c>
      <c r="E960" t="s">
        <v>394</v>
      </c>
      <c r="G960">
        <v>6</v>
      </c>
      <c r="H960">
        <v>1</v>
      </c>
      <c r="J960">
        <v>11</v>
      </c>
      <c r="K960">
        <v>-2</v>
      </c>
    </row>
    <row r="961" spans="1:11" x14ac:dyDescent="0.35">
      <c r="A961" t="s">
        <v>97</v>
      </c>
      <c r="B961" s="37"/>
      <c r="C961" t="s">
        <v>33</v>
      </c>
      <c r="D961" t="s">
        <v>87</v>
      </c>
      <c r="E961" t="s">
        <v>403</v>
      </c>
      <c r="G961">
        <v>0</v>
      </c>
      <c r="H961">
        <v>0</v>
      </c>
      <c r="J961">
        <v>7</v>
      </c>
      <c r="K961">
        <v>0</v>
      </c>
    </row>
    <row r="962" spans="1:11" x14ac:dyDescent="0.35">
      <c r="A962" t="s">
        <v>97</v>
      </c>
      <c r="B962" s="37"/>
      <c r="C962" t="s">
        <v>100</v>
      </c>
      <c r="D962" t="s">
        <v>87</v>
      </c>
      <c r="E962" t="s">
        <v>401</v>
      </c>
      <c r="G962">
        <v>2</v>
      </c>
      <c r="H962">
        <v>0</v>
      </c>
      <c r="J962">
        <v>0</v>
      </c>
      <c r="K962">
        <v>0</v>
      </c>
    </row>
    <row r="963" spans="1:11" x14ac:dyDescent="0.35">
      <c r="A963" t="s">
        <v>97</v>
      </c>
      <c r="B963" s="37"/>
      <c r="C963" t="s">
        <v>100</v>
      </c>
      <c r="D963" t="s">
        <v>87</v>
      </c>
      <c r="E963" t="s">
        <v>396</v>
      </c>
      <c r="G963">
        <v>6</v>
      </c>
      <c r="H963">
        <v>1</v>
      </c>
      <c r="J963">
        <v>11</v>
      </c>
      <c r="K963">
        <v>13</v>
      </c>
    </row>
    <row r="964" spans="1:11" x14ac:dyDescent="0.35">
      <c r="A964" t="s">
        <v>97</v>
      </c>
      <c r="B964" s="37"/>
      <c r="C964" t="s">
        <v>100</v>
      </c>
      <c r="D964" t="s">
        <v>87</v>
      </c>
      <c r="E964" t="s">
        <v>405</v>
      </c>
      <c r="G964">
        <v>0</v>
      </c>
      <c r="H964">
        <v>0</v>
      </c>
      <c r="J964">
        <v>7</v>
      </c>
      <c r="K964">
        <v>0</v>
      </c>
    </row>
    <row r="965" spans="1:11" x14ac:dyDescent="0.35">
      <c r="A965" t="s">
        <v>97</v>
      </c>
      <c r="B965" s="37"/>
      <c r="C965" t="s">
        <v>100</v>
      </c>
      <c r="E965" t="s">
        <v>420</v>
      </c>
      <c r="G965">
        <v>1</v>
      </c>
      <c r="H965">
        <v>1</v>
      </c>
      <c r="J965">
        <v>0</v>
      </c>
      <c r="K965">
        <v>0</v>
      </c>
    </row>
    <row r="966" spans="1:11" x14ac:dyDescent="0.35">
      <c r="A966" t="s">
        <v>97</v>
      </c>
      <c r="B966" s="37"/>
      <c r="C966" t="s">
        <v>100</v>
      </c>
      <c r="E966" t="s">
        <v>443</v>
      </c>
      <c r="G966">
        <v>9</v>
      </c>
      <c r="H966">
        <v>9</v>
      </c>
      <c r="K966">
        <v>0</v>
      </c>
    </row>
    <row r="967" spans="1:11" x14ac:dyDescent="0.35">
      <c r="A967" t="s">
        <v>97</v>
      </c>
      <c r="B967" s="37"/>
      <c r="C967" t="s">
        <v>33</v>
      </c>
      <c r="D967" t="s">
        <v>99</v>
      </c>
      <c r="E967" t="s">
        <v>388</v>
      </c>
      <c r="G967">
        <v>10</v>
      </c>
      <c r="H967">
        <v>1</v>
      </c>
      <c r="J967">
        <v>13</v>
      </c>
      <c r="K967">
        <v>0</v>
      </c>
    </row>
    <row r="968" spans="1:11" x14ac:dyDescent="0.35">
      <c r="A968" t="s">
        <v>97</v>
      </c>
      <c r="B968" s="37"/>
      <c r="C968" t="s">
        <v>33</v>
      </c>
      <c r="D968" t="s">
        <v>99</v>
      </c>
      <c r="E968" t="s">
        <v>401</v>
      </c>
      <c r="G968">
        <v>2</v>
      </c>
      <c r="H968">
        <v>0</v>
      </c>
      <c r="J968">
        <v>0</v>
      </c>
      <c r="K968">
        <v>0</v>
      </c>
    </row>
    <row r="969" spans="1:11" x14ac:dyDescent="0.35">
      <c r="A969" t="s">
        <v>97</v>
      </c>
      <c r="B969" s="37"/>
      <c r="C969" t="s">
        <v>100</v>
      </c>
      <c r="D969" t="s">
        <v>99</v>
      </c>
      <c r="E969" t="s">
        <v>448</v>
      </c>
      <c r="G969">
        <v>10</v>
      </c>
      <c r="H969">
        <v>1</v>
      </c>
      <c r="J969">
        <v>10</v>
      </c>
      <c r="K969">
        <v>-3</v>
      </c>
    </row>
    <row r="970" spans="1:11" x14ac:dyDescent="0.35">
      <c r="A970" t="s">
        <v>97</v>
      </c>
      <c r="B970" s="37"/>
      <c r="C970" t="s">
        <v>100</v>
      </c>
      <c r="D970" t="s">
        <v>99</v>
      </c>
      <c r="E970" t="s">
        <v>399</v>
      </c>
      <c r="G970">
        <v>2</v>
      </c>
      <c r="H970">
        <v>0</v>
      </c>
      <c r="J970">
        <v>0</v>
      </c>
      <c r="K970">
        <v>0</v>
      </c>
    </row>
    <row r="971" spans="1:11" x14ac:dyDescent="0.35">
      <c r="A971" t="s">
        <v>97</v>
      </c>
      <c r="B971" s="37"/>
      <c r="C971" t="s">
        <v>103</v>
      </c>
      <c r="D971" t="s">
        <v>87</v>
      </c>
      <c r="E971" t="s">
        <v>392</v>
      </c>
      <c r="G971">
        <v>26</v>
      </c>
      <c r="H971">
        <v>-4</v>
      </c>
      <c r="J971">
        <v>13</v>
      </c>
      <c r="K971">
        <v>-2</v>
      </c>
    </row>
    <row r="972" spans="1:11" x14ac:dyDescent="0.35">
      <c r="A972" t="s">
        <v>97</v>
      </c>
      <c r="B972" s="37"/>
      <c r="C972" t="s">
        <v>100</v>
      </c>
      <c r="D972" t="s">
        <v>87</v>
      </c>
      <c r="E972" t="s">
        <v>399</v>
      </c>
      <c r="G972">
        <v>2</v>
      </c>
      <c r="H972">
        <v>0</v>
      </c>
      <c r="J972">
        <v>0</v>
      </c>
      <c r="K972">
        <v>0</v>
      </c>
    </row>
    <row r="973" spans="1:11" x14ac:dyDescent="0.35">
      <c r="A973" t="s">
        <v>97</v>
      </c>
      <c r="B973" s="37"/>
      <c r="C973" t="s">
        <v>100</v>
      </c>
      <c r="D973" t="s">
        <v>87</v>
      </c>
      <c r="E973" t="s">
        <v>394</v>
      </c>
      <c r="G973">
        <v>6</v>
      </c>
      <c r="H973">
        <v>1</v>
      </c>
      <c r="J973">
        <v>11</v>
      </c>
      <c r="K973">
        <v>-2</v>
      </c>
    </row>
    <row r="974" spans="1:11" x14ac:dyDescent="0.35">
      <c r="A974" t="s">
        <v>97</v>
      </c>
      <c r="B974" s="37"/>
      <c r="C974" t="s">
        <v>100</v>
      </c>
      <c r="D974" t="s">
        <v>87</v>
      </c>
      <c r="E974" t="s">
        <v>403</v>
      </c>
      <c r="G974">
        <v>0</v>
      </c>
      <c r="H974">
        <v>0</v>
      </c>
      <c r="J974">
        <v>7</v>
      </c>
      <c r="K974">
        <v>0</v>
      </c>
    </row>
    <row r="975" spans="1:11" x14ac:dyDescent="0.35">
      <c r="A975" t="s">
        <v>97</v>
      </c>
      <c r="B975" s="37"/>
      <c r="C975" t="s">
        <v>33</v>
      </c>
      <c r="D975" t="s">
        <v>87</v>
      </c>
      <c r="E975" t="s">
        <v>401</v>
      </c>
      <c r="G975">
        <v>2</v>
      </c>
      <c r="H975">
        <v>0</v>
      </c>
      <c r="J975">
        <v>0</v>
      </c>
      <c r="K975">
        <v>0</v>
      </c>
    </row>
    <row r="976" spans="1:11" x14ac:dyDescent="0.35">
      <c r="A976" t="s">
        <v>97</v>
      </c>
      <c r="B976" s="37"/>
      <c r="C976" t="s">
        <v>33</v>
      </c>
      <c r="D976" t="s">
        <v>87</v>
      </c>
      <c r="E976" t="s">
        <v>396</v>
      </c>
      <c r="G976">
        <v>6</v>
      </c>
      <c r="H976">
        <v>1</v>
      </c>
      <c r="J976">
        <v>11</v>
      </c>
      <c r="K976">
        <v>13</v>
      </c>
    </row>
    <row r="977" spans="1:11" x14ac:dyDescent="0.35">
      <c r="A977" t="s">
        <v>97</v>
      </c>
      <c r="B977" s="37"/>
      <c r="C977" t="s">
        <v>33</v>
      </c>
      <c r="D977" t="s">
        <v>87</v>
      </c>
      <c r="E977" t="s">
        <v>405</v>
      </c>
      <c r="G977">
        <v>0</v>
      </c>
      <c r="H977">
        <v>0</v>
      </c>
      <c r="J977">
        <v>6</v>
      </c>
      <c r="K977">
        <v>-1</v>
      </c>
    </row>
    <row r="978" spans="1:11" x14ac:dyDescent="0.35">
      <c r="A978" t="s">
        <v>97</v>
      </c>
      <c r="B978" s="37"/>
      <c r="C978" t="s">
        <v>33</v>
      </c>
      <c r="E978" t="s">
        <v>420</v>
      </c>
      <c r="G978">
        <v>1</v>
      </c>
      <c r="H978">
        <v>1</v>
      </c>
      <c r="J978">
        <v>0</v>
      </c>
      <c r="K978">
        <v>0</v>
      </c>
    </row>
    <row r="979" spans="1:11" x14ac:dyDescent="0.35">
      <c r="A979" t="s">
        <v>97</v>
      </c>
      <c r="B979" s="37"/>
      <c r="C979" t="s">
        <v>103</v>
      </c>
      <c r="E979" t="s">
        <v>443</v>
      </c>
      <c r="G979">
        <v>10</v>
      </c>
      <c r="H979">
        <v>10</v>
      </c>
      <c r="K979">
        <v>0</v>
      </c>
    </row>
    <row r="980" spans="1:11" x14ac:dyDescent="0.35">
      <c r="A980" t="s">
        <v>97</v>
      </c>
      <c r="B980" s="37"/>
      <c r="C980" t="s">
        <v>100</v>
      </c>
      <c r="D980" t="s">
        <v>99</v>
      </c>
      <c r="E980" t="s">
        <v>448</v>
      </c>
      <c r="G980">
        <v>12</v>
      </c>
      <c r="H980">
        <v>3</v>
      </c>
      <c r="J980">
        <v>14</v>
      </c>
      <c r="K980">
        <v>1</v>
      </c>
    </row>
    <row r="981" spans="1:11" x14ac:dyDescent="0.35">
      <c r="A981" t="s">
        <v>97</v>
      </c>
      <c r="B981" s="37"/>
      <c r="C981" t="s">
        <v>100</v>
      </c>
      <c r="D981" t="s">
        <v>99</v>
      </c>
      <c r="E981" t="s">
        <v>399</v>
      </c>
      <c r="G981">
        <v>2</v>
      </c>
      <c r="H981">
        <v>0</v>
      </c>
      <c r="J981">
        <v>0</v>
      </c>
      <c r="K981">
        <v>0</v>
      </c>
    </row>
    <row r="982" spans="1:11" x14ac:dyDescent="0.35">
      <c r="A982" t="s">
        <v>97</v>
      </c>
      <c r="B982" s="37"/>
      <c r="C982" t="s">
        <v>33</v>
      </c>
      <c r="D982" t="s">
        <v>99</v>
      </c>
      <c r="E982" t="s">
        <v>388</v>
      </c>
      <c r="G982">
        <v>12</v>
      </c>
      <c r="H982">
        <v>3</v>
      </c>
      <c r="J982">
        <v>14</v>
      </c>
      <c r="K982">
        <v>1</v>
      </c>
    </row>
    <row r="983" spans="1:11" x14ac:dyDescent="0.35">
      <c r="A983" t="s">
        <v>97</v>
      </c>
      <c r="B983" s="37"/>
      <c r="C983" t="s">
        <v>33</v>
      </c>
      <c r="D983" t="s">
        <v>99</v>
      </c>
      <c r="E983" t="s">
        <v>401</v>
      </c>
      <c r="G983">
        <v>2</v>
      </c>
      <c r="H983">
        <v>0</v>
      </c>
      <c r="J983">
        <v>0</v>
      </c>
      <c r="K983">
        <v>0</v>
      </c>
    </row>
    <row r="984" spans="1:11" x14ac:dyDescent="0.35">
      <c r="A984" t="s">
        <v>97</v>
      </c>
      <c r="B984" s="37"/>
      <c r="C984" t="s">
        <v>100</v>
      </c>
      <c r="D984" t="s">
        <v>87</v>
      </c>
      <c r="E984" t="s">
        <v>392</v>
      </c>
      <c r="G984">
        <v>31</v>
      </c>
      <c r="H984">
        <v>1</v>
      </c>
      <c r="J984">
        <v>12</v>
      </c>
      <c r="K984">
        <v>-3</v>
      </c>
    </row>
    <row r="985" spans="1:11" x14ac:dyDescent="0.35">
      <c r="A985" t="s">
        <v>97</v>
      </c>
      <c r="B985" s="37"/>
      <c r="C985" t="s">
        <v>100</v>
      </c>
      <c r="D985" t="s">
        <v>87</v>
      </c>
      <c r="E985" t="s">
        <v>401</v>
      </c>
      <c r="G985">
        <v>2</v>
      </c>
      <c r="H985">
        <v>0</v>
      </c>
      <c r="J985">
        <v>0</v>
      </c>
      <c r="K985">
        <v>0</v>
      </c>
    </row>
    <row r="986" spans="1:11" x14ac:dyDescent="0.35">
      <c r="A986" t="s">
        <v>97</v>
      </c>
      <c r="B986" s="37"/>
      <c r="C986" t="s">
        <v>100</v>
      </c>
      <c r="D986" t="s">
        <v>87</v>
      </c>
      <c r="E986" t="s">
        <v>396</v>
      </c>
      <c r="G986">
        <v>6</v>
      </c>
      <c r="H986">
        <v>1</v>
      </c>
      <c r="J986">
        <v>11</v>
      </c>
      <c r="K986">
        <v>-2</v>
      </c>
    </row>
    <row r="987" spans="1:11" x14ac:dyDescent="0.35">
      <c r="A987" t="s">
        <v>97</v>
      </c>
      <c r="B987" s="37"/>
      <c r="C987" t="s">
        <v>100</v>
      </c>
      <c r="D987" t="s">
        <v>87</v>
      </c>
      <c r="E987" t="s">
        <v>405</v>
      </c>
      <c r="G987">
        <v>0</v>
      </c>
      <c r="H987">
        <v>0</v>
      </c>
      <c r="J987">
        <v>6</v>
      </c>
      <c r="K987">
        <v>-1</v>
      </c>
    </row>
    <row r="988" spans="1:11" x14ac:dyDescent="0.35">
      <c r="A988" t="s">
        <v>97</v>
      </c>
      <c r="B988" s="37"/>
      <c r="C988" t="s">
        <v>100</v>
      </c>
      <c r="D988" t="s">
        <v>87</v>
      </c>
      <c r="E988" t="s">
        <v>399</v>
      </c>
      <c r="G988">
        <v>2</v>
      </c>
      <c r="H988">
        <v>0</v>
      </c>
      <c r="J988">
        <v>0</v>
      </c>
      <c r="K988">
        <v>0</v>
      </c>
    </row>
    <row r="989" spans="1:11" x14ac:dyDescent="0.35">
      <c r="A989" t="s">
        <v>97</v>
      </c>
      <c r="B989" s="37"/>
      <c r="C989" t="s">
        <v>100</v>
      </c>
      <c r="D989" t="s">
        <v>87</v>
      </c>
      <c r="E989" t="s">
        <v>394</v>
      </c>
      <c r="G989">
        <v>6</v>
      </c>
      <c r="H989">
        <v>1</v>
      </c>
      <c r="J989">
        <v>12</v>
      </c>
      <c r="K989">
        <v>-1</v>
      </c>
    </row>
    <row r="990" spans="1:11" x14ac:dyDescent="0.35">
      <c r="A990" t="s">
        <v>97</v>
      </c>
      <c r="B990" s="37"/>
      <c r="C990" t="s">
        <v>100</v>
      </c>
      <c r="D990" t="s">
        <v>87</v>
      </c>
      <c r="E990" t="s">
        <v>403</v>
      </c>
      <c r="G990">
        <v>0</v>
      </c>
      <c r="H990">
        <v>0</v>
      </c>
      <c r="J990">
        <v>7</v>
      </c>
      <c r="K990">
        <v>0</v>
      </c>
    </row>
    <row r="991" spans="1:11" x14ac:dyDescent="0.35">
      <c r="A991" t="s">
        <v>97</v>
      </c>
      <c r="B991" s="37"/>
      <c r="C991" t="s">
        <v>100</v>
      </c>
      <c r="E991" t="s">
        <v>420</v>
      </c>
      <c r="G991">
        <v>1</v>
      </c>
      <c r="H991">
        <v>1</v>
      </c>
      <c r="J991">
        <v>0</v>
      </c>
      <c r="K991">
        <v>0</v>
      </c>
    </row>
    <row r="992" spans="1:11" x14ac:dyDescent="0.35">
      <c r="A992" t="s">
        <v>97</v>
      </c>
      <c r="B992" s="37"/>
      <c r="C992" t="s">
        <v>100</v>
      </c>
      <c r="E992" t="s">
        <v>443</v>
      </c>
      <c r="G992">
        <v>10</v>
      </c>
      <c r="H992">
        <v>10</v>
      </c>
      <c r="K992">
        <v>0</v>
      </c>
    </row>
    <row r="993" spans="1:11" x14ac:dyDescent="0.35">
      <c r="A993" t="s">
        <v>97</v>
      </c>
      <c r="B993" s="37"/>
      <c r="C993" t="s">
        <v>100</v>
      </c>
      <c r="D993" t="s">
        <v>99</v>
      </c>
      <c r="E993" t="s">
        <v>388</v>
      </c>
      <c r="G993">
        <v>12</v>
      </c>
      <c r="H993">
        <v>3</v>
      </c>
      <c r="J993">
        <v>14</v>
      </c>
      <c r="K993">
        <v>1</v>
      </c>
    </row>
    <row r="994" spans="1:11" x14ac:dyDescent="0.35">
      <c r="A994" t="s">
        <v>97</v>
      </c>
      <c r="B994" s="37"/>
      <c r="C994" t="s">
        <v>100</v>
      </c>
      <c r="D994" t="s">
        <v>99</v>
      </c>
      <c r="E994" t="s">
        <v>399</v>
      </c>
      <c r="G994">
        <v>2</v>
      </c>
      <c r="H994">
        <v>0</v>
      </c>
      <c r="J994">
        <v>0</v>
      </c>
      <c r="K994">
        <v>0</v>
      </c>
    </row>
    <row r="995" spans="1:11" x14ac:dyDescent="0.35">
      <c r="A995" t="s">
        <v>97</v>
      </c>
      <c r="B995" s="37"/>
      <c r="C995" t="s">
        <v>33</v>
      </c>
      <c r="D995" t="s">
        <v>99</v>
      </c>
      <c r="E995" t="s">
        <v>448</v>
      </c>
      <c r="G995">
        <v>12</v>
      </c>
      <c r="H995">
        <v>3</v>
      </c>
      <c r="J995">
        <v>13</v>
      </c>
      <c r="K995">
        <v>0</v>
      </c>
    </row>
    <row r="996" spans="1:11" x14ac:dyDescent="0.35">
      <c r="A996" t="s">
        <v>97</v>
      </c>
      <c r="B996" s="37"/>
      <c r="C996" t="s">
        <v>33</v>
      </c>
      <c r="D996" t="s">
        <v>99</v>
      </c>
      <c r="E996" t="s">
        <v>401</v>
      </c>
      <c r="G996">
        <v>2</v>
      </c>
      <c r="H996">
        <v>0</v>
      </c>
      <c r="J996">
        <v>0</v>
      </c>
      <c r="K996">
        <v>0</v>
      </c>
    </row>
    <row r="997" spans="1:11" x14ac:dyDescent="0.35">
      <c r="A997" t="s">
        <v>97</v>
      </c>
      <c r="B997" s="37"/>
      <c r="C997" t="s">
        <v>100</v>
      </c>
      <c r="D997" t="s">
        <v>87</v>
      </c>
      <c r="E997" t="s">
        <v>392</v>
      </c>
      <c r="G997">
        <v>31</v>
      </c>
      <c r="H997">
        <v>1</v>
      </c>
      <c r="J997">
        <v>13</v>
      </c>
      <c r="K997">
        <v>-2</v>
      </c>
    </row>
    <row r="998" spans="1:11" x14ac:dyDescent="0.35">
      <c r="A998" t="s">
        <v>97</v>
      </c>
      <c r="B998" s="37"/>
      <c r="C998" t="s">
        <v>100</v>
      </c>
      <c r="D998" t="s">
        <v>87</v>
      </c>
      <c r="E998" t="s">
        <v>399</v>
      </c>
      <c r="G998">
        <v>2</v>
      </c>
      <c r="H998">
        <v>0</v>
      </c>
      <c r="J998">
        <v>0</v>
      </c>
      <c r="K998">
        <v>0</v>
      </c>
    </row>
    <row r="999" spans="1:11" x14ac:dyDescent="0.35">
      <c r="A999" t="s">
        <v>97</v>
      </c>
      <c r="B999" s="37"/>
      <c r="C999" t="s">
        <v>100</v>
      </c>
      <c r="D999" t="s">
        <v>87</v>
      </c>
      <c r="E999" t="s">
        <v>394</v>
      </c>
      <c r="G999">
        <v>6</v>
      </c>
      <c r="H999">
        <v>1</v>
      </c>
      <c r="J999">
        <v>12</v>
      </c>
      <c r="K999">
        <v>-1</v>
      </c>
    </row>
    <row r="1000" spans="1:11" x14ac:dyDescent="0.35">
      <c r="A1000" t="s">
        <v>97</v>
      </c>
      <c r="B1000" s="37"/>
      <c r="C1000" t="s">
        <v>100</v>
      </c>
      <c r="D1000" t="s">
        <v>87</v>
      </c>
      <c r="E1000" t="s">
        <v>403</v>
      </c>
      <c r="G1000">
        <v>0</v>
      </c>
      <c r="H1000">
        <v>0</v>
      </c>
      <c r="J1000">
        <v>7</v>
      </c>
      <c r="K1000">
        <v>0</v>
      </c>
    </row>
    <row r="1001" spans="1:11" x14ac:dyDescent="0.35">
      <c r="A1001" t="s">
        <v>97</v>
      </c>
      <c r="B1001" s="37"/>
      <c r="C1001" t="s">
        <v>33</v>
      </c>
      <c r="D1001" t="s">
        <v>87</v>
      </c>
      <c r="E1001" t="s">
        <v>401</v>
      </c>
      <c r="G1001">
        <v>2</v>
      </c>
      <c r="H1001">
        <v>0</v>
      </c>
      <c r="J1001">
        <v>0</v>
      </c>
      <c r="K1001">
        <v>0</v>
      </c>
    </row>
    <row r="1002" spans="1:11" x14ac:dyDescent="0.35">
      <c r="A1002" t="s">
        <v>97</v>
      </c>
      <c r="B1002" s="37"/>
      <c r="C1002" t="s">
        <v>33</v>
      </c>
      <c r="D1002" t="s">
        <v>87</v>
      </c>
      <c r="E1002" t="s">
        <v>396</v>
      </c>
      <c r="G1002">
        <v>6</v>
      </c>
      <c r="H1002">
        <v>1</v>
      </c>
      <c r="J1002">
        <v>11</v>
      </c>
      <c r="K1002">
        <v>13</v>
      </c>
    </row>
    <row r="1003" spans="1:11" x14ac:dyDescent="0.35">
      <c r="A1003" t="s">
        <v>97</v>
      </c>
      <c r="B1003" s="37"/>
      <c r="C1003" t="s">
        <v>33</v>
      </c>
      <c r="D1003" t="s">
        <v>87</v>
      </c>
      <c r="E1003" t="s">
        <v>405</v>
      </c>
      <c r="G1003">
        <v>0</v>
      </c>
      <c r="H1003">
        <v>0</v>
      </c>
      <c r="J1003">
        <v>6</v>
      </c>
      <c r="K1003">
        <v>-1</v>
      </c>
    </row>
    <row r="1004" spans="1:11" x14ac:dyDescent="0.35">
      <c r="A1004" t="s">
        <v>97</v>
      </c>
      <c r="B1004" s="37"/>
      <c r="C1004" t="s">
        <v>33</v>
      </c>
      <c r="E1004" t="s">
        <v>420</v>
      </c>
      <c r="G1004">
        <v>1</v>
      </c>
      <c r="H1004">
        <v>1</v>
      </c>
      <c r="J1004">
        <v>0</v>
      </c>
      <c r="K1004">
        <v>0</v>
      </c>
    </row>
    <row r="1005" spans="1:11" x14ac:dyDescent="0.35">
      <c r="A1005" t="s">
        <v>97</v>
      </c>
      <c r="B1005" s="37"/>
      <c r="C1005" t="s">
        <v>103</v>
      </c>
      <c r="E1005" t="s">
        <v>443</v>
      </c>
      <c r="G1005">
        <v>10</v>
      </c>
      <c r="H1005">
        <v>10</v>
      </c>
      <c r="K1005">
        <v>0</v>
      </c>
    </row>
    <row r="1006" spans="1:11" x14ac:dyDescent="0.35">
      <c r="A1006" t="s">
        <v>97</v>
      </c>
      <c r="B1006" s="37"/>
      <c r="C1006" t="s">
        <v>33</v>
      </c>
      <c r="D1006" t="s">
        <v>99</v>
      </c>
      <c r="E1006" t="s">
        <v>388</v>
      </c>
      <c r="G1006">
        <v>12</v>
      </c>
      <c r="H1006">
        <v>3</v>
      </c>
      <c r="J1006">
        <v>14</v>
      </c>
      <c r="K1006">
        <v>1</v>
      </c>
    </row>
    <row r="1007" spans="1:11" x14ac:dyDescent="0.35">
      <c r="A1007" t="s">
        <v>97</v>
      </c>
      <c r="B1007" s="37"/>
      <c r="C1007" t="s">
        <v>33</v>
      </c>
      <c r="D1007" t="s">
        <v>99</v>
      </c>
      <c r="E1007" t="s">
        <v>401</v>
      </c>
      <c r="G1007">
        <v>2</v>
      </c>
      <c r="H1007">
        <v>0</v>
      </c>
      <c r="J1007">
        <v>0</v>
      </c>
      <c r="K1007">
        <v>0</v>
      </c>
    </row>
    <row r="1008" spans="1:11" x14ac:dyDescent="0.35">
      <c r="A1008" t="s">
        <v>97</v>
      </c>
      <c r="B1008" s="37"/>
      <c r="C1008" t="s">
        <v>100</v>
      </c>
      <c r="D1008" t="s">
        <v>99</v>
      </c>
      <c r="E1008" t="s">
        <v>448</v>
      </c>
      <c r="G1008">
        <v>12</v>
      </c>
      <c r="H1008">
        <v>3</v>
      </c>
      <c r="J1008">
        <v>14</v>
      </c>
      <c r="K1008">
        <v>1</v>
      </c>
    </row>
    <row r="1009" spans="1:11" x14ac:dyDescent="0.35">
      <c r="A1009" t="s">
        <v>97</v>
      </c>
      <c r="B1009" s="37"/>
      <c r="C1009" t="s">
        <v>100</v>
      </c>
      <c r="D1009" t="s">
        <v>99</v>
      </c>
      <c r="E1009" t="s">
        <v>399</v>
      </c>
      <c r="G1009">
        <v>2</v>
      </c>
      <c r="H1009">
        <v>0</v>
      </c>
      <c r="J1009">
        <v>0</v>
      </c>
      <c r="K1009">
        <v>0</v>
      </c>
    </row>
    <row r="1010" spans="1:11" x14ac:dyDescent="0.35">
      <c r="A1010" t="s">
        <v>97</v>
      </c>
      <c r="B1010" s="37"/>
      <c r="C1010" t="s">
        <v>100</v>
      </c>
      <c r="D1010" t="s">
        <v>87</v>
      </c>
      <c r="E1010" t="s">
        <v>392</v>
      </c>
      <c r="G1010">
        <v>31</v>
      </c>
      <c r="H1010">
        <v>1</v>
      </c>
      <c r="J1010">
        <v>16</v>
      </c>
      <c r="K1010">
        <v>1</v>
      </c>
    </row>
    <row r="1011" spans="1:11" x14ac:dyDescent="0.35">
      <c r="A1011" t="s">
        <v>97</v>
      </c>
      <c r="B1011" s="37"/>
      <c r="C1011" t="s">
        <v>100</v>
      </c>
      <c r="D1011" t="s">
        <v>87</v>
      </c>
      <c r="E1011" t="s">
        <v>399</v>
      </c>
      <c r="G1011">
        <v>2</v>
      </c>
      <c r="H1011">
        <v>0</v>
      </c>
      <c r="J1011">
        <v>0</v>
      </c>
      <c r="K1011">
        <v>0</v>
      </c>
    </row>
    <row r="1012" spans="1:11" x14ac:dyDescent="0.35">
      <c r="A1012" t="s">
        <v>97</v>
      </c>
      <c r="B1012" s="37"/>
      <c r="C1012" t="s">
        <v>100</v>
      </c>
      <c r="D1012" t="s">
        <v>87</v>
      </c>
      <c r="E1012" t="s">
        <v>394</v>
      </c>
      <c r="G1012">
        <v>6</v>
      </c>
      <c r="H1012">
        <v>1</v>
      </c>
      <c r="J1012">
        <v>11</v>
      </c>
      <c r="K1012">
        <v>-2</v>
      </c>
    </row>
    <row r="1013" spans="1:11" x14ac:dyDescent="0.35">
      <c r="A1013" t="s">
        <v>97</v>
      </c>
      <c r="B1013" s="37"/>
      <c r="C1013" t="s">
        <v>100</v>
      </c>
      <c r="D1013" t="s">
        <v>87</v>
      </c>
      <c r="E1013" t="s">
        <v>403</v>
      </c>
      <c r="G1013">
        <v>0</v>
      </c>
      <c r="H1013">
        <v>0</v>
      </c>
      <c r="J1013">
        <v>7</v>
      </c>
      <c r="K1013">
        <v>0</v>
      </c>
    </row>
    <row r="1014" spans="1:11" x14ac:dyDescent="0.35">
      <c r="A1014" t="s">
        <v>97</v>
      </c>
      <c r="B1014" s="37"/>
      <c r="C1014" t="s">
        <v>33</v>
      </c>
      <c r="D1014" t="s">
        <v>87</v>
      </c>
      <c r="E1014" t="s">
        <v>401</v>
      </c>
      <c r="G1014">
        <v>2</v>
      </c>
      <c r="H1014">
        <v>0</v>
      </c>
      <c r="J1014">
        <v>0</v>
      </c>
      <c r="K1014">
        <v>0</v>
      </c>
    </row>
    <row r="1015" spans="1:11" x14ac:dyDescent="0.35">
      <c r="A1015" t="s">
        <v>97</v>
      </c>
      <c r="B1015" s="37"/>
      <c r="C1015" t="s">
        <v>33</v>
      </c>
      <c r="D1015" t="s">
        <v>87</v>
      </c>
      <c r="E1015" t="s">
        <v>396</v>
      </c>
      <c r="G1015">
        <v>6</v>
      </c>
      <c r="H1015">
        <v>1</v>
      </c>
      <c r="J1015">
        <v>11</v>
      </c>
      <c r="K1015">
        <v>13</v>
      </c>
    </row>
    <row r="1016" spans="1:11" x14ac:dyDescent="0.35">
      <c r="A1016" t="s">
        <v>97</v>
      </c>
      <c r="B1016" s="37"/>
      <c r="C1016" t="s">
        <v>33</v>
      </c>
      <c r="D1016" t="s">
        <v>87</v>
      </c>
      <c r="E1016" t="s">
        <v>405</v>
      </c>
      <c r="G1016">
        <v>0</v>
      </c>
      <c r="H1016">
        <v>0</v>
      </c>
      <c r="J1016">
        <v>7</v>
      </c>
      <c r="K1016">
        <v>0</v>
      </c>
    </row>
    <row r="1017" spans="1:11" x14ac:dyDescent="0.35">
      <c r="A1017" t="s">
        <v>97</v>
      </c>
      <c r="B1017" s="37"/>
      <c r="C1017" t="s">
        <v>33</v>
      </c>
      <c r="E1017" t="s">
        <v>420</v>
      </c>
      <c r="G1017">
        <v>1</v>
      </c>
      <c r="H1017">
        <v>1</v>
      </c>
      <c r="J1017">
        <v>0</v>
      </c>
      <c r="K1017">
        <v>0</v>
      </c>
    </row>
    <row r="1018" spans="1:11" x14ac:dyDescent="0.35">
      <c r="A1018" t="s">
        <v>97</v>
      </c>
      <c r="B1018" s="37"/>
      <c r="C1018" t="s">
        <v>103</v>
      </c>
      <c r="E1018" t="s">
        <v>443</v>
      </c>
      <c r="G1018">
        <v>10</v>
      </c>
      <c r="H1018">
        <v>10</v>
      </c>
      <c r="K1018">
        <v>0</v>
      </c>
    </row>
    <row r="1019" spans="1:11" x14ac:dyDescent="0.35">
      <c r="A1019" t="s">
        <v>97</v>
      </c>
      <c r="B1019" s="37"/>
      <c r="C1019" t="s">
        <v>33</v>
      </c>
      <c r="D1019" t="s">
        <v>99</v>
      </c>
      <c r="E1019" t="s">
        <v>388</v>
      </c>
      <c r="G1019">
        <v>12</v>
      </c>
      <c r="H1019">
        <v>3</v>
      </c>
      <c r="J1019">
        <v>14</v>
      </c>
      <c r="K1019">
        <v>1</v>
      </c>
    </row>
    <row r="1020" spans="1:11" x14ac:dyDescent="0.35">
      <c r="A1020" t="s">
        <v>97</v>
      </c>
      <c r="B1020" s="37"/>
      <c r="C1020" t="s">
        <v>33</v>
      </c>
      <c r="D1020" t="s">
        <v>99</v>
      </c>
      <c r="E1020" t="s">
        <v>401</v>
      </c>
      <c r="G1020">
        <v>2</v>
      </c>
      <c r="H1020">
        <v>0</v>
      </c>
      <c r="J1020">
        <v>0</v>
      </c>
      <c r="K1020">
        <v>0</v>
      </c>
    </row>
    <row r="1021" spans="1:11" x14ac:dyDescent="0.35">
      <c r="A1021" t="s">
        <v>97</v>
      </c>
      <c r="B1021" s="37"/>
      <c r="C1021" t="s">
        <v>100</v>
      </c>
      <c r="D1021" t="s">
        <v>99</v>
      </c>
      <c r="E1021" t="s">
        <v>390</v>
      </c>
      <c r="G1021">
        <v>12</v>
      </c>
      <c r="H1021">
        <v>3</v>
      </c>
      <c r="J1021">
        <v>14</v>
      </c>
      <c r="K1021">
        <v>1</v>
      </c>
    </row>
    <row r="1022" spans="1:11" x14ac:dyDescent="0.35">
      <c r="A1022" t="s">
        <v>97</v>
      </c>
      <c r="B1022" s="37"/>
      <c r="C1022" t="s">
        <v>100</v>
      </c>
      <c r="D1022" t="s">
        <v>99</v>
      </c>
      <c r="E1022" t="s">
        <v>399</v>
      </c>
      <c r="G1022">
        <v>2</v>
      </c>
      <c r="H1022">
        <v>0</v>
      </c>
      <c r="J1022">
        <v>0</v>
      </c>
      <c r="K1022">
        <v>0</v>
      </c>
    </row>
    <row r="1023" spans="1:11" x14ac:dyDescent="0.35">
      <c r="A1023" t="s">
        <v>97</v>
      </c>
      <c r="B1023" s="37"/>
      <c r="C1023" t="s">
        <v>100</v>
      </c>
      <c r="D1023" t="s">
        <v>87</v>
      </c>
      <c r="E1023" t="s">
        <v>392</v>
      </c>
      <c r="G1023">
        <v>31</v>
      </c>
      <c r="H1023">
        <v>1</v>
      </c>
      <c r="J1023">
        <v>16</v>
      </c>
      <c r="K1023">
        <v>1</v>
      </c>
    </row>
    <row r="1024" spans="1:11" x14ac:dyDescent="0.35">
      <c r="A1024" t="s">
        <v>97</v>
      </c>
      <c r="B1024" s="37"/>
      <c r="C1024" t="s">
        <v>100</v>
      </c>
      <c r="D1024" t="s">
        <v>87</v>
      </c>
      <c r="E1024" t="s">
        <v>399</v>
      </c>
      <c r="G1024">
        <v>2</v>
      </c>
      <c r="H1024">
        <v>0</v>
      </c>
      <c r="J1024">
        <v>0</v>
      </c>
      <c r="K1024">
        <v>0</v>
      </c>
    </row>
    <row r="1025" spans="1:11" x14ac:dyDescent="0.35">
      <c r="A1025" t="s">
        <v>97</v>
      </c>
      <c r="B1025" s="37"/>
      <c r="C1025" t="s">
        <v>100</v>
      </c>
      <c r="D1025" t="s">
        <v>87</v>
      </c>
      <c r="E1025" t="s">
        <v>394</v>
      </c>
      <c r="G1025">
        <v>6</v>
      </c>
      <c r="H1025">
        <v>1</v>
      </c>
      <c r="J1025">
        <v>10</v>
      </c>
      <c r="K1025">
        <v>-3</v>
      </c>
    </row>
    <row r="1026" spans="1:11" x14ac:dyDescent="0.35">
      <c r="A1026" t="s">
        <v>97</v>
      </c>
      <c r="B1026" s="37"/>
      <c r="C1026" t="s">
        <v>100</v>
      </c>
      <c r="D1026" t="s">
        <v>87</v>
      </c>
      <c r="E1026" t="s">
        <v>403</v>
      </c>
      <c r="G1026">
        <v>0</v>
      </c>
      <c r="H1026">
        <v>0</v>
      </c>
      <c r="J1026">
        <v>7</v>
      </c>
      <c r="K1026">
        <v>0</v>
      </c>
    </row>
    <row r="1027" spans="1:11" x14ac:dyDescent="0.35">
      <c r="A1027" t="s">
        <v>97</v>
      </c>
      <c r="B1027" s="37"/>
      <c r="C1027" t="s">
        <v>33</v>
      </c>
      <c r="D1027" t="s">
        <v>87</v>
      </c>
      <c r="E1027" t="s">
        <v>401</v>
      </c>
      <c r="G1027">
        <v>2</v>
      </c>
      <c r="H1027">
        <v>0</v>
      </c>
      <c r="J1027">
        <v>0</v>
      </c>
      <c r="K1027">
        <v>0</v>
      </c>
    </row>
    <row r="1028" spans="1:11" x14ac:dyDescent="0.35">
      <c r="A1028" t="s">
        <v>97</v>
      </c>
      <c r="B1028" s="37"/>
      <c r="C1028" t="s">
        <v>33</v>
      </c>
      <c r="D1028" t="s">
        <v>87</v>
      </c>
      <c r="E1028" t="s">
        <v>396</v>
      </c>
      <c r="G1028">
        <v>6</v>
      </c>
      <c r="H1028">
        <v>1</v>
      </c>
      <c r="J1028">
        <v>13</v>
      </c>
      <c r="K1028">
        <v>13</v>
      </c>
    </row>
    <row r="1029" spans="1:11" x14ac:dyDescent="0.35">
      <c r="A1029" t="s">
        <v>97</v>
      </c>
      <c r="B1029" s="37"/>
      <c r="C1029" t="s">
        <v>33</v>
      </c>
      <c r="D1029" t="s">
        <v>87</v>
      </c>
      <c r="E1029" t="s">
        <v>405</v>
      </c>
      <c r="G1029">
        <v>0</v>
      </c>
      <c r="H1029">
        <v>0</v>
      </c>
      <c r="J1029">
        <v>7</v>
      </c>
      <c r="K1029">
        <v>0</v>
      </c>
    </row>
    <row r="1030" spans="1:11" x14ac:dyDescent="0.35">
      <c r="A1030" t="s">
        <v>97</v>
      </c>
      <c r="B1030" s="37"/>
      <c r="C1030" t="s">
        <v>33</v>
      </c>
      <c r="E1030" t="s">
        <v>420</v>
      </c>
      <c r="G1030">
        <v>1</v>
      </c>
      <c r="H1030">
        <v>1</v>
      </c>
      <c r="J1030">
        <v>0</v>
      </c>
      <c r="K1030">
        <v>0</v>
      </c>
    </row>
    <row r="1031" spans="1:11" x14ac:dyDescent="0.35">
      <c r="A1031" t="s">
        <v>97</v>
      </c>
      <c r="B1031" s="37"/>
      <c r="C1031" t="s">
        <v>103</v>
      </c>
      <c r="E1031" t="s">
        <v>443</v>
      </c>
      <c r="G1031">
        <v>10</v>
      </c>
      <c r="H1031">
        <v>10</v>
      </c>
      <c r="K1031">
        <v>0</v>
      </c>
    </row>
    <row r="1032" spans="1:11" x14ac:dyDescent="0.35">
      <c r="A1032" t="s">
        <v>97</v>
      </c>
      <c r="B1032" s="37"/>
      <c r="C1032" t="s">
        <v>33</v>
      </c>
      <c r="D1032" t="s">
        <v>99</v>
      </c>
      <c r="E1032" t="s">
        <v>388</v>
      </c>
      <c r="G1032">
        <v>14</v>
      </c>
      <c r="H1032">
        <v>5</v>
      </c>
      <c r="J1032">
        <v>13</v>
      </c>
      <c r="K1032">
        <v>0</v>
      </c>
    </row>
    <row r="1033" spans="1:11" x14ac:dyDescent="0.35">
      <c r="A1033" t="s">
        <v>97</v>
      </c>
      <c r="B1033" s="37"/>
      <c r="C1033" t="s">
        <v>33</v>
      </c>
      <c r="D1033" t="s">
        <v>99</v>
      </c>
      <c r="E1033" t="s">
        <v>401</v>
      </c>
      <c r="G1033">
        <v>2</v>
      </c>
      <c r="H1033">
        <v>0</v>
      </c>
      <c r="J1033">
        <v>0</v>
      </c>
      <c r="K1033">
        <v>0</v>
      </c>
    </row>
    <row r="1034" spans="1:11" x14ac:dyDescent="0.35">
      <c r="A1034" t="s">
        <v>97</v>
      </c>
      <c r="B1034" s="37"/>
      <c r="C1034" t="s">
        <v>100</v>
      </c>
      <c r="D1034" t="s">
        <v>99</v>
      </c>
      <c r="E1034" t="s">
        <v>448</v>
      </c>
      <c r="G1034">
        <v>14</v>
      </c>
      <c r="H1034">
        <v>5</v>
      </c>
      <c r="J1034">
        <v>14</v>
      </c>
      <c r="K1034">
        <v>1</v>
      </c>
    </row>
    <row r="1035" spans="1:11" x14ac:dyDescent="0.35">
      <c r="A1035" t="s">
        <v>97</v>
      </c>
      <c r="B1035" s="37"/>
      <c r="C1035" t="s">
        <v>100</v>
      </c>
      <c r="D1035" t="s">
        <v>99</v>
      </c>
      <c r="E1035" t="s">
        <v>399</v>
      </c>
      <c r="G1035">
        <v>2</v>
      </c>
      <c r="H1035">
        <v>0</v>
      </c>
      <c r="J1035">
        <v>0</v>
      </c>
      <c r="K1035">
        <v>0</v>
      </c>
    </row>
    <row r="1036" spans="1:11" x14ac:dyDescent="0.35">
      <c r="A1036" t="s">
        <v>97</v>
      </c>
      <c r="B1036" s="37"/>
      <c r="C1036" t="s">
        <v>100</v>
      </c>
      <c r="D1036" t="s">
        <v>87</v>
      </c>
      <c r="E1036" t="s">
        <v>392</v>
      </c>
      <c r="G1036">
        <v>31</v>
      </c>
      <c r="H1036">
        <v>1</v>
      </c>
      <c r="J1036">
        <v>15</v>
      </c>
      <c r="K1036">
        <v>0</v>
      </c>
    </row>
    <row r="1037" spans="1:11" x14ac:dyDescent="0.35">
      <c r="A1037" t="s">
        <v>97</v>
      </c>
      <c r="B1037" s="37"/>
      <c r="C1037" t="s">
        <v>33</v>
      </c>
      <c r="D1037" t="s">
        <v>87</v>
      </c>
      <c r="E1037" t="s">
        <v>401</v>
      </c>
      <c r="G1037">
        <v>2</v>
      </c>
      <c r="H1037">
        <v>0</v>
      </c>
      <c r="J1037">
        <v>0</v>
      </c>
      <c r="K1037">
        <v>0</v>
      </c>
    </row>
    <row r="1038" spans="1:11" x14ac:dyDescent="0.35">
      <c r="A1038" t="s">
        <v>97</v>
      </c>
      <c r="B1038" s="37"/>
      <c r="C1038" t="s">
        <v>33</v>
      </c>
      <c r="D1038" t="s">
        <v>87</v>
      </c>
      <c r="E1038" t="s">
        <v>396</v>
      </c>
      <c r="G1038">
        <v>6</v>
      </c>
      <c r="H1038">
        <v>1</v>
      </c>
      <c r="J1038">
        <v>11</v>
      </c>
      <c r="K1038">
        <v>-2</v>
      </c>
    </row>
    <row r="1039" spans="1:11" x14ac:dyDescent="0.35">
      <c r="A1039" t="s">
        <v>97</v>
      </c>
      <c r="B1039" s="37"/>
      <c r="C1039" t="s">
        <v>33</v>
      </c>
      <c r="D1039" t="s">
        <v>87</v>
      </c>
      <c r="E1039" t="s">
        <v>405</v>
      </c>
      <c r="G1039">
        <v>0</v>
      </c>
      <c r="H1039">
        <v>0</v>
      </c>
      <c r="J1039">
        <v>7</v>
      </c>
      <c r="K1039">
        <v>0</v>
      </c>
    </row>
    <row r="1040" spans="1:11" x14ac:dyDescent="0.35">
      <c r="A1040" t="s">
        <v>97</v>
      </c>
      <c r="B1040" s="37"/>
      <c r="C1040" t="s">
        <v>100</v>
      </c>
      <c r="D1040" t="s">
        <v>87</v>
      </c>
      <c r="E1040" t="s">
        <v>399</v>
      </c>
      <c r="G1040">
        <v>2</v>
      </c>
      <c r="H1040">
        <v>0</v>
      </c>
      <c r="J1040">
        <v>0</v>
      </c>
      <c r="K1040">
        <v>0</v>
      </c>
    </row>
    <row r="1041" spans="1:11" x14ac:dyDescent="0.35">
      <c r="A1041" t="s">
        <v>97</v>
      </c>
      <c r="B1041" s="37"/>
      <c r="C1041" t="s">
        <v>100</v>
      </c>
      <c r="D1041" t="s">
        <v>87</v>
      </c>
      <c r="E1041" t="s">
        <v>394</v>
      </c>
      <c r="G1041">
        <v>6</v>
      </c>
      <c r="H1041">
        <v>1</v>
      </c>
      <c r="J1041">
        <v>12</v>
      </c>
      <c r="K1041">
        <v>13</v>
      </c>
    </row>
    <row r="1042" spans="1:11" x14ac:dyDescent="0.35">
      <c r="A1042" t="s">
        <v>97</v>
      </c>
      <c r="B1042" s="37"/>
      <c r="C1042" t="s">
        <v>100</v>
      </c>
      <c r="D1042" t="s">
        <v>87</v>
      </c>
      <c r="E1042" t="s">
        <v>403</v>
      </c>
      <c r="G1042">
        <v>0</v>
      </c>
      <c r="H1042">
        <v>0</v>
      </c>
      <c r="J1042">
        <v>7</v>
      </c>
      <c r="K1042">
        <v>0</v>
      </c>
    </row>
    <row r="1043" spans="1:11" x14ac:dyDescent="0.35">
      <c r="A1043" t="s">
        <v>97</v>
      </c>
      <c r="B1043" s="37"/>
      <c r="C1043" t="s">
        <v>33</v>
      </c>
      <c r="E1043" t="s">
        <v>420</v>
      </c>
      <c r="G1043">
        <v>1</v>
      </c>
      <c r="H1043">
        <v>1</v>
      </c>
      <c r="J1043">
        <v>0</v>
      </c>
      <c r="K1043">
        <v>0</v>
      </c>
    </row>
    <row r="1044" spans="1:11" x14ac:dyDescent="0.35">
      <c r="A1044" t="s">
        <v>97</v>
      </c>
      <c r="B1044" s="37"/>
      <c r="C1044" t="s">
        <v>103</v>
      </c>
      <c r="E1044" t="s">
        <v>443</v>
      </c>
      <c r="G1044">
        <v>10</v>
      </c>
      <c r="H1044">
        <v>10</v>
      </c>
      <c r="K1044">
        <v>0</v>
      </c>
    </row>
    <row r="1045" spans="1:11" x14ac:dyDescent="0.35">
      <c r="A1045" t="s">
        <v>97</v>
      </c>
      <c r="B1045" s="37"/>
      <c r="C1045" t="s">
        <v>100</v>
      </c>
      <c r="D1045" t="s">
        <v>99</v>
      </c>
      <c r="E1045" t="s">
        <v>388</v>
      </c>
      <c r="G1045">
        <v>12</v>
      </c>
      <c r="H1045">
        <v>3</v>
      </c>
      <c r="J1045">
        <v>15</v>
      </c>
      <c r="K1045">
        <v>2</v>
      </c>
    </row>
    <row r="1046" spans="1:11" x14ac:dyDescent="0.35">
      <c r="A1046" t="s">
        <v>97</v>
      </c>
      <c r="B1046" s="37"/>
      <c r="C1046" t="s">
        <v>100</v>
      </c>
      <c r="D1046" t="s">
        <v>99</v>
      </c>
      <c r="E1046" t="s">
        <v>399</v>
      </c>
      <c r="G1046">
        <v>2</v>
      </c>
      <c r="H1046">
        <v>0</v>
      </c>
      <c r="J1046">
        <v>0</v>
      </c>
      <c r="K1046">
        <v>0</v>
      </c>
    </row>
    <row r="1047" spans="1:11" x14ac:dyDescent="0.35">
      <c r="A1047" t="s">
        <v>97</v>
      </c>
      <c r="B1047" s="37"/>
      <c r="C1047" t="s">
        <v>33</v>
      </c>
      <c r="D1047" t="s">
        <v>99</v>
      </c>
      <c r="E1047" t="s">
        <v>390</v>
      </c>
      <c r="G1047">
        <v>11</v>
      </c>
      <c r="H1047">
        <v>2</v>
      </c>
      <c r="J1047">
        <v>15</v>
      </c>
      <c r="K1047">
        <v>2</v>
      </c>
    </row>
    <row r="1048" spans="1:11" x14ac:dyDescent="0.35">
      <c r="A1048" t="s">
        <v>97</v>
      </c>
      <c r="B1048" s="37"/>
      <c r="C1048" t="s">
        <v>33</v>
      </c>
      <c r="D1048" t="s">
        <v>99</v>
      </c>
      <c r="E1048" t="s">
        <v>401</v>
      </c>
      <c r="G1048">
        <v>2</v>
      </c>
      <c r="H1048">
        <v>0</v>
      </c>
      <c r="J1048">
        <v>0</v>
      </c>
      <c r="K1048">
        <v>0</v>
      </c>
    </row>
    <row r="1049" spans="1:11" x14ac:dyDescent="0.35">
      <c r="A1049" t="s">
        <v>97</v>
      </c>
      <c r="B1049" s="37"/>
      <c r="C1049" t="s">
        <v>100</v>
      </c>
      <c r="D1049" t="s">
        <v>87</v>
      </c>
      <c r="E1049" t="s">
        <v>392</v>
      </c>
      <c r="G1049">
        <v>31</v>
      </c>
      <c r="H1049">
        <v>1</v>
      </c>
      <c r="J1049">
        <v>17</v>
      </c>
      <c r="K1049">
        <v>2</v>
      </c>
    </row>
    <row r="1050" spans="1:11" x14ac:dyDescent="0.35">
      <c r="A1050" t="s">
        <v>97</v>
      </c>
      <c r="B1050" s="37"/>
      <c r="C1050" t="s">
        <v>100</v>
      </c>
      <c r="D1050" t="s">
        <v>87</v>
      </c>
      <c r="E1050" t="s">
        <v>399</v>
      </c>
      <c r="G1050">
        <v>2</v>
      </c>
      <c r="H1050">
        <v>0</v>
      </c>
      <c r="J1050">
        <v>0</v>
      </c>
      <c r="K1050">
        <v>0</v>
      </c>
    </row>
    <row r="1051" spans="1:11" x14ac:dyDescent="0.35">
      <c r="A1051" t="s">
        <v>97</v>
      </c>
      <c r="B1051" s="37"/>
      <c r="C1051" t="s">
        <v>100</v>
      </c>
      <c r="D1051" t="s">
        <v>87</v>
      </c>
      <c r="E1051" t="s">
        <v>394</v>
      </c>
      <c r="G1051">
        <v>6</v>
      </c>
      <c r="H1051">
        <v>1</v>
      </c>
      <c r="J1051">
        <v>12</v>
      </c>
      <c r="K1051">
        <v>-1</v>
      </c>
    </row>
    <row r="1052" spans="1:11" x14ac:dyDescent="0.35">
      <c r="A1052" t="s">
        <v>97</v>
      </c>
      <c r="B1052" s="37"/>
      <c r="C1052" t="s">
        <v>100</v>
      </c>
      <c r="D1052" t="s">
        <v>87</v>
      </c>
      <c r="E1052" t="s">
        <v>403</v>
      </c>
      <c r="G1052">
        <v>0</v>
      </c>
      <c r="H1052">
        <v>0</v>
      </c>
      <c r="J1052">
        <v>7</v>
      </c>
      <c r="K1052">
        <v>0</v>
      </c>
    </row>
    <row r="1053" spans="1:11" x14ac:dyDescent="0.35">
      <c r="A1053" t="s">
        <v>97</v>
      </c>
      <c r="B1053" s="37"/>
      <c r="C1053" t="s">
        <v>33</v>
      </c>
      <c r="D1053" t="s">
        <v>87</v>
      </c>
      <c r="E1053" t="s">
        <v>401</v>
      </c>
      <c r="G1053">
        <v>2</v>
      </c>
      <c r="H1053">
        <v>0</v>
      </c>
      <c r="J1053">
        <v>0</v>
      </c>
      <c r="K1053">
        <v>0</v>
      </c>
    </row>
    <row r="1054" spans="1:11" x14ac:dyDescent="0.35">
      <c r="A1054" t="s">
        <v>97</v>
      </c>
      <c r="B1054" s="37"/>
      <c r="C1054" t="s">
        <v>33</v>
      </c>
      <c r="D1054" t="s">
        <v>87</v>
      </c>
      <c r="E1054" t="s">
        <v>396</v>
      </c>
      <c r="G1054">
        <v>6</v>
      </c>
      <c r="H1054">
        <v>1</v>
      </c>
      <c r="J1054">
        <v>13</v>
      </c>
      <c r="K1054">
        <v>13</v>
      </c>
    </row>
    <row r="1055" spans="1:11" x14ac:dyDescent="0.35">
      <c r="A1055" t="s">
        <v>97</v>
      </c>
      <c r="B1055" s="37"/>
      <c r="C1055" t="s">
        <v>33</v>
      </c>
      <c r="D1055" t="s">
        <v>87</v>
      </c>
      <c r="E1055" t="s">
        <v>405</v>
      </c>
      <c r="G1055">
        <v>0</v>
      </c>
      <c r="H1055">
        <v>0</v>
      </c>
      <c r="J1055">
        <v>7</v>
      </c>
      <c r="K1055">
        <v>0</v>
      </c>
    </row>
    <row r="1056" spans="1:11" x14ac:dyDescent="0.35">
      <c r="A1056" t="s">
        <v>97</v>
      </c>
      <c r="B1056" s="37"/>
      <c r="C1056" t="s">
        <v>33</v>
      </c>
      <c r="E1056" t="s">
        <v>420</v>
      </c>
      <c r="G1056">
        <v>1</v>
      </c>
      <c r="H1056">
        <v>1</v>
      </c>
      <c r="J1056">
        <v>0</v>
      </c>
      <c r="K1056">
        <v>0</v>
      </c>
    </row>
    <row r="1057" spans="1:11" x14ac:dyDescent="0.35">
      <c r="A1057" t="s">
        <v>97</v>
      </c>
      <c r="B1057" s="37"/>
      <c r="C1057" t="s">
        <v>103</v>
      </c>
      <c r="E1057" t="s">
        <v>443</v>
      </c>
      <c r="G1057">
        <v>10</v>
      </c>
      <c r="H1057">
        <v>10</v>
      </c>
      <c r="K1057">
        <v>0</v>
      </c>
    </row>
    <row r="1058" spans="1:11" x14ac:dyDescent="0.35">
      <c r="A1058" t="s">
        <v>97</v>
      </c>
      <c r="B1058" s="37"/>
      <c r="C1058" t="s">
        <v>100</v>
      </c>
      <c r="D1058" t="s">
        <v>99</v>
      </c>
      <c r="E1058" t="s">
        <v>388</v>
      </c>
      <c r="G1058">
        <v>12</v>
      </c>
      <c r="H1058">
        <v>3</v>
      </c>
      <c r="J1058">
        <v>22</v>
      </c>
      <c r="K1058">
        <v>9</v>
      </c>
    </row>
    <row r="1059" spans="1:11" x14ac:dyDescent="0.35">
      <c r="A1059" t="s">
        <v>97</v>
      </c>
      <c r="B1059" s="37"/>
      <c r="C1059" t="s">
        <v>100</v>
      </c>
      <c r="D1059" t="s">
        <v>99</v>
      </c>
      <c r="E1059" t="s">
        <v>399</v>
      </c>
      <c r="G1059">
        <v>2</v>
      </c>
      <c r="H1059">
        <v>0</v>
      </c>
      <c r="J1059">
        <v>0</v>
      </c>
      <c r="K1059">
        <v>0</v>
      </c>
    </row>
    <row r="1060" spans="1:11" x14ac:dyDescent="0.35">
      <c r="A1060" t="s">
        <v>97</v>
      </c>
      <c r="B1060" s="37"/>
      <c r="C1060" t="s">
        <v>33</v>
      </c>
      <c r="D1060" t="s">
        <v>99</v>
      </c>
      <c r="E1060" t="s">
        <v>448</v>
      </c>
      <c r="G1060">
        <v>11</v>
      </c>
      <c r="H1060">
        <v>2</v>
      </c>
      <c r="J1060">
        <v>14</v>
      </c>
      <c r="K1060">
        <v>1</v>
      </c>
    </row>
    <row r="1061" spans="1:11" x14ac:dyDescent="0.35">
      <c r="A1061" t="s">
        <v>97</v>
      </c>
      <c r="B1061" s="37"/>
      <c r="C1061" t="s">
        <v>33</v>
      </c>
      <c r="D1061" t="s">
        <v>99</v>
      </c>
      <c r="E1061" t="s">
        <v>401</v>
      </c>
      <c r="G1061">
        <v>2</v>
      </c>
      <c r="H1061">
        <v>0</v>
      </c>
      <c r="J1061">
        <v>0</v>
      </c>
      <c r="K1061">
        <v>0</v>
      </c>
    </row>
    <row r="1062" spans="1:11" x14ac:dyDescent="0.35">
      <c r="A1062" t="s">
        <v>97</v>
      </c>
      <c r="B1062" s="37"/>
      <c r="C1062" t="s">
        <v>100</v>
      </c>
      <c r="D1062" t="s">
        <v>87</v>
      </c>
      <c r="E1062" t="s">
        <v>392</v>
      </c>
      <c r="G1062">
        <v>31</v>
      </c>
      <c r="H1062">
        <v>1</v>
      </c>
      <c r="J1062">
        <v>17</v>
      </c>
      <c r="K1062">
        <v>2</v>
      </c>
    </row>
    <row r="1063" spans="1:11" x14ac:dyDescent="0.35">
      <c r="A1063" t="s">
        <v>97</v>
      </c>
      <c r="B1063" s="37"/>
      <c r="C1063" t="s">
        <v>33</v>
      </c>
      <c r="D1063" t="s">
        <v>87</v>
      </c>
      <c r="E1063" t="s">
        <v>401</v>
      </c>
      <c r="G1063">
        <v>2</v>
      </c>
      <c r="H1063">
        <v>0</v>
      </c>
      <c r="J1063">
        <v>0</v>
      </c>
      <c r="K1063">
        <v>0</v>
      </c>
    </row>
    <row r="1064" spans="1:11" x14ac:dyDescent="0.35">
      <c r="A1064" t="s">
        <v>97</v>
      </c>
      <c r="B1064" s="37"/>
      <c r="C1064" t="s">
        <v>33</v>
      </c>
      <c r="D1064" t="s">
        <v>87</v>
      </c>
      <c r="E1064" t="s">
        <v>396</v>
      </c>
      <c r="G1064">
        <v>6</v>
      </c>
      <c r="H1064">
        <v>1</v>
      </c>
      <c r="J1064">
        <v>13</v>
      </c>
      <c r="K1064">
        <v>0</v>
      </c>
    </row>
    <row r="1065" spans="1:11" x14ac:dyDescent="0.35">
      <c r="A1065" t="s">
        <v>97</v>
      </c>
      <c r="B1065" s="37"/>
      <c r="C1065" t="s">
        <v>33</v>
      </c>
      <c r="D1065" t="s">
        <v>87</v>
      </c>
      <c r="E1065" t="s">
        <v>405</v>
      </c>
      <c r="G1065">
        <v>0</v>
      </c>
      <c r="H1065">
        <v>0</v>
      </c>
      <c r="J1065">
        <v>6</v>
      </c>
      <c r="K1065">
        <v>-1</v>
      </c>
    </row>
    <row r="1066" spans="1:11" x14ac:dyDescent="0.35">
      <c r="A1066" t="s">
        <v>97</v>
      </c>
      <c r="B1066" s="37"/>
      <c r="C1066" t="s">
        <v>100</v>
      </c>
      <c r="D1066" t="s">
        <v>87</v>
      </c>
      <c r="E1066" t="s">
        <v>399</v>
      </c>
      <c r="G1066">
        <v>2</v>
      </c>
      <c r="H1066">
        <v>0</v>
      </c>
      <c r="J1066">
        <v>0</v>
      </c>
      <c r="K1066">
        <v>0</v>
      </c>
    </row>
    <row r="1067" spans="1:11" x14ac:dyDescent="0.35">
      <c r="A1067" t="s">
        <v>97</v>
      </c>
      <c r="B1067" s="37"/>
      <c r="C1067" t="s">
        <v>100</v>
      </c>
      <c r="D1067" t="s">
        <v>87</v>
      </c>
      <c r="E1067" t="s">
        <v>394</v>
      </c>
      <c r="G1067">
        <v>6</v>
      </c>
      <c r="H1067">
        <v>1</v>
      </c>
      <c r="J1067">
        <v>12</v>
      </c>
      <c r="K1067">
        <v>13</v>
      </c>
    </row>
    <row r="1068" spans="1:11" x14ac:dyDescent="0.35">
      <c r="A1068" t="s">
        <v>97</v>
      </c>
      <c r="B1068" s="37"/>
      <c r="C1068" t="s">
        <v>100</v>
      </c>
      <c r="D1068" t="s">
        <v>87</v>
      </c>
      <c r="E1068" t="s">
        <v>403</v>
      </c>
      <c r="G1068">
        <v>0</v>
      </c>
      <c r="H1068">
        <v>0</v>
      </c>
      <c r="J1068">
        <v>7</v>
      </c>
      <c r="K1068">
        <v>0</v>
      </c>
    </row>
    <row r="1069" spans="1:11" x14ac:dyDescent="0.35">
      <c r="A1069" t="s">
        <v>97</v>
      </c>
      <c r="B1069" s="37"/>
      <c r="C1069" t="s">
        <v>33</v>
      </c>
      <c r="E1069" t="s">
        <v>420</v>
      </c>
      <c r="G1069">
        <v>1</v>
      </c>
      <c r="H1069">
        <v>1</v>
      </c>
      <c r="J1069">
        <v>0</v>
      </c>
      <c r="K1069">
        <v>0</v>
      </c>
    </row>
    <row r="1070" spans="1:11" x14ac:dyDescent="0.35">
      <c r="A1070" t="s">
        <v>97</v>
      </c>
      <c r="B1070" s="37"/>
      <c r="C1070" t="s">
        <v>103</v>
      </c>
      <c r="E1070" t="s">
        <v>443</v>
      </c>
      <c r="G1070">
        <v>10</v>
      </c>
      <c r="H1070">
        <v>10</v>
      </c>
      <c r="K1070">
        <v>0</v>
      </c>
    </row>
    <row r="1071" spans="1:11" x14ac:dyDescent="0.35">
      <c r="A1071" t="s">
        <v>97</v>
      </c>
      <c r="B1071" s="37"/>
      <c r="C1071" t="s">
        <v>33</v>
      </c>
      <c r="D1071" t="s">
        <v>99</v>
      </c>
      <c r="E1071" t="s">
        <v>388</v>
      </c>
      <c r="G1071">
        <v>11</v>
      </c>
      <c r="H1071">
        <v>2</v>
      </c>
      <c r="J1071">
        <v>23</v>
      </c>
      <c r="K1071">
        <v>10</v>
      </c>
    </row>
    <row r="1072" spans="1:11" x14ac:dyDescent="0.35">
      <c r="A1072" t="s">
        <v>97</v>
      </c>
      <c r="B1072" s="37"/>
      <c r="C1072" t="s">
        <v>33</v>
      </c>
      <c r="D1072" t="s">
        <v>99</v>
      </c>
      <c r="E1072" t="s">
        <v>401</v>
      </c>
      <c r="G1072">
        <v>2</v>
      </c>
      <c r="H1072">
        <v>0</v>
      </c>
      <c r="J1072">
        <v>0</v>
      </c>
      <c r="K1072">
        <v>0</v>
      </c>
    </row>
    <row r="1073" spans="1:11" x14ac:dyDescent="0.35">
      <c r="A1073" t="s">
        <v>97</v>
      </c>
      <c r="B1073" s="37"/>
      <c r="C1073" t="s">
        <v>100</v>
      </c>
      <c r="D1073" t="s">
        <v>99</v>
      </c>
      <c r="E1073" t="s">
        <v>390</v>
      </c>
      <c r="G1073">
        <v>12</v>
      </c>
      <c r="H1073">
        <v>3</v>
      </c>
      <c r="J1073">
        <v>14</v>
      </c>
      <c r="K1073">
        <v>1</v>
      </c>
    </row>
    <row r="1074" spans="1:11" x14ac:dyDescent="0.35">
      <c r="A1074" t="s">
        <v>97</v>
      </c>
      <c r="B1074" s="37"/>
      <c r="C1074" t="s">
        <v>100</v>
      </c>
      <c r="D1074" t="s">
        <v>99</v>
      </c>
      <c r="E1074" t="s">
        <v>399</v>
      </c>
      <c r="G1074">
        <v>2</v>
      </c>
      <c r="H1074">
        <v>0</v>
      </c>
      <c r="J1074">
        <v>0</v>
      </c>
      <c r="K1074">
        <v>0</v>
      </c>
    </row>
    <row r="1075" spans="1:11" x14ac:dyDescent="0.35">
      <c r="A1075" t="s">
        <v>97</v>
      </c>
      <c r="B1075" s="37"/>
      <c r="C1075" t="s">
        <v>100</v>
      </c>
      <c r="D1075" t="s">
        <v>87</v>
      </c>
      <c r="E1075" t="s">
        <v>392</v>
      </c>
      <c r="G1075">
        <v>31</v>
      </c>
      <c r="H1075">
        <v>1</v>
      </c>
      <c r="J1075">
        <v>16</v>
      </c>
      <c r="K1075">
        <v>1</v>
      </c>
    </row>
    <row r="1076" spans="1:11" x14ac:dyDescent="0.35">
      <c r="A1076" t="s">
        <v>97</v>
      </c>
      <c r="B1076" s="37"/>
      <c r="C1076" t="s">
        <v>100</v>
      </c>
      <c r="D1076" t="s">
        <v>87</v>
      </c>
      <c r="E1076" t="s">
        <v>399</v>
      </c>
      <c r="G1076">
        <v>2</v>
      </c>
      <c r="H1076">
        <v>0</v>
      </c>
      <c r="J1076">
        <v>0</v>
      </c>
      <c r="K1076">
        <v>0</v>
      </c>
    </row>
    <row r="1077" spans="1:11" x14ac:dyDescent="0.35">
      <c r="A1077" t="s">
        <v>97</v>
      </c>
      <c r="B1077" s="37"/>
      <c r="C1077" t="s">
        <v>100</v>
      </c>
      <c r="D1077" t="s">
        <v>87</v>
      </c>
      <c r="E1077" t="s">
        <v>394</v>
      </c>
      <c r="G1077">
        <v>6</v>
      </c>
      <c r="H1077">
        <v>1</v>
      </c>
      <c r="J1077">
        <v>12</v>
      </c>
      <c r="K1077">
        <v>-1</v>
      </c>
    </row>
    <row r="1078" spans="1:11" x14ac:dyDescent="0.35">
      <c r="A1078" t="s">
        <v>97</v>
      </c>
      <c r="B1078" s="37"/>
      <c r="C1078" t="s">
        <v>100</v>
      </c>
      <c r="D1078" t="s">
        <v>87</v>
      </c>
      <c r="E1078" t="s">
        <v>403</v>
      </c>
      <c r="G1078">
        <v>0</v>
      </c>
      <c r="H1078">
        <v>0</v>
      </c>
      <c r="J1078">
        <v>7</v>
      </c>
      <c r="K1078">
        <v>0</v>
      </c>
    </row>
    <row r="1079" spans="1:11" x14ac:dyDescent="0.35">
      <c r="A1079" t="s">
        <v>97</v>
      </c>
      <c r="B1079" s="37"/>
      <c r="C1079" t="s">
        <v>33</v>
      </c>
      <c r="D1079" t="s">
        <v>87</v>
      </c>
      <c r="E1079" t="s">
        <v>401</v>
      </c>
      <c r="G1079">
        <v>2</v>
      </c>
      <c r="H1079">
        <v>0</v>
      </c>
      <c r="J1079">
        <v>0</v>
      </c>
      <c r="K1079">
        <v>0</v>
      </c>
    </row>
    <row r="1080" spans="1:11" x14ac:dyDescent="0.35">
      <c r="A1080" t="s">
        <v>97</v>
      </c>
      <c r="B1080" s="37"/>
      <c r="C1080" t="s">
        <v>33</v>
      </c>
      <c r="D1080" t="s">
        <v>87</v>
      </c>
      <c r="E1080" t="s">
        <v>396</v>
      </c>
      <c r="G1080">
        <v>6</v>
      </c>
      <c r="H1080">
        <v>1</v>
      </c>
      <c r="J1080">
        <v>13</v>
      </c>
      <c r="K1080">
        <v>13</v>
      </c>
    </row>
    <row r="1081" spans="1:11" x14ac:dyDescent="0.35">
      <c r="A1081" t="s">
        <v>97</v>
      </c>
      <c r="B1081" s="37"/>
      <c r="C1081" t="s">
        <v>33</v>
      </c>
      <c r="D1081" t="s">
        <v>87</v>
      </c>
      <c r="E1081" t="s">
        <v>405</v>
      </c>
      <c r="G1081">
        <v>0</v>
      </c>
      <c r="H1081">
        <v>0</v>
      </c>
      <c r="J1081">
        <v>7</v>
      </c>
      <c r="K1081">
        <v>0</v>
      </c>
    </row>
    <row r="1082" spans="1:11" x14ac:dyDescent="0.35">
      <c r="A1082" t="s">
        <v>97</v>
      </c>
      <c r="B1082" s="37"/>
      <c r="C1082" t="s">
        <v>33</v>
      </c>
      <c r="E1082" t="s">
        <v>420</v>
      </c>
      <c r="G1082">
        <v>1</v>
      </c>
      <c r="H1082">
        <v>1</v>
      </c>
      <c r="J1082">
        <v>0</v>
      </c>
      <c r="K1082">
        <v>0</v>
      </c>
    </row>
    <row r="1083" spans="1:11" x14ac:dyDescent="0.35">
      <c r="A1083" t="s">
        <v>97</v>
      </c>
      <c r="B1083" s="37"/>
      <c r="C1083" t="s">
        <v>103</v>
      </c>
      <c r="E1083" t="s">
        <v>443</v>
      </c>
      <c r="G1083">
        <v>10</v>
      </c>
      <c r="H1083">
        <v>10</v>
      </c>
      <c r="K1083">
        <v>0</v>
      </c>
    </row>
    <row r="1084" spans="1:11" x14ac:dyDescent="0.35">
      <c r="A1084" t="s">
        <v>97</v>
      </c>
      <c r="B1084" s="37"/>
      <c r="C1084" t="s">
        <v>100</v>
      </c>
      <c r="D1084" t="s">
        <v>99</v>
      </c>
      <c r="E1084" t="s">
        <v>388</v>
      </c>
      <c r="G1084">
        <v>10</v>
      </c>
      <c r="H1084">
        <v>1</v>
      </c>
      <c r="J1084">
        <v>25</v>
      </c>
      <c r="K1084">
        <v>12</v>
      </c>
    </row>
    <row r="1085" spans="1:11" x14ac:dyDescent="0.35">
      <c r="A1085" t="s">
        <v>97</v>
      </c>
      <c r="B1085" s="37"/>
      <c r="C1085" t="s">
        <v>100</v>
      </c>
      <c r="D1085" t="s">
        <v>99</v>
      </c>
      <c r="E1085" t="s">
        <v>399</v>
      </c>
      <c r="G1085">
        <v>2</v>
      </c>
      <c r="H1085">
        <v>0</v>
      </c>
      <c r="J1085">
        <v>0</v>
      </c>
      <c r="K1085">
        <v>0</v>
      </c>
    </row>
    <row r="1086" spans="1:11" x14ac:dyDescent="0.35">
      <c r="A1086" t="s">
        <v>97</v>
      </c>
      <c r="B1086" s="37"/>
      <c r="C1086" t="s">
        <v>33</v>
      </c>
      <c r="D1086" t="s">
        <v>99</v>
      </c>
      <c r="E1086" t="s">
        <v>448</v>
      </c>
      <c r="G1086">
        <v>11</v>
      </c>
      <c r="H1086">
        <v>2</v>
      </c>
      <c r="J1086">
        <v>12</v>
      </c>
      <c r="K1086">
        <v>-1</v>
      </c>
    </row>
    <row r="1087" spans="1:11" x14ac:dyDescent="0.35">
      <c r="A1087" t="s">
        <v>97</v>
      </c>
      <c r="B1087" s="37"/>
      <c r="C1087" t="s">
        <v>33</v>
      </c>
      <c r="D1087" t="s">
        <v>99</v>
      </c>
      <c r="E1087" t="s">
        <v>401</v>
      </c>
      <c r="G1087">
        <v>2</v>
      </c>
      <c r="H1087">
        <v>0</v>
      </c>
      <c r="J1087">
        <v>0</v>
      </c>
      <c r="K1087">
        <v>0</v>
      </c>
    </row>
    <row r="1088" spans="1:11" x14ac:dyDescent="0.35">
      <c r="A1088" t="s">
        <v>97</v>
      </c>
      <c r="B1088" s="37"/>
      <c r="C1088" t="s">
        <v>100</v>
      </c>
      <c r="D1088" t="s">
        <v>87</v>
      </c>
      <c r="E1088" t="s">
        <v>392</v>
      </c>
      <c r="G1088">
        <v>31</v>
      </c>
      <c r="H1088">
        <v>1</v>
      </c>
      <c r="J1088">
        <v>16</v>
      </c>
      <c r="K1088">
        <v>1</v>
      </c>
    </row>
    <row r="1089" spans="1:11" x14ac:dyDescent="0.35">
      <c r="A1089" t="s">
        <v>97</v>
      </c>
      <c r="B1089" s="37"/>
      <c r="C1089" t="s">
        <v>33</v>
      </c>
      <c r="D1089" t="s">
        <v>87</v>
      </c>
      <c r="E1089" t="s">
        <v>401</v>
      </c>
      <c r="G1089">
        <v>2</v>
      </c>
      <c r="H1089">
        <v>0</v>
      </c>
      <c r="J1089">
        <v>0</v>
      </c>
      <c r="K1089">
        <v>0</v>
      </c>
    </row>
    <row r="1090" spans="1:11" x14ac:dyDescent="0.35">
      <c r="A1090" t="s">
        <v>97</v>
      </c>
      <c r="B1090" s="37"/>
      <c r="C1090" t="s">
        <v>33</v>
      </c>
      <c r="D1090" t="s">
        <v>87</v>
      </c>
      <c r="E1090" t="s">
        <v>396</v>
      </c>
      <c r="G1090">
        <v>6</v>
      </c>
      <c r="H1090">
        <v>1</v>
      </c>
      <c r="J1090">
        <v>12</v>
      </c>
      <c r="K1090">
        <v>-1</v>
      </c>
    </row>
    <row r="1091" spans="1:11" x14ac:dyDescent="0.35">
      <c r="A1091" t="s">
        <v>97</v>
      </c>
      <c r="B1091" s="37"/>
      <c r="C1091" t="s">
        <v>33</v>
      </c>
      <c r="D1091" t="s">
        <v>87</v>
      </c>
      <c r="E1091" t="s">
        <v>405</v>
      </c>
      <c r="G1091">
        <v>0</v>
      </c>
      <c r="H1091">
        <v>0</v>
      </c>
      <c r="J1091">
        <v>8</v>
      </c>
      <c r="K1091">
        <v>1</v>
      </c>
    </row>
    <row r="1092" spans="1:11" x14ac:dyDescent="0.35">
      <c r="A1092" t="s">
        <v>97</v>
      </c>
      <c r="B1092" s="37"/>
      <c r="C1092" t="s">
        <v>100</v>
      </c>
      <c r="D1092" t="s">
        <v>87</v>
      </c>
      <c r="E1092" t="s">
        <v>399</v>
      </c>
      <c r="G1092">
        <v>2</v>
      </c>
      <c r="H1092">
        <v>0</v>
      </c>
      <c r="J1092">
        <v>0</v>
      </c>
      <c r="K1092">
        <v>0</v>
      </c>
    </row>
    <row r="1093" spans="1:11" x14ac:dyDescent="0.35">
      <c r="A1093" t="s">
        <v>97</v>
      </c>
      <c r="B1093" s="37"/>
      <c r="C1093" t="s">
        <v>100</v>
      </c>
      <c r="D1093" t="s">
        <v>87</v>
      </c>
      <c r="E1093" t="s">
        <v>394</v>
      </c>
      <c r="G1093">
        <v>6</v>
      </c>
      <c r="H1093">
        <v>1</v>
      </c>
      <c r="J1093">
        <v>12</v>
      </c>
      <c r="K1093">
        <v>13</v>
      </c>
    </row>
    <row r="1094" spans="1:11" x14ac:dyDescent="0.35">
      <c r="A1094" t="s">
        <v>97</v>
      </c>
      <c r="B1094" s="37"/>
      <c r="C1094" t="s">
        <v>100</v>
      </c>
      <c r="D1094" t="s">
        <v>87</v>
      </c>
      <c r="E1094" t="s">
        <v>403</v>
      </c>
      <c r="G1094">
        <v>0</v>
      </c>
      <c r="H1094">
        <v>0</v>
      </c>
      <c r="J1094">
        <v>8</v>
      </c>
      <c r="K1094">
        <v>1</v>
      </c>
    </row>
    <row r="1095" spans="1:11" x14ac:dyDescent="0.35">
      <c r="A1095" t="s">
        <v>97</v>
      </c>
      <c r="B1095" s="37"/>
      <c r="C1095" t="s">
        <v>33</v>
      </c>
      <c r="E1095" t="s">
        <v>420</v>
      </c>
      <c r="G1095">
        <v>1</v>
      </c>
      <c r="H1095">
        <v>1</v>
      </c>
      <c r="J1095">
        <v>0</v>
      </c>
      <c r="K1095">
        <v>0</v>
      </c>
    </row>
    <row r="1096" spans="1:11" x14ac:dyDescent="0.35">
      <c r="A1096" t="s">
        <v>97</v>
      </c>
      <c r="B1096" s="37"/>
      <c r="C1096" t="s">
        <v>103</v>
      </c>
      <c r="E1096" t="s">
        <v>443</v>
      </c>
      <c r="G1096">
        <v>10</v>
      </c>
      <c r="H1096">
        <v>10</v>
      </c>
      <c r="K1096">
        <v>0</v>
      </c>
    </row>
    <row r="1097" spans="1:11" x14ac:dyDescent="0.35">
      <c r="A1097" t="s">
        <v>97</v>
      </c>
      <c r="B1097" s="37"/>
      <c r="C1097" t="s">
        <v>100</v>
      </c>
      <c r="D1097" t="s">
        <v>99</v>
      </c>
      <c r="E1097" t="s">
        <v>388</v>
      </c>
      <c r="G1097">
        <v>10</v>
      </c>
      <c r="H1097">
        <v>1</v>
      </c>
      <c r="J1097">
        <v>20</v>
      </c>
      <c r="K1097">
        <v>7</v>
      </c>
    </row>
    <row r="1098" spans="1:11" x14ac:dyDescent="0.35">
      <c r="A1098" t="s">
        <v>97</v>
      </c>
      <c r="B1098" s="37"/>
      <c r="C1098" t="s">
        <v>100</v>
      </c>
      <c r="D1098" t="s">
        <v>99</v>
      </c>
      <c r="E1098" t="s">
        <v>399</v>
      </c>
      <c r="G1098">
        <v>2</v>
      </c>
      <c r="H1098">
        <v>0</v>
      </c>
      <c r="J1098">
        <v>0</v>
      </c>
      <c r="K1098">
        <v>0</v>
      </c>
    </row>
    <row r="1099" spans="1:11" x14ac:dyDescent="0.35">
      <c r="A1099" t="s">
        <v>97</v>
      </c>
      <c r="B1099" s="37"/>
      <c r="C1099" t="s">
        <v>33</v>
      </c>
      <c r="D1099" t="s">
        <v>99</v>
      </c>
      <c r="E1099" t="s">
        <v>390</v>
      </c>
      <c r="G1099">
        <v>11</v>
      </c>
      <c r="H1099">
        <v>2</v>
      </c>
      <c r="J1099">
        <v>23</v>
      </c>
      <c r="K1099">
        <v>10</v>
      </c>
    </row>
    <row r="1100" spans="1:11" x14ac:dyDescent="0.35">
      <c r="A1100" t="s">
        <v>97</v>
      </c>
      <c r="B1100" s="37"/>
      <c r="C1100" t="s">
        <v>33</v>
      </c>
      <c r="D1100" t="s">
        <v>99</v>
      </c>
      <c r="E1100" t="s">
        <v>401</v>
      </c>
      <c r="G1100">
        <v>2</v>
      </c>
      <c r="H1100">
        <v>0</v>
      </c>
      <c r="J1100">
        <v>0</v>
      </c>
      <c r="K1100">
        <v>0</v>
      </c>
    </row>
    <row r="1101" spans="1:11" x14ac:dyDescent="0.35">
      <c r="A1101" t="s">
        <v>97</v>
      </c>
      <c r="B1101" s="37"/>
      <c r="C1101" t="s">
        <v>100</v>
      </c>
      <c r="D1101" t="s">
        <v>87</v>
      </c>
      <c r="E1101" t="s">
        <v>392</v>
      </c>
      <c r="G1101">
        <v>31</v>
      </c>
      <c r="H1101">
        <v>1</v>
      </c>
      <c r="J1101">
        <v>16</v>
      </c>
      <c r="K1101">
        <v>1</v>
      </c>
    </row>
    <row r="1102" spans="1:11" x14ac:dyDescent="0.35">
      <c r="A1102" t="s">
        <v>97</v>
      </c>
      <c r="B1102" s="37"/>
      <c r="C1102" t="s">
        <v>100</v>
      </c>
      <c r="D1102" t="s">
        <v>87</v>
      </c>
      <c r="E1102" t="s">
        <v>399</v>
      </c>
      <c r="G1102">
        <v>2</v>
      </c>
      <c r="H1102">
        <v>0</v>
      </c>
      <c r="J1102">
        <v>0</v>
      </c>
      <c r="K1102">
        <v>0</v>
      </c>
    </row>
    <row r="1103" spans="1:11" x14ac:dyDescent="0.35">
      <c r="A1103" t="s">
        <v>97</v>
      </c>
      <c r="B1103" s="37"/>
      <c r="C1103" t="s">
        <v>100</v>
      </c>
      <c r="D1103" t="s">
        <v>87</v>
      </c>
      <c r="E1103" t="s">
        <v>394</v>
      </c>
      <c r="G1103">
        <v>6</v>
      </c>
      <c r="H1103">
        <v>1</v>
      </c>
      <c r="J1103">
        <v>12</v>
      </c>
      <c r="K1103">
        <v>-1</v>
      </c>
    </row>
    <row r="1104" spans="1:11" x14ac:dyDescent="0.35">
      <c r="A1104" t="s">
        <v>97</v>
      </c>
      <c r="B1104" s="37"/>
      <c r="C1104" t="s">
        <v>100</v>
      </c>
      <c r="D1104" t="s">
        <v>87</v>
      </c>
      <c r="E1104" t="s">
        <v>403</v>
      </c>
      <c r="G1104">
        <v>0</v>
      </c>
      <c r="H1104">
        <v>0</v>
      </c>
      <c r="J1104">
        <v>7</v>
      </c>
      <c r="K1104">
        <v>0</v>
      </c>
    </row>
    <row r="1105" spans="1:11" x14ac:dyDescent="0.35">
      <c r="A1105" t="s">
        <v>97</v>
      </c>
      <c r="B1105" s="37"/>
      <c r="C1105" t="s">
        <v>33</v>
      </c>
      <c r="D1105" t="s">
        <v>87</v>
      </c>
      <c r="E1105" t="s">
        <v>401</v>
      </c>
      <c r="G1105">
        <v>2</v>
      </c>
      <c r="H1105">
        <v>0</v>
      </c>
      <c r="J1105">
        <v>0</v>
      </c>
      <c r="K1105">
        <v>0</v>
      </c>
    </row>
    <row r="1106" spans="1:11" x14ac:dyDescent="0.35">
      <c r="A1106" t="s">
        <v>97</v>
      </c>
      <c r="B1106" s="37"/>
      <c r="C1106" t="s">
        <v>33</v>
      </c>
      <c r="D1106" t="s">
        <v>87</v>
      </c>
      <c r="E1106" t="s">
        <v>396</v>
      </c>
      <c r="G1106">
        <v>6</v>
      </c>
      <c r="H1106">
        <v>1</v>
      </c>
      <c r="J1106">
        <v>13</v>
      </c>
      <c r="K1106">
        <v>13</v>
      </c>
    </row>
    <row r="1107" spans="1:11" x14ac:dyDescent="0.35">
      <c r="A1107" t="s">
        <v>97</v>
      </c>
      <c r="B1107" s="37"/>
      <c r="C1107" t="s">
        <v>33</v>
      </c>
      <c r="D1107" t="s">
        <v>87</v>
      </c>
      <c r="E1107" t="s">
        <v>405</v>
      </c>
      <c r="G1107">
        <v>0</v>
      </c>
      <c r="H1107">
        <v>0</v>
      </c>
      <c r="J1107">
        <v>7</v>
      </c>
      <c r="K1107">
        <v>0</v>
      </c>
    </row>
    <row r="1108" spans="1:11" x14ac:dyDescent="0.35">
      <c r="A1108" t="s">
        <v>97</v>
      </c>
      <c r="B1108" s="37"/>
      <c r="C1108" t="s">
        <v>33</v>
      </c>
      <c r="E1108" t="s">
        <v>420</v>
      </c>
      <c r="G1108">
        <v>1</v>
      </c>
      <c r="H1108">
        <v>1</v>
      </c>
      <c r="J1108">
        <v>0</v>
      </c>
      <c r="K1108">
        <v>0</v>
      </c>
    </row>
    <row r="1109" spans="1:11" x14ac:dyDescent="0.35">
      <c r="A1109" t="s">
        <v>97</v>
      </c>
      <c r="B1109" s="37"/>
      <c r="C1109" t="s">
        <v>103</v>
      </c>
      <c r="E1109" t="s">
        <v>443</v>
      </c>
      <c r="G1109">
        <v>10</v>
      </c>
      <c r="H1109">
        <v>10</v>
      </c>
      <c r="K1109">
        <v>0</v>
      </c>
    </row>
    <row r="1110" spans="1:11" x14ac:dyDescent="0.35">
      <c r="A1110" t="s">
        <v>97</v>
      </c>
      <c r="B1110" s="37"/>
      <c r="C1110" t="s">
        <v>100</v>
      </c>
      <c r="D1110" t="s">
        <v>99</v>
      </c>
      <c r="E1110" t="s">
        <v>388</v>
      </c>
      <c r="G1110">
        <v>9</v>
      </c>
      <c r="H1110">
        <v>0</v>
      </c>
      <c r="J1110">
        <v>24</v>
      </c>
      <c r="K1110">
        <v>11</v>
      </c>
    </row>
    <row r="1111" spans="1:11" x14ac:dyDescent="0.35">
      <c r="A1111" t="s">
        <v>97</v>
      </c>
      <c r="B1111" s="37"/>
      <c r="C1111" t="s">
        <v>100</v>
      </c>
      <c r="D1111" t="s">
        <v>99</v>
      </c>
      <c r="E1111" t="s">
        <v>399</v>
      </c>
      <c r="G1111">
        <v>2</v>
      </c>
      <c r="H1111">
        <v>0</v>
      </c>
      <c r="J1111">
        <v>0</v>
      </c>
      <c r="K1111">
        <v>0</v>
      </c>
    </row>
    <row r="1112" spans="1:11" x14ac:dyDescent="0.35">
      <c r="A1112" t="s">
        <v>97</v>
      </c>
      <c r="B1112" s="37"/>
      <c r="C1112" t="s">
        <v>33</v>
      </c>
      <c r="D1112" t="s">
        <v>99</v>
      </c>
      <c r="E1112" t="s">
        <v>448</v>
      </c>
      <c r="G1112">
        <v>11</v>
      </c>
      <c r="H1112">
        <v>2</v>
      </c>
      <c r="J1112">
        <v>25</v>
      </c>
      <c r="K1112">
        <v>12</v>
      </c>
    </row>
    <row r="1113" spans="1:11" x14ac:dyDescent="0.35">
      <c r="A1113" t="s">
        <v>97</v>
      </c>
      <c r="B1113" s="37"/>
      <c r="C1113" t="s">
        <v>33</v>
      </c>
      <c r="D1113" t="s">
        <v>99</v>
      </c>
      <c r="E1113" t="s">
        <v>401</v>
      </c>
      <c r="G1113">
        <v>2</v>
      </c>
      <c r="H1113">
        <v>0</v>
      </c>
      <c r="J1113">
        <v>0</v>
      </c>
      <c r="K1113">
        <v>0</v>
      </c>
    </row>
    <row r="1114" spans="1:11" x14ac:dyDescent="0.35">
      <c r="A1114" t="s">
        <v>97</v>
      </c>
      <c r="B1114" s="37"/>
      <c r="C1114" t="s">
        <v>100</v>
      </c>
      <c r="D1114" t="s">
        <v>87</v>
      </c>
      <c r="E1114" t="s">
        <v>392</v>
      </c>
      <c r="G1114">
        <v>31</v>
      </c>
      <c r="H1114">
        <v>1</v>
      </c>
      <c r="J1114">
        <v>16</v>
      </c>
      <c r="K1114">
        <v>1</v>
      </c>
    </row>
    <row r="1115" spans="1:11" x14ac:dyDescent="0.35">
      <c r="A1115" t="s">
        <v>97</v>
      </c>
      <c r="B1115" s="37"/>
      <c r="C1115" t="s">
        <v>100</v>
      </c>
      <c r="D1115" t="s">
        <v>87</v>
      </c>
      <c r="E1115" t="s">
        <v>399</v>
      </c>
      <c r="G1115">
        <v>2</v>
      </c>
      <c r="H1115">
        <v>0</v>
      </c>
      <c r="J1115">
        <v>0</v>
      </c>
      <c r="K1115">
        <v>0</v>
      </c>
    </row>
    <row r="1116" spans="1:11" x14ac:dyDescent="0.35">
      <c r="A1116" t="s">
        <v>97</v>
      </c>
      <c r="B1116" s="37"/>
      <c r="C1116" t="s">
        <v>100</v>
      </c>
      <c r="D1116" t="s">
        <v>87</v>
      </c>
      <c r="E1116" t="s">
        <v>394</v>
      </c>
      <c r="G1116">
        <v>6</v>
      </c>
      <c r="H1116">
        <v>1</v>
      </c>
      <c r="J1116">
        <v>13</v>
      </c>
      <c r="K1116">
        <v>0</v>
      </c>
    </row>
    <row r="1117" spans="1:11" x14ac:dyDescent="0.35">
      <c r="A1117" t="s">
        <v>97</v>
      </c>
      <c r="B1117" s="37"/>
      <c r="C1117" t="s">
        <v>100</v>
      </c>
      <c r="D1117" t="s">
        <v>87</v>
      </c>
      <c r="E1117" t="s">
        <v>403</v>
      </c>
      <c r="G1117">
        <v>0</v>
      </c>
      <c r="H1117">
        <v>0</v>
      </c>
      <c r="J1117">
        <v>8</v>
      </c>
      <c r="K1117">
        <v>1</v>
      </c>
    </row>
    <row r="1118" spans="1:11" x14ac:dyDescent="0.35">
      <c r="A1118" t="s">
        <v>97</v>
      </c>
      <c r="B1118" s="37"/>
      <c r="C1118" t="s">
        <v>33</v>
      </c>
      <c r="D1118" t="s">
        <v>87</v>
      </c>
      <c r="E1118" t="s">
        <v>401</v>
      </c>
      <c r="G1118">
        <v>2</v>
      </c>
      <c r="H1118">
        <v>0</v>
      </c>
      <c r="J1118">
        <v>0</v>
      </c>
      <c r="K1118">
        <v>0</v>
      </c>
    </row>
    <row r="1119" spans="1:11" x14ac:dyDescent="0.35">
      <c r="A1119" t="s">
        <v>97</v>
      </c>
      <c r="B1119" s="37"/>
      <c r="C1119" t="s">
        <v>33</v>
      </c>
      <c r="D1119" t="s">
        <v>87</v>
      </c>
      <c r="E1119" t="s">
        <v>396</v>
      </c>
      <c r="G1119">
        <v>6</v>
      </c>
      <c r="H1119">
        <v>1</v>
      </c>
      <c r="J1119">
        <v>13</v>
      </c>
      <c r="K1119">
        <v>13</v>
      </c>
    </row>
    <row r="1120" spans="1:11" x14ac:dyDescent="0.35">
      <c r="A1120" t="s">
        <v>97</v>
      </c>
      <c r="B1120" s="37"/>
      <c r="C1120" t="s">
        <v>33</v>
      </c>
      <c r="D1120" t="s">
        <v>87</v>
      </c>
      <c r="E1120" t="s">
        <v>405</v>
      </c>
      <c r="G1120">
        <v>0</v>
      </c>
      <c r="H1120">
        <v>0</v>
      </c>
      <c r="J1120">
        <v>8</v>
      </c>
      <c r="K1120">
        <v>1</v>
      </c>
    </row>
    <row r="1121" spans="1:11" x14ac:dyDescent="0.35">
      <c r="A1121" t="s">
        <v>97</v>
      </c>
      <c r="B1121" s="37"/>
      <c r="C1121" t="s">
        <v>33</v>
      </c>
      <c r="E1121" t="s">
        <v>420</v>
      </c>
      <c r="G1121">
        <v>1</v>
      </c>
      <c r="H1121">
        <v>1</v>
      </c>
      <c r="J1121">
        <v>0</v>
      </c>
      <c r="K1121">
        <v>0</v>
      </c>
    </row>
    <row r="1122" spans="1:11" x14ac:dyDescent="0.35">
      <c r="A1122" t="s">
        <v>97</v>
      </c>
      <c r="B1122" s="37"/>
      <c r="C1122" t="s">
        <v>103</v>
      </c>
      <c r="E1122" t="s">
        <v>443</v>
      </c>
      <c r="G1122">
        <v>10</v>
      </c>
      <c r="H1122">
        <v>10</v>
      </c>
      <c r="K1122">
        <v>0</v>
      </c>
    </row>
    <row r="1123" spans="1:11" x14ac:dyDescent="0.35">
      <c r="A1123" t="s">
        <v>97</v>
      </c>
      <c r="B1123" s="37"/>
      <c r="C1123" t="s">
        <v>33</v>
      </c>
      <c r="D1123" t="s">
        <v>99</v>
      </c>
      <c r="E1123" t="s">
        <v>388</v>
      </c>
      <c r="G1123">
        <v>10</v>
      </c>
      <c r="H1123">
        <v>1</v>
      </c>
      <c r="J1123">
        <v>22</v>
      </c>
      <c r="K1123">
        <v>9</v>
      </c>
    </row>
    <row r="1124" spans="1:11" x14ac:dyDescent="0.35">
      <c r="A1124" t="s">
        <v>97</v>
      </c>
      <c r="B1124" s="37"/>
      <c r="C1124" t="s">
        <v>33</v>
      </c>
      <c r="D1124" t="s">
        <v>99</v>
      </c>
      <c r="E1124" t="s">
        <v>401</v>
      </c>
      <c r="G1124">
        <v>2</v>
      </c>
      <c r="H1124">
        <v>0</v>
      </c>
      <c r="J1124">
        <v>0</v>
      </c>
      <c r="K1124">
        <v>0</v>
      </c>
    </row>
    <row r="1125" spans="1:11" x14ac:dyDescent="0.35">
      <c r="A1125" t="s">
        <v>97</v>
      </c>
      <c r="B1125" s="37"/>
      <c r="C1125" t="s">
        <v>100</v>
      </c>
      <c r="D1125" t="s">
        <v>99</v>
      </c>
      <c r="E1125" t="s">
        <v>390</v>
      </c>
      <c r="G1125">
        <v>9</v>
      </c>
      <c r="H1125">
        <v>0</v>
      </c>
      <c r="J1125">
        <v>22</v>
      </c>
      <c r="K1125">
        <v>9</v>
      </c>
    </row>
    <row r="1126" spans="1:11" x14ac:dyDescent="0.35">
      <c r="A1126" t="s">
        <v>97</v>
      </c>
      <c r="B1126" s="37"/>
      <c r="C1126" t="s">
        <v>100</v>
      </c>
      <c r="D1126" t="s">
        <v>99</v>
      </c>
      <c r="E1126" t="s">
        <v>399</v>
      </c>
      <c r="G1126">
        <v>2</v>
      </c>
      <c r="H1126">
        <v>0</v>
      </c>
      <c r="J1126">
        <v>0</v>
      </c>
      <c r="K1126">
        <v>0</v>
      </c>
    </row>
    <row r="1127" spans="1:11" x14ac:dyDescent="0.35">
      <c r="A1127" t="s">
        <v>97</v>
      </c>
      <c r="B1127" s="37"/>
      <c r="C1127" t="s">
        <v>100</v>
      </c>
      <c r="D1127" t="s">
        <v>87</v>
      </c>
      <c r="E1127" t="s">
        <v>392</v>
      </c>
      <c r="G1127">
        <v>31</v>
      </c>
      <c r="H1127">
        <v>1</v>
      </c>
      <c r="J1127">
        <v>16</v>
      </c>
      <c r="K1127">
        <v>1</v>
      </c>
    </row>
    <row r="1128" spans="1:11" x14ac:dyDescent="0.35">
      <c r="A1128" t="s">
        <v>97</v>
      </c>
      <c r="B1128" s="37"/>
      <c r="C1128" t="s">
        <v>100</v>
      </c>
      <c r="D1128" t="s">
        <v>87</v>
      </c>
      <c r="E1128" t="s">
        <v>399</v>
      </c>
      <c r="G1128">
        <v>2</v>
      </c>
      <c r="H1128">
        <v>0</v>
      </c>
      <c r="J1128">
        <v>0</v>
      </c>
      <c r="K1128">
        <v>0</v>
      </c>
    </row>
    <row r="1129" spans="1:11" x14ac:dyDescent="0.35">
      <c r="A1129" t="s">
        <v>97</v>
      </c>
      <c r="B1129" s="37"/>
      <c r="C1129" t="s">
        <v>100</v>
      </c>
      <c r="D1129" t="s">
        <v>87</v>
      </c>
      <c r="E1129" t="s">
        <v>394</v>
      </c>
      <c r="G1129">
        <v>6</v>
      </c>
      <c r="H1129">
        <v>1</v>
      </c>
      <c r="J1129">
        <v>13</v>
      </c>
      <c r="K1129">
        <v>0</v>
      </c>
    </row>
    <row r="1130" spans="1:11" x14ac:dyDescent="0.35">
      <c r="A1130" t="s">
        <v>97</v>
      </c>
      <c r="B1130" s="37"/>
      <c r="C1130" t="s">
        <v>100</v>
      </c>
      <c r="D1130" t="s">
        <v>87</v>
      </c>
      <c r="E1130" t="s">
        <v>403</v>
      </c>
      <c r="G1130">
        <v>0</v>
      </c>
      <c r="H1130">
        <v>0</v>
      </c>
      <c r="J1130">
        <v>7</v>
      </c>
      <c r="K1130">
        <v>0</v>
      </c>
    </row>
    <row r="1131" spans="1:11" x14ac:dyDescent="0.35">
      <c r="A1131" t="s">
        <v>97</v>
      </c>
      <c r="B1131" s="37"/>
      <c r="C1131" t="s">
        <v>33</v>
      </c>
      <c r="D1131" t="s">
        <v>87</v>
      </c>
      <c r="E1131" t="s">
        <v>401</v>
      </c>
      <c r="G1131">
        <v>2</v>
      </c>
      <c r="H1131">
        <v>0</v>
      </c>
      <c r="J1131">
        <v>0</v>
      </c>
      <c r="K1131">
        <v>0</v>
      </c>
    </row>
    <row r="1132" spans="1:11" x14ac:dyDescent="0.35">
      <c r="A1132" t="s">
        <v>97</v>
      </c>
      <c r="B1132" s="37"/>
      <c r="C1132" t="s">
        <v>33</v>
      </c>
      <c r="D1132" t="s">
        <v>87</v>
      </c>
      <c r="E1132" t="s">
        <v>396</v>
      </c>
      <c r="G1132">
        <v>6</v>
      </c>
      <c r="H1132">
        <v>1</v>
      </c>
      <c r="J1132">
        <v>13</v>
      </c>
      <c r="K1132">
        <v>13</v>
      </c>
    </row>
    <row r="1133" spans="1:11" x14ac:dyDescent="0.35">
      <c r="A1133" t="s">
        <v>97</v>
      </c>
      <c r="B1133" s="37"/>
      <c r="C1133" t="s">
        <v>33</v>
      </c>
      <c r="D1133" t="s">
        <v>87</v>
      </c>
      <c r="E1133" t="s">
        <v>405</v>
      </c>
      <c r="G1133">
        <v>0</v>
      </c>
      <c r="H1133">
        <v>0</v>
      </c>
      <c r="J1133">
        <v>7</v>
      </c>
      <c r="K1133">
        <v>0</v>
      </c>
    </row>
    <row r="1134" spans="1:11" x14ac:dyDescent="0.35">
      <c r="A1134" t="s">
        <v>97</v>
      </c>
      <c r="B1134" s="37"/>
      <c r="C1134" t="s">
        <v>33</v>
      </c>
      <c r="E1134" t="s">
        <v>420</v>
      </c>
      <c r="G1134">
        <v>1</v>
      </c>
      <c r="H1134">
        <v>1</v>
      </c>
      <c r="J1134">
        <v>0</v>
      </c>
      <c r="K1134">
        <v>0</v>
      </c>
    </row>
    <row r="1135" spans="1:11" x14ac:dyDescent="0.35">
      <c r="A1135" t="s">
        <v>97</v>
      </c>
      <c r="B1135" s="37"/>
      <c r="C1135" t="s">
        <v>103</v>
      </c>
      <c r="E1135" t="s">
        <v>443</v>
      </c>
      <c r="G1135">
        <v>10</v>
      </c>
      <c r="H1135">
        <v>10</v>
      </c>
      <c r="K113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D4220-C103-4561-91B4-B56EC450DC7E}">
  <sheetPr>
    <tabColor rgb="FF00B050"/>
  </sheetPr>
  <dimension ref="A1:W309"/>
  <sheetViews>
    <sheetView showGridLines="0" zoomScale="55" zoomScaleNormal="55" zoomScaleSheetLayoutView="50" workbookViewId="0">
      <selection activeCell="H40" sqref="H40"/>
    </sheetView>
  </sheetViews>
  <sheetFormatPr defaultRowHeight="14.5" x14ac:dyDescent="0.35"/>
  <cols>
    <col min="1" max="1" width="30.7265625" style="39" customWidth="1"/>
    <col min="2" max="2" width="2.1796875" customWidth="1"/>
    <col min="3" max="3" width="20.1796875" bestFit="1" customWidth="1"/>
    <col min="4" max="4" width="44.81640625" customWidth="1"/>
    <col min="5" max="7" width="16.81640625" customWidth="1"/>
    <col min="8" max="8" width="16.81640625" style="15" customWidth="1"/>
    <col min="9" max="9" width="16.81640625" customWidth="1"/>
    <col min="10" max="10" width="19.54296875" bestFit="1" customWidth="1"/>
    <col min="11" max="11" width="16.26953125" customWidth="1"/>
    <col min="12" max="15" width="23.453125" customWidth="1"/>
    <col min="16" max="16" width="21.7265625" customWidth="1"/>
    <col min="17" max="17" width="10.54296875" bestFit="1" customWidth="1"/>
    <col min="18" max="18" width="12.54296875" bestFit="1" customWidth="1"/>
    <col min="19" max="19" width="12.26953125" bestFit="1" customWidth="1"/>
    <col min="20" max="20" width="32.453125" customWidth="1"/>
    <col min="21" max="22" width="5.7265625" customWidth="1"/>
    <col min="23" max="23" width="17.81640625" customWidth="1"/>
    <col min="24" max="24" width="25.1796875" bestFit="1" customWidth="1"/>
    <col min="25" max="25" width="11.1796875" bestFit="1" customWidth="1"/>
    <col min="26" max="26" width="11" bestFit="1" customWidth="1"/>
    <col min="27" max="27" width="16.453125" bestFit="1" customWidth="1"/>
    <col min="28" max="28" width="18.1796875" customWidth="1"/>
  </cols>
  <sheetData>
    <row r="1" spans="1:23" ht="26" x14ac:dyDescent="0.6">
      <c r="A1" s="38" t="s">
        <v>104</v>
      </c>
      <c r="C1" s="13" t="s">
        <v>105</v>
      </c>
      <c r="K1" s="18"/>
      <c r="L1" s="13"/>
      <c r="M1" s="13"/>
      <c r="N1" s="13"/>
      <c r="O1" s="13"/>
      <c r="W1" s="12"/>
    </row>
    <row r="3" spans="1:23" x14ac:dyDescent="0.35">
      <c r="C3" s="40" t="s">
        <v>106</v>
      </c>
    </row>
    <row r="4" spans="1:23" ht="15.5" x14ac:dyDescent="0.35">
      <c r="C4" s="178"/>
      <c r="D4" s="178" t="s">
        <v>107</v>
      </c>
      <c r="E4" s="178"/>
      <c r="F4" s="178"/>
      <c r="G4" s="178"/>
      <c r="H4" s="178"/>
      <c r="I4" s="178"/>
    </row>
    <row r="5" spans="1:23" ht="31" x14ac:dyDescent="0.35">
      <c r="C5" s="178" t="s">
        <v>0</v>
      </c>
      <c r="D5" s="32" t="s">
        <v>108</v>
      </c>
      <c r="E5" s="179" t="s">
        <v>109</v>
      </c>
      <c r="F5" s="179" t="s">
        <v>110</v>
      </c>
      <c r="G5" s="32" t="s">
        <v>111</v>
      </c>
      <c r="H5" s="179" t="s">
        <v>112</v>
      </c>
      <c r="I5" s="179" t="s">
        <v>113</v>
      </c>
    </row>
    <row r="6" spans="1:23" ht="15.5" x14ac:dyDescent="0.35">
      <c r="C6" s="17" t="s">
        <v>11</v>
      </c>
      <c r="D6" s="176">
        <v>166</v>
      </c>
      <c r="E6" s="176">
        <v>174</v>
      </c>
      <c r="F6" s="177">
        <v>8</v>
      </c>
      <c r="G6" s="176">
        <v>10</v>
      </c>
      <c r="H6" s="176">
        <v>6</v>
      </c>
      <c r="I6" s="176">
        <v>-4</v>
      </c>
    </row>
    <row r="7" spans="1:23" ht="15.5" x14ac:dyDescent="0.35">
      <c r="C7" s="17" t="s">
        <v>62</v>
      </c>
      <c r="D7" s="176">
        <v>166</v>
      </c>
      <c r="E7" s="176">
        <v>177</v>
      </c>
      <c r="F7" s="177">
        <v>11</v>
      </c>
      <c r="G7" s="176">
        <v>10</v>
      </c>
      <c r="H7" s="176">
        <v>8</v>
      </c>
      <c r="I7" s="176">
        <v>-2</v>
      </c>
    </row>
    <row r="8" spans="1:23" ht="15.5" x14ac:dyDescent="0.35">
      <c r="C8" s="17" t="s">
        <v>67</v>
      </c>
      <c r="D8" s="176">
        <v>292</v>
      </c>
      <c r="E8" s="176">
        <v>293</v>
      </c>
      <c r="F8" s="177">
        <v>1</v>
      </c>
      <c r="G8" s="176">
        <v>50</v>
      </c>
      <c r="H8" s="176">
        <v>39</v>
      </c>
      <c r="I8" s="176">
        <v>-11</v>
      </c>
    </row>
    <row r="9" spans="1:23" ht="15.5" x14ac:dyDescent="0.35">
      <c r="C9" s="17" t="s">
        <v>91</v>
      </c>
      <c r="D9" s="176">
        <v>294</v>
      </c>
      <c r="E9" s="176">
        <v>293</v>
      </c>
      <c r="F9" s="177">
        <v>3</v>
      </c>
      <c r="G9" s="176">
        <v>52</v>
      </c>
      <c r="H9" s="176">
        <v>34</v>
      </c>
      <c r="I9" s="176">
        <v>-18</v>
      </c>
    </row>
    <row r="10" spans="1:23" ht="15.5" x14ac:dyDescent="0.35">
      <c r="C10" s="17" t="s">
        <v>97</v>
      </c>
      <c r="D10" s="176">
        <v>66</v>
      </c>
      <c r="E10" s="176">
        <v>85</v>
      </c>
      <c r="F10" s="177">
        <v>19</v>
      </c>
      <c r="G10" s="176">
        <v>81</v>
      </c>
      <c r="H10" s="176">
        <v>92</v>
      </c>
      <c r="I10" s="176">
        <v>24</v>
      </c>
    </row>
    <row r="11" spans="1:23" ht="15.5" x14ac:dyDescent="0.35">
      <c r="C11" s="17" t="s">
        <v>114</v>
      </c>
      <c r="D11" s="176">
        <v>984</v>
      </c>
      <c r="E11" s="176">
        <v>1022</v>
      </c>
      <c r="F11" s="177">
        <v>42</v>
      </c>
      <c r="G11" s="176">
        <v>203</v>
      </c>
      <c r="H11" s="176">
        <v>179</v>
      </c>
      <c r="I11" s="176">
        <v>-11</v>
      </c>
    </row>
    <row r="12" spans="1:23" x14ac:dyDescent="0.35">
      <c r="H12"/>
    </row>
    <row r="13" spans="1:23" x14ac:dyDescent="0.35">
      <c r="H13"/>
    </row>
    <row r="15" spans="1:23" x14ac:dyDescent="0.35">
      <c r="C15" s="40" t="s">
        <v>115</v>
      </c>
    </row>
    <row r="16" spans="1:23" ht="15.5" x14ac:dyDescent="0.35">
      <c r="C16" s="178"/>
      <c r="D16" s="178"/>
      <c r="E16" s="178" t="s">
        <v>107</v>
      </c>
      <c r="F16" s="178"/>
      <c r="G16" s="178"/>
      <c r="H16" s="178"/>
      <c r="I16" s="178"/>
      <c r="J16" s="178"/>
    </row>
    <row r="17" spans="3:20" ht="31" x14ac:dyDescent="0.35">
      <c r="C17" s="178" t="s">
        <v>0</v>
      </c>
      <c r="D17" s="36" t="s">
        <v>3</v>
      </c>
      <c r="E17" s="32" t="s">
        <v>108</v>
      </c>
      <c r="F17" s="179" t="s">
        <v>109</v>
      </c>
      <c r="G17" s="179" t="s">
        <v>110</v>
      </c>
      <c r="H17" s="32" t="s">
        <v>111</v>
      </c>
      <c r="I17" s="179" t="s">
        <v>112</v>
      </c>
      <c r="J17" s="179" t="s">
        <v>113</v>
      </c>
    </row>
    <row r="18" spans="3:20" ht="15.5" x14ac:dyDescent="0.35">
      <c r="C18" s="17" t="s">
        <v>91</v>
      </c>
      <c r="D18" s="17" t="s">
        <v>68</v>
      </c>
      <c r="E18" s="176">
        <v>59</v>
      </c>
      <c r="F18" s="176">
        <v>56</v>
      </c>
      <c r="G18" s="177">
        <v>-1</v>
      </c>
      <c r="H18" s="176"/>
      <c r="I18" s="176"/>
      <c r="J18" s="176">
        <v>0</v>
      </c>
    </row>
    <row r="19" spans="3:20" ht="15.5" x14ac:dyDescent="0.35">
      <c r="C19" s="17"/>
      <c r="D19" s="17" t="s">
        <v>92</v>
      </c>
      <c r="E19" s="176">
        <v>62</v>
      </c>
      <c r="F19" s="176">
        <v>63</v>
      </c>
      <c r="G19" s="177">
        <v>1</v>
      </c>
      <c r="H19" s="176">
        <v>9</v>
      </c>
      <c r="I19" s="176">
        <v>4</v>
      </c>
      <c r="J19" s="176">
        <v>-5</v>
      </c>
    </row>
    <row r="20" spans="3:20" ht="15.5" x14ac:dyDescent="0.35">
      <c r="C20" s="17"/>
      <c r="D20" s="17" t="s">
        <v>93</v>
      </c>
      <c r="E20" s="176">
        <v>71</v>
      </c>
      <c r="F20" s="176">
        <v>69</v>
      </c>
      <c r="G20" s="177">
        <v>-2</v>
      </c>
      <c r="H20" s="176">
        <v>27</v>
      </c>
      <c r="I20" s="176">
        <v>22</v>
      </c>
      <c r="J20" s="176">
        <v>-5</v>
      </c>
    </row>
    <row r="21" spans="3:20" ht="15.5" x14ac:dyDescent="0.35">
      <c r="C21" s="17"/>
      <c r="D21" s="17" t="s">
        <v>94</v>
      </c>
      <c r="E21" s="176">
        <v>17</v>
      </c>
      <c r="F21" s="176">
        <v>20</v>
      </c>
      <c r="G21" s="177">
        <v>3</v>
      </c>
      <c r="H21" s="176">
        <v>16</v>
      </c>
      <c r="I21" s="176">
        <v>8</v>
      </c>
      <c r="J21" s="176">
        <v>-8</v>
      </c>
    </row>
    <row r="22" spans="3:20" ht="15.5" x14ac:dyDescent="0.35">
      <c r="C22" s="17"/>
      <c r="D22" s="17" t="s">
        <v>95</v>
      </c>
      <c r="E22" s="176">
        <v>85</v>
      </c>
      <c r="F22" s="176">
        <v>85</v>
      </c>
      <c r="G22" s="177">
        <v>2</v>
      </c>
      <c r="H22" s="176"/>
      <c r="I22" s="176">
        <v>0</v>
      </c>
      <c r="J22" s="176">
        <v>0</v>
      </c>
    </row>
    <row r="23" spans="3:20" ht="15.5" x14ac:dyDescent="0.35">
      <c r="C23" s="17" t="s">
        <v>116</v>
      </c>
      <c r="D23" s="17"/>
      <c r="E23" s="176">
        <v>294</v>
      </c>
      <c r="F23" s="176">
        <v>293</v>
      </c>
      <c r="G23" s="177">
        <v>3</v>
      </c>
      <c r="H23" s="176">
        <v>52</v>
      </c>
      <c r="I23" s="176">
        <v>34</v>
      </c>
      <c r="J23" s="176">
        <v>-18</v>
      </c>
    </row>
    <row r="24" spans="3:20" ht="15.5" x14ac:dyDescent="0.35">
      <c r="C24" s="17" t="s">
        <v>114</v>
      </c>
      <c r="D24" s="17"/>
      <c r="E24" s="176">
        <v>294</v>
      </c>
      <c r="F24" s="176">
        <v>293</v>
      </c>
      <c r="G24" s="177">
        <v>3</v>
      </c>
      <c r="H24" s="176">
        <v>52</v>
      </c>
      <c r="I24" s="176">
        <v>34</v>
      </c>
      <c r="J24" s="176">
        <v>-18</v>
      </c>
    </row>
    <row r="25" spans="3:20" x14ac:dyDescent="0.35">
      <c r="H25"/>
    </row>
    <row r="26" spans="3:20" x14ac:dyDescent="0.35">
      <c r="H26"/>
      <c r="P26" s="16" t="s">
        <v>117</v>
      </c>
      <c r="Q26" s="16" t="s">
        <v>67</v>
      </c>
      <c r="R26" s="16" t="s">
        <v>91</v>
      </c>
      <c r="S26" s="16" t="s">
        <v>118</v>
      </c>
      <c r="T26" s="16" t="s">
        <v>119</v>
      </c>
    </row>
    <row r="27" spans="3:20" x14ac:dyDescent="0.35">
      <c r="H27"/>
      <c r="P27" t="s">
        <v>69</v>
      </c>
      <c r="Q27">
        <v>4</v>
      </c>
      <c r="R27">
        <v>4</v>
      </c>
      <c r="S27">
        <f>SUM(Q27:R27)</f>
        <v>8</v>
      </c>
    </row>
    <row r="28" spans="3:20" x14ac:dyDescent="0.35">
      <c r="H28"/>
      <c r="P28" t="s">
        <v>71</v>
      </c>
      <c r="Q28">
        <v>4</v>
      </c>
      <c r="R28">
        <v>4</v>
      </c>
      <c r="S28">
        <f t="shared" ref="S28:S31" si="0">SUM(Q28:R28)</f>
        <v>8</v>
      </c>
    </row>
    <row r="29" spans="3:20" x14ac:dyDescent="0.35">
      <c r="H29"/>
      <c r="P29" s="14" t="s">
        <v>73</v>
      </c>
      <c r="Q29">
        <v>5</v>
      </c>
      <c r="R29">
        <v>5</v>
      </c>
      <c r="S29">
        <f t="shared" si="0"/>
        <v>10</v>
      </c>
      <c r="T29" t="s">
        <v>120</v>
      </c>
    </row>
    <row r="30" spans="3:20" x14ac:dyDescent="0.35">
      <c r="H30"/>
      <c r="P30" t="s">
        <v>74</v>
      </c>
      <c r="Q30">
        <v>5</v>
      </c>
      <c r="R30">
        <v>5</v>
      </c>
      <c r="S30">
        <f t="shared" si="0"/>
        <v>10</v>
      </c>
      <c r="T30" t="s">
        <v>120</v>
      </c>
    </row>
    <row r="31" spans="3:20" ht="15.5" x14ac:dyDescent="0.35">
      <c r="H31"/>
      <c r="M31" s="11"/>
      <c r="N31" s="11"/>
      <c r="O31" s="11"/>
      <c r="P31" s="15" t="s">
        <v>118</v>
      </c>
      <c r="Q31" s="15">
        <f>SUM(Q27:Q30)</f>
        <v>18</v>
      </c>
      <c r="R31" s="15">
        <f>SUM(R27:R30)</f>
        <v>18</v>
      </c>
      <c r="S31" s="15">
        <f t="shared" si="0"/>
        <v>36</v>
      </c>
    </row>
    <row r="32" spans="3:20" ht="15.5" x14ac:dyDescent="0.35">
      <c r="H32"/>
      <c r="M32" s="11"/>
      <c r="N32" s="11"/>
      <c r="O32" s="11"/>
    </row>
    <row r="33" spans="8:15" ht="15.5" x14ac:dyDescent="0.35">
      <c r="H33"/>
      <c r="M33" s="11"/>
      <c r="N33" s="11"/>
      <c r="O33" s="11"/>
    </row>
    <row r="34" spans="8:15" ht="15.5" x14ac:dyDescent="0.35">
      <c r="H34"/>
      <c r="M34" s="11"/>
      <c r="N34" s="11"/>
      <c r="O34" s="11"/>
    </row>
    <row r="35" spans="8:15" x14ac:dyDescent="0.35">
      <c r="H35"/>
    </row>
    <row r="36" spans="8:15" x14ac:dyDescent="0.35">
      <c r="H36"/>
    </row>
    <row r="37" spans="8:15" x14ac:dyDescent="0.35">
      <c r="H37"/>
    </row>
    <row r="38" spans="8:15" x14ac:dyDescent="0.35">
      <c r="H38"/>
    </row>
    <row r="39" spans="8:15" x14ac:dyDescent="0.35">
      <c r="H39"/>
    </row>
    <row r="40" spans="8:15" x14ac:dyDescent="0.35">
      <c r="H40"/>
    </row>
    <row r="41" spans="8:15" x14ac:dyDescent="0.35">
      <c r="H41"/>
    </row>
    <row r="42" spans="8:15" x14ac:dyDescent="0.35">
      <c r="H42"/>
    </row>
    <row r="43" spans="8:15" x14ac:dyDescent="0.35">
      <c r="H43"/>
    </row>
    <row r="44" spans="8:15" x14ac:dyDescent="0.35">
      <c r="H44"/>
    </row>
    <row r="45" spans="8:15" x14ac:dyDescent="0.35">
      <c r="H45"/>
    </row>
    <row r="46" spans="8:15" x14ac:dyDescent="0.35">
      <c r="H46"/>
    </row>
    <row r="47" spans="8:15" x14ac:dyDescent="0.35">
      <c r="H47"/>
    </row>
    <row r="48" spans="8:15" x14ac:dyDescent="0.35">
      <c r="H48"/>
    </row>
    <row r="49" spans="8:8" x14ac:dyDescent="0.35">
      <c r="H49"/>
    </row>
    <row r="50" spans="8:8" x14ac:dyDescent="0.35">
      <c r="H50"/>
    </row>
    <row r="51" spans="8:8" x14ac:dyDescent="0.35">
      <c r="H51"/>
    </row>
    <row r="52" spans="8:8" x14ac:dyDescent="0.35">
      <c r="H52"/>
    </row>
    <row r="53" spans="8:8" x14ac:dyDescent="0.35">
      <c r="H53"/>
    </row>
    <row r="54" spans="8:8" x14ac:dyDescent="0.35">
      <c r="H54"/>
    </row>
    <row r="55" spans="8:8" x14ac:dyDescent="0.35">
      <c r="H55"/>
    </row>
    <row r="56" spans="8:8" x14ac:dyDescent="0.35">
      <c r="H56"/>
    </row>
    <row r="57" spans="8:8" x14ac:dyDescent="0.35">
      <c r="H57"/>
    </row>
    <row r="58" spans="8:8" x14ac:dyDescent="0.35">
      <c r="H58"/>
    </row>
    <row r="59" spans="8:8" x14ac:dyDescent="0.35">
      <c r="H59"/>
    </row>
    <row r="60" spans="8:8" x14ac:dyDescent="0.35">
      <c r="H60"/>
    </row>
    <row r="61" spans="8:8" x14ac:dyDescent="0.35">
      <c r="H61"/>
    </row>
    <row r="62" spans="8:8" x14ac:dyDescent="0.35">
      <c r="H62"/>
    </row>
    <row r="63" spans="8:8" x14ac:dyDescent="0.35">
      <c r="H63"/>
    </row>
    <row r="64" spans="8:8" x14ac:dyDescent="0.35">
      <c r="H64"/>
    </row>
    <row r="65" spans="8:8" x14ac:dyDescent="0.35">
      <c r="H65"/>
    </row>
    <row r="66" spans="8:8" x14ac:dyDescent="0.35">
      <c r="H66"/>
    </row>
    <row r="234" spans="3:11" x14ac:dyDescent="0.35">
      <c r="C234" s="40" t="s">
        <v>115</v>
      </c>
    </row>
    <row r="235" spans="3:11" ht="15.5" x14ac:dyDescent="0.35">
      <c r="C235" s="178"/>
      <c r="D235" s="178"/>
      <c r="E235" s="178"/>
      <c r="F235" s="178" t="s">
        <v>107</v>
      </c>
      <c r="G235" s="178"/>
      <c r="H235" s="178"/>
      <c r="I235" s="178"/>
      <c r="J235" s="178"/>
      <c r="K235" s="178"/>
    </row>
    <row r="236" spans="3:11" ht="31" x14ac:dyDescent="0.35">
      <c r="C236" s="178" t="s">
        <v>0</v>
      </c>
      <c r="D236" s="154" t="s">
        <v>4</v>
      </c>
      <c r="E236" s="36" t="s">
        <v>3</v>
      </c>
      <c r="F236" s="32" t="s">
        <v>108</v>
      </c>
      <c r="G236" s="179" t="s">
        <v>109</v>
      </c>
      <c r="H236" s="179" t="s">
        <v>110</v>
      </c>
      <c r="I236" s="32" t="s">
        <v>111</v>
      </c>
      <c r="J236" s="179" t="s">
        <v>112</v>
      </c>
      <c r="K236" s="179" t="s">
        <v>113</v>
      </c>
    </row>
    <row r="237" spans="3:11" ht="31" x14ac:dyDescent="0.35">
      <c r="C237" s="17" t="s">
        <v>11</v>
      </c>
      <c r="D237" s="17" t="s">
        <v>14</v>
      </c>
      <c r="E237" s="17" t="s">
        <v>13</v>
      </c>
      <c r="F237" s="176">
        <v>33</v>
      </c>
      <c r="G237" s="176">
        <v>33</v>
      </c>
      <c r="H237" s="177">
        <v>0</v>
      </c>
      <c r="I237" s="176"/>
      <c r="J237" s="176"/>
      <c r="K237" s="176">
        <v>0</v>
      </c>
    </row>
    <row r="238" spans="3:11" ht="31" x14ac:dyDescent="0.35">
      <c r="C238" s="17"/>
      <c r="D238" s="17" t="s">
        <v>16</v>
      </c>
      <c r="E238" s="17" t="s">
        <v>15</v>
      </c>
      <c r="F238" s="176">
        <v>85</v>
      </c>
      <c r="G238" s="176">
        <v>87</v>
      </c>
      <c r="H238" s="177">
        <v>2</v>
      </c>
      <c r="I238" s="176"/>
      <c r="J238" s="176"/>
      <c r="K238" s="176">
        <v>0</v>
      </c>
    </row>
    <row r="239" spans="3:11" ht="31" x14ac:dyDescent="0.35">
      <c r="C239" s="17"/>
      <c r="D239" s="17" t="s">
        <v>23</v>
      </c>
      <c r="E239" s="17" t="s">
        <v>13</v>
      </c>
      <c r="F239" s="176">
        <v>10</v>
      </c>
      <c r="G239" s="176">
        <v>11</v>
      </c>
      <c r="H239" s="177">
        <v>1</v>
      </c>
      <c r="I239" s="176">
        <v>2</v>
      </c>
      <c r="J239" s="176">
        <v>2</v>
      </c>
      <c r="K239" s="176">
        <v>0</v>
      </c>
    </row>
    <row r="240" spans="3:11" ht="31" x14ac:dyDescent="0.35">
      <c r="C240" s="17"/>
      <c r="D240" s="17" t="s">
        <v>24</v>
      </c>
      <c r="E240" s="17" t="s">
        <v>13</v>
      </c>
      <c r="F240" s="176">
        <v>19</v>
      </c>
      <c r="G240" s="176">
        <v>22</v>
      </c>
      <c r="H240" s="177">
        <v>3</v>
      </c>
      <c r="I240" s="176">
        <v>4</v>
      </c>
      <c r="J240" s="176">
        <v>2</v>
      </c>
      <c r="K240" s="176">
        <v>-2</v>
      </c>
    </row>
    <row r="241" spans="3:11" ht="31" x14ac:dyDescent="0.35">
      <c r="C241" s="17"/>
      <c r="D241" s="17" t="s">
        <v>25</v>
      </c>
      <c r="E241" s="17" t="s">
        <v>13</v>
      </c>
      <c r="F241" s="176">
        <v>19</v>
      </c>
      <c r="G241" s="176">
        <v>21</v>
      </c>
      <c r="H241" s="177">
        <v>2</v>
      </c>
      <c r="I241" s="176">
        <v>4</v>
      </c>
      <c r="J241" s="176">
        <v>2</v>
      </c>
      <c r="K241" s="176">
        <v>-2</v>
      </c>
    </row>
    <row r="242" spans="3:11" ht="15.5" x14ac:dyDescent="0.35">
      <c r="C242" s="17" t="s">
        <v>121</v>
      </c>
      <c r="D242" s="17"/>
      <c r="E242" s="17"/>
      <c r="F242" s="176">
        <v>166</v>
      </c>
      <c r="G242" s="176">
        <v>174</v>
      </c>
      <c r="H242" s="177">
        <v>8</v>
      </c>
      <c r="I242" s="176">
        <v>10</v>
      </c>
      <c r="J242" s="176">
        <v>6</v>
      </c>
      <c r="K242" s="176">
        <v>-4</v>
      </c>
    </row>
    <row r="243" spans="3:11" ht="15.5" x14ac:dyDescent="0.35">
      <c r="C243" s="17" t="s">
        <v>62</v>
      </c>
      <c r="D243" s="17" t="s">
        <v>14</v>
      </c>
      <c r="E243" s="17" t="s">
        <v>64</v>
      </c>
      <c r="F243" s="176">
        <v>33</v>
      </c>
      <c r="G243" s="176">
        <v>34</v>
      </c>
      <c r="H243" s="177">
        <v>1</v>
      </c>
      <c r="I243" s="176"/>
      <c r="J243" s="176"/>
      <c r="K243" s="176"/>
    </row>
    <row r="244" spans="3:11" ht="31" x14ac:dyDescent="0.35">
      <c r="C244" s="17"/>
      <c r="D244" s="17" t="s">
        <v>16</v>
      </c>
      <c r="E244" s="17" t="s">
        <v>17</v>
      </c>
      <c r="F244" s="176">
        <v>85</v>
      </c>
      <c r="G244" s="176">
        <v>89</v>
      </c>
      <c r="H244" s="177">
        <v>4</v>
      </c>
      <c r="I244" s="176"/>
      <c r="J244" s="176"/>
      <c r="K244" s="176"/>
    </row>
    <row r="245" spans="3:11" ht="15.5" x14ac:dyDescent="0.35">
      <c r="C245" s="17"/>
      <c r="D245" s="17" t="s">
        <v>23</v>
      </c>
      <c r="E245" s="17" t="s">
        <v>64</v>
      </c>
      <c r="F245" s="176">
        <v>10</v>
      </c>
      <c r="G245" s="176">
        <v>12</v>
      </c>
      <c r="H245" s="177">
        <v>2</v>
      </c>
      <c r="I245" s="176">
        <v>2</v>
      </c>
      <c r="J245" s="176">
        <v>2</v>
      </c>
      <c r="K245" s="176">
        <v>0</v>
      </c>
    </row>
    <row r="246" spans="3:11" ht="31" x14ac:dyDescent="0.35">
      <c r="C246" s="17"/>
      <c r="D246" s="17" t="s">
        <v>24</v>
      </c>
      <c r="E246" s="17" t="s">
        <v>17</v>
      </c>
      <c r="F246" s="176">
        <v>19</v>
      </c>
      <c r="G246" s="176">
        <v>22</v>
      </c>
      <c r="H246" s="177">
        <v>3</v>
      </c>
      <c r="I246" s="176">
        <v>4</v>
      </c>
      <c r="J246" s="176">
        <v>3</v>
      </c>
      <c r="K246" s="176">
        <v>-1</v>
      </c>
    </row>
    <row r="247" spans="3:11" ht="15.5" x14ac:dyDescent="0.35">
      <c r="C247" s="17"/>
      <c r="D247" s="17" t="s">
        <v>25</v>
      </c>
      <c r="E247" s="17" t="s">
        <v>64</v>
      </c>
      <c r="F247" s="176">
        <v>19</v>
      </c>
      <c r="G247" s="176">
        <v>20</v>
      </c>
      <c r="H247" s="177">
        <v>1</v>
      </c>
      <c r="I247" s="176">
        <v>4</v>
      </c>
      <c r="J247" s="176">
        <v>3</v>
      </c>
      <c r="K247" s="176">
        <v>-1</v>
      </c>
    </row>
    <row r="248" spans="3:11" ht="15.5" x14ac:dyDescent="0.35">
      <c r="C248" s="17" t="s">
        <v>122</v>
      </c>
      <c r="D248" s="17"/>
      <c r="E248" s="17"/>
      <c r="F248" s="176">
        <v>166</v>
      </c>
      <c r="G248" s="176">
        <v>177</v>
      </c>
      <c r="H248" s="177">
        <v>11</v>
      </c>
      <c r="I248" s="176">
        <v>10</v>
      </c>
      <c r="J248" s="176">
        <v>8</v>
      </c>
      <c r="K248" s="176">
        <v>-2</v>
      </c>
    </row>
    <row r="249" spans="3:11" ht="15.5" x14ac:dyDescent="0.35">
      <c r="C249" s="17" t="s">
        <v>67</v>
      </c>
      <c r="D249" s="17"/>
      <c r="E249" s="17"/>
      <c r="F249" s="176">
        <v>292</v>
      </c>
      <c r="G249" s="176">
        <v>293</v>
      </c>
      <c r="H249" s="177">
        <v>1</v>
      </c>
      <c r="I249" s="176">
        <v>50</v>
      </c>
      <c r="J249" s="176">
        <v>39</v>
      </c>
      <c r="K249" s="176">
        <v>-11</v>
      </c>
    </row>
    <row r="250" spans="3:11" ht="31" x14ac:dyDescent="0.35">
      <c r="C250" s="17" t="s">
        <v>91</v>
      </c>
      <c r="D250" s="17" t="s">
        <v>78</v>
      </c>
      <c r="E250" s="17" t="s">
        <v>95</v>
      </c>
      <c r="F250" s="176">
        <v>23</v>
      </c>
      <c r="G250" s="176">
        <v>27</v>
      </c>
      <c r="H250" s="177">
        <v>6</v>
      </c>
      <c r="I250" s="176"/>
      <c r="J250" s="176"/>
      <c r="K250" s="176">
        <v>0</v>
      </c>
    </row>
    <row r="251" spans="3:11" ht="31" x14ac:dyDescent="0.35">
      <c r="C251" s="17"/>
      <c r="D251" s="17" t="s">
        <v>84</v>
      </c>
      <c r="E251" s="17" t="s">
        <v>93</v>
      </c>
      <c r="F251" s="176">
        <v>10</v>
      </c>
      <c r="G251" s="176">
        <v>10</v>
      </c>
      <c r="H251" s="177">
        <v>0</v>
      </c>
      <c r="I251" s="176">
        <v>1</v>
      </c>
      <c r="J251" s="176">
        <v>1</v>
      </c>
      <c r="K251" s="176">
        <v>0</v>
      </c>
    </row>
    <row r="252" spans="3:11" ht="31" x14ac:dyDescent="0.35">
      <c r="C252" s="17"/>
      <c r="D252" s="17" t="s">
        <v>69</v>
      </c>
      <c r="E252" s="17" t="s">
        <v>95</v>
      </c>
      <c r="F252" s="176">
        <v>62</v>
      </c>
      <c r="G252" s="176">
        <v>58</v>
      </c>
      <c r="H252" s="177">
        <v>-4</v>
      </c>
      <c r="I252" s="176"/>
      <c r="J252" s="176">
        <v>0</v>
      </c>
      <c r="K252" s="176">
        <v>0</v>
      </c>
    </row>
    <row r="253" spans="3:11" ht="31" x14ac:dyDescent="0.35">
      <c r="C253" s="17"/>
      <c r="D253" s="17" t="s">
        <v>71</v>
      </c>
      <c r="E253" s="17" t="s">
        <v>68</v>
      </c>
      <c r="F253" s="176">
        <v>59</v>
      </c>
      <c r="G253" s="176">
        <v>56</v>
      </c>
      <c r="H253" s="177">
        <v>-1</v>
      </c>
      <c r="I253" s="176"/>
      <c r="J253" s="176"/>
      <c r="K253" s="176">
        <v>0</v>
      </c>
    </row>
    <row r="254" spans="3:11" ht="31" x14ac:dyDescent="0.35">
      <c r="C254" s="17"/>
      <c r="D254" s="17" t="s">
        <v>73</v>
      </c>
      <c r="E254" s="17" t="s">
        <v>92</v>
      </c>
      <c r="F254" s="176">
        <v>60</v>
      </c>
      <c r="G254" s="176">
        <v>59</v>
      </c>
      <c r="H254" s="177">
        <v>-1</v>
      </c>
      <c r="I254" s="176"/>
      <c r="J254" s="176"/>
      <c r="K254" s="176">
        <v>0</v>
      </c>
    </row>
    <row r="255" spans="3:11" ht="31" x14ac:dyDescent="0.35">
      <c r="C255" s="17"/>
      <c r="D255" s="17" t="s">
        <v>74</v>
      </c>
      <c r="E255" s="17" t="s">
        <v>93</v>
      </c>
      <c r="F255" s="176">
        <v>60</v>
      </c>
      <c r="G255" s="176">
        <v>58</v>
      </c>
      <c r="H255" s="177">
        <v>-2</v>
      </c>
      <c r="I255" s="176"/>
      <c r="J255" s="176"/>
      <c r="K255" s="176">
        <v>0</v>
      </c>
    </row>
    <row r="256" spans="3:11" ht="15.5" x14ac:dyDescent="0.35">
      <c r="C256" s="17"/>
      <c r="D256" s="17" t="s">
        <v>82</v>
      </c>
      <c r="E256" s="17" t="s">
        <v>94</v>
      </c>
      <c r="F256" s="176">
        <v>10</v>
      </c>
      <c r="G256" s="176">
        <v>13</v>
      </c>
      <c r="H256" s="177">
        <v>3</v>
      </c>
      <c r="I256" s="176">
        <v>12</v>
      </c>
      <c r="J256" s="176">
        <v>5</v>
      </c>
      <c r="K256" s="176">
        <v>-7</v>
      </c>
    </row>
    <row r="257" spans="3:11" ht="31" x14ac:dyDescent="0.35">
      <c r="C257" s="17"/>
      <c r="D257" s="17" t="s">
        <v>79</v>
      </c>
      <c r="E257" s="17" t="s">
        <v>93</v>
      </c>
      <c r="F257" s="176">
        <v>1</v>
      </c>
      <c r="G257" s="176">
        <v>1</v>
      </c>
      <c r="H257" s="177">
        <v>0</v>
      </c>
      <c r="I257" s="176">
        <v>26</v>
      </c>
      <c r="J257" s="176">
        <v>21</v>
      </c>
      <c r="K257" s="176">
        <v>-5</v>
      </c>
    </row>
    <row r="258" spans="3:11" ht="31" x14ac:dyDescent="0.35">
      <c r="C258" s="17"/>
      <c r="D258" s="17" t="s">
        <v>81</v>
      </c>
      <c r="E258" s="17" t="s">
        <v>92</v>
      </c>
      <c r="F258" s="176">
        <v>2</v>
      </c>
      <c r="G258" s="176">
        <v>4</v>
      </c>
      <c r="H258" s="177">
        <v>2</v>
      </c>
      <c r="I258" s="176">
        <v>9</v>
      </c>
      <c r="J258" s="176">
        <v>4</v>
      </c>
      <c r="K258" s="176">
        <v>-5</v>
      </c>
    </row>
    <row r="259" spans="3:11" ht="15.5" x14ac:dyDescent="0.35">
      <c r="C259" s="17"/>
      <c r="D259" s="17" t="s">
        <v>83</v>
      </c>
      <c r="E259" s="17" t="s">
        <v>94</v>
      </c>
      <c r="F259" s="176">
        <v>7</v>
      </c>
      <c r="G259" s="176">
        <v>7</v>
      </c>
      <c r="H259" s="177">
        <v>0</v>
      </c>
      <c r="I259" s="176">
        <v>4</v>
      </c>
      <c r="J259" s="176">
        <v>3</v>
      </c>
      <c r="K259" s="176">
        <v>-1</v>
      </c>
    </row>
    <row r="260" spans="3:11" ht="15.5" x14ac:dyDescent="0.35">
      <c r="C260" s="17" t="s">
        <v>116</v>
      </c>
      <c r="D260" s="17"/>
      <c r="E260" s="17"/>
      <c r="F260" s="176">
        <v>294</v>
      </c>
      <c r="G260" s="176">
        <v>293</v>
      </c>
      <c r="H260" s="177">
        <v>3</v>
      </c>
      <c r="I260" s="176">
        <v>52</v>
      </c>
      <c r="J260" s="176">
        <v>34</v>
      </c>
      <c r="K260" s="176">
        <v>-18</v>
      </c>
    </row>
    <row r="261" spans="3:11" ht="15.5" x14ac:dyDescent="0.35">
      <c r="C261" s="17" t="s">
        <v>97</v>
      </c>
      <c r="D261" s="17"/>
      <c r="E261" s="17"/>
      <c r="F261" s="176">
        <v>66</v>
      </c>
      <c r="G261" s="176">
        <v>85</v>
      </c>
      <c r="H261" s="177">
        <v>19</v>
      </c>
      <c r="I261" s="176">
        <v>81</v>
      </c>
      <c r="J261" s="176">
        <v>92</v>
      </c>
      <c r="K261" s="176">
        <v>24</v>
      </c>
    </row>
    <row r="262" spans="3:11" ht="15.5" x14ac:dyDescent="0.35">
      <c r="C262" s="17" t="s">
        <v>114</v>
      </c>
      <c r="D262" s="17"/>
      <c r="E262" s="17"/>
      <c r="F262" s="176">
        <v>984</v>
      </c>
      <c r="G262" s="176">
        <v>1022</v>
      </c>
      <c r="H262" s="177">
        <v>42</v>
      </c>
      <c r="I262" s="176">
        <v>203</v>
      </c>
      <c r="J262" s="176">
        <v>179</v>
      </c>
      <c r="K262" s="176">
        <v>-11</v>
      </c>
    </row>
    <row r="263" spans="3:11" x14ac:dyDescent="0.35">
      <c r="H263"/>
    </row>
    <row r="264" spans="3:11" x14ac:dyDescent="0.35">
      <c r="H264"/>
    </row>
    <row r="265" spans="3:11" x14ac:dyDescent="0.35">
      <c r="H265"/>
    </row>
    <row r="266" spans="3:11" x14ac:dyDescent="0.35">
      <c r="H266"/>
    </row>
    <row r="267" spans="3:11" x14ac:dyDescent="0.35">
      <c r="H267"/>
    </row>
    <row r="268" spans="3:11" x14ac:dyDescent="0.35">
      <c r="H268"/>
    </row>
    <row r="269" spans="3:11" x14ac:dyDescent="0.35">
      <c r="H269"/>
    </row>
    <row r="270" spans="3:11" x14ac:dyDescent="0.35">
      <c r="H270"/>
    </row>
    <row r="271" spans="3:11" x14ac:dyDescent="0.35">
      <c r="H271"/>
    </row>
    <row r="272" spans="3:11" x14ac:dyDescent="0.35">
      <c r="H272"/>
    </row>
    <row r="273" spans="8:8" x14ac:dyDescent="0.35">
      <c r="H273"/>
    </row>
    <row r="274" spans="8:8" x14ac:dyDescent="0.35">
      <c r="H274"/>
    </row>
    <row r="275" spans="8:8" x14ac:dyDescent="0.35">
      <c r="H275"/>
    </row>
    <row r="276" spans="8:8" x14ac:dyDescent="0.35">
      <c r="H276"/>
    </row>
    <row r="277" spans="8:8" x14ac:dyDescent="0.35">
      <c r="H277"/>
    </row>
    <row r="278" spans="8:8" x14ac:dyDescent="0.35">
      <c r="H278"/>
    </row>
    <row r="279" spans="8:8" x14ac:dyDescent="0.35">
      <c r="H279"/>
    </row>
    <row r="280" spans="8:8" x14ac:dyDescent="0.35">
      <c r="H280"/>
    </row>
    <row r="281" spans="8:8" x14ac:dyDescent="0.35">
      <c r="H281"/>
    </row>
    <row r="282" spans="8:8" x14ac:dyDescent="0.35">
      <c r="H282"/>
    </row>
    <row r="283" spans="8:8" x14ac:dyDescent="0.35">
      <c r="H283"/>
    </row>
    <row r="284" spans="8:8" x14ac:dyDescent="0.35">
      <c r="H284"/>
    </row>
    <row r="285" spans="8:8" x14ac:dyDescent="0.35">
      <c r="H285"/>
    </row>
    <row r="286" spans="8:8" x14ac:dyDescent="0.35">
      <c r="H286"/>
    </row>
    <row r="287" spans="8:8" x14ac:dyDescent="0.35">
      <c r="H287"/>
    </row>
    <row r="288" spans="8:8" x14ac:dyDescent="0.35">
      <c r="H288"/>
    </row>
    <row r="289" spans="8:8" x14ac:dyDescent="0.35">
      <c r="H289"/>
    </row>
    <row r="290" spans="8:8" x14ac:dyDescent="0.35">
      <c r="H290"/>
    </row>
    <row r="291" spans="8:8" x14ac:dyDescent="0.35">
      <c r="H291"/>
    </row>
    <row r="292" spans="8:8" x14ac:dyDescent="0.35">
      <c r="H292"/>
    </row>
    <row r="293" spans="8:8" x14ac:dyDescent="0.35">
      <c r="H293"/>
    </row>
    <row r="294" spans="8:8" x14ac:dyDescent="0.35">
      <c r="H294"/>
    </row>
    <row r="295" spans="8:8" x14ac:dyDescent="0.35">
      <c r="H295"/>
    </row>
    <row r="296" spans="8:8" x14ac:dyDescent="0.35">
      <c r="H296"/>
    </row>
    <row r="297" spans="8:8" x14ac:dyDescent="0.35">
      <c r="H297"/>
    </row>
    <row r="298" spans="8:8" x14ac:dyDescent="0.35">
      <c r="H298"/>
    </row>
    <row r="299" spans="8:8" x14ac:dyDescent="0.35">
      <c r="H299"/>
    </row>
    <row r="300" spans="8:8" x14ac:dyDescent="0.35">
      <c r="H300"/>
    </row>
    <row r="301" spans="8:8" x14ac:dyDescent="0.35">
      <c r="H301"/>
    </row>
    <row r="302" spans="8:8" x14ac:dyDescent="0.35">
      <c r="H302"/>
    </row>
    <row r="303" spans="8:8" x14ac:dyDescent="0.35">
      <c r="H303"/>
    </row>
    <row r="304" spans="8:8" x14ac:dyDescent="0.35">
      <c r="H304"/>
    </row>
    <row r="305" spans="8:8" x14ac:dyDescent="0.35">
      <c r="H305"/>
    </row>
    <row r="306" spans="8:8" x14ac:dyDescent="0.35">
      <c r="H306"/>
    </row>
    <row r="307" spans="8:8" x14ac:dyDescent="0.35">
      <c r="H307"/>
    </row>
    <row r="308" spans="8:8" x14ac:dyDescent="0.35">
      <c r="H308"/>
    </row>
    <row r="309" spans="8:8" x14ac:dyDescent="0.35">
      <c r="H309"/>
    </row>
  </sheetData>
  <pageMargins left="0.7" right="0.7" top="0.75" bottom="0.75" header="0.3" footer="0.3"/>
  <pageSetup paperSize="9" scale="31"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E199-C027-49B4-B2E7-3ED9A0391A20}">
  <dimension ref="A1:Q15"/>
  <sheetViews>
    <sheetView zoomScale="55" zoomScaleNormal="55" workbookViewId="0">
      <pane ySplit="1" topLeftCell="A2" activePane="bottomLeft" state="frozen"/>
      <selection pane="bottomLeft" sqref="A1:Q1"/>
    </sheetView>
  </sheetViews>
  <sheetFormatPr defaultColWidth="0" defaultRowHeight="12.75" customHeight="1" x14ac:dyDescent="0.35"/>
  <cols>
    <col min="1" max="1" width="13" style="2" customWidth="1"/>
    <col min="2" max="2" width="11.1796875" style="2" customWidth="1"/>
    <col min="3" max="3" width="11.54296875" style="34" customWidth="1"/>
    <col min="4" max="4" width="29.453125" style="2" customWidth="1"/>
    <col min="5" max="5" width="12.26953125" style="34" customWidth="1"/>
    <col min="6" max="6" width="13.7265625" style="2" customWidth="1"/>
    <col min="7" max="7" width="28.08984375" style="2" customWidth="1"/>
    <col min="8" max="8" width="13.90625" style="2" customWidth="1"/>
    <col min="9" max="10" width="16.7265625" style="34" customWidth="1"/>
    <col min="11" max="11" width="16.36328125" style="34" customWidth="1"/>
    <col min="12" max="12" width="23" style="34" customWidth="1"/>
    <col min="13" max="13" width="21.36328125" style="34" customWidth="1"/>
    <col min="14" max="14" width="16.90625" style="34" customWidth="1"/>
    <col min="15" max="15" width="24.6328125" style="34" customWidth="1"/>
    <col min="16" max="16" width="31.26953125" style="34" customWidth="1"/>
    <col min="17" max="17" width="37.453125" style="2" customWidth="1"/>
    <col min="18" max="16384" width="8.7265625" style="2" hidden="1"/>
  </cols>
  <sheetData>
    <row r="1" spans="1:17" ht="49.5" customHeight="1" x14ac:dyDescent="0.35">
      <c r="A1" s="5" t="s">
        <v>0</v>
      </c>
      <c r="B1" s="51" t="s">
        <v>1</v>
      </c>
      <c r="C1" s="6" t="s">
        <v>2</v>
      </c>
      <c r="D1" s="5" t="s">
        <v>3</v>
      </c>
      <c r="E1" s="6" t="s">
        <v>4</v>
      </c>
      <c r="F1" s="5" t="s">
        <v>230</v>
      </c>
      <c r="G1" s="5" t="s">
        <v>231</v>
      </c>
      <c r="H1" s="5" t="s">
        <v>232</v>
      </c>
      <c r="I1" s="35" t="s">
        <v>686</v>
      </c>
      <c r="J1" s="189" t="s">
        <v>687</v>
      </c>
      <c r="K1" s="35" t="s">
        <v>6</v>
      </c>
      <c r="L1" s="35" t="s">
        <v>7</v>
      </c>
      <c r="M1" s="33" t="s">
        <v>685</v>
      </c>
      <c r="N1" s="33" t="s">
        <v>688</v>
      </c>
      <c r="O1" s="190" t="s">
        <v>9</v>
      </c>
      <c r="P1" s="33" t="s">
        <v>10</v>
      </c>
      <c r="Q1" s="5" t="s">
        <v>233</v>
      </c>
    </row>
    <row r="2" spans="1:17" ht="12.75" customHeight="1" x14ac:dyDescent="0.35">
      <c r="A2" s="167" t="s">
        <v>11</v>
      </c>
      <c r="B2" s="165"/>
      <c r="C2" s="188">
        <f>_xlfn.XLOOKUP('Primary A'!$B2,WW!A:A,WW!B:B)</f>
        <v>0</v>
      </c>
      <c r="D2" s="167" t="s">
        <v>15</v>
      </c>
      <c r="E2" s="166" t="s">
        <v>16</v>
      </c>
      <c r="F2" s="167"/>
      <c r="G2" s="167"/>
      <c r="H2" s="197"/>
      <c r="I2" s="166"/>
      <c r="J2" s="166"/>
      <c r="K2" s="166"/>
      <c r="L2" s="196">
        <f>'Primary A'!$K2-'Primary A'!$J2</f>
        <v>0</v>
      </c>
      <c r="M2" s="166"/>
      <c r="N2" s="166"/>
      <c r="O2" s="166"/>
      <c r="P2" s="196">
        <f>'Primary A'!$O2-'Primary A'!$N2</f>
        <v>0</v>
      </c>
      <c r="Q2" s="167"/>
    </row>
    <row r="3" spans="1:17" ht="12.75" customHeight="1" x14ac:dyDescent="0.35">
      <c r="A3" s="9" t="s">
        <v>11</v>
      </c>
      <c r="B3" s="123"/>
      <c r="C3" s="188">
        <f>_xlfn.XLOOKUP('Primary A'!$B3,WW!A:A,WW!B:B)</f>
        <v>0</v>
      </c>
      <c r="D3" s="9" t="s">
        <v>13</v>
      </c>
      <c r="E3" s="8" t="s">
        <v>23</v>
      </c>
      <c r="F3" s="9"/>
      <c r="G3" s="9"/>
      <c r="H3" s="195"/>
      <c r="I3" s="8"/>
      <c r="J3" s="8"/>
      <c r="K3" s="8"/>
      <c r="L3" s="196">
        <f>'Primary A'!$K3-'Primary A'!$J3</f>
        <v>0</v>
      </c>
      <c r="M3" s="8"/>
      <c r="N3" s="8"/>
      <c r="O3" s="8"/>
      <c r="P3" s="196">
        <f>'Primary A'!$O3-'Primary A'!$N3</f>
        <v>0</v>
      </c>
      <c r="Q3" s="9"/>
    </row>
    <row r="4" spans="1:17" ht="12.75" customHeight="1" x14ac:dyDescent="0.35">
      <c r="A4" s="167" t="s">
        <v>11</v>
      </c>
      <c r="B4" s="165"/>
      <c r="C4" s="188">
        <f>_xlfn.XLOOKUP('Primary A'!$B4,WW!A:A,WW!B:B)</f>
        <v>0</v>
      </c>
      <c r="D4" s="167" t="s">
        <v>13</v>
      </c>
      <c r="E4" s="166" t="s">
        <v>24</v>
      </c>
      <c r="F4" s="167"/>
      <c r="G4" s="167"/>
      <c r="H4" s="197"/>
      <c r="I4" s="166"/>
      <c r="J4" s="166"/>
      <c r="K4" s="166"/>
      <c r="L4" s="196">
        <f>'Primary A'!$K4-'Primary A'!$J4</f>
        <v>0</v>
      </c>
      <c r="M4" s="166"/>
      <c r="N4" s="166"/>
      <c r="O4" s="166"/>
      <c r="P4" s="196">
        <f>'Primary A'!$O4-'Primary A'!$N4</f>
        <v>0</v>
      </c>
      <c r="Q4" s="167"/>
    </row>
    <row r="5" spans="1:17" ht="12.75" customHeight="1" x14ac:dyDescent="0.35">
      <c r="A5" s="9" t="s">
        <v>11</v>
      </c>
      <c r="B5" s="123"/>
      <c r="C5" s="188">
        <f>_xlfn.XLOOKUP('Primary A'!$B5,WW!A:A,WW!B:B)</f>
        <v>0</v>
      </c>
      <c r="D5" s="9" t="s">
        <v>13</v>
      </c>
      <c r="E5" s="8" t="s">
        <v>25</v>
      </c>
      <c r="F5" s="9"/>
      <c r="G5" s="9"/>
      <c r="H5" s="195"/>
      <c r="I5" s="8"/>
      <c r="J5" s="8"/>
      <c r="K5" s="8"/>
      <c r="L5" s="196">
        <f>'Primary A'!$K5-'Primary A'!$J5</f>
        <v>0</v>
      </c>
      <c r="M5" s="8"/>
      <c r="N5" s="8"/>
      <c r="O5" s="8"/>
      <c r="P5" s="196">
        <f>'Primary A'!$O5-'Primary A'!$N5</f>
        <v>0</v>
      </c>
      <c r="Q5" s="9"/>
    </row>
    <row r="6" spans="1:17" ht="12.75" customHeight="1" x14ac:dyDescent="0.35">
      <c r="A6" s="167" t="s">
        <v>11</v>
      </c>
      <c r="B6" s="165"/>
      <c r="C6" s="188">
        <f>_xlfn.XLOOKUP('Primary A'!$B6,WW!A:A,WW!B:B)</f>
        <v>0</v>
      </c>
      <c r="D6" s="167" t="s">
        <v>13</v>
      </c>
      <c r="E6" s="166" t="s">
        <v>14</v>
      </c>
      <c r="F6" s="167"/>
      <c r="G6" s="167"/>
      <c r="H6" s="197"/>
      <c r="I6" s="166"/>
      <c r="J6" s="166"/>
      <c r="K6" s="166"/>
      <c r="L6" s="196">
        <f>'Primary A'!$K6-'Primary A'!$J6</f>
        <v>0</v>
      </c>
      <c r="M6" s="166"/>
      <c r="N6" s="166"/>
      <c r="O6" s="166"/>
      <c r="P6" s="196">
        <f>'Primary A'!$O6-'Primary A'!$N6</f>
        <v>0</v>
      </c>
      <c r="Q6" s="167"/>
    </row>
    <row r="7" spans="1:17" ht="12.75" customHeight="1" x14ac:dyDescent="0.35">
      <c r="A7" s="9" t="s">
        <v>11</v>
      </c>
      <c r="B7" s="123"/>
      <c r="C7" s="188">
        <f>_xlfn.XLOOKUP('Primary A'!$B7,WW!A:A,WW!B:B)</f>
        <v>0</v>
      </c>
      <c r="D7" s="9" t="s">
        <v>15</v>
      </c>
      <c r="E7" s="8" t="s">
        <v>16</v>
      </c>
      <c r="F7" s="9"/>
      <c r="G7" s="9"/>
      <c r="H7" s="195"/>
      <c r="I7" s="8"/>
      <c r="J7" s="8"/>
      <c r="K7" s="8"/>
      <c r="L7" s="196">
        <f>'Primary A'!$K7-'Primary A'!$J7</f>
        <v>0</v>
      </c>
      <c r="M7" s="8"/>
      <c r="N7" s="8"/>
      <c r="O7" s="8"/>
      <c r="P7" s="196">
        <f>'Primary A'!$O7-'Primary A'!$N7</f>
        <v>0</v>
      </c>
      <c r="Q7" s="9"/>
    </row>
    <row r="8" spans="1:17" ht="12.75" customHeight="1" x14ac:dyDescent="0.35">
      <c r="A8" s="167" t="s">
        <v>11</v>
      </c>
      <c r="B8" s="165"/>
      <c r="C8" s="188">
        <f>_xlfn.XLOOKUP('Primary A'!$B8,WW!A:A,WW!B:B)</f>
        <v>0</v>
      </c>
      <c r="D8" s="167" t="s">
        <v>13</v>
      </c>
      <c r="E8" s="166" t="s">
        <v>23</v>
      </c>
      <c r="F8" s="167"/>
      <c r="G8" s="167"/>
      <c r="H8" s="197"/>
      <c r="I8" s="166"/>
      <c r="J8" s="166"/>
      <c r="K8" s="166"/>
      <c r="L8" s="196">
        <f>'Primary A'!$K8-'Primary A'!$J8</f>
        <v>0</v>
      </c>
      <c r="M8" s="166"/>
      <c r="N8" s="166"/>
      <c r="O8" s="166"/>
      <c r="P8" s="196">
        <f>'Primary A'!$O8-'Primary A'!$N8</f>
        <v>0</v>
      </c>
      <c r="Q8" s="167"/>
    </row>
    <row r="9" spans="1:17" ht="12.75" customHeight="1" x14ac:dyDescent="0.35">
      <c r="A9" s="9" t="s">
        <v>11</v>
      </c>
      <c r="B9" s="123"/>
      <c r="C9" s="188">
        <f>_xlfn.XLOOKUP('Primary A'!$B9,WW!A:A,WW!B:B)</f>
        <v>0</v>
      </c>
      <c r="D9" s="9" t="s">
        <v>13</v>
      </c>
      <c r="E9" s="8" t="s">
        <v>24</v>
      </c>
      <c r="F9" s="9"/>
      <c r="G9" s="9"/>
      <c r="H9" s="195"/>
      <c r="I9" s="8"/>
      <c r="J9" s="8"/>
      <c r="K9" s="8"/>
      <c r="L9" s="196">
        <f>'Primary A'!$K9-'Primary A'!$J9</f>
        <v>0</v>
      </c>
      <c r="M9" s="8"/>
      <c r="N9" s="8"/>
      <c r="O9" s="8"/>
      <c r="P9" s="196">
        <f>'Primary A'!$O9-'Primary A'!$N9</f>
        <v>0</v>
      </c>
      <c r="Q9" s="9"/>
    </row>
    <row r="10" spans="1:17" ht="12.75" customHeight="1" x14ac:dyDescent="0.35">
      <c r="A10" s="167" t="s">
        <v>11</v>
      </c>
      <c r="B10" s="165"/>
      <c r="C10" s="188">
        <f>_xlfn.XLOOKUP('Primary A'!$B10,WW!A:A,WW!B:B)</f>
        <v>0</v>
      </c>
      <c r="D10" s="167" t="s">
        <v>13</v>
      </c>
      <c r="E10" s="166" t="s">
        <v>25</v>
      </c>
      <c r="F10" s="167"/>
      <c r="G10" s="167"/>
      <c r="H10" s="197"/>
      <c r="I10" s="166"/>
      <c r="J10" s="166"/>
      <c r="K10" s="166"/>
      <c r="L10" s="196">
        <f>'Primary A'!$K10-'Primary A'!$J10</f>
        <v>0</v>
      </c>
      <c r="M10" s="166"/>
      <c r="N10" s="166"/>
      <c r="O10" s="166"/>
      <c r="P10" s="196">
        <f>'Primary A'!$O10-'Primary A'!$N10</f>
        <v>0</v>
      </c>
      <c r="Q10" s="167"/>
    </row>
    <row r="11" spans="1:17" ht="12.75" customHeight="1" x14ac:dyDescent="0.35">
      <c r="B11" s="57"/>
      <c r="P11" s="4"/>
    </row>
    <row r="12" spans="1:17" ht="12.75" customHeight="1" x14ac:dyDescent="0.35">
      <c r="B12" s="57"/>
    </row>
    <row r="13" spans="1:17" ht="12.75" customHeight="1" x14ac:dyDescent="0.35">
      <c r="B13" s="57"/>
    </row>
    <row r="14" spans="1:17" ht="12.75" customHeight="1" x14ac:dyDescent="0.35">
      <c r="B14" s="57"/>
    </row>
    <row r="15" spans="1:17" ht="12.75" customHeight="1" x14ac:dyDescent="0.35">
      <c r="B15" s="57"/>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6E5B-C8D0-4B18-9BEF-9C71477B3EC3}">
  <dimension ref="A1:Q11"/>
  <sheetViews>
    <sheetView zoomScale="70" zoomScaleNormal="60" workbookViewId="0">
      <pane ySplit="1" topLeftCell="A2" activePane="bottomLeft" state="frozen"/>
      <selection pane="bottomLeft" sqref="A1:Q1"/>
    </sheetView>
  </sheetViews>
  <sheetFormatPr defaultColWidth="0" defaultRowHeight="13" x14ac:dyDescent="0.35"/>
  <cols>
    <col min="1" max="1" width="12.453125" style="191" customWidth="1"/>
    <col min="2" max="2" width="9.453125" style="191" customWidth="1"/>
    <col min="3" max="3" width="11.54296875" style="194" customWidth="1"/>
    <col min="4" max="4" width="22.7265625" style="191" customWidth="1"/>
    <col min="5" max="5" width="12.26953125" style="194" customWidth="1"/>
    <col min="6" max="6" width="12.453125" style="191" customWidth="1"/>
    <col min="7" max="7" width="16" style="191" customWidth="1"/>
    <col min="8" max="9" width="10.453125" style="191" customWidth="1"/>
    <col min="10" max="10" width="16.7265625" style="194" customWidth="1"/>
    <col min="11" max="11" width="14.26953125" style="194" customWidth="1"/>
    <col min="12" max="12" width="16.54296875" style="194" customWidth="1"/>
    <col min="13" max="14" width="12.7265625" style="194" customWidth="1"/>
    <col min="15" max="15" width="15.81640625" style="194" customWidth="1"/>
    <col min="16" max="16" width="18.7265625" style="194" customWidth="1"/>
    <col min="17" max="17" width="35.26953125" style="191" customWidth="1"/>
    <col min="18" max="16384" width="8.7265625" style="191" hidden="1"/>
  </cols>
  <sheetData>
    <row r="1" spans="1:17" ht="44.5" customHeight="1" x14ac:dyDescent="0.35">
      <c r="A1" s="5" t="s">
        <v>0</v>
      </c>
      <c r="B1" s="51" t="s">
        <v>1</v>
      </c>
      <c r="C1" s="6" t="s">
        <v>2</v>
      </c>
      <c r="D1" s="5" t="s">
        <v>3</v>
      </c>
      <c r="E1" s="6" t="s">
        <v>4</v>
      </c>
      <c r="F1" s="5" t="s">
        <v>230</v>
      </c>
      <c r="G1" s="5" t="s">
        <v>231</v>
      </c>
      <c r="H1" s="5" t="s">
        <v>232</v>
      </c>
      <c r="I1" s="35" t="s">
        <v>686</v>
      </c>
      <c r="J1" s="189" t="s">
        <v>687</v>
      </c>
      <c r="K1" s="35" t="s">
        <v>6</v>
      </c>
      <c r="L1" s="35" t="s">
        <v>7</v>
      </c>
      <c r="M1" s="33" t="s">
        <v>685</v>
      </c>
      <c r="N1" s="33" t="s">
        <v>688</v>
      </c>
      <c r="O1" s="190" t="s">
        <v>9</v>
      </c>
      <c r="P1" s="33" t="s">
        <v>10</v>
      </c>
      <c r="Q1" s="5" t="s">
        <v>233</v>
      </c>
    </row>
    <row r="2" spans="1:17" x14ac:dyDescent="0.35">
      <c r="A2" s="191" t="s">
        <v>62</v>
      </c>
      <c r="B2" s="192">
        <v>45815</v>
      </c>
      <c r="C2" s="193" t="str">
        <f>_xlfn.XLOOKUP(tblppb[[#This Row],[DATE]],WW!A:A,WW!B:B)</f>
        <v>WW01</v>
      </c>
      <c r="D2" s="191" t="s">
        <v>64</v>
      </c>
      <c r="E2" s="194" t="s">
        <v>14</v>
      </c>
      <c r="H2" s="195"/>
      <c r="J2" s="194">
        <v>33</v>
      </c>
      <c r="K2" s="194">
        <v>35</v>
      </c>
      <c r="L2" s="196">
        <f>'Primary B'!$K2-'Primary B'!$J2</f>
        <v>2</v>
      </c>
      <c r="N2" s="194">
        <v>2</v>
      </c>
      <c r="O2" s="194">
        <v>2</v>
      </c>
      <c r="P2" s="196">
        <f>'Primary B'!$O2-'Primary B'!$N2</f>
        <v>0</v>
      </c>
    </row>
    <row r="3" spans="1:17" x14ac:dyDescent="0.35">
      <c r="A3" s="191" t="s">
        <v>62</v>
      </c>
      <c r="B3" s="192">
        <v>45815</v>
      </c>
      <c r="C3" s="193" t="str">
        <f>_xlfn.XLOOKUP(tblppb[[#This Row],[DATE]],WW!A:A,WW!B:B)</f>
        <v>WW01</v>
      </c>
      <c r="D3" s="191" t="s">
        <v>64</v>
      </c>
      <c r="E3" s="194" t="s">
        <v>23</v>
      </c>
      <c r="H3" s="195"/>
      <c r="J3" s="194">
        <v>10</v>
      </c>
      <c r="K3" s="194">
        <v>11</v>
      </c>
      <c r="L3" s="196">
        <f>'Primary B'!$K3-'Primary B'!$J3</f>
        <v>1</v>
      </c>
      <c r="N3" s="194">
        <v>4</v>
      </c>
      <c r="O3" s="194">
        <v>3</v>
      </c>
      <c r="P3" s="196">
        <f>'Primary B'!$O3-'Primary B'!$N3</f>
        <v>-1</v>
      </c>
    </row>
    <row r="4" spans="1:17" x14ac:dyDescent="0.35">
      <c r="A4" s="191" t="s">
        <v>62</v>
      </c>
      <c r="B4" s="192">
        <v>45815</v>
      </c>
      <c r="C4" s="193" t="str">
        <f>_xlfn.XLOOKUP(tblppb[[#This Row],[DATE]],WW!A:A,WW!B:B)</f>
        <v>WW01</v>
      </c>
      <c r="D4" s="191" t="s">
        <v>63</v>
      </c>
      <c r="E4" s="194" t="s">
        <v>24</v>
      </c>
      <c r="H4" s="195"/>
      <c r="J4" s="194">
        <v>19</v>
      </c>
      <c r="K4" s="194">
        <v>22</v>
      </c>
      <c r="L4" s="196">
        <f>'Primary B'!$K4-'Primary B'!$J4</f>
        <v>3</v>
      </c>
      <c r="N4" s="194">
        <v>4</v>
      </c>
      <c r="O4" s="194">
        <v>3</v>
      </c>
      <c r="P4" s="196">
        <f>'Primary B'!$O4-'Primary B'!$N4</f>
        <v>-1</v>
      </c>
    </row>
    <row r="5" spans="1:17" x14ac:dyDescent="0.35">
      <c r="A5" s="191" t="s">
        <v>62</v>
      </c>
      <c r="B5" s="192">
        <v>45815</v>
      </c>
      <c r="C5" s="193" t="str">
        <f>_xlfn.XLOOKUP(tblppb[[#This Row],[DATE]],WW!A:A,WW!B:B)</f>
        <v>WW01</v>
      </c>
      <c r="D5" s="191" t="s">
        <v>64</v>
      </c>
      <c r="E5" s="194" t="s">
        <v>25</v>
      </c>
      <c r="H5" s="195"/>
      <c r="J5" s="194">
        <v>19</v>
      </c>
      <c r="K5" s="194">
        <v>24</v>
      </c>
      <c r="L5" s="196">
        <f>'Primary B'!$K5-'Primary B'!$J5</f>
        <v>5</v>
      </c>
      <c r="P5" s="196"/>
    </row>
    <row r="6" spans="1:17" ht="39" x14ac:dyDescent="0.35">
      <c r="A6" s="191" t="s">
        <v>62</v>
      </c>
      <c r="B6" s="192">
        <v>45815</v>
      </c>
      <c r="C6" s="193" t="str">
        <f>_xlfn.XLOOKUP(tblppb[[#This Row],[DATE]],WW!A:A,WW!B:B)</f>
        <v>WW01</v>
      </c>
      <c r="D6" s="191" t="s">
        <v>63</v>
      </c>
      <c r="E6" s="194" t="s">
        <v>16</v>
      </c>
      <c r="H6" s="195"/>
      <c r="J6" s="194">
        <v>85</v>
      </c>
      <c r="K6" s="194">
        <v>89</v>
      </c>
      <c r="L6" s="196">
        <f>'Primary B'!$K6-'Primary B'!$J6</f>
        <v>4</v>
      </c>
      <c r="P6" s="196"/>
      <c r="Q6" s="191" t="s">
        <v>234</v>
      </c>
    </row>
    <row r="7" spans="1:17" x14ac:dyDescent="0.35">
      <c r="A7" s="191" t="s">
        <v>62</v>
      </c>
      <c r="B7" s="192">
        <v>45822</v>
      </c>
      <c r="C7" s="193" t="str">
        <f>_xlfn.XLOOKUP(tblppb[[#This Row],[DATE]],WW!A:A,WW!B:B)</f>
        <v>WW02</v>
      </c>
      <c r="D7" s="191" t="s">
        <v>64</v>
      </c>
      <c r="E7" s="194" t="s">
        <v>14</v>
      </c>
      <c r="H7" s="195"/>
      <c r="J7" s="194">
        <v>33</v>
      </c>
      <c r="K7" s="194">
        <v>34</v>
      </c>
      <c r="L7" s="196">
        <f>'Primary B'!$K7-'Primary B'!$J7</f>
        <v>1</v>
      </c>
      <c r="N7" s="194">
        <v>2</v>
      </c>
      <c r="O7" s="194">
        <v>2</v>
      </c>
      <c r="P7" s="196">
        <f>'Primary B'!$O7-'Primary B'!$N7</f>
        <v>0</v>
      </c>
      <c r="Q7" s="191" t="s">
        <v>235</v>
      </c>
    </row>
    <row r="8" spans="1:17" x14ac:dyDescent="0.35">
      <c r="A8" s="191" t="s">
        <v>62</v>
      </c>
      <c r="B8" s="192">
        <v>45822</v>
      </c>
      <c r="C8" s="193" t="str">
        <f>_xlfn.XLOOKUP(tblppb[[#This Row],[DATE]],WW!A:A,WW!B:B)</f>
        <v>WW02</v>
      </c>
      <c r="D8" s="191" t="s">
        <v>64</v>
      </c>
      <c r="E8" s="194" t="s">
        <v>23</v>
      </c>
      <c r="H8" s="195"/>
      <c r="J8" s="194">
        <v>10</v>
      </c>
      <c r="K8" s="194">
        <v>11</v>
      </c>
      <c r="L8" s="196">
        <f>'Primary B'!$K8-'Primary B'!$J8</f>
        <v>1</v>
      </c>
      <c r="N8" s="194">
        <v>4</v>
      </c>
      <c r="O8" s="194">
        <v>3</v>
      </c>
      <c r="P8" s="196">
        <f>'Primary B'!$O8-'Primary B'!$N8</f>
        <v>-1</v>
      </c>
    </row>
    <row r="9" spans="1:17" x14ac:dyDescent="0.35">
      <c r="A9" s="191" t="s">
        <v>62</v>
      </c>
      <c r="B9" s="192">
        <v>45822</v>
      </c>
      <c r="C9" s="193" t="str">
        <f>_xlfn.XLOOKUP(tblppb[[#This Row],[DATE]],WW!A:A,WW!B:B)</f>
        <v>WW02</v>
      </c>
      <c r="D9" s="191" t="s">
        <v>63</v>
      </c>
      <c r="E9" s="194" t="s">
        <v>24</v>
      </c>
      <c r="H9" s="195"/>
      <c r="J9" s="194">
        <v>19</v>
      </c>
      <c r="K9" s="194">
        <v>22</v>
      </c>
      <c r="L9" s="196">
        <f>'Primary B'!$K9-'Primary B'!$J9</f>
        <v>3</v>
      </c>
      <c r="N9" s="194">
        <v>4</v>
      </c>
      <c r="O9" s="194">
        <v>3</v>
      </c>
      <c r="P9" s="196">
        <f>'Primary B'!$O9-'Primary B'!$N9</f>
        <v>-1</v>
      </c>
    </row>
    <row r="10" spans="1:17" x14ac:dyDescent="0.35">
      <c r="A10" s="191" t="s">
        <v>62</v>
      </c>
      <c r="B10" s="192">
        <v>45822</v>
      </c>
      <c r="C10" s="193" t="str">
        <f>_xlfn.XLOOKUP(tblppb[[#This Row],[DATE]],WW!A:A,WW!B:B)</f>
        <v>WW02</v>
      </c>
      <c r="D10" s="191" t="s">
        <v>64</v>
      </c>
      <c r="E10" s="194" t="s">
        <v>25</v>
      </c>
      <c r="H10" s="195"/>
      <c r="J10" s="194">
        <v>19</v>
      </c>
      <c r="K10" s="194">
        <v>24</v>
      </c>
      <c r="L10" s="196">
        <f>'Primary B'!$K10-'Primary B'!$J10</f>
        <v>5</v>
      </c>
      <c r="P10" s="196"/>
    </row>
    <row r="11" spans="1:17" x14ac:dyDescent="0.35">
      <c r="A11" s="191" t="s">
        <v>62</v>
      </c>
      <c r="B11" s="192">
        <v>45822</v>
      </c>
      <c r="C11" s="193" t="str">
        <f>_xlfn.XLOOKUP(tblppb[[#This Row],[DATE]],WW!A:A,WW!B:B)</f>
        <v>WW02</v>
      </c>
      <c r="D11" s="191" t="s">
        <v>63</v>
      </c>
      <c r="E11" s="194" t="s">
        <v>16</v>
      </c>
      <c r="H11" s="195"/>
      <c r="J11" s="194">
        <v>85</v>
      </c>
      <c r="K11" s="194">
        <v>89</v>
      </c>
      <c r="L11" s="196">
        <f>'Primary B'!$K11-'Primary B'!$J11</f>
        <v>4</v>
      </c>
      <c r="P11" s="196"/>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B404-FD8B-4B5C-B067-6CC80D1F6600}">
  <dimension ref="A1:Q491"/>
  <sheetViews>
    <sheetView zoomScale="55" zoomScaleNormal="55" workbookViewId="0">
      <pane ySplit="1" topLeftCell="A323" activePane="bottomLeft" state="frozen"/>
      <selection pane="bottomLeft" activeCell="G342" sqref="G342"/>
    </sheetView>
  </sheetViews>
  <sheetFormatPr defaultColWidth="8.7265625" defaultRowHeight="12.75" customHeight="1" x14ac:dyDescent="0.35"/>
  <cols>
    <col min="1" max="1" width="8.7265625" style="5" customWidth="1"/>
    <col min="2" max="2" width="9.54296875" style="5" bestFit="1" customWidth="1"/>
    <col min="3" max="3" width="11.54296875" style="6" customWidth="1"/>
    <col min="4" max="4" width="26" style="5" customWidth="1"/>
    <col min="5" max="5" width="12" style="3" customWidth="1"/>
    <col min="6" max="6" width="33" style="5" bestFit="1" customWidth="1"/>
    <col min="7" max="7" width="34.453125" style="5" customWidth="1"/>
    <col min="8" max="8" width="14.81640625" style="5" customWidth="1"/>
    <col min="9" max="9" width="16.26953125" style="19" customWidth="1"/>
    <col min="10" max="11" width="16.1796875" style="34" customWidth="1"/>
    <col min="12" max="12" width="16.1796875" style="4" customWidth="1"/>
    <col min="13" max="13" width="26.81640625" style="3" customWidth="1"/>
    <col min="14" max="15" width="16.1796875" style="34" customWidth="1"/>
    <col min="16" max="16" width="24.453125" style="4" customWidth="1"/>
    <col min="17" max="17" width="16.1796875" style="2" customWidth="1"/>
    <col min="18" max="16384" width="8.7265625" style="2"/>
  </cols>
  <sheetData>
    <row r="1" spans="1:17" ht="43" customHeight="1" x14ac:dyDescent="0.35">
      <c r="A1" s="5" t="s">
        <v>0</v>
      </c>
      <c r="B1" s="51" t="s">
        <v>1</v>
      </c>
      <c r="C1" s="6" t="s">
        <v>2</v>
      </c>
      <c r="D1" s="5" t="s">
        <v>3</v>
      </c>
      <c r="E1" s="6" t="s">
        <v>4</v>
      </c>
      <c r="F1" s="5" t="s">
        <v>230</v>
      </c>
      <c r="G1" s="5" t="s">
        <v>231</v>
      </c>
      <c r="H1" s="5" t="s">
        <v>232</v>
      </c>
      <c r="I1" s="35" t="s">
        <v>686</v>
      </c>
      <c r="J1" s="189" t="s">
        <v>687</v>
      </c>
      <c r="K1" s="35" t="s">
        <v>6</v>
      </c>
      <c r="L1" s="35" t="s">
        <v>7</v>
      </c>
      <c r="M1" s="33" t="s">
        <v>685</v>
      </c>
      <c r="N1" s="33" t="s">
        <v>688</v>
      </c>
      <c r="O1" s="190" t="s">
        <v>9</v>
      </c>
      <c r="P1" s="33" t="s">
        <v>10</v>
      </c>
      <c r="Q1" s="5" t="s">
        <v>233</v>
      </c>
    </row>
    <row r="2" spans="1:17" ht="12.75" customHeight="1" x14ac:dyDescent="0.35">
      <c r="A2" s="9" t="s">
        <v>67</v>
      </c>
      <c r="B2" s="46">
        <v>45810</v>
      </c>
      <c r="C2" s="198" t="str">
        <f>_xlfn.XLOOKUP('Shift A'!$B2,WW!A:A,WW!B:B)</f>
        <v>WW01</v>
      </c>
      <c r="D2" s="47" t="s">
        <v>76</v>
      </c>
      <c r="E2" s="7" t="s">
        <v>69</v>
      </c>
      <c r="F2" s="47" t="s">
        <v>246</v>
      </c>
      <c r="G2" s="7"/>
      <c r="H2" s="7"/>
      <c r="I2" s="3">
        <v>1</v>
      </c>
      <c r="J2" s="8">
        <v>1</v>
      </c>
      <c r="K2" s="8">
        <v>1</v>
      </c>
      <c r="L2" s="199">
        <f t="shared" ref="L2:L58" si="0">K2-J2</f>
        <v>0</v>
      </c>
      <c r="P2" s="196">
        <f t="shared" ref="P2:P65" si="1">O2-N2</f>
        <v>0</v>
      </c>
      <c r="Q2" s="50"/>
    </row>
    <row r="3" spans="1:17" ht="12.75" customHeight="1" x14ac:dyDescent="0.35">
      <c r="A3" s="9" t="s">
        <v>67</v>
      </c>
      <c r="B3" s="46">
        <v>45810</v>
      </c>
      <c r="C3" s="198" t="str">
        <f>_xlfn.XLOOKUP('Shift A'!$B3,WW!A:A,WW!B:B)</f>
        <v>WW01</v>
      </c>
      <c r="D3" s="5" t="s">
        <v>76</v>
      </c>
      <c r="E3" s="19" t="s">
        <v>69</v>
      </c>
      <c r="F3" s="5" t="s">
        <v>249</v>
      </c>
      <c r="G3" s="19"/>
      <c r="H3" s="19"/>
      <c r="I3" s="3">
        <v>1</v>
      </c>
      <c r="J3" s="8">
        <v>1</v>
      </c>
      <c r="K3" s="8">
        <v>0</v>
      </c>
      <c r="L3" s="199">
        <f t="shared" si="0"/>
        <v>-1</v>
      </c>
      <c r="P3" s="196">
        <f t="shared" si="1"/>
        <v>0</v>
      </c>
      <c r="Q3" s="50"/>
    </row>
    <row r="4" spans="1:17" ht="12.75" customHeight="1" x14ac:dyDescent="0.35">
      <c r="A4" s="9" t="s">
        <v>67</v>
      </c>
      <c r="B4" s="46">
        <v>45810</v>
      </c>
      <c r="C4" s="198" t="str">
        <f>_xlfn.XLOOKUP('Shift A'!$B4,WW!A:A,WW!B:B)</f>
        <v>WW01</v>
      </c>
      <c r="D4" s="5" t="s">
        <v>76</v>
      </c>
      <c r="E4" s="19" t="s">
        <v>69</v>
      </c>
      <c r="F4" s="5" t="s">
        <v>250</v>
      </c>
      <c r="G4" s="19"/>
      <c r="H4" s="19"/>
      <c r="I4" s="3">
        <v>1</v>
      </c>
      <c r="J4" s="8">
        <v>1</v>
      </c>
      <c r="K4" s="8">
        <v>1</v>
      </c>
      <c r="L4" s="199">
        <f t="shared" si="0"/>
        <v>0</v>
      </c>
      <c r="P4" s="196">
        <f t="shared" si="1"/>
        <v>0</v>
      </c>
      <c r="Q4" s="50"/>
    </row>
    <row r="5" spans="1:17" ht="12.75" customHeight="1" x14ac:dyDescent="0.35">
      <c r="A5" s="9" t="s">
        <v>67</v>
      </c>
      <c r="B5" s="46">
        <v>45810</v>
      </c>
      <c r="C5" s="198" t="str">
        <f>_xlfn.XLOOKUP('Shift A'!$B5,WW!A:A,WW!B:B)</f>
        <v>WW01</v>
      </c>
      <c r="D5" s="5" t="s">
        <v>76</v>
      </c>
      <c r="E5" s="19" t="s">
        <v>69</v>
      </c>
      <c r="F5" s="5" t="s">
        <v>252</v>
      </c>
      <c r="G5" s="19"/>
      <c r="H5" s="19"/>
      <c r="I5" s="3">
        <v>1</v>
      </c>
      <c r="J5" s="8">
        <v>2</v>
      </c>
      <c r="K5" s="8">
        <v>2</v>
      </c>
      <c r="L5" s="199">
        <f t="shared" si="0"/>
        <v>0</v>
      </c>
      <c r="P5" s="196">
        <f t="shared" si="1"/>
        <v>0</v>
      </c>
      <c r="Q5" s="50"/>
    </row>
    <row r="6" spans="1:17" ht="12.75" customHeight="1" x14ac:dyDescent="0.35">
      <c r="A6" s="9" t="s">
        <v>67</v>
      </c>
      <c r="B6" s="46">
        <v>45810</v>
      </c>
      <c r="C6" s="198" t="str">
        <f>_xlfn.XLOOKUP('Shift A'!$B6,WW!A:A,WW!B:B)</f>
        <v>WW01</v>
      </c>
      <c r="D6" s="5" t="s">
        <v>76</v>
      </c>
      <c r="E6" s="19" t="s">
        <v>69</v>
      </c>
      <c r="F6" s="5" t="s">
        <v>254</v>
      </c>
      <c r="G6" s="19"/>
      <c r="H6" s="19"/>
      <c r="I6" s="3">
        <v>1</v>
      </c>
      <c r="J6" s="8">
        <v>3</v>
      </c>
      <c r="K6" s="8">
        <v>3</v>
      </c>
      <c r="L6" s="199">
        <f t="shared" si="0"/>
        <v>0</v>
      </c>
      <c r="P6" s="196">
        <f t="shared" si="1"/>
        <v>0</v>
      </c>
      <c r="Q6" s="50"/>
    </row>
    <row r="7" spans="1:17" ht="12.75" customHeight="1" x14ac:dyDescent="0.35">
      <c r="A7" s="9" t="s">
        <v>67</v>
      </c>
      <c r="B7" s="46">
        <v>45810</v>
      </c>
      <c r="C7" s="198" t="str">
        <f>_xlfn.XLOOKUP('Shift A'!$B7,WW!A:A,WW!B:B)</f>
        <v>WW01</v>
      </c>
      <c r="D7" s="5" t="s">
        <v>76</v>
      </c>
      <c r="E7" s="19" t="s">
        <v>69</v>
      </c>
      <c r="F7" s="5" t="s">
        <v>256</v>
      </c>
      <c r="G7" s="19"/>
      <c r="H7" s="19"/>
      <c r="I7" s="3">
        <v>12</v>
      </c>
      <c r="J7" s="8">
        <v>10</v>
      </c>
      <c r="K7" s="8">
        <v>10</v>
      </c>
      <c r="L7" s="199">
        <f t="shared" si="0"/>
        <v>0</v>
      </c>
      <c r="P7" s="196">
        <f t="shared" si="1"/>
        <v>0</v>
      </c>
      <c r="Q7" s="50"/>
    </row>
    <row r="8" spans="1:17" ht="12.75" customHeight="1" x14ac:dyDescent="0.35">
      <c r="A8" s="9" t="s">
        <v>67</v>
      </c>
      <c r="B8" s="46">
        <v>45810</v>
      </c>
      <c r="C8" s="198" t="str">
        <f>_xlfn.XLOOKUP('Shift A'!$B8,WW!A:A,WW!B:B)</f>
        <v>WW01</v>
      </c>
      <c r="D8" s="5" t="s">
        <v>76</v>
      </c>
      <c r="E8" s="19" t="s">
        <v>69</v>
      </c>
      <c r="F8" s="5" t="s">
        <v>259</v>
      </c>
      <c r="G8" s="19"/>
      <c r="H8" s="19"/>
      <c r="I8" s="3">
        <v>2</v>
      </c>
      <c r="J8" s="8">
        <v>2</v>
      </c>
      <c r="K8" s="8">
        <v>2</v>
      </c>
      <c r="L8" s="199">
        <f t="shared" si="0"/>
        <v>0</v>
      </c>
      <c r="P8" s="196">
        <f t="shared" si="1"/>
        <v>0</v>
      </c>
      <c r="Q8" s="50"/>
    </row>
    <row r="9" spans="1:17" ht="12.75" customHeight="1" x14ac:dyDescent="0.35">
      <c r="A9" s="9" t="s">
        <v>67</v>
      </c>
      <c r="B9" s="46">
        <v>45810</v>
      </c>
      <c r="C9" s="198" t="str">
        <f>_xlfn.XLOOKUP('Shift A'!$B9,WW!A:A,WW!B:B)</f>
        <v>WW01</v>
      </c>
      <c r="D9" s="5" t="s">
        <v>76</v>
      </c>
      <c r="E9" s="19" t="s">
        <v>69</v>
      </c>
      <c r="F9" s="5" t="s">
        <v>262</v>
      </c>
      <c r="G9" s="19"/>
      <c r="H9" s="19"/>
      <c r="I9" s="3">
        <v>2</v>
      </c>
      <c r="J9" s="8">
        <v>2</v>
      </c>
      <c r="K9" s="8">
        <v>2</v>
      </c>
      <c r="L9" s="199">
        <f t="shared" si="0"/>
        <v>0</v>
      </c>
      <c r="P9" s="196">
        <f t="shared" si="1"/>
        <v>0</v>
      </c>
      <c r="Q9" s="50"/>
    </row>
    <row r="10" spans="1:17" ht="12.75" customHeight="1" x14ac:dyDescent="0.35">
      <c r="A10" s="9" t="s">
        <v>67</v>
      </c>
      <c r="B10" s="46">
        <v>45810</v>
      </c>
      <c r="C10" s="198" t="str">
        <f>_xlfn.XLOOKUP('Shift A'!$B10,WW!A:A,WW!B:B)</f>
        <v>WW01</v>
      </c>
      <c r="D10" s="5" t="s">
        <v>76</v>
      </c>
      <c r="E10" s="19" t="s">
        <v>69</v>
      </c>
      <c r="F10" s="5" t="s">
        <v>265</v>
      </c>
      <c r="G10" s="19"/>
      <c r="H10" s="19"/>
      <c r="I10" s="3">
        <v>4</v>
      </c>
      <c r="J10" s="8">
        <v>4</v>
      </c>
      <c r="K10" s="8">
        <v>4</v>
      </c>
      <c r="L10" s="199">
        <f t="shared" si="0"/>
        <v>0</v>
      </c>
      <c r="P10" s="196">
        <f t="shared" si="1"/>
        <v>0</v>
      </c>
      <c r="Q10" s="50"/>
    </row>
    <row r="11" spans="1:17" ht="12.75" customHeight="1" x14ac:dyDescent="0.35">
      <c r="A11" s="9" t="s">
        <v>67</v>
      </c>
      <c r="B11" s="46">
        <v>45810</v>
      </c>
      <c r="C11" s="198" t="str">
        <f>_xlfn.XLOOKUP('Shift A'!$B11,WW!A:A,WW!B:B)</f>
        <v>WW01</v>
      </c>
      <c r="D11" s="5" t="s">
        <v>76</v>
      </c>
      <c r="E11" s="19" t="s">
        <v>69</v>
      </c>
      <c r="F11" s="5" t="s">
        <v>267</v>
      </c>
      <c r="G11" s="19"/>
      <c r="H11" s="19"/>
      <c r="I11" s="3">
        <v>8</v>
      </c>
      <c r="J11" s="8">
        <v>8</v>
      </c>
      <c r="K11" s="8">
        <v>7</v>
      </c>
      <c r="L11" s="199">
        <f t="shared" si="0"/>
        <v>-1</v>
      </c>
      <c r="P11" s="196">
        <f t="shared" si="1"/>
        <v>0</v>
      </c>
      <c r="Q11" s="50"/>
    </row>
    <row r="12" spans="1:17" ht="12.75" customHeight="1" x14ac:dyDescent="0.35">
      <c r="A12" s="9" t="s">
        <v>67</v>
      </c>
      <c r="B12" s="46">
        <v>45810</v>
      </c>
      <c r="C12" s="198" t="str">
        <f>_xlfn.XLOOKUP('Shift A'!$B12,WW!A:A,WW!B:B)</f>
        <v>WW01</v>
      </c>
      <c r="D12" s="5" t="s">
        <v>76</v>
      </c>
      <c r="E12" s="19" t="s">
        <v>69</v>
      </c>
      <c r="F12" s="5" t="s">
        <v>268</v>
      </c>
      <c r="G12" s="19"/>
      <c r="H12" s="19"/>
      <c r="I12" s="3">
        <v>2</v>
      </c>
      <c r="J12" s="8">
        <v>2</v>
      </c>
      <c r="K12" s="8">
        <v>2</v>
      </c>
      <c r="L12" s="199">
        <f t="shared" si="0"/>
        <v>0</v>
      </c>
      <c r="P12" s="196">
        <f t="shared" si="1"/>
        <v>0</v>
      </c>
      <c r="Q12" s="50"/>
    </row>
    <row r="13" spans="1:17" ht="12.75" customHeight="1" x14ac:dyDescent="0.35">
      <c r="A13" s="9" t="s">
        <v>67</v>
      </c>
      <c r="B13" s="46">
        <v>45810</v>
      </c>
      <c r="C13" s="198" t="str">
        <f>_xlfn.XLOOKUP('Shift A'!$B13,WW!A:A,WW!B:B)</f>
        <v>WW01</v>
      </c>
      <c r="D13" s="5" t="s">
        <v>76</v>
      </c>
      <c r="E13" s="19" t="s">
        <v>69</v>
      </c>
      <c r="F13" s="5" t="s">
        <v>269</v>
      </c>
      <c r="G13" s="19"/>
      <c r="H13" s="19"/>
      <c r="I13" s="3">
        <v>2</v>
      </c>
      <c r="J13" s="8">
        <v>2</v>
      </c>
      <c r="K13" s="8">
        <v>2</v>
      </c>
      <c r="L13" s="199">
        <f t="shared" si="0"/>
        <v>0</v>
      </c>
      <c r="P13" s="196">
        <f t="shared" si="1"/>
        <v>0</v>
      </c>
      <c r="Q13" s="50"/>
    </row>
    <row r="14" spans="1:17" ht="12.75" customHeight="1" x14ac:dyDescent="0.35">
      <c r="A14" s="9" t="s">
        <v>67</v>
      </c>
      <c r="B14" s="46">
        <v>45810</v>
      </c>
      <c r="C14" s="198" t="str">
        <f>_xlfn.XLOOKUP('Shift A'!$B14,WW!A:A,WW!B:B)</f>
        <v>WW01</v>
      </c>
      <c r="D14" s="5" t="s">
        <v>76</v>
      </c>
      <c r="E14" s="19" t="s">
        <v>69</v>
      </c>
      <c r="F14" s="5" t="s">
        <v>270</v>
      </c>
      <c r="G14" s="19"/>
      <c r="H14" s="19"/>
      <c r="I14" s="3">
        <v>10</v>
      </c>
      <c r="J14" s="8">
        <v>7</v>
      </c>
      <c r="K14" s="8">
        <v>8</v>
      </c>
      <c r="L14" s="199">
        <f t="shared" si="0"/>
        <v>1</v>
      </c>
      <c r="P14" s="196">
        <f t="shared" si="1"/>
        <v>0</v>
      </c>
      <c r="Q14" s="50"/>
    </row>
    <row r="15" spans="1:17" ht="12.75" customHeight="1" x14ac:dyDescent="0.35">
      <c r="A15" s="9" t="s">
        <v>67</v>
      </c>
      <c r="B15" s="46">
        <v>45810</v>
      </c>
      <c r="C15" s="198" t="str">
        <f>_xlfn.XLOOKUP('Shift A'!$B15,WW!A:A,WW!B:B)</f>
        <v>WW01</v>
      </c>
      <c r="D15" s="5" t="s">
        <v>76</v>
      </c>
      <c r="E15" s="19" t="s">
        <v>69</v>
      </c>
      <c r="F15" s="5" t="s">
        <v>272</v>
      </c>
      <c r="G15" s="19"/>
      <c r="H15" s="19"/>
      <c r="I15" s="3">
        <v>6</v>
      </c>
      <c r="J15" s="8">
        <v>5</v>
      </c>
      <c r="K15" s="8">
        <v>6</v>
      </c>
      <c r="L15" s="199">
        <f t="shared" si="0"/>
        <v>1</v>
      </c>
      <c r="P15" s="196">
        <f t="shared" si="1"/>
        <v>0</v>
      </c>
      <c r="Q15" s="50"/>
    </row>
    <row r="16" spans="1:17" ht="12.75" customHeight="1" x14ac:dyDescent="0.35">
      <c r="A16" s="9" t="s">
        <v>67</v>
      </c>
      <c r="B16" s="46">
        <v>45810</v>
      </c>
      <c r="C16" s="198" t="str">
        <f>_xlfn.XLOOKUP('Shift A'!$B16,WW!A:A,WW!B:B)</f>
        <v>WW01</v>
      </c>
      <c r="D16" s="5" t="s">
        <v>76</v>
      </c>
      <c r="E16" s="19" t="s">
        <v>69</v>
      </c>
      <c r="F16" s="5" t="s">
        <v>274</v>
      </c>
      <c r="G16" s="19"/>
      <c r="H16" s="19"/>
      <c r="I16" s="3">
        <v>1</v>
      </c>
      <c r="J16" s="8">
        <v>4</v>
      </c>
      <c r="K16" s="8">
        <v>4</v>
      </c>
      <c r="L16" s="199">
        <f t="shared" si="0"/>
        <v>0</v>
      </c>
      <c r="P16" s="196">
        <f t="shared" si="1"/>
        <v>0</v>
      </c>
      <c r="Q16" s="50"/>
    </row>
    <row r="17" spans="1:17" ht="12.75" customHeight="1" x14ac:dyDescent="0.35">
      <c r="A17" s="9" t="s">
        <v>67</v>
      </c>
      <c r="B17" s="46">
        <v>45810</v>
      </c>
      <c r="C17" s="198" t="str">
        <f>_xlfn.XLOOKUP('Shift A'!$B17,WW!A:A,WW!B:B)</f>
        <v>WW01</v>
      </c>
      <c r="D17" s="5" t="s">
        <v>76</v>
      </c>
      <c r="E17" s="19" t="s">
        <v>69</v>
      </c>
      <c r="F17" s="5" t="s">
        <v>276</v>
      </c>
      <c r="G17" s="19"/>
      <c r="H17" s="19"/>
      <c r="I17" s="3">
        <v>4</v>
      </c>
      <c r="J17" s="8">
        <v>4</v>
      </c>
      <c r="K17" s="8">
        <v>5</v>
      </c>
      <c r="L17" s="199">
        <f t="shared" si="0"/>
        <v>1</v>
      </c>
      <c r="P17" s="196">
        <f t="shared" si="1"/>
        <v>0</v>
      </c>
      <c r="Q17" s="50"/>
    </row>
    <row r="18" spans="1:17" ht="12.75" customHeight="1" x14ac:dyDescent="0.35">
      <c r="A18" s="9" t="s">
        <v>67</v>
      </c>
      <c r="B18" s="46">
        <v>45810</v>
      </c>
      <c r="C18" s="198" t="str">
        <f>_xlfn.XLOOKUP('Shift A'!$B18,WW!A:A,WW!B:B)</f>
        <v>WW01</v>
      </c>
      <c r="D18" s="5" t="s">
        <v>76</v>
      </c>
      <c r="E18" s="19" t="s">
        <v>69</v>
      </c>
      <c r="F18" s="5" t="s">
        <v>80</v>
      </c>
      <c r="G18" s="19"/>
      <c r="H18" s="19"/>
      <c r="I18" s="3">
        <v>1</v>
      </c>
      <c r="J18" s="8">
        <v>0</v>
      </c>
      <c r="K18" s="8">
        <v>1</v>
      </c>
      <c r="L18" s="199">
        <f t="shared" si="0"/>
        <v>1</v>
      </c>
      <c r="P18" s="196">
        <f t="shared" si="1"/>
        <v>0</v>
      </c>
      <c r="Q18" s="50"/>
    </row>
    <row r="19" spans="1:17" ht="12.75" customHeight="1" x14ac:dyDescent="0.35">
      <c r="A19" s="2" t="s">
        <v>67</v>
      </c>
      <c r="B19" s="46">
        <v>45810</v>
      </c>
      <c r="C19" s="198" t="str">
        <f>_xlfn.XLOOKUP('Shift A'!$B19,WW!A:A,WW!B:B)</f>
        <v>WW01</v>
      </c>
      <c r="D19" s="5" t="s">
        <v>70</v>
      </c>
      <c r="E19" s="19" t="s">
        <v>71</v>
      </c>
      <c r="F19" s="5" t="s">
        <v>304</v>
      </c>
      <c r="G19" s="19" t="s">
        <v>247</v>
      </c>
      <c r="H19" s="19"/>
      <c r="I19" s="3">
        <v>1</v>
      </c>
      <c r="J19" s="34">
        <v>1</v>
      </c>
      <c r="K19" s="34">
        <v>1</v>
      </c>
      <c r="L19" s="199">
        <f t="shared" si="0"/>
        <v>0</v>
      </c>
      <c r="P19" s="196">
        <f t="shared" si="1"/>
        <v>0</v>
      </c>
      <c r="Q19" s="50"/>
    </row>
    <row r="20" spans="1:17" ht="12.75" customHeight="1" x14ac:dyDescent="0.35">
      <c r="A20" s="2" t="s">
        <v>67</v>
      </c>
      <c r="B20" s="46">
        <v>45810</v>
      </c>
      <c r="C20" s="198" t="str">
        <f>_xlfn.XLOOKUP('Shift A'!$B20,WW!A:A,WW!B:B)</f>
        <v>WW01</v>
      </c>
      <c r="D20" s="5" t="s">
        <v>70</v>
      </c>
      <c r="E20" s="19" t="s">
        <v>71</v>
      </c>
      <c r="F20" s="5" t="s">
        <v>305</v>
      </c>
      <c r="G20" s="19" t="s">
        <v>280</v>
      </c>
      <c r="H20" s="19"/>
      <c r="I20" s="3">
        <v>1</v>
      </c>
      <c r="J20" s="34">
        <v>1</v>
      </c>
      <c r="K20" s="34">
        <v>1</v>
      </c>
      <c r="L20" s="199">
        <f t="shared" si="0"/>
        <v>0</v>
      </c>
      <c r="P20" s="196">
        <f t="shared" si="1"/>
        <v>0</v>
      </c>
      <c r="Q20" s="50"/>
    </row>
    <row r="21" spans="1:17" ht="12.75" customHeight="1" x14ac:dyDescent="0.35">
      <c r="A21" s="2" t="s">
        <v>67</v>
      </c>
      <c r="B21" s="46">
        <v>45810</v>
      </c>
      <c r="C21" s="198" t="str">
        <f>_xlfn.XLOOKUP('Shift A'!$B21,WW!A:A,WW!B:B)</f>
        <v>WW01</v>
      </c>
      <c r="D21" s="5" t="s">
        <v>70</v>
      </c>
      <c r="E21" s="19" t="s">
        <v>71</v>
      </c>
      <c r="F21" s="5" t="s">
        <v>281</v>
      </c>
      <c r="G21" s="19" t="s">
        <v>251</v>
      </c>
      <c r="H21" s="19"/>
      <c r="I21" s="3">
        <v>1</v>
      </c>
      <c r="J21" s="34">
        <v>1</v>
      </c>
      <c r="K21" s="34">
        <v>1</v>
      </c>
      <c r="L21" s="199">
        <f t="shared" si="0"/>
        <v>0</v>
      </c>
      <c r="P21" s="196">
        <f t="shared" si="1"/>
        <v>0</v>
      </c>
      <c r="Q21" s="50"/>
    </row>
    <row r="22" spans="1:17" ht="12.75" customHeight="1" x14ac:dyDescent="0.35">
      <c r="A22" s="2" t="s">
        <v>67</v>
      </c>
      <c r="B22" s="46">
        <v>45810</v>
      </c>
      <c r="C22" s="198" t="str">
        <f>_xlfn.XLOOKUP('Shift A'!$B22,WW!A:A,WW!B:B)</f>
        <v>WW01</v>
      </c>
      <c r="D22" s="5" t="s">
        <v>70</v>
      </c>
      <c r="E22" s="19" t="s">
        <v>71</v>
      </c>
      <c r="F22" s="5" t="s">
        <v>282</v>
      </c>
      <c r="G22" s="19" t="s">
        <v>253</v>
      </c>
      <c r="H22" s="19"/>
      <c r="I22" s="3">
        <v>1</v>
      </c>
      <c r="J22" s="34">
        <v>1</v>
      </c>
      <c r="K22" s="34">
        <v>1</v>
      </c>
      <c r="L22" s="199">
        <f t="shared" si="0"/>
        <v>0</v>
      </c>
      <c r="P22" s="196">
        <f t="shared" si="1"/>
        <v>0</v>
      </c>
      <c r="Q22" s="50"/>
    </row>
    <row r="23" spans="1:17" ht="12.75" customHeight="1" x14ac:dyDescent="0.35">
      <c r="A23" s="2" t="s">
        <v>67</v>
      </c>
      <c r="B23" s="46">
        <v>45810</v>
      </c>
      <c r="C23" s="198" t="str">
        <f>_xlfn.XLOOKUP('Shift A'!$B23,WW!A:A,WW!B:B)</f>
        <v>WW01</v>
      </c>
      <c r="D23" s="5" t="s">
        <v>70</v>
      </c>
      <c r="E23" s="19" t="s">
        <v>71</v>
      </c>
      <c r="F23" s="5" t="s">
        <v>283</v>
      </c>
      <c r="G23" s="19" t="s">
        <v>284</v>
      </c>
      <c r="H23" s="19"/>
      <c r="I23" s="3">
        <v>2</v>
      </c>
      <c r="J23" s="34">
        <v>2</v>
      </c>
      <c r="K23" s="34">
        <v>2</v>
      </c>
      <c r="L23" s="199">
        <f t="shared" si="0"/>
        <v>0</v>
      </c>
      <c r="P23" s="196">
        <f t="shared" si="1"/>
        <v>0</v>
      </c>
      <c r="Q23" s="50"/>
    </row>
    <row r="24" spans="1:17" ht="12.75" customHeight="1" x14ac:dyDescent="0.35">
      <c r="A24" s="2" t="s">
        <v>67</v>
      </c>
      <c r="B24" s="46">
        <v>45810</v>
      </c>
      <c r="C24" s="198" t="str">
        <f>_xlfn.XLOOKUP('Shift A'!$B24,WW!A:A,WW!B:B)</f>
        <v>WW01</v>
      </c>
      <c r="D24" s="5" t="s">
        <v>70</v>
      </c>
      <c r="E24" s="19" t="s">
        <v>71</v>
      </c>
      <c r="F24" s="5" t="s">
        <v>285</v>
      </c>
      <c r="G24" s="19" t="s">
        <v>255</v>
      </c>
      <c r="H24" s="19"/>
      <c r="I24" s="3">
        <v>2</v>
      </c>
      <c r="J24" s="34">
        <v>2</v>
      </c>
      <c r="K24" s="34">
        <v>2</v>
      </c>
      <c r="L24" s="199">
        <f t="shared" si="0"/>
        <v>0</v>
      </c>
      <c r="P24" s="196">
        <f t="shared" si="1"/>
        <v>0</v>
      </c>
      <c r="Q24" s="50"/>
    </row>
    <row r="25" spans="1:17" ht="12.75" customHeight="1" x14ac:dyDescent="0.35">
      <c r="A25" s="2" t="s">
        <v>67</v>
      </c>
      <c r="B25" s="46">
        <v>45810</v>
      </c>
      <c r="C25" s="198" t="str">
        <f>_xlfn.XLOOKUP('Shift A'!$B25,WW!A:A,WW!B:B)</f>
        <v>WW01</v>
      </c>
      <c r="D25" s="5" t="s">
        <v>70</v>
      </c>
      <c r="E25" s="19" t="s">
        <v>71</v>
      </c>
      <c r="F25" s="5" t="s">
        <v>286</v>
      </c>
      <c r="G25" s="19" t="s">
        <v>257</v>
      </c>
      <c r="H25" s="19"/>
      <c r="I25" s="3">
        <v>12</v>
      </c>
      <c r="J25" s="34">
        <v>12</v>
      </c>
      <c r="K25" s="34">
        <v>12</v>
      </c>
      <c r="L25" s="199">
        <f t="shared" si="0"/>
        <v>0</v>
      </c>
      <c r="P25" s="196">
        <f t="shared" si="1"/>
        <v>0</v>
      </c>
      <c r="Q25" s="50"/>
    </row>
    <row r="26" spans="1:17" ht="12.75" customHeight="1" x14ac:dyDescent="0.35">
      <c r="A26" s="2" t="s">
        <v>67</v>
      </c>
      <c r="B26" s="46">
        <v>45810</v>
      </c>
      <c r="C26" s="198" t="str">
        <f>_xlfn.XLOOKUP('Shift A'!$B26,WW!A:A,WW!B:B)</f>
        <v>WW01</v>
      </c>
      <c r="D26" s="5" t="s">
        <v>70</v>
      </c>
      <c r="E26" s="19" t="s">
        <v>71</v>
      </c>
      <c r="F26" s="5" t="s">
        <v>287</v>
      </c>
      <c r="G26" s="19" t="s">
        <v>288</v>
      </c>
      <c r="H26" s="19"/>
      <c r="I26" s="3">
        <v>1</v>
      </c>
      <c r="J26" s="34">
        <v>1</v>
      </c>
      <c r="K26" s="34">
        <v>1</v>
      </c>
      <c r="L26" s="199">
        <f t="shared" si="0"/>
        <v>0</v>
      </c>
      <c r="P26" s="196">
        <f t="shared" si="1"/>
        <v>0</v>
      </c>
      <c r="Q26" s="50"/>
    </row>
    <row r="27" spans="1:17" ht="12.75" customHeight="1" x14ac:dyDescent="0.35">
      <c r="A27" s="2" t="s">
        <v>67</v>
      </c>
      <c r="B27" s="46">
        <v>45810</v>
      </c>
      <c r="C27" s="198" t="str">
        <f>_xlfn.XLOOKUP('Shift A'!$B27,WW!A:A,WW!B:B)</f>
        <v>WW01</v>
      </c>
      <c r="D27" s="5" t="s">
        <v>70</v>
      </c>
      <c r="E27" s="19" t="s">
        <v>71</v>
      </c>
      <c r="F27" s="5" t="s">
        <v>289</v>
      </c>
      <c r="G27" s="19" t="s">
        <v>290</v>
      </c>
      <c r="H27" s="19"/>
      <c r="I27" s="3">
        <v>1</v>
      </c>
      <c r="J27" s="34">
        <v>1</v>
      </c>
      <c r="K27" s="34">
        <v>1</v>
      </c>
      <c r="L27" s="199">
        <f t="shared" si="0"/>
        <v>0</v>
      </c>
      <c r="P27" s="196">
        <f t="shared" si="1"/>
        <v>0</v>
      </c>
      <c r="Q27" s="50"/>
    </row>
    <row r="28" spans="1:17" ht="12.75" customHeight="1" x14ac:dyDescent="0.35">
      <c r="A28" s="2" t="s">
        <v>67</v>
      </c>
      <c r="B28" s="46">
        <v>45810</v>
      </c>
      <c r="C28" s="198" t="str">
        <f>_xlfn.XLOOKUP('Shift A'!$B28,WW!A:A,WW!B:B)</f>
        <v>WW01</v>
      </c>
      <c r="D28" s="5" t="s">
        <v>70</v>
      </c>
      <c r="E28" s="19" t="s">
        <v>71</v>
      </c>
      <c r="F28" s="5" t="s">
        <v>291</v>
      </c>
      <c r="G28" s="19" t="s">
        <v>260</v>
      </c>
      <c r="H28" s="19"/>
      <c r="I28" s="3">
        <v>4</v>
      </c>
      <c r="J28" s="34">
        <v>4</v>
      </c>
      <c r="K28" s="34">
        <v>4</v>
      </c>
      <c r="L28" s="199">
        <f t="shared" si="0"/>
        <v>0</v>
      </c>
      <c r="P28" s="196">
        <f t="shared" si="1"/>
        <v>0</v>
      </c>
      <c r="Q28" s="50"/>
    </row>
    <row r="29" spans="1:17" ht="12.75" customHeight="1" x14ac:dyDescent="0.35">
      <c r="A29" s="2" t="s">
        <v>67</v>
      </c>
      <c r="B29" s="46">
        <v>45810</v>
      </c>
      <c r="C29" s="198" t="str">
        <f>_xlfn.XLOOKUP('Shift A'!$B29,WW!A:A,WW!B:B)</f>
        <v>WW01</v>
      </c>
      <c r="D29" s="5" t="s">
        <v>70</v>
      </c>
      <c r="E29" s="19" t="s">
        <v>71</v>
      </c>
      <c r="F29" s="5" t="s">
        <v>292</v>
      </c>
      <c r="G29" s="19" t="s">
        <v>293</v>
      </c>
      <c r="H29" s="19"/>
      <c r="I29" s="3">
        <v>2</v>
      </c>
      <c r="J29" s="34">
        <v>2</v>
      </c>
      <c r="K29" s="34">
        <v>2</v>
      </c>
      <c r="L29" s="199">
        <f t="shared" si="0"/>
        <v>0</v>
      </c>
      <c r="P29" s="196">
        <f t="shared" si="1"/>
        <v>0</v>
      </c>
      <c r="Q29" s="50"/>
    </row>
    <row r="30" spans="1:17" ht="12.75" customHeight="1" x14ac:dyDescent="0.35">
      <c r="A30" s="2" t="s">
        <v>67</v>
      </c>
      <c r="B30" s="46">
        <v>45810</v>
      </c>
      <c r="C30" s="198" t="str">
        <f>_xlfn.XLOOKUP('Shift A'!$B30,WW!A:A,WW!B:B)</f>
        <v>WW01</v>
      </c>
      <c r="D30" s="5" t="s">
        <v>70</v>
      </c>
      <c r="E30" s="19" t="s">
        <v>71</v>
      </c>
      <c r="F30" s="5" t="s">
        <v>294</v>
      </c>
      <c r="G30" s="19" t="s">
        <v>263</v>
      </c>
      <c r="H30" s="19"/>
      <c r="I30" s="3">
        <v>2</v>
      </c>
      <c r="J30" s="34">
        <v>2</v>
      </c>
      <c r="K30" s="34">
        <v>2</v>
      </c>
      <c r="L30" s="199">
        <f t="shared" si="0"/>
        <v>0</v>
      </c>
      <c r="P30" s="196">
        <f t="shared" si="1"/>
        <v>0</v>
      </c>
      <c r="Q30" s="50"/>
    </row>
    <row r="31" spans="1:17" ht="12.75" customHeight="1" x14ac:dyDescent="0.35">
      <c r="A31" s="2" t="s">
        <v>67</v>
      </c>
      <c r="B31" s="46">
        <v>45810</v>
      </c>
      <c r="C31" s="198" t="str">
        <f>_xlfn.XLOOKUP('Shift A'!$B31,WW!A:A,WW!B:B)</f>
        <v>WW01</v>
      </c>
      <c r="D31" s="5" t="s">
        <v>70</v>
      </c>
      <c r="E31" s="19" t="s">
        <v>71</v>
      </c>
      <c r="F31" s="5" t="s">
        <v>295</v>
      </c>
      <c r="G31" s="19" t="s">
        <v>296</v>
      </c>
      <c r="H31" s="19"/>
      <c r="I31" s="3">
        <v>1</v>
      </c>
      <c r="J31" s="34">
        <v>1</v>
      </c>
      <c r="K31" s="34">
        <v>1</v>
      </c>
      <c r="L31" s="199">
        <f t="shared" si="0"/>
        <v>0</v>
      </c>
      <c r="P31" s="196">
        <f t="shared" si="1"/>
        <v>0</v>
      </c>
      <c r="Q31" s="50"/>
    </row>
    <row r="32" spans="1:17" ht="12.75" customHeight="1" x14ac:dyDescent="0.35">
      <c r="A32" s="2" t="s">
        <v>67</v>
      </c>
      <c r="B32" s="46">
        <v>45810</v>
      </c>
      <c r="C32" s="198" t="str">
        <f>_xlfn.XLOOKUP('Shift A'!$B32,WW!A:A,WW!B:B)</f>
        <v>WW01</v>
      </c>
      <c r="D32" s="5" t="s">
        <v>70</v>
      </c>
      <c r="E32" s="19" t="s">
        <v>71</v>
      </c>
      <c r="F32" s="5" t="s">
        <v>265</v>
      </c>
      <c r="G32" s="19" t="s">
        <v>266</v>
      </c>
      <c r="H32" s="19"/>
      <c r="I32" s="3">
        <v>5</v>
      </c>
      <c r="J32" s="34">
        <v>5</v>
      </c>
      <c r="K32" s="34">
        <v>5</v>
      </c>
      <c r="L32" s="199">
        <f t="shared" si="0"/>
        <v>0</v>
      </c>
      <c r="P32" s="196">
        <f t="shared" si="1"/>
        <v>0</v>
      </c>
      <c r="Q32" s="50"/>
    </row>
    <row r="33" spans="1:17" ht="12.75" customHeight="1" x14ac:dyDescent="0.35">
      <c r="A33" s="2" t="s">
        <v>67</v>
      </c>
      <c r="B33" s="46">
        <v>45810</v>
      </c>
      <c r="C33" s="198" t="str">
        <f>_xlfn.XLOOKUP('Shift A'!$B33,WW!A:A,WW!B:B)</f>
        <v>WW01</v>
      </c>
      <c r="D33" s="5" t="s">
        <v>70</v>
      </c>
      <c r="E33" s="19" t="s">
        <v>71</v>
      </c>
      <c r="F33" s="5" t="s">
        <v>297</v>
      </c>
      <c r="G33" s="19" t="s">
        <v>298</v>
      </c>
      <c r="H33" s="19"/>
      <c r="I33" s="3">
        <v>3</v>
      </c>
      <c r="J33" s="34">
        <v>3</v>
      </c>
      <c r="K33" s="34">
        <v>3</v>
      </c>
      <c r="L33" s="199">
        <f t="shared" si="0"/>
        <v>0</v>
      </c>
      <c r="P33" s="196">
        <f t="shared" si="1"/>
        <v>0</v>
      </c>
      <c r="Q33" s="50"/>
    </row>
    <row r="34" spans="1:17" ht="12.75" customHeight="1" x14ac:dyDescent="0.35">
      <c r="A34" s="2" t="s">
        <v>67</v>
      </c>
      <c r="B34" s="46">
        <v>45810</v>
      </c>
      <c r="C34" s="198" t="str">
        <f>_xlfn.XLOOKUP('Shift A'!$B34,WW!A:A,WW!B:B)</f>
        <v>WW01</v>
      </c>
      <c r="D34" s="5" t="s">
        <v>70</v>
      </c>
      <c r="E34" s="19" t="s">
        <v>71</v>
      </c>
      <c r="F34" s="5" t="s">
        <v>299</v>
      </c>
      <c r="G34" s="19" t="s">
        <v>271</v>
      </c>
      <c r="H34" s="19"/>
      <c r="I34" s="3">
        <v>10</v>
      </c>
      <c r="J34" s="34">
        <v>10</v>
      </c>
      <c r="K34" s="34">
        <v>10</v>
      </c>
      <c r="L34" s="199">
        <f t="shared" si="0"/>
        <v>0</v>
      </c>
      <c r="P34" s="196">
        <f t="shared" si="1"/>
        <v>0</v>
      </c>
      <c r="Q34" s="50"/>
    </row>
    <row r="35" spans="1:17" ht="12.75" customHeight="1" x14ac:dyDescent="0.35">
      <c r="A35" s="2" t="s">
        <v>67</v>
      </c>
      <c r="B35" s="46">
        <v>45810</v>
      </c>
      <c r="C35" s="198" t="str">
        <f>_xlfn.XLOOKUP('Shift A'!$B35,WW!A:A,WW!B:B)</f>
        <v>WW01</v>
      </c>
      <c r="D35" s="5" t="s">
        <v>70</v>
      </c>
      <c r="E35" s="19" t="s">
        <v>71</v>
      </c>
      <c r="F35" s="5" t="s">
        <v>300</v>
      </c>
      <c r="G35" s="19" t="s">
        <v>273</v>
      </c>
      <c r="H35" s="19"/>
      <c r="I35" s="3">
        <v>6</v>
      </c>
      <c r="J35" s="34">
        <v>6</v>
      </c>
      <c r="K35" s="34">
        <v>6</v>
      </c>
      <c r="L35" s="199">
        <f t="shared" si="0"/>
        <v>0</v>
      </c>
      <c r="P35" s="196">
        <f t="shared" si="1"/>
        <v>0</v>
      </c>
      <c r="Q35" s="50"/>
    </row>
    <row r="36" spans="1:17" ht="12.75" customHeight="1" x14ac:dyDescent="0.35">
      <c r="A36" s="2" t="s">
        <v>67</v>
      </c>
      <c r="B36" s="46">
        <v>45810</v>
      </c>
      <c r="C36" s="198" t="str">
        <f>_xlfn.XLOOKUP('Shift A'!$B36,WW!A:A,WW!B:B)</f>
        <v>WW01</v>
      </c>
      <c r="D36" s="5" t="s">
        <v>70</v>
      </c>
      <c r="E36" s="19" t="s">
        <v>71</v>
      </c>
      <c r="F36" s="5" t="s">
        <v>301</v>
      </c>
      <c r="G36" s="19" t="s">
        <v>275</v>
      </c>
      <c r="H36" s="19"/>
      <c r="I36" s="3">
        <v>2</v>
      </c>
      <c r="J36" s="34">
        <v>2</v>
      </c>
      <c r="K36" s="34">
        <v>2</v>
      </c>
      <c r="L36" s="199">
        <f t="shared" si="0"/>
        <v>0</v>
      </c>
      <c r="P36" s="196">
        <f t="shared" si="1"/>
        <v>0</v>
      </c>
      <c r="Q36" s="50"/>
    </row>
    <row r="37" spans="1:17" ht="12.75" customHeight="1" x14ac:dyDescent="0.35">
      <c r="A37" s="2" t="s">
        <v>67</v>
      </c>
      <c r="B37" s="46">
        <v>45810</v>
      </c>
      <c r="C37" s="198" t="str">
        <f>_xlfn.XLOOKUP('Shift A'!$B37,WW!A:A,WW!B:B)</f>
        <v>WW01</v>
      </c>
      <c r="D37" s="5" t="s">
        <v>70</v>
      </c>
      <c r="E37" s="19" t="s">
        <v>71</v>
      </c>
      <c r="F37" s="5" t="s">
        <v>302</v>
      </c>
      <c r="G37" s="19" t="s">
        <v>277</v>
      </c>
      <c r="H37" s="19"/>
      <c r="I37" s="3">
        <v>2</v>
      </c>
      <c r="J37" s="34">
        <v>2</v>
      </c>
      <c r="K37" s="34">
        <v>2</v>
      </c>
      <c r="L37" s="199">
        <f t="shared" si="0"/>
        <v>0</v>
      </c>
      <c r="P37" s="196">
        <f t="shared" si="1"/>
        <v>0</v>
      </c>
      <c r="Q37" s="50"/>
    </row>
    <row r="38" spans="1:17" ht="12.75" customHeight="1" x14ac:dyDescent="0.35">
      <c r="A38" s="2" t="s">
        <v>67</v>
      </c>
      <c r="B38" s="46">
        <v>45810</v>
      </c>
      <c r="C38" s="198" t="str">
        <f>_xlfn.XLOOKUP('Shift A'!$B38,WW!A:A,WW!B:B)</f>
        <v>WW01</v>
      </c>
      <c r="D38" s="5" t="s">
        <v>70</v>
      </c>
      <c r="E38" s="19" t="s">
        <v>71</v>
      </c>
      <c r="F38" s="5" t="s">
        <v>80</v>
      </c>
      <c r="G38" s="19" t="s">
        <v>364</v>
      </c>
      <c r="H38" s="19"/>
      <c r="I38" s="3"/>
      <c r="J38" s="34">
        <v>1</v>
      </c>
      <c r="K38" s="34">
        <v>1</v>
      </c>
      <c r="L38" s="199">
        <f t="shared" si="0"/>
        <v>0</v>
      </c>
      <c r="P38" s="196">
        <f t="shared" si="1"/>
        <v>0</v>
      </c>
      <c r="Q38" s="50"/>
    </row>
    <row r="39" spans="1:17" ht="12.75" customHeight="1" x14ac:dyDescent="0.35">
      <c r="A39" s="2" t="s">
        <v>67</v>
      </c>
      <c r="B39" s="46">
        <v>45810</v>
      </c>
      <c r="C39" s="198" t="str">
        <f>_xlfn.XLOOKUP('Shift A'!$B39,WW!A:A,WW!B:B)</f>
        <v>WW01</v>
      </c>
      <c r="D39" s="5" t="s">
        <v>70</v>
      </c>
      <c r="E39" s="19" t="s">
        <v>84</v>
      </c>
      <c r="F39" s="5" t="s">
        <v>351</v>
      </c>
      <c r="G39" s="19" t="s">
        <v>352</v>
      </c>
      <c r="H39" s="19"/>
      <c r="I39" s="3">
        <v>2</v>
      </c>
      <c r="J39" s="34">
        <v>2</v>
      </c>
      <c r="K39" s="34">
        <v>2</v>
      </c>
      <c r="L39" s="199">
        <f t="shared" si="0"/>
        <v>0</v>
      </c>
      <c r="P39" s="196">
        <f t="shared" si="1"/>
        <v>0</v>
      </c>
      <c r="Q39" s="50"/>
    </row>
    <row r="40" spans="1:17" ht="12.75" customHeight="1" x14ac:dyDescent="0.35">
      <c r="A40" s="2" t="s">
        <v>67</v>
      </c>
      <c r="B40" s="46">
        <v>45810</v>
      </c>
      <c r="C40" s="198" t="str">
        <f>_xlfn.XLOOKUP('Shift A'!$B40,WW!A:A,WW!B:B)</f>
        <v>WW01</v>
      </c>
      <c r="D40" s="5" t="s">
        <v>70</v>
      </c>
      <c r="E40" s="19" t="s">
        <v>84</v>
      </c>
      <c r="F40" s="5" t="s">
        <v>353</v>
      </c>
      <c r="G40" s="19" t="s">
        <v>354</v>
      </c>
      <c r="H40" s="19"/>
      <c r="I40" s="3">
        <v>1</v>
      </c>
      <c r="J40" s="34">
        <v>1</v>
      </c>
      <c r="K40" s="34">
        <v>1</v>
      </c>
      <c r="L40" s="199">
        <f t="shared" si="0"/>
        <v>0</v>
      </c>
      <c r="P40" s="196">
        <f t="shared" si="1"/>
        <v>0</v>
      </c>
      <c r="Q40" s="50"/>
    </row>
    <row r="41" spans="1:17" ht="12.75" customHeight="1" x14ac:dyDescent="0.35">
      <c r="A41" s="2" t="s">
        <v>67</v>
      </c>
      <c r="B41" s="46">
        <v>45810</v>
      </c>
      <c r="C41" s="198" t="str">
        <f>_xlfn.XLOOKUP('Shift A'!$B41,WW!A:A,WW!B:B)</f>
        <v>WW01</v>
      </c>
      <c r="D41" s="5" t="s">
        <v>70</v>
      </c>
      <c r="E41" s="19" t="s">
        <v>84</v>
      </c>
      <c r="F41" s="5" t="s">
        <v>355</v>
      </c>
      <c r="G41" s="19" t="s">
        <v>356</v>
      </c>
      <c r="H41" s="19"/>
      <c r="I41" s="3">
        <v>3</v>
      </c>
      <c r="J41" s="34">
        <v>3</v>
      </c>
      <c r="K41" s="34">
        <v>3</v>
      </c>
      <c r="L41" s="199">
        <f t="shared" si="0"/>
        <v>0</v>
      </c>
      <c r="P41" s="196">
        <f t="shared" si="1"/>
        <v>0</v>
      </c>
      <c r="Q41" s="50"/>
    </row>
    <row r="42" spans="1:17" ht="12.75" customHeight="1" x14ac:dyDescent="0.35">
      <c r="A42" s="2" t="s">
        <v>67</v>
      </c>
      <c r="B42" s="46">
        <v>45810</v>
      </c>
      <c r="C42" s="198" t="str">
        <f>_xlfn.XLOOKUP('Shift A'!$B42,WW!A:A,WW!B:B)</f>
        <v>WW01</v>
      </c>
      <c r="D42" s="5" t="s">
        <v>70</v>
      </c>
      <c r="E42" s="19" t="s">
        <v>84</v>
      </c>
      <c r="F42" s="5" t="s">
        <v>357</v>
      </c>
      <c r="G42" s="19" t="s">
        <v>358</v>
      </c>
      <c r="H42" s="19"/>
      <c r="I42" s="3">
        <v>3</v>
      </c>
      <c r="J42" s="34">
        <v>3</v>
      </c>
      <c r="K42" s="34">
        <v>3</v>
      </c>
      <c r="L42" s="199">
        <f t="shared" si="0"/>
        <v>0</v>
      </c>
      <c r="N42" s="34">
        <v>1</v>
      </c>
      <c r="O42" s="34">
        <v>1</v>
      </c>
      <c r="P42" s="196">
        <f t="shared" si="1"/>
        <v>0</v>
      </c>
      <c r="Q42" s="50"/>
    </row>
    <row r="43" spans="1:17" ht="12.75" customHeight="1" x14ac:dyDescent="0.35">
      <c r="A43" s="2" t="s">
        <v>67</v>
      </c>
      <c r="B43" s="46">
        <v>45810</v>
      </c>
      <c r="C43" s="198" t="str">
        <f>_xlfn.XLOOKUP('Shift A'!$B43,WW!A:A,WW!B:B)</f>
        <v>WW01</v>
      </c>
      <c r="D43" s="5" t="s">
        <v>70</v>
      </c>
      <c r="E43" s="19" t="s">
        <v>84</v>
      </c>
      <c r="F43" s="5" t="s">
        <v>312</v>
      </c>
      <c r="G43" s="19" t="s">
        <v>359</v>
      </c>
      <c r="H43" s="19"/>
      <c r="I43" s="3">
        <v>1</v>
      </c>
      <c r="J43" s="34">
        <v>1</v>
      </c>
      <c r="K43" s="34">
        <v>1</v>
      </c>
      <c r="L43" s="199">
        <f t="shared" si="0"/>
        <v>0</v>
      </c>
      <c r="P43" s="196">
        <f t="shared" si="1"/>
        <v>0</v>
      </c>
      <c r="Q43" s="50"/>
    </row>
    <row r="44" spans="1:17" ht="12.75" customHeight="1" x14ac:dyDescent="0.35">
      <c r="A44" s="2" t="s">
        <v>67</v>
      </c>
      <c r="B44" s="46">
        <v>45810</v>
      </c>
      <c r="C44" s="198" t="str">
        <f>_xlfn.XLOOKUP('Shift A'!$B44,WW!A:A,WW!B:B)</f>
        <v>WW01</v>
      </c>
      <c r="D44" s="5" t="s">
        <v>85</v>
      </c>
      <c r="E44" s="19" t="s">
        <v>73</v>
      </c>
      <c r="F44" s="5" t="s">
        <v>303</v>
      </c>
      <c r="G44" s="19" t="s">
        <v>247</v>
      </c>
      <c r="H44" s="19"/>
      <c r="I44" s="3">
        <v>1</v>
      </c>
      <c r="J44" s="34">
        <v>1</v>
      </c>
      <c r="K44" s="34">
        <v>1</v>
      </c>
      <c r="L44" s="199">
        <f t="shared" si="0"/>
        <v>0</v>
      </c>
      <c r="P44" s="196">
        <f t="shared" si="1"/>
        <v>0</v>
      </c>
      <c r="Q44" s="50"/>
    </row>
    <row r="45" spans="1:17" ht="12.75" customHeight="1" x14ac:dyDescent="0.35">
      <c r="A45" s="2" t="s">
        <v>67</v>
      </c>
      <c r="B45" s="46">
        <v>45810</v>
      </c>
      <c r="C45" s="198" t="str">
        <f>_xlfn.XLOOKUP('Shift A'!$B45,WW!A:A,WW!B:B)</f>
        <v>WW01</v>
      </c>
      <c r="D45" s="5" t="s">
        <v>85</v>
      </c>
      <c r="E45" s="19" t="s">
        <v>73</v>
      </c>
      <c r="F45" s="5" t="s">
        <v>279</v>
      </c>
      <c r="G45" s="19" t="s">
        <v>280</v>
      </c>
      <c r="H45" s="19"/>
      <c r="I45" s="3">
        <v>1</v>
      </c>
      <c r="J45" s="34">
        <v>1</v>
      </c>
      <c r="K45" s="34">
        <v>1</v>
      </c>
      <c r="L45" s="199">
        <f t="shared" si="0"/>
        <v>0</v>
      </c>
      <c r="P45" s="196">
        <f t="shared" si="1"/>
        <v>0</v>
      </c>
      <c r="Q45" s="50"/>
    </row>
    <row r="46" spans="1:17" ht="12.75" customHeight="1" x14ac:dyDescent="0.35">
      <c r="A46" s="2" t="s">
        <v>67</v>
      </c>
      <c r="B46" s="46">
        <v>45810</v>
      </c>
      <c r="C46" s="198" t="str">
        <f>_xlfn.XLOOKUP('Shift A'!$B46,WW!A:A,WW!B:B)</f>
        <v>WW01</v>
      </c>
      <c r="D46" s="5" t="s">
        <v>85</v>
      </c>
      <c r="E46" s="19" t="s">
        <v>73</v>
      </c>
      <c r="F46" s="5" t="s">
        <v>281</v>
      </c>
      <c r="G46" s="19" t="s">
        <v>251</v>
      </c>
      <c r="H46" s="19"/>
      <c r="I46" s="3">
        <v>1</v>
      </c>
      <c r="J46" s="34">
        <v>1</v>
      </c>
      <c r="K46" s="34">
        <v>1</v>
      </c>
      <c r="L46" s="199">
        <f t="shared" si="0"/>
        <v>0</v>
      </c>
      <c r="P46" s="196">
        <f t="shared" si="1"/>
        <v>0</v>
      </c>
      <c r="Q46" s="50"/>
    </row>
    <row r="47" spans="1:17" ht="12.75" customHeight="1" x14ac:dyDescent="0.35">
      <c r="A47" s="2" t="s">
        <v>67</v>
      </c>
      <c r="B47" s="46">
        <v>45810</v>
      </c>
      <c r="C47" s="198" t="str">
        <f>_xlfn.XLOOKUP('Shift A'!$B47,WW!A:A,WW!B:B)</f>
        <v>WW01</v>
      </c>
      <c r="D47" s="5" t="s">
        <v>85</v>
      </c>
      <c r="E47" s="19" t="s">
        <v>73</v>
      </c>
      <c r="F47" s="5" t="s">
        <v>282</v>
      </c>
      <c r="G47" s="19" t="s">
        <v>253</v>
      </c>
      <c r="H47" s="19"/>
      <c r="I47" s="3">
        <v>1</v>
      </c>
      <c r="J47" s="34">
        <v>1</v>
      </c>
      <c r="K47" s="34">
        <v>1</v>
      </c>
      <c r="L47" s="199">
        <f t="shared" si="0"/>
        <v>0</v>
      </c>
      <c r="P47" s="196">
        <f t="shared" si="1"/>
        <v>0</v>
      </c>
      <c r="Q47" s="50"/>
    </row>
    <row r="48" spans="1:17" ht="12.75" customHeight="1" x14ac:dyDescent="0.35">
      <c r="A48" s="2" t="s">
        <v>67</v>
      </c>
      <c r="B48" s="46">
        <v>45810</v>
      </c>
      <c r="C48" s="198" t="str">
        <f>_xlfn.XLOOKUP('Shift A'!$B48,WW!A:A,WW!B:B)</f>
        <v>WW01</v>
      </c>
      <c r="D48" s="5" t="s">
        <v>85</v>
      </c>
      <c r="E48" s="19" t="s">
        <v>73</v>
      </c>
      <c r="F48" s="5" t="s">
        <v>283</v>
      </c>
      <c r="G48" s="19" t="s">
        <v>284</v>
      </c>
      <c r="H48" s="19"/>
      <c r="I48" s="3">
        <v>2</v>
      </c>
      <c r="J48" s="34">
        <v>2</v>
      </c>
      <c r="K48" s="34">
        <v>2</v>
      </c>
      <c r="L48" s="199">
        <f t="shared" si="0"/>
        <v>0</v>
      </c>
      <c r="P48" s="196">
        <f t="shared" si="1"/>
        <v>0</v>
      </c>
      <c r="Q48" s="50"/>
    </row>
    <row r="49" spans="1:17" ht="12.75" customHeight="1" x14ac:dyDescent="0.35">
      <c r="A49" s="2" t="s">
        <v>67</v>
      </c>
      <c r="B49" s="46">
        <v>45810</v>
      </c>
      <c r="C49" s="198" t="str">
        <f>_xlfn.XLOOKUP('Shift A'!$B49,WW!A:A,WW!B:B)</f>
        <v>WW01</v>
      </c>
      <c r="D49" s="5" t="s">
        <v>85</v>
      </c>
      <c r="E49" s="19" t="s">
        <v>73</v>
      </c>
      <c r="F49" s="5" t="s">
        <v>285</v>
      </c>
      <c r="G49" s="19" t="s">
        <v>255</v>
      </c>
      <c r="H49" s="19"/>
      <c r="I49" s="3">
        <v>2</v>
      </c>
      <c r="J49" s="34">
        <v>2</v>
      </c>
      <c r="K49" s="34">
        <v>2</v>
      </c>
      <c r="L49" s="199">
        <f t="shared" si="0"/>
        <v>0</v>
      </c>
      <c r="P49" s="196">
        <f t="shared" si="1"/>
        <v>0</v>
      </c>
      <c r="Q49" s="50"/>
    </row>
    <row r="50" spans="1:17" ht="12.75" customHeight="1" x14ac:dyDescent="0.35">
      <c r="A50" s="2" t="s">
        <v>67</v>
      </c>
      <c r="B50" s="46">
        <v>45810</v>
      </c>
      <c r="C50" s="198" t="str">
        <f>_xlfn.XLOOKUP('Shift A'!$B50,WW!A:A,WW!B:B)</f>
        <v>WW01</v>
      </c>
      <c r="D50" s="5" t="s">
        <v>85</v>
      </c>
      <c r="E50" s="19" t="s">
        <v>73</v>
      </c>
      <c r="F50" s="5" t="s">
        <v>286</v>
      </c>
      <c r="G50" s="19" t="s">
        <v>257</v>
      </c>
      <c r="H50" s="19"/>
      <c r="I50" s="3">
        <v>12</v>
      </c>
      <c r="J50" s="34">
        <v>12</v>
      </c>
      <c r="K50" s="34">
        <v>12</v>
      </c>
      <c r="L50" s="199">
        <f t="shared" si="0"/>
        <v>0</v>
      </c>
      <c r="P50" s="196">
        <f t="shared" si="1"/>
        <v>0</v>
      </c>
      <c r="Q50" s="50"/>
    </row>
    <row r="51" spans="1:17" ht="12.75" customHeight="1" x14ac:dyDescent="0.35">
      <c r="A51" s="2" t="s">
        <v>67</v>
      </c>
      <c r="B51" s="46">
        <v>45810</v>
      </c>
      <c r="C51" s="198" t="str">
        <f>_xlfn.XLOOKUP('Shift A'!$B51,WW!A:A,WW!B:B)</f>
        <v>WW01</v>
      </c>
      <c r="D51" s="5" t="s">
        <v>85</v>
      </c>
      <c r="E51" s="19" t="s">
        <v>73</v>
      </c>
      <c r="F51" s="5" t="s">
        <v>287</v>
      </c>
      <c r="G51" s="19" t="s">
        <v>288</v>
      </c>
      <c r="H51" s="19"/>
      <c r="I51" s="3">
        <v>1</v>
      </c>
      <c r="J51" s="34">
        <v>1</v>
      </c>
      <c r="K51" s="34">
        <v>1</v>
      </c>
      <c r="L51" s="199">
        <f t="shared" si="0"/>
        <v>0</v>
      </c>
      <c r="P51" s="196">
        <f t="shared" si="1"/>
        <v>0</v>
      </c>
      <c r="Q51" s="50"/>
    </row>
    <row r="52" spans="1:17" ht="12.75" customHeight="1" x14ac:dyDescent="0.35">
      <c r="A52" s="2" t="s">
        <v>67</v>
      </c>
      <c r="B52" s="46">
        <v>45810</v>
      </c>
      <c r="C52" s="198" t="str">
        <f>_xlfn.XLOOKUP('Shift A'!$B52,WW!A:A,WW!B:B)</f>
        <v>WW01</v>
      </c>
      <c r="D52" s="5" t="s">
        <v>85</v>
      </c>
      <c r="E52" s="19" t="s">
        <v>73</v>
      </c>
      <c r="F52" s="5" t="s">
        <v>289</v>
      </c>
      <c r="G52" s="19" t="s">
        <v>290</v>
      </c>
      <c r="H52" s="19"/>
      <c r="I52" s="3">
        <v>1</v>
      </c>
      <c r="J52" s="34">
        <v>1</v>
      </c>
      <c r="K52" s="34">
        <v>1</v>
      </c>
      <c r="L52" s="199">
        <f t="shared" si="0"/>
        <v>0</v>
      </c>
      <c r="P52" s="196">
        <f t="shared" si="1"/>
        <v>0</v>
      </c>
      <c r="Q52" s="50"/>
    </row>
    <row r="53" spans="1:17" ht="12.75" customHeight="1" x14ac:dyDescent="0.35">
      <c r="A53" s="2" t="s">
        <v>67</v>
      </c>
      <c r="B53" s="46">
        <v>45810</v>
      </c>
      <c r="C53" s="198" t="str">
        <f>_xlfn.XLOOKUP('Shift A'!$B53,WW!A:A,WW!B:B)</f>
        <v>WW01</v>
      </c>
      <c r="D53" s="5" t="s">
        <v>85</v>
      </c>
      <c r="E53" s="19" t="s">
        <v>73</v>
      </c>
      <c r="F53" s="5" t="s">
        <v>291</v>
      </c>
      <c r="G53" s="19" t="s">
        <v>260</v>
      </c>
      <c r="H53" s="19"/>
      <c r="I53" s="3">
        <v>4</v>
      </c>
      <c r="J53" s="34">
        <v>4</v>
      </c>
      <c r="K53" s="34">
        <v>4</v>
      </c>
      <c r="L53" s="199">
        <f t="shared" si="0"/>
        <v>0</v>
      </c>
      <c r="P53" s="196">
        <f t="shared" si="1"/>
        <v>0</v>
      </c>
      <c r="Q53" s="50"/>
    </row>
    <row r="54" spans="1:17" ht="12.75" customHeight="1" x14ac:dyDescent="0.35">
      <c r="A54" s="2" t="s">
        <v>67</v>
      </c>
      <c r="B54" s="46">
        <v>45810</v>
      </c>
      <c r="C54" s="198" t="str">
        <f>_xlfn.XLOOKUP('Shift A'!$B54,WW!A:A,WW!B:B)</f>
        <v>WW01</v>
      </c>
      <c r="D54" s="5" t="s">
        <v>85</v>
      </c>
      <c r="E54" s="19" t="s">
        <v>73</v>
      </c>
      <c r="F54" s="5" t="s">
        <v>292</v>
      </c>
      <c r="G54" s="19" t="s">
        <v>293</v>
      </c>
      <c r="H54" s="19"/>
      <c r="I54" s="3">
        <v>2</v>
      </c>
      <c r="J54" s="34">
        <v>2</v>
      </c>
      <c r="K54" s="34">
        <v>2</v>
      </c>
      <c r="L54" s="199">
        <f t="shared" si="0"/>
        <v>0</v>
      </c>
      <c r="P54" s="196">
        <f t="shared" si="1"/>
        <v>0</v>
      </c>
      <c r="Q54" s="50"/>
    </row>
    <row r="55" spans="1:17" ht="12.75" customHeight="1" x14ac:dyDescent="0.35">
      <c r="A55" s="2" t="s">
        <v>67</v>
      </c>
      <c r="B55" s="46">
        <v>45810</v>
      </c>
      <c r="C55" s="198" t="str">
        <f>_xlfn.XLOOKUP('Shift A'!$B55,WW!A:A,WW!B:B)</f>
        <v>WW01</v>
      </c>
      <c r="D55" s="5" t="s">
        <v>85</v>
      </c>
      <c r="E55" s="19" t="s">
        <v>73</v>
      </c>
      <c r="F55" s="5" t="s">
        <v>294</v>
      </c>
      <c r="G55" s="19" t="s">
        <v>263</v>
      </c>
      <c r="H55" s="19"/>
      <c r="I55" s="3">
        <v>2</v>
      </c>
      <c r="J55" s="34">
        <v>2</v>
      </c>
      <c r="K55" s="34">
        <v>2</v>
      </c>
      <c r="L55" s="199">
        <f t="shared" si="0"/>
        <v>0</v>
      </c>
      <c r="P55" s="196">
        <f t="shared" si="1"/>
        <v>0</v>
      </c>
      <c r="Q55" s="50"/>
    </row>
    <row r="56" spans="1:17" ht="12.75" customHeight="1" x14ac:dyDescent="0.35">
      <c r="A56" s="2" t="s">
        <v>67</v>
      </c>
      <c r="B56" s="46">
        <v>45810</v>
      </c>
      <c r="C56" s="198" t="str">
        <f>_xlfn.XLOOKUP('Shift A'!$B56,WW!A:A,WW!B:B)</f>
        <v>WW01</v>
      </c>
      <c r="D56" s="5" t="s">
        <v>85</v>
      </c>
      <c r="E56" s="19" t="s">
        <v>73</v>
      </c>
      <c r="F56" s="5" t="s">
        <v>295</v>
      </c>
      <c r="G56" s="19" t="s">
        <v>296</v>
      </c>
      <c r="H56" s="19"/>
      <c r="I56" s="3">
        <v>1</v>
      </c>
      <c r="J56" s="34">
        <v>1</v>
      </c>
      <c r="K56" s="34">
        <v>1</v>
      </c>
      <c r="L56" s="199">
        <f t="shared" si="0"/>
        <v>0</v>
      </c>
      <c r="P56" s="196">
        <f t="shared" si="1"/>
        <v>0</v>
      </c>
      <c r="Q56" s="50"/>
    </row>
    <row r="57" spans="1:17" ht="12.75" customHeight="1" x14ac:dyDescent="0.35">
      <c r="A57" s="2" t="s">
        <v>67</v>
      </c>
      <c r="B57" s="46">
        <v>45810</v>
      </c>
      <c r="C57" s="198" t="str">
        <f>_xlfn.XLOOKUP('Shift A'!$B57,WW!A:A,WW!B:B)</f>
        <v>WW01</v>
      </c>
      <c r="D57" s="5" t="s">
        <v>85</v>
      </c>
      <c r="E57" s="19" t="s">
        <v>73</v>
      </c>
      <c r="F57" s="5" t="s">
        <v>265</v>
      </c>
      <c r="G57" s="19" t="s">
        <v>266</v>
      </c>
      <c r="H57" s="19"/>
      <c r="I57" s="3">
        <v>5</v>
      </c>
      <c r="J57" s="34">
        <v>5</v>
      </c>
      <c r="K57" s="34">
        <v>5</v>
      </c>
      <c r="L57" s="199">
        <f t="shared" si="0"/>
        <v>0</v>
      </c>
      <c r="P57" s="196">
        <f t="shared" si="1"/>
        <v>0</v>
      </c>
      <c r="Q57" s="50"/>
    </row>
    <row r="58" spans="1:17" ht="12.75" customHeight="1" x14ac:dyDescent="0.35">
      <c r="A58" s="2" t="s">
        <v>67</v>
      </c>
      <c r="B58" s="46">
        <v>45810</v>
      </c>
      <c r="C58" s="198" t="str">
        <f>_xlfn.XLOOKUP('Shift A'!$B58,WW!A:A,WW!B:B)</f>
        <v>WW01</v>
      </c>
      <c r="D58" s="5" t="s">
        <v>85</v>
      </c>
      <c r="E58" s="19" t="s">
        <v>73</v>
      </c>
      <c r="F58" s="5" t="s">
        <v>297</v>
      </c>
      <c r="G58" s="19" t="s">
        <v>298</v>
      </c>
      <c r="H58" s="19"/>
      <c r="I58" s="3">
        <v>3</v>
      </c>
      <c r="J58" s="34">
        <v>3</v>
      </c>
      <c r="K58" s="34">
        <v>3</v>
      </c>
      <c r="L58" s="199">
        <f t="shared" si="0"/>
        <v>0</v>
      </c>
      <c r="P58" s="196">
        <f t="shared" si="1"/>
        <v>0</v>
      </c>
      <c r="Q58" s="50"/>
    </row>
    <row r="59" spans="1:17" ht="12.75" customHeight="1" x14ac:dyDescent="0.35">
      <c r="A59" s="2" t="s">
        <v>67</v>
      </c>
      <c r="B59" s="46">
        <v>45810</v>
      </c>
      <c r="C59" s="198" t="str">
        <f>_xlfn.XLOOKUP('Shift A'!$B59,WW!A:A,WW!B:B)</f>
        <v>WW01</v>
      </c>
      <c r="D59" s="5" t="s">
        <v>85</v>
      </c>
      <c r="E59" s="19" t="s">
        <v>73</v>
      </c>
      <c r="F59" s="5" t="s">
        <v>299</v>
      </c>
      <c r="G59" s="19" t="s">
        <v>271</v>
      </c>
      <c r="H59" s="19"/>
      <c r="I59" s="3">
        <v>10</v>
      </c>
      <c r="J59" s="34">
        <v>10</v>
      </c>
      <c r="K59" s="34">
        <v>10</v>
      </c>
      <c r="L59" s="199">
        <f t="shared" ref="L59:L122" si="2">K59-J59</f>
        <v>0</v>
      </c>
      <c r="P59" s="196">
        <f t="shared" si="1"/>
        <v>0</v>
      </c>
      <c r="Q59" s="50"/>
    </row>
    <row r="60" spans="1:17" ht="12.75" customHeight="1" x14ac:dyDescent="0.35">
      <c r="A60" s="2" t="s">
        <v>67</v>
      </c>
      <c r="B60" s="46">
        <v>45810</v>
      </c>
      <c r="C60" s="198" t="str">
        <f>_xlfn.XLOOKUP('Shift A'!$B60,WW!A:A,WW!B:B)</f>
        <v>WW01</v>
      </c>
      <c r="D60" s="5" t="s">
        <v>85</v>
      </c>
      <c r="E60" s="19" t="s">
        <v>73</v>
      </c>
      <c r="F60" s="5" t="s">
        <v>300</v>
      </c>
      <c r="G60" s="19" t="s">
        <v>273</v>
      </c>
      <c r="H60" s="19"/>
      <c r="I60" s="3">
        <v>6</v>
      </c>
      <c r="J60" s="34">
        <v>6</v>
      </c>
      <c r="K60" s="34">
        <v>6</v>
      </c>
      <c r="L60" s="199">
        <f t="shared" si="2"/>
        <v>0</v>
      </c>
      <c r="P60" s="196">
        <f t="shared" si="1"/>
        <v>0</v>
      </c>
      <c r="Q60" s="50"/>
    </row>
    <row r="61" spans="1:17" ht="12.75" customHeight="1" x14ac:dyDescent="0.35">
      <c r="A61" s="2" t="s">
        <v>67</v>
      </c>
      <c r="B61" s="46">
        <v>45810</v>
      </c>
      <c r="C61" s="198" t="str">
        <f>_xlfn.XLOOKUP('Shift A'!$B61,WW!A:A,WW!B:B)</f>
        <v>WW01</v>
      </c>
      <c r="D61" s="5" t="s">
        <v>85</v>
      </c>
      <c r="E61" s="19" t="s">
        <v>73</v>
      </c>
      <c r="F61" s="5" t="s">
        <v>301</v>
      </c>
      <c r="G61" s="19" t="s">
        <v>275</v>
      </c>
      <c r="H61" s="19"/>
      <c r="I61" s="3">
        <v>2</v>
      </c>
      <c r="J61" s="34">
        <v>2</v>
      </c>
      <c r="K61" s="34">
        <v>2</v>
      </c>
      <c r="L61" s="199">
        <f t="shared" si="2"/>
        <v>0</v>
      </c>
      <c r="P61" s="196">
        <f t="shared" si="1"/>
        <v>0</v>
      </c>
      <c r="Q61" s="50"/>
    </row>
    <row r="62" spans="1:17" ht="12.75" customHeight="1" x14ac:dyDescent="0.35">
      <c r="A62" s="2" t="s">
        <v>67</v>
      </c>
      <c r="B62" s="46">
        <v>45810</v>
      </c>
      <c r="C62" s="198" t="str">
        <f>_xlfn.XLOOKUP('Shift A'!$B62,WW!A:A,WW!B:B)</f>
        <v>WW01</v>
      </c>
      <c r="D62" s="5" t="s">
        <v>85</v>
      </c>
      <c r="E62" s="19" t="s">
        <v>73</v>
      </c>
      <c r="F62" s="5" t="s">
        <v>302</v>
      </c>
      <c r="G62" s="19" t="s">
        <v>277</v>
      </c>
      <c r="H62" s="19"/>
      <c r="I62" s="3">
        <v>2</v>
      </c>
      <c r="J62" s="34">
        <v>2</v>
      </c>
      <c r="K62" s="34">
        <v>2</v>
      </c>
      <c r="L62" s="199">
        <f t="shared" si="2"/>
        <v>0</v>
      </c>
      <c r="P62" s="196">
        <f t="shared" si="1"/>
        <v>0</v>
      </c>
      <c r="Q62" s="50"/>
    </row>
    <row r="63" spans="1:17" ht="12.75" customHeight="1" x14ac:dyDescent="0.35">
      <c r="A63" s="2" t="s">
        <v>67</v>
      </c>
      <c r="B63" s="46">
        <v>45810</v>
      </c>
      <c r="C63" s="198" t="str">
        <f>_xlfn.XLOOKUP('Shift A'!$B63,WW!A:A,WW!B:B)</f>
        <v>WW01</v>
      </c>
      <c r="D63" s="5" t="s">
        <v>85</v>
      </c>
      <c r="E63" s="19" t="s">
        <v>73</v>
      </c>
      <c r="F63" s="5" t="s">
        <v>80</v>
      </c>
      <c r="G63" s="19" t="s">
        <v>364</v>
      </c>
      <c r="H63" s="19"/>
      <c r="I63" s="3">
        <v>1</v>
      </c>
      <c r="J63" s="34">
        <v>1</v>
      </c>
      <c r="K63" s="34">
        <v>1</v>
      </c>
      <c r="L63" s="199">
        <f t="shared" si="2"/>
        <v>0</v>
      </c>
      <c r="P63" s="196">
        <f t="shared" si="1"/>
        <v>0</v>
      </c>
      <c r="Q63" s="50"/>
    </row>
    <row r="64" spans="1:17" ht="12.75" customHeight="1" x14ac:dyDescent="0.35">
      <c r="A64" s="2" t="s">
        <v>67</v>
      </c>
      <c r="B64" s="46">
        <v>45810</v>
      </c>
      <c r="C64" s="198" t="str">
        <f>_xlfn.XLOOKUP('Shift A'!$B64,WW!A:A,WW!B:B)</f>
        <v>WW01</v>
      </c>
      <c r="D64" s="5" t="s">
        <v>86</v>
      </c>
      <c r="E64" s="19" t="s">
        <v>81</v>
      </c>
      <c r="F64" s="5" t="s">
        <v>236</v>
      </c>
      <c r="G64" s="19" t="s">
        <v>237</v>
      </c>
      <c r="H64" s="19"/>
      <c r="I64" s="3">
        <v>1</v>
      </c>
      <c r="J64" s="34">
        <v>1</v>
      </c>
      <c r="K64" s="34">
        <v>1</v>
      </c>
      <c r="L64" s="199">
        <f t="shared" si="2"/>
        <v>0</v>
      </c>
      <c r="P64" s="196">
        <f t="shared" si="1"/>
        <v>0</v>
      </c>
      <c r="Q64" s="50"/>
    </row>
    <row r="65" spans="1:17" ht="12.75" customHeight="1" x14ac:dyDescent="0.35">
      <c r="A65" s="2" t="s">
        <v>67</v>
      </c>
      <c r="B65" s="46">
        <v>45810</v>
      </c>
      <c r="C65" s="198" t="str">
        <f>_xlfn.XLOOKUP('Shift A'!$B65,WW!A:A,WW!B:B)</f>
        <v>WW01</v>
      </c>
      <c r="D65" s="5" t="s">
        <v>86</v>
      </c>
      <c r="E65" s="19" t="s">
        <v>81</v>
      </c>
      <c r="F65" s="5" t="s">
        <v>238</v>
      </c>
      <c r="G65" s="19" t="s">
        <v>239</v>
      </c>
      <c r="H65" s="19"/>
      <c r="I65" s="3"/>
      <c r="K65" s="34">
        <v>1</v>
      </c>
      <c r="L65" s="199">
        <f t="shared" si="2"/>
        <v>1</v>
      </c>
      <c r="M65" s="3">
        <v>6</v>
      </c>
      <c r="N65" s="34">
        <v>5</v>
      </c>
      <c r="O65" s="34">
        <v>6</v>
      </c>
      <c r="P65" s="196">
        <f t="shared" si="1"/>
        <v>1</v>
      </c>
      <c r="Q65" s="50"/>
    </row>
    <row r="66" spans="1:17" ht="12.75" customHeight="1" x14ac:dyDescent="0.35">
      <c r="A66" s="2" t="s">
        <v>67</v>
      </c>
      <c r="B66" s="46">
        <v>45810</v>
      </c>
      <c r="C66" s="198" t="str">
        <f>_xlfn.XLOOKUP('Shift A'!$B66,WW!A:A,WW!B:B)</f>
        <v>WW01</v>
      </c>
      <c r="D66" s="5" t="s">
        <v>86</v>
      </c>
      <c r="E66" s="19" t="s">
        <v>81</v>
      </c>
      <c r="F66" s="5" t="s">
        <v>240</v>
      </c>
      <c r="G66" s="19" t="s">
        <v>241</v>
      </c>
      <c r="H66" s="19"/>
      <c r="I66" s="3">
        <v>1</v>
      </c>
      <c r="J66" s="34">
        <v>1</v>
      </c>
      <c r="K66" s="34">
        <v>1</v>
      </c>
      <c r="L66" s="199">
        <f t="shared" si="2"/>
        <v>0</v>
      </c>
      <c r="P66" s="196">
        <f t="shared" ref="P66:P129" si="3">O66-N66</f>
        <v>0</v>
      </c>
      <c r="Q66" s="50"/>
    </row>
    <row r="67" spans="1:17" ht="12.75" customHeight="1" x14ac:dyDescent="0.35">
      <c r="A67" s="2" t="s">
        <v>67</v>
      </c>
      <c r="B67" s="46">
        <v>45810</v>
      </c>
      <c r="C67" s="198" t="str">
        <f>_xlfn.XLOOKUP('Shift A'!$B67,WW!A:A,WW!B:B)</f>
        <v>WW01</v>
      </c>
      <c r="D67" s="5" t="s">
        <v>86</v>
      </c>
      <c r="E67" s="19" t="s">
        <v>81</v>
      </c>
      <c r="F67" s="5" t="s">
        <v>242</v>
      </c>
      <c r="G67" s="19" t="s">
        <v>243</v>
      </c>
      <c r="H67" s="19"/>
      <c r="I67" s="3"/>
      <c r="L67" s="199">
        <f t="shared" si="2"/>
        <v>0</v>
      </c>
      <c r="P67" s="196">
        <f t="shared" si="3"/>
        <v>0</v>
      </c>
      <c r="Q67" s="50"/>
    </row>
    <row r="68" spans="1:17" ht="12.75" customHeight="1" x14ac:dyDescent="0.35">
      <c r="A68" s="2" t="s">
        <v>67</v>
      </c>
      <c r="B68" s="46">
        <v>45810</v>
      </c>
      <c r="C68" s="198" t="str">
        <f>_xlfn.XLOOKUP('Shift A'!$B68,WW!A:A,WW!B:B)</f>
        <v>WW01</v>
      </c>
      <c r="D68" s="5" t="s">
        <v>86</v>
      </c>
      <c r="E68" s="19" t="s">
        <v>81</v>
      </c>
      <c r="F68" s="5" t="s">
        <v>244</v>
      </c>
      <c r="G68" s="19" t="s">
        <v>245</v>
      </c>
      <c r="H68" s="19"/>
      <c r="I68" s="3">
        <v>1</v>
      </c>
      <c r="J68" s="34">
        <v>1</v>
      </c>
      <c r="K68" s="34">
        <v>1</v>
      </c>
      <c r="L68" s="199">
        <f t="shared" si="2"/>
        <v>0</v>
      </c>
      <c r="P68" s="196">
        <f t="shared" si="3"/>
        <v>0</v>
      </c>
      <c r="Q68" s="50"/>
    </row>
    <row r="69" spans="1:17" ht="12.75" customHeight="1" x14ac:dyDescent="0.35">
      <c r="A69" s="2" t="s">
        <v>67</v>
      </c>
      <c r="B69" s="46">
        <v>45810</v>
      </c>
      <c r="C69" s="198" t="str">
        <f>_xlfn.XLOOKUP('Shift A'!$B69,WW!A:A,WW!B:B)</f>
        <v>WW01</v>
      </c>
      <c r="D69" s="5" t="s">
        <v>86</v>
      </c>
      <c r="E69" s="19" t="s">
        <v>74</v>
      </c>
      <c r="F69" s="5" t="s">
        <v>304</v>
      </c>
      <c r="G69" s="19" t="s">
        <v>247</v>
      </c>
      <c r="H69" s="19"/>
      <c r="I69" s="3">
        <v>1</v>
      </c>
      <c r="J69" s="34">
        <v>1</v>
      </c>
      <c r="K69" s="34">
        <v>1</v>
      </c>
      <c r="L69" s="199">
        <f t="shared" si="2"/>
        <v>0</v>
      </c>
      <c r="P69" s="196">
        <f t="shared" si="3"/>
        <v>0</v>
      </c>
      <c r="Q69" s="50"/>
    </row>
    <row r="70" spans="1:17" ht="12.75" customHeight="1" x14ac:dyDescent="0.35">
      <c r="A70" s="2" t="s">
        <v>67</v>
      </c>
      <c r="B70" s="46">
        <v>45810</v>
      </c>
      <c r="C70" s="198" t="str">
        <f>_xlfn.XLOOKUP('Shift A'!$B70,WW!A:A,WW!B:B)</f>
        <v>WW01</v>
      </c>
      <c r="D70" s="5" t="s">
        <v>86</v>
      </c>
      <c r="E70" s="19" t="s">
        <v>74</v>
      </c>
      <c r="F70" s="5" t="s">
        <v>305</v>
      </c>
      <c r="G70" s="19" t="s">
        <v>280</v>
      </c>
      <c r="H70" s="19"/>
      <c r="I70" s="3">
        <v>1</v>
      </c>
      <c r="J70" s="34">
        <v>1</v>
      </c>
      <c r="K70" s="34">
        <v>1</v>
      </c>
      <c r="L70" s="199">
        <f t="shared" si="2"/>
        <v>0</v>
      </c>
      <c r="P70" s="196">
        <f t="shared" si="3"/>
        <v>0</v>
      </c>
      <c r="Q70" s="50"/>
    </row>
    <row r="71" spans="1:17" ht="12.75" customHeight="1" x14ac:dyDescent="0.35">
      <c r="A71" s="2" t="s">
        <v>67</v>
      </c>
      <c r="B71" s="46">
        <v>45810</v>
      </c>
      <c r="C71" s="198" t="str">
        <f>_xlfn.XLOOKUP('Shift A'!$B71,WW!A:A,WW!B:B)</f>
        <v>WW01</v>
      </c>
      <c r="D71" s="5" t="s">
        <v>86</v>
      </c>
      <c r="E71" s="19" t="s">
        <v>74</v>
      </c>
      <c r="F71" s="5" t="s">
        <v>281</v>
      </c>
      <c r="G71" s="19" t="s">
        <v>251</v>
      </c>
      <c r="H71" s="19"/>
      <c r="I71" s="3">
        <v>1</v>
      </c>
      <c r="J71" s="34">
        <v>1</v>
      </c>
      <c r="K71" s="34">
        <v>1</v>
      </c>
      <c r="L71" s="199">
        <f t="shared" si="2"/>
        <v>0</v>
      </c>
      <c r="P71" s="196">
        <f t="shared" si="3"/>
        <v>0</v>
      </c>
      <c r="Q71" s="50"/>
    </row>
    <row r="72" spans="1:17" ht="12.75" customHeight="1" x14ac:dyDescent="0.35">
      <c r="A72" s="2" t="s">
        <v>67</v>
      </c>
      <c r="B72" s="46">
        <v>45810</v>
      </c>
      <c r="C72" s="198" t="str">
        <f>_xlfn.XLOOKUP('Shift A'!$B72,WW!A:A,WW!B:B)</f>
        <v>WW01</v>
      </c>
      <c r="D72" s="5" t="s">
        <v>86</v>
      </c>
      <c r="E72" s="19" t="s">
        <v>74</v>
      </c>
      <c r="F72" s="5" t="s">
        <v>282</v>
      </c>
      <c r="G72" s="19" t="s">
        <v>253</v>
      </c>
      <c r="H72" s="19"/>
      <c r="I72" s="3">
        <v>1</v>
      </c>
      <c r="J72" s="34">
        <v>1</v>
      </c>
      <c r="K72" s="34">
        <v>1</v>
      </c>
      <c r="L72" s="199">
        <f t="shared" si="2"/>
        <v>0</v>
      </c>
      <c r="P72" s="196">
        <f t="shared" si="3"/>
        <v>0</v>
      </c>
      <c r="Q72" s="50"/>
    </row>
    <row r="73" spans="1:17" ht="12.75" customHeight="1" x14ac:dyDescent="0.35">
      <c r="A73" s="2" t="s">
        <v>67</v>
      </c>
      <c r="B73" s="46">
        <v>45810</v>
      </c>
      <c r="C73" s="198" t="str">
        <f>_xlfn.XLOOKUP('Shift A'!$B73,WW!A:A,WW!B:B)</f>
        <v>WW01</v>
      </c>
      <c r="D73" s="5" t="s">
        <v>86</v>
      </c>
      <c r="E73" s="19" t="s">
        <v>74</v>
      </c>
      <c r="F73" s="5" t="s">
        <v>283</v>
      </c>
      <c r="G73" s="19" t="s">
        <v>284</v>
      </c>
      <c r="H73" s="19"/>
      <c r="I73" s="3">
        <v>2</v>
      </c>
      <c r="J73" s="34">
        <v>2</v>
      </c>
      <c r="K73" s="34">
        <v>2</v>
      </c>
      <c r="L73" s="199">
        <f t="shared" si="2"/>
        <v>0</v>
      </c>
      <c r="P73" s="196">
        <f t="shared" si="3"/>
        <v>0</v>
      </c>
      <c r="Q73" s="50"/>
    </row>
    <row r="74" spans="1:17" ht="12.75" customHeight="1" x14ac:dyDescent="0.35">
      <c r="A74" s="2" t="s">
        <v>67</v>
      </c>
      <c r="B74" s="46">
        <v>45810</v>
      </c>
      <c r="C74" s="198" t="str">
        <f>_xlfn.XLOOKUP('Shift A'!$B74,WW!A:A,WW!B:B)</f>
        <v>WW01</v>
      </c>
      <c r="D74" s="5" t="s">
        <v>86</v>
      </c>
      <c r="E74" s="19" t="s">
        <v>74</v>
      </c>
      <c r="F74" s="5" t="s">
        <v>285</v>
      </c>
      <c r="G74" s="19" t="s">
        <v>255</v>
      </c>
      <c r="H74" s="19"/>
      <c r="I74" s="3">
        <v>2</v>
      </c>
      <c r="J74" s="34">
        <v>2</v>
      </c>
      <c r="K74" s="34">
        <v>2</v>
      </c>
      <c r="L74" s="199">
        <f t="shared" si="2"/>
        <v>0</v>
      </c>
      <c r="P74" s="196">
        <f t="shared" si="3"/>
        <v>0</v>
      </c>
      <c r="Q74" s="50"/>
    </row>
    <row r="75" spans="1:17" ht="12.75" customHeight="1" x14ac:dyDescent="0.35">
      <c r="A75" s="2" t="s">
        <v>67</v>
      </c>
      <c r="B75" s="46">
        <v>45810</v>
      </c>
      <c r="C75" s="198" t="str">
        <f>_xlfn.XLOOKUP('Shift A'!$B75,WW!A:A,WW!B:B)</f>
        <v>WW01</v>
      </c>
      <c r="D75" s="5" t="s">
        <v>86</v>
      </c>
      <c r="E75" s="19" t="s">
        <v>74</v>
      </c>
      <c r="F75" s="5" t="s">
        <v>286</v>
      </c>
      <c r="G75" s="19" t="s">
        <v>257</v>
      </c>
      <c r="H75" s="19"/>
      <c r="I75" s="3">
        <v>12</v>
      </c>
      <c r="J75" s="34">
        <v>12</v>
      </c>
      <c r="K75" s="34">
        <v>12</v>
      </c>
      <c r="L75" s="199">
        <f t="shared" si="2"/>
        <v>0</v>
      </c>
      <c r="P75" s="196">
        <f t="shared" si="3"/>
        <v>0</v>
      </c>
      <c r="Q75" s="50"/>
    </row>
    <row r="76" spans="1:17" ht="12.75" customHeight="1" x14ac:dyDescent="0.35">
      <c r="A76" s="2" t="s">
        <v>67</v>
      </c>
      <c r="B76" s="46">
        <v>45810</v>
      </c>
      <c r="C76" s="198" t="str">
        <f>_xlfn.XLOOKUP('Shift A'!$B76,WW!A:A,WW!B:B)</f>
        <v>WW01</v>
      </c>
      <c r="D76" s="5" t="s">
        <v>86</v>
      </c>
      <c r="E76" s="19" t="s">
        <v>74</v>
      </c>
      <c r="F76" s="5" t="s">
        <v>287</v>
      </c>
      <c r="G76" s="19" t="s">
        <v>288</v>
      </c>
      <c r="H76" s="19"/>
      <c r="I76" s="3">
        <v>1</v>
      </c>
      <c r="J76" s="34">
        <v>1</v>
      </c>
      <c r="K76" s="34">
        <v>1</v>
      </c>
      <c r="L76" s="199">
        <f t="shared" si="2"/>
        <v>0</v>
      </c>
      <c r="P76" s="196">
        <f t="shared" si="3"/>
        <v>0</v>
      </c>
      <c r="Q76" s="50"/>
    </row>
    <row r="77" spans="1:17" ht="12.75" customHeight="1" x14ac:dyDescent="0.35">
      <c r="A77" s="2" t="s">
        <v>67</v>
      </c>
      <c r="B77" s="46">
        <v>45810</v>
      </c>
      <c r="C77" s="198" t="str">
        <f>_xlfn.XLOOKUP('Shift A'!$B77,WW!A:A,WW!B:B)</f>
        <v>WW01</v>
      </c>
      <c r="D77" s="5" t="s">
        <v>86</v>
      </c>
      <c r="E77" s="19" t="s">
        <v>74</v>
      </c>
      <c r="F77" s="5" t="s">
        <v>289</v>
      </c>
      <c r="G77" s="19" t="s">
        <v>290</v>
      </c>
      <c r="H77" s="19"/>
      <c r="I77" s="3">
        <v>1</v>
      </c>
      <c r="J77" s="34">
        <v>1</v>
      </c>
      <c r="K77" s="34">
        <v>1</v>
      </c>
      <c r="L77" s="199">
        <f t="shared" si="2"/>
        <v>0</v>
      </c>
      <c r="P77" s="196">
        <f t="shared" si="3"/>
        <v>0</v>
      </c>
      <c r="Q77" s="50"/>
    </row>
    <row r="78" spans="1:17" ht="12.75" customHeight="1" x14ac:dyDescent="0.35">
      <c r="A78" s="2" t="s">
        <v>67</v>
      </c>
      <c r="B78" s="46">
        <v>45810</v>
      </c>
      <c r="C78" s="198" t="str">
        <f>_xlfn.XLOOKUP('Shift A'!$B78,WW!A:A,WW!B:B)</f>
        <v>WW01</v>
      </c>
      <c r="D78" s="5" t="s">
        <v>86</v>
      </c>
      <c r="E78" s="19" t="s">
        <v>74</v>
      </c>
      <c r="F78" s="5" t="s">
        <v>291</v>
      </c>
      <c r="G78" s="19" t="s">
        <v>260</v>
      </c>
      <c r="H78" s="19"/>
      <c r="I78" s="3">
        <v>4</v>
      </c>
      <c r="J78" s="34">
        <v>4</v>
      </c>
      <c r="K78" s="34">
        <v>3</v>
      </c>
      <c r="L78" s="199">
        <f t="shared" si="2"/>
        <v>-1</v>
      </c>
      <c r="P78" s="196">
        <f t="shared" si="3"/>
        <v>0</v>
      </c>
      <c r="Q78" s="50"/>
    </row>
    <row r="79" spans="1:17" ht="12.75" customHeight="1" x14ac:dyDescent="0.35">
      <c r="A79" s="2" t="s">
        <v>67</v>
      </c>
      <c r="B79" s="46">
        <v>45810</v>
      </c>
      <c r="C79" s="198" t="str">
        <f>_xlfn.XLOOKUP('Shift A'!$B79,WW!A:A,WW!B:B)</f>
        <v>WW01</v>
      </c>
      <c r="D79" s="5" t="s">
        <v>86</v>
      </c>
      <c r="E79" s="19" t="s">
        <v>74</v>
      </c>
      <c r="F79" s="5" t="s">
        <v>292</v>
      </c>
      <c r="G79" s="19" t="s">
        <v>293</v>
      </c>
      <c r="H79" s="19"/>
      <c r="I79" s="3">
        <v>2</v>
      </c>
      <c r="J79" s="34">
        <v>2</v>
      </c>
      <c r="K79" s="34">
        <v>2</v>
      </c>
      <c r="L79" s="199">
        <f t="shared" si="2"/>
        <v>0</v>
      </c>
      <c r="P79" s="196">
        <f t="shared" si="3"/>
        <v>0</v>
      </c>
      <c r="Q79" s="50"/>
    </row>
    <row r="80" spans="1:17" ht="12.75" customHeight="1" x14ac:dyDescent="0.35">
      <c r="A80" s="2" t="s">
        <v>67</v>
      </c>
      <c r="B80" s="46">
        <v>45810</v>
      </c>
      <c r="C80" s="198" t="str">
        <f>_xlfn.XLOOKUP('Shift A'!$B80,WW!A:A,WW!B:B)</f>
        <v>WW01</v>
      </c>
      <c r="D80" s="5" t="s">
        <v>86</v>
      </c>
      <c r="E80" s="19" t="s">
        <v>74</v>
      </c>
      <c r="F80" s="5" t="s">
        <v>294</v>
      </c>
      <c r="G80" s="19" t="s">
        <v>263</v>
      </c>
      <c r="H80" s="19"/>
      <c r="I80" s="3">
        <v>2</v>
      </c>
      <c r="J80" s="34">
        <v>2</v>
      </c>
      <c r="K80" s="34">
        <v>2</v>
      </c>
      <c r="L80" s="199">
        <f t="shared" si="2"/>
        <v>0</v>
      </c>
      <c r="P80" s="196">
        <f t="shared" si="3"/>
        <v>0</v>
      </c>
      <c r="Q80" s="50"/>
    </row>
    <row r="81" spans="1:17" ht="12.75" customHeight="1" x14ac:dyDescent="0.35">
      <c r="A81" s="2" t="s">
        <v>67</v>
      </c>
      <c r="B81" s="46">
        <v>45810</v>
      </c>
      <c r="C81" s="198" t="str">
        <f>_xlfn.XLOOKUP('Shift A'!$B81,WW!A:A,WW!B:B)</f>
        <v>WW01</v>
      </c>
      <c r="D81" s="5" t="s">
        <v>86</v>
      </c>
      <c r="E81" s="19" t="s">
        <v>74</v>
      </c>
      <c r="F81" s="5" t="s">
        <v>295</v>
      </c>
      <c r="G81" s="19" t="s">
        <v>296</v>
      </c>
      <c r="H81" s="19"/>
      <c r="I81" s="3">
        <v>1</v>
      </c>
      <c r="J81" s="34">
        <v>1</v>
      </c>
      <c r="K81" s="34">
        <v>1</v>
      </c>
      <c r="L81" s="199">
        <f t="shared" si="2"/>
        <v>0</v>
      </c>
      <c r="P81" s="196">
        <f t="shared" si="3"/>
        <v>0</v>
      </c>
      <c r="Q81" s="50"/>
    </row>
    <row r="82" spans="1:17" ht="12.75" customHeight="1" x14ac:dyDescent="0.35">
      <c r="A82" s="2" t="s">
        <v>67</v>
      </c>
      <c r="B82" s="46">
        <v>45810</v>
      </c>
      <c r="C82" s="198" t="str">
        <f>_xlfn.XLOOKUP('Shift A'!$B82,WW!A:A,WW!B:B)</f>
        <v>WW01</v>
      </c>
      <c r="D82" s="5" t="s">
        <v>86</v>
      </c>
      <c r="E82" s="19" t="s">
        <v>74</v>
      </c>
      <c r="F82" s="5" t="s">
        <v>265</v>
      </c>
      <c r="G82" s="19" t="s">
        <v>266</v>
      </c>
      <c r="H82" s="19"/>
      <c r="I82" s="3">
        <v>5</v>
      </c>
      <c r="J82" s="34">
        <v>5</v>
      </c>
      <c r="K82" s="34">
        <v>6</v>
      </c>
      <c r="L82" s="199">
        <f t="shared" si="2"/>
        <v>1</v>
      </c>
      <c r="P82" s="196">
        <f t="shared" si="3"/>
        <v>0</v>
      </c>
      <c r="Q82" s="50"/>
    </row>
    <row r="83" spans="1:17" ht="12.75" customHeight="1" x14ac:dyDescent="0.35">
      <c r="A83" s="2" t="s">
        <v>67</v>
      </c>
      <c r="B83" s="46">
        <v>45810</v>
      </c>
      <c r="C83" s="198" t="str">
        <f>_xlfn.XLOOKUP('Shift A'!$B83,WW!A:A,WW!B:B)</f>
        <v>WW01</v>
      </c>
      <c r="D83" s="5" t="s">
        <v>86</v>
      </c>
      <c r="E83" s="19" t="s">
        <v>74</v>
      </c>
      <c r="F83" s="5" t="s">
        <v>297</v>
      </c>
      <c r="G83" s="19" t="s">
        <v>298</v>
      </c>
      <c r="H83" s="19"/>
      <c r="I83" s="3">
        <v>3</v>
      </c>
      <c r="J83" s="34">
        <v>3</v>
      </c>
      <c r="K83" s="34">
        <v>3</v>
      </c>
      <c r="L83" s="199">
        <f t="shared" si="2"/>
        <v>0</v>
      </c>
      <c r="P83" s="196">
        <f t="shared" si="3"/>
        <v>0</v>
      </c>
      <c r="Q83" s="50"/>
    </row>
    <row r="84" spans="1:17" ht="12.75" customHeight="1" x14ac:dyDescent="0.35">
      <c r="A84" s="2" t="s">
        <v>67</v>
      </c>
      <c r="B84" s="46">
        <v>45810</v>
      </c>
      <c r="C84" s="198" t="str">
        <f>_xlfn.XLOOKUP('Shift A'!$B84,WW!A:A,WW!B:B)</f>
        <v>WW01</v>
      </c>
      <c r="D84" s="5" t="s">
        <v>86</v>
      </c>
      <c r="E84" s="19" t="s">
        <v>74</v>
      </c>
      <c r="F84" s="5" t="s">
        <v>299</v>
      </c>
      <c r="G84" s="19" t="s">
        <v>271</v>
      </c>
      <c r="H84" s="19"/>
      <c r="I84" s="3">
        <v>10</v>
      </c>
      <c r="J84" s="34">
        <v>10</v>
      </c>
      <c r="K84" s="34">
        <v>9</v>
      </c>
      <c r="L84" s="199">
        <f t="shared" si="2"/>
        <v>-1</v>
      </c>
      <c r="P84" s="196">
        <f t="shared" si="3"/>
        <v>0</v>
      </c>
      <c r="Q84" s="50"/>
    </row>
    <row r="85" spans="1:17" ht="12.75" customHeight="1" x14ac:dyDescent="0.35">
      <c r="A85" s="2" t="s">
        <v>67</v>
      </c>
      <c r="B85" s="46">
        <v>45810</v>
      </c>
      <c r="C85" s="198" t="str">
        <f>_xlfn.XLOOKUP('Shift A'!$B85,WW!A:A,WW!B:B)</f>
        <v>WW01</v>
      </c>
      <c r="D85" s="5" t="s">
        <v>86</v>
      </c>
      <c r="E85" s="19" t="s">
        <v>74</v>
      </c>
      <c r="F85" s="5" t="s">
        <v>300</v>
      </c>
      <c r="G85" s="19" t="s">
        <v>273</v>
      </c>
      <c r="H85" s="19"/>
      <c r="I85" s="3">
        <v>6</v>
      </c>
      <c r="J85" s="34">
        <v>6</v>
      </c>
      <c r="K85" s="34">
        <v>6</v>
      </c>
      <c r="L85" s="199">
        <f t="shared" si="2"/>
        <v>0</v>
      </c>
      <c r="P85" s="196">
        <f t="shared" si="3"/>
        <v>0</v>
      </c>
      <c r="Q85" s="50"/>
    </row>
    <row r="86" spans="1:17" ht="12.75" customHeight="1" x14ac:dyDescent="0.35">
      <c r="A86" s="2" t="s">
        <v>67</v>
      </c>
      <c r="B86" s="46">
        <v>45810</v>
      </c>
      <c r="C86" s="198" t="str">
        <f>_xlfn.XLOOKUP('Shift A'!$B86,WW!A:A,WW!B:B)</f>
        <v>WW01</v>
      </c>
      <c r="D86" s="5" t="s">
        <v>86</v>
      </c>
      <c r="E86" s="19" t="s">
        <v>74</v>
      </c>
      <c r="F86" s="5" t="s">
        <v>301</v>
      </c>
      <c r="G86" s="19" t="s">
        <v>275</v>
      </c>
      <c r="H86" s="19"/>
      <c r="I86" s="3">
        <v>2</v>
      </c>
      <c r="J86" s="34">
        <v>2</v>
      </c>
      <c r="K86" s="34">
        <v>2</v>
      </c>
      <c r="L86" s="199">
        <f t="shared" si="2"/>
        <v>0</v>
      </c>
      <c r="P86" s="196">
        <f t="shared" si="3"/>
        <v>0</v>
      </c>
      <c r="Q86" s="50"/>
    </row>
    <row r="87" spans="1:17" ht="12.75" customHeight="1" x14ac:dyDescent="0.35">
      <c r="A87" s="2" t="s">
        <v>67</v>
      </c>
      <c r="B87" s="46">
        <v>45810</v>
      </c>
      <c r="C87" s="198" t="str">
        <f>_xlfn.XLOOKUP('Shift A'!$B87,WW!A:A,WW!B:B)</f>
        <v>WW01</v>
      </c>
      <c r="D87" s="5" t="s">
        <v>86</v>
      </c>
      <c r="E87" s="19" t="s">
        <v>74</v>
      </c>
      <c r="F87" s="5" t="s">
        <v>302</v>
      </c>
      <c r="G87" s="19" t="s">
        <v>277</v>
      </c>
      <c r="H87" s="19"/>
      <c r="I87" s="3">
        <v>2</v>
      </c>
      <c r="J87" s="34">
        <v>2</v>
      </c>
      <c r="K87" s="34">
        <v>2</v>
      </c>
      <c r="L87" s="199">
        <f t="shared" si="2"/>
        <v>0</v>
      </c>
      <c r="P87" s="196">
        <f t="shared" si="3"/>
        <v>0</v>
      </c>
      <c r="Q87" s="50"/>
    </row>
    <row r="88" spans="1:17" ht="12.75" customHeight="1" x14ac:dyDescent="0.35">
      <c r="A88" s="2" t="s">
        <v>67</v>
      </c>
      <c r="B88" s="46">
        <v>45810</v>
      </c>
      <c r="C88" s="198" t="str">
        <f>_xlfn.XLOOKUP('Shift A'!$B88,WW!A:A,WW!B:B)</f>
        <v>WW01</v>
      </c>
      <c r="D88" s="5" t="s">
        <v>86</v>
      </c>
      <c r="E88" s="19" t="s">
        <v>74</v>
      </c>
      <c r="F88" s="5" t="s">
        <v>80</v>
      </c>
      <c r="G88" s="19" t="s">
        <v>364</v>
      </c>
      <c r="H88" s="19"/>
      <c r="I88" s="3"/>
      <c r="J88" s="34">
        <v>1</v>
      </c>
      <c r="K88" s="34">
        <v>1</v>
      </c>
      <c r="L88" s="199">
        <f t="shared" si="2"/>
        <v>0</v>
      </c>
      <c r="P88" s="196">
        <f t="shared" si="3"/>
        <v>0</v>
      </c>
      <c r="Q88" s="50"/>
    </row>
    <row r="89" spans="1:17" ht="12.75" customHeight="1" x14ac:dyDescent="0.35">
      <c r="A89" s="2" t="s">
        <v>67</v>
      </c>
      <c r="B89" s="46">
        <v>45810</v>
      </c>
      <c r="C89" s="198" t="str">
        <f>_xlfn.XLOOKUP('Shift A'!$B89,WW!A:A,WW!B:B)</f>
        <v>WW01</v>
      </c>
      <c r="D89" s="5" t="s">
        <v>85</v>
      </c>
      <c r="E89" s="19" t="s">
        <v>78</v>
      </c>
      <c r="F89" s="5" t="s">
        <v>306</v>
      </c>
      <c r="G89" s="19" t="s">
        <v>307</v>
      </c>
      <c r="H89" s="19"/>
      <c r="I89" s="3">
        <v>1</v>
      </c>
      <c r="J89" s="34">
        <v>1</v>
      </c>
      <c r="K89" s="34">
        <v>1</v>
      </c>
      <c r="L89" s="199">
        <f t="shared" si="2"/>
        <v>0</v>
      </c>
      <c r="P89" s="196">
        <f t="shared" si="3"/>
        <v>0</v>
      </c>
      <c r="Q89" s="50"/>
    </row>
    <row r="90" spans="1:17" ht="12.75" customHeight="1" x14ac:dyDescent="0.35">
      <c r="A90" s="2" t="s">
        <v>67</v>
      </c>
      <c r="B90" s="46">
        <v>45810</v>
      </c>
      <c r="C90" s="198" t="str">
        <f>_xlfn.XLOOKUP('Shift A'!$B90,WW!A:A,WW!B:B)</f>
        <v>WW01</v>
      </c>
      <c r="D90" s="5" t="s">
        <v>85</v>
      </c>
      <c r="E90" s="19" t="s">
        <v>78</v>
      </c>
      <c r="F90" s="5" t="s">
        <v>308</v>
      </c>
      <c r="G90" s="19" t="s">
        <v>309</v>
      </c>
      <c r="H90" s="19"/>
      <c r="I90" s="3">
        <v>1</v>
      </c>
      <c r="J90" s="34">
        <v>1</v>
      </c>
      <c r="K90" s="34">
        <v>1</v>
      </c>
      <c r="L90" s="199">
        <f t="shared" si="2"/>
        <v>0</v>
      </c>
      <c r="P90" s="196">
        <f t="shared" si="3"/>
        <v>0</v>
      </c>
      <c r="Q90" s="50"/>
    </row>
    <row r="91" spans="1:17" ht="12.75" customHeight="1" x14ac:dyDescent="0.35">
      <c r="A91" s="2" t="s">
        <v>67</v>
      </c>
      <c r="B91" s="46">
        <v>45810</v>
      </c>
      <c r="C91" s="198" t="str">
        <f>_xlfn.XLOOKUP('Shift A'!$B91,WW!A:A,WW!B:B)</f>
        <v>WW01</v>
      </c>
      <c r="D91" s="5" t="s">
        <v>85</v>
      </c>
      <c r="E91" s="19" t="s">
        <v>78</v>
      </c>
      <c r="F91" s="5" t="s">
        <v>310</v>
      </c>
      <c r="G91" s="19" t="s">
        <v>311</v>
      </c>
      <c r="H91" s="19"/>
      <c r="I91" s="3">
        <v>2</v>
      </c>
      <c r="J91" s="34">
        <v>2</v>
      </c>
      <c r="K91" s="34">
        <v>2</v>
      </c>
      <c r="L91" s="199">
        <f t="shared" si="2"/>
        <v>0</v>
      </c>
      <c r="P91" s="196">
        <f t="shared" si="3"/>
        <v>0</v>
      </c>
      <c r="Q91" s="50"/>
    </row>
    <row r="92" spans="1:17" ht="12.75" customHeight="1" x14ac:dyDescent="0.35">
      <c r="A92" s="2" t="s">
        <v>67</v>
      </c>
      <c r="B92" s="46">
        <v>45810</v>
      </c>
      <c r="C92" s="198" t="str">
        <f>_xlfn.XLOOKUP('Shift A'!$B92,WW!A:A,WW!B:B)</f>
        <v>WW01</v>
      </c>
      <c r="D92" s="5" t="s">
        <v>85</v>
      </c>
      <c r="E92" s="19" t="s">
        <v>78</v>
      </c>
      <c r="F92" s="5" t="s">
        <v>312</v>
      </c>
      <c r="G92" s="19" t="s">
        <v>313</v>
      </c>
      <c r="H92" s="19"/>
      <c r="I92" s="3">
        <v>1</v>
      </c>
      <c r="J92" s="34">
        <v>1</v>
      </c>
      <c r="K92" s="34">
        <v>1</v>
      </c>
      <c r="L92" s="199">
        <f t="shared" si="2"/>
        <v>0</v>
      </c>
      <c r="P92" s="196">
        <f t="shared" si="3"/>
        <v>0</v>
      </c>
      <c r="Q92" s="50"/>
    </row>
    <row r="93" spans="1:17" ht="12.75" customHeight="1" x14ac:dyDescent="0.35">
      <c r="A93" s="2" t="s">
        <v>67</v>
      </c>
      <c r="B93" s="46">
        <v>45810</v>
      </c>
      <c r="C93" s="198" t="str">
        <f>_xlfn.XLOOKUP('Shift A'!$B93,WW!A:A,WW!B:B)</f>
        <v>WW01</v>
      </c>
      <c r="D93" s="5" t="s">
        <v>85</v>
      </c>
      <c r="E93" s="19" t="s">
        <v>78</v>
      </c>
      <c r="F93" s="5" t="s">
        <v>314</v>
      </c>
      <c r="G93" s="19" t="s">
        <v>315</v>
      </c>
      <c r="H93" s="19"/>
      <c r="I93" s="3">
        <v>1</v>
      </c>
      <c r="J93" s="34">
        <v>2</v>
      </c>
      <c r="K93" s="34">
        <v>2</v>
      </c>
      <c r="L93" s="199">
        <f t="shared" si="2"/>
        <v>0</v>
      </c>
      <c r="P93" s="196">
        <f t="shared" si="3"/>
        <v>0</v>
      </c>
      <c r="Q93" s="50"/>
    </row>
    <row r="94" spans="1:17" ht="12.75" customHeight="1" x14ac:dyDescent="0.35">
      <c r="A94" s="2" t="s">
        <v>67</v>
      </c>
      <c r="B94" s="46">
        <v>45810</v>
      </c>
      <c r="C94" s="198" t="str">
        <f>_xlfn.XLOOKUP('Shift A'!$B94,WW!A:A,WW!B:B)</f>
        <v>WW01</v>
      </c>
      <c r="D94" s="5" t="s">
        <v>85</v>
      </c>
      <c r="E94" s="19" t="s">
        <v>78</v>
      </c>
      <c r="F94" s="5" t="s">
        <v>317</v>
      </c>
      <c r="G94" s="19" t="s">
        <v>318</v>
      </c>
      <c r="H94" s="19"/>
      <c r="I94" s="3">
        <v>1</v>
      </c>
      <c r="J94" s="34">
        <v>1</v>
      </c>
      <c r="K94" s="34">
        <v>1</v>
      </c>
      <c r="L94" s="199">
        <f t="shared" si="2"/>
        <v>0</v>
      </c>
      <c r="P94" s="196">
        <f t="shared" si="3"/>
        <v>0</v>
      </c>
      <c r="Q94" s="50"/>
    </row>
    <row r="95" spans="1:17" ht="12.75" customHeight="1" x14ac:dyDescent="0.35">
      <c r="A95" s="2" t="s">
        <v>67</v>
      </c>
      <c r="B95" s="46">
        <v>45810</v>
      </c>
      <c r="C95" s="198" t="str">
        <f>_xlfn.XLOOKUP('Shift A'!$B95,WW!A:A,WW!B:B)</f>
        <v>WW01</v>
      </c>
      <c r="D95" s="5" t="s">
        <v>85</v>
      </c>
      <c r="E95" s="19" t="s">
        <v>78</v>
      </c>
      <c r="F95" s="5" t="s">
        <v>319</v>
      </c>
      <c r="G95" s="19" t="s">
        <v>320</v>
      </c>
      <c r="H95" s="19"/>
      <c r="I95" s="3">
        <v>1</v>
      </c>
      <c r="J95" s="34">
        <v>1</v>
      </c>
      <c r="K95" s="34">
        <v>0</v>
      </c>
      <c r="L95" s="199">
        <f t="shared" si="2"/>
        <v>-1</v>
      </c>
      <c r="P95" s="196">
        <f t="shared" si="3"/>
        <v>0</v>
      </c>
      <c r="Q95" s="50"/>
    </row>
    <row r="96" spans="1:17" ht="12.75" customHeight="1" x14ac:dyDescent="0.35">
      <c r="A96" s="2" t="s">
        <v>67</v>
      </c>
      <c r="B96" s="46">
        <v>45810</v>
      </c>
      <c r="C96" s="198" t="str">
        <f>_xlfn.XLOOKUP('Shift A'!$B96,WW!A:A,WW!B:B)</f>
        <v>WW01</v>
      </c>
      <c r="D96" s="5" t="s">
        <v>85</v>
      </c>
      <c r="E96" s="19" t="s">
        <v>78</v>
      </c>
      <c r="F96" s="5" t="s">
        <v>322</v>
      </c>
      <c r="G96" s="19" t="s">
        <v>323</v>
      </c>
      <c r="H96" s="19"/>
      <c r="I96" s="3">
        <v>1</v>
      </c>
      <c r="J96" s="34">
        <v>1</v>
      </c>
      <c r="K96" s="34">
        <v>1</v>
      </c>
      <c r="L96" s="199">
        <f t="shared" si="2"/>
        <v>0</v>
      </c>
      <c r="P96" s="196">
        <f t="shared" si="3"/>
        <v>0</v>
      </c>
      <c r="Q96" s="50"/>
    </row>
    <row r="97" spans="1:17" ht="12.75" customHeight="1" x14ac:dyDescent="0.35">
      <c r="A97" s="2" t="s">
        <v>67</v>
      </c>
      <c r="B97" s="46">
        <v>45810</v>
      </c>
      <c r="C97" s="198" t="str">
        <f>_xlfn.XLOOKUP('Shift A'!$B97,WW!A:A,WW!B:B)</f>
        <v>WW01</v>
      </c>
      <c r="D97" s="5" t="s">
        <v>85</v>
      </c>
      <c r="E97" s="19" t="s">
        <v>78</v>
      </c>
      <c r="F97" s="5" t="s">
        <v>324</v>
      </c>
      <c r="G97" s="19" t="s">
        <v>325</v>
      </c>
      <c r="H97" s="19"/>
      <c r="I97" s="3">
        <v>3</v>
      </c>
      <c r="J97" s="34">
        <v>3</v>
      </c>
      <c r="K97" s="34">
        <v>3</v>
      </c>
      <c r="L97" s="199">
        <f t="shared" si="2"/>
        <v>0</v>
      </c>
      <c r="P97" s="196">
        <f t="shared" si="3"/>
        <v>0</v>
      </c>
      <c r="Q97" s="50"/>
    </row>
    <row r="98" spans="1:17" ht="12.75" customHeight="1" x14ac:dyDescent="0.35">
      <c r="A98" s="2" t="s">
        <v>67</v>
      </c>
      <c r="B98" s="46">
        <v>45810</v>
      </c>
      <c r="C98" s="198" t="str">
        <f>_xlfn.XLOOKUP('Shift A'!$B98,WW!A:A,WW!B:B)</f>
        <v>WW01</v>
      </c>
      <c r="D98" s="5" t="s">
        <v>85</v>
      </c>
      <c r="E98" s="19" t="s">
        <v>78</v>
      </c>
      <c r="F98" s="5" t="s">
        <v>327</v>
      </c>
      <c r="G98" s="19" t="s">
        <v>328</v>
      </c>
      <c r="H98" s="19"/>
      <c r="I98" s="3">
        <v>1</v>
      </c>
      <c r="J98" s="34">
        <v>1</v>
      </c>
      <c r="K98" s="34">
        <v>1</v>
      </c>
      <c r="L98" s="199">
        <f t="shared" si="2"/>
        <v>0</v>
      </c>
      <c r="P98" s="196">
        <f t="shared" si="3"/>
        <v>0</v>
      </c>
      <c r="Q98" s="50"/>
    </row>
    <row r="99" spans="1:17" ht="12.75" customHeight="1" x14ac:dyDescent="0.35">
      <c r="A99" s="2" t="s">
        <v>67</v>
      </c>
      <c r="B99" s="46">
        <v>45810</v>
      </c>
      <c r="C99" s="198" t="str">
        <f>_xlfn.XLOOKUP('Shift A'!$B99,WW!A:A,WW!B:B)</f>
        <v>WW01</v>
      </c>
      <c r="D99" s="5" t="s">
        <v>85</v>
      </c>
      <c r="E99" s="19" t="s">
        <v>78</v>
      </c>
      <c r="F99" s="5" t="s">
        <v>329</v>
      </c>
      <c r="G99" s="19" t="s">
        <v>318</v>
      </c>
      <c r="H99" s="19"/>
      <c r="I99" s="3">
        <v>1</v>
      </c>
      <c r="J99" s="34">
        <v>1</v>
      </c>
      <c r="K99" s="34">
        <v>1</v>
      </c>
      <c r="L99" s="199">
        <f t="shared" si="2"/>
        <v>0</v>
      </c>
      <c r="P99" s="196">
        <f t="shared" si="3"/>
        <v>0</v>
      </c>
      <c r="Q99" s="50"/>
    </row>
    <row r="100" spans="1:17" ht="12.75" customHeight="1" x14ac:dyDescent="0.35">
      <c r="A100" s="2" t="s">
        <v>67</v>
      </c>
      <c r="B100" s="46">
        <v>45810</v>
      </c>
      <c r="C100" s="198" t="str">
        <f>_xlfn.XLOOKUP('Shift A'!$B100,WW!A:A,WW!B:B)</f>
        <v>WW01</v>
      </c>
      <c r="D100" s="5" t="s">
        <v>85</v>
      </c>
      <c r="E100" s="19" t="s">
        <v>78</v>
      </c>
      <c r="F100" s="5" t="s">
        <v>330</v>
      </c>
      <c r="G100" s="19" t="s">
        <v>331</v>
      </c>
      <c r="H100" s="19"/>
      <c r="I100" s="3">
        <v>1</v>
      </c>
      <c r="J100" s="34">
        <v>1</v>
      </c>
      <c r="K100" s="34">
        <v>1</v>
      </c>
      <c r="L100" s="199">
        <f t="shared" si="2"/>
        <v>0</v>
      </c>
      <c r="P100" s="196">
        <f t="shared" si="3"/>
        <v>0</v>
      </c>
      <c r="Q100" s="50"/>
    </row>
    <row r="101" spans="1:17" ht="12.75" customHeight="1" x14ac:dyDescent="0.35">
      <c r="A101" s="2" t="s">
        <v>67</v>
      </c>
      <c r="B101" s="46">
        <v>45810</v>
      </c>
      <c r="C101" s="198" t="str">
        <f>_xlfn.XLOOKUP('Shift A'!$B101,WW!A:A,WW!B:B)</f>
        <v>WW01</v>
      </c>
      <c r="D101" s="5" t="s">
        <v>85</v>
      </c>
      <c r="E101" s="19" t="s">
        <v>78</v>
      </c>
      <c r="F101" s="5" t="s">
        <v>332</v>
      </c>
      <c r="G101" s="19" t="s">
        <v>323</v>
      </c>
      <c r="H101" s="19"/>
      <c r="I101" s="3">
        <v>1</v>
      </c>
      <c r="J101" s="34">
        <v>1</v>
      </c>
      <c r="K101" s="34">
        <v>1</v>
      </c>
      <c r="L101" s="199">
        <f t="shared" si="2"/>
        <v>0</v>
      </c>
      <c r="P101" s="196">
        <f t="shared" si="3"/>
        <v>0</v>
      </c>
      <c r="Q101" s="50"/>
    </row>
    <row r="102" spans="1:17" ht="12.75" customHeight="1" x14ac:dyDescent="0.35">
      <c r="A102" s="2" t="s">
        <v>67</v>
      </c>
      <c r="B102" s="46">
        <v>45810</v>
      </c>
      <c r="C102" s="198" t="str">
        <f>_xlfn.XLOOKUP('Shift A'!$B102,WW!A:A,WW!B:B)</f>
        <v>WW01</v>
      </c>
      <c r="D102" s="5" t="s">
        <v>85</v>
      </c>
      <c r="E102" s="19" t="s">
        <v>78</v>
      </c>
      <c r="F102" s="5" t="s">
        <v>333</v>
      </c>
      <c r="G102" s="19" t="s">
        <v>334</v>
      </c>
      <c r="H102" s="19"/>
      <c r="I102" s="3">
        <v>4</v>
      </c>
      <c r="J102" s="34">
        <v>4</v>
      </c>
      <c r="K102" s="34">
        <v>3</v>
      </c>
      <c r="L102" s="199">
        <f t="shared" si="2"/>
        <v>-1</v>
      </c>
      <c r="P102" s="196">
        <f t="shared" si="3"/>
        <v>0</v>
      </c>
      <c r="Q102" s="50"/>
    </row>
    <row r="103" spans="1:17" ht="12.75" customHeight="1" x14ac:dyDescent="0.35">
      <c r="A103" s="2" t="s">
        <v>67</v>
      </c>
      <c r="B103" s="46">
        <v>45810</v>
      </c>
      <c r="C103" s="198" t="str">
        <f>_xlfn.XLOOKUP('Shift A'!$B103,WW!A:A,WW!B:B)</f>
        <v>WW01</v>
      </c>
      <c r="D103" s="5" t="s">
        <v>85</v>
      </c>
      <c r="E103" s="19" t="s">
        <v>78</v>
      </c>
      <c r="F103" s="5" t="s">
        <v>335</v>
      </c>
      <c r="G103" s="19" t="s">
        <v>328</v>
      </c>
      <c r="H103" s="19"/>
      <c r="I103" s="3">
        <v>1</v>
      </c>
      <c r="J103" s="34">
        <v>1</v>
      </c>
      <c r="K103" s="34">
        <v>1</v>
      </c>
      <c r="L103" s="199">
        <f t="shared" si="2"/>
        <v>0</v>
      </c>
      <c r="P103" s="196">
        <f t="shared" si="3"/>
        <v>0</v>
      </c>
      <c r="Q103" s="50"/>
    </row>
    <row r="104" spans="1:17" ht="12.75" customHeight="1" x14ac:dyDescent="0.35">
      <c r="A104" s="2" t="s">
        <v>67</v>
      </c>
      <c r="B104" s="46">
        <v>45810</v>
      </c>
      <c r="C104" s="198" t="str">
        <f>_xlfn.XLOOKUP('Shift A'!$B104,WW!A:A,WW!B:B)</f>
        <v>WW01</v>
      </c>
      <c r="D104" s="5" t="s">
        <v>85</v>
      </c>
      <c r="E104" s="19" t="s">
        <v>78</v>
      </c>
      <c r="F104" s="5" t="s">
        <v>336</v>
      </c>
      <c r="G104" s="19" t="s">
        <v>337</v>
      </c>
      <c r="H104" s="19"/>
      <c r="I104" s="3"/>
      <c r="J104" s="34">
        <v>3</v>
      </c>
      <c r="K104" s="34">
        <v>3</v>
      </c>
      <c r="L104" s="199">
        <f t="shared" si="2"/>
        <v>0</v>
      </c>
      <c r="P104" s="196">
        <f t="shared" si="3"/>
        <v>0</v>
      </c>
      <c r="Q104" s="50"/>
    </row>
    <row r="105" spans="1:17" ht="12.75" customHeight="1" x14ac:dyDescent="0.35">
      <c r="A105" s="2" t="s">
        <v>67</v>
      </c>
      <c r="B105" s="46">
        <v>45810</v>
      </c>
      <c r="C105" s="198" t="str">
        <f>_xlfn.XLOOKUP('Shift A'!$B105,WW!A:A,WW!B:B)</f>
        <v>WW01</v>
      </c>
      <c r="D105" s="5" t="s">
        <v>85</v>
      </c>
      <c r="E105" s="19" t="s">
        <v>78</v>
      </c>
      <c r="F105" s="5" t="s">
        <v>338</v>
      </c>
      <c r="G105" s="19" t="s">
        <v>339</v>
      </c>
      <c r="H105" s="19"/>
      <c r="I105" s="3">
        <v>2</v>
      </c>
      <c r="J105" s="34">
        <v>2</v>
      </c>
      <c r="K105" s="34">
        <v>2</v>
      </c>
      <c r="L105" s="199">
        <f t="shared" si="2"/>
        <v>0</v>
      </c>
      <c r="P105" s="196">
        <f t="shared" si="3"/>
        <v>0</v>
      </c>
      <c r="Q105" s="50"/>
    </row>
    <row r="106" spans="1:17" ht="12.75" customHeight="1" x14ac:dyDescent="0.35">
      <c r="A106" s="2" t="s">
        <v>67</v>
      </c>
      <c r="B106" s="46">
        <v>45810</v>
      </c>
      <c r="C106" s="198" t="str">
        <f>_xlfn.XLOOKUP('Shift A'!$B106,WW!A:A,WW!B:B)</f>
        <v>WW01</v>
      </c>
      <c r="D106" s="5" t="s">
        <v>72</v>
      </c>
      <c r="E106" s="19" t="s">
        <v>88</v>
      </c>
      <c r="F106" s="5" t="s">
        <v>227</v>
      </c>
      <c r="G106" s="19"/>
      <c r="H106" s="19"/>
      <c r="I106" s="3"/>
      <c r="J106" s="34">
        <v>11</v>
      </c>
      <c r="K106" s="34">
        <v>16</v>
      </c>
      <c r="L106" s="199">
        <f t="shared" si="2"/>
        <v>5</v>
      </c>
      <c r="N106" s="34">
        <v>15</v>
      </c>
      <c r="O106" s="34">
        <v>9</v>
      </c>
      <c r="P106" s="196">
        <f t="shared" si="3"/>
        <v>-6</v>
      </c>
      <c r="Q106" s="50"/>
    </row>
    <row r="107" spans="1:17" ht="12.75" customHeight="1" x14ac:dyDescent="0.35">
      <c r="A107" s="2" t="s">
        <v>67</v>
      </c>
      <c r="B107" s="46">
        <v>45810</v>
      </c>
      <c r="C107" s="198" t="str">
        <f>_xlfn.XLOOKUP('Shift A'!$B107,WW!A:A,WW!B:B)</f>
        <v>WW01</v>
      </c>
      <c r="D107" s="5" t="s">
        <v>72</v>
      </c>
      <c r="E107" s="19" t="s">
        <v>79</v>
      </c>
      <c r="F107" s="5" t="s">
        <v>360</v>
      </c>
      <c r="G107" s="19"/>
      <c r="H107" s="19"/>
      <c r="I107" s="3"/>
      <c r="L107" s="199">
        <f t="shared" si="2"/>
        <v>0</v>
      </c>
      <c r="M107" s="3">
        <v>6</v>
      </c>
      <c r="N107" s="34">
        <v>7</v>
      </c>
      <c r="O107" s="34">
        <v>6</v>
      </c>
      <c r="P107" s="196">
        <f t="shared" si="3"/>
        <v>-1</v>
      </c>
      <c r="Q107" s="50"/>
    </row>
    <row r="108" spans="1:17" ht="12.75" customHeight="1" x14ac:dyDescent="0.35">
      <c r="A108" s="2" t="s">
        <v>67</v>
      </c>
      <c r="B108" s="46">
        <v>45810</v>
      </c>
      <c r="C108" s="198" t="str">
        <f>_xlfn.XLOOKUP('Shift A'!$B108,WW!A:A,WW!B:B)</f>
        <v>WW01</v>
      </c>
      <c r="D108" s="5" t="s">
        <v>72</v>
      </c>
      <c r="E108" s="19" t="s">
        <v>79</v>
      </c>
      <c r="F108" s="5" t="s">
        <v>366</v>
      </c>
      <c r="G108" s="19"/>
      <c r="H108" s="19"/>
      <c r="I108" s="3"/>
      <c r="L108" s="199">
        <f t="shared" si="2"/>
        <v>0</v>
      </c>
      <c r="M108" s="3">
        <v>2</v>
      </c>
      <c r="N108" s="34">
        <v>2</v>
      </c>
      <c r="O108" s="34">
        <v>2</v>
      </c>
      <c r="P108" s="196">
        <f t="shared" si="3"/>
        <v>0</v>
      </c>
      <c r="Q108" s="50"/>
    </row>
    <row r="109" spans="1:17" ht="12.75" customHeight="1" x14ac:dyDescent="0.35">
      <c r="A109" s="2" t="s">
        <v>67</v>
      </c>
      <c r="B109" s="46">
        <v>45810</v>
      </c>
      <c r="C109" s="198" t="str">
        <f>_xlfn.XLOOKUP('Shift A'!$B109,WW!A:A,WW!B:B)</f>
        <v>WW01</v>
      </c>
      <c r="D109" s="5" t="s">
        <v>72</v>
      </c>
      <c r="E109" s="19" t="s">
        <v>79</v>
      </c>
      <c r="F109" s="5" t="s">
        <v>365</v>
      </c>
      <c r="G109" s="19"/>
      <c r="H109" s="19"/>
      <c r="I109" s="3"/>
      <c r="L109" s="199">
        <f t="shared" si="2"/>
        <v>0</v>
      </c>
      <c r="M109" s="3">
        <v>1</v>
      </c>
      <c r="N109" s="34">
        <v>1</v>
      </c>
      <c r="O109" s="34">
        <v>1</v>
      </c>
      <c r="P109" s="196">
        <f t="shared" si="3"/>
        <v>0</v>
      </c>
      <c r="Q109" s="50"/>
    </row>
    <row r="110" spans="1:17" ht="12.75" customHeight="1" x14ac:dyDescent="0.35">
      <c r="A110" s="2" t="s">
        <v>67</v>
      </c>
      <c r="B110" s="46">
        <v>45810</v>
      </c>
      <c r="C110" s="198" t="str">
        <f>_xlfn.XLOOKUP('Shift A'!$B110,WW!A:A,WW!B:B)</f>
        <v>WW01</v>
      </c>
      <c r="D110" s="5" t="s">
        <v>72</v>
      </c>
      <c r="E110" s="19" t="s">
        <v>79</v>
      </c>
      <c r="F110" s="5" t="s">
        <v>361</v>
      </c>
      <c r="G110" s="19"/>
      <c r="H110" s="19"/>
      <c r="I110" s="3">
        <v>3</v>
      </c>
      <c r="J110" s="34">
        <v>3</v>
      </c>
      <c r="K110" s="34">
        <v>2</v>
      </c>
      <c r="L110" s="199">
        <f t="shared" si="2"/>
        <v>-1</v>
      </c>
      <c r="M110" s="3">
        <v>6</v>
      </c>
      <c r="N110" s="34">
        <v>6</v>
      </c>
      <c r="O110" s="34">
        <v>2</v>
      </c>
      <c r="P110" s="196">
        <f t="shared" si="3"/>
        <v>-4</v>
      </c>
      <c r="Q110" s="50"/>
    </row>
    <row r="111" spans="1:17" ht="12.75" customHeight="1" x14ac:dyDescent="0.35">
      <c r="A111" s="2" t="s">
        <v>67</v>
      </c>
      <c r="B111" s="46">
        <v>45810</v>
      </c>
      <c r="C111" s="198" t="str">
        <f>_xlfn.XLOOKUP('Shift A'!$B111,WW!A:A,WW!B:B)</f>
        <v>WW01</v>
      </c>
      <c r="D111" s="5" t="s">
        <v>72</v>
      </c>
      <c r="E111" s="19" t="s">
        <v>79</v>
      </c>
      <c r="F111" s="5" t="s">
        <v>367</v>
      </c>
      <c r="G111" s="19"/>
      <c r="H111" s="19"/>
      <c r="I111" s="3"/>
      <c r="L111" s="199">
        <f t="shared" si="2"/>
        <v>0</v>
      </c>
      <c r="M111" s="3">
        <v>3</v>
      </c>
      <c r="N111" s="34">
        <v>3</v>
      </c>
      <c r="O111" s="34">
        <v>3</v>
      </c>
      <c r="P111" s="196">
        <f t="shared" si="3"/>
        <v>0</v>
      </c>
      <c r="Q111" s="50"/>
    </row>
    <row r="112" spans="1:17" ht="12.75" customHeight="1" x14ac:dyDescent="0.35">
      <c r="A112" s="2" t="s">
        <v>67</v>
      </c>
      <c r="B112" s="46">
        <v>45810</v>
      </c>
      <c r="C112" s="198" t="str">
        <f>_xlfn.XLOOKUP('Shift A'!$B112,WW!A:A,WW!B:B)</f>
        <v>WW01</v>
      </c>
      <c r="D112" s="5" t="s">
        <v>72</v>
      </c>
      <c r="E112" s="19" t="s">
        <v>79</v>
      </c>
      <c r="F112" s="5" t="s">
        <v>362</v>
      </c>
      <c r="G112" s="19"/>
      <c r="H112" s="19"/>
      <c r="I112" s="3"/>
      <c r="L112" s="199">
        <f t="shared" si="2"/>
        <v>0</v>
      </c>
      <c r="M112" s="3">
        <v>6</v>
      </c>
      <c r="N112" s="34">
        <v>6</v>
      </c>
      <c r="O112" s="34">
        <v>6</v>
      </c>
      <c r="P112" s="196">
        <f t="shared" si="3"/>
        <v>0</v>
      </c>
      <c r="Q112" s="50"/>
    </row>
    <row r="113" spans="1:17" ht="12.75" customHeight="1" x14ac:dyDescent="0.35">
      <c r="A113" s="2" t="s">
        <v>67</v>
      </c>
      <c r="B113" s="46">
        <v>45810</v>
      </c>
      <c r="C113" s="198" t="str">
        <f>_xlfn.XLOOKUP('Shift A'!$B113,WW!A:A,WW!B:B)</f>
        <v>WW01</v>
      </c>
      <c r="D113" s="5" t="s">
        <v>72</v>
      </c>
      <c r="E113" s="19" t="s">
        <v>79</v>
      </c>
      <c r="F113" s="5" t="s">
        <v>363</v>
      </c>
      <c r="G113" s="19"/>
      <c r="H113" s="19"/>
      <c r="I113" s="3"/>
      <c r="L113" s="199">
        <f t="shared" si="2"/>
        <v>0</v>
      </c>
      <c r="M113" s="3">
        <v>3</v>
      </c>
      <c r="N113" s="34">
        <v>3</v>
      </c>
      <c r="O113" s="34">
        <v>3</v>
      </c>
      <c r="P113" s="196">
        <f t="shared" si="3"/>
        <v>0</v>
      </c>
      <c r="Q113" s="50"/>
    </row>
    <row r="114" spans="1:17" ht="12.75" customHeight="1" x14ac:dyDescent="0.35">
      <c r="A114" s="9" t="s">
        <v>67</v>
      </c>
      <c r="B114" s="46">
        <v>45818</v>
      </c>
      <c r="C114" s="198" t="str">
        <f>_xlfn.XLOOKUP('Shift A'!$B114,WW!A:A,WW!B:B)</f>
        <v>WW02</v>
      </c>
      <c r="D114" s="47" t="s">
        <v>76</v>
      </c>
      <c r="E114" s="7" t="s">
        <v>69</v>
      </c>
      <c r="F114" s="47" t="s">
        <v>246</v>
      </c>
      <c r="G114" s="7"/>
      <c r="H114" s="7"/>
      <c r="I114" s="3">
        <v>1</v>
      </c>
      <c r="J114" s="8">
        <v>1</v>
      </c>
      <c r="K114" s="8">
        <v>1</v>
      </c>
      <c r="L114" s="199">
        <f t="shared" si="2"/>
        <v>0</v>
      </c>
      <c r="P114" s="196">
        <f t="shared" si="3"/>
        <v>0</v>
      </c>
      <c r="Q114" s="50"/>
    </row>
    <row r="115" spans="1:17" ht="12.75" customHeight="1" x14ac:dyDescent="0.35">
      <c r="A115" s="9" t="s">
        <v>67</v>
      </c>
      <c r="B115" s="46">
        <v>45818</v>
      </c>
      <c r="C115" s="198" t="str">
        <f>_xlfn.XLOOKUP('Shift A'!$B115,WW!A:A,WW!B:B)</f>
        <v>WW02</v>
      </c>
      <c r="D115" s="5" t="s">
        <v>76</v>
      </c>
      <c r="E115" s="19" t="s">
        <v>69</v>
      </c>
      <c r="F115" s="5" t="s">
        <v>249</v>
      </c>
      <c r="G115" s="19"/>
      <c r="H115" s="19"/>
      <c r="I115" s="3">
        <v>1</v>
      </c>
      <c r="J115" s="8">
        <v>1</v>
      </c>
      <c r="K115" s="8">
        <v>0</v>
      </c>
      <c r="L115" s="199">
        <f t="shared" si="2"/>
        <v>-1</v>
      </c>
      <c r="P115" s="196">
        <f t="shared" si="3"/>
        <v>0</v>
      </c>
      <c r="Q115" s="50"/>
    </row>
    <row r="116" spans="1:17" ht="12.75" customHeight="1" x14ac:dyDescent="0.35">
      <c r="A116" s="9" t="s">
        <v>67</v>
      </c>
      <c r="B116" s="46">
        <v>45818</v>
      </c>
      <c r="C116" s="198" t="str">
        <f>_xlfn.XLOOKUP('Shift A'!$B116,WW!A:A,WW!B:B)</f>
        <v>WW02</v>
      </c>
      <c r="D116" s="5" t="s">
        <v>76</v>
      </c>
      <c r="E116" s="19" t="s">
        <v>69</v>
      </c>
      <c r="F116" s="5" t="s">
        <v>250</v>
      </c>
      <c r="G116" s="19"/>
      <c r="H116" s="19"/>
      <c r="I116" s="3">
        <v>1</v>
      </c>
      <c r="J116" s="8">
        <v>1</v>
      </c>
      <c r="K116" s="8">
        <v>1</v>
      </c>
      <c r="L116" s="199">
        <f t="shared" si="2"/>
        <v>0</v>
      </c>
      <c r="P116" s="196">
        <f t="shared" si="3"/>
        <v>0</v>
      </c>
      <c r="Q116" s="50"/>
    </row>
    <row r="117" spans="1:17" ht="12.75" customHeight="1" x14ac:dyDescent="0.35">
      <c r="A117" s="9" t="s">
        <v>67</v>
      </c>
      <c r="B117" s="46">
        <v>45818</v>
      </c>
      <c r="C117" s="198" t="str">
        <f>_xlfn.XLOOKUP('Shift A'!$B117,WW!A:A,WW!B:B)</f>
        <v>WW02</v>
      </c>
      <c r="D117" s="5" t="s">
        <v>76</v>
      </c>
      <c r="E117" s="19" t="s">
        <v>69</v>
      </c>
      <c r="F117" s="5" t="s">
        <v>252</v>
      </c>
      <c r="G117" s="19"/>
      <c r="H117" s="19"/>
      <c r="I117" s="3">
        <v>1</v>
      </c>
      <c r="J117" s="8">
        <v>2</v>
      </c>
      <c r="K117" s="8">
        <v>2</v>
      </c>
      <c r="L117" s="199">
        <f t="shared" si="2"/>
        <v>0</v>
      </c>
      <c r="P117" s="196">
        <f t="shared" si="3"/>
        <v>0</v>
      </c>
      <c r="Q117" s="50"/>
    </row>
    <row r="118" spans="1:17" ht="12.75" customHeight="1" x14ac:dyDescent="0.35">
      <c r="A118" s="9" t="s">
        <v>67</v>
      </c>
      <c r="B118" s="46">
        <v>45818</v>
      </c>
      <c r="C118" s="198" t="str">
        <f>_xlfn.XLOOKUP('Shift A'!$B118,WW!A:A,WW!B:B)</f>
        <v>WW02</v>
      </c>
      <c r="D118" s="5" t="s">
        <v>76</v>
      </c>
      <c r="E118" s="19" t="s">
        <v>69</v>
      </c>
      <c r="F118" s="5" t="s">
        <v>254</v>
      </c>
      <c r="G118" s="19"/>
      <c r="H118" s="19"/>
      <c r="I118" s="3">
        <v>1</v>
      </c>
      <c r="J118" s="8">
        <v>3</v>
      </c>
      <c r="K118" s="8">
        <v>3</v>
      </c>
      <c r="L118" s="199">
        <f t="shared" si="2"/>
        <v>0</v>
      </c>
      <c r="P118" s="196">
        <f t="shared" si="3"/>
        <v>0</v>
      </c>
      <c r="Q118" s="50"/>
    </row>
    <row r="119" spans="1:17" ht="12.75" customHeight="1" x14ac:dyDescent="0.35">
      <c r="A119" s="9" t="s">
        <v>67</v>
      </c>
      <c r="B119" s="46">
        <v>45818</v>
      </c>
      <c r="C119" s="198" t="str">
        <f>_xlfn.XLOOKUP('Shift A'!$B119,WW!A:A,WW!B:B)</f>
        <v>WW02</v>
      </c>
      <c r="D119" s="5" t="s">
        <v>76</v>
      </c>
      <c r="E119" s="19" t="s">
        <v>69</v>
      </c>
      <c r="F119" s="5" t="s">
        <v>256</v>
      </c>
      <c r="G119" s="19"/>
      <c r="H119" s="19"/>
      <c r="I119" s="3">
        <v>12</v>
      </c>
      <c r="J119" s="8">
        <v>10</v>
      </c>
      <c r="K119" s="8">
        <v>10</v>
      </c>
      <c r="L119" s="199">
        <f t="shared" si="2"/>
        <v>0</v>
      </c>
      <c r="P119" s="196">
        <f t="shared" si="3"/>
        <v>0</v>
      </c>
      <c r="Q119" s="50"/>
    </row>
    <row r="120" spans="1:17" ht="12.75" customHeight="1" x14ac:dyDescent="0.35">
      <c r="A120" s="9" t="s">
        <v>67</v>
      </c>
      <c r="B120" s="46">
        <v>45818</v>
      </c>
      <c r="C120" s="198" t="str">
        <f>_xlfn.XLOOKUP('Shift A'!$B120,WW!A:A,WW!B:B)</f>
        <v>WW02</v>
      </c>
      <c r="D120" s="5" t="s">
        <v>76</v>
      </c>
      <c r="E120" s="19" t="s">
        <v>69</v>
      </c>
      <c r="F120" s="5" t="s">
        <v>259</v>
      </c>
      <c r="G120" s="19"/>
      <c r="H120" s="19"/>
      <c r="I120" s="3">
        <v>2</v>
      </c>
      <c r="J120" s="8">
        <v>2</v>
      </c>
      <c r="K120" s="8">
        <v>2</v>
      </c>
      <c r="L120" s="199">
        <f t="shared" si="2"/>
        <v>0</v>
      </c>
      <c r="P120" s="196">
        <f t="shared" si="3"/>
        <v>0</v>
      </c>
      <c r="Q120" s="50"/>
    </row>
    <row r="121" spans="1:17" ht="12.75" customHeight="1" x14ac:dyDescent="0.35">
      <c r="A121" s="9" t="s">
        <v>67</v>
      </c>
      <c r="B121" s="46">
        <v>45818</v>
      </c>
      <c r="C121" s="198" t="str">
        <f>_xlfn.XLOOKUP('Shift A'!$B121,WW!A:A,WW!B:B)</f>
        <v>WW02</v>
      </c>
      <c r="D121" s="5" t="s">
        <v>76</v>
      </c>
      <c r="E121" s="19" t="s">
        <v>69</v>
      </c>
      <c r="F121" s="5" t="s">
        <v>262</v>
      </c>
      <c r="G121" s="19"/>
      <c r="H121" s="19"/>
      <c r="I121" s="3">
        <v>2</v>
      </c>
      <c r="J121" s="8">
        <v>2</v>
      </c>
      <c r="K121" s="8">
        <v>2</v>
      </c>
      <c r="L121" s="199">
        <f t="shared" si="2"/>
        <v>0</v>
      </c>
      <c r="P121" s="196">
        <f t="shared" si="3"/>
        <v>0</v>
      </c>
      <c r="Q121" s="50"/>
    </row>
    <row r="122" spans="1:17" ht="12.75" customHeight="1" x14ac:dyDescent="0.35">
      <c r="A122" s="9" t="s">
        <v>67</v>
      </c>
      <c r="B122" s="46">
        <v>45818</v>
      </c>
      <c r="C122" s="198" t="str">
        <f>_xlfn.XLOOKUP('Shift A'!$B122,WW!A:A,WW!B:B)</f>
        <v>WW02</v>
      </c>
      <c r="D122" s="5" t="s">
        <v>76</v>
      </c>
      <c r="E122" s="19" t="s">
        <v>69</v>
      </c>
      <c r="F122" s="5" t="s">
        <v>265</v>
      </c>
      <c r="G122" s="19"/>
      <c r="H122" s="19"/>
      <c r="I122" s="3">
        <v>4</v>
      </c>
      <c r="J122" s="8">
        <v>4</v>
      </c>
      <c r="K122" s="8">
        <v>4</v>
      </c>
      <c r="L122" s="199">
        <f t="shared" si="2"/>
        <v>0</v>
      </c>
      <c r="P122" s="196">
        <f t="shared" si="3"/>
        <v>0</v>
      </c>
      <c r="Q122" s="50"/>
    </row>
    <row r="123" spans="1:17" ht="12.75" customHeight="1" x14ac:dyDescent="0.35">
      <c r="A123" s="9" t="s">
        <v>67</v>
      </c>
      <c r="B123" s="46">
        <v>45818</v>
      </c>
      <c r="C123" s="198" t="str">
        <f>_xlfn.XLOOKUP('Shift A'!$B123,WW!A:A,WW!B:B)</f>
        <v>WW02</v>
      </c>
      <c r="D123" s="5" t="s">
        <v>76</v>
      </c>
      <c r="E123" s="19" t="s">
        <v>69</v>
      </c>
      <c r="F123" s="5" t="s">
        <v>267</v>
      </c>
      <c r="G123" s="19"/>
      <c r="H123" s="19"/>
      <c r="I123" s="3">
        <v>8</v>
      </c>
      <c r="J123" s="8">
        <v>8</v>
      </c>
      <c r="K123" s="8">
        <v>7</v>
      </c>
      <c r="L123" s="199">
        <f t="shared" ref="L123:L186" si="4">K123-J123</f>
        <v>-1</v>
      </c>
      <c r="P123" s="196">
        <f t="shared" si="3"/>
        <v>0</v>
      </c>
      <c r="Q123" s="50"/>
    </row>
    <row r="124" spans="1:17" ht="12.75" customHeight="1" x14ac:dyDescent="0.35">
      <c r="A124" s="9" t="s">
        <v>67</v>
      </c>
      <c r="B124" s="46">
        <v>45818</v>
      </c>
      <c r="C124" s="198" t="str">
        <f>_xlfn.XLOOKUP('Shift A'!$B124,WW!A:A,WW!B:B)</f>
        <v>WW02</v>
      </c>
      <c r="D124" s="5" t="s">
        <v>76</v>
      </c>
      <c r="E124" s="19" t="s">
        <v>69</v>
      </c>
      <c r="F124" s="5" t="s">
        <v>268</v>
      </c>
      <c r="G124" s="19"/>
      <c r="H124" s="19"/>
      <c r="I124" s="3">
        <v>2</v>
      </c>
      <c r="J124" s="8">
        <v>2</v>
      </c>
      <c r="K124" s="8">
        <v>2</v>
      </c>
      <c r="L124" s="199">
        <f t="shared" si="4"/>
        <v>0</v>
      </c>
      <c r="P124" s="196">
        <f t="shared" si="3"/>
        <v>0</v>
      </c>
      <c r="Q124" s="50"/>
    </row>
    <row r="125" spans="1:17" ht="12.75" customHeight="1" x14ac:dyDescent="0.35">
      <c r="A125" s="9" t="s">
        <v>67</v>
      </c>
      <c r="B125" s="46">
        <v>45818</v>
      </c>
      <c r="C125" s="198" t="str">
        <f>_xlfn.XLOOKUP('Shift A'!$B125,WW!A:A,WW!B:B)</f>
        <v>WW02</v>
      </c>
      <c r="D125" s="5" t="s">
        <v>76</v>
      </c>
      <c r="E125" s="19" t="s">
        <v>69</v>
      </c>
      <c r="F125" s="5" t="s">
        <v>269</v>
      </c>
      <c r="G125" s="19"/>
      <c r="H125" s="19"/>
      <c r="I125" s="3">
        <v>2</v>
      </c>
      <c r="J125" s="8">
        <v>2</v>
      </c>
      <c r="K125" s="8">
        <v>2</v>
      </c>
      <c r="L125" s="199">
        <f t="shared" si="4"/>
        <v>0</v>
      </c>
      <c r="P125" s="196">
        <f t="shared" si="3"/>
        <v>0</v>
      </c>
      <c r="Q125" s="50"/>
    </row>
    <row r="126" spans="1:17" ht="12.75" customHeight="1" x14ac:dyDescent="0.35">
      <c r="A126" s="9" t="s">
        <v>67</v>
      </c>
      <c r="B126" s="46">
        <v>45818</v>
      </c>
      <c r="C126" s="198" t="str">
        <f>_xlfn.XLOOKUP('Shift A'!$B126,WW!A:A,WW!B:B)</f>
        <v>WW02</v>
      </c>
      <c r="D126" s="5" t="s">
        <v>76</v>
      </c>
      <c r="E126" s="19" t="s">
        <v>69</v>
      </c>
      <c r="F126" s="5" t="s">
        <v>270</v>
      </c>
      <c r="G126" s="19"/>
      <c r="H126" s="19"/>
      <c r="I126" s="3">
        <v>10</v>
      </c>
      <c r="J126" s="8">
        <v>7</v>
      </c>
      <c r="K126" s="8">
        <v>8</v>
      </c>
      <c r="L126" s="199">
        <f t="shared" si="4"/>
        <v>1</v>
      </c>
      <c r="P126" s="196">
        <f t="shared" si="3"/>
        <v>0</v>
      </c>
      <c r="Q126" s="50"/>
    </row>
    <row r="127" spans="1:17" ht="12.75" customHeight="1" x14ac:dyDescent="0.35">
      <c r="A127" s="9" t="s">
        <v>67</v>
      </c>
      <c r="B127" s="46">
        <v>45818</v>
      </c>
      <c r="C127" s="198" t="str">
        <f>_xlfn.XLOOKUP('Shift A'!$B127,WW!A:A,WW!B:B)</f>
        <v>WW02</v>
      </c>
      <c r="D127" s="5" t="s">
        <v>76</v>
      </c>
      <c r="E127" s="19" t="s">
        <v>69</v>
      </c>
      <c r="F127" s="5" t="s">
        <v>272</v>
      </c>
      <c r="G127" s="19"/>
      <c r="H127" s="19"/>
      <c r="I127" s="3">
        <v>6</v>
      </c>
      <c r="J127" s="8">
        <v>5</v>
      </c>
      <c r="K127" s="8">
        <v>6</v>
      </c>
      <c r="L127" s="199">
        <f t="shared" si="4"/>
        <v>1</v>
      </c>
      <c r="P127" s="196">
        <f t="shared" si="3"/>
        <v>0</v>
      </c>
      <c r="Q127" s="50"/>
    </row>
    <row r="128" spans="1:17" ht="12.75" customHeight="1" x14ac:dyDescent="0.35">
      <c r="A128" s="9" t="s">
        <v>67</v>
      </c>
      <c r="B128" s="46">
        <v>45818</v>
      </c>
      <c r="C128" s="198" t="str">
        <f>_xlfn.XLOOKUP('Shift A'!$B128,WW!A:A,WW!B:B)</f>
        <v>WW02</v>
      </c>
      <c r="D128" s="5" t="s">
        <v>76</v>
      </c>
      <c r="E128" s="19" t="s">
        <v>69</v>
      </c>
      <c r="F128" s="5" t="s">
        <v>274</v>
      </c>
      <c r="G128" s="19"/>
      <c r="H128" s="19"/>
      <c r="I128" s="3">
        <v>1</v>
      </c>
      <c r="J128" s="8">
        <v>4</v>
      </c>
      <c r="K128" s="8">
        <v>4</v>
      </c>
      <c r="L128" s="199">
        <f t="shared" si="4"/>
        <v>0</v>
      </c>
      <c r="P128" s="196">
        <f t="shared" si="3"/>
        <v>0</v>
      </c>
      <c r="Q128" s="50"/>
    </row>
    <row r="129" spans="1:17" ht="12.75" customHeight="1" x14ac:dyDescent="0.35">
      <c r="A129" s="9" t="s">
        <v>67</v>
      </c>
      <c r="B129" s="46">
        <v>45818</v>
      </c>
      <c r="C129" s="198" t="str">
        <f>_xlfn.XLOOKUP('Shift A'!$B129,WW!A:A,WW!B:B)</f>
        <v>WW02</v>
      </c>
      <c r="D129" s="5" t="s">
        <v>76</v>
      </c>
      <c r="E129" s="19" t="s">
        <v>69</v>
      </c>
      <c r="F129" s="5" t="s">
        <v>276</v>
      </c>
      <c r="G129" s="19"/>
      <c r="H129" s="19"/>
      <c r="I129" s="3">
        <v>4</v>
      </c>
      <c r="J129" s="8">
        <v>4</v>
      </c>
      <c r="K129" s="8">
        <v>5</v>
      </c>
      <c r="L129" s="199">
        <f t="shared" si="4"/>
        <v>1</v>
      </c>
      <c r="P129" s="196">
        <f t="shared" si="3"/>
        <v>0</v>
      </c>
      <c r="Q129" s="50"/>
    </row>
    <row r="130" spans="1:17" ht="12.75" customHeight="1" x14ac:dyDescent="0.35">
      <c r="A130" s="9" t="s">
        <v>67</v>
      </c>
      <c r="B130" s="46">
        <v>45818</v>
      </c>
      <c r="C130" s="198" t="str">
        <f>_xlfn.XLOOKUP('Shift A'!$B130,WW!A:A,WW!B:B)</f>
        <v>WW02</v>
      </c>
      <c r="D130" s="5" t="s">
        <v>76</v>
      </c>
      <c r="E130" s="19" t="s">
        <v>69</v>
      </c>
      <c r="F130" s="5" t="s">
        <v>80</v>
      </c>
      <c r="G130" s="19"/>
      <c r="H130" s="19"/>
      <c r="I130" s="3">
        <v>1</v>
      </c>
      <c r="J130" s="8">
        <v>0</v>
      </c>
      <c r="K130" s="8">
        <v>1</v>
      </c>
      <c r="L130" s="199">
        <f t="shared" si="4"/>
        <v>1</v>
      </c>
      <c r="P130" s="196">
        <f t="shared" ref="P130:P193" si="5">O130-N130</f>
        <v>0</v>
      </c>
      <c r="Q130" s="50"/>
    </row>
    <row r="131" spans="1:17" ht="12.75" customHeight="1" x14ac:dyDescent="0.35">
      <c r="A131" s="2" t="s">
        <v>67</v>
      </c>
      <c r="B131" s="46">
        <v>45818</v>
      </c>
      <c r="C131" s="198" t="str">
        <f>_xlfn.XLOOKUP('Shift A'!$B131,WW!A:A,WW!B:B)</f>
        <v>WW02</v>
      </c>
      <c r="D131" s="5" t="s">
        <v>70</v>
      </c>
      <c r="E131" s="19" t="s">
        <v>71</v>
      </c>
      <c r="F131" s="5" t="s">
        <v>304</v>
      </c>
      <c r="G131" s="19" t="s">
        <v>247</v>
      </c>
      <c r="H131" s="19"/>
      <c r="I131" s="3">
        <v>1</v>
      </c>
      <c r="J131" s="34">
        <v>1</v>
      </c>
      <c r="K131" s="34">
        <v>1</v>
      </c>
      <c r="L131" s="199">
        <f t="shared" si="4"/>
        <v>0</v>
      </c>
      <c r="P131" s="196">
        <f t="shared" si="5"/>
        <v>0</v>
      </c>
      <c r="Q131" s="50"/>
    </row>
    <row r="132" spans="1:17" ht="12.75" customHeight="1" x14ac:dyDescent="0.35">
      <c r="A132" s="2" t="s">
        <v>67</v>
      </c>
      <c r="B132" s="46">
        <v>45818</v>
      </c>
      <c r="C132" s="198" t="str">
        <f>_xlfn.XLOOKUP('Shift A'!$B132,WW!A:A,WW!B:B)</f>
        <v>WW02</v>
      </c>
      <c r="D132" s="5" t="s">
        <v>70</v>
      </c>
      <c r="E132" s="19" t="s">
        <v>71</v>
      </c>
      <c r="F132" s="5" t="s">
        <v>305</v>
      </c>
      <c r="G132" s="19" t="s">
        <v>280</v>
      </c>
      <c r="H132" s="19"/>
      <c r="I132" s="3">
        <v>1</v>
      </c>
      <c r="J132" s="34">
        <v>1</v>
      </c>
      <c r="K132" s="34">
        <v>1</v>
      </c>
      <c r="L132" s="199">
        <f t="shared" si="4"/>
        <v>0</v>
      </c>
      <c r="P132" s="196">
        <f t="shared" si="5"/>
        <v>0</v>
      </c>
      <c r="Q132" s="50"/>
    </row>
    <row r="133" spans="1:17" ht="12.75" customHeight="1" x14ac:dyDescent="0.35">
      <c r="A133" s="2" t="s">
        <v>67</v>
      </c>
      <c r="B133" s="46">
        <v>45818</v>
      </c>
      <c r="C133" s="198" t="str">
        <f>_xlfn.XLOOKUP('Shift A'!$B133,WW!A:A,WW!B:B)</f>
        <v>WW02</v>
      </c>
      <c r="D133" s="5" t="s">
        <v>70</v>
      </c>
      <c r="E133" s="19" t="s">
        <v>71</v>
      </c>
      <c r="F133" s="5" t="s">
        <v>281</v>
      </c>
      <c r="G133" s="19" t="s">
        <v>251</v>
      </c>
      <c r="H133" s="19"/>
      <c r="I133" s="3">
        <v>1</v>
      </c>
      <c r="J133" s="34">
        <v>1</v>
      </c>
      <c r="K133" s="34">
        <v>1</v>
      </c>
      <c r="L133" s="199">
        <f t="shared" si="4"/>
        <v>0</v>
      </c>
      <c r="P133" s="196">
        <f t="shared" si="5"/>
        <v>0</v>
      </c>
      <c r="Q133" s="50"/>
    </row>
    <row r="134" spans="1:17" ht="12.75" customHeight="1" x14ac:dyDescent="0.35">
      <c r="A134" s="2" t="s">
        <v>67</v>
      </c>
      <c r="B134" s="46">
        <v>45818</v>
      </c>
      <c r="C134" s="198" t="str">
        <f>_xlfn.XLOOKUP('Shift A'!$B134,WW!A:A,WW!B:B)</f>
        <v>WW02</v>
      </c>
      <c r="D134" s="5" t="s">
        <v>70</v>
      </c>
      <c r="E134" s="19" t="s">
        <v>71</v>
      </c>
      <c r="F134" s="5" t="s">
        <v>282</v>
      </c>
      <c r="G134" s="19" t="s">
        <v>253</v>
      </c>
      <c r="H134" s="19"/>
      <c r="I134" s="3">
        <v>1</v>
      </c>
      <c r="J134" s="34">
        <v>1</v>
      </c>
      <c r="K134" s="34">
        <v>1</v>
      </c>
      <c r="L134" s="199">
        <f t="shared" si="4"/>
        <v>0</v>
      </c>
      <c r="P134" s="196">
        <f t="shared" si="5"/>
        <v>0</v>
      </c>
      <c r="Q134" s="50"/>
    </row>
    <row r="135" spans="1:17" ht="12.75" customHeight="1" x14ac:dyDescent="0.35">
      <c r="A135" s="2" t="s">
        <v>67</v>
      </c>
      <c r="B135" s="46">
        <v>45818</v>
      </c>
      <c r="C135" s="198" t="str">
        <f>_xlfn.XLOOKUP('Shift A'!$B135,WW!A:A,WW!B:B)</f>
        <v>WW02</v>
      </c>
      <c r="D135" s="5" t="s">
        <v>70</v>
      </c>
      <c r="E135" s="19" t="s">
        <v>71</v>
      </c>
      <c r="F135" s="5" t="s">
        <v>283</v>
      </c>
      <c r="G135" s="19" t="s">
        <v>284</v>
      </c>
      <c r="H135" s="19"/>
      <c r="I135" s="3">
        <v>2</v>
      </c>
      <c r="J135" s="34">
        <v>2</v>
      </c>
      <c r="K135" s="34">
        <v>2</v>
      </c>
      <c r="L135" s="199">
        <f t="shared" si="4"/>
        <v>0</v>
      </c>
      <c r="P135" s="196">
        <f t="shared" si="5"/>
        <v>0</v>
      </c>
      <c r="Q135" s="50"/>
    </row>
    <row r="136" spans="1:17" ht="12.75" customHeight="1" x14ac:dyDescent="0.35">
      <c r="A136" s="2" t="s">
        <v>67</v>
      </c>
      <c r="B136" s="46">
        <v>45818</v>
      </c>
      <c r="C136" s="198" t="str">
        <f>_xlfn.XLOOKUP('Shift A'!$B136,WW!A:A,WW!B:B)</f>
        <v>WW02</v>
      </c>
      <c r="D136" s="5" t="s">
        <v>70</v>
      </c>
      <c r="E136" s="19" t="s">
        <v>71</v>
      </c>
      <c r="F136" s="5" t="s">
        <v>285</v>
      </c>
      <c r="G136" s="19" t="s">
        <v>255</v>
      </c>
      <c r="H136" s="19"/>
      <c r="I136" s="3">
        <v>2</v>
      </c>
      <c r="J136" s="34">
        <v>2</v>
      </c>
      <c r="K136" s="34">
        <v>2</v>
      </c>
      <c r="L136" s="199">
        <f t="shared" si="4"/>
        <v>0</v>
      </c>
      <c r="P136" s="196">
        <f t="shared" si="5"/>
        <v>0</v>
      </c>
      <c r="Q136" s="50"/>
    </row>
    <row r="137" spans="1:17" ht="12.75" customHeight="1" x14ac:dyDescent="0.35">
      <c r="A137" s="2" t="s">
        <v>67</v>
      </c>
      <c r="B137" s="46">
        <v>45818</v>
      </c>
      <c r="C137" s="198" t="str">
        <f>_xlfn.XLOOKUP('Shift A'!$B137,WW!A:A,WW!B:B)</f>
        <v>WW02</v>
      </c>
      <c r="D137" s="5" t="s">
        <v>70</v>
      </c>
      <c r="E137" s="19" t="s">
        <v>71</v>
      </c>
      <c r="F137" s="5" t="s">
        <v>286</v>
      </c>
      <c r="G137" s="19" t="s">
        <v>257</v>
      </c>
      <c r="H137" s="19"/>
      <c r="I137" s="3">
        <v>12</v>
      </c>
      <c r="J137" s="34">
        <v>12</v>
      </c>
      <c r="K137" s="34">
        <v>12</v>
      </c>
      <c r="L137" s="199">
        <f t="shared" si="4"/>
        <v>0</v>
      </c>
      <c r="P137" s="196">
        <f t="shared" si="5"/>
        <v>0</v>
      </c>
      <c r="Q137" s="50"/>
    </row>
    <row r="138" spans="1:17" ht="12.75" customHeight="1" x14ac:dyDescent="0.35">
      <c r="A138" s="2" t="s">
        <v>67</v>
      </c>
      <c r="B138" s="46">
        <v>45818</v>
      </c>
      <c r="C138" s="198" t="str">
        <f>_xlfn.XLOOKUP('Shift A'!$B138,WW!A:A,WW!B:B)</f>
        <v>WW02</v>
      </c>
      <c r="D138" s="5" t="s">
        <v>70</v>
      </c>
      <c r="E138" s="19" t="s">
        <v>71</v>
      </c>
      <c r="F138" s="5" t="s">
        <v>287</v>
      </c>
      <c r="G138" s="19" t="s">
        <v>288</v>
      </c>
      <c r="H138" s="19"/>
      <c r="I138" s="3">
        <v>1</v>
      </c>
      <c r="J138" s="34">
        <v>1</v>
      </c>
      <c r="K138" s="34">
        <v>1</v>
      </c>
      <c r="L138" s="199">
        <f t="shared" si="4"/>
        <v>0</v>
      </c>
      <c r="P138" s="196">
        <f t="shared" si="5"/>
        <v>0</v>
      </c>
      <c r="Q138" s="50"/>
    </row>
    <row r="139" spans="1:17" ht="12.75" customHeight="1" x14ac:dyDescent="0.35">
      <c r="A139" s="2" t="s">
        <v>67</v>
      </c>
      <c r="B139" s="46">
        <v>45818</v>
      </c>
      <c r="C139" s="198" t="str">
        <f>_xlfn.XLOOKUP('Shift A'!$B139,WW!A:A,WW!B:B)</f>
        <v>WW02</v>
      </c>
      <c r="D139" s="5" t="s">
        <v>70</v>
      </c>
      <c r="E139" s="19" t="s">
        <v>71</v>
      </c>
      <c r="F139" s="5" t="s">
        <v>289</v>
      </c>
      <c r="G139" s="19" t="s">
        <v>290</v>
      </c>
      <c r="H139" s="19"/>
      <c r="I139" s="3">
        <v>1</v>
      </c>
      <c r="J139" s="34">
        <v>1</v>
      </c>
      <c r="K139" s="34">
        <v>1</v>
      </c>
      <c r="L139" s="199">
        <f t="shared" si="4"/>
        <v>0</v>
      </c>
      <c r="P139" s="196">
        <f t="shared" si="5"/>
        <v>0</v>
      </c>
      <c r="Q139" s="50"/>
    </row>
    <row r="140" spans="1:17" ht="12.75" customHeight="1" x14ac:dyDescent="0.35">
      <c r="A140" s="2" t="s">
        <v>67</v>
      </c>
      <c r="B140" s="46">
        <v>45818</v>
      </c>
      <c r="C140" s="198" t="str">
        <f>_xlfn.XLOOKUP('Shift A'!$B140,WW!A:A,WW!B:B)</f>
        <v>WW02</v>
      </c>
      <c r="D140" s="5" t="s">
        <v>70</v>
      </c>
      <c r="E140" s="19" t="s">
        <v>71</v>
      </c>
      <c r="F140" s="5" t="s">
        <v>291</v>
      </c>
      <c r="G140" s="19" t="s">
        <v>260</v>
      </c>
      <c r="H140" s="19"/>
      <c r="I140" s="3">
        <v>4</v>
      </c>
      <c r="J140" s="34">
        <v>4</v>
      </c>
      <c r="K140" s="34">
        <v>4</v>
      </c>
      <c r="L140" s="199">
        <f t="shared" si="4"/>
        <v>0</v>
      </c>
      <c r="P140" s="196">
        <f t="shared" si="5"/>
        <v>0</v>
      </c>
      <c r="Q140" s="50"/>
    </row>
    <row r="141" spans="1:17" ht="12.75" customHeight="1" x14ac:dyDescent="0.35">
      <c r="A141" s="2" t="s">
        <v>67</v>
      </c>
      <c r="B141" s="46">
        <v>45818</v>
      </c>
      <c r="C141" s="198" t="str">
        <f>_xlfn.XLOOKUP('Shift A'!$B141,WW!A:A,WW!B:B)</f>
        <v>WW02</v>
      </c>
      <c r="D141" s="5" t="s">
        <v>70</v>
      </c>
      <c r="E141" s="19" t="s">
        <v>71</v>
      </c>
      <c r="F141" s="5" t="s">
        <v>292</v>
      </c>
      <c r="G141" s="19" t="s">
        <v>293</v>
      </c>
      <c r="H141" s="19"/>
      <c r="I141" s="3">
        <v>2</v>
      </c>
      <c r="J141" s="34">
        <v>2</v>
      </c>
      <c r="K141" s="34">
        <v>2</v>
      </c>
      <c r="L141" s="199">
        <f t="shared" si="4"/>
        <v>0</v>
      </c>
      <c r="P141" s="196">
        <f t="shared" si="5"/>
        <v>0</v>
      </c>
      <c r="Q141" s="50"/>
    </row>
    <row r="142" spans="1:17" ht="12.75" customHeight="1" x14ac:dyDescent="0.35">
      <c r="A142" s="2" t="s">
        <v>67</v>
      </c>
      <c r="B142" s="46">
        <v>45818</v>
      </c>
      <c r="C142" s="198" t="str">
        <f>_xlfn.XLOOKUP('Shift A'!$B142,WW!A:A,WW!B:B)</f>
        <v>WW02</v>
      </c>
      <c r="D142" s="5" t="s">
        <v>70</v>
      </c>
      <c r="E142" s="19" t="s">
        <v>71</v>
      </c>
      <c r="F142" s="5" t="s">
        <v>294</v>
      </c>
      <c r="G142" s="19" t="s">
        <v>263</v>
      </c>
      <c r="H142" s="19"/>
      <c r="I142" s="3">
        <v>2</v>
      </c>
      <c r="J142" s="34">
        <v>2</v>
      </c>
      <c r="K142" s="34">
        <v>2</v>
      </c>
      <c r="L142" s="199">
        <f t="shared" si="4"/>
        <v>0</v>
      </c>
      <c r="P142" s="196">
        <f t="shared" si="5"/>
        <v>0</v>
      </c>
      <c r="Q142" s="50"/>
    </row>
    <row r="143" spans="1:17" ht="12.75" customHeight="1" x14ac:dyDescent="0.35">
      <c r="A143" s="2" t="s">
        <v>67</v>
      </c>
      <c r="B143" s="46">
        <v>45818</v>
      </c>
      <c r="C143" s="198" t="str">
        <f>_xlfn.XLOOKUP('Shift A'!$B143,WW!A:A,WW!B:B)</f>
        <v>WW02</v>
      </c>
      <c r="D143" s="5" t="s">
        <v>70</v>
      </c>
      <c r="E143" s="19" t="s">
        <v>71</v>
      </c>
      <c r="F143" s="5" t="s">
        <v>295</v>
      </c>
      <c r="G143" s="19" t="s">
        <v>296</v>
      </c>
      <c r="H143" s="19"/>
      <c r="I143" s="3">
        <v>1</v>
      </c>
      <c r="J143" s="34">
        <v>1</v>
      </c>
      <c r="K143" s="34">
        <v>1</v>
      </c>
      <c r="L143" s="199">
        <f t="shared" si="4"/>
        <v>0</v>
      </c>
      <c r="P143" s="196">
        <f t="shared" si="5"/>
        <v>0</v>
      </c>
      <c r="Q143" s="50"/>
    </row>
    <row r="144" spans="1:17" ht="12.75" customHeight="1" x14ac:dyDescent="0.35">
      <c r="A144" s="2" t="s">
        <v>67</v>
      </c>
      <c r="B144" s="46">
        <v>45818</v>
      </c>
      <c r="C144" s="198" t="str">
        <f>_xlfn.XLOOKUP('Shift A'!$B144,WW!A:A,WW!B:B)</f>
        <v>WW02</v>
      </c>
      <c r="D144" s="5" t="s">
        <v>70</v>
      </c>
      <c r="E144" s="19" t="s">
        <v>71</v>
      </c>
      <c r="F144" s="5" t="s">
        <v>265</v>
      </c>
      <c r="G144" s="19" t="s">
        <v>266</v>
      </c>
      <c r="H144" s="19"/>
      <c r="I144" s="3">
        <v>5</v>
      </c>
      <c r="J144" s="34">
        <v>5</v>
      </c>
      <c r="K144" s="34">
        <v>5</v>
      </c>
      <c r="L144" s="199">
        <f t="shared" si="4"/>
        <v>0</v>
      </c>
      <c r="P144" s="196">
        <f t="shared" si="5"/>
        <v>0</v>
      </c>
      <c r="Q144" s="50"/>
    </row>
    <row r="145" spans="1:17" ht="12.75" customHeight="1" x14ac:dyDescent="0.35">
      <c r="A145" s="2" t="s">
        <v>67</v>
      </c>
      <c r="B145" s="46">
        <v>45818</v>
      </c>
      <c r="C145" s="198" t="str">
        <f>_xlfn.XLOOKUP('Shift A'!$B145,WW!A:A,WW!B:B)</f>
        <v>WW02</v>
      </c>
      <c r="D145" s="5" t="s">
        <v>70</v>
      </c>
      <c r="E145" s="19" t="s">
        <v>71</v>
      </c>
      <c r="F145" s="5" t="s">
        <v>297</v>
      </c>
      <c r="G145" s="19" t="s">
        <v>298</v>
      </c>
      <c r="H145" s="19"/>
      <c r="I145" s="3">
        <v>3</v>
      </c>
      <c r="J145" s="34">
        <v>3</v>
      </c>
      <c r="K145" s="34">
        <v>3</v>
      </c>
      <c r="L145" s="199">
        <f t="shared" si="4"/>
        <v>0</v>
      </c>
      <c r="P145" s="196">
        <f t="shared" si="5"/>
        <v>0</v>
      </c>
      <c r="Q145" s="50"/>
    </row>
    <row r="146" spans="1:17" ht="12.75" customHeight="1" x14ac:dyDescent="0.35">
      <c r="A146" s="2" t="s">
        <v>67</v>
      </c>
      <c r="B146" s="46">
        <v>45818</v>
      </c>
      <c r="C146" s="198" t="str">
        <f>_xlfn.XLOOKUP('Shift A'!$B146,WW!A:A,WW!B:B)</f>
        <v>WW02</v>
      </c>
      <c r="D146" s="5" t="s">
        <v>70</v>
      </c>
      <c r="E146" s="19" t="s">
        <v>71</v>
      </c>
      <c r="F146" s="5" t="s">
        <v>299</v>
      </c>
      <c r="G146" s="19" t="s">
        <v>271</v>
      </c>
      <c r="H146" s="19"/>
      <c r="I146" s="3">
        <v>10</v>
      </c>
      <c r="J146" s="34">
        <v>10</v>
      </c>
      <c r="K146" s="34">
        <v>10</v>
      </c>
      <c r="L146" s="199">
        <f t="shared" si="4"/>
        <v>0</v>
      </c>
      <c r="P146" s="196">
        <f t="shared" si="5"/>
        <v>0</v>
      </c>
      <c r="Q146" s="50"/>
    </row>
    <row r="147" spans="1:17" ht="12.75" customHeight="1" x14ac:dyDescent="0.35">
      <c r="A147" s="2" t="s">
        <v>67</v>
      </c>
      <c r="B147" s="46">
        <v>45818</v>
      </c>
      <c r="C147" s="198" t="str">
        <f>_xlfn.XLOOKUP('Shift A'!$B147,WW!A:A,WW!B:B)</f>
        <v>WW02</v>
      </c>
      <c r="D147" s="5" t="s">
        <v>70</v>
      </c>
      <c r="E147" s="19" t="s">
        <v>71</v>
      </c>
      <c r="F147" s="5" t="s">
        <v>300</v>
      </c>
      <c r="G147" s="19" t="s">
        <v>273</v>
      </c>
      <c r="H147" s="19"/>
      <c r="I147" s="3">
        <v>6</v>
      </c>
      <c r="J147" s="34">
        <v>6</v>
      </c>
      <c r="K147" s="34">
        <v>6</v>
      </c>
      <c r="L147" s="199">
        <f t="shared" si="4"/>
        <v>0</v>
      </c>
      <c r="P147" s="196">
        <f t="shared" si="5"/>
        <v>0</v>
      </c>
      <c r="Q147" s="50"/>
    </row>
    <row r="148" spans="1:17" ht="12.75" customHeight="1" x14ac:dyDescent="0.35">
      <c r="A148" s="2" t="s">
        <v>67</v>
      </c>
      <c r="B148" s="46">
        <v>45818</v>
      </c>
      <c r="C148" s="198" t="str">
        <f>_xlfn.XLOOKUP('Shift A'!$B148,WW!A:A,WW!B:B)</f>
        <v>WW02</v>
      </c>
      <c r="D148" s="5" t="s">
        <v>70</v>
      </c>
      <c r="E148" s="19" t="s">
        <v>71</v>
      </c>
      <c r="F148" s="5" t="s">
        <v>301</v>
      </c>
      <c r="G148" s="19" t="s">
        <v>275</v>
      </c>
      <c r="H148" s="19"/>
      <c r="I148" s="3">
        <v>2</v>
      </c>
      <c r="J148" s="34">
        <v>2</v>
      </c>
      <c r="K148" s="34">
        <v>2</v>
      </c>
      <c r="L148" s="199">
        <f t="shared" si="4"/>
        <v>0</v>
      </c>
      <c r="P148" s="196">
        <f t="shared" si="5"/>
        <v>0</v>
      </c>
      <c r="Q148" s="50"/>
    </row>
    <row r="149" spans="1:17" ht="12.75" customHeight="1" x14ac:dyDescent="0.35">
      <c r="A149" s="2" t="s">
        <v>67</v>
      </c>
      <c r="B149" s="46">
        <v>45818</v>
      </c>
      <c r="C149" s="198" t="str">
        <f>_xlfn.XLOOKUP('Shift A'!$B149,WW!A:A,WW!B:B)</f>
        <v>WW02</v>
      </c>
      <c r="D149" s="5" t="s">
        <v>70</v>
      </c>
      <c r="E149" s="19" t="s">
        <v>71</v>
      </c>
      <c r="F149" s="5" t="s">
        <v>302</v>
      </c>
      <c r="G149" s="19" t="s">
        <v>277</v>
      </c>
      <c r="H149" s="19"/>
      <c r="I149" s="3">
        <v>2</v>
      </c>
      <c r="J149" s="34">
        <v>2</v>
      </c>
      <c r="K149" s="34">
        <v>2</v>
      </c>
      <c r="L149" s="199">
        <f t="shared" si="4"/>
        <v>0</v>
      </c>
      <c r="P149" s="196">
        <f t="shared" si="5"/>
        <v>0</v>
      </c>
      <c r="Q149" s="50"/>
    </row>
    <row r="150" spans="1:17" ht="12.75" customHeight="1" x14ac:dyDescent="0.35">
      <c r="A150" s="2" t="s">
        <v>67</v>
      </c>
      <c r="B150" s="46">
        <v>45818</v>
      </c>
      <c r="C150" s="198" t="str">
        <f>_xlfn.XLOOKUP('Shift A'!$B150,WW!A:A,WW!B:B)</f>
        <v>WW02</v>
      </c>
      <c r="D150" s="5" t="s">
        <v>70</v>
      </c>
      <c r="E150" s="19" t="s">
        <v>71</v>
      </c>
      <c r="F150" s="5" t="s">
        <v>80</v>
      </c>
      <c r="G150" s="19" t="s">
        <v>364</v>
      </c>
      <c r="H150" s="19"/>
      <c r="I150" s="3"/>
      <c r="J150" s="34">
        <v>1</v>
      </c>
      <c r="K150" s="34">
        <v>1</v>
      </c>
      <c r="L150" s="199">
        <f t="shared" si="4"/>
        <v>0</v>
      </c>
      <c r="P150" s="196">
        <f t="shared" si="5"/>
        <v>0</v>
      </c>
      <c r="Q150" s="50"/>
    </row>
    <row r="151" spans="1:17" ht="12.75" customHeight="1" x14ac:dyDescent="0.35">
      <c r="A151" s="2" t="s">
        <v>67</v>
      </c>
      <c r="B151" s="46">
        <v>45818</v>
      </c>
      <c r="C151" s="198" t="str">
        <f>_xlfn.XLOOKUP('Shift A'!$B151,WW!A:A,WW!B:B)</f>
        <v>WW02</v>
      </c>
      <c r="D151" s="5" t="s">
        <v>70</v>
      </c>
      <c r="E151" s="19" t="s">
        <v>84</v>
      </c>
      <c r="F151" s="5" t="s">
        <v>351</v>
      </c>
      <c r="G151" s="19" t="s">
        <v>352</v>
      </c>
      <c r="H151" s="19"/>
      <c r="I151" s="3">
        <v>2</v>
      </c>
      <c r="J151" s="34">
        <v>2</v>
      </c>
      <c r="K151" s="34">
        <v>2</v>
      </c>
      <c r="L151" s="199">
        <f t="shared" si="4"/>
        <v>0</v>
      </c>
      <c r="P151" s="196">
        <f t="shared" si="5"/>
        <v>0</v>
      </c>
      <c r="Q151" s="50"/>
    </row>
    <row r="152" spans="1:17" ht="12.75" customHeight="1" x14ac:dyDescent="0.35">
      <c r="A152" s="2" t="s">
        <v>67</v>
      </c>
      <c r="B152" s="46">
        <v>45818</v>
      </c>
      <c r="C152" s="198" t="str">
        <f>_xlfn.XLOOKUP('Shift A'!$B152,WW!A:A,WW!B:B)</f>
        <v>WW02</v>
      </c>
      <c r="D152" s="5" t="s">
        <v>70</v>
      </c>
      <c r="E152" s="19" t="s">
        <v>84</v>
      </c>
      <c r="F152" s="5" t="s">
        <v>353</v>
      </c>
      <c r="G152" s="19" t="s">
        <v>354</v>
      </c>
      <c r="H152" s="19"/>
      <c r="I152" s="3">
        <v>1</v>
      </c>
      <c r="J152" s="34">
        <v>1</v>
      </c>
      <c r="K152" s="34">
        <v>1</v>
      </c>
      <c r="L152" s="199">
        <f t="shared" si="4"/>
        <v>0</v>
      </c>
      <c r="P152" s="196">
        <f t="shared" si="5"/>
        <v>0</v>
      </c>
      <c r="Q152" s="50"/>
    </row>
    <row r="153" spans="1:17" ht="12.75" customHeight="1" x14ac:dyDescent="0.35">
      <c r="A153" s="2" t="s">
        <v>67</v>
      </c>
      <c r="B153" s="46">
        <v>45818</v>
      </c>
      <c r="C153" s="198" t="str">
        <f>_xlfn.XLOOKUP('Shift A'!$B153,WW!A:A,WW!B:B)</f>
        <v>WW02</v>
      </c>
      <c r="D153" s="5" t="s">
        <v>70</v>
      </c>
      <c r="E153" s="19" t="s">
        <v>84</v>
      </c>
      <c r="F153" s="5" t="s">
        <v>355</v>
      </c>
      <c r="G153" s="19" t="s">
        <v>356</v>
      </c>
      <c r="H153" s="19"/>
      <c r="I153" s="3">
        <v>3</v>
      </c>
      <c r="J153" s="34">
        <v>3</v>
      </c>
      <c r="K153" s="34">
        <v>3</v>
      </c>
      <c r="L153" s="199">
        <f t="shared" si="4"/>
        <v>0</v>
      </c>
      <c r="P153" s="196">
        <f t="shared" si="5"/>
        <v>0</v>
      </c>
      <c r="Q153" s="50"/>
    </row>
    <row r="154" spans="1:17" ht="12.75" customHeight="1" x14ac:dyDescent="0.35">
      <c r="A154" s="2" t="s">
        <v>67</v>
      </c>
      <c r="B154" s="46">
        <v>45818</v>
      </c>
      <c r="C154" s="198" t="str">
        <f>_xlfn.XLOOKUP('Shift A'!$B154,WW!A:A,WW!B:B)</f>
        <v>WW02</v>
      </c>
      <c r="D154" s="5" t="s">
        <v>70</v>
      </c>
      <c r="E154" s="19" t="s">
        <v>84</v>
      </c>
      <c r="F154" s="5" t="s">
        <v>357</v>
      </c>
      <c r="G154" s="19" t="s">
        <v>358</v>
      </c>
      <c r="H154" s="19"/>
      <c r="I154" s="3">
        <v>3</v>
      </c>
      <c r="J154" s="34">
        <v>3</v>
      </c>
      <c r="K154" s="34">
        <v>3</v>
      </c>
      <c r="L154" s="199">
        <f t="shared" si="4"/>
        <v>0</v>
      </c>
      <c r="N154" s="34">
        <v>1</v>
      </c>
      <c r="O154" s="34">
        <v>1</v>
      </c>
      <c r="P154" s="196">
        <f t="shared" si="5"/>
        <v>0</v>
      </c>
      <c r="Q154" s="50"/>
    </row>
    <row r="155" spans="1:17" ht="12.75" customHeight="1" x14ac:dyDescent="0.35">
      <c r="A155" s="2" t="s">
        <v>67</v>
      </c>
      <c r="B155" s="46">
        <v>45818</v>
      </c>
      <c r="C155" s="198" t="str">
        <f>_xlfn.XLOOKUP('Shift A'!$B155,WW!A:A,WW!B:B)</f>
        <v>WW02</v>
      </c>
      <c r="D155" s="5" t="s">
        <v>70</v>
      </c>
      <c r="E155" s="19" t="s">
        <v>84</v>
      </c>
      <c r="F155" s="5" t="s">
        <v>312</v>
      </c>
      <c r="G155" s="19" t="s">
        <v>359</v>
      </c>
      <c r="H155" s="19"/>
      <c r="I155" s="3">
        <v>1</v>
      </c>
      <c r="J155" s="34">
        <v>1</v>
      </c>
      <c r="K155" s="34">
        <v>1</v>
      </c>
      <c r="L155" s="199">
        <f t="shared" si="4"/>
        <v>0</v>
      </c>
      <c r="P155" s="196">
        <f t="shared" si="5"/>
        <v>0</v>
      </c>
      <c r="Q155" s="50"/>
    </row>
    <row r="156" spans="1:17" ht="12.75" customHeight="1" x14ac:dyDescent="0.35">
      <c r="A156" s="2" t="s">
        <v>67</v>
      </c>
      <c r="B156" s="46">
        <v>45818</v>
      </c>
      <c r="C156" s="198" t="str">
        <f>_xlfn.XLOOKUP('Shift A'!$B156,WW!A:A,WW!B:B)</f>
        <v>WW02</v>
      </c>
      <c r="D156" s="5" t="s">
        <v>85</v>
      </c>
      <c r="E156" s="19" t="s">
        <v>73</v>
      </c>
      <c r="F156" s="5" t="s">
        <v>303</v>
      </c>
      <c r="G156" s="19" t="s">
        <v>247</v>
      </c>
      <c r="H156" s="19"/>
      <c r="I156" s="3">
        <v>1</v>
      </c>
      <c r="J156" s="34">
        <v>1</v>
      </c>
      <c r="K156" s="34">
        <v>1</v>
      </c>
      <c r="L156" s="199">
        <f t="shared" si="4"/>
        <v>0</v>
      </c>
      <c r="P156" s="196">
        <f t="shared" si="5"/>
        <v>0</v>
      </c>
      <c r="Q156" s="50"/>
    </row>
    <row r="157" spans="1:17" ht="12.75" customHeight="1" x14ac:dyDescent="0.35">
      <c r="A157" s="2" t="s">
        <v>67</v>
      </c>
      <c r="B157" s="46">
        <v>45818</v>
      </c>
      <c r="C157" s="198" t="str">
        <f>_xlfn.XLOOKUP('Shift A'!$B157,WW!A:A,WW!B:B)</f>
        <v>WW02</v>
      </c>
      <c r="D157" s="5" t="s">
        <v>85</v>
      </c>
      <c r="E157" s="19" t="s">
        <v>73</v>
      </c>
      <c r="F157" s="5" t="s">
        <v>279</v>
      </c>
      <c r="G157" s="19" t="s">
        <v>280</v>
      </c>
      <c r="H157" s="19"/>
      <c r="I157" s="3">
        <v>1</v>
      </c>
      <c r="J157" s="34">
        <v>1</v>
      </c>
      <c r="K157" s="34">
        <v>1</v>
      </c>
      <c r="L157" s="199">
        <f t="shared" si="4"/>
        <v>0</v>
      </c>
      <c r="P157" s="196">
        <f t="shared" si="5"/>
        <v>0</v>
      </c>
      <c r="Q157" s="50"/>
    </row>
    <row r="158" spans="1:17" ht="12.75" customHeight="1" x14ac:dyDescent="0.35">
      <c r="A158" s="2" t="s">
        <v>67</v>
      </c>
      <c r="B158" s="46">
        <v>45818</v>
      </c>
      <c r="C158" s="198" t="str">
        <f>_xlfn.XLOOKUP('Shift A'!$B158,WW!A:A,WW!B:B)</f>
        <v>WW02</v>
      </c>
      <c r="D158" s="5" t="s">
        <v>85</v>
      </c>
      <c r="E158" s="19" t="s">
        <v>73</v>
      </c>
      <c r="F158" s="5" t="s">
        <v>281</v>
      </c>
      <c r="G158" s="19" t="s">
        <v>251</v>
      </c>
      <c r="H158" s="19"/>
      <c r="I158" s="3">
        <v>1</v>
      </c>
      <c r="J158" s="34">
        <v>1</v>
      </c>
      <c r="K158" s="34">
        <v>1</v>
      </c>
      <c r="L158" s="199">
        <f t="shared" si="4"/>
        <v>0</v>
      </c>
      <c r="P158" s="196">
        <f t="shared" si="5"/>
        <v>0</v>
      </c>
      <c r="Q158" s="50"/>
    </row>
    <row r="159" spans="1:17" ht="12.75" customHeight="1" x14ac:dyDescent="0.35">
      <c r="A159" s="2" t="s">
        <v>67</v>
      </c>
      <c r="B159" s="46">
        <v>45818</v>
      </c>
      <c r="C159" s="198" t="str">
        <f>_xlfn.XLOOKUP('Shift A'!$B159,WW!A:A,WW!B:B)</f>
        <v>WW02</v>
      </c>
      <c r="D159" s="5" t="s">
        <v>85</v>
      </c>
      <c r="E159" s="19" t="s">
        <v>73</v>
      </c>
      <c r="F159" s="5" t="s">
        <v>282</v>
      </c>
      <c r="G159" s="19" t="s">
        <v>253</v>
      </c>
      <c r="H159" s="19"/>
      <c r="I159" s="3">
        <v>1</v>
      </c>
      <c r="J159" s="34">
        <v>1</v>
      </c>
      <c r="K159" s="34">
        <v>1</v>
      </c>
      <c r="L159" s="199">
        <f t="shared" si="4"/>
        <v>0</v>
      </c>
      <c r="P159" s="196">
        <f t="shared" si="5"/>
        <v>0</v>
      </c>
      <c r="Q159" s="50"/>
    </row>
    <row r="160" spans="1:17" ht="12.75" customHeight="1" x14ac:dyDescent="0.35">
      <c r="A160" s="2" t="s">
        <v>67</v>
      </c>
      <c r="B160" s="46">
        <v>45818</v>
      </c>
      <c r="C160" s="198" t="str">
        <f>_xlfn.XLOOKUP('Shift A'!$B160,WW!A:A,WW!B:B)</f>
        <v>WW02</v>
      </c>
      <c r="D160" s="5" t="s">
        <v>85</v>
      </c>
      <c r="E160" s="19" t="s">
        <v>73</v>
      </c>
      <c r="F160" s="5" t="s">
        <v>283</v>
      </c>
      <c r="G160" s="19" t="s">
        <v>284</v>
      </c>
      <c r="H160" s="19"/>
      <c r="I160" s="3">
        <v>2</v>
      </c>
      <c r="J160" s="34">
        <v>2</v>
      </c>
      <c r="K160" s="34">
        <v>2</v>
      </c>
      <c r="L160" s="199">
        <f t="shared" si="4"/>
        <v>0</v>
      </c>
      <c r="P160" s="196">
        <f t="shared" si="5"/>
        <v>0</v>
      </c>
      <c r="Q160" s="50"/>
    </row>
    <row r="161" spans="1:17" ht="12.75" customHeight="1" x14ac:dyDescent="0.35">
      <c r="A161" s="2" t="s">
        <v>67</v>
      </c>
      <c r="B161" s="46">
        <v>45818</v>
      </c>
      <c r="C161" s="198" t="str">
        <f>_xlfn.XLOOKUP('Shift A'!$B161,WW!A:A,WW!B:B)</f>
        <v>WW02</v>
      </c>
      <c r="D161" s="5" t="s">
        <v>85</v>
      </c>
      <c r="E161" s="19" t="s">
        <v>73</v>
      </c>
      <c r="F161" s="5" t="s">
        <v>285</v>
      </c>
      <c r="G161" s="19" t="s">
        <v>255</v>
      </c>
      <c r="H161" s="19"/>
      <c r="I161" s="3">
        <v>2</v>
      </c>
      <c r="J161" s="34">
        <v>2</v>
      </c>
      <c r="K161" s="34">
        <v>2</v>
      </c>
      <c r="L161" s="199">
        <f t="shared" si="4"/>
        <v>0</v>
      </c>
      <c r="P161" s="196">
        <f t="shared" si="5"/>
        <v>0</v>
      </c>
      <c r="Q161" s="50"/>
    </row>
    <row r="162" spans="1:17" ht="12.75" customHeight="1" x14ac:dyDescent="0.35">
      <c r="A162" s="2" t="s">
        <v>67</v>
      </c>
      <c r="B162" s="46">
        <v>45818</v>
      </c>
      <c r="C162" s="198" t="str">
        <f>_xlfn.XLOOKUP('Shift A'!$B162,WW!A:A,WW!B:B)</f>
        <v>WW02</v>
      </c>
      <c r="D162" s="5" t="s">
        <v>85</v>
      </c>
      <c r="E162" s="19" t="s">
        <v>73</v>
      </c>
      <c r="F162" s="5" t="s">
        <v>286</v>
      </c>
      <c r="G162" s="19" t="s">
        <v>257</v>
      </c>
      <c r="H162" s="19"/>
      <c r="I162" s="3">
        <v>12</v>
      </c>
      <c r="J162" s="34">
        <v>12</v>
      </c>
      <c r="K162" s="34">
        <v>12</v>
      </c>
      <c r="L162" s="199">
        <f t="shared" si="4"/>
        <v>0</v>
      </c>
      <c r="P162" s="196">
        <f t="shared" si="5"/>
        <v>0</v>
      </c>
      <c r="Q162" s="50"/>
    </row>
    <row r="163" spans="1:17" ht="12.75" customHeight="1" x14ac:dyDescent="0.35">
      <c r="A163" s="2" t="s">
        <v>67</v>
      </c>
      <c r="B163" s="46">
        <v>45818</v>
      </c>
      <c r="C163" s="198" t="str">
        <f>_xlfn.XLOOKUP('Shift A'!$B163,WW!A:A,WW!B:B)</f>
        <v>WW02</v>
      </c>
      <c r="D163" s="5" t="s">
        <v>85</v>
      </c>
      <c r="E163" s="19" t="s">
        <v>73</v>
      </c>
      <c r="F163" s="5" t="s">
        <v>287</v>
      </c>
      <c r="G163" s="19" t="s">
        <v>288</v>
      </c>
      <c r="H163" s="19"/>
      <c r="I163" s="3">
        <v>1</v>
      </c>
      <c r="J163" s="34">
        <v>1</v>
      </c>
      <c r="K163" s="34">
        <v>1</v>
      </c>
      <c r="L163" s="199">
        <f t="shared" si="4"/>
        <v>0</v>
      </c>
      <c r="P163" s="196">
        <f t="shared" si="5"/>
        <v>0</v>
      </c>
      <c r="Q163" s="50"/>
    </row>
    <row r="164" spans="1:17" ht="12.75" customHeight="1" x14ac:dyDescent="0.35">
      <c r="A164" s="2" t="s">
        <v>67</v>
      </c>
      <c r="B164" s="46">
        <v>45818</v>
      </c>
      <c r="C164" s="198" t="str">
        <f>_xlfn.XLOOKUP('Shift A'!$B164,WW!A:A,WW!B:B)</f>
        <v>WW02</v>
      </c>
      <c r="D164" s="5" t="s">
        <v>85</v>
      </c>
      <c r="E164" s="19" t="s">
        <v>73</v>
      </c>
      <c r="F164" s="5" t="s">
        <v>289</v>
      </c>
      <c r="G164" s="19" t="s">
        <v>290</v>
      </c>
      <c r="H164" s="19"/>
      <c r="I164" s="3">
        <v>1</v>
      </c>
      <c r="J164" s="34">
        <v>1</v>
      </c>
      <c r="K164" s="34">
        <v>1</v>
      </c>
      <c r="L164" s="199">
        <f t="shared" si="4"/>
        <v>0</v>
      </c>
      <c r="P164" s="196">
        <f t="shared" si="5"/>
        <v>0</v>
      </c>
      <c r="Q164" s="50"/>
    </row>
    <row r="165" spans="1:17" ht="12.75" customHeight="1" x14ac:dyDescent="0.35">
      <c r="A165" s="2" t="s">
        <v>67</v>
      </c>
      <c r="B165" s="46">
        <v>45818</v>
      </c>
      <c r="C165" s="198" t="str">
        <f>_xlfn.XLOOKUP('Shift A'!$B165,WW!A:A,WW!B:B)</f>
        <v>WW02</v>
      </c>
      <c r="D165" s="5" t="s">
        <v>85</v>
      </c>
      <c r="E165" s="19" t="s">
        <v>73</v>
      </c>
      <c r="F165" s="5" t="s">
        <v>291</v>
      </c>
      <c r="G165" s="19" t="s">
        <v>260</v>
      </c>
      <c r="H165" s="19"/>
      <c r="I165" s="3">
        <v>4</v>
      </c>
      <c r="J165" s="34">
        <v>4</v>
      </c>
      <c r="K165" s="34">
        <v>4</v>
      </c>
      <c r="L165" s="199">
        <f t="shared" si="4"/>
        <v>0</v>
      </c>
      <c r="P165" s="196">
        <f t="shared" si="5"/>
        <v>0</v>
      </c>
      <c r="Q165" s="50"/>
    </row>
    <row r="166" spans="1:17" ht="12.75" customHeight="1" x14ac:dyDescent="0.35">
      <c r="A166" s="2" t="s">
        <v>67</v>
      </c>
      <c r="B166" s="46">
        <v>45818</v>
      </c>
      <c r="C166" s="198" t="str">
        <f>_xlfn.XLOOKUP('Shift A'!$B166,WW!A:A,WW!B:B)</f>
        <v>WW02</v>
      </c>
      <c r="D166" s="5" t="s">
        <v>85</v>
      </c>
      <c r="E166" s="19" t="s">
        <v>73</v>
      </c>
      <c r="F166" s="5" t="s">
        <v>292</v>
      </c>
      <c r="G166" s="19" t="s">
        <v>293</v>
      </c>
      <c r="H166" s="19"/>
      <c r="I166" s="3">
        <v>2</v>
      </c>
      <c r="J166" s="34">
        <v>2</v>
      </c>
      <c r="K166" s="34">
        <v>2</v>
      </c>
      <c r="L166" s="199">
        <f t="shared" si="4"/>
        <v>0</v>
      </c>
      <c r="P166" s="196">
        <f t="shared" si="5"/>
        <v>0</v>
      </c>
      <c r="Q166" s="50"/>
    </row>
    <row r="167" spans="1:17" ht="12.75" customHeight="1" x14ac:dyDescent="0.35">
      <c r="A167" s="2" t="s">
        <v>67</v>
      </c>
      <c r="B167" s="46">
        <v>45818</v>
      </c>
      <c r="C167" s="198" t="str">
        <f>_xlfn.XLOOKUP('Shift A'!$B167,WW!A:A,WW!B:B)</f>
        <v>WW02</v>
      </c>
      <c r="D167" s="5" t="s">
        <v>85</v>
      </c>
      <c r="E167" s="19" t="s">
        <v>73</v>
      </c>
      <c r="F167" s="5" t="s">
        <v>294</v>
      </c>
      <c r="G167" s="19" t="s">
        <v>263</v>
      </c>
      <c r="H167" s="19"/>
      <c r="I167" s="3">
        <v>2</v>
      </c>
      <c r="J167" s="34">
        <v>2</v>
      </c>
      <c r="K167" s="34">
        <v>2</v>
      </c>
      <c r="L167" s="199">
        <f t="shared" si="4"/>
        <v>0</v>
      </c>
      <c r="P167" s="196">
        <f t="shared" si="5"/>
        <v>0</v>
      </c>
      <c r="Q167" s="50"/>
    </row>
    <row r="168" spans="1:17" ht="12.75" customHeight="1" x14ac:dyDescent="0.35">
      <c r="A168" s="2" t="s">
        <v>67</v>
      </c>
      <c r="B168" s="46">
        <v>45818</v>
      </c>
      <c r="C168" s="198" t="str">
        <f>_xlfn.XLOOKUP('Shift A'!$B168,WW!A:A,WW!B:B)</f>
        <v>WW02</v>
      </c>
      <c r="D168" s="5" t="s">
        <v>85</v>
      </c>
      <c r="E168" s="19" t="s">
        <v>73</v>
      </c>
      <c r="F168" s="5" t="s">
        <v>295</v>
      </c>
      <c r="G168" s="19" t="s">
        <v>296</v>
      </c>
      <c r="H168" s="19"/>
      <c r="I168" s="3">
        <v>1</v>
      </c>
      <c r="J168" s="34">
        <v>1</v>
      </c>
      <c r="K168" s="34">
        <v>1</v>
      </c>
      <c r="L168" s="199">
        <f t="shared" si="4"/>
        <v>0</v>
      </c>
      <c r="P168" s="196">
        <f t="shared" si="5"/>
        <v>0</v>
      </c>
      <c r="Q168" s="50"/>
    </row>
    <row r="169" spans="1:17" ht="12.75" customHeight="1" x14ac:dyDescent="0.35">
      <c r="A169" s="2" t="s">
        <v>67</v>
      </c>
      <c r="B169" s="46">
        <v>45818</v>
      </c>
      <c r="C169" s="198" t="str">
        <f>_xlfn.XLOOKUP('Shift A'!$B169,WW!A:A,WW!B:B)</f>
        <v>WW02</v>
      </c>
      <c r="D169" s="5" t="s">
        <v>85</v>
      </c>
      <c r="E169" s="19" t="s">
        <v>73</v>
      </c>
      <c r="F169" s="5" t="s">
        <v>265</v>
      </c>
      <c r="G169" s="19" t="s">
        <v>266</v>
      </c>
      <c r="H169" s="19"/>
      <c r="I169" s="3">
        <v>5</v>
      </c>
      <c r="J169" s="34">
        <v>5</v>
      </c>
      <c r="K169" s="34">
        <v>5</v>
      </c>
      <c r="L169" s="199">
        <f t="shared" si="4"/>
        <v>0</v>
      </c>
      <c r="P169" s="196">
        <f t="shared" si="5"/>
        <v>0</v>
      </c>
      <c r="Q169" s="50"/>
    </row>
    <row r="170" spans="1:17" ht="12.75" customHeight="1" x14ac:dyDescent="0.35">
      <c r="A170" s="2" t="s">
        <v>67</v>
      </c>
      <c r="B170" s="46">
        <v>45818</v>
      </c>
      <c r="C170" s="198" t="str">
        <f>_xlfn.XLOOKUP('Shift A'!$B170,WW!A:A,WW!B:B)</f>
        <v>WW02</v>
      </c>
      <c r="D170" s="5" t="s">
        <v>85</v>
      </c>
      <c r="E170" s="19" t="s">
        <v>73</v>
      </c>
      <c r="F170" s="5" t="s">
        <v>297</v>
      </c>
      <c r="G170" s="19" t="s">
        <v>298</v>
      </c>
      <c r="H170" s="19"/>
      <c r="I170" s="3">
        <v>3</v>
      </c>
      <c r="J170" s="34">
        <v>3</v>
      </c>
      <c r="K170" s="34">
        <v>3</v>
      </c>
      <c r="L170" s="199">
        <f t="shared" si="4"/>
        <v>0</v>
      </c>
      <c r="P170" s="196">
        <f t="shared" si="5"/>
        <v>0</v>
      </c>
      <c r="Q170" s="50"/>
    </row>
    <row r="171" spans="1:17" ht="12.75" customHeight="1" x14ac:dyDescent="0.35">
      <c r="A171" s="2" t="s">
        <v>67</v>
      </c>
      <c r="B171" s="46">
        <v>45818</v>
      </c>
      <c r="C171" s="198" t="str">
        <f>_xlfn.XLOOKUP('Shift A'!$B171,WW!A:A,WW!B:B)</f>
        <v>WW02</v>
      </c>
      <c r="D171" s="5" t="s">
        <v>85</v>
      </c>
      <c r="E171" s="19" t="s">
        <v>73</v>
      </c>
      <c r="F171" s="5" t="s">
        <v>299</v>
      </c>
      <c r="G171" s="19" t="s">
        <v>271</v>
      </c>
      <c r="H171" s="19"/>
      <c r="I171" s="3">
        <v>10</v>
      </c>
      <c r="J171" s="34">
        <v>10</v>
      </c>
      <c r="K171" s="34">
        <v>10</v>
      </c>
      <c r="L171" s="199">
        <f t="shared" si="4"/>
        <v>0</v>
      </c>
      <c r="P171" s="196">
        <f t="shared" si="5"/>
        <v>0</v>
      </c>
      <c r="Q171" s="50"/>
    </row>
    <row r="172" spans="1:17" ht="12.75" customHeight="1" x14ac:dyDescent="0.35">
      <c r="A172" s="2" t="s">
        <v>67</v>
      </c>
      <c r="B172" s="46">
        <v>45818</v>
      </c>
      <c r="C172" s="198" t="str">
        <f>_xlfn.XLOOKUP('Shift A'!$B172,WW!A:A,WW!B:B)</f>
        <v>WW02</v>
      </c>
      <c r="D172" s="5" t="s">
        <v>85</v>
      </c>
      <c r="E172" s="19" t="s">
        <v>73</v>
      </c>
      <c r="F172" s="5" t="s">
        <v>300</v>
      </c>
      <c r="G172" s="19" t="s">
        <v>273</v>
      </c>
      <c r="H172" s="19"/>
      <c r="I172" s="3">
        <v>6</v>
      </c>
      <c r="J172" s="34">
        <v>6</v>
      </c>
      <c r="K172" s="34">
        <v>6</v>
      </c>
      <c r="L172" s="199">
        <f t="shared" si="4"/>
        <v>0</v>
      </c>
      <c r="P172" s="196">
        <f t="shared" si="5"/>
        <v>0</v>
      </c>
      <c r="Q172" s="50"/>
    </row>
    <row r="173" spans="1:17" ht="12.75" customHeight="1" x14ac:dyDescent="0.35">
      <c r="A173" s="2" t="s">
        <v>67</v>
      </c>
      <c r="B173" s="46">
        <v>45818</v>
      </c>
      <c r="C173" s="198" t="str">
        <f>_xlfn.XLOOKUP('Shift A'!$B173,WW!A:A,WW!B:B)</f>
        <v>WW02</v>
      </c>
      <c r="D173" s="5" t="s">
        <v>85</v>
      </c>
      <c r="E173" s="19" t="s">
        <v>73</v>
      </c>
      <c r="F173" s="5" t="s">
        <v>301</v>
      </c>
      <c r="G173" s="19" t="s">
        <v>275</v>
      </c>
      <c r="H173" s="19"/>
      <c r="I173" s="3">
        <v>2</v>
      </c>
      <c r="J173" s="34">
        <v>2</v>
      </c>
      <c r="K173" s="34">
        <v>2</v>
      </c>
      <c r="L173" s="199">
        <f t="shared" si="4"/>
        <v>0</v>
      </c>
      <c r="P173" s="196">
        <f t="shared" si="5"/>
        <v>0</v>
      </c>
      <c r="Q173" s="50"/>
    </row>
    <row r="174" spans="1:17" ht="12.75" customHeight="1" x14ac:dyDescent="0.35">
      <c r="A174" s="2" t="s">
        <v>67</v>
      </c>
      <c r="B174" s="46">
        <v>45818</v>
      </c>
      <c r="C174" s="198" t="str">
        <f>_xlfn.XLOOKUP('Shift A'!$B174,WW!A:A,WW!B:B)</f>
        <v>WW02</v>
      </c>
      <c r="D174" s="5" t="s">
        <v>85</v>
      </c>
      <c r="E174" s="19" t="s">
        <v>73</v>
      </c>
      <c r="F174" s="5" t="s">
        <v>302</v>
      </c>
      <c r="G174" s="19" t="s">
        <v>277</v>
      </c>
      <c r="H174" s="19"/>
      <c r="I174" s="3">
        <v>2</v>
      </c>
      <c r="J174" s="34">
        <v>2</v>
      </c>
      <c r="K174" s="34">
        <v>2</v>
      </c>
      <c r="L174" s="199">
        <f t="shared" si="4"/>
        <v>0</v>
      </c>
      <c r="P174" s="196">
        <f t="shared" si="5"/>
        <v>0</v>
      </c>
      <c r="Q174" s="50"/>
    </row>
    <row r="175" spans="1:17" ht="12.75" customHeight="1" x14ac:dyDescent="0.35">
      <c r="A175" s="2" t="s">
        <v>67</v>
      </c>
      <c r="B175" s="46">
        <v>45818</v>
      </c>
      <c r="C175" s="198" t="str">
        <f>_xlfn.XLOOKUP('Shift A'!$B175,WW!A:A,WW!B:B)</f>
        <v>WW02</v>
      </c>
      <c r="D175" s="5" t="s">
        <v>85</v>
      </c>
      <c r="E175" s="19" t="s">
        <v>73</v>
      </c>
      <c r="F175" s="5" t="s">
        <v>80</v>
      </c>
      <c r="G175" s="19" t="s">
        <v>364</v>
      </c>
      <c r="H175" s="19"/>
      <c r="I175" s="3">
        <v>1</v>
      </c>
      <c r="J175" s="34">
        <v>1</v>
      </c>
      <c r="K175" s="34">
        <v>1</v>
      </c>
      <c r="L175" s="199">
        <f t="shared" si="4"/>
        <v>0</v>
      </c>
      <c r="P175" s="196">
        <f t="shared" si="5"/>
        <v>0</v>
      </c>
      <c r="Q175" s="50"/>
    </row>
    <row r="176" spans="1:17" ht="12.75" customHeight="1" x14ac:dyDescent="0.35">
      <c r="A176" s="2" t="s">
        <v>67</v>
      </c>
      <c r="B176" s="46">
        <v>45818</v>
      </c>
      <c r="C176" s="198" t="str">
        <f>_xlfn.XLOOKUP('Shift A'!$B176,WW!A:A,WW!B:B)</f>
        <v>WW02</v>
      </c>
      <c r="D176" s="5" t="s">
        <v>86</v>
      </c>
      <c r="E176" s="19" t="s">
        <v>81</v>
      </c>
      <c r="F176" s="5" t="s">
        <v>236</v>
      </c>
      <c r="G176" s="19" t="s">
        <v>237</v>
      </c>
      <c r="H176" s="19"/>
      <c r="I176" s="3">
        <v>1</v>
      </c>
      <c r="J176" s="34">
        <v>1</v>
      </c>
      <c r="K176" s="34">
        <v>1</v>
      </c>
      <c r="L176" s="199">
        <f t="shared" si="4"/>
        <v>0</v>
      </c>
      <c r="P176" s="196">
        <f t="shared" si="5"/>
        <v>0</v>
      </c>
      <c r="Q176" s="50"/>
    </row>
    <row r="177" spans="1:17" ht="12.75" customHeight="1" x14ac:dyDescent="0.35">
      <c r="A177" s="2" t="s">
        <v>67</v>
      </c>
      <c r="B177" s="46">
        <v>45818</v>
      </c>
      <c r="C177" s="198" t="str">
        <f>_xlfn.XLOOKUP('Shift A'!$B177,WW!A:A,WW!B:B)</f>
        <v>WW02</v>
      </c>
      <c r="D177" s="5" t="s">
        <v>86</v>
      </c>
      <c r="E177" s="19" t="s">
        <v>81</v>
      </c>
      <c r="F177" s="5" t="s">
        <v>238</v>
      </c>
      <c r="G177" s="19" t="s">
        <v>239</v>
      </c>
      <c r="H177" s="19"/>
      <c r="I177" s="3"/>
      <c r="K177" s="34">
        <v>1</v>
      </c>
      <c r="L177" s="199">
        <f t="shared" si="4"/>
        <v>1</v>
      </c>
      <c r="M177" s="3">
        <v>6</v>
      </c>
      <c r="N177" s="34">
        <v>5</v>
      </c>
      <c r="O177" s="34">
        <v>6</v>
      </c>
      <c r="P177" s="196">
        <f t="shared" si="5"/>
        <v>1</v>
      </c>
      <c r="Q177" s="50"/>
    </row>
    <row r="178" spans="1:17" ht="12.75" customHeight="1" x14ac:dyDescent="0.35">
      <c r="A178" s="2" t="s">
        <v>67</v>
      </c>
      <c r="B178" s="46">
        <v>45818</v>
      </c>
      <c r="C178" s="198" t="str">
        <f>_xlfn.XLOOKUP('Shift A'!$B178,WW!A:A,WW!B:B)</f>
        <v>WW02</v>
      </c>
      <c r="D178" s="5" t="s">
        <v>86</v>
      </c>
      <c r="E178" s="19" t="s">
        <v>81</v>
      </c>
      <c r="F178" s="5" t="s">
        <v>240</v>
      </c>
      <c r="G178" s="19" t="s">
        <v>241</v>
      </c>
      <c r="H178" s="19"/>
      <c r="I178" s="3">
        <v>1</v>
      </c>
      <c r="J178" s="34">
        <v>1</v>
      </c>
      <c r="K178" s="34">
        <v>1</v>
      </c>
      <c r="L178" s="199">
        <f t="shared" si="4"/>
        <v>0</v>
      </c>
      <c r="P178" s="196">
        <f t="shared" si="5"/>
        <v>0</v>
      </c>
      <c r="Q178" s="50"/>
    </row>
    <row r="179" spans="1:17" ht="12.75" customHeight="1" x14ac:dyDescent="0.35">
      <c r="A179" s="2" t="s">
        <v>67</v>
      </c>
      <c r="B179" s="46">
        <v>45818</v>
      </c>
      <c r="C179" s="198" t="str">
        <f>_xlfn.XLOOKUP('Shift A'!$B179,WW!A:A,WW!B:B)</f>
        <v>WW02</v>
      </c>
      <c r="D179" s="5" t="s">
        <v>86</v>
      </c>
      <c r="E179" s="19" t="s">
        <v>81</v>
      </c>
      <c r="F179" s="5" t="s">
        <v>242</v>
      </c>
      <c r="G179" s="19" t="s">
        <v>243</v>
      </c>
      <c r="H179" s="19"/>
      <c r="I179" s="3"/>
      <c r="L179" s="199">
        <f t="shared" si="4"/>
        <v>0</v>
      </c>
      <c r="P179" s="196">
        <f t="shared" si="5"/>
        <v>0</v>
      </c>
      <c r="Q179" s="50"/>
    </row>
    <row r="180" spans="1:17" ht="12.75" customHeight="1" x14ac:dyDescent="0.35">
      <c r="A180" s="2" t="s">
        <v>67</v>
      </c>
      <c r="B180" s="46">
        <v>45818</v>
      </c>
      <c r="C180" s="198" t="str">
        <f>_xlfn.XLOOKUP('Shift A'!$B180,WW!A:A,WW!B:B)</f>
        <v>WW02</v>
      </c>
      <c r="D180" s="5" t="s">
        <v>86</v>
      </c>
      <c r="E180" s="19" t="s">
        <v>81</v>
      </c>
      <c r="F180" s="5" t="s">
        <v>244</v>
      </c>
      <c r="G180" s="19" t="s">
        <v>245</v>
      </c>
      <c r="H180" s="19"/>
      <c r="I180" s="3">
        <v>1</v>
      </c>
      <c r="J180" s="34">
        <v>1</v>
      </c>
      <c r="K180" s="34">
        <v>1</v>
      </c>
      <c r="L180" s="199">
        <f t="shared" si="4"/>
        <v>0</v>
      </c>
      <c r="P180" s="196">
        <f t="shared" si="5"/>
        <v>0</v>
      </c>
      <c r="Q180" s="50"/>
    </row>
    <row r="181" spans="1:17" ht="12.75" customHeight="1" x14ac:dyDescent="0.35">
      <c r="A181" s="2" t="s">
        <v>67</v>
      </c>
      <c r="B181" s="46">
        <v>45818</v>
      </c>
      <c r="C181" s="198" t="str">
        <f>_xlfn.XLOOKUP('Shift A'!$B181,WW!A:A,WW!B:B)</f>
        <v>WW02</v>
      </c>
      <c r="D181" s="5" t="s">
        <v>86</v>
      </c>
      <c r="E181" s="19" t="s">
        <v>74</v>
      </c>
      <c r="F181" s="5" t="s">
        <v>304</v>
      </c>
      <c r="G181" s="19" t="s">
        <v>247</v>
      </c>
      <c r="H181" s="19"/>
      <c r="I181" s="3">
        <v>1</v>
      </c>
      <c r="J181" s="34">
        <v>1</v>
      </c>
      <c r="K181" s="34">
        <v>1</v>
      </c>
      <c r="L181" s="199">
        <f t="shared" si="4"/>
        <v>0</v>
      </c>
      <c r="P181" s="196">
        <f t="shared" si="5"/>
        <v>0</v>
      </c>
      <c r="Q181" s="50"/>
    </row>
    <row r="182" spans="1:17" ht="12.75" customHeight="1" x14ac:dyDescent="0.35">
      <c r="A182" s="2" t="s">
        <v>67</v>
      </c>
      <c r="B182" s="46">
        <v>45818</v>
      </c>
      <c r="C182" s="198" t="str">
        <f>_xlfn.XLOOKUP('Shift A'!$B182,WW!A:A,WW!B:B)</f>
        <v>WW02</v>
      </c>
      <c r="D182" s="5" t="s">
        <v>86</v>
      </c>
      <c r="E182" s="19" t="s">
        <v>74</v>
      </c>
      <c r="F182" s="5" t="s">
        <v>305</v>
      </c>
      <c r="G182" s="19" t="s">
        <v>280</v>
      </c>
      <c r="H182" s="19"/>
      <c r="I182" s="3">
        <v>1</v>
      </c>
      <c r="J182" s="34">
        <v>1</v>
      </c>
      <c r="K182" s="34">
        <v>1</v>
      </c>
      <c r="L182" s="199">
        <f t="shared" si="4"/>
        <v>0</v>
      </c>
      <c r="P182" s="196">
        <f t="shared" si="5"/>
        <v>0</v>
      </c>
      <c r="Q182" s="50"/>
    </row>
    <row r="183" spans="1:17" ht="12.75" customHeight="1" x14ac:dyDescent="0.35">
      <c r="A183" s="2" t="s">
        <v>67</v>
      </c>
      <c r="B183" s="46">
        <v>45818</v>
      </c>
      <c r="C183" s="198" t="str">
        <f>_xlfn.XLOOKUP('Shift A'!$B183,WW!A:A,WW!B:B)</f>
        <v>WW02</v>
      </c>
      <c r="D183" s="5" t="s">
        <v>86</v>
      </c>
      <c r="E183" s="19" t="s">
        <v>74</v>
      </c>
      <c r="F183" s="5" t="s">
        <v>281</v>
      </c>
      <c r="G183" s="19" t="s">
        <v>251</v>
      </c>
      <c r="H183" s="19"/>
      <c r="I183" s="3">
        <v>1</v>
      </c>
      <c r="J183" s="34">
        <v>1</v>
      </c>
      <c r="K183" s="34">
        <v>1</v>
      </c>
      <c r="L183" s="199">
        <f t="shared" si="4"/>
        <v>0</v>
      </c>
      <c r="P183" s="196">
        <f t="shared" si="5"/>
        <v>0</v>
      </c>
      <c r="Q183" s="50"/>
    </row>
    <row r="184" spans="1:17" ht="12.75" customHeight="1" x14ac:dyDescent="0.35">
      <c r="A184" s="2" t="s">
        <v>67</v>
      </c>
      <c r="B184" s="46">
        <v>45818</v>
      </c>
      <c r="C184" s="198" t="str">
        <f>_xlfn.XLOOKUP('Shift A'!$B184,WW!A:A,WW!B:B)</f>
        <v>WW02</v>
      </c>
      <c r="D184" s="5" t="s">
        <v>86</v>
      </c>
      <c r="E184" s="19" t="s">
        <v>74</v>
      </c>
      <c r="F184" s="5" t="s">
        <v>282</v>
      </c>
      <c r="G184" s="19" t="s">
        <v>253</v>
      </c>
      <c r="H184" s="19"/>
      <c r="I184" s="3">
        <v>1</v>
      </c>
      <c r="J184" s="34">
        <v>1</v>
      </c>
      <c r="K184" s="34">
        <v>1</v>
      </c>
      <c r="L184" s="199">
        <f t="shared" si="4"/>
        <v>0</v>
      </c>
      <c r="P184" s="196">
        <f t="shared" si="5"/>
        <v>0</v>
      </c>
      <c r="Q184" s="50"/>
    </row>
    <row r="185" spans="1:17" ht="12.75" customHeight="1" x14ac:dyDescent="0.35">
      <c r="A185" s="2" t="s">
        <v>67</v>
      </c>
      <c r="B185" s="46">
        <v>45818</v>
      </c>
      <c r="C185" s="198" t="str">
        <f>_xlfn.XLOOKUP('Shift A'!$B185,WW!A:A,WW!B:B)</f>
        <v>WW02</v>
      </c>
      <c r="D185" s="5" t="s">
        <v>86</v>
      </c>
      <c r="E185" s="19" t="s">
        <v>74</v>
      </c>
      <c r="F185" s="5" t="s">
        <v>283</v>
      </c>
      <c r="G185" s="19" t="s">
        <v>284</v>
      </c>
      <c r="H185" s="19"/>
      <c r="I185" s="3">
        <v>2</v>
      </c>
      <c r="J185" s="34">
        <v>2</v>
      </c>
      <c r="K185" s="34">
        <v>2</v>
      </c>
      <c r="L185" s="199">
        <f t="shared" si="4"/>
        <v>0</v>
      </c>
      <c r="P185" s="196">
        <f t="shared" si="5"/>
        <v>0</v>
      </c>
      <c r="Q185" s="50"/>
    </row>
    <row r="186" spans="1:17" ht="12.75" customHeight="1" x14ac:dyDescent="0.35">
      <c r="A186" s="2" t="s">
        <v>67</v>
      </c>
      <c r="B186" s="46">
        <v>45818</v>
      </c>
      <c r="C186" s="198" t="str">
        <f>_xlfn.XLOOKUP('Shift A'!$B186,WW!A:A,WW!B:B)</f>
        <v>WW02</v>
      </c>
      <c r="D186" s="5" t="s">
        <v>86</v>
      </c>
      <c r="E186" s="19" t="s">
        <v>74</v>
      </c>
      <c r="F186" s="5" t="s">
        <v>285</v>
      </c>
      <c r="G186" s="19" t="s">
        <v>255</v>
      </c>
      <c r="H186" s="19"/>
      <c r="I186" s="3">
        <v>2</v>
      </c>
      <c r="J186" s="34">
        <v>2</v>
      </c>
      <c r="K186" s="34">
        <v>2</v>
      </c>
      <c r="L186" s="199">
        <f t="shared" si="4"/>
        <v>0</v>
      </c>
      <c r="P186" s="196">
        <f t="shared" si="5"/>
        <v>0</v>
      </c>
      <c r="Q186" s="50"/>
    </row>
    <row r="187" spans="1:17" ht="12.75" customHeight="1" x14ac:dyDescent="0.35">
      <c r="A187" s="2" t="s">
        <v>67</v>
      </c>
      <c r="B187" s="46">
        <v>45818</v>
      </c>
      <c r="C187" s="198" t="str">
        <f>_xlfn.XLOOKUP('Shift A'!$B187,WW!A:A,WW!B:B)</f>
        <v>WW02</v>
      </c>
      <c r="D187" s="5" t="s">
        <v>86</v>
      </c>
      <c r="E187" s="19" t="s">
        <v>74</v>
      </c>
      <c r="F187" s="5" t="s">
        <v>286</v>
      </c>
      <c r="G187" s="19" t="s">
        <v>257</v>
      </c>
      <c r="H187" s="19"/>
      <c r="I187" s="3">
        <v>12</v>
      </c>
      <c r="J187" s="34">
        <v>12</v>
      </c>
      <c r="K187" s="34">
        <v>12</v>
      </c>
      <c r="L187" s="199">
        <f t="shared" ref="L187:L250" si="6">K187-J187</f>
        <v>0</v>
      </c>
      <c r="P187" s="196">
        <f t="shared" si="5"/>
        <v>0</v>
      </c>
      <c r="Q187" s="50"/>
    </row>
    <row r="188" spans="1:17" ht="12.75" customHeight="1" x14ac:dyDescent="0.35">
      <c r="A188" s="2" t="s">
        <v>67</v>
      </c>
      <c r="B188" s="46">
        <v>45818</v>
      </c>
      <c r="C188" s="198" t="str">
        <f>_xlfn.XLOOKUP('Shift A'!$B188,WW!A:A,WW!B:B)</f>
        <v>WW02</v>
      </c>
      <c r="D188" s="5" t="s">
        <v>86</v>
      </c>
      <c r="E188" s="19" t="s">
        <v>74</v>
      </c>
      <c r="F188" s="5" t="s">
        <v>287</v>
      </c>
      <c r="G188" s="19" t="s">
        <v>288</v>
      </c>
      <c r="H188" s="19"/>
      <c r="I188" s="3">
        <v>1</v>
      </c>
      <c r="J188" s="34">
        <v>1</v>
      </c>
      <c r="K188" s="34">
        <v>1</v>
      </c>
      <c r="L188" s="199">
        <f t="shared" si="6"/>
        <v>0</v>
      </c>
      <c r="P188" s="196">
        <f t="shared" si="5"/>
        <v>0</v>
      </c>
      <c r="Q188" s="50"/>
    </row>
    <row r="189" spans="1:17" ht="12.75" customHeight="1" x14ac:dyDescent="0.35">
      <c r="A189" s="2" t="s">
        <v>67</v>
      </c>
      <c r="B189" s="46">
        <v>45818</v>
      </c>
      <c r="C189" s="198" t="str">
        <f>_xlfn.XLOOKUP('Shift A'!$B189,WW!A:A,WW!B:B)</f>
        <v>WW02</v>
      </c>
      <c r="D189" s="5" t="s">
        <v>86</v>
      </c>
      <c r="E189" s="19" t="s">
        <v>74</v>
      </c>
      <c r="F189" s="5" t="s">
        <v>289</v>
      </c>
      <c r="G189" s="19" t="s">
        <v>290</v>
      </c>
      <c r="H189" s="19"/>
      <c r="I189" s="3">
        <v>1</v>
      </c>
      <c r="J189" s="34">
        <v>1</v>
      </c>
      <c r="K189" s="34">
        <v>1</v>
      </c>
      <c r="L189" s="199">
        <f t="shared" si="6"/>
        <v>0</v>
      </c>
      <c r="P189" s="196">
        <f t="shared" si="5"/>
        <v>0</v>
      </c>
      <c r="Q189" s="50"/>
    </row>
    <row r="190" spans="1:17" ht="12.75" customHeight="1" x14ac:dyDescent="0.35">
      <c r="A190" s="2" t="s">
        <v>67</v>
      </c>
      <c r="B190" s="46">
        <v>45818</v>
      </c>
      <c r="C190" s="198" t="str">
        <f>_xlfn.XLOOKUP('Shift A'!$B190,WW!A:A,WW!B:B)</f>
        <v>WW02</v>
      </c>
      <c r="D190" s="5" t="s">
        <v>86</v>
      </c>
      <c r="E190" s="19" t="s">
        <v>74</v>
      </c>
      <c r="F190" s="5" t="s">
        <v>291</v>
      </c>
      <c r="G190" s="19" t="s">
        <v>260</v>
      </c>
      <c r="H190" s="19"/>
      <c r="I190" s="3">
        <v>4</v>
      </c>
      <c r="J190" s="34">
        <v>4</v>
      </c>
      <c r="K190" s="34">
        <v>3</v>
      </c>
      <c r="L190" s="199">
        <f t="shared" si="6"/>
        <v>-1</v>
      </c>
      <c r="P190" s="196">
        <f t="shared" si="5"/>
        <v>0</v>
      </c>
      <c r="Q190" s="50"/>
    </row>
    <row r="191" spans="1:17" ht="12.75" customHeight="1" x14ac:dyDescent="0.35">
      <c r="A191" s="2" t="s">
        <v>67</v>
      </c>
      <c r="B191" s="46">
        <v>45818</v>
      </c>
      <c r="C191" s="198" t="str">
        <f>_xlfn.XLOOKUP('Shift A'!$B191,WW!A:A,WW!B:B)</f>
        <v>WW02</v>
      </c>
      <c r="D191" s="5" t="s">
        <v>86</v>
      </c>
      <c r="E191" s="19" t="s">
        <v>74</v>
      </c>
      <c r="F191" s="5" t="s">
        <v>292</v>
      </c>
      <c r="G191" s="19" t="s">
        <v>293</v>
      </c>
      <c r="H191" s="19"/>
      <c r="I191" s="3">
        <v>2</v>
      </c>
      <c r="J191" s="34">
        <v>2</v>
      </c>
      <c r="K191" s="34">
        <v>2</v>
      </c>
      <c r="L191" s="199">
        <f t="shared" si="6"/>
        <v>0</v>
      </c>
      <c r="P191" s="196">
        <f t="shared" si="5"/>
        <v>0</v>
      </c>
      <c r="Q191" s="50"/>
    </row>
    <row r="192" spans="1:17" ht="12.75" customHeight="1" x14ac:dyDescent="0.35">
      <c r="A192" s="2" t="s">
        <v>67</v>
      </c>
      <c r="B192" s="46">
        <v>45818</v>
      </c>
      <c r="C192" s="198" t="str">
        <f>_xlfn.XLOOKUP('Shift A'!$B192,WW!A:A,WW!B:B)</f>
        <v>WW02</v>
      </c>
      <c r="D192" s="5" t="s">
        <v>86</v>
      </c>
      <c r="E192" s="19" t="s">
        <v>74</v>
      </c>
      <c r="F192" s="5" t="s">
        <v>294</v>
      </c>
      <c r="G192" s="19" t="s">
        <v>263</v>
      </c>
      <c r="H192" s="19"/>
      <c r="I192" s="3">
        <v>2</v>
      </c>
      <c r="J192" s="34">
        <v>2</v>
      </c>
      <c r="K192" s="34">
        <v>2</v>
      </c>
      <c r="L192" s="199">
        <f t="shared" si="6"/>
        <v>0</v>
      </c>
      <c r="P192" s="196">
        <f t="shared" si="5"/>
        <v>0</v>
      </c>
      <c r="Q192" s="50"/>
    </row>
    <row r="193" spans="1:17" ht="12.75" customHeight="1" x14ac:dyDescent="0.35">
      <c r="A193" s="2" t="s">
        <v>67</v>
      </c>
      <c r="B193" s="46">
        <v>45818</v>
      </c>
      <c r="C193" s="198" t="str">
        <f>_xlfn.XLOOKUP('Shift A'!$B193,WW!A:A,WW!B:B)</f>
        <v>WW02</v>
      </c>
      <c r="D193" s="5" t="s">
        <v>86</v>
      </c>
      <c r="E193" s="19" t="s">
        <v>74</v>
      </c>
      <c r="F193" s="5" t="s">
        <v>295</v>
      </c>
      <c r="G193" s="19" t="s">
        <v>296</v>
      </c>
      <c r="H193" s="19"/>
      <c r="I193" s="3">
        <v>1</v>
      </c>
      <c r="J193" s="34">
        <v>1</v>
      </c>
      <c r="K193" s="34">
        <v>1</v>
      </c>
      <c r="L193" s="199">
        <f t="shared" si="6"/>
        <v>0</v>
      </c>
      <c r="P193" s="196">
        <f t="shared" si="5"/>
        <v>0</v>
      </c>
      <c r="Q193" s="50"/>
    </row>
    <row r="194" spans="1:17" ht="12.75" customHeight="1" x14ac:dyDescent="0.35">
      <c r="A194" s="2" t="s">
        <v>67</v>
      </c>
      <c r="B194" s="46">
        <v>45818</v>
      </c>
      <c r="C194" s="198" t="str">
        <f>_xlfn.XLOOKUP('Shift A'!$B194,WW!A:A,WW!B:B)</f>
        <v>WW02</v>
      </c>
      <c r="D194" s="5" t="s">
        <v>86</v>
      </c>
      <c r="E194" s="19" t="s">
        <v>74</v>
      </c>
      <c r="F194" s="5" t="s">
        <v>265</v>
      </c>
      <c r="G194" s="19" t="s">
        <v>266</v>
      </c>
      <c r="H194" s="19"/>
      <c r="I194" s="3">
        <v>5</v>
      </c>
      <c r="J194" s="34">
        <v>5</v>
      </c>
      <c r="K194" s="34">
        <v>6</v>
      </c>
      <c r="L194" s="199">
        <f t="shared" si="6"/>
        <v>1</v>
      </c>
      <c r="P194" s="196">
        <f t="shared" ref="P194:P257" si="7">O194-N194</f>
        <v>0</v>
      </c>
      <c r="Q194" s="50"/>
    </row>
    <row r="195" spans="1:17" ht="12.75" customHeight="1" x14ac:dyDescent="0.35">
      <c r="A195" s="2" t="s">
        <v>67</v>
      </c>
      <c r="B195" s="46">
        <v>45818</v>
      </c>
      <c r="C195" s="198" t="str">
        <f>_xlfn.XLOOKUP('Shift A'!$B195,WW!A:A,WW!B:B)</f>
        <v>WW02</v>
      </c>
      <c r="D195" s="5" t="s">
        <v>86</v>
      </c>
      <c r="E195" s="19" t="s">
        <v>74</v>
      </c>
      <c r="F195" s="5" t="s">
        <v>297</v>
      </c>
      <c r="G195" s="19" t="s">
        <v>298</v>
      </c>
      <c r="H195" s="19"/>
      <c r="I195" s="3">
        <v>3</v>
      </c>
      <c r="J195" s="34">
        <v>3</v>
      </c>
      <c r="K195" s="34">
        <v>3</v>
      </c>
      <c r="L195" s="199">
        <f t="shared" si="6"/>
        <v>0</v>
      </c>
      <c r="P195" s="196">
        <f t="shared" si="7"/>
        <v>0</v>
      </c>
      <c r="Q195" s="50"/>
    </row>
    <row r="196" spans="1:17" ht="12.75" customHeight="1" x14ac:dyDescent="0.35">
      <c r="A196" s="2" t="s">
        <v>67</v>
      </c>
      <c r="B196" s="46">
        <v>45818</v>
      </c>
      <c r="C196" s="198" t="str">
        <f>_xlfn.XLOOKUP('Shift A'!$B196,WW!A:A,WW!B:B)</f>
        <v>WW02</v>
      </c>
      <c r="D196" s="5" t="s">
        <v>86</v>
      </c>
      <c r="E196" s="19" t="s">
        <v>74</v>
      </c>
      <c r="F196" s="5" t="s">
        <v>299</v>
      </c>
      <c r="G196" s="19" t="s">
        <v>271</v>
      </c>
      <c r="H196" s="19"/>
      <c r="I196" s="3">
        <v>10</v>
      </c>
      <c r="J196" s="34">
        <v>10</v>
      </c>
      <c r="K196" s="34">
        <v>9</v>
      </c>
      <c r="L196" s="199">
        <f t="shared" si="6"/>
        <v>-1</v>
      </c>
      <c r="P196" s="196">
        <f t="shared" si="7"/>
        <v>0</v>
      </c>
      <c r="Q196" s="50"/>
    </row>
    <row r="197" spans="1:17" ht="12.75" customHeight="1" x14ac:dyDescent="0.35">
      <c r="A197" s="2" t="s">
        <v>67</v>
      </c>
      <c r="B197" s="46">
        <v>45818</v>
      </c>
      <c r="C197" s="198" t="str">
        <f>_xlfn.XLOOKUP('Shift A'!$B197,WW!A:A,WW!B:B)</f>
        <v>WW02</v>
      </c>
      <c r="D197" s="5" t="s">
        <v>86</v>
      </c>
      <c r="E197" s="19" t="s">
        <v>74</v>
      </c>
      <c r="F197" s="5" t="s">
        <v>300</v>
      </c>
      <c r="G197" s="19" t="s">
        <v>273</v>
      </c>
      <c r="H197" s="19"/>
      <c r="I197" s="3">
        <v>6</v>
      </c>
      <c r="J197" s="34">
        <v>6</v>
      </c>
      <c r="K197" s="34">
        <v>6</v>
      </c>
      <c r="L197" s="199">
        <f t="shared" si="6"/>
        <v>0</v>
      </c>
      <c r="P197" s="196">
        <f t="shared" si="7"/>
        <v>0</v>
      </c>
      <c r="Q197" s="50"/>
    </row>
    <row r="198" spans="1:17" ht="12.75" customHeight="1" x14ac:dyDescent="0.35">
      <c r="A198" s="2" t="s">
        <v>67</v>
      </c>
      <c r="B198" s="46">
        <v>45818</v>
      </c>
      <c r="C198" s="198" t="str">
        <f>_xlfn.XLOOKUP('Shift A'!$B198,WW!A:A,WW!B:B)</f>
        <v>WW02</v>
      </c>
      <c r="D198" s="5" t="s">
        <v>86</v>
      </c>
      <c r="E198" s="19" t="s">
        <v>74</v>
      </c>
      <c r="F198" s="5" t="s">
        <v>301</v>
      </c>
      <c r="G198" s="19" t="s">
        <v>275</v>
      </c>
      <c r="H198" s="19"/>
      <c r="I198" s="3">
        <v>2</v>
      </c>
      <c r="J198" s="34">
        <v>2</v>
      </c>
      <c r="K198" s="34">
        <v>2</v>
      </c>
      <c r="L198" s="199">
        <f t="shared" si="6"/>
        <v>0</v>
      </c>
      <c r="P198" s="196">
        <f t="shared" si="7"/>
        <v>0</v>
      </c>
      <c r="Q198" s="50"/>
    </row>
    <row r="199" spans="1:17" ht="12.75" customHeight="1" x14ac:dyDescent="0.35">
      <c r="A199" s="2" t="s">
        <v>67</v>
      </c>
      <c r="B199" s="46">
        <v>45818</v>
      </c>
      <c r="C199" s="198" t="str">
        <f>_xlfn.XLOOKUP('Shift A'!$B199,WW!A:A,WW!B:B)</f>
        <v>WW02</v>
      </c>
      <c r="D199" s="5" t="s">
        <v>86</v>
      </c>
      <c r="E199" s="19" t="s">
        <v>74</v>
      </c>
      <c r="F199" s="5" t="s">
        <v>302</v>
      </c>
      <c r="G199" s="19" t="s">
        <v>277</v>
      </c>
      <c r="H199" s="19"/>
      <c r="I199" s="3">
        <v>2</v>
      </c>
      <c r="J199" s="34">
        <v>2</v>
      </c>
      <c r="K199" s="34">
        <v>2</v>
      </c>
      <c r="L199" s="199">
        <f t="shared" si="6"/>
        <v>0</v>
      </c>
      <c r="P199" s="196">
        <f t="shared" si="7"/>
        <v>0</v>
      </c>
      <c r="Q199" s="50"/>
    </row>
    <row r="200" spans="1:17" ht="12.75" customHeight="1" x14ac:dyDescent="0.35">
      <c r="A200" s="2" t="s">
        <v>67</v>
      </c>
      <c r="B200" s="46">
        <v>45818</v>
      </c>
      <c r="C200" s="198" t="str">
        <f>_xlfn.XLOOKUP('Shift A'!$B200,WW!A:A,WW!B:B)</f>
        <v>WW02</v>
      </c>
      <c r="D200" s="5" t="s">
        <v>86</v>
      </c>
      <c r="E200" s="19" t="s">
        <v>74</v>
      </c>
      <c r="F200" s="5" t="s">
        <v>80</v>
      </c>
      <c r="G200" s="19" t="s">
        <v>364</v>
      </c>
      <c r="H200" s="19"/>
      <c r="I200" s="3"/>
      <c r="J200" s="34">
        <v>1</v>
      </c>
      <c r="K200" s="34">
        <v>1</v>
      </c>
      <c r="L200" s="199">
        <f t="shared" si="6"/>
        <v>0</v>
      </c>
      <c r="P200" s="196">
        <f t="shared" si="7"/>
        <v>0</v>
      </c>
      <c r="Q200" s="50"/>
    </row>
    <row r="201" spans="1:17" ht="12.75" customHeight="1" x14ac:dyDescent="0.35">
      <c r="A201" s="2" t="s">
        <v>67</v>
      </c>
      <c r="B201" s="46">
        <v>45818</v>
      </c>
      <c r="C201" s="198" t="str">
        <f>_xlfn.XLOOKUP('Shift A'!$B201,WW!A:A,WW!B:B)</f>
        <v>WW02</v>
      </c>
      <c r="D201" s="5" t="s">
        <v>85</v>
      </c>
      <c r="E201" s="19" t="s">
        <v>78</v>
      </c>
      <c r="F201" s="5" t="s">
        <v>306</v>
      </c>
      <c r="G201" s="19" t="s">
        <v>307</v>
      </c>
      <c r="H201" s="19"/>
      <c r="I201" s="3">
        <v>1</v>
      </c>
      <c r="J201" s="34">
        <v>1</v>
      </c>
      <c r="K201" s="34">
        <v>1</v>
      </c>
      <c r="L201" s="199">
        <f t="shared" si="6"/>
        <v>0</v>
      </c>
      <c r="P201" s="196">
        <f t="shared" si="7"/>
        <v>0</v>
      </c>
      <c r="Q201" s="50"/>
    </row>
    <row r="202" spans="1:17" ht="12.75" customHeight="1" x14ac:dyDescent="0.35">
      <c r="A202" s="2" t="s">
        <v>67</v>
      </c>
      <c r="B202" s="46">
        <v>45818</v>
      </c>
      <c r="C202" s="198" t="str">
        <f>_xlfn.XLOOKUP('Shift A'!$B202,WW!A:A,WW!B:B)</f>
        <v>WW02</v>
      </c>
      <c r="D202" s="5" t="s">
        <v>85</v>
      </c>
      <c r="E202" s="19" t="s">
        <v>78</v>
      </c>
      <c r="F202" s="5" t="s">
        <v>308</v>
      </c>
      <c r="G202" s="19" t="s">
        <v>309</v>
      </c>
      <c r="H202" s="19"/>
      <c r="I202" s="3">
        <v>1</v>
      </c>
      <c r="J202" s="34">
        <v>1</v>
      </c>
      <c r="K202" s="34">
        <v>1</v>
      </c>
      <c r="L202" s="199">
        <f t="shared" si="6"/>
        <v>0</v>
      </c>
      <c r="P202" s="196">
        <f t="shared" si="7"/>
        <v>0</v>
      </c>
      <c r="Q202" s="50"/>
    </row>
    <row r="203" spans="1:17" ht="12.75" customHeight="1" x14ac:dyDescent="0.35">
      <c r="A203" s="2" t="s">
        <v>67</v>
      </c>
      <c r="B203" s="46">
        <v>45818</v>
      </c>
      <c r="C203" s="198" t="str">
        <f>_xlfn.XLOOKUP('Shift A'!$B203,WW!A:A,WW!B:B)</f>
        <v>WW02</v>
      </c>
      <c r="D203" s="5" t="s">
        <v>85</v>
      </c>
      <c r="E203" s="19" t="s">
        <v>78</v>
      </c>
      <c r="F203" s="5" t="s">
        <v>310</v>
      </c>
      <c r="G203" s="19" t="s">
        <v>311</v>
      </c>
      <c r="H203" s="19"/>
      <c r="I203" s="3">
        <v>2</v>
      </c>
      <c r="J203" s="34">
        <v>2</v>
      </c>
      <c r="K203" s="34">
        <v>2</v>
      </c>
      <c r="L203" s="199">
        <f t="shared" si="6"/>
        <v>0</v>
      </c>
      <c r="P203" s="196">
        <f t="shared" si="7"/>
        <v>0</v>
      </c>
      <c r="Q203" s="50"/>
    </row>
    <row r="204" spans="1:17" ht="12.75" customHeight="1" x14ac:dyDescent="0.35">
      <c r="A204" s="2" t="s">
        <v>67</v>
      </c>
      <c r="B204" s="46">
        <v>45818</v>
      </c>
      <c r="C204" s="198" t="str">
        <f>_xlfn.XLOOKUP('Shift A'!$B204,WW!A:A,WW!B:B)</f>
        <v>WW02</v>
      </c>
      <c r="D204" s="5" t="s">
        <v>85</v>
      </c>
      <c r="E204" s="19" t="s">
        <v>78</v>
      </c>
      <c r="F204" s="5" t="s">
        <v>312</v>
      </c>
      <c r="G204" s="19" t="s">
        <v>313</v>
      </c>
      <c r="H204" s="19"/>
      <c r="I204" s="3">
        <v>1</v>
      </c>
      <c r="J204" s="34">
        <v>1</v>
      </c>
      <c r="K204" s="34">
        <v>1</v>
      </c>
      <c r="L204" s="199">
        <f t="shared" si="6"/>
        <v>0</v>
      </c>
      <c r="P204" s="196">
        <f t="shared" si="7"/>
        <v>0</v>
      </c>
      <c r="Q204" s="50"/>
    </row>
    <row r="205" spans="1:17" ht="12.75" customHeight="1" x14ac:dyDescent="0.35">
      <c r="A205" s="2" t="s">
        <v>67</v>
      </c>
      <c r="B205" s="46">
        <v>45818</v>
      </c>
      <c r="C205" s="198" t="str">
        <f>_xlfn.XLOOKUP('Shift A'!$B205,WW!A:A,WW!B:B)</f>
        <v>WW02</v>
      </c>
      <c r="D205" s="5" t="s">
        <v>85</v>
      </c>
      <c r="E205" s="19" t="s">
        <v>78</v>
      </c>
      <c r="F205" s="5" t="s">
        <v>314</v>
      </c>
      <c r="G205" s="19" t="s">
        <v>315</v>
      </c>
      <c r="H205" s="19"/>
      <c r="I205" s="3">
        <v>1</v>
      </c>
      <c r="J205" s="34">
        <v>2</v>
      </c>
      <c r="K205" s="34">
        <v>2</v>
      </c>
      <c r="L205" s="199">
        <f t="shared" si="6"/>
        <v>0</v>
      </c>
      <c r="P205" s="196">
        <f t="shared" si="7"/>
        <v>0</v>
      </c>
      <c r="Q205" s="50"/>
    </row>
    <row r="206" spans="1:17" ht="12.75" customHeight="1" x14ac:dyDescent="0.35">
      <c r="A206" s="2" t="s">
        <v>67</v>
      </c>
      <c r="B206" s="46">
        <v>45818</v>
      </c>
      <c r="C206" s="198" t="str">
        <f>_xlfn.XLOOKUP('Shift A'!$B206,WW!A:A,WW!B:B)</f>
        <v>WW02</v>
      </c>
      <c r="D206" s="5" t="s">
        <v>85</v>
      </c>
      <c r="E206" s="19" t="s">
        <v>78</v>
      </c>
      <c r="F206" s="5" t="s">
        <v>317</v>
      </c>
      <c r="G206" s="19" t="s">
        <v>318</v>
      </c>
      <c r="H206" s="19"/>
      <c r="I206" s="3">
        <v>1</v>
      </c>
      <c r="J206" s="34">
        <v>1</v>
      </c>
      <c r="K206" s="34">
        <v>1</v>
      </c>
      <c r="L206" s="199">
        <f t="shared" si="6"/>
        <v>0</v>
      </c>
      <c r="P206" s="196">
        <f t="shared" si="7"/>
        <v>0</v>
      </c>
      <c r="Q206" s="50"/>
    </row>
    <row r="207" spans="1:17" ht="12.75" customHeight="1" x14ac:dyDescent="0.35">
      <c r="A207" s="2" t="s">
        <v>67</v>
      </c>
      <c r="B207" s="46">
        <v>45818</v>
      </c>
      <c r="C207" s="198" t="str">
        <f>_xlfn.XLOOKUP('Shift A'!$B207,WW!A:A,WW!B:B)</f>
        <v>WW02</v>
      </c>
      <c r="D207" s="5" t="s">
        <v>85</v>
      </c>
      <c r="E207" s="19" t="s">
        <v>78</v>
      </c>
      <c r="F207" s="5" t="s">
        <v>319</v>
      </c>
      <c r="G207" s="19" t="s">
        <v>320</v>
      </c>
      <c r="H207" s="19"/>
      <c r="I207" s="3">
        <v>1</v>
      </c>
      <c r="J207" s="34">
        <v>1</v>
      </c>
      <c r="K207" s="34">
        <v>0</v>
      </c>
      <c r="L207" s="199">
        <f t="shared" si="6"/>
        <v>-1</v>
      </c>
      <c r="P207" s="196">
        <f t="shared" si="7"/>
        <v>0</v>
      </c>
      <c r="Q207" s="50"/>
    </row>
    <row r="208" spans="1:17" ht="12.75" customHeight="1" x14ac:dyDescent="0.35">
      <c r="A208" s="2" t="s">
        <v>67</v>
      </c>
      <c r="B208" s="46">
        <v>45818</v>
      </c>
      <c r="C208" s="198" t="str">
        <f>_xlfn.XLOOKUP('Shift A'!$B208,WW!A:A,WW!B:B)</f>
        <v>WW02</v>
      </c>
      <c r="D208" s="5" t="s">
        <v>85</v>
      </c>
      <c r="E208" s="19" t="s">
        <v>78</v>
      </c>
      <c r="F208" s="5" t="s">
        <v>322</v>
      </c>
      <c r="G208" s="19" t="s">
        <v>323</v>
      </c>
      <c r="H208" s="19"/>
      <c r="I208" s="3">
        <v>1</v>
      </c>
      <c r="J208" s="34">
        <v>1</v>
      </c>
      <c r="K208" s="34">
        <v>1</v>
      </c>
      <c r="L208" s="199">
        <f t="shared" si="6"/>
        <v>0</v>
      </c>
      <c r="P208" s="196">
        <f t="shared" si="7"/>
        <v>0</v>
      </c>
      <c r="Q208" s="50"/>
    </row>
    <row r="209" spans="1:17" ht="12.75" customHeight="1" x14ac:dyDescent="0.35">
      <c r="A209" s="2" t="s">
        <v>67</v>
      </c>
      <c r="B209" s="46">
        <v>45818</v>
      </c>
      <c r="C209" s="198" t="str">
        <f>_xlfn.XLOOKUP('Shift A'!$B209,WW!A:A,WW!B:B)</f>
        <v>WW02</v>
      </c>
      <c r="D209" s="5" t="s">
        <v>85</v>
      </c>
      <c r="E209" s="19" t="s">
        <v>78</v>
      </c>
      <c r="F209" s="5" t="s">
        <v>324</v>
      </c>
      <c r="G209" s="19" t="s">
        <v>325</v>
      </c>
      <c r="H209" s="19"/>
      <c r="I209" s="3">
        <v>3</v>
      </c>
      <c r="J209" s="34">
        <v>3</v>
      </c>
      <c r="K209" s="34">
        <v>3</v>
      </c>
      <c r="L209" s="199">
        <f t="shared" si="6"/>
        <v>0</v>
      </c>
      <c r="P209" s="196">
        <f t="shared" si="7"/>
        <v>0</v>
      </c>
      <c r="Q209" s="50"/>
    </row>
    <row r="210" spans="1:17" ht="12.75" customHeight="1" x14ac:dyDescent="0.35">
      <c r="A210" s="2" t="s">
        <v>67</v>
      </c>
      <c r="B210" s="46">
        <v>45818</v>
      </c>
      <c r="C210" s="198" t="str">
        <f>_xlfn.XLOOKUP('Shift A'!$B210,WW!A:A,WW!B:B)</f>
        <v>WW02</v>
      </c>
      <c r="D210" s="5" t="s">
        <v>85</v>
      </c>
      <c r="E210" s="19" t="s">
        <v>78</v>
      </c>
      <c r="F210" s="5" t="s">
        <v>327</v>
      </c>
      <c r="G210" s="19" t="s">
        <v>328</v>
      </c>
      <c r="H210" s="19"/>
      <c r="I210" s="3">
        <v>1</v>
      </c>
      <c r="J210" s="34">
        <v>1</v>
      </c>
      <c r="K210" s="34">
        <v>1</v>
      </c>
      <c r="L210" s="199">
        <f t="shared" si="6"/>
        <v>0</v>
      </c>
      <c r="P210" s="196">
        <f t="shared" si="7"/>
        <v>0</v>
      </c>
      <c r="Q210" s="50"/>
    </row>
    <row r="211" spans="1:17" ht="12.75" customHeight="1" x14ac:dyDescent="0.35">
      <c r="A211" s="2" t="s">
        <v>67</v>
      </c>
      <c r="B211" s="46">
        <v>45818</v>
      </c>
      <c r="C211" s="198" t="str">
        <f>_xlfn.XLOOKUP('Shift A'!$B211,WW!A:A,WW!B:B)</f>
        <v>WW02</v>
      </c>
      <c r="D211" s="5" t="s">
        <v>85</v>
      </c>
      <c r="E211" s="19" t="s">
        <v>78</v>
      </c>
      <c r="F211" s="5" t="s">
        <v>329</v>
      </c>
      <c r="G211" s="19" t="s">
        <v>318</v>
      </c>
      <c r="H211" s="19"/>
      <c r="I211" s="3">
        <v>1</v>
      </c>
      <c r="J211" s="34">
        <v>1</v>
      </c>
      <c r="K211" s="34">
        <v>1</v>
      </c>
      <c r="L211" s="199">
        <f t="shared" si="6"/>
        <v>0</v>
      </c>
      <c r="P211" s="196">
        <f t="shared" si="7"/>
        <v>0</v>
      </c>
      <c r="Q211" s="50"/>
    </row>
    <row r="212" spans="1:17" ht="12.75" customHeight="1" x14ac:dyDescent="0.35">
      <c r="A212" s="2" t="s">
        <v>67</v>
      </c>
      <c r="B212" s="46">
        <v>45818</v>
      </c>
      <c r="C212" s="198" t="str">
        <f>_xlfn.XLOOKUP('Shift A'!$B212,WW!A:A,WW!B:B)</f>
        <v>WW02</v>
      </c>
      <c r="D212" s="5" t="s">
        <v>85</v>
      </c>
      <c r="E212" s="19" t="s">
        <v>78</v>
      </c>
      <c r="F212" s="5" t="s">
        <v>330</v>
      </c>
      <c r="G212" s="19" t="s">
        <v>331</v>
      </c>
      <c r="H212" s="19"/>
      <c r="I212" s="3">
        <v>1</v>
      </c>
      <c r="J212" s="34">
        <v>1</v>
      </c>
      <c r="K212" s="34">
        <v>1</v>
      </c>
      <c r="L212" s="199">
        <f t="shared" si="6"/>
        <v>0</v>
      </c>
      <c r="P212" s="196">
        <f t="shared" si="7"/>
        <v>0</v>
      </c>
      <c r="Q212" s="50"/>
    </row>
    <row r="213" spans="1:17" ht="12.75" customHeight="1" x14ac:dyDescent="0.35">
      <c r="A213" s="2" t="s">
        <v>67</v>
      </c>
      <c r="B213" s="46">
        <v>45818</v>
      </c>
      <c r="C213" s="198" t="str">
        <f>_xlfn.XLOOKUP('Shift A'!$B213,WW!A:A,WW!B:B)</f>
        <v>WW02</v>
      </c>
      <c r="D213" s="5" t="s">
        <v>85</v>
      </c>
      <c r="E213" s="19" t="s">
        <v>78</v>
      </c>
      <c r="F213" s="5" t="s">
        <v>332</v>
      </c>
      <c r="G213" s="19" t="s">
        <v>323</v>
      </c>
      <c r="H213" s="19"/>
      <c r="I213" s="3">
        <v>1</v>
      </c>
      <c r="J213" s="34">
        <v>1</v>
      </c>
      <c r="K213" s="34">
        <v>1</v>
      </c>
      <c r="L213" s="199">
        <f t="shared" si="6"/>
        <v>0</v>
      </c>
      <c r="P213" s="196">
        <f t="shared" si="7"/>
        <v>0</v>
      </c>
      <c r="Q213" s="50"/>
    </row>
    <row r="214" spans="1:17" ht="12.75" customHeight="1" x14ac:dyDescent="0.35">
      <c r="A214" s="2" t="s">
        <v>67</v>
      </c>
      <c r="B214" s="46">
        <v>45818</v>
      </c>
      <c r="C214" s="198" t="str">
        <f>_xlfn.XLOOKUP('Shift A'!$B214,WW!A:A,WW!B:B)</f>
        <v>WW02</v>
      </c>
      <c r="D214" s="5" t="s">
        <v>85</v>
      </c>
      <c r="E214" s="19" t="s">
        <v>78</v>
      </c>
      <c r="F214" s="5" t="s">
        <v>333</v>
      </c>
      <c r="G214" s="19" t="s">
        <v>334</v>
      </c>
      <c r="H214" s="19"/>
      <c r="I214" s="3">
        <v>4</v>
      </c>
      <c r="J214" s="34">
        <v>4</v>
      </c>
      <c r="K214" s="34">
        <v>3</v>
      </c>
      <c r="L214" s="199">
        <f t="shared" si="6"/>
        <v>-1</v>
      </c>
      <c r="P214" s="196">
        <f t="shared" si="7"/>
        <v>0</v>
      </c>
      <c r="Q214" s="50"/>
    </row>
    <row r="215" spans="1:17" ht="12.75" customHeight="1" x14ac:dyDescent="0.35">
      <c r="A215" s="2" t="s">
        <v>67</v>
      </c>
      <c r="B215" s="46">
        <v>45818</v>
      </c>
      <c r="C215" s="198" t="str">
        <f>_xlfn.XLOOKUP('Shift A'!$B215,WW!A:A,WW!B:B)</f>
        <v>WW02</v>
      </c>
      <c r="D215" s="5" t="s">
        <v>85</v>
      </c>
      <c r="E215" s="19" t="s">
        <v>78</v>
      </c>
      <c r="F215" s="5" t="s">
        <v>335</v>
      </c>
      <c r="G215" s="19" t="s">
        <v>328</v>
      </c>
      <c r="H215" s="19"/>
      <c r="I215" s="3">
        <v>1</v>
      </c>
      <c r="J215" s="34">
        <v>1</v>
      </c>
      <c r="K215" s="34">
        <v>1</v>
      </c>
      <c r="L215" s="199">
        <f t="shared" si="6"/>
        <v>0</v>
      </c>
      <c r="P215" s="196">
        <f t="shared" si="7"/>
        <v>0</v>
      </c>
      <c r="Q215" s="50"/>
    </row>
    <row r="216" spans="1:17" ht="12.75" customHeight="1" x14ac:dyDescent="0.35">
      <c r="A216" s="2" t="s">
        <v>67</v>
      </c>
      <c r="B216" s="46">
        <v>45818</v>
      </c>
      <c r="C216" s="198" t="str">
        <f>_xlfn.XLOOKUP('Shift A'!$B216,WW!A:A,WW!B:B)</f>
        <v>WW02</v>
      </c>
      <c r="D216" s="5" t="s">
        <v>85</v>
      </c>
      <c r="E216" s="19" t="s">
        <v>78</v>
      </c>
      <c r="F216" s="5" t="s">
        <v>336</v>
      </c>
      <c r="G216" s="19" t="s">
        <v>337</v>
      </c>
      <c r="H216" s="19"/>
      <c r="I216" s="3"/>
      <c r="J216" s="34">
        <v>3</v>
      </c>
      <c r="K216" s="34">
        <v>3</v>
      </c>
      <c r="L216" s="199">
        <f t="shared" si="6"/>
        <v>0</v>
      </c>
      <c r="P216" s="196">
        <f t="shared" si="7"/>
        <v>0</v>
      </c>
      <c r="Q216" s="50"/>
    </row>
    <row r="217" spans="1:17" ht="12.75" customHeight="1" x14ac:dyDescent="0.35">
      <c r="A217" s="2" t="s">
        <v>67</v>
      </c>
      <c r="B217" s="46">
        <v>45818</v>
      </c>
      <c r="C217" s="198" t="str">
        <f>_xlfn.XLOOKUP('Shift A'!$B217,WW!A:A,WW!B:B)</f>
        <v>WW02</v>
      </c>
      <c r="D217" s="5" t="s">
        <v>85</v>
      </c>
      <c r="E217" s="19" t="s">
        <v>78</v>
      </c>
      <c r="F217" s="5" t="s">
        <v>338</v>
      </c>
      <c r="G217" s="19" t="s">
        <v>339</v>
      </c>
      <c r="H217" s="19"/>
      <c r="I217" s="3">
        <v>2</v>
      </c>
      <c r="J217" s="34">
        <v>2</v>
      </c>
      <c r="K217" s="34">
        <v>2</v>
      </c>
      <c r="L217" s="199">
        <f t="shared" si="6"/>
        <v>0</v>
      </c>
      <c r="P217" s="196">
        <f t="shared" si="7"/>
        <v>0</v>
      </c>
      <c r="Q217" s="50"/>
    </row>
    <row r="218" spans="1:17" ht="12.75" customHeight="1" x14ac:dyDescent="0.35">
      <c r="A218" s="2" t="s">
        <v>67</v>
      </c>
      <c r="B218" s="46">
        <v>45818</v>
      </c>
      <c r="C218" s="198" t="str">
        <f>_xlfn.XLOOKUP('Shift A'!$B218,WW!A:A,WW!B:B)</f>
        <v>WW02</v>
      </c>
      <c r="D218" s="5" t="s">
        <v>72</v>
      </c>
      <c r="E218" s="19" t="s">
        <v>88</v>
      </c>
      <c r="F218" s="5" t="s">
        <v>227</v>
      </c>
      <c r="G218" s="19"/>
      <c r="H218" s="19"/>
      <c r="I218" s="3"/>
      <c r="J218" s="34">
        <v>11</v>
      </c>
      <c r="K218" s="34">
        <v>16</v>
      </c>
      <c r="L218" s="199">
        <f t="shared" si="6"/>
        <v>5</v>
      </c>
      <c r="N218" s="34">
        <v>15</v>
      </c>
      <c r="O218" s="34">
        <v>9</v>
      </c>
      <c r="P218" s="196">
        <f t="shared" si="7"/>
        <v>-6</v>
      </c>
      <c r="Q218" s="50"/>
    </row>
    <row r="219" spans="1:17" ht="12.75" customHeight="1" x14ac:dyDescent="0.35">
      <c r="A219" s="2" t="s">
        <v>67</v>
      </c>
      <c r="B219" s="46">
        <v>45818</v>
      </c>
      <c r="C219" s="198" t="str">
        <f>_xlfn.XLOOKUP('Shift A'!$B219,WW!A:A,WW!B:B)</f>
        <v>WW02</v>
      </c>
      <c r="D219" s="5" t="s">
        <v>72</v>
      </c>
      <c r="E219" s="19" t="s">
        <v>79</v>
      </c>
      <c r="F219" s="5" t="s">
        <v>360</v>
      </c>
      <c r="G219" s="19"/>
      <c r="H219" s="19"/>
      <c r="I219" s="3"/>
      <c r="L219" s="199">
        <f t="shared" si="6"/>
        <v>0</v>
      </c>
      <c r="M219" s="3">
        <v>6</v>
      </c>
      <c r="N219" s="34">
        <v>7</v>
      </c>
      <c r="O219" s="34">
        <v>6</v>
      </c>
      <c r="P219" s="196">
        <f t="shared" si="7"/>
        <v>-1</v>
      </c>
      <c r="Q219" s="50"/>
    </row>
    <row r="220" spans="1:17" ht="12.75" customHeight="1" x14ac:dyDescent="0.35">
      <c r="A220" s="2" t="s">
        <v>67</v>
      </c>
      <c r="B220" s="46">
        <v>45818</v>
      </c>
      <c r="C220" s="198" t="str">
        <f>_xlfn.XLOOKUP('Shift A'!$B220,WW!A:A,WW!B:B)</f>
        <v>WW02</v>
      </c>
      <c r="D220" s="5" t="s">
        <v>72</v>
      </c>
      <c r="E220" s="19" t="s">
        <v>79</v>
      </c>
      <c r="F220" s="5" t="s">
        <v>366</v>
      </c>
      <c r="G220" s="19"/>
      <c r="H220" s="19"/>
      <c r="I220" s="3"/>
      <c r="L220" s="199">
        <f t="shared" si="6"/>
        <v>0</v>
      </c>
      <c r="M220" s="3">
        <v>2</v>
      </c>
      <c r="N220" s="34">
        <v>2</v>
      </c>
      <c r="O220" s="34">
        <v>2</v>
      </c>
      <c r="P220" s="196">
        <f t="shared" si="7"/>
        <v>0</v>
      </c>
      <c r="Q220" s="50"/>
    </row>
    <row r="221" spans="1:17" ht="12.75" customHeight="1" x14ac:dyDescent="0.35">
      <c r="A221" s="2" t="s">
        <v>67</v>
      </c>
      <c r="B221" s="46">
        <v>45818</v>
      </c>
      <c r="C221" s="198" t="str">
        <f>_xlfn.XLOOKUP('Shift A'!$B221,WW!A:A,WW!B:B)</f>
        <v>WW02</v>
      </c>
      <c r="D221" s="5" t="s">
        <v>72</v>
      </c>
      <c r="E221" s="19" t="s">
        <v>79</v>
      </c>
      <c r="F221" s="5" t="s">
        <v>365</v>
      </c>
      <c r="G221" s="19"/>
      <c r="H221" s="19"/>
      <c r="I221" s="3"/>
      <c r="L221" s="199">
        <f t="shared" si="6"/>
        <v>0</v>
      </c>
      <c r="M221" s="3">
        <v>1</v>
      </c>
      <c r="N221" s="34">
        <v>1</v>
      </c>
      <c r="O221" s="34">
        <v>1</v>
      </c>
      <c r="P221" s="196">
        <f t="shared" si="7"/>
        <v>0</v>
      </c>
      <c r="Q221" s="50"/>
    </row>
    <row r="222" spans="1:17" ht="12.75" customHeight="1" x14ac:dyDescent="0.35">
      <c r="A222" s="2" t="s">
        <v>67</v>
      </c>
      <c r="B222" s="46">
        <v>45818</v>
      </c>
      <c r="C222" s="198" t="str">
        <f>_xlfn.XLOOKUP('Shift A'!$B222,WW!A:A,WW!B:B)</f>
        <v>WW02</v>
      </c>
      <c r="D222" s="5" t="s">
        <v>72</v>
      </c>
      <c r="E222" s="19" t="s">
        <v>79</v>
      </c>
      <c r="F222" s="5" t="s">
        <v>361</v>
      </c>
      <c r="G222" s="19"/>
      <c r="H222" s="19"/>
      <c r="I222" s="3">
        <v>3</v>
      </c>
      <c r="J222" s="34">
        <v>3</v>
      </c>
      <c r="K222" s="34">
        <v>2</v>
      </c>
      <c r="L222" s="199">
        <f t="shared" si="6"/>
        <v>-1</v>
      </c>
      <c r="M222" s="3">
        <v>6</v>
      </c>
      <c r="N222" s="34">
        <v>6</v>
      </c>
      <c r="O222" s="34">
        <v>2</v>
      </c>
      <c r="P222" s="196">
        <f t="shared" si="7"/>
        <v>-4</v>
      </c>
      <c r="Q222" s="50"/>
    </row>
    <row r="223" spans="1:17" ht="12.75" customHeight="1" x14ac:dyDescent="0.35">
      <c r="A223" s="2" t="s">
        <v>67</v>
      </c>
      <c r="B223" s="46">
        <v>45818</v>
      </c>
      <c r="C223" s="198" t="str">
        <f>_xlfn.XLOOKUP('Shift A'!$B223,WW!A:A,WW!B:B)</f>
        <v>WW02</v>
      </c>
      <c r="D223" s="5" t="s">
        <v>72</v>
      </c>
      <c r="E223" s="19" t="s">
        <v>79</v>
      </c>
      <c r="F223" s="5" t="s">
        <v>367</v>
      </c>
      <c r="G223" s="19"/>
      <c r="H223" s="19"/>
      <c r="I223" s="3"/>
      <c r="L223" s="199">
        <f t="shared" si="6"/>
        <v>0</v>
      </c>
      <c r="M223" s="3">
        <v>3</v>
      </c>
      <c r="N223" s="34">
        <v>3</v>
      </c>
      <c r="O223" s="34">
        <v>3</v>
      </c>
      <c r="P223" s="196">
        <f t="shared" si="7"/>
        <v>0</v>
      </c>
      <c r="Q223" s="50"/>
    </row>
    <row r="224" spans="1:17" ht="12.75" customHeight="1" x14ac:dyDescent="0.35">
      <c r="A224" s="2" t="s">
        <v>67</v>
      </c>
      <c r="B224" s="46">
        <v>45818</v>
      </c>
      <c r="C224" s="198" t="str">
        <f>_xlfn.XLOOKUP('Shift A'!$B224,WW!A:A,WW!B:B)</f>
        <v>WW02</v>
      </c>
      <c r="D224" s="5" t="s">
        <v>72</v>
      </c>
      <c r="E224" s="19" t="s">
        <v>79</v>
      </c>
      <c r="F224" s="5" t="s">
        <v>362</v>
      </c>
      <c r="G224" s="19"/>
      <c r="H224" s="19"/>
      <c r="I224" s="3"/>
      <c r="L224" s="199">
        <f t="shared" si="6"/>
        <v>0</v>
      </c>
      <c r="M224" s="3">
        <v>6</v>
      </c>
      <c r="N224" s="34">
        <v>6</v>
      </c>
      <c r="O224" s="34">
        <v>6</v>
      </c>
      <c r="P224" s="196">
        <f t="shared" si="7"/>
        <v>0</v>
      </c>
      <c r="Q224" s="50"/>
    </row>
    <row r="225" spans="1:17" ht="12.75" customHeight="1" x14ac:dyDescent="0.35">
      <c r="A225" s="2" t="s">
        <v>67</v>
      </c>
      <c r="B225" s="46">
        <v>45818</v>
      </c>
      <c r="C225" s="198" t="str">
        <f>_xlfn.XLOOKUP('Shift A'!$B225,WW!A:A,WW!B:B)</f>
        <v>WW02</v>
      </c>
      <c r="D225" s="5" t="s">
        <v>72</v>
      </c>
      <c r="E225" s="19" t="s">
        <v>79</v>
      </c>
      <c r="F225" s="5" t="s">
        <v>363</v>
      </c>
      <c r="G225" s="19"/>
      <c r="H225" s="19"/>
      <c r="I225" s="3"/>
      <c r="L225" s="199">
        <f t="shared" si="6"/>
        <v>0</v>
      </c>
      <c r="M225" s="3">
        <v>3</v>
      </c>
      <c r="N225" s="34">
        <v>3</v>
      </c>
      <c r="O225" s="34">
        <v>3</v>
      </c>
      <c r="P225" s="196">
        <f t="shared" si="7"/>
        <v>0</v>
      </c>
      <c r="Q225" s="50"/>
    </row>
    <row r="226" spans="1:17" ht="12.75" customHeight="1" x14ac:dyDescent="0.35">
      <c r="A226" s="9" t="s">
        <v>67</v>
      </c>
      <c r="B226" s="46">
        <v>45825</v>
      </c>
      <c r="C226" s="198" t="str">
        <f>_xlfn.XLOOKUP('Shift A'!$B226,WW!A:A,WW!B:B)</f>
        <v>WW03</v>
      </c>
      <c r="D226" s="47" t="s">
        <v>76</v>
      </c>
      <c r="E226" s="7" t="s">
        <v>69</v>
      </c>
      <c r="F226" s="47" t="s">
        <v>246</v>
      </c>
      <c r="G226" s="7"/>
      <c r="H226" s="7"/>
      <c r="I226" s="3">
        <v>1</v>
      </c>
      <c r="J226" s="8">
        <v>1</v>
      </c>
      <c r="K226" s="8">
        <v>1</v>
      </c>
      <c r="L226" s="199">
        <f t="shared" si="6"/>
        <v>0</v>
      </c>
      <c r="P226" s="196">
        <f t="shared" si="7"/>
        <v>0</v>
      </c>
      <c r="Q226" s="50"/>
    </row>
    <row r="227" spans="1:17" ht="12.75" customHeight="1" x14ac:dyDescent="0.35">
      <c r="A227" s="9" t="s">
        <v>67</v>
      </c>
      <c r="B227" s="46">
        <v>45825</v>
      </c>
      <c r="C227" s="198" t="str">
        <f>_xlfn.XLOOKUP('Shift A'!$B227,WW!A:A,WW!B:B)</f>
        <v>WW03</v>
      </c>
      <c r="D227" s="5" t="s">
        <v>76</v>
      </c>
      <c r="E227" s="19" t="s">
        <v>69</v>
      </c>
      <c r="F227" s="5" t="s">
        <v>249</v>
      </c>
      <c r="G227" s="19"/>
      <c r="H227" s="19"/>
      <c r="I227" s="3">
        <v>1</v>
      </c>
      <c r="J227" s="8">
        <v>1</v>
      </c>
      <c r="K227" s="8">
        <v>0</v>
      </c>
      <c r="L227" s="199">
        <f t="shared" si="6"/>
        <v>-1</v>
      </c>
      <c r="P227" s="196">
        <f t="shared" si="7"/>
        <v>0</v>
      </c>
      <c r="Q227" s="50"/>
    </row>
    <row r="228" spans="1:17" ht="12.75" customHeight="1" x14ac:dyDescent="0.35">
      <c r="A228" s="9" t="s">
        <v>67</v>
      </c>
      <c r="B228" s="46">
        <v>45825</v>
      </c>
      <c r="C228" s="198" t="str">
        <f>_xlfn.XLOOKUP('Shift A'!$B228,WW!A:A,WW!B:B)</f>
        <v>WW03</v>
      </c>
      <c r="D228" s="5" t="s">
        <v>76</v>
      </c>
      <c r="E228" s="19" t="s">
        <v>69</v>
      </c>
      <c r="F228" s="5" t="s">
        <v>250</v>
      </c>
      <c r="G228" s="19"/>
      <c r="H228" s="19"/>
      <c r="I228" s="3">
        <v>1</v>
      </c>
      <c r="J228" s="8">
        <v>1</v>
      </c>
      <c r="K228" s="8">
        <v>1</v>
      </c>
      <c r="L228" s="199">
        <f t="shared" si="6"/>
        <v>0</v>
      </c>
      <c r="P228" s="196">
        <f t="shared" si="7"/>
        <v>0</v>
      </c>
      <c r="Q228" s="50"/>
    </row>
    <row r="229" spans="1:17" ht="12.75" customHeight="1" x14ac:dyDescent="0.35">
      <c r="A229" s="9" t="s">
        <v>67</v>
      </c>
      <c r="B229" s="46">
        <v>45825</v>
      </c>
      <c r="C229" s="198" t="str">
        <f>_xlfn.XLOOKUP('Shift A'!$B229,WW!A:A,WW!B:B)</f>
        <v>WW03</v>
      </c>
      <c r="D229" s="5" t="s">
        <v>76</v>
      </c>
      <c r="E229" s="19" t="s">
        <v>69</v>
      </c>
      <c r="F229" s="5" t="s">
        <v>252</v>
      </c>
      <c r="G229" s="19"/>
      <c r="H229" s="19"/>
      <c r="I229" s="3">
        <v>1</v>
      </c>
      <c r="J229" s="8">
        <v>2</v>
      </c>
      <c r="K229" s="8">
        <v>2</v>
      </c>
      <c r="L229" s="199">
        <f t="shared" si="6"/>
        <v>0</v>
      </c>
      <c r="P229" s="196">
        <f t="shared" si="7"/>
        <v>0</v>
      </c>
      <c r="Q229" s="50"/>
    </row>
    <row r="230" spans="1:17" ht="12.75" customHeight="1" x14ac:dyDescent="0.35">
      <c r="A230" s="9" t="s">
        <v>67</v>
      </c>
      <c r="B230" s="46">
        <v>45825</v>
      </c>
      <c r="C230" s="198" t="str">
        <f>_xlfn.XLOOKUP('Shift A'!$B230,WW!A:A,WW!B:B)</f>
        <v>WW03</v>
      </c>
      <c r="D230" s="5" t="s">
        <v>76</v>
      </c>
      <c r="E230" s="19" t="s">
        <v>69</v>
      </c>
      <c r="F230" s="5" t="s">
        <v>254</v>
      </c>
      <c r="G230" s="19"/>
      <c r="H230" s="19"/>
      <c r="I230" s="3">
        <v>1</v>
      </c>
      <c r="J230" s="8">
        <v>3</v>
      </c>
      <c r="K230" s="8">
        <v>3</v>
      </c>
      <c r="L230" s="199">
        <f t="shared" si="6"/>
        <v>0</v>
      </c>
      <c r="P230" s="196">
        <f t="shared" si="7"/>
        <v>0</v>
      </c>
      <c r="Q230" s="50"/>
    </row>
    <row r="231" spans="1:17" ht="12.75" customHeight="1" x14ac:dyDescent="0.35">
      <c r="A231" s="9" t="s">
        <v>67</v>
      </c>
      <c r="B231" s="46">
        <v>45825</v>
      </c>
      <c r="C231" s="198" t="str">
        <f>_xlfn.XLOOKUP('Shift A'!$B231,WW!A:A,WW!B:B)</f>
        <v>WW03</v>
      </c>
      <c r="D231" s="5" t="s">
        <v>76</v>
      </c>
      <c r="E231" s="19" t="s">
        <v>69</v>
      </c>
      <c r="F231" s="5" t="s">
        <v>256</v>
      </c>
      <c r="G231" s="19"/>
      <c r="H231" s="19"/>
      <c r="I231" s="3">
        <v>12</v>
      </c>
      <c r="J231" s="8">
        <v>10</v>
      </c>
      <c r="K231" s="8">
        <v>10</v>
      </c>
      <c r="L231" s="199">
        <f t="shared" si="6"/>
        <v>0</v>
      </c>
      <c r="P231" s="196">
        <f t="shared" si="7"/>
        <v>0</v>
      </c>
      <c r="Q231" s="50"/>
    </row>
    <row r="232" spans="1:17" ht="12.75" customHeight="1" x14ac:dyDescent="0.35">
      <c r="A232" s="9" t="s">
        <v>67</v>
      </c>
      <c r="B232" s="46">
        <v>45825</v>
      </c>
      <c r="C232" s="198" t="str">
        <f>_xlfn.XLOOKUP('Shift A'!$B232,WW!A:A,WW!B:B)</f>
        <v>WW03</v>
      </c>
      <c r="D232" s="5" t="s">
        <v>76</v>
      </c>
      <c r="E232" s="19" t="s">
        <v>69</v>
      </c>
      <c r="F232" s="5" t="s">
        <v>259</v>
      </c>
      <c r="G232" s="19"/>
      <c r="H232" s="19"/>
      <c r="I232" s="3">
        <v>2</v>
      </c>
      <c r="J232" s="8">
        <v>2</v>
      </c>
      <c r="K232" s="8">
        <v>2</v>
      </c>
      <c r="L232" s="199">
        <f t="shared" si="6"/>
        <v>0</v>
      </c>
      <c r="P232" s="196">
        <f t="shared" si="7"/>
        <v>0</v>
      </c>
      <c r="Q232" s="50"/>
    </row>
    <row r="233" spans="1:17" ht="12.75" customHeight="1" x14ac:dyDescent="0.35">
      <c r="A233" s="9" t="s">
        <v>67</v>
      </c>
      <c r="B233" s="46">
        <v>45825</v>
      </c>
      <c r="C233" s="198" t="str">
        <f>_xlfn.XLOOKUP('Shift A'!$B233,WW!A:A,WW!B:B)</f>
        <v>WW03</v>
      </c>
      <c r="D233" s="5" t="s">
        <v>76</v>
      </c>
      <c r="E233" s="19" t="s">
        <v>69</v>
      </c>
      <c r="F233" s="5" t="s">
        <v>262</v>
      </c>
      <c r="G233" s="19"/>
      <c r="H233" s="19"/>
      <c r="I233" s="3">
        <v>2</v>
      </c>
      <c r="J233" s="8">
        <v>2</v>
      </c>
      <c r="K233" s="8">
        <v>2</v>
      </c>
      <c r="L233" s="199">
        <f t="shared" si="6"/>
        <v>0</v>
      </c>
      <c r="P233" s="196">
        <f t="shared" si="7"/>
        <v>0</v>
      </c>
      <c r="Q233" s="50"/>
    </row>
    <row r="234" spans="1:17" ht="12.75" customHeight="1" x14ac:dyDescent="0.35">
      <c r="A234" s="9" t="s">
        <v>67</v>
      </c>
      <c r="B234" s="46">
        <v>45825</v>
      </c>
      <c r="C234" s="198" t="str">
        <f>_xlfn.XLOOKUP('Shift A'!$B234,WW!A:A,WW!B:B)</f>
        <v>WW03</v>
      </c>
      <c r="D234" s="5" t="s">
        <v>76</v>
      </c>
      <c r="E234" s="19" t="s">
        <v>69</v>
      </c>
      <c r="F234" s="5" t="s">
        <v>265</v>
      </c>
      <c r="G234" s="19"/>
      <c r="H234" s="19"/>
      <c r="I234" s="3">
        <v>4</v>
      </c>
      <c r="J234" s="8">
        <v>4</v>
      </c>
      <c r="K234" s="8">
        <v>4</v>
      </c>
      <c r="L234" s="199">
        <f t="shared" si="6"/>
        <v>0</v>
      </c>
      <c r="P234" s="196">
        <f t="shared" si="7"/>
        <v>0</v>
      </c>
      <c r="Q234" s="50"/>
    </row>
    <row r="235" spans="1:17" ht="12.75" customHeight="1" x14ac:dyDescent="0.35">
      <c r="A235" s="9" t="s">
        <v>67</v>
      </c>
      <c r="B235" s="46">
        <v>45825</v>
      </c>
      <c r="C235" s="198" t="str">
        <f>_xlfn.XLOOKUP('Shift A'!$B235,WW!A:A,WW!B:B)</f>
        <v>WW03</v>
      </c>
      <c r="D235" s="5" t="s">
        <v>76</v>
      </c>
      <c r="E235" s="19" t="s">
        <v>69</v>
      </c>
      <c r="F235" s="5" t="s">
        <v>267</v>
      </c>
      <c r="G235" s="19"/>
      <c r="H235" s="19"/>
      <c r="I235" s="3">
        <v>8</v>
      </c>
      <c r="J235" s="8">
        <v>8</v>
      </c>
      <c r="K235" s="8">
        <v>7</v>
      </c>
      <c r="L235" s="199">
        <f t="shared" si="6"/>
        <v>-1</v>
      </c>
      <c r="P235" s="196">
        <f t="shared" si="7"/>
        <v>0</v>
      </c>
      <c r="Q235" s="50"/>
    </row>
    <row r="236" spans="1:17" ht="12.75" customHeight="1" x14ac:dyDescent="0.35">
      <c r="A236" s="9" t="s">
        <v>67</v>
      </c>
      <c r="B236" s="46">
        <v>45825</v>
      </c>
      <c r="C236" s="198" t="str">
        <f>_xlfn.XLOOKUP('Shift A'!$B236,WW!A:A,WW!B:B)</f>
        <v>WW03</v>
      </c>
      <c r="D236" s="5" t="s">
        <v>76</v>
      </c>
      <c r="E236" s="19" t="s">
        <v>69</v>
      </c>
      <c r="F236" s="5" t="s">
        <v>268</v>
      </c>
      <c r="G236" s="19"/>
      <c r="H236" s="19"/>
      <c r="I236" s="3">
        <v>2</v>
      </c>
      <c r="J236" s="8">
        <v>2</v>
      </c>
      <c r="K236" s="8">
        <v>2</v>
      </c>
      <c r="L236" s="199">
        <f t="shared" si="6"/>
        <v>0</v>
      </c>
      <c r="P236" s="196">
        <f t="shared" si="7"/>
        <v>0</v>
      </c>
      <c r="Q236" s="50"/>
    </row>
    <row r="237" spans="1:17" ht="12.75" customHeight="1" x14ac:dyDescent="0.35">
      <c r="A237" s="9" t="s">
        <v>67</v>
      </c>
      <c r="B237" s="46">
        <v>45825</v>
      </c>
      <c r="C237" s="198" t="str">
        <f>_xlfn.XLOOKUP('Shift A'!$B237,WW!A:A,WW!B:B)</f>
        <v>WW03</v>
      </c>
      <c r="D237" s="5" t="s">
        <v>76</v>
      </c>
      <c r="E237" s="19" t="s">
        <v>69</v>
      </c>
      <c r="F237" s="5" t="s">
        <v>269</v>
      </c>
      <c r="G237" s="19"/>
      <c r="H237" s="19"/>
      <c r="I237" s="3">
        <v>2</v>
      </c>
      <c r="J237" s="8">
        <v>2</v>
      </c>
      <c r="K237" s="8">
        <v>2</v>
      </c>
      <c r="L237" s="199">
        <f t="shared" si="6"/>
        <v>0</v>
      </c>
      <c r="P237" s="196">
        <f t="shared" si="7"/>
        <v>0</v>
      </c>
      <c r="Q237" s="50"/>
    </row>
    <row r="238" spans="1:17" ht="12.75" customHeight="1" x14ac:dyDescent="0.35">
      <c r="A238" s="9" t="s">
        <v>67</v>
      </c>
      <c r="B238" s="46">
        <v>45825</v>
      </c>
      <c r="C238" s="198" t="str">
        <f>_xlfn.XLOOKUP('Shift A'!$B238,WW!A:A,WW!B:B)</f>
        <v>WW03</v>
      </c>
      <c r="D238" s="5" t="s">
        <v>76</v>
      </c>
      <c r="E238" s="19" t="s">
        <v>69</v>
      </c>
      <c r="F238" s="5" t="s">
        <v>270</v>
      </c>
      <c r="G238" s="19"/>
      <c r="H238" s="19"/>
      <c r="I238" s="3">
        <v>10</v>
      </c>
      <c r="J238" s="8">
        <v>7</v>
      </c>
      <c r="K238" s="8">
        <v>8</v>
      </c>
      <c r="L238" s="199">
        <f t="shared" si="6"/>
        <v>1</v>
      </c>
      <c r="P238" s="196">
        <f t="shared" si="7"/>
        <v>0</v>
      </c>
      <c r="Q238" s="50"/>
    </row>
    <row r="239" spans="1:17" ht="12.75" customHeight="1" x14ac:dyDescent="0.35">
      <c r="A239" s="9" t="s">
        <v>67</v>
      </c>
      <c r="B239" s="46">
        <v>45825</v>
      </c>
      <c r="C239" s="198" t="str">
        <f>_xlfn.XLOOKUP('Shift A'!$B239,WW!A:A,WW!B:B)</f>
        <v>WW03</v>
      </c>
      <c r="D239" s="5" t="s">
        <v>76</v>
      </c>
      <c r="E239" s="19" t="s">
        <v>69</v>
      </c>
      <c r="F239" s="5" t="s">
        <v>272</v>
      </c>
      <c r="G239" s="19"/>
      <c r="H239" s="19"/>
      <c r="I239" s="3">
        <v>6</v>
      </c>
      <c r="J239" s="8">
        <v>5</v>
      </c>
      <c r="K239" s="8">
        <v>6</v>
      </c>
      <c r="L239" s="199">
        <f t="shared" si="6"/>
        <v>1</v>
      </c>
      <c r="P239" s="196">
        <f t="shared" si="7"/>
        <v>0</v>
      </c>
      <c r="Q239" s="50"/>
    </row>
    <row r="240" spans="1:17" ht="12.75" customHeight="1" x14ac:dyDescent="0.35">
      <c r="A240" s="9" t="s">
        <v>67</v>
      </c>
      <c r="B240" s="46">
        <v>45825</v>
      </c>
      <c r="C240" s="198" t="str">
        <f>_xlfn.XLOOKUP('Shift A'!$B240,WW!A:A,WW!B:B)</f>
        <v>WW03</v>
      </c>
      <c r="D240" s="5" t="s">
        <v>76</v>
      </c>
      <c r="E240" s="19" t="s">
        <v>69</v>
      </c>
      <c r="F240" s="5" t="s">
        <v>274</v>
      </c>
      <c r="G240" s="19"/>
      <c r="H240" s="19"/>
      <c r="I240" s="3">
        <v>1</v>
      </c>
      <c r="J240" s="8">
        <v>4</v>
      </c>
      <c r="K240" s="8">
        <v>4</v>
      </c>
      <c r="L240" s="199">
        <f t="shared" si="6"/>
        <v>0</v>
      </c>
      <c r="P240" s="196">
        <f t="shared" si="7"/>
        <v>0</v>
      </c>
      <c r="Q240" s="50"/>
    </row>
    <row r="241" spans="1:17" ht="12.75" customHeight="1" x14ac:dyDescent="0.35">
      <c r="A241" s="9" t="s">
        <v>67</v>
      </c>
      <c r="B241" s="46">
        <v>45825</v>
      </c>
      <c r="C241" s="198" t="str">
        <f>_xlfn.XLOOKUP('Shift A'!$B241,WW!A:A,WW!B:B)</f>
        <v>WW03</v>
      </c>
      <c r="D241" s="5" t="s">
        <v>76</v>
      </c>
      <c r="E241" s="19" t="s">
        <v>69</v>
      </c>
      <c r="F241" s="5" t="s">
        <v>276</v>
      </c>
      <c r="G241" s="19"/>
      <c r="H241" s="19"/>
      <c r="I241" s="3">
        <v>4</v>
      </c>
      <c r="J241" s="8">
        <v>4</v>
      </c>
      <c r="K241" s="8">
        <v>5</v>
      </c>
      <c r="L241" s="199">
        <f t="shared" si="6"/>
        <v>1</v>
      </c>
      <c r="P241" s="196">
        <f t="shared" si="7"/>
        <v>0</v>
      </c>
      <c r="Q241" s="50"/>
    </row>
    <row r="242" spans="1:17" ht="12.75" customHeight="1" x14ac:dyDescent="0.35">
      <c r="A242" s="9" t="s">
        <v>67</v>
      </c>
      <c r="B242" s="46">
        <v>45825</v>
      </c>
      <c r="C242" s="198" t="str">
        <f>_xlfn.XLOOKUP('Shift A'!$B242,WW!A:A,WW!B:B)</f>
        <v>WW03</v>
      </c>
      <c r="D242" s="5" t="s">
        <v>76</v>
      </c>
      <c r="E242" s="19" t="s">
        <v>69</v>
      </c>
      <c r="F242" s="5" t="s">
        <v>80</v>
      </c>
      <c r="G242" s="19"/>
      <c r="H242" s="19"/>
      <c r="I242" s="3">
        <v>1</v>
      </c>
      <c r="J242" s="8">
        <v>0</v>
      </c>
      <c r="K242" s="8">
        <v>1</v>
      </c>
      <c r="L242" s="199">
        <f t="shared" si="6"/>
        <v>1</v>
      </c>
      <c r="P242" s="196">
        <f t="shared" si="7"/>
        <v>0</v>
      </c>
      <c r="Q242" s="50"/>
    </row>
    <row r="243" spans="1:17" ht="12.75" customHeight="1" x14ac:dyDescent="0.35">
      <c r="A243" s="2" t="s">
        <v>67</v>
      </c>
      <c r="B243" s="46">
        <v>45825</v>
      </c>
      <c r="C243" s="198" t="str">
        <f>_xlfn.XLOOKUP('Shift A'!$B243,WW!A:A,WW!B:B)</f>
        <v>WW03</v>
      </c>
      <c r="D243" s="5" t="s">
        <v>70</v>
      </c>
      <c r="E243" s="19" t="s">
        <v>71</v>
      </c>
      <c r="F243" s="5" t="s">
        <v>304</v>
      </c>
      <c r="G243" s="19" t="s">
        <v>247</v>
      </c>
      <c r="H243" s="19"/>
      <c r="I243" s="3">
        <v>1</v>
      </c>
      <c r="J243" s="34">
        <v>1</v>
      </c>
      <c r="K243" s="34">
        <v>1</v>
      </c>
      <c r="L243" s="199">
        <f t="shared" si="6"/>
        <v>0</v>
      </c>
      <c r="P243" s="196">
        <f t="shared" si="7"/>
        <v>0</v>
      </c>
      <c r="Q243" s="50"/>
    </row>
    <row r="244" spans="1:17" ht="12.75" customHeight="1" x14ac:dyDescent="0.35">
      <c r="A244" s="2" t="s">
        <v>67</v>
      </c>
      <c r="B244" s="46">
        <v>45825</v>
      </c>
      <c r="C244" s="198" t="str">
        <f>_xlfn.XLOOKUP('Shift A'!$B244,WW!A:A,WW!B:B)</f>
        <v>WW03</v>
      </c>
      <c r="D244" s="5" t="s">
        <v>70</v>
      </c>
      <c r="E244" s="19" t="s">
        <v>71</v>
      </c>
      <c r="F244" s="5" t="s">
        <v>305</v>
      </c>
      <c r="G244" s="19" t="s">
        <v>280</v>
      </c>
      <c r="H244" s="19"/>
      <c r="I244" s="3">
        <v>1</v>
      </c>
      <c r="J244" s="34">
        <v>1</v>
      </c>
      <c r="K244" s="34">
        <v>1</v>
      </c>
      <c r="L244" s="199">
        <f t="shared" si="6"/>
        <v>0</v>
      </c>
      <c r="P244" s="196">
        <f t="shared" si="7"/>
        <v>0</v>
      </c>
      <c r="Q244" s="50"/>
    </row>
    <row r="245" spans="1:17" ht="12.75" customHeight="1" x14ac:dyDescent="0.35">
      <c r="A245" s="2" t="s">
        <v>67</v>
      </c>
      <c r="B245" s="46">
        <v>45825</v>
      </c>
      <c r="C245" s="198" t="str">
        <f>_xlfn.XLOOKUP('Shift A'!$B245,WW!A:A,WW!B:B)</f>
        <v>WW03</v>
      </c>
      <c r="D245" s="5" t="s">
        <v>70</v>
      </c>
      <c r="E245" s="19" t="s">
        <v>71</v>
      </c>
      <c r="F245" s="5" t="s">
        <v>281</v>
      </c>
      <c r="G245" s="19" t="s">
        <v>251</v>
      </c>
      <c r="H245" s="19"/>
      <c r="I245" s="3">
        <v>1</v>
      </c>
      <c r="J245" s="34">
        <v>1</v>
      </c>
      <c r="K245" s="34">
        <v>1</v>
      </c>
      <c r="L245" s="199">
        <f t="shared" si="6"/>
        <v>0</v>
      </c>
      <c r="P245" s="196">
        <f t="shared" si="7"/>
        <v>0</v>
      </c>
      <c r="Q245" s="50"/>
    </row>
    <row r="246" spans="1:17" ht="12.75" customHeight="1" x14ac:dyDescent="0.35">
      <c r="A246" s="2" t="s">
        <v>67</v>
      </c>
      <c r="B246" s="46">
        <v>45825</v>
      </c>
      <c r="C246" s="198" t="str">
        <f>_xlfn.XLOOKUP('Shift A'!$B246,WW!A:A,WW!B:B)</f>
        <v>WW03</v>
      </c>
      <c r="D246" s="5" t="s">
        <v>70</v>
      </c>
      <c r="E246" s="19" t="s">
        <v>71</v>
      </c>
      <c r="F246" s="5" t="s">
        <v>282</v>
      </c>
      <c r="G246" s="19" t="s">
        <v>253</v>
      </c>
      <c r="H246" s="19"/>
      <c r="I246" s="3">
        <v>1</v>
      </c>
      <c r="J246" s="34">
        <v>1</v>
      </c>
      <c r="K246" s="34">
        <v>1</v>
      </c>
      <c r="L246" s="199">
        <f t="shared" si="6"/>
        <v>0</v>
      </c>
      <c r="P246" s="196">
        <f t="shared" si="7"/>
        <v>0</v>
      </c>
      <c r="Q246" s="50"/>
    </row>
    <row r="247" spans="1:17" ht="12.75" customHeight="1" x14ac:dyDescent="0.35">
      <c r="A247" s="2" t="s">
        <v>67</v>
      </c>
      <c r="B247" s="46">
        <v>45825</v>
      </c>
      <c r="C247" s="198" t="str">
        <f>_xlfn.XLOOKUP('Shift A'!$B247,WW!A:A,WW!B:B)</f>
        <v>WW03</v>
      </c>
      <c r="D247" s="5" t="s">
        <v>70</v>
      </c>
      <c r="E247" s="19" t="s">
        <v>71</v>
      </c>
      <c r="F247" s="5" t="s">
        <v>283</v>
      </c>
      <c r="G247" s="19" t="s">
        <v>284</v>
      </c>
      <c r="H247" s="19"/>
      <c r="I247" s="3">
        <v>2</v>
      </c>
      <c r="J247" s="34">
        <v>2</v>
      </c>
      <c r="K247" s="34">
        <v>2</v>
      </c>
      <c r="L247" s="199">
        <f t="shared" si="6"/>
        <v>0</v>
      </c>
      <c r="P247" s="196">
        <f t="shared" si="7"/>
        <v>0</v>
      </c>
      <c r="Q247" s="50"/>
    </row>
    <row r="248" spans="1:17" ht="12.75" customHeight="1" x14ac:dyDescent="0.35">
      <c r="A248" s="2" t="s">
        <v>67</v>
      </c>
      <c r="B248" s="46">
        <v>45825</v>
      </c>
      <c r="C248" s="198" t="str">
        <f>_xlfn.XLOOKUP('Shift A'!$B248,WW!A:A,WW!B:B)</f>
        <v>WW03</v>
      </c>
      <c r="D248" s="5" t="s">
        <v>70</v>
      </c>
      <c r="E248" s="19" t="s">
        <v>71</v>
      </c>
      <c r="F248" s="5" t="s">
        <v>285</v>
      </c>
      <c r="G248" s="19" t="s">
        <v>255</v>
      </c>
      <c r="H248" s="19"/>
      <c r="I248" s="3">
        <v>2</v>
      </c>
      <c r="J248" s="34">
        <v>2</v>
      </c>
      <c r="K248" s="34">
        <v>2</v>
      </c>
      <c r="L248" s="199">
        <f t="shared" si="6"/>
        <v>0</v>
      </c>
      <c r="P248" s="196">
        <f t="shared" si="7"/>
        <v>0</v>
      </c>
      <c r="Q248" s="50"/>
    </row>
    <row r="249" spans="1:17" ht="12.75" customHeight="1" x14ac:dyDescent="0.35">
      <c r="A249" s="2" t="s">
        <v>67</v>
      </c>
      <c r="B249" s="46">
        <v>45825</v>
      </c>
      <c r="C249" s="198" t="str">
        <f>_xlfn.XLOOKUP('Shift A'!$B249,WW!A:A,WW!B:B)</f>
        <v>WW03</v>
      </c>
      <c r="D249" s="5" t="s">
        <v>70</v>
      </c>
      <c r="E249" s="19" t="s">
        <v>71</v>
      </c>
      <c r="F249" s="5" t="s">
        <v>286</v>
      </c>
      <c r="G249" s="19" t="s">
        <v>257</v>
      </c>
      <c r="H249" s="19"/>
      <c r="I249" s="3">
        <v>12</v>
      </c>
      <c r="J249" s="34">
        <v>12</v>
      </c>
      <c r="K249" s="34">
        <v>12</v>
      </c>
      <c r="L249" s="199">
        <f t="shared" si="6"/>
        <v>0</v>
      </c>
      <c r="P249" s="196">
        <f t="shared" si="7"/>
        <v>0</v>
      </c>
      <c r="Q249" s="50"/>
    </row>
    <row r="250" spans="1:17" ht="12.75" customHeight="1" x14ac:dyDescent="0.35">
      <c r="A250" s="2" t="s">
        <v>67</v>
      </c>
      <c r="B250" s="46">
        <v>45825</v>
      </c>
      <c r="C250" s="198" t="str">
        <f>_xlfn.XLOOKUP('Shift A'!$B250,WW!A:A,WW!B:B)</f>
        <v>WW03</v>
      </c>
      <c r="D250" s="5" t="s">
        <v>70</v>
      </c>
      <c r="E250" s="19" t="s">
        <v>71</v>
      </c>
      <c r="F250" s="5" t="s">
        <v>287</v>
      </c>
      <c r="G250" s="19" t="s">
        <v>288</v>
      </c>
      <c r="H250" s="19"/>
      <c r="I250" s="3">
        <v>1</v>
      </c>
      <c r="J250" s="34">
        <v>1</v>
      </c>
      <c r="K250" s="34">
        <v>1</v>
      </c>
      <c r="L250" s="199">
        <f t="shared" si="6"/>
        <v>0</v>
      </c>
      <c r="P250" s="196">
        <f t="shared" si="7"/>
        <v>0</v>
      </c>
      <c r="Q250" s="50"/>
    </row>
    <row r="251" spans="1:17" ht="12.75" customHeight="1" x14ac:dyDescent="0.35">
      <c r="A251" s="2" t="s">
        <v>67</v>
      </c>
      <c r="B251" s="46">
        <v>45825</v>
      </c>
      <c r="C251" s="198" t="str">
        <f>_xlfn.XLOOKUP('Shift A'!$B251,WW!A:A,WW!B:B)</f>
        <v>WW03</v>
      </c>
      <c r="D251" s="5" t="s">
        <v>70</v>
      </c>
      <c r="E251" s="19" t="s">
        <v>71</v>
      </c>
      <c r="F251" s="5" t="s">
        <v>289</v>
      </c>
      <c r="G251" s="19" t="s">
        <v>290</v>
      </c>
      <c r="H251" s="19"/>
      <c r="I251" s="3">
        <v>1</v>
      </c>
      <c r="J251" s="34">
        <v>1</v>
      </c>
      <c r="K251" s="34">
        <v>1</v>
      </c>
      <c r="L251" s="199">
        <f t="shared" ref="L251:L314" si="8">K251-J251</f>
        <v>0</v>
      </c>
      <c r="P251" s="196">
        <f t="shared" si="7"/>
        <v>0</v>
      </c>
      <c r="Q251" s="50"/>
    </row>
    <row r="252" spans="1:17" ht="12.75" customHeight="1" x14ac:dyDescent="0.35">
      <c r="A252" s="2" t="s">
        <v>67</v>
      </c>
      <c r="B252" s="46">
        <v>45825</v>
      </c>
      <c r="C252" s="198" t="str">
        <f>_xlfn.XLOOKUP('Shift A'!$B252,WW!A:A,WW!B:B)</f>
        <v>WW03</v>
      </c>
      <c r="D252" s="5" t="s">
        <v>70</v>
      </c>
      <c r="E252" s="19" t="s">
        <v>71</v>
      </c>
      <c r="F252" s="5" t="s">
        <v>291</v>
      </c>
      <c r="G252" s="19" t="s">
        <v>260</v>
      </c>
      <c r="H252" s="19"/>
      <c r="I252" s="3">
        <v>4</v>
      </c>
      <c r="J252" s="34">
        <v>4</v>
      </c>
      <c r="K252" s="34">
        <v>4</v>
      </c>
      <c r="L252" s="199">
        <f t="shared" si="8"/>
        <v>0</v>
      </c>
      <c r="P252" s="196">
        <f t="shared" si="7"/>
        <v>0</v>
      </c>
      <c r="Q252" s="50"/>
    </row>
    <row r="253" spans="1:17" ht="12.75" customHeight="1" x14ac:dyDescent="0.35">
      <c r="A253" s="2" t="s">
        <v>67</v>
      </c>
      <c r="B253" s="46">
        <v>45825</v>
      </c>
      <c r="C253" s="198" t="str">
        <f>_xlfn.XLOOKUP('Shift A'!$B253,WW!A:A,WW!B:B)</f>
        <v>WW03</v>
      </c>
      <c r="D253" s="5" t="s">
        <v>70</v>
      </c>
      <c r="E253" s="19" t="s">
        <v>71</v>
      </c>
      <c r="F253" s="5" t="s">
        <v>292</v>
      </c>
      <c r="G253" s="19" t="s">
        <v>293</v>
      </c>
      <c r="H253" s="19"/>
      <c r="I253" s="3">
        <v>2</v>
      </c>
      <c r="J253" s="34">
        <v>2</v>
      </c>
      <c r="K253" s="34">
        <v>2</v>
      </c>
      <c r="L253" s="199">
        <f t="shared" si="8"/>
        <v>0</v>
      </c>
      <c r="P253" s="196">
        <f t="shared" si="7"/>
        <v>0</v>
      </c>
      <c r="Q253" s="50"/>
    </row>
    <row r="254" spans="1:17" ht="12.75" customHeight="1" x14ac:dyDescent="0.35">
      <c r="A254" s="2" t="s">
        <v>67</v>
      </c>
      <c r="B254" s="46">
        <v>45825</v>
      </c>
      <c r="C254" s="198" t="str">
        <f>_xlfn.XLOOKUP('Shift A'!$B254,WW!A:A,WW!B:B)</f>
        <v>WW03</v>
      </c>
      <c r="D254" s="5" t="s">
        <v>70</v>
      </c>
      <c r="E254" s="19" t="s">
        <v>71</v>
      </c>
      <c r="F254" s="5" t="s">
        <v>294</v>
      </c>
      <c r="G254" s="19" t="s">
        <v>263</v>
      </c>
      <c r="H254" s="19"/>
      <c r="I254" s="3">
        <v>2</v>
      </c>
      <c r="J254" s="34">
        <v>2</v>
      </c>
      <c r="K254" s="34">
        <v>2</v>
      </c>
      <c r="L254" s="199">
        <f t="shared" si="8"/>
        <v>0</v>
      </c>
      <c r="P254" s="196">
        <f t="shared" si="7"/>
        <v>0</v>
      </c>
      <c r="Q254" s="50"/>
    </row>
    <row r="255" spans="1:17" ht="12.75" customHeight="1" x14ac:dyDescent="0.35">
      <c r="A255" s="2" t="s">
        <v>67</v>
      </c>
      <c r="B255" s="46">
        <v>45825</v>
      </c>
      <c r="C255" s="198" t="str">
        <f>_xlfn.XLOOKUP('Shift A'!$B255,WW!A:A,WW!B:B)</f>
        <v>WW03</v>
      </c>
      <c r="D255" s="5" t="s">
        <v>70</v>
      </c>
      <c r="E255" s="19" t="s">
        <v>71</v>
      </c>
      <c r="F255" s="5" t="s">
        <v>295</v>
      </c>
      <c r="G255" s="19" t="s">
        <v>296</v>
      </c>
      <c r="H255" s="19"/>
      <c r="I255" s="3">
        <v>1</v>
      </c>
      <c r="J255" s="34">
        <v>1</v>
      </c>
      <c r="K255" s="34">
        <v>1</v>
      </c>
      <c r="L255" s="199">
        <f t="shared" si="8"/>
        <v>0</v>
      </c>
      <c r="P255" s="196">
        <f t="shared" si="7"/>
        <v>0</v>
      </c>
      <c r="Q255" s="50"/>
    </row>
    <row r="256" spans="1:17" ht="12.75" customHeight="1" x14ac:dyDescent="0.35">
      <c r="A256" s="2" t="s">
        <v>67</v>
      </c>
      <c r="B256" s="46">
        <v>45825</v>
      </c>
      <c r="C256" s="198" t="str">
        <f>_xlfn.XLOOKUP('Shift A'!$B256,WW!A:A,WW!B:B)</f>
        <v>WW03</v>
      </c>
      <c r="D256" s="5" t="s">
        <v>70</v>
      </c>
      <c r="E256" s="19" t="s">
        <v>71</v>
      </c>
      <c r="F256" s="5" t="s">
        <v>265</v>
      </c>
      <c r="G256" s="19" t="s">
        <v>266</v>
      </c>
      <c r="H256" s="19"/>
      <c r="I256" s="3">
        <v>5</v>
      </c>
      <c r="J256" s="34">
        <v>5</v>
      </c>
      <c r="K256" s="34">
        <v>5</v>
      </c>
      <c r="L256" s="199">
        <f t="shared" si="8"/>
        <v>0</v>
      </c>
      <c r="P256" s="196">
        <f t="shared" si="7"/>
        <v>0</v>
      </c>
      <c r="Q256" s="50"/>
    </row>
    <row r="257" spans="1:17" ht="12.75" customHeight="1" x14ac:dyDescent="0.35">
      <c r="A257" s="2" t="s">
        <v>67</v>
      </c>
      <c r="B257" s="46">
        <v>45825</v>
      </c>
      <c r="C257" s="198" t="str">
        <f>_xlfn.XLOOKUP('Shift A'!$B257,WW!A:A,WW!B:B)</f>
        <v>WW03</v>
      </c>
      <c r="D257" s="5" t="s">
        <v>70</v>
      </c>
      <c r="E257" s="19" t="s">
        <v>71</v>
      </c>
      <c r="F257" s="5" t="s">
        <v>297</v>
      </c>
      <c r="G257" s="19" t="s">
        <v>298</v>
      </c>
      <c r="H257" s="19"/>
      <c r="I257" s="3">
        <v>3</v>
      </c>
      <c r="J257" s="34">
        <v>3</v>
      </c>
      <c r="K257" s="34">
        <v>3</v>
      </c>
      <c r="L257" s="199">
        <f t="shared" si="8"/>
        <v>0</v>
      </c>
      <c r="P257" s="196">
        <f t="shared" si="7"/>
        <v>0</v>
      </c>
      <c r="Q257" s="50"/>
    </row>
    <row r="258" spans="1:17" ht="12.75" customHeight="1" x14ac:dyDescent="0.35">
      <c r="A258" s="2" t="s">
        <v>67</v>
      </c>
      <c r="B258" s="46">
        <v>45825</v>
      </c>
      <c r="C258" s="198" t="str">
        <f>_xlfn.XLOOKUP('Shift A'!$B258,WW!A:A,WW!B:B)</f>
        <v>WW03</v>
      </c>
      <c r="D258" s="5" t="s">
        <v>70</v>
      </c>
      <c r="E258" s="19" t="s">
        <v>71</v>
      </c>
      <c r="F258" s="5" t="s">
        <v>299</v>
      </c>
      <c r="G258" s="19" t="s">
        <v>271</v>
      </c>
      <c r="H258" s="19"/>
      <c r="I258" s="3">
        <v>10</v>
      </c>
      <c r="J258" s="34">
        <v>10</v>
      </c>
      <c r="K258" s="34">
        <v>10</v>
      </c>
      <c r="L258" s="199">
        <f t="shared" si="8"/>
        <v>0</v>
      </c>
      <c r="P258" s="196">
        <f t="shared" ref="P258:P321" si="9">O258-N258</f>
        <v>0</v>
      </c>
      <c r="Q258" s="50"/>
    </row>
    <row r="259" spans="1:17" ht="12.75" customHeight="1" x14ac:dyDescent="0.35">
      <c r="A259" s="2" t="s">
        <v>67</v>
      </c>
      <c r="B259" s="46">
        <v>45825</v>
      </c>
      <c r="C259" s="198" t="str">
        <f>_xlfn.XLOOKUP('Shift A'!$B259,WW!A:A,WW!B:B)</f>
        <v>WW03</v>
      </c>
      <c r="D259" s="5" t="s">
        <v>70</v>
      </c>
      <c r="E259" s="19" t="s">
        <v>71</v>
      </c>
      <c r="F259" s="5" t="s">
        <v>300</v>
      </c>
      <c r="G259" s="19" t="s">
        <v>273</v>
      </c>
      <c r="H259" s="19"/>
      <c r="I259" s="3">
        <v>6</v>
      </c>
      <c r="J259" s="34">
        <v>6</v>
      </c>
      <c r="K259" s="34">
        <v>6</v>
      </c>
      <c r="L259" s="199">
        <f t="shared" si="8"/>
        <v>0</v>
      </c>
      <c r="P259" s="196">
        <f t="shared" si="9"/>
        <v>0</v>
      </c>
      <c r="Q259" s="50"/>
    </row>
    <row r="260" spans="1:17" ht="12.75" customHeight="1" x14ac:dyDescent="0.35">
      <c r="A260" s="2" t="s">
        <v>67</v>
      </c>
      <c r="B260" s="46">
        <v>45825</v>
      </c>
      <c r="C260" s="198" t="str">
        <f>_xlfn.XLOOKUP('Shift A'!$B260,WW!A:A,WW!B:B)</f>
        <v>WW03</v>
      </c>
      <c r="D260" s="5" t="s">
        <v>70</v>
      </c>
      <c r="E260" s="19" t="s">
        <v>71</v>
      </c>
      <c r="F260" s="5" t="s">
        <v>301</v>
      </c>
      <c r="G260" s="19" t="s">
        <v>275</v>
      </c>
      <c r="H260" s="19"/>
      <c r="I260" s="3">
        <v>2</v>
      </c>
      <c r="J260" s="34">
        <v>2</v>
      </c>
      <c r="K260" s="34">
        <v>2</v>
      </c>
      <c r="L260" s="199">
        <f t="shared" si="8"/>
        <v>0</v>
      </c>
      <c r="P260" s="196">
        <f t="shared" si="9"/>
        <v>0</v>
      </c>
      <c r="Q260" s="50"/>
    </row>
    <row r="261" spans="1:17" ht="12.75" customHeight="1" x14ac:dyDescent="0.35">
      <c r="A261" s="2" t="s">
        <v>67</v>
      </c>
      <c r="B261" s="46">
        <v>45825</v>
      </c>
      <c r="C261" s="198" t="str">
        <f>_xlfn.XLOOKUP('Shift A'!$B261,WW!A:A,WW!B:B)</f>
        <v>WW03</v>
      </c>
      <c r="D261" s="5" t="s">
        <v>70</v>
      </c>
      <c r="E261" s="19" t="s">
        <v>71</v>
      </c>
      <c r="F261" s="5" t="s">
        <v>302</v>
      </c>
      <c r="G261" s="19" t="s">
        <v>277</v>
      </c>
      <c r="H261" s="19"/>
      <c r="I261" s="3">
        <v>2</v>
      </c>
      <c r="J261" s="34">
        <v>2</v>
      </c>
      <c r="K261" s="34">
        <v>2</v>
      </c>
      <c r="L261" s="199">
        <f t="shared" si="8"/>
        <v>0</v>
      </c>
      <c r="P261" s="196">
        <f t="shared" si="9"/>
        <v>0</v>
      </c>
      <c r="Q261" s="50"/>
    </row>
    <row r="262" spans="1:17" ht="12.75" customHeight="1" x14ac:dyDescent="0.35">
      <c r="A262" s="2" t="s">
        <v>67</v>
      </c>
      <c r="B262" s="46">
        <v>45825</v>
      </c>
      <c r="C262" s="198" t="str">
        <f>_xlfn.XLOOKUP('Shift A'!$B262,WW!A:A,WW!B:B)</f>
        <v>WW03</v>
      </c>
      <c r="D262" s="5" t="s">
        <v>70</v>
      </c>
      <c r="E262" s="19" t="s">
        <v>71</v>
      </c>
      <c r="F262" s="5" t="s">
        <v>80</v>
      </c>
      <c r="G262" s="19" t="s">
        <v>364</v>
      </c>
      <c r="H262" s="19"/>
      <c r="I262" s="3"/>
      <c r="J262" s="34">
        <v>1</v>
      </c>
      <c r="K262" s="34">
        <v>1</v>
      </c>
      <c r="L262" s="199">
        <f t="shared" si="8"/>
        <v>0</v>
      </c>
      <c r="P262" s="196">
        <f t="shared" si="9"/>
        <v>0</v>
      </c>
      <c r="Q262" s="50"/>
    </row>
    <row r="263" spans="1:17" ht="12.75" customHeight="1" x14ac:dyDescent="0.35">
      <c r="A263" s="2" t="s">
        <v>67</v>
      </c>
      <c r="B263" s="46">
        <v>45825</v>
      </c>
      <c r="C263" s="198" t="str">
        <f>_xlfn.XLOOKUP('Shift A'!$B263,WW!A:A,WW!B:B)</f>
        <v>WW03</v>
      </c>
      <c r="D263" s="5" t="s">
        <v>70</v>
      </c>
      <c r="E263" s="19" t="s">
        <v>84</v>
      </c>
      <c r="F263" s="5" t="s">
        <v>351</v>
      </c>
      <c r="G263" s="19" t="s">
        <v>352</v>
      </c>
      <c r="H263" s="19"/>
      <c r="I263" s="3">
        <v>2</v>
      </c>
      <c r="J263" s="34">
        <v>2</v>
      </c>
      <c r="K263" s="34">
        <v>2</v>
      </c>
      <c r="L263" s="199">
        <f t="shared" si="8"/>
        <v>0</v>
      </c>
      <c r="P263" s="196">
        <f t="shared" si="9"/>
        <v>0</v>
      </c>
      <c r="Q263" s="50"/>
    </row>
    <row r="264" spans="1:17" ht="12.75" customHeight="1" x14ac:dyDescent="0.35">
      <c r="A264" s="2" t="s">
        <v>67</v>
      </c>
      <c r="B264" s="46">
        <v>45825</v>
      </c>
      <c r="C264" s="198" t="str">
        <f>_xlfn.XLOOKUP('Shift A'!$B264,WW!A:A,WW!B:B)</f>
        <v>WW03</v>
      </c>
      <c r="D264" s="5" t="s">
        <v>70</v>
      </c>
      <c r="E264" s="19" t="s">
        <v>84</v>
      </c>
      <c r="F264" s="5" t="s">
        <v>353</v>
      </c>
      <c r="G264" s="19" t="s">
        <v>354</v>
      </c>
      <c r="H264" s="19"/>
      <c r="I264" s="3">
        <v>1</v>
      </c>
      <c r="J264" s="34">
        <v>1</v>
      </c>
      <c r="K264" s="34">
        <v>1</v>
      </c>
      <c r="L264" s="199">
        <f t="shared" si="8"/>
        <v>0</v>
      </c>
      <c r="P264" s="196">
        <f t="shared" si="9"/>
        <v>0</v>
      </c>
      <c r="Q264" s="50"/>
    </row>
    <row r="265" spans="1:17" ht="12.75" customHeight="1" x14ac:dyDescent="0.35">
      <c r="A265" s="2" t="s">
        <v>67</v>
      </c>
      <c r="B265" s="46">
        <v>45825</v>
      </c>
      <c r="C265" s="198" t="str">
        <f>_xlfn.XLOOKUP('Shift A'!$B265,WW!A:A,WW!B:B)</f>
        <v>WW03</v>
      </c>
      <c r="D265" s="5" t="s">
        <v>70</v>
      </c>
      <c r="E265" s="19" t="s">
        <v>84</v>
      </c>
      <c r="F265" s="5" t="s">
        <v>355</v>
      </c>
      <c r="G265" s="19" t="s">
        <v>356</v>
      </c>
      <c r="H265" s="19"/>
      <c r="I265" s="3">
        <v>3</v>
      </c>
      <c r="J265" s="34">
        <v>3</v>
      </c>
      <c r="K265" s="34">
        <v>3</v>
      </c>
      <c r="L265" s="199">
        <f t="shared" si="8"/>
        <v>0</v>
      </c>
      <c r="P265" s="196">
        <f t="shared" si="9"/>
        <v>0</v>
      </c>
      <c r="Q265" s="50"/>
    </row>
    <row r="266" spans="1:17" ht="12.75" customHeight="1" x14ac:dyDescent="0.35">
      <c r="A266" s="2" t="s">
        <v>67</v>
      </c>
      <c r="B266" s="46">
        <v>45825</v>
      </c>
      <c r="C266" s="198" t="str">
        <f>_xlfn.XLOOKUP('Shift A'!$B266,WW!A:A,WW!B:B)</f>
        <v>WW03</v>
      </c>
      <c r="D266" s="5" t="s">
        <v>70</v>
      </c>
      <c r="E266" s="19" t="s">
        <v>84</v>
      </c>
      <c r="F266" s="5" t="s">
        <v>357</v>
      </c>
      <c r="G266" s="19" t="s">
        <v>358</v>
      </c>
      <c r="H266" s="19"/>
      <c r="I266" s="3">
        <v>3</v>
      </c>
      <c r="J266" s="34">
        <v>3</v>
      </c>
      <c r="K266" s="34">
        <v>3</v>
      </c>
      <c r="L266" s="199">
        <f t="shared" si="8"/>
        <v>0</v>
      </c>
      <c r="N266" s="34">
        <v>1</v>
      </c>
      <c r="O266" s="34">
        <v>1</v>
      </c>
      <c r="P266" s="196">
        <f t="shared" si="9"/>
        <v>0</v>
      </c>
      <c r="Q266" s="50"/>
    </row>
    <row r="267" spans="1:17" ht="12.75" customHeight="1" x14ac:dyDescent="0.35">
      <c r="A267" s="2" t="s">
        <v>67</v>
      </c>
      <c r="B267" s="46">
        <v>45825</v>
      </c>
      <c r="C267" s="198" t="str">
        <f>_xlfn.XLOOKUP('Shift A'!$B267,WW!A:A,WW!B:B)</f>
        <v>WW03</v>
      </c>
      <c r="D267" s="5" t="s">
        <v>70</v>
      </c>
      <c r="E267" s="19" t="s">
        <v>84</v>
      </c>
      <c r="F267" s="5" t="s">
        <v>312</v>
      </c>
      <c r="G267" s="19" t="s">
        <v>359</v>
      </c>
      <c r="H267" s="19"/>
      <c r="I267" s="3">
        <v>1</v>
      </c>
      <c r="J267" s="34">
        <v>1</v>
      </c>
      <c r="K267" s="34">
        <v>1</v>
      </c>
      <c r="L267" s="199">
        <f t="shared" si="8"/>
        <v>0</v>
      </c>
      <c r="P267" s="196">
        <f t="shared" si="9"/>
        <v>0</v>
      </c>
      <c r="Q267" s="50"/>
    </row>
    <row r="268" spans="1:17" ht="12.75" customHeight="1" x14ac:dyDescent="0.35">
      <c r="A268" s="2" t="s">
        <v>67</v>
      </c>
      <c r="B268" s="46">
        <v>45825</v>
      </c>
      <c r="C268" s="198" t="str">
        <f>_xlfn.XLOOKUP('Shift A'!$B268,WW!A:A,WW!B:B)</f>
        <v>WW03</v>
      </c>
      <c r="D268" s="5" t="s">
        <v>85</v>
      </c>
      <c r="E268" s="19" t="s">
        <v>73</v>
      </c>
      <c r="F268" s="5" t="s">
        <v>303</v>
      </c>
      <c r="G268" s="19" t="s">
        <v>247</v>
      </c>
      <c r="H268" s="19"/>
      <c r="I268" s="3">
        <v>1</v>
      </c>
      <c r="J268" s="34">
        <v>1</v>
      </c>
      <c r="K268" s="34">
        <v>1</v>
      </c>
      <c r="L268" s="199">
        <f t="shared" si="8"/>
        <v>0</v>
      </c>
      <c r="P268" s="196">
        <f t="shared" si="9"/>
        <v>0</v>
      </c>
      <c r="Q268" s="50"/>
    </row>
    <row r="269" spans="1:17" ht="12.75" customHeight="1" x14ac:dyDescent="0.35">
      <c r="A269" s="2" t="s">
        <v>67</v>
      </c>
      <c r="B269" s="46">
        <v>45825</v>
      </c>
      <c r="C269" s="198" t="str">
        <f>_xlfn.XLOOKUP('Shift A'!$B269,WW!A:A,WW!B:B)</f>
        <v>WW03</v>
      </c>
      <c r="D269" s="5" t="s">
        <v>85</v>
      </c>
      <c r="E269" s="19" t="s">
        <v>73</v>
      </c>
      <c r="F269" s="5" t="s">
        <v>279</v>
      </c>
      <c r="G269" s="19" t="s">
        <v>280</v>
      </c>
      <c r="H269" s="19"/>
      <c r="I269" s="3">
        <v>1</v>
      </c>
      <c r="J269" s="34">
        <v>1</v>
      </c>
      <c r="K269" s="34">
        <v>1</v>
      </c>
      <c r="L269" s="199">
        <f t="shared" si="8"/>
        <v>0</v>
      </c>
      <c r="P269" s="196">
        <f t="shared" si="9"/>
        <v>0</v>
      </c>
      <c r="Q269" s="50"/>
    </row>
    <row r="270" spans="1:17" ht="12.75" customHeight="1" x14ac:dyDescent="0.35">
      <c r="A270" s="2" t="s">
        <v>67</v>
      </c>
      <c r="B270" s="46">
        <v>45825</v>
      </c>
      <c r="C270" s="198" t="str">
        <f>_xlfn.XLOOKUP('Shift A'!$B270,WW!A:A,WW!B:B)</f>
        <v>WW03</v>
      </c>
      <c r="D270" s="5" t="s">
        <v>85</v>
      </c>
      <c r="E270" s="19" t="s">
        <v>73</v>
      </c>
      <c r="F270" s="5" t="s">
        <v>281</v>
      </c>
      <c r="G270" s="19" t="s">
        <v>251</v>
      </c>
      <c r="H270" s="19"/>
      <c r="I270" s="3">
        <v>1</v>
      </c>
      <c r="J270" s="34">
        <v>1</v>
      </c>
      <c r="K270" s="34">
        <v>1</v>
      </c>
      <c r="L270" s="199">
        <f t="shared" si="8"/>
        <v>0</v>
      </c>
      <c r="P270" s="196">
        <f t="shared" si="9"/>
        <v>0</v>
      </c>
      <c r="Q270" s="50"/>
    </row>
    <row r="271" spans="1:17" ht="12.75" customHeight="1" x14ac:dyDescent="0.35">
      <c r="A271" s="2" t="s">
        <v>67</v>
      </c>
      <c r="B271" s="46">
        <v>45825</v>
      </c>
      <c r="C271" s="198" t="str">
        <f>_xlfn.XLOOKUP('Shift A'!$B271,WW!A:A,WW!B:B)</f>
        <v>WW03</v>
      </c>
      <c r="D271" s="5" t="s">
        <v>85</v>
      </c>
      <c r="E271" s="19" t="s">
        <v>73</v>
      </c>
      <c r="F271" s="5" t="s">
        <v>282</v>
      </c>
      <c r="G271" s="19" t="s">
        <v>253</v>
      </c>
      <c r="H271" s="19"/>
      <c r="I271" s="3">
        <v>1</v>
      </c>
      <c r="J271" s="34">
        <v>1</v>
      </c>
      <c r="K271" s="34">
        <v>1</v>
      </c>
      <c r="L271" s="199">
        <f t="shared" si="8"/>
        <v>0</v>
      </c>
      <c r="P271" s="196">
        <f t="shared" si="9"/>
        <v>0</v>
      </c>
      <c r="Q271" s="50"/>
    </row>
    <row r="272" spans="1:17" ht="12.75" customHeight="1" x14ac:dyDescent="0.35">
      <c r="A272" s="2" t="s">
        <v>67</v>
      </c>
      <c r="B272" s="46">
        <v>45825</v>
      </c>
      <c r="C272" s="198" t="str">
        <f>_xlfn.XLOOKUP('Shift A'!$B272,WW!A:A,WW!B:B)</f>
        <v>WW03</v>
      </c>
      <c r="D272" s="5" t="s">
        <v>85</v>
      </c>
      <c r="E272" s="19" t="s">
        <v>73</v>
      </c>
      <c r="F272" s="5" t="s">
        <v>283</v>
      </c>
      <c r="G272" s="19" t="s">
        <v>284</v>
      </c>
      <c r="H272" s="19"/>
      <c r="I272" s="3">
        <v>2</v>
      </c>
      <c r="J272" s="34">
        <v>2</v>
      </c>
      <c r="K272" s="34">
        <v>2</v>
      </c>
      <c r="L272" s="199">
        <f t="shared" si="8"/>
        <v>0</v>
      </c>
      <c r="P272" s="196">
        <f t="shared" si="9"/>
        <v>0</v>
      </c>
      <c r="Q272" s="50"/>
    </row>
    <row r="273" spans="1:17" ht="12.75" customHeight="1" x14ac:dyDescent="0.35">
      <c r="A273" s="2" t="s">
        <v>67</v>
      </c>
      <c r="B273" s="46">
        <v>45825</v>
      </c>
      <c r="C273" s="198" t="str">
        <f>_xlfn.XLOOKUP('Shift A'!$B273,WW!A:A,WW!B:B)</f>
        <v>WW03</v>
      </c>
      <c r="D273" s="5" t="s">
        <v>85</v>
      </c>
      <c r="E273" s="19" t="s">
        <v>73</v>
      </c>
      <c r="F273" s="5" t="s">
        <v>285</v>
      </c>
      <c r="G273" s="19" t="s">
        <v>255</v>
      </c>
      <c r="H273" s="19"/>
      <c r="I273" s="3">
        <v>2</v>
      </c>
      <c r="J273" s="34">
        <v>2</v>
      </c>
      <c r="K273" s="34">
        <v>2</v>
      </c>
      <c r="L273" s="199">
        <f t="shared" si="8"/>
        <v>0</v>
      </c>
      <c r="P273" s="196">
        <f t="shared" si="9"/>
        <v>0</v>
      </c>
      <c r="Q273" s="50"/>
    </row>
    <row r="274" spans="1:17" ht="12.75" customHeight="1" x14ac:dyDescent="0.35">
      <c r="A274" s="2" t="s">
        <v>67</v>
      </c>
      <c r="B274" s="46">
        <v>45825</v>
      </c>
      <c r="C274" s="198" t="str">
        <f>_xlfn.XLOOKUP('Shift A'!$B274,WW!A:A,WW!B:B)</f>
        <v>WW03</v>
      </c>
      <c r="D274" s="5" t="s">
        <v>85</v>
      </c>
      <c r="E274" s="19" t="s">
        <v>73</v>
      </c>
      <c r="F274" s="5" t="s">
        <v>286</v>
      </c>
      <c r="G274" s="19" t="s">
        <v>257</v>
      </c>
      <c r="H274" s="19"/>
      <c r="I274" s="3">
        <v>12</v>
      </c>
      <c r="J274" s="34">
        <v>12</v>
      </c>
      <c r="K274" s="34">
        <v>12</v>
      </c>
      <c r="L274" s="199">
        <f t="shared" si="8"/>
        <v>0</v>
      </c>
      <c r="P274" s="196">
        <f t="shared" si="9"/>
        <v>0</v>
      </c>
      <c r="Q274" s="50"/>
    </row>
    <row r="275" spans="1:17" ht="12.75" customHeight="1" x14ac:dyDescent="0.35">
      <c r="A275" s="2" t="s">
        <v>67</v>
      </c>
      <c r="B275" s="46">
        <v>45825</v>
      </c>
      <c r="C275" s="198" t="str">
        <f>_xlfn.XLOOKUP('Shift A'!$B275,WW!A:A,WW!B:B)</f>
        <v>WW03</v>
      </c>
      <c r="D275" s="5" t="s">
        <v>85</v>
      </c>
      <c r="E275" s="19" t="s">
        <v>73</v>
      </c>
      <c r="F275" s="5" t="s">
        <v>287</v>
      </c>
      <c r="G275" s="19" t="s">
        <v>288</v>
      </c>
      <c r="H275" s="19"/>
      <c r="I275" s="3">
        <v>1</v>
      </c>
      <c r="J275" s="34">
        <v>1</v>
      </c>
      <c r="K275" s="34">
        <v>1</v>
      </c>
      <c r="L275" s="199">
        <f t="shared" si="8"/>
        <v>0</v>
      </c>
      <c r="P275" s="196">
        <f t="shared" si="9"/>
        <v>0</v>
      </c>
      <c r="Q275" s="50"/>
    </row>
    <row r="276" spans="1:17" ht="12.75" customHeight="1" x14ac:dyDescent="0.35">
      <c r="A276" s="2" t="s">
        <v>67</v>
      </c>
      <c r="B276" s="46">
        <v>45825</v>
      </c>
      <c r="C276" s="198" t="str">
        <f>_xlfn.XLOOKUP('Shift A'!$B276,WW!A:A,WW!B:B)</f>
        <v>WW03</v>
      </c>
      <c r="D276" s="5" t="s">
        <v>85</v>
      </c>
      <c r="E276" s="19" t="s">
        <v>73</v>
      </c>
      <c r="F276" s="5" t="s">
        <v>289</v>
      </c>
      <c r="G276" s="19" t="s">
        <v>290</v>
      </c>
      <c r="H276" s="19"/>
      <c r="I276" s="3">
        <v>1</v>
      </c>
      <c r="J276" s="34">
        <v>1</v>
      </c>
      <c r="K276" s="34">
        <v>1</v>
      </c>
      <c r="L276" s="199">
        <f t="shared" si="8"/>
        <v>0</v>
      </c>
      <c r="P276" s="196">
        <f t="shared" si="9"/>
        <v>0</v>
      </c>
      <c r="Q276" s="50"/>
    </row>
    <row r="277" spans="1:17" ht="12.75" customHeight="1" x14ac:dyDescent="0.35">
      <c r="A277" s="2" t="s">
        <v>67</v>
      </c>
      <c r="B277" s="46">
        <v>45825</v>
      </c>
      <c r="C277" s="198" t="str">
        <f>_xlfn.XLOOKUP('Shift A'!$B277,WW!A:A,WW!B:B)</f>
        <v>WW03</v>
      </c>
      <c r="D277" s="5" t="s">
        <v>85</v>
      </c>
      <c r="E277" s="19" t="s">
        <v>73</v>
      </c>
      <c r="F277" s="5" t="s">
        <v>291</v>
      </c>
      <c r="G277" s="19" t="s">
        <v>260</v>
      </c>
      <c r="H277" s="19"/>
      <c r="I277" s="3">
        <v>4</v>
      </c>
      <c r="J277" s="34">
        <v>4</v>
      </c>
      <c r="K277" s="34">
        <v>4</v>
      </c>
      <c r="L277" s="199">
        <f t="shared" si="8"/>
        <v>0</v>
      </c>
      <c r="P277" s="196">
        <f t="shared" si="9"/>
        <v>0</v>
      </c>
      <c r="Q277" s="50"/>
    </row>
    <row r="278" spans="1:17" ht="12.75" customHeight="1" x14ac:dyDescent="0.35">
      <c r="A278" s="2" t="s">
        <v>67</v>
      </c>
      <c r="B278" s="46">
        <v>45825</v>
      </c>
      <c r="C278" s="198" t="str">
        <f>_xlfn.XLOOKUP('Shift A'!$B278,WW!A:A,WW!B:B)</f>
        <v>WW03</v>
      </c>
      <c r="D278" s="5" t="s">
        <v>85</v>
      </c>
      <c r="E278" s="19" t="s">
        <v>73</v>
      </c>
      <c r="F278" s="5" t="s">
        <v>292</v>
      </c>
      <c r="G278" s="19" t="s">
        <v>293</v>
      </c>
      <c r="H278" s="19"/>
      <c r="I278" s="3">
        <v>2</v>
      </c>
      <c r="J278" s="34">
        <v>2</v>
      </c>
      <c r="K278" s="34">
        <v>2</v>
      </c>
      <c r="L278" s="199">
        <f t="shared" si="8"/>
        <v>0</v>
      </c>
      <c r="P278" s="196">
        <f t="shared" si="9"/>
        <v>0</v>
      </c>
      <c r="Q278" s="50"/>
    </row>
    <row r="279" spans="1:17" ht="12.75" customHeight="1" x14ac:dyDescent="0.35">
      <c r="A279" s="2" t="s">
        <v>67</v>
      </c>
      <c r="B279" s="46">
        <v>45825</v>
      </c>
      <c r="C279" s="198" t="str">
        <f>_xlfn.XLOOKUP('Shift A'!$B279,WW!A:A,WW!B:B)</f>
        <v>WW03</v>
      </c>
      <c r="D279" s="5" t="s">
        <v>85</v>
      </c>
      <c r="E279" s="19" t="s">
        <v>73</v>
      </c>
      <c r="F279" s="5" t="s">
        <v>294</v>
      </c>
      <c r="G279" s="19" t="s">
        <v>263</v>
      </c>
      <c r="H279" s="19"/>
      <c r="I279" s="3">
        <v>2</v>
      </c>
      <c r="J279" s="34">
        <v>2</v>
      </c>
      <c r="K279" s="34">
        <v>2</v>
      </c>
      <c r="L279" s="199">
        <f t="shared" si="8"/>
        <v>0</v>
      </c>
      <c r="P279" s="196">
        <f t="shared" si="9"/>
        <v>0</v>
      </c>
      <c r="Q279" s="50"/>
    </row>
    <row r="280" spans="1:17" ht="12.75" customHeight="1" x14ac:dyDescent="0.35">
      <c r="A280" s="2" t="s">
        <v>67</v>
      </c>
      <c r="B280" s="46">
        <v>45825</v>
      </c>
      <c r="C280" s="198" t="str">
        <f>_xlfn.XLOOKUP('Shift A'!$B280,WW!A:A,WW!B:B)</f>
        <v>WW03</v>
      </c>
      <c r="D280" s="5" t="s">
        <v>85</v>
      </c>
      <c r="E280" s="19" t="s">
        <v>73</v>
      </c>
      <c r="F280" s="5" t="s">
        <v>295</v>
      </c>
      <c r="G280" s="19" t="s">
        <v>296</v>
      </c>
      <c r="H280" s="19"/>
      <c r="I280" s="3">
        <v>1</v>
      </c>
      <c r="J280" s="34">
        <v>1</v>
      </c>
      <c r="K280" s="34">
        <v>1</v>
      </c>
      <c r="L280" s="199">
        <f t="shared" si="8"/>
        <v>0</v>
      </c>
      <c r="P280" s="196">
        <f t="shared" si="9"/>
        <v>0</v>
      </c>
      <c r="Q280" s="50"/>
    </row>
    <row r="281" spans="1:17" ht="12.75" customHeight="1" x14ac:dyDescent="0.35">
      <c r="A281" s="2" t="s">
        <v>67</v>
      </c>
      <c r="B281" s="46">
        <v>45825</v>
      </c>
      <c r="C281" s="198" t="str">
        <f>_xlfn.XLOOKUP('Shift A'!$B281,WW!A:A,WW!B:B)</f>
        <v>WW03</v>
      </c>
      <c r="D281" s="5" t="s">
        <v>85</v>
      </c>
      <c r="E281" s="19" t="s">
        <v>73</v>
      </c>
      <c r="F281" s="5" t="s">
        <v>265</v>
      </c>
      <c r="G281" s="19" t="s">
        <v>266</v>
      </c>
      <c r="H281" s="19"/>
      <c r="I281" s="3">
        <v>5</v>
      </c>
      <c r="J281" s="34">
        <v>5</v>
      </c>
      <c r="K281" s="34">
        <v>5</v>
      </c>
      <c r="L281" s="199">
        <f t="shared" si="8"/>
        <v>0</v>
      </c>
      <c r="P281" s="196">
        <f t="shared" si="9"/>
        <v>0</v>
      </c>
      <c r="Q281" s="50"/>
    </row>
    <row r="282" spans="1:17" ht="12.75" customHeight="1" x14ac:dyDescent="0.35">
      <c r="A282" s="2" t="s">
        <v>67</v>
      </c>
      <c r="B282" s="46">
        <v>45825</v>
      </c>
      <c r="C282" s="198" t="str">
        <f>_xlfn.XLOOKUP('Shift A'!$B282,WW!A:A,WW!B:B)</f>
        <v>WW03</v>
      </c>
      <c r="D282" s="5" t="s">
        <v>85</v>
      </c>
      <c r="E282" s="19" t="s">
        <v>73</v>
      </c>
      <c r="F282" s="5" t="s">
        <v>297</v>
      </c>
      <c r="G282" s="19" t="s">
        <v>298</v>
      </c>
      <c r="H282" s="19"/>
      <c r="I282" s="3">
        <v>3</v>
      </c>
      <c r="J282" s="34">
        <v>3</v>
      </c>
      <c r="K282" s="34">
        <v>3</v>
      </c>
      <c r="L282" s="199">
        <f t="shared" si="8"/>
        <v>0</v>
      </c>
      <c r="P282" s="196">
        <f t="shared" si="9"/>
        <v>0</v>
      </c>
      <c r="Q282" s="50"/>
    </row>
    <row r="283" spans="1:17" ht="12.75" customHeight="1" x14ac:dyDescent="0.35">
      <c r="A283" s="2" t="s">
        <v>67</v>
      </c>
      <c r="B283" s="46">
        <v>45825</v>
      </c>
      <c r="C283" s="198" t="str">
        <f>_xlfn.XLOOKUP('Shift A'!$B283,WW!A:A,WW!B:B)</f>
        <v>WW03</v>
      </c>
      <c r="D283" s="5" t="s">
        <v>85</v>
      </c>
      <c r="E283" s="19" t="s">
        <v>73</v>
      </c>
      <c r="F283" s="5" t="s">
        <v>299</v>
      </c>
      <c r="G283" s="19" t="s">
        <v>271</v>
      </c>
      <c r="H283" s="19"/>
      <c r="I283" s="3">
        <v>10</v>
      </c>
      <c r="J283" s="34">
        <v>10</v>
      </c>
      <c r="K283" s="34">
        <v>10</v>
      </c>
      <c r="L283" s="199">
        <f t="shared" si="8"/>
        <v>0</v>
      </c>
      <c r="P283" s="196">
        <f t="shared" si="9"/>
        <v>0</v>
      </c>
      <c r="Q283" s="50"/>
    </row>
    <row r="284" spans="1:17" ht="12.75" customHeight="1" x14ac:dyDescent="0.35">
      <c r="A284" s="2" t="s">
        <v>67</v>
      </c>
      <c r="B284" s="46">
        <v>45825</v>
      </c>
      <c r="C284" s="198" t="str">
        <f>_xlfn.XLOOKUP('Shift A'!$B284,WW!A:A,WW!B:B)</f>
        <v>WW03</v>
      </c>
      <c r="D284" s="5" t="s">
        <v>85</v>
      </c>
      <c r="E284" s="19" t="s">
        <v>73</v>
      </c>
      <c r="F284" s="5" t="s">
        <v>300</v>
      </c>
      <c r="G284" s="19" t="s">
        <v>273</v>
      </c>
      <c r="H284" s="19"/>
      <c r="I284" s="3">
        <v>6</v>
      </c>
      <c r="J284" s="34">
        <v>6</v>
      </c>
      <c r="K284" s="34">
        <v>6</v>
      </c>
      <c r="L284" s="199">
        <f t="shared" si="8"/>
        <v>0</v>
      </c>
      <c r="P284" s="196">
        <f t="shared" si="9"/>
        <v>0</v>
      </c>
      <c r="Q284" s="50"/>
    </row>
    <row r="285" spans="1:17" ht="12.75" customHeight="1" x14ac:dyDescent="0.35">
      <c r="A285" s="2" t="s">
        <v>67</v>
      </c>
      <c r="B285" s="46">
        <v>45825</v>
      </c>
      <c r="C285" s="198" t="str">
        <f>_xlfn.XLOOKUP('Shift A'!$B285,WW!A:A,WW!B:B)</f>
        <v>WW03</v>
      </c>
      <c r="D285" s="5" t="s">
        <v>85</v>
      </c>
      <c r="E285" s="19" t="s">
        <v>73</v>
      </c>
      <c r="F285" s="5" t="s">
        <v>301</v>
      </c>
      <c r="G285" s="19" t="s">
        <v>275</v>
      </c>
      <c r="H285" s="19"/>
      <c r="I285" s="3">
        <v>2</v>
      </c>
      <c r="J285" s="34">
        <v>2</v>
      </c>
      <c r="K285" s="34">
        <v>2</v>
      </c>
      <c r="L285" s="199">
        <f t="shared" si="8"/>
        <v>0</v>
      </c>
      <c r="P285" s="196">
        <f t="shared" si="9"/>
        <v>0</v>
      </c>
      <c r="Q285" s="50"/>
    </row>
    <row r="286" spans="1:17" ht="12.75" customHeight="1" x14ac:dyDescent="0.35">
      <c r="A286" s="2" t="s">
        <v>67</v>
      </c>
      <c r="B286" s="46">
        <v>45825</v>
      </c>
      <c r="C286" s="198" t="str">
        <f>_xlfn.XLOOKUP('Shift A'!$B286,WW!A:A,WW!B:B)</f>
        <v>WW03</v>
      </c>
      <c r="D286" s="5" t="s">
        <v>85</v>
      </c>
      <c r="E286" s="19" t="s">
        <v>73</v>
      </c>
      <c r="F286" s="5" t="s">
        <v>302</v>
      </c>
      <c r="G286" s="19" t="s">
        <v>277</v>
      </c>
      <c r="H286" s="19"/>
      <c r="I286" s="3">
        <v>2</v>
      </c>
      <c r="J286" s="34">
        <v>2</v>
      </c>
      <c r="K286" s="34">
        <v>2</v>
      </c>
      <c r="L286" s="199">
        <f t="shared" si="8"/>
        <v>0</v>
      </c>
      <c r="P286" s="196">
        <f t="shared" si="9"/>
        <v>0</v>
      </c>
      <c r="Q286" s="50"/>
    </row>
    <row r="287" spans="1:17" ht="12.75" customHeight="1" x14ac:dyDescent="0.35">
      <c r="A287" s="2" t="s">
        <v>67</v>
      </c>
      <c r="B287" s="46">
        <v>45825</v>
      </c>
      <c r="C287" s="198" t="str">
        <f>_xlfn.XLOOKUP('Shift A'!$B287,WW!A:A,WW!B:B)</f>
        <v>WW03</v>
      </c>
      <c r="D287" s="5" t="s">
        <v>85</v>
      </c>
      <c r="E287" s="19" t="s">
        <v>73</v>
      </c>
      <c r="F287" s="5" t="s">
        <v>80</v>
      </c>
      <c r="G287" s="19" t="s">
        <v>364</v>
      </c>
      <c r="H287" s="19"/>
      <c r="I287" s="3">
        <v>1</v>
      </c>
      <c r="J287" s="34">
        <v>1</v>
      </c>
      <c r="K287" s="34">
        <v>1</v>
      </c>
      <c r="L287" s="199">
        <f t="shared" si="8"/>
        <v>0</v>
      </c>
      <c r="P287" s="196">
        <f t="shared" si="9"/>
        <v>0</v>
      </c>
      <c r="Q287" s="50"/>
    </row>
    <row r="288" spans="1:17" ht="12.75" customHeight="1" x14ac:dyDescent="0.35">
      <c r="A288" s="2" t="s">
        <v>67</v>
      </c>
      <c r="B288" s="46">
        <v>45825</v>
      </c>
      <c r="C288" s="198" t="str">
        <f>_xlfn.XLOOKUP('Shift A'!$B288,WW!A:A,WW!B:B)</f>
        <v>WW03</v>
      </c>
      <c r="D288" s="5" t="s">
        <v>86</v>
      </c>
      <c r="E288" s="19" t="s">
        <v>81</v>
      </c>
      <c r="F288" s="5" t="s">
        <v>236</v>
      </c>
      <c r="G288" s="19" t="s">
        <v>237</v>
      </c>
      <c r="H288" s="19"/>
      <c r="I288" s="3">
        <v>1</v>
      </c>
      <c r="J288" s="34">
        <v>1</v>
      </c>
      <c r="K288" s="34">
        <v>1</v>
      </c>
      <c r="L288" s="199">
        <f t="shared" si="8"/>
        <v>0</v>
      </c>
      <c r="P288" s="196">
        <f t="shared" si="9"/>
        <v>0</v>
      </c>
      <c r="Q288" s="50"/>
    </row>
    <row r="289" spans="1:17" ht="12.75" customHeight="1" x14ac:dyDescent="0.35">
      <c r="A289" s="2" t="s">
        <v>67</v>
      </c>
      <c r="B289" s="46">
        <v>45825</v>
      </c>
      <c r="C289" s="198" t="str">
        <f>_xlfn.XLOOKUP('Shift A'!$B289,WW!A:A,WW!B:B)</f>
        <v>WW03</v>
      </c>
      <c r="D289" s="5" t="s">
        <v>86</v>
      </c>
      <c r="E289" s="19" t="s">
        <v>81</v>
      </c>
      <c r="F289" s="5" t="s">
        <v>238</v>
      </c>
      <c r="G289" s="19" t="s">
        <v>239</v>
      </c>
      <c r="H289" s="19"/>
      <c r="I289" s="3"/>
      <c r="K289" s="34">
        <v>1</v>
      </c>
      <c r="L289" s="199">
        <f t="shared" si="8"/>
        <v>1</v>
      </c>
      <c r="M289" s="3">
        <v>6</v>
      </c>
      <c r="N289" s="34">
        <v>5</v>
      </c>
      <c r="O289" s="34">
        <v>6</v>
      </c>
      <c r="P289" s="196">
        <f t="shared" si="9"/>
        <v>1</v>
      </c>
      <c r="Q289" s="50"/>
    </row>
    <row r="290" spans="1:17" ht="12.75" customHeight="1" x14ac:dyDescent="0.35">
      <c r="A290" s="2" t="s">
        <v>67</v>
      </c>
      <c r="B290" s="46">
        <v>45825</v>
      </c>
      <c r="C290" s="198" t="str">
        <f>_xlfn.XLOOKUP('Shift A'!$B290,WW!A:A,WW!B:B)</f>
        <v>WW03</v>
      </c>
      <c r="D290" s="5" t="s">
        <v>86</v>
      </c>
      <c r="E290" s="19" t="s">
        <v>81</v>
      </c>
      <c r="F290" s="5" t="s">
        <v>240</v>
      </c>
      <c r="G290" s="19" t="s">
        <v>241</v>
      </c>
      <c r="H290" s="19"/>
      <c r="I290" s="3">
        <v>1</v>
      </c>
      <c r="J290" s="34">
        <v>1</v>
      </c>
      <c r="K290" s="34">
        <v>1</v>
      </c>
      <c r="L290" s="199">
        <f t="shared" si="8"/>
        <v>0</v>
      </c>
      <c r="P290" s="196">
        <f t="shared" si="9"/>
        <v>0</v>
      </c>
      <c r="Q290" s="50"/>
    </row>
    <row r="291" spans="1:17" ht="12.75" customHeight="1" x14ac:dyDescent="0.35">
      <c r="A291" s="2" t="s">
        <v>67</v>
      </c>
      <c r="B291" s="46">
        <v>45825</v>
      </c>
      <c r="C291" s="198" t="str">
        <f>_xlfn.XLOOKUP('Shift A'!$B291,WW!A:A,WW!B:B)</f>
        <v>WW03</v>
      </c>
      <c r="D291" s="5" t="s">
        <v>86</v>
      </c>
      <c r="E291" s="19" t="s">
        <v>81</v>
      </c>
      <c r="F291" s="5" t="s">
        <v>242</v>
      </c>
      <c r="G291" s="19" t="s">
        <v>243</v>
      </c>
      <c r="H291" s="19"/>
      <c r="I291" s="3"/>
      <c r="L291" s="199">
        <f t="shared" si="8"/>
        <v>0</v>
      </c>
      <c r="P291" s="196">
        <f t="shared" si="9"/>
        <v>0</v>
      </c>
      <c r="Q291" s="50"/>
    </row>
    <row r="292" spans="1:17" ht="12.75" customHeight="1" x14ac:dyDescent="0.35">
      <c r="A292" s="2" t="s">
        <v>67</v>
      </c>
      <c r="B292" s="46">
        <v>45825</v>
      </c>
      <c r="C292" s="198" t="str">
        <f>_xlfn.XLOOKUP('Shift A'!$B292,WW!A:A,WW!B:B)</f>
        <v>WW03</v>
      </c>
      <c r="D292" s="5" t="s">
        <v>86</v>
      </c>
      <c r="E292" s="19" t="s">
        <v>81</v>
      </c>
      <c r="F292" s="5" t="s">
        <v>244</v>
      </c>
      <c r="G292" s="19" t="s">
        <v>245</v>
      </c>
      <c r="H292" s="19"/>
      <c r="I292" s="3">
        <v>1</v>
      </c>
      <c r="J292" s="34">
        <v>1</v>
      </c>
      <c r="K292" s="34">
        <v>1</v>
      </c>
      <c r="L292" s="199">
        <f t="shared" si="8"/>
        <v>0</v>
      </c>
      <c r="P292" s="196">
        <f t="shared" si="9"/>
        <v>0</v>
      </c>
      <c r="Q292" s="50"/>
    </row>
    <row r="293" spans="1:17" ht="12.75" customHeight="1" x14ac:dyDescent="0.35">
      <c r="A293" s="2" t="s">
        <v>67</v>
      </c>
      <c r="B293" s="46">
        <v>45825</v>
      </c>
      <c r="C293" s="198" t="str">
        <f>_xlfn.XLOOKUP('Shift A'!$B293,WW!A:A,WW!B:B)</f>
        <v>WW03</v>
      </c>
      <c r="D293" s="5" t="s">
        <v>86</v>
      </c>
      <c r="E293" s="19" t="s">
        <v>74</v>
      </c>
      <c r="F293" s="5" t="s">
        <v>304</v>
      </c>
      <c r="G293" s="19" t="s">
        <v>247</v>
      </c>
      <c r="H293" s="19"/>
      <c r="I293" s="3">
        <v>1</v>
      </c>
      <c r="J293" s="34">
        <v>1</v>
      </c>
      <c r="K293" s="34">
        <v>0</v>
      </c>
      <c r="L293" s="199">
        <f t="shared" si="8"/>
        <v>-1</v>
      </c>
      <c r="P293" s="196">
        <f t="shared" si="9"/>
        <v>0</v>
      </c>
      <c r="Q293" s="50"/>
    </row>
    <row r="294" spans="1:17" ht="12.75" customHeight="1" x14ac:dyDescent="0.35">
      <c r="A294" s="2" t="s">
        <v>67</v>
      </c>
      <c r="B294" s="46">
        <v>45825</v>
      </c>
      <c r="C294" s="198" t="str">
        <f>_xlfn.XLOOKUP('Shift A'!$B294,WW!A:A,WW!B:B)</f>
        <v>WW03</v>
      </c>
      <c r="D294" s="5" t="s">
        <v>86</v>
      </c>
      <c r="E294" s="19" t="s">
        <v>74</v>
      </c>
      <c r="F294" s="5" t="s">
        <v>305</v>
      </c>
      <c r="G294" s="19" t="s">
        <v>280</v>
      </c>
      <c r="H294" s="19"/>
      <c r="I294" s="3">
        <v>1</v>
      </c>
      <c r="J294" s="34">
        <v>1</v>
      </c>
      <c r="K294" s="34">
        <v>1</v>
      </c>
      <c r="L294" s="199">
        <f t="shared" si="8"/>
        <v>0</v>
      </c>
      <c r="P294" s="196">
        <f t="shared" si="9"/>
        <v>0</v>
      </c>
      <c r="Q294" s="50"/>
    </row>
    <row r="295" spans="1:17" ht="12.75" customHeight="1" x14ac:dyDescent="0.35">
      <c r="A295" s="2" t="s">
        <v>67</v>
      </c>
      <c r="B295" s="46">
        <v>45825</v>
      </c>
      <c r="C295" s="198" t="str">
        <f>_xlfn.XLOOKUP('Shift A'!$B295,WW!A:A,WW!B:B)</f>
        <v>WW03</v>
      </c>
      <c r="D295" s="5" t="s">
        <v>86</v>
      </c>
      <c r="E295" s="19" t="s">
        <v>74</v>
      </c>
      <c r="F295" s="5" t="s">
        <v>281</v>
      </c>
      <c r="G295" s="19" t="s">
        <v>251</v>
      </c>
      <c r="H295" s="19"/>
      <c r="I295" s="3">
        <v>1</v>
      </c>
      <c r="J295" s="34">
        <v>1</v>
      </c>
      <c r="K295" s="34">
        <v>1</v>
      </c>
      <c r="L295" s="199">
        <f t="shared" si="8"/>
        <v>0</v>
      </c>
      <c r="P295" s="196">
        <f t="shared" si="9"/>
        <v>0</v>
      </c>
      <c r="Q295" s="50"/>
    </row>
    <row r="296" spans="1:17" ht="12.75" customHeight="1" x14ac:dyDescent="0.35">
      <c r="A296" s="2" t="s">
        <v>67</v>
      </c>
      <c r="B296" s="46">
        <v>45825</v>
      </c>
      <c r="C296" s="198" t="str">
        <f>_xlfn.XLOOKUP('Shift A'!$B296,WW!A:A,WW!B:B)</f>
        <v>WW03</v>
      </c>
      <c r="D296" s="5" t="s">
        <v>86</v>
      </c>
      <c r="E296" s="19" t="s">
        <v>74</v>
      </c>
      <c r="F296" s="5" t="s">
        <v>282</v>
      </c>
      <c r="G296" s="19" t="s">
        <v>253</v>
      </c>
      <c r="H296" s="19"/>
      <c r="I296" s="3">
        <v>1</v>
      </c>
      <c r="J296" s="34">
        <v>1</v>
      </c>
      <c r="K296" s="34">
        <v>1</v>
      </c>
      <c r="L296" s="199">
        <f t="shared" si="8"/>
        <v>0</v>
      </c>
      <c r="P296" s="196">
        <f t="shared" si="9"/>
        <v>0</v>
      </c>
      <c r="Q296" s="50"/>
    </row>
    <row r="297" spans="1:17" ht="12.75" customHeight="1" x14ac:dyDescent="0.35">
      <c r="A297" s="2" t="s">
        <v>67</v>
      </c>
      <c r="B297" s="46">
        <v>45825</v>
      </c>
      <c r="C297" s="198" t="str">
        <f>_xlfn.XLOOKUP('Shift A'!$B297,WW!A:A,WW!B:B)</f>
        <v>WW03</v>
      </c>
      <c r="D297" s="5" t="s">
        <v>86</v>
      </c>
      <c r="E297" s="19" t="s">
        <v>74</v>
      </c>
      <c r="F297" s="5" t="s">
        <v>283</v>
      </c>
      <c r="G297" s="19" t="s">
        <v>284</v>
      </c>
      <c r="H297" s="19"/>
      <c r="I297" s="3">
        <v>2</v>
      </c>
      <c r="J297" s="34">
        <v>2</v>
      </c>
      <c r="K297" s="34">
        <v>2</v>
      </c>
      <c r="L297" s="199">
        <f t="shared" si="8"/>
        <v>0</v>
      </c>
      <c r="P297" s="196">
        <f t="shared" si="9"/>
        <v>0</v>
      </c>
      <c r="Q297" s="50"/>
    </row>
    <row r="298" spans="1:17" ht="12.75" customHeight="1" x14ac:dyDescent="0.35">
      <c r="A298" s="2" t="s">
        <v>67</v>
      </c>
      <c r="B298" s="46">
        <v>45825</v>
      </c>
      <c r="C298" s="198" t="str">
        <f>_xlfn.XLOOKUP('Shift A'!$B298,WW!A:A,WW!B:B)</f>
        <v>WW03</v>
      </c>
      <c r="D298" s="5" t="s">
        <v>86</v>
      </c>
      <c r="E298" s="19" t="s">
        <v>74</v>
      </c>
      <c r="F298" s="5" t="s">
        <v>285</v>
      </c>
      <c r="G298" s="19" t="s">
        <v>255</v>
      </c>
      <c r="H298" s="19"/>
      <c r="I298" s="3">
        <v>2</v>
      </c>
      <c r="J298" s="34">
        <v>2</v>
      </c>
      <c r="K298" s="34">
        <v>2</v>
      </c>
      <c r="L298" s="199">
        <f t="shared" si="8"/>
        <v>0</v>
      </c>
      <c r="P298" s="196">
        <f t="shared" si="9"/>
        <v>0</v>
      </c>
      <c r="Q298" s="50"/>
    </row>
    <row r="299" spans="1:17" ht="12.75" customHeight="1" x14ac:dyDescent="0.35">
      <c r="A299" s="2" t="s">
        <v>67</v>
      </c>
      <c r="B299" s="46">
        <v>45825</v>
      </c>
      <c r="C299" s="198" t="str">
        <f>_xlfn.XLOOKUP('Shift A'!$B299,WW!A:A,WW!B:B)</f>
        <v>WW03</v>
      </c>
      <c r="D299" s="5" t="s">
        <v>86</v>
      </c>
      <c r="E299" s="19" t="s">
        <v>74</v>
      </c>
      <c r="F299" s="5" t="s">
        <v>286</v>
      </c>
      <c r="G299" s="19" t="s">
        <v>257</v>
      </c>
      <c r="H299" s="19"/>
      <c r="I299" s="3">
        <v>12</v>
      </c>
      <c r="J299" s="34">
        <v>12</v>
      </c>
      <c r="K299" s="34">
        <v>12</v>
      </c>
      <c r="L299" s="199">
        <f t="shared" si="8"/>
        <v>0</v>
      </c>
      <c r="P299" s="196">
        <f t="shared" si="9"/>
        <v>0</v>
      </c>
      <c r="Q299" s="50"/>
    </row>
    <row r="300" spans="1:17" ht="12.75" customHeight="1" x14ac:dyDescent="0.35">
      <c r="A300" s="2" t="s">
        <v>67</v>
      </c>
      <c r="B300" s="46">
        <v>45825</v>
      </c>
      <c r="C300" s="198" t="str">
        <f>_xlfn.XLOOKUP('Shift A'!$B300,WW!A:A,WW!B:B)</f>
        <v>WW03</v>
      </c>
      <c r="D300" s="5" t="s">
        <v>86</v>
      </c>
      <c r="E300" s="19" t="s">
        <v>74</v>
      </c>
      <c r="F300" s="5" t="s">
        <v>287</v>
      </c>
      <c r="G300" s="19" t="s">
        <v>288</v>
      </c>
      <c r="H300" s="19"/>
      <c r="I300" s="3">
        <v>1</v>
      </c>
      <c r="J300" s="34">
        <v>1</v>
      </c>
      <c r="K300" s="34">
        <v>1</v>
      </c>
      <c r="L300" s="199">
        <f t="shared" si="8"/>
        <v>0</v>
      </c>
      <c r="P300" s="196">
        <f t="shared" si="9"/>
        <v>0</v>
      </c>
      <c r="Q300" s="50"/>
    </row>
    <row r="301" spans="1:17" ht="12.75" customHeight="1" x14ac:dyDescent="0.35">
      <c r="A301" s="2" t="s">
        <v>67</v>
      </c>
      <c r="B301" s="46">
        <v>45825</v>
      </c>
      <c r="C301" s="198" t="str">
        <f>_xlfn.XLOOKUP('Shift A'!$B301,WW!A:A,WW!B:B)</f>
        <v>WW03</v>
      </c>
      <c r="D301" s="5" t="s">
        <v>86</v>
      </c>
      <c r="E301" s="19" t="s">
        <v>74</v>
      </c>
      <c r="F301" s="5" t="s">
        <v>289</v>
      </c>
      <c r="G301" s="19" t="s">
        <v>290</v>
      </c>
      <c r="H301" s="19"/>
      <c r="I301" s="3">
        <v>1</v>
      </c>
      <c r="J301" s="34">
        <v>1</v>
      </c>
      <c r="K301" s="34">
        <v>1</v>
      </c>
      <c r="L301" s="199">
        <f t="shared" si="8"/>
        <v>0</v>
      </c>
      <c r="P301" s="196">
        <f t="shared" si="9"/>
        <v>0</v>
      </c>
      <c r="Q301" s="50"/>
    </row>
    <row r="302" spans="1:17" ht="12.75" customHeight="1" x14ac:dyDescent="0.35">
      <c r="A302" s="2" t="s">
        <v>67</v>
      </c>
      <c r="B302" s="46">
        <v>45825</v>
      </c>
      <c r="C302" s="198" t="str">
        <f>_xlfn.XLOOKUP('Shift A'!$B302,WW!A:A,WW!B:B)</f>
        <v>WW03</v>
      </c>
      <c r="D302" s="5" t="s">
        <v>86</v>
      </c>
      <c r="E302" s="19" t="s">
        <v>74</v>
      </c>
      <c r="F302" s="5" t="s">
        <v>291</v>
      </c>
      <c r="G302" s="19" t="s">
        <v>260</v>
      </c>
      <c r="H302" s="19"/>
      <c r="I302" s="3">
        <v>4</v>
      </c>
      <c r="J302" s="34">
        <v>4</v>
      </c>
      <c r="K302" s="34">
        <v>4</v>
      </c>
      <c r="L302" s="199">
        <f t="shared" si="8"/>
        <v>0</v>
      </c>
      <c r="P302" s="196">
        <f t="shared" si="9"/>
        <v>0</v>
      </c>
      <c r="Q302" s="50"/>
    </row>
    <row r="303" spans="1:17" ht="12.75" customHeight="1" x14ac:dyDescent="0.35">
      <c r="A303" s="2" t="s">
        <v>67</v>
      </c>
      <c r="B303" s="46">
        <v>45825</v>
      </c>
      <c r="C303" s="198" t="str">
        <f>_xlfn.XLOOKUP('Shift A'!$B303,WW!A:A,WW!B:B)</f>
        <v>WW03</v>
      </c>
      <c r="D303" s="5" t="s">
        <v>86</v>
      </c>
      <c r="E303" s="19" t="s">
        <v>74</v>
      </c>
      <c r="F303" s="5" t="s">
        <v>292</v>
      </c>
      <c r="G303" s="19" t="s">
        <v>293</v>
      </c>
      <c r="H303" s="19"/>
      <c r="I303" s="3">
        <v>2</v>
      </c>
      <c r="J303" s="34">
        <v>2</v>
      </c>
      <c r="K303" s="34">
        <v>2</v>
      </c>
      <c r="L303" s="199">
        <f t="shared" si="8"/>
        <v>0</v>
      </c>
      <c r="P303" s="196">
        <f t="shared" si="9"/>
        <v>0</v>
      </c>
      <c r="Q303" s="50"/>
    </row>
    <row r="304" spans="1:17" ht="12.75" customHeight="1" x14ac:dyDescent="0.35">
      <c r="A304" s="2" t="s">
        <v>67</v>
      </c>
      <c r="B304" s="46">
        <v>45825</v>
      </c>
      <c r="C304" s="198" t="str">
        <f>_xlfn.XLOOKUP('Shift A'!$B304,WW!A:A,WW!B:B)</f>
        <v>WW03</v>
      </c>
      <c r="D304" s="5" t="s">
        <v>86</v>
      </c>
      <c r="E304" s="19" t="s">
        <v>74</v>
      </c>
      <c r="F304" s="5" t="s">
        <v>294</v>
      </c>
      <c r="G304" s="19" t="s">
        <v>263</v>
      </c>
      <c r="H304" s="19"/>
      <c r="I304" s="3">
        <v>2</v>
      </c>
      <c r="J304" s="34">
        <v>2</v>
      </c>
      <c r="K304" s="34">
        <v>2</v>
      </c>
      <c r="L304" s="199">
        <f t="shared" si="8"/>
        <v>0</v>
      </c>
      <c r="P304" s="196">
        <f t="shared" si="9"/>
        <v>0</v>
      </c>
      <c r="Q304" s="50"/>
    </row>
    <row r="305" spans="1:17" ht="12.75" customHeight="1" x14ac:dyDescent="0.35">
      <c r="A305" s="2" t="s">
        <v>67</v>
      </c>
      <c r="B305" s="46">
        <v>45825</v>
      </c>
      <c r="C305" s="198" t="str">
        <f>_xlfn.XLOOKUP('Shift A'!$B305,WW!A:A,WW!B:B)</f>
        <v>WW03</v>
      </c>
      <c r="D305" s="5" t="s">
        <v>86</v>
      </c>
      <c r="E305" s="19" t="s">
        <v>74</v>
      </c>
      <c r="F305" s="5" t="s">
        <v>295</v>
      </c>
      <c r="G305" s="19" t="s">
        <v>296</v>
      </c>
      <c r="H305" s="19"/>
      <c r="I305" s="3">
        <v>1</v>
      </c>
      <c r="J305" s="34">
        <v>1</v>
      </c>
      <c r="K305" s="34">
        <v>1</v>
      </c>
      <c r="L305" s="199">
        <f t="shared" si="8"/>
        <v>0</v>
      </c>
      <c r="P305" s="196">
        <f t="shared" si="9"/>
        <v>0</v>
      </c>
      <c r="Q305" s="50"/>
    </row>
    <row r="306" spans="1:17" ht="12.75" customHeight="1" x14ac:dyDescent="0.35">
      <c r="A306" s="2" t="s">
        <v>67</v>
      </c>
      <c r="B306" s="46">
        <v>45825</v>
      </c>
      <c r="C306" s="198" t="str">
        <f>_xlfn.XLOOKUP('Shift A'!$B306,WW!A:A,WW!B:B)</f>
        <v>WW03</v>
      </c>
      <c r="D306" s="5" t="s">
        <v>86</v>
      </c>
      <c r="E306" s="19" t="s">
        <v>74</v>
      </c>
      <c r="F306" s="5" t="s">
        <v>265</v>
      </c>
      <c r="G306" s="19" t="s">
        <v>266</v>
      </c>
      <c r="H306" s="19"/>
      <c r="I306" s="3">
        <v>5</v>
      </c>
      <c r="J306" s="34">
        <v>5</v>
      </c>
      <c r="K306" s="34">
        <v>6</v>
      </c>
      <c r="L306" s="199">
        <f t="shared" si="8"/>
        <v>1</v>
      </c>
      <c r="P306" s="196">
        <f t="shared" si="9"/>
        <v>0</v>
      </c>
      <c r="Q306" s="50"/>
    </row>
    <row r="307" spans="1:17" ht="12.75" customHeight="1" x14ac:dyDescent="0.35">
      <c r="A307" s="2" t="s">
        <v>67</v>
      </c>
      <c r="B307" s="46">
        <v>45825</v>
      </c>
      <c r="C307" s="198" t="str">
        <f>_xlfn.XLOOKUP('Shift A'!$B307,WW!A:A,WW!B:B)</f>
        <v>WW03</v>
      </c>
      <c r="D307" s="5" t="s">
        <v>86</v>
      </c>
      <c r="E307" s="19" t="s">
        <v>74</v>
      </c>
      <c r="F307" s="5" t="s">
        <v>297</v>
      </c>
      <c r="G307" s="19" t="s">
        <v>298</v>
      </c>
      <c r="H307" s="19"/>
      <c r="I307" s="3">
        <v>3</v>
      </c>
      <c r="J307" s="34">
        <v>3</v>
      </c>
      <c r="K307" s="34">
        <v>3</v>
      </c>
      <c r="L307" s="199">
        <f t="shared" si="8"/>
        <v>0</v>
      </c>
      <c r="P307" s="196">
        <f t="shared" si="9"/>
        <v>0</v>
      </c>
      <c r="Q307" s="50"/>
    </row>
    <row r="308" spans="1:17" ht="12.75" customHeight="1" x14ac:dyDescent="0.35">
      <c r="A308" s="2" t="s">
        <v>67</v>
      </c>
      <c r="B308" s="46">
        <v>45825</v>
      </c>
      <c r="C308" s="198" t="str">
        <f>_xlfn.XLOOKUP('Shift A'!$B308,WW!A:A,WW!B:B)</f>
        <v>WW03</v>
      </c>
      <c r="D308" s="5" t="s">
        <v>86</v>
      </c>
      <c r="E308" s="19" t="s">
        <v>74</v>
      </c>
      <c r="F308" s="5" t="s">
        <v>299</v>
      </c>
      <c r="G308" s="19" t="s">
        <v>271</v>
      </c>
      <c r="H308" s="19"/>
      <c r="I308" s="3">
        <v>10</v>
      </c>
      <c r="J308" s="34">
        <v>10</v>
      </c>
      <c r="K308" s="34">
        <v>8</v>
      </c>
      <c r="L308" s="199">
        <f t="shared" si="8"/>
        <v>-2</v>
      </c>
      <c r="P308" s="196">
        <f t="shared" si="9"/>
        <v>0</v>
      </c>
      <c r="Q308" s="50"/>
    </row>
    <row r="309" spans="1:17" ht="12.75" customHeight="1" x14ac:dyDescent="0.35">
      <c r="A309" s="2" t="s">
        <v>67</v>
      </c>
      <c r="B309" s="46">
        <v>45825</v>
      </c>
      <c r="C309" s="198" t="str">
        <f>_xlfn.XLOOKUP('Shift A'!$B309,WW!A:A,WW!B:B)</f>
        <v>WW03</v>
      </c>
      <c r="D309" s="5" t="s">
        <v>86</v>
      </c>
      <c r="E309" s="19" t="s">
        <v>74</v>
      </c>
      <c r="F309" s="5" t="s">
        <v>300</v>
      </c>
      <c r="G309" s="19" t="s">
        <v>273</v>
      </c>
      <c r="H309" s="19"/>
      <c r="I309" s="3">
        <v>6</v>
      </c>
      <c r="J309" s="34">
        <v>6</v>
      </c>
      <c r="K309" s="34">
        <v>6</v>
      </c>
      <c r="L309" s="199">
        <f t="shared" si="8"/>
        <v>0</v>
      </c>
      <c r="P309" s="196">
        <f t="shared" si="9"/>
        <v>0</v>
      </c>
      <c r="Q309" s="50"/>
    </row>
    <row r="310" spans="1:17" ht="12.75" customHeight="1" x14ac:dyDescent="0.35">
      <c r="A310" s="2" t="s">
        <v>67</v>
      </c>
      <c r="B310" s="46">
        <v>45825</v>
      </c>
      <c r="C310" s="198" t="str">
        <f>_xlfn.XLOOKUP('Shift A'!$B310,WW!A:A,WW!B:B)</f>
        <v>WW03</v>
      </c>
      <c r="D310" s="5" t="s">
        <v>86</v>
      </c>
      <c r="E310" s="19" t="s">
        <v>74</v>
      </c>
      <c r="F310" s="5" t="s">
        <v>301</v>
      </c>
      <c r="G310" s="19" t="s">
        <v>275</v>
      </c>
      <c r="H310" s="19"/>
      <c r="I310" s="3">
        <v>2</v>
      </c>
      <c r="J310" s="34">
        <v>2</v>
      </c>
      <c r="K310" s="34">
        <v>2</v>
      </c>
      <c r="L310" s="199">
        <f t="shared" si="8"/>
        <v>0</v>
      </c>
      <c r="P310" s="196">
        <f t="shared" si="9"/>
        <v>0</v>
      </c>
      <c r="Q310" s="50"/>
    </row>
    <row r="311" spans="1:17" ht="12.75" customHeight="1" x14ac:dyDescent="0.35">
      <c r="A311" s="2" t="s">
        <v>67</v>
      </c>
      <c r="B311" s="46">
        <v>45825</v>
      </c>
      <c r="C311" s="198" t="str">
        <f>_xlfn.XLOOKUP('Shift A'!$B311,WW!A:A,WW!B:B)</f>
        <v>WW03</v>
      </c>
      <c r="D311" s="5" t="s">
        <v>86</v>
      </c>
      <c r="E311" s="19" t="s">
        <v>74</v>
      </c>
      <c r="F311" s="5" t="s">
        <v>302</v>
      </c>
      <c r="G311" s="19" t="s">
        <v>277</v>
      </c>
      <c r="H311" s="19"/>
      <c r="I311" s="3">
        <v>2</v>
      </c>
      <c r="J311" s="34">
        <v>2</v>
      </c>
      <c r="K311" s="34">
        <v>2</v>
      </c>
      <c r="L311" s="199">
        <f t="shared" si="8"/>
        <v>0</v>
      </c>
      <c r="P311" s="196">
        <f t="shared" si="9"/>
        <v>0</v>
      </c>
      <c r="Q311" s="50"/>
    </row>
    <row r="312" spans="1:17" ht="12.75" customHeight="1" x14ac:dyDescent="0.35">
      <c r="A312" s="2" t="s">
        <v>67</v>
      </c>
      <c r="B312" s="46">
        <v>45825</v>
      </c>
      <c r="C312" s="198" t="str">
        <f>_xlfn.XLOOKUP('Shift A'!$B312,WW!A:A,WW!B:B)</f>
        <v>WW03</v>
      </c>
      <c r="D312" s="5" t="s">
        <v>86</v>
      </c>
      <c r="E312" s="19" t="s">
        <v>74</v>
      </c>
      <c r="F312" s="5" t="s">
        <v>80</v>
      </c>
      <c r="G312" s="19" t="s">
        <v>364</v>
      </c>
      <c r="H312" s="19"/>
      <c r="I312" s="3"/>
      <c r="J312" s="34">
        <v>1</v>
      </c>
      <c r="K312" s="34">
        <v>1</v>
      </c>
      <c r="L312" s="199">
        <f t="shared" si="8"/>
        <v>0</v>
      </c>
      <c r="P312" s="196">
        <f t="shared" si="9"/>
        <v>0</v>
      </c>
      <c r="Q312" s="50"/>
    </row>
    <row r="313" spans="1:17" ht="12.75" customHeight="1" x14ac:dyDescent="0.35">
      <c r="A313" s="2" t="s">
        <v>67</v>
      </c>
      <c r="B313" s="46">
        <v>45825</v>
      </c>
      <c r="C313" s="198" t="str">
        <f>_xlfn.XLOOKUP('Shift A'!$B313,WW!A:A,WW!B:B)</f>
        <v>WW03</v>
      </c>
      <c r="D313" s="5" t="s">
        <v>85</v>
      </c>
      <c r="E313" s="19" t="s">
        <v>78</v>
      </c>
      <c r="F313" s="5" t="s">
        <v>306</v>
      </c>
      <c r="G313" s="19" t="s">
        <v>307</v>
      </c>
      <c r="H313" s="19"/>
      <c r="I313" s="3">
        <v>1</v>
      </c>
      <c r="J313" s="34">
        <v>1</v>
      </c>
      <c r="K313" s="34">
        <v>1</v>
      </c>
      <c r="L313" s="199">
        <f t="shared" si="8"/>
        <v>0</v>
      </c>
      <c r="P313" s="196">
        <f t="shared" si="9"/>
        <v>0</v>
      </c>
      <c r="Q313" s="50"/>
    </row>
    <row r="314" spans="1:17" ht="12.75" customHeight="1" x14ac:dyDescent="0.35">
      <c r="A314" s="2" t="s">
        <v>67</v>
      </c>
      <c r="B314" s="46">
        <v>45825</v>
      </c>
      <c r="C314" s="198" t="str">
        <f>_xlfn.XLOOKUP('Shift A'!$B314,WW!A:A,WW!B:B)</f>
        <v>WW03</v>
      </c>
      <c r="D314" s="5" t="s">
        <v>85</v>
      </c>
      <c r="E314" s="19" t="s">
        <v>78</v>
      </c>
      <c r="F314" s="5" t="s">
        <v>308</v>
      </c>
      <c r="G314" s="19" t="s">
        <v>309</v>
      </c>
      <c r="H314" s="19"/>
      <c r="I314" s="3">
        <v>1</v>
      </c>
      <c r="J314" s="34">
        <v>1</v>
      </c>
      <c r="K314" s="34">
        <v>1</v>
      </c>
      <c r="L314" s="199">
        <f t="shared" si="8"/>
        <v>0</v>
      </c>
      <c r="P314" s="196">
        <f t="shared" si="9"/>
        <v>0</v>
      </c>
      <c r="Q314" s="50"/>
    </row>
    <row r="315" spans="1:17" ht="12.75" customHeight="1" x14ac:dyDescent="0.35">
      <c r="A315" s="2" t="s">
        <v>67</v>
      </c>
      <c r="B315" s="46">
        <v>45825</v>
      </c>
      <c r="C315" s="198" t="str">
        <f>_xlfn.XLOOKUP('Shift A'!$B315,WW!A:A,WW!B:B)</f>
        <v>WW03</v>
      </c>
      <c r="D315" s="5" t="s">
        <v>85</v>
      </c>
      <c r="E315" s="19" t="s">
        <v>78</v>
      </c>
      <c r="F315" s="5" t="s">
        <v>310</v>
      </c>
      <c r="G315" s="19" t="s">
        <v>311</v>
      </c>
      <c r="H315" s="19"/>
      <c r="I315" s="3">
        <v>2</v>
      </c>
      <c r="J315" s="34">
        <v>2</v>
      </c>
      <c r="K315" s="34">
        <v>2</v>
      </c>
      <c r="L315" s="199">
        <f t="shared" ref="L315:L337" si="10">K315-J315</f>
        <v>0</v>
      </c>
      <c r="P315" s="196">
        <f t="shared" si="9"/>
        <v>0</v>
      </c>
      <c r="Q315" s="50"/>
    </row>
    <row r="316" spans="1:17" ht="12.75" customHeight="1" x14ac:dyDescent="0.35">
      <c r="A316" s="2" t="s">
        <v>67</v>
      </c>
      <c r="B316" s="46">
        <v>45825</v>
      </c>
      <c r="C316" s="198" t="str">
        <f>_xlfn.XLOOKUP('Shift A'!$B316,WW!A:A,WW!B:B)</f>
        <v>WW03</v>
      </c>
      <c r="D316" s="5" t="s">
        <v>85</v>
      </c>
      <c r="E316" s="19" t="s">
        <v>78</v>
      </c>
      <c r="F316" s="5" t="s">
        <v>312</v>
      </c>
      <c r="G316" s="19" t="s">
        <v>313</v>
      </c>
      <c r="H316" s="19"/>
      <c r="I316" s="3">
        <v>1</v>
      </c>
      <c r="J316" s="34">
        <v>1</v>
      </c>
      <c r="K316" s="34">
        <v>1</v>
      </c>
      <c r="L316" s="199">
        <f t="shared" si="10"/>
        <v>0</v>
      </c>
      <c r="P316" s="196">
        <f t="shared" si="9"/>
        <v>0</v>
      </c>
      <c r="Q316" s="50"/>
    </row>
    <row r="317" spans="1:17" ht="12.75" customHeight="1" x14ac:dyDescent="0.35">
      <c r="A317" s="2" t="s">
        <v>67</v>
      </c>
      <c r="B317" s="46">
        <v>45825</v>
      </c>
      <c r="C317" s="198" t="str">
        <f>_xlfn.XLOOKUP('Shift A'!$B317,WW!A:A,WW!B:B)</f>
        <v>WW03</v>
      </c>
      <c r="D317" s="5" t="s">
        <v>85</v>
      </c>
      <c r="E317" s="19" t="s">
        <v>78</v>
      </c>
      <c r="F317" s="5" t="s">
        <v>314</v>
      </c>
      <c r="G317" s="19" t="s">
        <v>315</v>
      </c>
      <c r="H317" s="19"/>
      <c r="I317" s="3">
        <v>1</v>
      </c>
      <c r="J317" s="34">
        <v>2</v>
      </c>
      <c r="K317" s="34">
        <v>2</v>
      </c>
      <c r="L317" s="199">
        <f t="shared" si="10"/>
        <v>0</v>
      </c>
      <c r="P317" s="196">
        <f t="shared" si="9"/>
        <v>0</v>
      </c>
      <c r="Q317" s="50"/>
    </row>
    <row r="318" spans="1:17" ht="12.75" customHeight="1" x14ac:dyDescent="0.35">
      <c r="A318" s="2" t="s">
        <v>67</v>
      </c>
      <c r="B318" s="46">
        <v>45825</v>
      </c>
      <c r="C318" s="198" t="str">
        <f>_xlfn.XLOOKUP('Shift A'!$B318,WW!A:A,WW!B:B)</f>
        <v>WW03</v>
      </c>
      <c r="D318" s="5" t="s">
        <v>85</v>
      </c>
      <c r="E318" s="19" t="s">
        <v>78</v>
      </c>
      <c r="F318" s="5" t="s">
        <v>317</v>
      </c>
      <c r="G318" s="19" t="s">
        <v>318</v>
      </c>
      <c r="H318" s="19"/>
      <c r="I318" s="3">
        <v>1</v>
      </c>
      <c r="J318" s="34">
        <v>1</v>
      </c>
      <c r="K318" s="34">
        <v>1</v>
      </c>
      <c r="L318" s="199">
        <f t="shared" si="10"/>
        <v>0</v>
      </c>
      <c r="P318" s="196">
        <f t="shared" si="9"/>
        <v>0</v>
      </c>
      <c r="Q318" s="50"/>
    </row>
    <row r="319" spans="1:17" ht="12.75" customHeight="1" x14ac:dyDescent="0.35">
      <c r="A319" s="2" t="s">
        <v>67</v>
      </c>
      <c r="B319" s="46">
        <v>45825</v>
      </c>
      <c r="C319" s="198" t="str">
        <f>_xlfn.XLOOKUP('Shift A'!$B319,WW!A:A,WW!B:B)</f>
        <v>WW03</v>
      </c>
      <c r="D319" s="5" t="s">
        <v>85</v>
      </c>
      <c r="E319" s="19" t="s">
        <v>78</v>
      </c>
      <c r="F319" s="5" t="s">
        <v>319</v>
      </c>
      <c r="G319" s="19" t="s">
        <v>320</v>
      </c>
      <c r="H319" s="19"/>
      <c r="I319" s="3">
        <v>1</v>
      </c>
      <c r="J319" s="34">
        <v>1</v>
      </c>
      <c r="K319" s="34">
        <v>0</v>
      </c>
      <c r="L319" s="199">
        <f t="shared" si="10"/>
        <v>-1</v>
      </c>
      <c r="P319" s="196">
        <f t="shared" si="9"/>
        <v>0</v>
      </c>
      <c r="Q319" s="50"/>
    </row>
    <row r="320" spans="1:17" ht="12.75" customHeight="1" x14ac:dyDescent="0.35">
      <c r="A320" s="2" t="s">
        <v>67</v>
      </c>
      <c r="B320" s="46">
        <v>45825</v>
      </c>
      <c r="C320" s="198" t="str">
        <f>_xlfn.XLOOKUP('Shift A'!$B320,WW!A:A,WW!B:B)</f>
        <v>WW03</v>
      </c>
      <c r="D320" s="5" t="s">
        <v>85</v>
      </c>
      <c r="E320" s="19" t="s">
        <v>78</v>
      </c>
      <c r="F320" s="5" t="s">
        <v>322</v>
      </c>
      <c r="G320" s="19" t="s">
        <v>323</v>
      </c>
      <c r="H320" s="19"/>
      <c r="I320" s="3">
        <v>1</v>
      </c>
      <c r="J320" s="34">
        <v>1</v>
      </c>
      <c r="K320" s="34">
        <v>1</v>
      </c>
      <c r="L320" s="199">
        <f t="shared" si="10"/>
        <v>0</v>
      </c>
      <c r="P320" s="196">
        <f t="shared" si="9"/>
        <v>0</v>
      </c>
      <c r="Q320" s="50"/>
    </row>
    <row r="321" spans="1:17" ht="12.75" customHeight="1" x14ac:dyDescent="0.35">
      <c r="A321" s="2" t="s">
        <v>67</v>
      </c>
      <c r="B321" s="46">
        <v>45825</v>
      </c>
      <c r="C321" s="198" t="str">
        <f>_xlfn.XLOOKUP('Shift A'!$B321,WW!A:A,WW!B:B)</f>
        <v>WW03</v>
      </c>
      <c r="D321" s="5" t="s">
        <v>85</v>
      </c>
      <c r="E321" s="19" t="s">
        <v>78</v>
      </c>
      <c r="F321" s="5" t="s">
        <v>324</v>
      </c>
      <c r="G321" s="19" t="s">
        <v>325</v>
      </c>
      <c r="H321" s="19"/>
      <c r="I321" s="3">
        <v>3</v>
      </c>
      <c r="J321" s="34">
        <v>3</v>
      </c>
      <c r="K321" s="34">
        <v>3</v>
      </c>
      <c r="L321" s="199">
        <f t="shared" si="10"/>
        <v>0</v>
      </c>
      <c r="P321" s="196">
        <f t="shared" si="9"/>
        <v>0</v>
      </c>
      <c r="Q321" s="50"/>
    </row>
    <row r="322" spans="1:17" ht="12.75" customHeight="1" x14ac:dyDescent="0.35">
      <c r="A322" s="2" t="s">
        <v>67</v>
      </c>
      <c r="B322" s="46">
        <v>45825</v>
      </c>
      <c r="C322" s="198" t="str">
        <f>_xlfn.XLOOKUP('Shift A'!$B322,WW!A:A,WW!B:B)</f>
        <v>WW03</v>
      </c>
      <c r="D322" s="5" t="s">
        <v>85</v>
      </c>
      <c r="E322" s="19" t="s">
        <v>78</v>
      </c>
      <c r="F322" s="5" t="s">
        <v>327</v>
      </c>
      <c r="G322" s="19" t="s">
        <v>328</v>
      </c>
      <c r="H322" s="19"/>
      <c r="I322" s="3">
        <v>1</v>
      </c>
      <c r="J322" s="34">
        <v>1</v>
      </c>
      <c r="K322" s="34">
        <v>1</v>
      </c>
      <c r="L322" s="199">
        <f t="shared" si="10"/>
        <v>0</v>
      </c>
      <c r="P322" s="196">
        <f t="shared" ref="P322:P337" si="11">O322-N322</f>
        <v>0</v>
      </c>
      <c r="Q322" s="50"/>
    </row>
    <row r="323" spans="1:17" ht="12.75" customHeight="1" x14ac:dyDescent="0.35">
      <c r="A323" s="2" t="s">
        <v>67</v>
      </c>
      <c r="B323" s="46">
        <v>45825</v>
      </c>
      <c r="C323" s="198" t="str">
        <f>_xlfn.XLOOKUP('Shift A'!$B323,WW!A:A,WW!B:B)</f>
        <v>WW03</v>
      </c>
      <c r="D323" s="5" t="s">
        <v>85</v>
      </c>
      <c r="E323" s="19" t="s">
        <v>78</v>
      </c>
      <c r="F323" s="5" t="s">
        <v>329</v>
      </c>
      <c r="G323" s="19" t="s">
        <v>318</v>
      </c>
      <c r="H323" s="19"/>
      <c r="I323" s="3">
        <v>1</v>
      </c>
      <c r="J323" s="34">
        <v>1</v>
      </c>
      <c r="K323" s="34">
        <v>1</v>
      </c>
      <c r="L323" s="199">
        <f t="shared" si="10"/>
        <v>0</v>
      </c>
      <c r="P323" s="196">
        <f t="shared" si="11"/>
        <v>0</v>
      </c>
      <c r="Q323" s="50"/>
    </row>
    <row r="324" spans="1:17" ht="12.75" customHeight="1" x14ac:dyDescent="0.35">
      <c r="A324" s="2" t="s">
        <v>67</v>
      </c>
      <c r="B324" s="46">
        <v>45825</v>
      </c>
      <c r="C324" s="198" t="str">
        <f>_xlfn.XLOOKUP('Shift A'!$B324,WW!A:A,WW!B:B)</f>
        <v>WW03</v>
      </c>
      <c r="D324" s="5" t="s">
        <v>85</v>
      </c>
      <c r="E324" s="19" t="s">
        <v>78</v>
      </c>
      <c r="F324" s="5" t="s">
        <v>330</v>
      </c>
      <c r="G324" s="19" t="s">
        <v>331</v>
      </c>
      <c r="H324" s="19"/>
      <c r="I324" s="3">
        <v>1</v>
      </c>
      <c r="J324" s="34">
        <v>1</v>
      </c>
      <c r="K324" s="34">
        <v>1</v>
      </c>
      <c r="L324" s="199">
        <f t="shared" si="10"/>
        <v>0</v>
      </c>
      <c r="P324" s="196">
        <f t="shared" si="11"/>
        <v>0</v>
      </c>
      <c r="Q324" s="50"/>
    </row>
    <row r="325" spans="1:17" ht="12.75" customHeight="1" x14ac:dyDescent="0.35">
      <c r="A325" s="2" t="s">
        <v>67</v>
      </c>
      <c r="B325" s="46">
        <v>45825</v>
      </c>
      <c r="C325" s="198" t="str">
        <f>_xlfn.XLOOKUP('Shift A'!$B325,WW!A:A,WW!B:B)</f>
        <v>WW03</v>
      </c>
      <c r="D325" s="5" t="s">
        <v>85</v>
      </c>
      <c r="E325" s="19" t="s">
        <v>78</v>
      </c>
      <c r="F325" s="5" t="s">
        <v>332</v>
      </c>
      <c r="G325" s="19" t="s">
        <v>323</v>
      </c>
      <c r="H325" s="19"/>
      <c r="I325" s="3">
        <v>1</v>
      </c>
      <c r="J325" s="34">
        <v>1</v>
      </c>
      <c r="K325" s="34">
        <v>1</v>
      </c>
      <c r="L325" s="199">
        <f t="shared" si="10"/>
        <v>0</v>
      </c>
      <c r="P325" s="196">
        <f t="shared" si="11"/>
        <v>0</v>
      </c>
      <c r="Q325" s="50"/>
    </row>
    <row r="326" spans="1:17" ht="12.75" customHeight="1" x14ac:dyDescent="0.35">
      <c r="A326" s="2" t="s">
        <v>67</v>
      </c>
      <c r="B326" s="46">
        <v>45825</v>
      </c>
      <c r="C326" s="198" t="str">
        <f>_xlfn.XLOOKUP('Shift A'!$B326,WW!A:A,WW!B:B)</f>
        <v>WW03</v>
      </c>
      <c r="D326" s="5" t="s">
        <v>85</v>
      </c>
      <c r="E326" s="19" t="s">
        <v>78</v>
      </c>
      <c r="F326" s="5" t="s">
        <v>333</v>
      </c>
      <c r="G326" s="19" t="s">
        <v>334</v>
      </c>
      <c r="H326" s="19"/>
      <c r="I326" s="3">
        <v>4</v>
      </c>
      <c r="J326" s="34">
        <v>4</v>
      </c>
      <c r="K326" s="34">
        <v>4</v>
      </c>
      <c r="L326" s="199">
        <f t="shared" si="10"/>
        <v>0</v>
      </c>
      <c r="P326" s="196">
        <f t="shared" si="11"/>
        <v>0</v>
      </c>
      <c r="Q326" s="50"/>
    </row>
    <row r="327" spans="1:17" ht="12.75" customHeight="1" x14ac:dyDescent="0.35">
      <c r="A327" s="2" t="s">
        <v>67</v>
      </c>
      <c r="B327" s="46">
        <v>45825</v>
      </c>
      <c r="C327" s="198" t="str">
        <f>_xlfn.XLOOKUP('Shift A'!$B327,WW!A:A,WW!B:B)</f>
        <v>WW03</v>
      </c>
      <c r="D327" s="5" t="s">
        <v>85</v>
      </c>
      <c r="E327" s="19" t="s">
        <v>78</v>
      </c>
      <c r="F327" s="5" t="s">
        <v>335</v>
      </c>
      <c r="G327" s="19" t="s">
        <v>328</v>
      </c>
      <c r="H327" s="19"/>
      <c r="I327" s="3">
        <v>1</v>
      </c>
      <c r="J327" s="34">
        <v>1</v>
      </c>
      <c r="K327" s="34">
        <v>1</v>
      </c>
      <c r="L327" s="199">
        <f t="shared" si="10"/>
        <v>0</v>
      </c>
      <c r="P327" s="196">
        <f t="shared" si="11"/>
        <v>0</v>
      </c>
      <c r="Q327" s="50"/>
    </row>
    <row r="328" spans="1:17" ht="12.75" customHeight="1" x14ac:dyDescent="0.35">
      <c r="A328" s="2" t="s">
        <v>67</v>
      </c>
      <c r="B328" s="46">
        <v>45825</v>
      </c>
      <c r="C328" s="198" t="str">
        <f>_xlfn.XLOOKUP('Shift A'!$B328,WW!A:A,WW!B:B)</f>
        <v>WW03</v>
      </c>
      <c r="D328" s="5" t="s">
        <v>85</v>
      </c>
      <c r="E328" s="19" t="s">
        <v>78</v>
      </c>
      <c r="F328" s="5" t="s">
        <v>336</v>
      </c>
      <c r="G328" s="19" t="s">
        <v>337</v>
      </c>
      <c r="H328" s="19"/>
      <c r="I328" s="3"/>
      <c r="J328" s="34">
        <v>3</v>
      </c>
      <c r="K328" s="34">
        <v>3</v>
      </c>
      <c r="L328" s="199">
        <f t="shared" si="10"/>
        <v>0</v>
      </c>
      <c r="P328" s="196">
        <f t="shared" si="11"/>
        <v>0</v>
      </c>
      <c r="Q328" s="50"/>
    </row>
    <row r="329" spans="1:17" ht="12.75" customHeight="1" x14ac:dyDescent="0.35">
      <c r="A329" s="2" t="s">
        <v>67</v>
      </c>
      <c r="B329" s="46">
        <v>45825</v>
      </c>
      <c r="C329" s="198" t="str">
        <f>_xlfn.XLOOKUP('Shift A'!$B329,WW!A:A,WW!B:B)</f>
        <v>WW03</v>
      </c>
      <c r="D329" s="5" t="s">
        <v>85</v>
      </c>
      <c r="E329" s="19" t="s">
        <v>78</v>
      </c>
      <c r="F329" s="5" t="s">
        <v>338</v>
      </c>
      <c r="G329" s="19" t="s">
        <v>339</v>
      </c>
      <c r="H329" s="19"/>
      <c r="I329" s="3">
        <v>2</v>
      </c>
      <c r="J329" s="34">
        <v>2</v>
      </c>
      <c r="K329" s="34">
        <v>2</v>
      </c>
      <c r="L329" s="199">
        <f t="shared" si="10"/>
        <v>0</v>
      </c>
      <c r="P329" s="196">
        <f t="shared" si="11"/>
        <v>0</v>
      </c>
      <c r="Q329" s="50"/>
    </row>
    <row r="330" spans="1:17" ht="12.75" customHeight="1" x14ac:dyDescent="0.35">
      <c r="A330" s="2" t="s">
        <v>67</v>
      </c>
      <c r="B330" s="46">
        <v>45825</v>
      </c>
      <c r="C330" s="198" t="str">
        <f>_xlfn.XLOOKUP('Shift A'!$B330,WW!A:A,WW!B:B)</f>
        <v>WW03</v>
      </c>
      <c r="D330" s="5" t="s">
        <v>72</v>
      </c>
      <c r="E330" s="19" t="s">
        <v>88</v>
      </c>
      <c r="F330" s="5" t="s">
        <v>227</v>
      </c>
      <c r="G330" s="19"/>
      <c r="H330" s="19"/>
      <c r="I330" s="3"/>
      <c r="J330" s="34">
        <v>11</v>
      </c>
      <c r="K330" s="34">
        <v>16</v>
      </c>
      <c r="L330" s="199">
        <f t="shared" si="10"/>
        <v>5</v>
      </c>
      <c r="N330" s="34">
        <v>15</v>
      </c>
      <c r="O330" s="34">
        <v>9</v>
      </c>
      <c r="P330" s="196">
        <f t="shared" si="11"/>
        <v>-6</v>
      </c>
      <c r="Q330" s="50"/>
    </row>
    <row r="331" spans="1:17" ht="12.75" customHeight="1" x14ac:dyDescent="0.35">
      <c r="A331" s="2" t="s">
        <v>67</v>
      </c>
      <c r="B331" s="46">
        <v>45825</v>
      </c>
      <c r="C331" s="198" t="str">
        <f>_xlfn.XLOOKUP('Shift A'!$B331,WW!A:A,WW!B:B)</f>
        <v>WW03</v>
      </c>
      <c r="D331" s="5" t="s">
        <v>72</v>
      </c>
      <c r="E331" s="19" t="s">
        <v>79</v>
      </c>
      <c r="F331" s="5" t="s">
        <v>360</v>
      </c>
      <c r="G331" s="19"/>
      <c r="H331" s="19"/>
      <c r="I331" s="3"/>
      <c r="L331" s="199">
        <f t="shared" si="10"/>
        <v>0</v>
      </c>
      <c r="M331" s="3">
        <v>6</v>
      </c>
      <c r="N331" s="34">
        <v>7</v>
      </c>
      <c r="O331" s="34">
        <v>6</v>
      </c>
      <c r="P331" s="196">
        <f t="shared" si="11"/>
        <v>-1</v>
      </c>
      <c r="Q331" s="50"/>
    </row>
    <row r="332" spans="1:17" ht="12.75" customHeight="1" x14ac:dyDescent="0.35">
      <c r="A332" s="2" t="s">
        <v>67</v>
      </c>
      <c r="B332" s="46">
        <v>45825</v>
      </c>
      <c r="C332" s="198" t="str">
        <f>_xlfn.XLOOKUP('Shift A'!$B332,WW!A:A,WW!B:B)</f>
        <v>WW03</v>
      </c>
      <c r="D332" s="5" t="s">
        <v>72</v>
      </c>
      <c r="E332" s="19" t="s">
        <v>79</v>
      </c>
      <c r="F332" s="5" t="s">
        <v>366</v>
      </c>
      <c r="G332" s="19"/>
      <c r="H332" s="19"/>
      <c r="I332" s="3"/>
      <c r="L332" s="199">
        <f t="shared" si="10"/>
        <v>0</v>
      </c>
      <c r="M332" s="3">
        <v>2</v>
      </c>
      <c r="N332" s="34">
        <v>2</v>
      </c>
      <c r="O332" s="34">
        <v>2</v>
      </c>
      <c r="P332" s="196">
        <f t="shared" si="11"/>
        <v>0</v>
      </c>
      <c r="Q332" s="50"/>
    </row>
    <row r="333" spans="1:17" ht="12.75" customHeight="1" x14ac:dyDescent="0.35">
      <c r="A333" s="2" t="s">
        <v>67</v>
      </c>
      <c r="B333" s="46">
        <v>45825</v>
      </c>
      <c r="C333" s="198" t="str">
        <f>_xlfn.XLOOKUP('Shift A'!$B333,WW!A:A,WW!B:B)</f>
        <v>WW03</v>
      </c>
      <c r="D333" s="5" t="s">
        <v>72</v>
      </c>
      <c r="E333" s="19" t="s">
        <v>79</v>
      </c>
      <c r="F333" s="5" t="s">
        <v>365</v>
      </c>
      <c r="G333" s="19"/>
      <c r="H333" s="19"/>
      <c r="I333" s="3"/>
      <c r="L333" s="199">
        <f t="shared" si="10"/>
        <v>0</v>
      </c>
      <c r="M333" s="3">
        <v>1</v>
      </c>
      <c r="N333" s="34">
        <v>1</v>
      </c>
      <c r="O333" s="34">
        <v>1</v>
      </c>
      <c r="P333" s="196">
        <f t="shared" si="11"/>
        <v>0</v>
      </c>
      <c r="Q333" s="50"/>
    </row>
    <row r="334" spans="1:17" ht="12.75" customHeight="1" x14ac:dyDescent="0.35">
      <c r="A334" s="2" t="s">
        <v>67</v>
      </c>
      <c r="B334" s="46">
        <v>45825</v>
      </c>
      <c r="C334" s="198" t="str">
        <f>_xlfn.XLOOKUP('Shift A'!$B334,WW!A:A,WW!B:B)</f>
        <v>WW03</v>
      </c>
      <c r="D334" s="5" t="s">
        <v>72</v>
      </c>
      <c r="E334" s="19" t="s">
        <v>79</v>
      </c>
      <c r="F334" s="5" t="s">
        <v>361</v>
      </c>
      <c r="G334" s="19"/>
      <c r="H334" s="19"/>
      <c r="I334" s="3">
        <v>3</v>
      </c>
      <c r="J334" s="34">
        <v>3</v>
      </c>
      <c r="K334" s="34">
        <v>2</v>
      </c>
      <c r="L334" s="199">
        <f t="shared" si="10"/>
        <v>-1</v>
      </c>
      <c r="M334" s="3">
        <v>6</v>
      </c>
      <c r="N334" s="34">
        <v>6</v>
      </c>
      <c r="O334" s="34">
        <v>2</v>
      </c>
      <c r="P334" s="196">
        <f t="shared" si="11"/>
        <v>-4</v>
      </c>
      <c r="Q334" s="50"/>
    </row>
    <row r="335" spans="1:17" ht="12.75" customHeight="1" x14ac:dyDescent="0.35">
      <c r="A335" s="2" t="s">
        <v>67</v>
      </c>
      <c r="B335" s="46">
        <v>45825</v>
      </c>
      <c r="C335" s="198" t="str">
        <f>_xlfn.XLOOKUP('Shift A'!$B335,WW!A:A,WW!B:B)</f>
        <v>WW03</v>
      </c>
      <c r="D335" s="5" t="s">
        <v>72</v>
      </c>
      <c r="E335" s="19" t="s">
        <v>79</v>
      </c>
      <c r="F335" s="5" t="s">
        <v>367</v>
      </c>
      <c r="G335" s="19"/>
      <c r="H335" s="19"/>
      <c r="I335" s="3"/>
      <c r="L335" s="199">
        <f t="shared" si="10"/>
        <v>0</v>
      </c>
      <c r="M335" s="3">
        <v>3</v>
      </c>
      <c r="N335" s="34">
        <v>3</v>
      </c>
      <c r="O335" s="34">
        <v>3</v>
      </c>
      <c r="P335" s="196">
        <f t="shared" si="11"/>
        <v>0</v>
      </c>
      <c r="Q335" s="50"/>
    </row>
    <row r="336" spans="1:17" ht="12.75" customHeight="1" x14ac:dyDescent="0.35">
      <c r="A336" s="2" t="s">
        <v>67</v>
      </c>
      <c r="B336" s="46">
        <v>45825</v>
      </c>
      <c r="C336" s="198" t="str">
        <f>_xlfn.XLOOKUP('Shift A'!$B336,WW!A:A,WW!B:B)</f>
        <v>WW03</v>
      </c>
      <c r="D336" s="5" t="s">
        <v>72</v>
      </c>
      <c r="E336" s="19" t="s">
        <v>79</v>
      </c>
      <c r="F336" s="5" t="s">
        <v>362</v>
      </c>
      <c r="G336" s="19"/>
      <c r="H336" s="19"/>
      <c r="I336" s="3"/>
      <c r="L336" s="199">
        <f t="shared" si="10"/>
        <v>0</v>
      </c>
      <c r="M336" s="3">
        <v>6</v>
      </c>
      <c r="N336" s="34">
        <v>6</v>
      </c>
      <c r="O336" s="34">
        <v>6</v>
      </c>
      <c r="P336" s="196">
        <f t="shared" si="11"/>
        <v>0</v>
      </c>
      <c r="Q336" s="50"/>
    </row>
    <row r="337" spans="1:17" ht="12.75" customHeight="1" x14ac:dyDescent="0.35">
      <c r="A337" s="2" t="s">
        <v>67</v>
      </c>
      <c r="B337" s="46">
        <v>45825</v>
      </c>
      <c r="C337" s="198" t="str">
        <f>_xlfn.XLOOKUP('Shift A'!$B337,WW!A:A,WW!B:B)</f>
        <v>WW03</v>
      </c>
      <c r="D337" s="5" t="s">
        <v>72</v>
      </c>
      <c r="E337" s="19" t="s">
        <v>79</v>
      </c>
      <c r="F337" s="5" t="s">
        <v>363</v>
      </c>
      <c r="G337" s="19"/>
      <c r="H337" s="19"/>
      <c r="I337" s="3"/>
      <c r="L337" s="199">
        <f t="shared" si="10"/>
        <v>0</v>
      </c>
      <c r="M337" s="3">
        <v>3</v>
      </c>
      <c r="N337" s="34">
        <v>3</v>
      </c>
      <c r="O337" s="34">
        <v>3</v>
      </c>
      <c r="P337" s="196">
        <f t="shared" si="11"/>
        <v>0</v>
      </c>
      <c r="Q337" s="50"/>
    </row>
    <row r="338" spans="1:17" ht="12.75" customHeight="1" x14ac:dyDescent="0.35">
      <c r="A338" s="2"/>
      <c r="B338" s="20"/>
      <c r="C338" s="198">
        <f>_xlfn.XLOOKUP('Shift A'!$B338,WW!A:A,WW!B:B)</f>
        <v>0</v>
      </c>
      <c r="E338" s="19"/>
      <c r="G338" s="19"/>
      <c r="H338" s="19"/>
      <c r="I338" s="3"/>
      <c r="L338" s="199">
        <f t="shared" ref="L338:L378" si="12">K338-J338</f>
        <v>0</v>
      </c>
      <c r="P338" s="196">
        <f t="shared" ref="P338:P385" si="13">O338-N338</f>
        <v>0</v>
      </c>
      <c r="Q338" s="50"/>
    </row>
    <row r="339" spans="1:17" ht="12.75" customHeight="1" x14ac:dyDescent="0.35">
      <c r="A339" s="2"/>
      <c r="B339" s="20"/>
      <c r="C339" s="198">
        <f>_xlfn.XLOOKUP('Shift A'!$B339,WW!A:A,WW!B:B)</f>
        <v>0</v>
      </c>
      <c r="E339" s="19"/>
      <c r="G339" s="19"/>
      <c r="H339" s="19"/>
      <c r="I339" s="3"/>
      <c r="L339" s="199">
        <f t="shared" si="12"/>
        <v>0</v>
      </c>
      <c r="P339" s="196">
        <f t="shared" si="13"/>
        <v>0</v>
      </c>
      <c r="Q339" s="50"/>
    </row>
    <row r="340" spans="1:17" ht="12.75" customHeight="1" x14ac:dyDescent="0.35">
      <c r="A340" s="2"/>
      <c r="B340" s="20"/>
      <c r="C340" s="198">
        <f>_xlfn.XLOOKUP('Shift A'!$B340,WW!A:A,WW!B:B)</f>
        <v>0</v>
      </c>
      <c r="E340" s="19"/>
      <c r="G340" s="19"/>
      <c r="H340" s="19"/>
      <c r="I340" s="3"/>
      <c r="L340" s="199">
        <f t="shared" si="12"/>
        <v>0</v>
      </c>
      <c r="P340" s="196">
        <f t="shared" si="13"/>
        <v>0</v>
      </c>
      <c r="Q340" s="50"/>
    </row>
    <row r="341" spans="1:17" ht="12.75" customHeight="1" x14ac:dyDescent="0.35">
      <c r="A341" s="2"/>
      <c r="B341" s="20"/>
      <c r="C341" s="198">
        <f>_xlfn.XLOOKUP('Shift A'!$B341,WW!A:A,WW!B:B)</f>
        <v>0</v>
      </c>
      <c r="E341" s="19"/>
      <c r="G341" s="19"/>
      <c r="H341" s="19"/>
      <c r="I341" s="3"/>
      <c r="L341" s="199">
        <f t="shared" si="12"/>
        <v>0</v>
      </c>
      <c r="P341" s="196">
        <f t="shared" si="13"/>
        <v>0</v>
      </c>
      <c r="Q341" s="50"/>
    </row>
    <row r="342" spans="1:17" ht="12.75" customHeight="1" x14ac:dyDescent="0.35">
      <c r="A342" s="2"/>
      <c r="B342" s="20"/>
      <c r="C342" s="198">
        <f>_xlfn.XLOOKUP('Shift A'!$B342,WW!A:A,WW!B:B)</f>
        <v>0</v>
      </c>
      <c r="E342" s="19"/>
      <c r="G342" s="19"/>
      <c r="H342" s="19"/>
      <c r="I342" s="3"/>
      <c r="L342" s="199">
        <f t="shared" si="12"/>
        <v>0</v>
      </c>
      <c r="P342" s="196">
        <f t="shared" si="13"/>
        <v>0</v>
      </c>
      <c r="Q342" s="50"/>
    </row>
    <row r="343" spans="1:17" ht="12.75" customHeight="1" x14ac:dyDescent="0.35">
      <c r="A343" s="2"/>
      <c r="B343" s="20"/>
      <c r="C343" s="198">
        <f>_xlfn.XLOOKUP('Shift A'!$B343,WW!A:A,WW!B:B)</f>
        <v>0</v>
      </c>
      <c r="E343" s="19"/>
      <c r="G343" s="19"/>
      <c r="H343" s="19"/>
      <c r="I343" s="3"/>
      <c r="L343" s="199">
        <f t="shared" si="12"/>
        <v>0</v>
      </c>
      <c r="P343" s="196">
        <f t="shared" si="13"/>
        <v>0</v>
      </c>
      <c r="Q343" s="50"/>
    </row>
    <row r="344" spans="1:17" ht="12.75" customHeight="1" x14ac:dyDescent="0.35">
      <c r="A344" s="2"/>
      <c r="B344" s="20"/>
      <c r="C344" s="198">
        <f>_xlfn.XLOOKUP('Shift A'!$B344,WW!A:A,WW!B:B)</f>
        <v>0</v>
      </c>
      <c r="E344" s="19"/>
      <c r="G344" s="19"/>
      <c r="H344" s="19"/>
      <c r="I344" s="3"/>
      <c r="L344" s="199">
        <f t="shared" si="12"/>
        <v>0</v>
      </c>
      <c r="P344" s="196">
        <f t="shared" si="13"/>
        <v>0</v>
      </c>
      <c r="Q344" s="50"/>
    </row>
    <row r="345" spans="1:17" ht="12.75" customHeight="1" x14ac:dyDescent="0.35">
      <c r="A345" s="2"/>
      <c r="B345" s="20"/>
      <c r="C345" s="198">
        <f>_xlfn.XLOOKUP('Shift A'!$B345,WW!A:A,WW!B:B)</f>
        <v>0</v>
      </c>
      <c r="E345" s="19"/>
      <c r="G345" s="19"/>
      <c r="H345" s="19"/>
      <c r="I345" s="3"/>
      <c r="L345" s="199">
        <f t="shared" si="12"/>
        <v>0</v>
      </c>
      <c r="P345" s="196">
        <f t="shared" si="13"/>
        <v>0</v>
      </c>
      <c r="Q345" s="50"/>
    </row>
    <row r="346" spans="1:17" ht="12.75" customHeight="1" x14ac:dyDescent="0.35">
      <c r="A346" s="2"/>
      <c r="B346" s="20"/>
      <c r="C346" s="198">
        <f>_xlfn.XLOOKUP('Shift A'!$B346,WW!A:A,WW!B:B)</f>
        <v>0</v>
      </c>
      <c r="E346" s="19"/>
      <c r="G346" s="19"/>
      <c r="H346" s="19"/>
      <c r="I346" s="3"/>
      <c r="L346" s="199">
        <f t="shared" si="12"/>
        <v>0</v>
      </c>
      <c r="P346" s="196">
        <f t="shared" si="13"/>
        <v>0</v>
      </c>
      <c r="Q346" s="50"/>
    </row>
    <row r="347" spans="1:17" ht="12.75" customHeight="1" x14ac:dyDescent="0.35">
      <c r="A347" s="2"/>
      <c r="B347" s="20"/>
      <c r="C347" s="198">
        <f>_xlfn.XLOOKUP('Shift A'!$B347,WW!A:A,WW!B:B)</f>
        <v>0</v>
      </c>
      <c r="E347" s="19"/>
      <c r="G347" s="19"/>
      <c r="H347" s="19"/>
      <c r="I347" s="3"/>
      <c r="L347" s="199">
        <f t="shared" si="12"/>
        <v>0</v>
      </c>
      <c r="P347" s="196">
        <f t="shared" si="13"/>
        <v>0</v>
      </c>
      <c r="Q347" s="50"/>
    </row>
    <row r="348" spans="1:17" ht="12.75" customHeight="1" x14ac:dyDescent="0.35">
      <c r="A348" s="2"/>
      <c r="B348" s="20"/>
      <c r="C348" s="198">
        <f>_xlfn.XLOOKUP('Shift A'!$B348,WW!A:A,WW!B:B)</f>
        <v>0</v>
      </c>
      <c r="E348" s="19"/>
      <c r="G348" s="19"/>
      <c r="H348" s="19"/>
      <c r="I348" s="3"/>
      <c r="L348" s="199">
        <f t="shared" si="12"/>
        <v>0</v>
      </c>
      <c r="P348" s="196">
        <f t="shared" si="13"/>
        <v>0</v>
      </c>
      <c r="Q348" s="50"/>
    </row>
    <row r="349" spans="1:17" ht="12.75" customHeight="1" x14ac:dyDescent="0.35">
      <c r="A349" s="2"/>
      <c r="B349" s="20"/>
      <c r="C349" s="198">
        <f>_xlfn.XLOOKUP('Shift A'!$B349,WW!A:A,WW!B:B)</f>
        <v>0</v>
      </c>
      <c r="E349" s="19"/>
      <c r="G349" s="19"/>
      <c r="H349" s="19"/>
      <c r="I349" s="3"/>
      <c r="L349" s="199">
        <f t="shared" si="12"/>
        <v>0</v>
      </c>
      <c r="P349" s="196">
        <f t="shared" si="13"/>
        <v>0</v>
      </c>
      <c r="Q349" s="50"/>
    </row>
    <row r="350" spans="1:17" ht="12.75" customHeight="1" x14ac:dyDescent="0.35">
      <c r="A350" s="2"/>
      <c r="B350" s="20"/>
      <c r="C350" s="198">
        <f>_xlfn.XLOOKUP('Shift A'!$B350,WW!A:A,WW!B:B)</f>
        <v>0</v>
      </c>
      <c r="E350" s="19"/>
      <c r="G350" s="19"/>
      <c r="H350" s="19"/>
      <c r="I350" s="3"/>
      <c r="L350" s="199">
        <f t="shared" si="12"/>
        <v>0</v>
      </c>
      <c r="P350" s="196">
        <f t="shared" si="13"/>
        <v>0</v>
      </c>
      <c r="Q350" s="50"/>
    </row>
    <row r="351" spans="1:17" ht="12.75" customHeight="1" x14ac:dyDescent="0.35">
      <c r="A351" s="2"/>
      <c r="B351" s="20"/>
      <c r="C351" s="198">
        <f>_xlfn.XLOOKUP('Shift A'!$B351,WW!A:A,WW!B:B)</f>
        <v>0</v>
      </c>
      <c r="E351" s="19"/>
      <c r="G351" s="19"/>
      <c r="H351" s="19"/>
      <c r="I351" s="3"/>
      <c r="L351" s="199">
        <f t="shared" si="12"/>
        <v>0</v>
      </c>
      <c r="P351" s="196">
        <f t="shared" si="13"/>
        <v>0</v>
      </c>
      <c r="Q351" s="50"/>
    </row>
    <row r="352" spans="1:17" ht="12.75" customHeight="1" x14ac:dyDescent="0.35">
      <c r="A352" s="2"/>
      <c r="B352" s="20"/>
      <c r="C352" s="198">
        <f>_xlfn.XLOOKUP('Shift A'!$B352,WW!A:A,WW!B:B)</f>
        <v>0</v>
      </c>
      <c r="E352" s="19"/>
      <c r="G352" s="19"/>
      <c r="H352" s="19"/>
      <c r="I352" s="3"/>
      <c r="L352" s="199">
        <f t="shared" si="12"/>
        <v>0</v>
      </c>
      <c r="P352" s="196">
        <f t="shared" si="13"/>
        <v>0</v>
      </c>
      <c r="Q352" s="50"/>
    </row>
    <row r="353" spans="1:17" ht="12.75" customHeight="1" x14ac:dyDescent="0.35">
      <c r="A353" s="2"/>
      <c r="B353" s="20"/>
      <c r="C353" s="198">
        <f>_xlfn.XLOOKUP('Shift A'!$B353,WW!A:A,WW!B:B)</f>
        <v>0</v>
      </c>
      <c r="E353" s="19"/>
      <c r="G353" s="19"/>
      <c r="H353" s="19"/>
      <c r="I353" s="3"/>
      <c r="L353" s="199">
        <f t="shared" si="12"/>
        <v>0</v>
      </c>
      <c r="P353" s="196">
        <f t="shared" si="13"/>
        <v>0</v>
      </c>
      <c r="Q353" s="50"/>
    </row>
    <row r="354" spans="1:17" ht="12.75" customHeight="1" x14ac:dyDescent="0.35">
      <c r="A354" s="2"/>
      <c r="B354" s="20"/>
      <c r="C354" s="198">
        <f>_xlfn.XLOOKUP('Shift A'!$B354,WW!A:A,WW!B:B)</f>
        <v>0</v>
      </c>
      <c r="E354" s="19"/>
      <c r="G354" s="19"/>
      <c r="H354" s="19"/>
      <c r="I354" s="3"/>
      <c r="L354" s="199">
        <f t="shared" si="12"/>
        <v>0</v>
      </c>
      <c r="P354" s="196">
        <f t="shared" si="13"/>
        <v>0</v>
      </c>
      <c r="Q354" s="50"/>
    </row>
    <row r="355" spans="1:17" ht="12.75" customHeight="1" x14ac:dyDescent="0.35">
      <c r="A355" s="2"/>
      <c r="B355" s="20"/>
      <c r="C355" s="198">
        <f>_xlfn.XLOOKUP('Shift A'!$B355,WW!A:A,WW!B:B)</f>
        <v>0</v>
      </c>
      <c r="E355" s="19"/>
      <c r="G355" s="19"/>
      <c r="H355" s="19"/>
      <c r="I355" s="3"/>
      <c r="L355" s="199">
        <f t="shared" si="12"/>
        <v>0</v>
      </c>
      <c r="P355" s="196">
        <f t="shared" si="13"/>
        <v>0</v>
      </c>
      <c r="Q355" s="50"/>
    </row>
    <row r="356" spans="1:17" ht="12.75" customHeight="1" x14ac:dyDescent="0.35">
      <c r="A356" s="2"/>
      <c r="B356" s="20"/>
      <c r="C356" s="198">
        <f>_xlfn.XLOOKUP('Shift A'!$B356,WW!A:A,WW!B:B)</f>
        <v>0</v>
      </c>
      <c r="E356" s="19"/>
      <c r="G356" s="19"/>
      <c r="H356" s="19"/>
      <c r="I356" s="3"/>
      <c r="L356" s="199">
        <f t="shared" si="12"/>
        <v>0</v>
      </c>
      <c r="P356" s="196">
        <f t="shared" si="13"/>
        <v>0</v>
      </c>
      <c r="Q356" s="50"/>
    </row>
    <row r="357" spans="1:17" ht="12.75" customHeight="1" x14ac:dyDescent="0.35">
      <c r="A357" s="2"/>
      <c r="B357" s="20"/>
      <c r="C357" s="198">
        <f>_xlfn.XLOOKUP('Shift A'!$B357,WW!A:A,WW!B:B)</f>
        <v>0</v>
      </c>
      <c r="E357" s="19"/>
      <c r="G357" s="19"/>
      <c r="H357" s="19"/>
      <c r="I357" s="3"/>
      <c r="L357" s="199">
        <f t="shared" si="12"/>
        <v>0</v>
      </c>
      <c r="P357" s="196">
        <f t="shared" si="13"/>
        <v>0</v>
      </c>
      <c r="Q357" s="50"/>
    </row>
    <row r="358" spans="1:17" ht="12.75" customHeight="1" x14ac:dyDescent="0.35">
      <c r="A358" s="2"/>
      <c r="B358" s="20"/>
      <c r="C358" s="198">
        <f>_xlfn.XLOOKUP('Shift A'!$B358,WW!A:A,WW!B:B)</f>
        <v>0</v>
      </c>
      <c r="E358" s="19"/>
      <c r="G358" s="19"/>
      <c r="H358" s="19"/>
      <c r="I358" s="3"/>
      <c r="L358" s="199">
        <f t="shared" si="12"/>
        <v>0</v>
      </c>
      <c r="P358" s="196">
        <f t="shared" si="13"/>
        <v>0</v>
      </c>
      <c r="Q358" s="50"/>
    </row>
    <row r="359" spans="1:17" ht="12.75" customHeight="1" x14ac:dyDescent="0.35">
      <c r="A359" s="2"/>
      <c r="B359" s="20"/>
      <c r="C359" s="198">
        <f>_xlfn.XLOOKUP('Shift A'!$B359,WW!A:A,WW!B:B)</f>
        <v>0</v>
      </c>
      <c r="E359" s="19"/>
      <c r="G359" s="19"/>
      <c r="H359" s="19"/>
      <c r="I359" s="3"/>
      <c r="L359" s="199">
        <f t="shared" si="12"/>
        <v>0</v>
      </c>
      <c r="P359" s="196">
        <f t="shared" si="13"/>
        <v>0</v>
      </c>
      <c r="Q359" s="50"/>
    </row>
    <row r="360" spans="1:17" ht="12.75" customHeight="1" x14ac:dyDescent="0.35">
      <c r="A360" s="2"/>
      <c r="B360" s="20"/>
      <c r="C360" s="198">
        <f>_xlfn.XLOOKUP('Shift A'!$B360,WW!A:A,WW!B:B)</f>
        <v>0</v>
      </c>
      <c r="E360" s="19"/>
      <c r="G360" s="19"/>
      <c r="H360" s="19"/>
      <c r="I360" s="3"/>
      <c r="L360" s="199">
        <f t="shared" si="12"/>
        <v>0</v>
      </c>
      <c r="P360" s="196">
        <f t="shared" si="13"/>
        <v>0</v>
      </c>
      <c r="Q360" s="50"/>
    </row>
    <row r="361" spans="1:17" ht="12.75" customHeight="1" x14ac:dyDescent="0.35">
      <c r="A361" s="2"/>
      <c r="B361" s="20"/>
      <c r="C361" s="198">
        <f>_xlfn.XLOOKUP('Shift A'!$B361,WW!A:A,WW!B:B)</f>
        <v>0</v>
      </c>
      <c r="E361" s="19"/>
      <c r="G361" s="19"/>
      <c r="H361" s="19"/>
      <c r="I361" s="3"/>
      <c r="L361" s="199">
        <f t="shared" si="12"/>
        <v>0</v>
      </c>
      <c r="P361" s="196">
        <f t="shared" si="13"/>
        <v>0</v>
      </c>
      <c r="Q361" s="50"/>
    </row>
    <row r="362" spans="1:17" ht="12.75" customHeight="1" x14ac:dyDescent="0.35">
      <c r="A362" s="2"/>
      <c r="B362" s="20"/>
      <c r="C362" s="198">
        <f>_xlfn.XLOOKUP('Shift A'!$B362,WW!A:A,WW!B:B)</f>
        <v>0</v>
      </c>
      <c r="E362" s="19"/>
      <c r="G362" s="19"/>
      <c r="H362" s="19"/>
      <c r="I362" s="3"/>
      <c r="L362" s="199">
        <f t="shared" si="12"/>
        <v>0</v>
      </c>
      <c r="P362" s="196">
        <f t="shared" si="13"/>
        <v>0</v>
      </c>
      <c r="Q362" s="50"/>
    </row>
    <row r="363" spans="1:17" ht="12.75" customHeight="1" x14ac:dyDescent="0.35">
      <c r="A363" s="2"/>
      <c r="B363" s="20"/>
      <c r="C363" s="198">
        <f>_xlfn.XLOOKUP('Shift A'!$B363,WW!A:A,WW!B:B)</f>
        <v>0</v>
      </c>
      <c r="E363" s="19"/>
      <c r="G363" s="19"/>
      <c r="H363" s="19"/>
      <c r="I363" s="3"/>
      <c r="L363" s="199">
        <f t="shared" si="12"/>
        <v>0</v>
      </c>
      <c r="P363" s="196">
        <f t="shared" si="13"/>
        <v>0</v>
      </c>
      <c r="Q363" s="50"/>
    </row>
    <row r="364" spans="1:17" ht="12.75" customHeight="1" x14ac:dyDescent="0.35">
      <c r="A364" s="2"/>
      <c r="B364" s="20"/>
      <c r="C364" s="198">
        <f>_xlfn.XLOOKUP('Shift A'!$B364,WW!A:A,WW!B:B)</f>
        <v>0</v>
      </c>
      <c r="E364" s="19"/>
      <c r="G364" s="19"/>
      <c r="H364" s="19"/>
      <c r="I364" s="3"/>
      <c r="L364" s="199">
        <f t="shared" si="12"/>
        <v>0</v>
      </c>
      <c r="P364" s="196">
        <f t="shared" si="13"/>
        <v>0</v>
      </c>
      <c r="Q364" s="50"/>
    </row>
    <row r="365" spans="1:17" ht="12.75" customHeight="1" x14ac:dyDescent="0.35">
      <c r="A365" s="2"/>
      <c r="B365" s="20"/>
      <c r="C365" s="198">
        <f>_xlfn.XLOOKUP('Shift A'!$B365,WW!A:A,WW!B:B)</f>
        <v>0</v>
      </c>
      <c r="E365" s="19"/>
      <c r="G365" s="19"/>
      <c r="H365" s="19"/>
      <c r="I365" s="3"/>
      <c r="L365" s="199">
        <f t="shared" si="12"/>
        <v>0</v>
      </c>
      <c r="P365" s="196">
        <f t="shared" si="13"/>
        <v>0</v>
      </c>
      <c r="Q365" s="50"/>
    </row>
    <row r="366" spans="1:17" ht="12.75" customHeight="1" x14ac:dyDescent="0.35">
      <c r="A366" s="2"/>
      <c r="B366" s="20"/>
      <c r="C366" s="198">
        <f>_xlfn.XLOOKUP('Shift A'!$B366,WW!A:A,WW!B:B)</f>
        <v>0</v>
      </c>
      <c r="E366" s="19"/>
      <c r="G366" s="19"/>
      <c r="H366" s="19"/>
      <c r="I366" s="3"/>
      <c r="L366" s="199">
        <f t="shared" si="12"/>
        <v>0</v>
      </c>
      <c r="P366" s="196">
        <f t="shared" si="13"/>
        <v>0</v>
      </c>
      <c r="Q366" s="50"/>
    </row>
    <row r="367" spans="1:17" ht="12.75" customHeight="1" x14ac:dyDescent="0.35">
      <c r="A367" s="2"/>
      <c r="B367" s="20"/>
      <c r="C367" s="198">
        <f>_xlfn.XLOOKUP('Shift A'!$B367,WW!A:A,WW!B:B)</f>
        <v>0</v>
      </c>
      <c r="E367" s="19"/>
      <c r="G367" s="19"/>
      <c r="H367" s="19"/>
      <c r="I367" s="3"/>
      <c r="L367" s="199">
        <f t="shared" si="12"/>
        <v>0</v>
      </c>
      <c r="P367" s="196">
        <f t="shared" si="13"/>
        <v>0</v>
      </c>
      <c r="Q367" s="50"/>
    </row>
    <row r="368" spans="1:17" ht="12.75" customHeight="1" x14ac:dyDescent="0.35">
      <c r="A368" s="2"/>
      <c r="B368" s="20"/>
      <c r="C368" s="198">
        <f>_xlfn.XLOOKUP('Shift A'!$B368,WW!A:A,WW!B:B)</f>
        <v>0</v>
      </c>
      <c r="E368" s="19"/>
      <c r="G368" s="19"/>
      <c r="H368" s="19"/>
      <c r="I368" s="3"/>
      <c r="L368" s="199">
        <f t="shared" si="12"/>
        <v>0</v>
      </c>
      <c r="P368" s="196">
        <f t="shared" si="13"/>
        <v>0</v>
      </c>
      <c r="Q368" s="50"/>
    </row>
    <row r="369" spans="1:17" ht="12.75" customHeight="1" x14ac:dyDescent="0.35">
      <c r="A369" s="2"/>
      <c r="B369" s="20"/>
      <c r="C369" s="198">
        <f>_xlfn.XLOOKUP('Shift A'!$B369,WW!A:A,WW!B:B)</f>
        <v>0</v>
      </c>
      <c r="E369" s="19"/>
      <c r="G369" s="19"/>
      <c r="H369" s="19"/>
      <c r="I369" s="3"/>
      <c r="L369" s="199">
        <f t="shared" si="12"/>
        <v>0</v>
      </c>
      <c r="P369" s="196">
        <f t="shared" si="13"/>
        <v>0</v>
      </c>
      <c r="Q369" s="50"/>
    </row>
    <row r="370" spans="1:17" ht="12.75" customHeight="1" x14ac:dyDescent="0.35">
      <c r="A370" s="2"/>
      <c r="B370" s="20"/>
      <c r="C370" s="198">
        <f>_xlfn.XLOOKUP('Shift A'!$B370,WW!A:A,WW!B:B)</f>
        <v>0</v>
      </c>
      <c r="E370" s="19"/>
      <c r="G370" s="19"/>
      <c r="H370" s="19"/>
      <c r="I370" s="3"/>
      <c r="L370" s="199">
        <f t="shared" si="12"/>
        <v>0</v>
      </c>
      <c r="P370" s="196">
        <f t="shared" si="13"/>
        <v>0</v>
      </c>
      <c r="Q370" s="50"/>
    </row>
    <row r="371" spans="1:17" ht="12.75" customHeight="1" x14ac:dyDescent="0.35">
      <c r="A371" s="2"/>
      <c r="B371" s="20"/>
      <c r="C371" s="198">
        <f>_xlfn.XLOOKUP('Shift A'!$B371,WW!A:A,WW!B:B)</f>
        <v>0</v>
      </c>
      <c r="E371" s="19"/>
      <c r="G371" s="19"/>
      <c r="H371" s="19"/>
      <c r="I371" s="3"/>
      <c r="L371" s="199">
        <f t="shared" si="12"/>
        <v>0</v>
      </c>
      <c r="P371" s="196">
        <f t="shared" si="13"/>
        <v>0</v>
      </c>
      <c r="Q371" s="50"/>
    </row>
    <row r="372" spans="1:17" ht="12.75" customHeight="1" x14ac:dyDescent="0.35">
      <c r="A372" s="2"/>
      <c r="B372" s="20"/>
      <c r="C372" s="198">
        <f>_xlfn.XLOOKUP('Shift A'!$B372,WW!A:A,WW!B:B)</f>
        <v>0</v>
      </c>
      <c r="E372" s="19"/>
      <c r="G372" s="19"/>
      <c r="H372" s="19"/>
      <c r="I372" s="3"/>
      <c r="L372" s="199">
        <f t="shared" si="12"/>
        <v>0</v>
      </c>
      <c r="P372" s="196">
        <f t="shared" si="13"/>
        <v>0</v>
      </c>
      <c r="Q372" s="50"/>
    </row>
    <row r="373" spans="1:17" ht="12.75" customHeight="1" x14ac:dyDescent="0.35">
      <c r="A373" s="2"/>
      <c r="B373" s="20"/>
      <c r="C373" s="198">
        <f>_xlfn.XLOOKUP('Shift A'!$B373,WW!A:A,WW!B:B)</f>
        <v>0</v>
      </c>
      <c r="E373" s="19"/>
      <c r="G373" s="19"/>
      <c r="H373" s="19"/>
      <c r="I373" s="3"/>
      <c r="L373" s="199">
        <f t="shared" si="12"/>
        <v>0</v>
      </c>
      <c r="P373" s="196">
        <f t="shared" si="13"/>
        <v>0</v>
      </c>
      <c r="Q373" s="50"/>
    </row>
    <row r="374" spans="1:17" ht="12.75" customHeight="1" x14ac:dyDescent="0.35">
      <c r="A374" s="2"/>
      <c r="B374" s="20"/>
      <c r="C374" s="198">
        <f>_xlfn.XLOOKUP('Shift A'!$B374,WW!A:A,WW!B:B)</f>
        <v>0</v>
      </c>
      <c r="E374" s="19"/>
      <c r="G374" s="19"/>
      <c r="H374" s="19"/>
      <c r="I374" s="3"/>
      <c r="L374" s="199">
        <f t="shared" si="12"/>
        <v>0</v>
      </c>
      <c r="P374" s="196">
        <f t="shared" si="13"/>
        <v>0</v>
      </c>
      <c r="Q374" s="50"/>
    </row>
    <row r="375" spans="1:17" ht="12.75" customHeight="1" x14ac:dyDescent="0.35">
      <c r="A375" s="2"/>
      <c r="B375" s="20"/>
      <c r="C375" s="198">
        <f>_xlfn.XLOOKUP('Shift A'!$B375,WW!A:A,WW!B:B)</f>
        <v>0</v>
      </c>
      <c r="E375" s="19"/>
      <c r="G375" s="19"/>
      <c r="H375" s="19"/>
      <c r="I375" s="3"/>
      <c r="L375" s="199">
        <f t="shared" si="12"/>
        <v>0</v>
      </c>
      <c r="P375" s="196">
        <f t="shared" si="13"/>
        <v>0</v>
      </c>
      <c r="Q375" s="50"/>
    </row>
    <row r="376" spans="1:17" ht="12.75" customHeight="1" x14ac:dyDescent="0.35">
      <c r="A376" s="2"/>
      <c r="B376" s="20"/>
      <c r="C376" s="198">
        <f>_xlfn.XLOOKUP('Shift A'!$B376,WW!A:A,WW!B:B)</f>
        <v>0</v>
      </c>
      <c r="E376" s="19"/>
      <c r="G376" s="19"/>
      <c r="H376" s="19"/>
      <c r="I376" s="3"/>
      <c r="L376" s="199">
        <f t="shared" si="12"/>
        <v>0</v>
      </c>
      <c r="P376" s="196">
        <f t="shared" si="13"/>
        <v>0</v>
      </c>
      <c r="Q376" s="50"/>
    </row>
    <row r="377" spans="1:17" ht="12.75" customHeight="1" x14ac:dyDescent="0.35">
      <c r="A377" s="2"/>
      <c r="B377" s="20"/>
      <c r="C377" s="198">
        <f>_xlfn.XLOOKUP('Shift A'!$B377,WW!A:A,WW!B:B)</f>
        <v>0</v>
      </c>
      <c r="E377" s="19"/>
      <c r="G377" s="19"/>
      <c r="H377" s="19"/>
      <c r="I377" s="3"/>
      <c r="L377" s="199">
        <f t="shared" si="12"/>
        <v>0</v>
      </c>
      <c r="P377" s="196">
        <f t="shared" si="13"/>
        <v>0</v>
      </c>
      <c r="Q377" s="50"/>
    </row>
    <row r="378" spans="1:17" ht="12.75" customHeight="1" x14ac:dyDescent="0.35">
      <c r="A378" s="2"/>
      <c r="B378" s="20"/>
      <c r="C378" s="198">
        <f>_xlfn.XLOOKUP('Shift A'!$B378,WW!A:A,WW!B:B)</f>
        <v>0</v>
      </c>
      <c r="E378" s="19"/>
      <c r="G378" s="19"/>
      <c r="H378" s="19"/>
      <c r="I378" s="3"/>
      <c r="L378" s="199">
        <f t="shared" si="12"/>
        <v>0</v>
      </c>
      <c r="P378" s="196">
        <f t="shared" si="13"/>
        <v>0</v>
      </c>
      <c r="Q378" s="50"/>
    </row>
    <row r="379" spans="1:17" ht="12.75" customHeight="1" x14ac:dyDescent="0.35">
      <c r="A379" s="2"/>
      <c r="B379" s="20"/>
      <c r="C379" s="198">
        <f>_xlfn.XLOOKUP('Shift A'!$B379,WW!A:A,WW!B:B)</f>
        <v>0</v>
      </c>
      <c r="E379" s="19"/>
      <c r="G379" s="19"/>
      <c r="H379" s="19"/>
      <c r="I379" s="3"/>
      <c r="L379" s="199">
        <f t="shared" ref="L379:L442" si="14">K379-J379</f>
        <v>0</v>
      </c>
      <c r="P379" s="196">
        <f t="shared" si="13"/>
        <v>0</v>
      </c>
      <c r="Q379" s="50"/>
    </row>
    <row r="380" spans="1:17" ht="12.75" customHeight="1" x14ac:dyDescent="0.35">
      <c r="A380" s="2"/>
      <c r="B380" s="20"/>
      <c r="C380" s="198">
        <f>_xlfn.XLOOKUP('Shift A'!$B380,WW!A:A,WW!B:B)</f>
        <v>0</v>
      </c>
      <c r="E380" s="19"/>
      <c r="G380" s="19"/>
      <c r="H380" s="19"/>
      <c r="I380" s="3"/>
      <c r="L380" s="199">
        <f t="shared" si="14"/>
        <v>0</v>
      </c>
      <c r="P380" s="196">
        <f t="shared" si="13"/>
        <v>0</v>
      </c>
      <c r="Q380" s="50"/>
    </row>
    <row r="381" spans="1:17" ht="12.75" customHeight="1" x14ac:dyDescent="0.35">
      <c r="A381" s="2"/>
      <c r="B381" s="20"/>
      <c r="C381" s="198">
        <f>_xlfn.XLOOKUP('Shift A'!$B381,WW!A:A,WW!B:B)</f>
        <v>0</v>
      </c>
      <c r="E381" s="19"/>
      <c r="G381" s="19"/>
      <c r="H381" s="19"/>
      <c r="I381" s="3"/>
      <c r="L381" s="199">
        <f t="shared" si="14"/>
        <v>0</v>
      </c>
      <c r="P381" s="196">
        <f t="shared" si="13"/>
        <v>0</v>
      </c>
      <c r="Q381" s="50"/>
    </row>
    <row r="382" spans="1:17" ht="12.75" customHeight="1" x14ac:dyDescent="0.35">
      <c r="A382" s="2"/>
      <c r="B382" s="20"/>
      <c r="C382" s="198">
        <f>_xlfn.XLOOKUP('Shift A'!$B382,WW!A:A,WW!B:B)</f>
        <v>0</v>
      </c>
      <c r="E382" s="19"/>
      <c r="G382" s="19"/>
      <c r="H382" s="19"/>
      <c r="I382" s="3"/>
      <c r="L382" s="199">
        <f t="shared" si="14"/>
        <v>0</v>
      </c>
      <c r="P382" s="196">
        <f t="shared" si="13"/>
        <v>0</v>
      </c>
      <c r="Q382" s="50"/>
    </row>
    <row r="383" spans="1:17" ht="12.75" customHeight="1" x14ac:dyDescent="0.35">
      <c r="A383" s="2"/>
      <c r="B383" s="20"/>
      <c r="C383" s="198">
        <f>_xlfn.XLOOKUP('Shift A'!$B383,WW!A:A,WW!B:B)</f>
        <v>0</v>
      </c>
      <c r="E383" s="19"/>
      <c r="G383" s="19"/>
      <c r="H383" s="19"/>
      <c r="I383" s="3"/>
      <c r="L383" s="199">
        <f t="shared" si="14"/>
        <v>0</v>
      </c>
      <c r="P383" s="196">
        <f t="shared" si="13"/>
        <v>0</v>
      </c>
      <c r="Q383" s="50"/>
    </row>
    <row r="384" spans="1:17" ht="12.75" customHeight="1" x14ac:dyDescent="0.35">
      <c r="A384" s="2"/>
      <c r="B384" s="20"/>
      <c r="C384" s="198">
        <f>_xlfn.XLOOKUP('Shift A'!$B384,WW!A:A,WW!B:B)</f>
        <v>0</v>
      </c>
      <c r="E384" s="19"/>
      <c r="G384" s="19"/>
      <c r="H384" s="19"/>
      <c r="I384" s="3"/>
      <c r="L384" s="199">
        <f t="shared" si="14"/>
        <v>0</v>
      </c>
      <c r="P384" s="196">
        <f t="shared" si="13"/>
        <v>0</v>
      </c>
      <c r="Q384" s="50"/>
    </row>
    <row r="385" spans="1:17" ht="12.75" customHeight="1" x14ac:dyDescent="0.35">
      <c r="A385" s="2"/>
      <c r="B385" s="20"/>
      <c r="C385" s="198">
        <f>_xlfn.XLOOKUP('Shift A'!$B385,WW!A:A,WW!B:B)</f>
        <v>0</v>
      </c>
      <c r="E385" s="19"/>
      <c r="G385" s="19"/>
      <c r="H385" s="19"/>
      <c r="I385" s="3"/>
      <c r="L385" s="199">
        <f t="shared" si="14"/>
        <v>0</v>
      </c>
      <c r="P385" s="196">
        <f t="shared" si="13"/>
        <v>0</v>
      </c>
      <c r="Q385" s="50"/>
    </row>
    <row r="386" spans="1:17" ht="12.75" customHeight="1" x14ac:dyDescent="0.35">
      <c r="A386" s="2"/>
      <c r="B386" s="20"/>
      <c r="C386" s="198">
        <f>_xlfn.XLOOKUP('Shift A'!$B386,WW!A:A,WW!B:B)</f>
        <v>0</v>
      </c>
      <c r="E386" s="19"/>
      <c r="G386" s="19"/>
      <c r="H386" s="19"/>
      <c r="I386" s="3"/>
      <c r="L386" s="199">
        <f t="shared" si="14"/>
        <v>0</v>
      </c>
      <c r="P386" s="196">
        <f t="shared" ref="P386:P449" si="15">O386-N386</f>
        <v>0</v>
      </c>
      <c r="Q386" s="50"/>
    </row>
    <row r="387" spans="1:17" ht="12.75" customHeight="1" x14ac:dyDescent="0.35">
      <c r="A387" s="2"/>
      <c r="B387" s="20"/>
      <c r="C387" s="198">
        <f>_xlfn.XLOOKUP('Shift A'!$B387,WW!A:A,WW!B:B)</f>
        <v>0</v>
      </c>
      <c r="E387" s="19"/>
      <c r="G387" s="19"/>
      <c r="H387" s="19"/>
      <c r="I387" s="3"/>
      <c r="L387" s="199">
        <f t="shared" si="14"/>
        <v>0</v>
      </c>
      <c r="P387" s="196">
        <f t="shared" si="15"/>
        <v>0</v>
      </c>
      <c r="Q387" s="50"/>
    </row>
    <row r="388" spans="1:17" ht="12.75" customHeight="1" x14ac:dyDescent="0.35">
      <c r="A388" s="2"/>
      <c r="B388" s="20"/>
      <c r="C388" s="198">
        <f>_xlfn.XLOOKUP('Shift A'!$B388,WW!A:A,WW!B:B)</f>
        <v>0</v>
      </c>
      <c r="E388" s="19"/>
      <c r="G388" s="19"/>
      <c r="H388" s="19"/>
      <c r="I388" s="3"/>
      <c r="L388" s="199">
        <f t="shared" si="14"/>
        <v>0</v>
      </c>
      <c r="P388" s="196">
        <f t="shared" si="15"/>
        <v>0</v>
      </c>
      <c r="Q388" s="50"/>
    </row>
    <row r="389" spans="1:17" ht="12.75" customHeight="1" x14ac:dyDescent="0.35">
      <c r="A389" s="2"/>
      <c r="B389" s="20"/>
      <c r="C389" s="198">
        <f>_xlfn.XLOOKUP('Shift A'!$B389,WW!A:A,WW!B:B)</f>
        <v>0</v>
      </c>
      <c r="E389" s="19"/>
      <c r="G389" s="19"/>
      <c r="H389" s="19"/>
      <c r="I389" s="3"/>
      <c r="L389" s="199">
        <f t="shared" si="14"/>
        <v>0</v>
      </c>
      <c r="P389" s="196">
        <f t="shared" si="15"/>
        <v>0</v>
      </c>
      <c r="Q389" s="50"/>
    </row>
    <row r="390" spans="1:17" ht="12.75" customHeight="1" x14ac:dyDescent="0.35">
      <c r="A390" s="2"/>
      <c r="B390" s="20"/>
      <c r="C390" s="198">
        <f>_xlfn.XLOOKUP('Shift A'!$B390,WW!A:A,WW!B:B)</f>
        <v>0</v>
      </c>
      <c r="E390" s="19"/>
      <c r="G390" s="19"/>
      <c r="H390" s="19"/>
      <c r="I390" s="3"/>
      <c r="L390" s="199">
        <f t="shared" si="14"/>
        <v>0</v>
      </c>
      <c r="P390" s="196">
        <f t="shared" si="15"/>
        <v>0</v>
      </c>
      <c r="Q390" s="50"/>
    </row>
    <row r="391" spans="1:17" ht="12.75" customHeight="1" x14ac:dyDescent="0.35">
      <c r="A391" s="2"/>
      <c r="B391" s="20"/>
      <c r="C391" s="198">
        <f>_xlfn.XLOOKUP('Shift A'!$B391,WW!A:A,WW!B:B)</f>
        <v>0</v>
      </c>
      <c r="E391" s="19"/>
      <c r="G391" s="19"/>
      <c r="H391" s="19"/>
      <c r="I391" s="3"/>
      <c r="L391" s="199">
        <f t="shared" si="14"/>
        <v>0</v>
      </c>
      <c r="P391" s="196">
        <f t="shared" si="15"/>
        <v>0</v>
      </c>
      <c r="Q391" s="50"/>
    </row>
    <row r="392" spans="1:17" ht="12.75" customHeight="1" x14ac:dyDescent="0.35">
      <c r="A392" s="2"/>
      <c r="B392" s="20"/>
      <c r="C392" s="198">
        <f>_xlfn.XLOOKUP('Shift A'!$B392,WW!A:A,WW!B:B)</f>
        <v>0</v>
      </c>
      <c r="E392" s="19"/>
      <c r="G392" s="19"/>
      <c r="H392" s="19"/>
      <c r="I392" s="3"/>
      <c r="L392" s="199">
        <f t="shared" si="14"/>
        <v>0</v>
      </c>
      <c r="P392" s="196">
        <f t="shared" si="15"/>
        <v>0</v>
      </c>
      <c r="Q392" s="50"/>
    </row>
    <row r="393" spans="1:17" ht="12.75" customHeight="1" x14ac:dyDescent="0.35">
      <c r="A393" s="2"/>
      <c r="B393" s="20"/>
      <c r="C393" s="198">
        <f>_xlfn.XLOOKUP('Shift A'!$B393,WW!A:A,WW!B:B)</f>
        <v>0</v>
      </c>
      <c r="E393" s="19"/>
      <c r="G393" s="19"/>
      <c r="H393" s="19"/>
      <c r="I393" s="3"/>
      <c r="L393" s="199">
        <f t="shared" si="14"/>
        <v>0</v>
      </c>
      <c r="P393" s="196">
        <f t="shared" si="15"/>
        <v>0</v>
      </c>
      <c r="Q393" s="50"/>
    </row>
    <row r="394" spans="1:17" ht="12.75" customHeight="1" x14ac:dyDescent="0.35">
      <c r="A394" s="2"/>
      <c r="B394" s="20"/>
      <c r="C394" s="198">
        <f>_xlfn.XLOOKUP('Shift A'!$B394,WW!A:A,WW!B:B)</f>
        <v>0</v>
      </c>
      <c r="E394" s="19"/>
      <c r="G394" s="19"/>
      <c r="H394" s="19"/>
      <c r="I394" s="3"/>
      <c r="L394" s="199">
        <f t="shared" si="14"/>
        <v>0</v>
      </c>
      <c r="P394" s="196">
        <f t="shared" si="15"/>
        <v>0</v>
      </c>
      <c r="Q394" s="50"/>
    </row>
    <row r="395" spans="1:17" ht="12.75" customHeight="1" x14ac:dyDescent="0.35">
      <c r="A395" s="2"/>
      <c r="B395" s="20"/>
      <c r="C395" s="198">
        <f>_xlfn.XLOOKUP('Shift A'!$B395,WW!A:A,WW!B:B)</f>
        <v>0</v>
      </c>
      <c r="E395" s="19"/>
      <c r="G395" s="19"/>
      <c r="H395" s="19"/>
      <c r="I395" s="3"/>
      <c r="L395" s="199">
        <f t="shared" si="14"/>
        <v>0</v>
      </c>
      <c r="P395" s="196">
        <f t="shared" si="15"/>
        <v>0</v>
      </c>
      <c r="Q395" s="50"/>
    </row>
    <row r="396" spans="1:17" ht="12.75" customHeight="1" x14ac:dyDescent="0.35">
      <c r="A396" s="2"/>
      <c r="B396" s="20"/>
      <c r="C396" s="198">
        <f>_xlfn.XLOOKUP('Shift A'!$B396,WW!A:A,WW!B:B)</f>
        <v>0</v>
      </c>
      <c r="E396" s="19"/>
      <c r="G396" s="19"/>
      <c r="H396" s="19"/>
      <c r="I396" s="3"/>
      <c r="L396" s="199">
        <f t="shared" si="14"/>
        <v>0</v>
      </c>
      <c r="P396" s="196">
        <f t="shared" si="15"/>
        <v>0</v>
      </c>
      <c r="Q396" s="50"/>
    </row>
    <row r="397" spans="1:17" ht="12.75" customHeight="1" x14ac:dyDescent="0.35">
      <c r="A397" s="2"/>
      <c r="B397" s="20"/>
      <c r="C397" s="198">
        <f>_xlfn.XLOOKUP('Shift A'!$B397,WW!A:A,WW!B:B)</f>
        <v>0</v>
      </c>
      <c r="E397" s="19"/>
      <c r="G397" s="19"/>
      <c r="H397" s="19"/>
      <c r="I397" s="3"/>
      <c r="L397" s="199">
        <f t="shared" si="14"/>
        <v>0</v>
      </c>
      <c r="P397" s="196">
        <f t="shared" si="15"/>
        <v>0</v>
      </c>
      <c r="Q397" s="50"/>
    </row>
    <row r="398" spans="1:17" ht="12.75" customHeight="1" x14ac:dyDescent="0.35">
      <c r="A398" s="2"/>
      <c r="B398" s="20"/>
      <c r="C398" s="198">
        <f>_xlfn.XLOOKUP('Shift A'!$B398,WW!A:A,WW!B:B)</f>
        <v>0</v>
      </c>
      <c r="E398" s="19"/>
      <c r="G398" s="19"/>
      <c r="H398" s="19"/>
      <c r="I398" s="3"/>
      <c r="L398" s="199">
        <f t="shared" si="14"/>
        <v>0</v>
      </c>
      <c r="P398" s="196">
        <f t="shared" si="15"/>
        <v>0</v>
      </c>
      <c r="Q398" s="50"/>
    </row>
    <row r="399" spans="1:17" ht="12.75" customHeight="1" x14ac:dyDescent="0.35">
      <c r="A399" s="2"/>
      <c r="B399" s="20"/>
      <c r="C399" s="198">
        <f>_xlfn.XLOOKUP('Shift A'!$B399,WW!A:A,WW!B:B)</f>
        <v>0</v>
      </c>
      <c r="E399" s="19"/>
      <c r="G399" s="19"/>
      <c r="H399" s="19"/>
      <c r="I399" s="3"/>
      <c r="L399" s="199">
        <f t="shared" si="14"/>
        <v>0</v>
      </c>
      <c r="P399" s="196">
        <f t="shared" si="15"/>
        <v>0</v>
      </c>
      <c r="Q399" s="50"/>
    </row>
    <row r="400" spans="1:17" ht="12.75" customHeight="1" x14ac:dyDescent="0.35">
      <c r="A400" s="2"/>
      <c r="B400" s="20"/>
      <c r="C400" s="198">
        <f>_xlfn.XLOOKUP('Shift A'!$B400,WW!A:A,WW!B:B)</f>
        <v>0</v>
      </c>
      <c r="E400" s="19"/>
      <c r="G400" s="19"/>
      <c r="H400" s="19"/>
      <c r="I400" s="3"/>
      <c r="L400" s="199">
        <f t="shared" si="14"/>
        <v>0</v>
      </c>
      <c r="P400" s="196">
        <f t="shared" si="15"/>
        <v>0</v>
      </c>
      <c r="Q400" s="50"/>
    </row>
    <row r="401" spans="1:17" ht="12.75" customHeight="1" x14ac:dyDescent="0.35">
      <c r="A401" s="2"/>
      <c r="B401" s="20"/>
      <c r="C401" s="198">
        <f>_xlfn.XLOOKUP('Shift A'!$B401,WW!A:A,WW!B:B)</f>
        <v>0</v>
      </c>
      <c r="E401" s="19"/>
      <c r="G401" s="19"/>
      <c r="H401" s="19"/>
      <c r="I401" s="3"/>
      <c r="L401" s="199">
        <f t="shared" si="14"/>
        <v>0</v>
      </c>
      <c r="P401" s="196">
        <f t="shared" si="15"/>
        <v>0</v>
      </c>
      <c r="Q401" s="50"/>
    </row>
    <row r="402" spans="1:17" ht="12.75" customHeight="1" x14ac:dyDescent="0.35">
      <c r="A402" s="2"/>
      <c r="B402" s="20"/>
      <c r="C402" s="198">
        <f>_xlfn.XLOOKUP('Shift A'!$B402,WW!A:A,WW!B:B)</f>
        <v>0</v>
      </c>
      <c r="E402" s="19"/>
      <c r="G402" s="19"/>
      <c r="H402" s="19"/>
      <c r="I402" s="3"/>
      <c r="L402" s="199">
        <f t="shared" si="14"/>
        <v>0</v>
      </c>
      <c r="P402" s="196">
        <f t="shared" si="15"/>
        <v>0</v>
      </c>
      <c r="Q402" s="50"/>
    </row>
    <row r="403" spans="1:17" ht="12.75" customHeight="1" x14ac:dyDescent="0.35">
      <c r="A403" s="2"/>
      <c r="B403" s="20"/>
      <c r="C403" s="198">
        <f>_xlfn.XLOOKUP('Shift A'!$B403,WW!A:A,WW!B:B)</f>
        <v>0</v>
      </c>
      <c r="E403" s="19"/>
      <c r="G403" s="19"/>
      <c r="H403" s="19"/>
      <c r="I403" s="3"/>
      <c r="L403" s="199">
        <f t="shared" si="14"/>
        <v>0</v>
      </c>
      <c r="P403" s="196">
        <f t="shared" si="15"/>
        <v>0</v>
      </c>
      <c r="Q403" s="50"/>
    </row>
    <row r="404" spans="1:17" ht="12.75" customHeight="1" x14ac:dyDescent="0.35">
      <c r="A404" s="2"/>
      <c r="B404" s="20"/>
      <c r="C404" s="198">
        <f>_xlfn.XLOOKUP('Shift A'!$B404,WW!A:A,WW!B:B)</f>
        <v>0</v>
      </c>
      <c r="E404" s="19"/>
      <c r="G404" s="19"/>
      <c r="H404" s="19"/>
      <c r="I404" s="3"/>
      <c r="L404" s="199">
        <f t="shared" si="14"/>
        <v>0</v>
      </c>
      <c r="P404" s="196">
        <f t="shared" si="15"/>
        <v>0</v>
      </c>
      <c r="Q404" s="50"/>
    </row>
    <row r="405" spans="1:17" ht="12.75" customHeight="1" x14ac:dyDescent="0.35">
      <c r="A405" s="2"/>
      <c r="B405" s="20"/>
      <c r="C405" s="198">
        <f>_xlfn.XLOOKUP('Shift A'!$B405,WW!A:A,WW!B:B)</f>
        <v>0</v>
      </c>
      <c r="E405" s="19"/>
      <c r="G405" s="19"/>
      <c r="H405" s="19"/>
      <c r="I405" s="3"/>
      <c r="L405" s="199">
        <f t="shared" si="14"/>
        <v>0</v>
      </c>
      <c r="P405" s="196">
        <f t="shared" si="15"/>
        <v>0</v>
      </c>
      <c r="Q405" s="50"/>
    </row>
    <row r="406" spans="1:17" ht="12.75" customHeight="1" x14ac:dyDescent="0.35">
      <c r="A406" s="2"/>
      <c r="B406" s="20"/>
      <c r="C406" s="198">
        <f>_xlfn.XLOOKUP('Shift A'!$B406,WW!A:A,WW!B:B)</f>
        <v>0</v>
      </c>
      <c r="E406" s="19"/>
      <c r="G406" s="19"/>
      <c r="H406" s="19"/>
      <c r="I406" s="3"/>
      <c r="L406" s="199">
        <f t="shared" si="14"/>
        <v>0</v>
      </c>
      <c r="P406" s="196">
        <f t="shared" si="15"/>
        <v>0</v>
      </c>
      <c r="Q406" s="50"/>
    </row>
    <row r="407" spans="1:17" ht="12.75" customHeight="1" x14ac:dyDescent="0.35">
      <c r="A407" s="2"/>
      <c r="B407" s="20"/>
      <c r="C407" s="198">
        <f>_xlfn.XLOOKUP('Shift A'!$B407,WW!A:A,WW!B:B)</f>
        <v>0</v>
      </c>
      <c r="E407" s="19"/>
      <c r="G407" s="19"/>
      <c r="H407" s="19"/>
      <c r="I407" s="3"/>
      <c r="L407" s="199">
        <f t="shared" si="14"/>
        <v>0</v>
      </c>
      <c r="P407" s="196">
        <f t="shared" si="15"/>
        <v>0</v>
      </c>
      <c r="Q407" s="50"/>
    </row>
    <row r="408" spans="1:17" ht="12.75" customHeight="1" x14ac:dyDescent="0.35">
      <c r="A408" s="2"/>
      <c r="B408" s="20"/>
      <c r="C408" s="198">
        <f>_xlfn.XLOOKUP('Shift A'!$B408,WW!A:A,WW!B:B)</f>
        <v>0</v>
      </c>
      <c r="E408" s="19"/>
      <c r="G408" s="19"/>
      <c r="H408" s="19"/>
      <c r="I408" s="3"/>
      <c r="L408" s="199">
        <f t="shared" si="14"/>
        <v>0</v>
      </c>
      <c r="P408" s="196">
        <f t="shared" si="15"/>
        <v>0</v>
      </c>
      <c r="Q408" s="50"/>
    </row>
    <row r="409" spans="1:17" ht="12.75" customHeight="1" x14ac:dyDescent="0.35">
      <c r="A409" s="2"/>
      <c r="B409" s="20"/>
      <c r="C409" s="198">
        <f>_xlfn.XLOOKUP('Shift A'!$B409,WW!A:A,WW!B:B)</f>
        <v>0</v>
      </c>
      <c r="E409" s="19"/>
      <c r="G409" s="19"/>
      <c r="H409" s="19"/>
      <c r="I409" s="3"/>
      <c r="L409" s="199">
        <f t="shared" si="14"/>
        <v>0</v>
      </c>
      <c r="P409" s="196">
        <f t="shared" si="15"/>
        <v>0</v>
      </c>
      <c r="Q409" s="50"/>
    </row>
    <row r="410" spans="1:17" ht="12.75" customHeight="1" x14ac:dyDescent="0.35">
      <c r="A410" s="2"/>
      <c r="B410" s="20"/>
      <c r="C410" s="198">
        <f>_xlfn.XLOOKUP('Shift A'!$B410,WW!A:A,WW!B:B)</f>
        <v>0</v>
      </c>
      <c r="E410" s="19"/>
      <c r="G410" s="19"/>
      <c r="H410" s="19"/>
      <c r="I410" s="3"/>
      <c r="L410" s="199">
        <f t="shared" si="14"/>
        <v>0</v>
      </c>
      <c r="P410" s="196">
        <f t="shared" si="15"/>
        <v>0</v>
      </c>
      <c r="Q410" s="50"/>
    </row>
    <row r="411" spans="1:17" ht="12.75" customHeight="1" x14ac:dyDescent="0.35">
      <c r="A411" s="2"/>
      <c r="B411" s="20"/>
      <c r="C411" s="198">
        <f>_xlfn.XLOOKUP('Shift A'!$B411,WW!A:A,WW!B:B)</f>
        <v>0</v>
      </c>
      <c r="E411" s="19"/>
      <c r="G411" s="19"/>
      <c r="H411" s="19"/>
      <c r="I411" s="3"/>
      <c r="L411" s="199">
        <f t="shared" si="14"/>
        <v>0</v>
      </c>
      <c r="P411" s="196">
        <f t="shared" si="15"/>
        <v>0</v>
      </c>
      <c r="Q411" s="50"/>
    </row>
    <row r="412" spans="1:17" ht="12.75" customHeight="1" x14ac:dyDescent="0.35">
      <c r="A412" s="2"/>
      <c r="B412" s="20"/>
      <c r="C412" s="198">
        <f>_xlfn.XLOOKUP('Shift A'!$B412,WW!A:A,WW!B:B)</f>
        <v>0</v>
      </c>
      <c r="E412" s="19"/>
      <c r="G412" s="19"/>
      <c r="H412" s="19"/>
      <c r="I412" s="3"/>
      <c r="L412" s="199">
        <f t="shared" si="14"/>
        <v>0</v>
      </c>
      <c r="P412" s="196">
        <f t="shared" si="15"/>
        <v>0</v>
      </c>
      <c r="Q412" s="50"/>
    </row>
    <row r="413" spans="1:17" ht="12.75" customHeight="1" x14ac:dyDescent="0.35">
      <c r="A413" s="2"/>
      <c r="B413" s="20"/>
      <c r="C413" s="198">
        <f>_xlfn.XLOOKUP('Shift A'!$B413,WW!A:A,WW!B:B)</f>
        <v>0</v>
      </c>
      <c r="E413" s="19"/>
      <c r="G413" s="19"/>
      <c r="H413" s="19"/>
      <c r="I413" s="3"/>
      <c r="L413" s="199">
        <f t="shared" si="14"/>
        <v>0</v>
      </c>
      <c r="P413" s="196">
        <f t="shared" si="15"/>
        <v>0</v>
      </c>
      <c r="Q413" s="50"/>
    </row>
    <row r="414" spans="1:17" ht="12.75" customHeight="1" x14ac:dyDescent="0.35">
      <c r="A414" s="2"/>
      <c r="B414" s="20"/>
      <c r="C414" s="198">
        <f>_xlfn.XLOOKUP('Shift A'!$B414,WW!A:A,WW!B:B)</f>
        <v>0</v>
      </c>
      <c r="E414" s="19"/>
      <c r="G414" s="19"/>
      <c r="H414" s="19"/>
      <c r="I414" s="3"/>
      <c r="L414" s="199">
        <f t="shared" si="14"/>
        <v>0</v>
      </c>
      <c r="P414" s="196">
        <f t="shared" si="15"/>
        <v>0</v>
      </c>
      <c r="Q414" s="50"/>
    </row>
    <row r="415" spans="1:17" ht="12.75" customHeight="1" x14ac:dyDescent="0.35">
      <c r="A415" s="2"/>
      <c r="B415" s="20"/>
      <c r="C415" s="198">
        <f>_xlfn.XLOOKUP('Shift A'!$B415,WW!A:A,WW!B:B)</f>
        <v>0</v>
      </c>
      <c r="E415" s="19"/>
      <c r="G415" s="19"/>
      <c r="H415" s="19"/>
      <c r="I415" s="3"/>
      <c r="L415" s="199">
        <f t="shared" si="14"/>
        <v>0</v>
      </c>
      <c r="P415" s="196">
        <f t="shared" si="15"/>
        <v>0</v>
      </c>
      <c r="Q415" s="50"/>
    </row>
    <row r="416" spans="1:17" ht="12.75" customHeight="1" x14ac:dyDescent="0.35">
      <c r="A416" s="2"/>
      <c r="B416" s="20"/>
      <c r="C416" s="198">
        <f>_xlfn.XLOOKUP('Shift A'!$B416,WW!A:A,WW!B:B)</f>
        <v>0</v>
      </c>
      <c r="E416" s="19"/>
      <c r="G416" s="19"/>
      <c r="H416" s="19"/>
      <c r="I416" s="3"/>
      <c r="L416" s="199">
        <f t="shared" si="14"/>
        <v>0</v>
      </c>
      <c r="P416" s="196">
        <f t="shared" si="15"/>
        <v>0</v>
      </c>
      <c r="Q416" s="50"/>
    </row>
    <row r="417" spans="1:17" ht="12.75" customHeight="1" x14ac:dyDescent="0.35">
      <c r="A417" s="2"/>
      <c r="B417" s="20"/>
      <c r="C417" s="198">
        <f>_xlfn.XLOOKUP('Shift A'!$B417,WW!A:A,WW!B:B)</f>
        <v>0</v>
      </c>
      <c r="E417" s="19"/>
      <c r="G417" s="19"/>
      <c r="H417" s="19"/>
      <c r="I417" s="3"/>
      <c r="L417" s="199">
        <f t="shared" si="14"/>
        <v>0</v>
      </c>
      <c r="P417" s="196">
        <f t="shared" si="15"/>
        <v>0</v>
      </c>
      <c r="Q417" s="50"/>
    </row>
    <row r="418" spans="1:17" ht="12.75" customHeight="1" x14ac:dyDescent="0.35">
      <c r="A418" s="2"/>
      <c r="B418" s="20"/>
      <c r="C418" s="198">
        <f>_xlfn.XLOOKUP('Shift A'!$B418,WW!A:A,WW!B:B)</f>
        <v>0</v>
      </c>
      <c r="E418" s="19"/>
      <c r="G418" s="19"/>
      <c r="H418" s="19"/>
      <c r="I418" s="3"/>
      <c r="L418" s="199">
        <f t="shared" si="14"/>
        <v>0</v>
      </c>
      <c r="P418" s="196">
        <f t="shared" si="15"/>
        <v>0</v>
      </c>
      <c r="Q418" s="50"/>
    </row>
    <row r="419" spans="1:17" ht="12.75" customHeight="1" x14ac:dyDescent="0.35">
      <c r="A419" s="2"/>
      <c r="B419" s="20"/>
      <c r="C419" s="198">
        <f>_xlfn.XLOOKUP('Shift A'!$B419,WW!A:A,WW!B:B)</f>
        <v>0</v>
      </c>
      <c r="E419" s="19"/>
      <c r="G419" s="19"/>
      <c r="H419" s="19"/>
      <c r="I419" s="3"/>
      <c r="L419" s="199">
        <f t="shared" si="14"/>
        <v>0</v>
      </c>
      <c r="P419" s="196">
        <f t="shared" si="15"/>
        <v>0</v>
      </c>
      <c r="Q419" s="50"/>
    </row>
    <row r="420" spans="1:17" ht="12.75" customHeight="1" x14ac:dyDescent="0.35">
      <c r="A420" s="2"/>
      <c r="B420" s="20"/>
      <c r="C420" s="198">
        <f>_xlfn.XLOOKUP('Shift A'!$B420,WW!A:A,WW!B:B)</f>
        <v>0</v>
      </c>
      <c r="E420" s="19"/>
      <c r="G420" s="19"/>
      <c r="H420" s="19"/>
      <c r="I420" s="3"/>
      <c r="L420" s="199">
        <f t="shared" si="14"/>
        <v>0</v>
      </c>
      <c r="P420" s="196">
        <f t="shared" si="15"/>
        <v>0</v>
      </c>
      <c r="Q420" s="50"/>
    </row>
    <row r="421" spans="1:17" ht="12.75" customHeight="1" x14ac:dyDescent="0.35">
      <c r="A421" s="2"/>
      <c r="B421" s="20"/>
      <c r="C421" s="198">
        <f>_xlfn.XLOOKUP('Shift A'!$B421,WW!A:A,WW!B:B)</f>
        <v>0</v>
      </c>
      <c r="E421" s="19"/>
      <c r="G421" s="19"/>
      <c r="H421" s="19"/>
      <c r="I421" s="3"/>
      <c r="L421" s="199">
        <f t="shared" si="14"/>
        <v>0</v>
      </c>
      <c r="P421" s="196">
        <f t="shared" si="15"/>
        <v>0</v>
      </c>
      <c r="Q421" s="50"/>
    </row>
    <row r="422" spans="1:17" ht="12.75" customHeight="1" x14ac:dyDescent="0.35">
      <c r="A422" s="2"/>
      <c r="B422" s="20"/>
      <c r="C422" s="198">
        <f>_xlfn.XLOOKUP('Shift A'!$B422,WW!A:A,WW!B:B)</f>
        <v>0</v>
      </c>
      <c r="E422" s="19"/>
      <c r="G422" s="19"/>
      <c r="H422" s="19"/>
      <c r="I422" s="3"/>
      <c r="L422" s="199">
        <f t="shared" si="14"/>
        <v>0</v>
      </c>
      <c r="P422" s="196">
        <f t="shared" si="15"/>
        <v>0</v>
      </c>
      <c r="Q422" s="50"/>
    </row>
    <row r="423" spans="1:17" ht="12.75" customHeight="1" x14ac:dyDescent="0.35">
      <c r="A423" s="2"/>
      <c r="B423" s="20"/>
      <c r="C423" s="198">
        <f>_xlfn.XLOOKUP('Shift A'!$B423,WW!A:A,WW!B:B)</f>
        <v>0</v>
      </c>
      <c r="E423" s="19"/>
      <c r="G423" s="19"/>
      <c r="H423" s="19"/>
      <c r="I423" s="3"/>
      <c r="L423" s="199">
        <f t="shared" si="14"/>
        <v>0</v>
      </c>
      <c r="P423" s="196">
        <f t="shared" si="15"/>
        <v>0</v>
      </c>
      <c r="Q423" s="50"/>
    </row>
    <row r="424" spans="1:17" ht="12.75" customHeight="1" x14ac:dyDescent="0.35">
      <c r="A424" s="2"/>
      <c r="B424" s="20"/>
      <c r="C424" s="198">
        <f>_xlfn.XLOOKUP('Shift A'!$B424,WW!A:A,WW!B:B)</f>
        <v>0</v>
      </c>
      <c r="E424" s="19"/>
      <c r="G424" s="19"/>
      <c r="H424" s="19"/>
      <c r="I424" s="3"/>
      <c r="L424" s="199">
        <f t="shared" si="14"/>
        <v>0</v>
      </c>
      <c r="P424" s="196">
        <f t="shared" si="15"/>
        <v>0</v>
      </c>
      <c r="Q424" s="50"/>
    </row>
    <row r="425" spans="1:17" ht="12.75" customHeight="1" x14ac:dyDescent="0.35">
      <c r="A425" s="2"/>
      <c r="B425" s="20"/>
      <c r="C425" s="198">
        <f>_xlfn.XLOOKUP('Shift A'!$B425,WW!A:A,WW!B:B)</f>
        <v>0</v>
      </c>
      <c r="E425" s="19"/>
      <c r="G425" s="19"/>
      <c r="H425" s="19"/>
      <c r="I425" s="3"/>
      <c r="L425" s="199">
        <f t="shared" si="14"/>
        <v>0</v>
      </c>
      <c r="P425" s="196">
        <f t="shared" si="15"/>
        <v>0</v>
      </c>
      <c r="Q425" s="50"/>
    </row>
    <row r="426" spans="1:17" ht="12.75" customHeight="1" x14ac:dyDescent="0.35">
      <c r="A426" s="2"/>
      <c r="B426" s="20"/>
      <c r="C426" s="198">
        <f>_xlfn.XLOOKUP('Shift A'!$B426,WW!A:A,WW!B:B)</f>
        <v>0</v>
      </c>
      <c r="E426" s="19"/>
      <c r="G426" s="19"/>
      <c r="H426" s="19"/>
      <c r="I426" s="3"/>
      <c r="L426" s="199">
        <f t="shared" si="14"/>
        <v>0</v>
      </c>
      <c r="P426" s="196">
        <f t="shared" si="15"/>
        <v>0</v>
      </c>
      <c r="Q426" s="50"/>
    </row>
    <row r="427" spans="1:17" ht="12.75" customHeight="1" x14ac:dyDescent="0.35">
      <c r="A427" s="2"/>
      <c r="B427" s="20"/>
      <c r="C427" s="198">
        <f>_xlfn.XLOOKUP('Shift A'!$B427,WW!A:A,WW!B:B)</f>
        <v>0</v>
      </c>
      <c r="E427" s="19"/>
      <c r="G427" s="19"/>
      <c r="H427" s="19"/>
      <c r="I427" s="3"/>
      <c r="L427" s="199">
        <f t="shared" si="14"/>
        <v>0</v>
      </c>
      <c r="P427" s="196">
        <f t="shared" si="15"/>
        <v>0</v>
      </c>
      <c r="Q427" s="50"/>
    </row>
    <row r="428" spans="1:17" ht="12.75" customHeight="1" x14ac:dyDescent="0.35">
      <c r="A428" s="2"/>
      <c r="B428" s="20"/>
      <c r="C428" s="198">
        <f>_xlfn.XLOOKUP('Shift A'!$B428,WW!A:A,WW!B:B)</f>
        <v>0</v>
      </c>
      <c r="E428" s="19"/>
      <c r="G428" s="19"/>
      <c r="H428" s="19"/>
      <c r="I428" s="3"/>
      <c r="L428" s="199">
        <f t="shared" si="14"/>
        <v>0</v>
      </c>
      <c r="P428" s="196">
        <f t="shared" si="15"/>
        <v>0</v>
      </c>
      <c r="Q428" s="50"/>
    </row>
    <row r="429" spans="1:17" ht="12.75" customHeight="1" x14ac:dyDescent="0.35">
      <c r="A429" s="2"/>
      <c r="B429" s="20"/>
      <c r="C429" s="198">
        <f>_xlfn.XLOOKUP('Shift A'!$B429,WW!A:A,WW!B:B)</f>
        <v>0</v>
      </c>
      <c r="E429" s="19"/>
      <c r="G429" s="19"/>
      <c r="H429" s="19"/>
      <c r="I429" s="3"/>
      <c r="L429" s="199">
        <f t="shared" si="14"/>
        <v>0</v>
      </c>
      <c r="P429" s="196">
        <f t="shared" si="15"/>
        <v>0</v>
      </c>
      <c r="Q429" s="50"/>
    </row>
    <row r="430" spans="1:17" ht="12.75" customHeight="1" x14ac:dyDescent="0.35">
      <c r="A430" s="2"/>
      <c r="B430" s="20"/>
      <c r="C430" s="198">
        <f>_xlfn.XLOOKUP('Shift A'!$B430,WW!A:A,WW!B:B)</f>
        <v>0</v>
      </c>
      <c r="E430" s="19"/>
      <c r="G430" s="19"/>
      <c r="H430" s="19"/>
      <c r="I430" s="3"/>
      <c r="L430" s="199">
        <f t="shared" si="14"/>
        <v>0</v>
      </c>
      <c r="P430" s="196">
        <f t="shared" si="15"/>
        <v>0</v>
      </c>
      <c r="Q430" s="50"/>
    </row>
    <row r="431" spans="1:17" ht="12.75" customHeight="1" x14ac:dyDescent="0.35">
      <c r="A431" s="2"/>
      <c r="B431" s="20"/>
      <c r="C431" s="198">
        <f>_xlfn.XLOOKUP('Shift A'!$B431,WW!A:A,WW!B:B)</f>
        <v>0</v>
      </c>
      <c r="E431" s="19"/>
      <c r="G431" s="19"/>
      <c r="H431" s="19"/>
      <c r="I431" s="3"/>
      <c r="L431" s="199">
        <f t="shared" si="14"/>
        <v>0</v>
      </c>
      <c r="P431" s="196">
        <f t="shared" si="15"/>
        <v>0</v>
      </c>
      <c r="Q431" s="50"/>
    </row>
    <row r="432" spans="1:17" ht="12.75" customHeight="1" x14ac:dyDescent="0.35">
      <c r="A432" s="2"/>
      <c r="B432" s="20"/>
      <c r="C432" s="198">
        <f>_xlfn.XLOOKUP('Shift A'!$B432,WW!A:A,WW!B:B)</f>
        <v>0</v>
      </c>
      <c r="E432" s="19"/>
      <c r="G432" s="19"/>
      <c r="H432" s="19"/>
      <c r="I432" s="3"/>
      <c r="L432" s="199">
        <f t="shared" si="14"/>
        <v>0</v>
      </c>
      <c r="P432" s="196">
        <f t="shared" si="15"/>
        <v>0</v>
      </c>
      <c r="Q432" s="50"/>
    </row>
    <row r="433" spans="1:17" ht="12.75" customHeight="1" x14ac:dyDescent="0.35">
      <c r="A433" s="2"/>
      <c r="B433" s="20"/>
      <c r="C433" s="198">
        <f>_xlfn.XLOOKUP('Shift A'!$B433,WW!A:A,WW!B:B)</f>
        <v>0</v>
      </c>
      <c r="E433" s="19"/>
      <c r="G433" s="19"/>
      <c r="H433" s="19"/>
      <c r="I433" s="3"/>
      <c r="L433" s="199">
        <f t="shared" si="14"/>
        <v>0</v>
      </c>
      <c r="P433" s="196">
        <f t="shared" si="15"/>
        <v>0</v>
      </c>
      <c r="Q433" s="50"/>
    </row>
    <row r="434" spans="1:17" ht="12.75" customHeight="1" x14ac:dyDescent="0.35">
      <c r="A434" s="2"/>
      <c r="B434" s="20"/>
      <c r="C434" s="198">
        <f>_xlfn.XLOOKUP('Shift A'!$B434,WW!A:A,WW!B:B)</f>
        <v>0</v>
      </c>
      <c r="E434" s="19"/>
      <c r="G434" s="19"/>
      <c r="H434" s="19"/>
      <c r="I434" s="3"/>
      <c r="L434" s="199">
        <f t="shared" si="14"/>
        <v>0</v>
      </c>
      <c r="P434" s="196">
        <f t="shared" si="15"/>
        <v>0</v>
      </c>
      <c r="Q434" s="50"/>
    </row>
    <row r="435" spans="1:17" ht="12.75" customHeight="1" x14ac:dyDescent="0.35">
      <c r="A435" s="2"/>
      <c r="B435" s="20"/>
      <c r="C435" s="198">
        <f>_xlfn.XLOOKUP('Shift A'!$B435,WW!A:A,WW!B:B)</f>
        <v>0</v>
      </c>
      <c r="E435" s="19"/>
      <c r="G435" s="19"/>
      <c r="H435" s="19"/>
      <c r="I435" s="3"/>
      <c r="L435" s="199">
        <f t="shared" si="14"/>
        <v>0</v>
      </c>
      <c r="P435" s="196">
        <f t="shared" si="15"/>
        <v>0</v>
      </c>
      <c r="Q435" s="50"/>
    </row>
    <row r="436" spans="1:17" ht="12.75" customHeight="1" x14ac:dyDescent="0.35">
      <c r="A436" s="2"/>
      <c r="B436" s="20"/>
      <c r="C436" s="198">
        <f>_xlfn.XLOOKUP('Shift A'!$B436,WW!A:A,WW!B:B)</f>
        <v>0</v>
      </c>
      <c r="E436" s="19"/>
      <c r="G436" s="19"/>
      <c r="H436" s="19"/>
      <c r="I436" s="3"/>
      <c r="L436" s="199">
        <f t="shared" si="14"/>
        <v>0</v>
      </c>
      <c r="P436" s="196">
        <f t="shared" si="15"/>
        <v>0</v>
      </c>
      <c r="Q436" s="50"/>
    </row>
    <row r="437" spans="1:17" ht="12.75" customHeight="1" x14ac:dyDescent="0.35">
      <c r="A437" s="2"/>
      <c r="B437" s="20"/>
      <c r="C437" s="198">
        <f>_xlfn.XLOOKUP('Shift A'!$B437,WW!A:A,WW!B:B)</f>
        <v>0</v>
      </c>
      <c r="E437" s="19"/>
      <c r="G437" s="19"/>
      <c r="H437" s="19"/>
      <c r="I437" s="3"/>
      <c r="L437" s="199">
        <f t="shared" si="14"/>
        <v>0</v>
      </c>
      <c r="P437" s="196">
        <f t="shared" si="15"/>
        <v>0</v>
      </c>
      <c r="Q437" s="50"/>
    </row>
    <row r="438" spans="1:17" ht="12.75" customHeight="1" x14ac:dyDescent="0.35">
      <c r="A438" s="2"/>
      <c r="B438" s="20"/>
      <c r="C438" s="198">
        <f>_xlfn.XLOOKUP('Shift A'!$B438,WW!A:A,WW!B:B)</f>
        <v>0</v>
      </c>
      <c r="E438" s="19"/>
      <c r="G438" s="19"/>
      <c r="H438" s="19"/>
      <c r="I438" s="3"/>
      <c r="L438" s="199">
        <f t="shared" si="14"/>
        <v>0</v>
      </c>
      <c r="P438" s="196">
        <f t="shared" si="15"/>
        <v>0</v>
      </c>
      <c r="Q438" s="50"/>
    </row>
    <row r="439" spans="1:17" ht="12.75" customHeight="1" x14ac:dyDescent="0.35">
      <c r="A439" s="2"/>
      <c r="B439" s="20"/>
      <c r="C439" s="198">
        <f>_xlfn.XLOOKUP('Shift A'!$B439,WW!A:A,WW!B:B)</f>
        <v>0</v>
      </c>
      <c r="E439" s="19"/>
      <c r="G439" s="19"/>
      <c r="H439" s="19"/>
      <c r="I439" s="3"/>
      <c r="L439" s="199">
        <f t="shared" si="14"/>
        <v>0</v>
      </c>
      <c r="P439" s="196">
        <f t="shared" si="15"/>
        <v>0</v>
      </c>
      <c r="Q439" s="50"/>
    </row>
    <row r="440" spans="1:17" ht="12.75" customHeight="1" x14ac:dyDescent="0.35">
      <c r="A440" s="2"/>
      <c r="B440" s="20"/>
      <c r="C440" s="198">
        <f>_xlfn.XLOOKUP('Shift A'!$B440,WW!A:A,WW!B:B)</f>
        <v>0</v>
      </c>
      <c r="E440" s="19"/>
      <c r="G440" s="19"/>
      <c r="H440" s="19"/>
      <c r="I440" s="3"/>
      <c r="L440" s="199">
        <f t="shared" si="14"/>
        <v>0</v>
      </c>
      <c r="P440" s="196">
        <f t="shared" si="15"/>
        <v>0</v>
      </c>
      <c r="Q440" s="50"/>
    </row>
    <row r="441" spans="1:17" ht="12.75" customHeight="1" x14ac:dyDescent="0.35">
      <c r="A441" s="2"/>
      <c r="B441" s="20"/>
      <c r="C441" s="198">
        <f>_xlfn.XLOOKUP('Shift A'!$B441,WW!A:A,WW!B:B)</f>
        <v>0</v>
      </c>
      <c r="E441" s="19"/>
      <c r="G441" s="19"/>
      <c r="H441" s="19"/>
      <c r="I441" s="3"/>
      <c r="L441" s="199">
        <f t="shared" si="14"/>
        <v>0</v>
      </c>
      <c r="P441" s="196">
        <f t="shared" si="15"/>
        <v>0</v>
      </c>
      <c r="Q441" s="50"/>
    </row>
    <row r="442" spans="1:17" ht="12.75" customHeight="1" x14ac:dyDescent="0.35">
      <c r="A442" s="2"/>
      <c r="B442" s="20"/>
      <c r="C442" s="198">
        <f>_xlfn.XLOOKUP('Shift A'!$B442,WW!A:A,WW!B:B)</f>
        <v>0</v>
      </c>
      <c r="E442" s="19"/>
      <c r="G442" s="19"/>
      <c r="H442" s="19"/>
      <c r="I442" s="3"/>
      <c r="L442" s="199">
        <f t="shared" si="14"/>
        <v>0</v>
      </c>
      <c r="P442" s="196">
        <f t="shared" si="15"/>
        <v>0</v>
      </c>
      <c r="Q442" s="50"/>
    </row>
    <row r="443" spans="1:17" ht="12.75" customHeight="1" x14ac:dyDescent="0.35">
      <c r="A443" s="2"/>
      <c r="B443" s="20"/>
      <c r="C443" s="198">
        <f>_xlfn.XLOOKUP('Shift A'!$B443,WW!A:A,WW!B:B)</f>
        <v>0</v>
      </c>
      <c r="E443" s="19"/>
      <c r="G443" s="19"/>
      <c r="H443" s="19"/>
      <c r="I443" s="3"/>
      <c r="L443" s="199">
        <f t="shared" ref="L443:L491" si="16">K443-J443</f>
        <v>0</v>
      </c>
      <c r="P443" s="196">
        <f t="shared" si="15"/>
        <v>0</v>
      </c>
      <c r="Q443" s="50"/>
    </row>
    <row r="444" spans="1:17" ht="12.75" customHeight="1" x14ac:dyDescent="0.35">
      <c r="A444" s="2"/>
      <c r="B444" s="20"/>
      <c r="C444" s="198">
        <f>_xlfn.XLOOKUP('Shift A'!$B444,WW!A:A,WW!B:B)</f>
        <v>0</v>
      </c>
      <c r="E444" s="19"/>
      <c r="G444" s="19"/>
      <c r="H444" s="19"/>
      <c r="I444" s="3"/>
      <c r="L444" s="199">
        <f t="shared" si="16"/>
        <v>0</v>
      </c>
      <c r="P444" s="196">
        <f t="shared" si="15"/>
        <v>0</v>
      </c>
      <c r="Q444" s="50"/>
    </row>
    <row r="445" spans="1:17" ht="12.75" customHeight="1" x14ac:dyDescent="0.35">
      <c r="A445" s="2"/>
      <c r="B445" s="20"/>
      <c r="C445" s="198">
        <f>_xlfn.XLOOKUP('Shift A'!$B445,WW!A:A,WW!B:B)</f>
        <v>0</v>
      </c>
      <c r="E445" s="19"/>
      <c r="G445" s="19"/>
      <c r="H445" s="19"/>
      <c r="I445" s="3"/>
      <c r="L445" s="199">
        <f t="shared" si="16"/>
        <v>0</v>
      </c>
      <c r="P445" s="196">
        <f t="shared" si="15"/>
        <v>0</v>
      </c>
      <c r="Q445" s="50"/>
    </row>
    <row r="446" spans="1:17" ht="12.75" customHeight="1" x14ac:dyDescent="0.35">
      <c r="A446" s="2"/>
      <c r="B446" s="20"/>
      <c r="C446" s="198">
        <f>_xlfn.XLOOKUP('Shift A'!$B446,WW!A:A,WW!B:B)</f>
        <v>0</v>
      </c>
      <c r="E446" s="19"/>
      <c r="G446" s="19"/>
      <c r="H446" s="19"/>
      <c r="I446" s="3"/>
      <c r="L446" s="199">
        <f t="shared" si="16"/>
        <v>0</v>
      </c>
      <c r="P446" s="196">
        <f t="shared" si="15"/>
        <v>0</v>
      </c>
      <c r="Q446" s="50"/>
    </row>
    <row r="447" spans="1:17" ht="12.75" customHeight="1" x14ac:dyDescent="0.35">
      <c r="A447" s="2"/>
      <c r="B447" s="20"/>
      <c r="C447" s="198">
        <f>_xlfn.XLOOKUP('Shift A'!$B447,WW!A:A,WW!B:B)</f>
        <v>0</v>
      </c>
      <c r="E447" s="19"/>
      <c r="G447" s="19"/>
      <c r="H447" s="19"/>
      <c r="I447" s="3"/>
      <c r="L447" s="199">
        <f t="shared" si="16"/>
        <v>0</v>
      </c>
      <c r="P447" s="196">
        <f t="shared" si="15"/>
        <v>0</v>
      </c>
      <c r="Q447" s="50"/>
    </row>
    <row r="448" spans="1:17" ht="12.75" customHeight="1" x14ac:dyDescent="0.35">
      <c r="A448" s="2"/>
      <c r="B448" s="20"/>
      <c r="C448" s="198">
        <f>_xlfn.XLOOKUP('Shift A'!$B448,WW!A:A,WW!B:B)</f>
        <v>0</v>
      </c>
      <c r="E448" s="19"/>
      <c r="G448" s="19"/>
      <c r="H448" s="19"/>
      <c r="I448" s="3"/>
      <c r="L448" s="199">
        <f t="shared" si="16"/>
        <v>0</v>
      </c>
      <c r="P448" s="196">
        <f t="shared" si="15"/>
        <v>0</v>
      </c>
      <c r="Q448" s="50"/>
    </row>
    <row r="449" spans="1:17" ht="12.75" customHeight="1" x14ac:dyDescent="0.35">
      <c r="A449" s="2"/>
      <c r="B449" s="20"/>
      <c r="C449" s="198">
        <f>_xlfn.XLOOKUP('Shift A'!$B449,WW!A:A,WW!B:B)</f>
        <v>0</v>
      </c>
      <c r="E449" s="19"/>
      <c r="G449" s="19"/>
      <c r="H449" s="19"/>
      <c r="I449" s="3"/>
      <c r="L449" s="199">
        <f t="shared" si="16"/>
        <v>0</v>
      </c>
      <c r="P449" s="196">
        <f t="shared" si="15"/>
        <v>0</v>
      </c>
      <c r="Q449" s="50"/>
    </row>
    <row r="450" spans="1:17" ht="12.75" customHeight="1" x14ac:dyDescent="0.35">
      <c r="A450" s="2"/>
      <c r="B450" s="20"/>
      <c r="C450" s="198">
        <f>_xlfn.XLOOKUP('Shift A'!$B450,WW!A:A,WW!B:B)</f>
        <v>0</v>
      </c>
      <c r="E450" s="19"/>
      <c r="G450" s="19"/>
      <c r="H450" s="19"/>
      <c r="I450" s="3"/>
      <c r="L450" s="199">
        <f t="shared" si="16"/>
        <v>0</v>
      </c>
      <c r="P450" s="196">
        <f t="shared" ref="P450:P491" si="17">O450-N450</f>
        <v>0</v>
      </c>
      <c r="Q450" s="50"/>
    </row>
    <row r="451" spans="1:17" ht="12.75" customHeight="1" x14ac:dyDescent="0.35">
      <c r="A451" s="2"/>
      <c r="B451" s="20"/>
      <c r="C451" s="198">
        <f>_xlfn.XLOOKUP('Shift A'!$B451,WW!A:A,WW!B:B)</f>
        <v>0</v>
      </c>
      <c r="E451" s="19"/>
      <c r="G451" s="19"/>
      <c r="H451" s="19"/>
      <c r="I451" s="3"/>
      <c r="L451" s="199">
        <f t="shared" si="16"/>
        <v>0</v>
      </c>
      <c r="P451" s="196">
        <f t="shared" si="17"/>
        <v>0</v>
      </c>
      <c r="Q451" s="50"/>
    </row>
    <row r="452" spans="1:17" ht="12.75" customHeight="1" x14ac:dyDescent="0.35">
      <c r="A452" s="2"/>
      <c r="B452" s="20"/>
      <c r="C452" s="198">
        <f>_xlfn.XLOOKUP('Shift A'!$B452,WW!A:A,WW!B:B)</f>
        <v>0</v>
      </c>
      <c r="E452" s="19"/>
      <c r="G452" s="19"/>
      <c r="H452" s="19"/>
      <c r="I452" s="3"/>
      <c r="L452" s="199">
        <f t="shared" si="16"/>
        <v>0</v>
      </c>
      <c r="P452" s="196">
        <f t="shared" si="17"/>
        <v>0</v>
      </c>
      <c r="Q452" s="50"/>
    </row>
    <row r="453" spans="1:17" ht="12.75" customHeight="1" x14ac:dyDescent="0.35">
      <c r="A453" s="2"/>
      <c r="B453" s="20"/>
      <c r="C453" s="198">
        <f>_xlfn.XLOOKUP('Shift A'!$B453,WW!A:A,WW!B:B)</f>
        <v>0</v>
      </c>
      <c r="E453" s="19"/>
      <c r="G453" s="19"/>
      <c r="H453" s="19"/>
      <c r="I453" s="3"/>
      <c r="L453" s="199">
        <f t="shared" si="16"/>
        <v>0</v>
      </c>
      <c r="P453" s="196">
        <f t="shared" si="17"/>
        <v>0</v>
      </c>
      <c r="Q453" s="50"/>
    </row>
    <row r="454" spans="1:17" ht="12.75" customHeight="1" x14ac:dyDescent="0.35">
      <c r="A454" s="2"/>
      <c r="B454" s="20"/>
      <c r="C454" s="198">
        <f>_xlfn.XLOOKUP('Shift A'!$B454,WW!A:A,WW!B:B)</f>
        <v>0</v>
      </c>
      <c r="E454" s="19"/>
      <c r="G454" s="19"/>
      <c r="H454" s="19"/>
      <c r="I454" s="3"/>
      <c r="L454" s="199">
        <f t="shared" si="16"/>
        <v>0</v>
      </c>
      <c r="P454" s="196">
        <f t="shared" si="17"/>
        <v>0</v>
      </c>
      <c r="Q454" s="50"/>
    </row>
    <row r="455" spans="1:17" ht="12.75" customHeight="1" x14ac:dyDescent="0.35">
      <c r="A455" s="2"/>
      <c r="B455" s="20"/>
      <c r="C455" s="198">
        <f>_xlfn.XLOOKUP('Shift A'!$B455,WW!A:A,WW!B:B)</f>
        <v>0</v>
      </c>
      <c r="E455" s="19"/>
      <c r="G455" s="19"/>
      <c r="H455" s="19"/>
      <c r="I455" s="3"/>
      <c r="L455" s="199">
        <f t="shared" si="16"/>
        <v>0</v>
      </c>
      <c r="P455" s="196">
        <f t="shared" si="17"/>
        <v>0</v>
      </c>
      <c r="Q455" s="50"/>
    </row>
    <row r="456" spans="1:17" ht="12.75" customHeight="1" x14ac:dyDescent="0.35">
      <c r="A456" s="2"/>
      <c r="B456" s="20"/>
      <c r="C456" s="198">
        <f>_xlfn.XLOOKUP('Shift A'!$B456,WW!A:A,WW!B:B)</f>
        <v>0</v>
      </c>
      <c r="E456" s="19"/>
      <c r="G456" s="19"/>
      <c r="H456" s="19"/>
      <c r="I456" s="3"/>
      <c r="L456" s="199">
        <f t="shared" si="16"/>
        <v>0</v>
      </c>
      <c r="P456" s="196">
        <f t="shared" si="17"/>
        <v>0</v>
      </c>
      <c r="Q456" s="50"/>
    </row>
    <row r="457" spans="1:17" ht="12.75" customHeight="1" x14ac:dyDescent="0.35">
      <c r="A457" s="2"/>
      <c r="B457" s="20"/>
      <c r="C457" s="198">
        <f>_xlfn.XLOOKUP('Shift A'!$B457,WW!A:A,WW!B:B)</f>
        <v>0</v>
      </c>
      <c r="E457" s="19"/>
      <c r="G457" s="19"/>
      <c r="H457" s="19"/>
      <c r="I457" s="3"/>
      <c r="L457" s="199">
        <f t="shared" si="16"/>
        <v>0</v>
      </c>
      <c r="P457" s="196">
        <f t="shared" si="17"/>
        <v>0</v>
      </c>
      <c r="Q457" s="50"/>
    </row>
    <row r="458" spans="1:17" ht="12.75" customHeight="1" x14ac:dyDescent="0.35">
      <c r="A458" s="2"/>
      <c r="B458" s="20"/>
      <c r="C458" s="198">
        <f>_xlfn.XLOOKUP('Shift A'!$B458,WW!A:A,WW!B:B)</f>
        <v>0</v>
      </c>
      <c r="E458" s="19"/>
      <c r="G458" s="19"/>
      <c r="H458" s="19"/>
      <c r="I458" s="3"/>
      <c r="L458" s="199">
        <f t="shared" si="16"/>
        <v>0</v>
      </c>
      <c r="P458" s="196">
        <f t="shared" si="17"/>
        <v>0</v>
      </c>
      <c r="Q458" s="50"/>
    </row>
    <row r="459" spans="1:17" ht="12.75" customHeight="1" x14ac:dyDescent="0.35">
      <c r="A459" s="2"/>
      <c r="B459" s="20"/>
      <c r="C459" s="198">
        <f>_xlfn.XLOOKUP('Shift A'!$B459,WW!A:A,WW!B:B)</f>
        <v>0</v>
      </c>
      <c r="E459" s="19"/>
      <c r="G459" s="19"/>
      <c r="H459" s="19"/>
      <c r="I459" s="3"/>
      <c r="L459" s="199">
        <f t="shared" si="16"/>
        <v>0</v>
      </c>
      <c r="P459" s="196">
        <f t="shared" si="17"/>
        <v>0</v>
      </c>
      <c r="Q459" s="50"/>
    </row>
    <row r="460" spans="1:17" ht="12.75" customHeight="1" x14ac:dyDescent="0.35">
      <c r="A460" s="2"/>
      <c r="B460" s="20"/>
      <c r="C460" s="198">
        <f>_xlfn.XLOOKUP('Shift A'!$B460,WW!A:A,WW!B:B)</f>
        <v>0</v>
      </c>
      <c r="E460" s="19"/>
      <c r="G460" s="19"/>
      <c r="H460" s="19"/>
      <c r="I460" s="3"/>
      <c r="L460" s="199">
        <f t="shared" si="16"/>
        <v>0</v>
      </c>
      <c r="P460" s="196">
        <f t="shared" si="17"/>
        <v>0</v>
      </c>
      <c r="Q460" s="50"/>
    </row>
    <row r="461" spans="1:17" ht="12.75" customHeight="1" x14ac:dyDescent="0.35">
      <c r="A461" s="2"/>
      <c r="B461" s="20"/>
      <c r="C461" s="198">
        <f>_xlfn.XLOOKUP('Shift A'!$B461,WW!A:A,WW!B:B)</f>
        <v>0</v>
      </c>
      <c r="E461" s="19"/>
      <c r="G461" s="19"/>
      <c r="H461" s="19"/>
      <c r="I461" s="3"/>
      <c r="L461" s="199">
        <f t="shared" si="16"/>
        <v>0</v>
      </c>
      <c r="P461" s="196">
        <f t="shared" si="17"/>
        <v>0</v>
      </c>
      <c r="Q461" s="50"/>
    </row>
    <row r="462" spans="1:17" ht="12.75" customHeight="1" x14ac:dyDescent="0.35">
      <c r="A462" s="2"/>
      <c r="B462" s="20"/>
      <c r="C462" s="198">
        <f>_xlfn.XLOOKUP('Shift A'!$B462,WW!A:A,WW!B:B)</f>
        <v>0</v>
      </c>
      <c r="E462" s="19"/>
      <c r="G462" s="19"/>
      <c r="H462" s="19"/>
      <c r="I462" s="3"/>
      <c r="L462" s="199">
        <f t="shared" si="16"/>
        <v>0</v>
      </c>
      <c r="P462" s="196">
        <f t="shared" si="17"/>
        <v>0</v>
      </c>
      <c r="Q462" s="50"/>
    </row>
    <row r="463" spans="1:17" ht="12.75" customHeight="1" x14ac:dyDescent="0.35">
      <c r="A463" s="2"/>
      <c r="B463" s="20"/>
      <c r="C463" s="198">
        <f>_xlfn.XLOOKUP('Shift A'!$B463,WW!A:A,WW!B:B)</f>
        <v>0</v>
      </c>
      <c r="E463" s="19"/>
      <c r="G463" s="19"/>
      <c r="H463" s="19"/>
      <c r="I463" s="3"/>
      <c r="L463" s="199">
        <f t="shared" si="16"/>
        <v>0</v>
      </c>
      <c r="P463" s="196">
        <f t="shared" si="17"/>
        <v>0</v>
      </c>
      <c r="Q463" s="50"/>
    </row>
    <row r="464" spans="1:17" ht="12.75" customHeight="1" x14ac:dyDescent="0.35">
      <c r="A464" s="2"/>
      <c r="B464" s="20"/>
      <c r="C464" s="198">
        <f>_xlfn.XLOOKUP('Shift A'!$B464,WW!A:A,WW!B:B)</f>
        <v>0</v>
      </c>
      <c r="E464" s="19"/>
      <c r="G464" s="19"/>
      <c r="H464" s="19"/>
      <c r="I464" s="3"/>
      <c r="L464" s="199">
        <f t="shared" si="16"/>
        <v>0</v>
      </c>
      <c r="P464" s="196">
        <f t="shared" si="17"/>
        <v>0</v>
      </c>
      <c r="Q464" s="50"/>
    </row>
    <row r="465" spans="1:17" ht="12.75" customHeight="1" x14ac:dyDescent="0.35">
      <c r="A465" s="2"/>
      <c r="B465" s="20"/>
      <c r="C465" s="198">
        <f>_xlfn.XLOOKUP('Shift A'!$B465,WW!A:A,WW!B:B)</f>
        <v>0</v>
      </c>
      <c r="E465" s="19"/>
      <c r="G465" s="19"/>
      <c r="H465" s="19"/>
      <c r="I465" s="3"/>
      <c r="L465" s="199">
        <f t="shared" si="16"/>
        <v>0</v>
      </c>
      <c r="P465" s="196">
        <f t="shared" si="17"/>
        <v>0</v>
      </c>
      <c r="Q465" s="50"/>
    </row>
    <row r="466" spans="1:17" ht="12.75" customHeight="1" x14ac:dyDescent="0.35">
      <c r="A466" s="2"/>
      <c r="B466" s="20"/>
      <c r="C466" s="198">
        <f>_xlfn.XLOOKUP('Shift A'!$B466,WW!A:A,WW!B:B)</f>
        <v>0</v>
      </c>
      <c r="E466" s="19"/>
      <c r="G466" s="19"/>
      <c r="H466" s="19"/>
      <c r="I466" s="3"/>
      <c r="L466" s="199">
        <f t="shared" si="16"/>
        <v>0</v>
      </c>
      <c r="P466" s="196">
        <f t="shared" si="17"/>
        <v>0</v>
      </c>
      <c r="Q466" s="50"/>
    </row>
    <row r="467" spans="1:17" ht="12.75" customHeight="1" x14ac:dyDescent="0.35">
      <c r="A467" s="2"/>
      <c r="B467" s="20"/>
      <c r="C467" s="198">
        <f>_xlfn.XLOOKUP('Shift A'!$B467,WW!A:A,WW!B:B)</f>
        <v>0</v>
      </c>
      <c r="E467" s="19"/>
      <c r="G467" s="19"/>
      <c r="H467" s="19"/>
      <c r="I467" s="3"/>
      <c r="L467" s="199">
        <f t="shared" si="16"/>
        <v>0</v>
      </c>
      <c r="P467" s="196">
        <f t="shared" si="17"/>
        <v>0</v>
      </c>
      <c r="Q467" s="50"/>
    </row>
    <row r="468" spans="1:17" ht="12.75" customHeight="1" x14ac:dyDescent="0.35">
      <c r="A468" s="2"/>
      <c r="B468" s="20"/>
      <c r="C468" s="198">
        <f>_xlfn.XLOOKUP('Shift A'!$B468,WW!A:A,WW!B:B)</f>
        <v>0</v>
      </c>
      <c r="E468" s="19"/>
      <c r="G468" s="19"/>
      <c r="H468" s="19"/>
      <c r="I468" s="3"/>
      <c r="L468" s="199">
        <f t="shared" si="16"/>
        <v>0</v>
      </c>
      <c r="P468" s="196">
        <f t="shared" si="17"/>
        <v>0</v>
      </c>
      <c r="Q468" s="50"/>
    </row>
    <row r="469" spans="1:17" ht="12.75" customHeight="1" x14ac:dyDescent="0.35">
      <c r="A469" s="2"/>
      <c r="B469" s="20"/>
      <c r="C469" s="198">
        <f>_xlfn.XLOOKUP('Shift A'!$B469,WW!A:A,WW!B:B)</f>
        <v>0</v>
      </c>
      <c r="E469" s="19"/>
      <c r="G469" s="19"/>
      <c r="H469" s="19"/>
      <c r="I469" s="3"/>
      <c r="L469" s="199">
        <f t="shared" si="16"/>
        <v>0</v>
      </c>
      <c r="P469" s="196">
        <f t="shared" si="17"/>
        <v>0</v>
      </c>
      <c r="Q469" s="50"/>
    </row>
    <row r="470" spans="1:17" ht="12.75" customHeight="1" x14ac:dyDescent="0.35">
      <c r="A470" s="2"/>
      <c r="B470" s="20"/>
      <c r="C470" s="198">
        <f>_xlfn.XLOOKUP('Shift A'!$B470,WW!A:A,WW!B:B)</f>
        <v>0</v>
      </c>
      <c r="E470" s="19"/>
      <c r="G470" s="19"/>
      <c r="H470" s="19"/>
      <c r="I470" s="3"/>
      <c r="L470" s="199">
        <f t="shared" si="16"/>
        <v>0</v>
      </c>
      <c r="P470" s="196">
        <f t="shared" si="17"/>
        <v>0</v>
      </c>
      <c r="Q470" s="50"/>
    </row>
    <row r="471" spans="1:17" ht="12.75" customHeight="1" x14ac:dyDescent="0.35">
      <c r="A471" s="2"/>
      <c r="B471" s="20"/>
      <c r="C471" s="198">
        <f>_xlfn.XLOOKUP('Shift A'!$B471,WW!A:A,WW!B:B)</f>
        <v>0</v>
      </c>
      <c r="E471" s="19"/>
      <c r="G471" s="19"/>
      <c r="H471" s="19"/>
      <c r="I471" s="3"/>
      <c r="L471" s="199">
        <f t="shared" si="16"/>
        <v>0</v>
      </c>
      <c r="P471" s="196">
        <f t="shared" si="17"/>
        <v>0</v>
      </c>
      <c r="Q471" s="50"/>
    </row>
    <row r="472" spans="1:17" ht="12.75" customHeight="1" x14ac:dyDescent="0.35">
      <c r="A472" s="2"/>
      <c r="B472" s="20"/>
      <c r="C472" s="198">
        <f>_xlfn.XLOOKUP('Shift A'!$B472,WW!A:A,WW!B:B)</f>
        <v>0</v>
      </c>
      <c r="E472" s="19"/>
      <c r="G472" s="19"/>
      <c r="H472" s="19"/>
      <c r="I472" s="3"/>
      <c r="L472" s="199">
        <f t="shared" si="16"/>
        <v>0</v>
      </c>
      <c r="P472" s="196">
        <f t="shared" si="17"/>
        <v>0</v>
      </c>
      <c r="Q472" s="50"/>
    </row>
    <row r="473" spans="1:17" ht="12.75" customHeight="1" x14ac:dyDescent="0.35">
      <c r="A473" s="2"/>
      <c r="B473" s="20"/>
      <c r="C473" s="198">
        <f>_xlfn.XLOOKUP('Shift A'!$B473,WW!A:A,WW!B:B)</f>
        <v>0</v>
      </c>
      <c r="E473" s="19"/>
      <c r="G473" s="19"/>
      <c r="H473" s="19"/>
      <c r="I473" s="3"/>
      <c r="L473" s="199">
        <f t="shared" si="16"/>
        <v>0</v>
      </c>
      <c r="P473" s="196">
        <f t="shared" si="17"/>
        <v>0</v>
      </c>
      <c r="Q473" s="50"/>
    </row>
    <row r="474" spans="1:17" ht="12.75" customHeight="1" x14ac:dyDescent="0.35">
      <c r="A474" s="2"/>
      <c r="B474" s="20"/>
      <c r="C474" s="198">
        <f>_xlfn.XLOOKUP('Shift A'!$B474,WW!A:A,WW!B:B)</f>
        <v>0</v>
      </c>
      <c r="E474" s="19"/>
      <c r="G474" s="19"/>
      <c r="H474" s="19"/>
      <c r="I474" s="3"/>
      <c r="L474" s="199">
        <f t="shared" si="16"/>
        <v>0</v>
      </c>
      <c r="P474" s="196">
        <f t="shared" si="17"/>
        <v>0</v>
      </c>
      <c r="Q474" s="50"/>
    </row>
    <row r="475" spans="1:17" ht="12.75" customHeight="1" x14ac:dyDescent="0.35">
      <c r="A475" s="2"/>
      <c r="B475" s="20"/>
      <c r="C475" s="198">
        <f>_xlfn.XLOOKUP('Shift A'!$B475,WW!A:A,WW!B:B)</f>
        <v>0</v>
      </c>
      <c r="E475" s="19"/>
      <c r="G475" s="19"/>
      <c r="H475" s="19"/>
      <c r="I475" s="3"/>
      <c r="L475" s="199">
        <f t="shared" si="16"/>
        <v>0</v>
      </c>
      <c r="P475" s="196">
        <f t="shared" si="17"/>
        <v>0</v>
      </c>
      <c r="Q475" s="50"/>
    </row>
    <row r="476" spans="1:17" ht="12.75" customHeight="1" x14ac:dyDescent="0.35">
      <c r="A476" s="2"/>
      <c r="B476" s="20"/>
      <c r="C476" s="198">
        <f>_xlfn.XLOOKUP('Shift A'!$B476,WW!A:A,WW!B:B)</f>
        <v>0</v>
      </c>
      <c r="E476" s="19"/>
      <c r="G476" s="19"/>
      <c r="H476" s="19"/>
      <c r="I476" s="3"/>
      <c r="L476" s="199">
        <f t="shared" si="16"/>
        <v>0</v>
      </c>
      <c r="P476" s="196">
        <f t="shared" si="17"/>
        <v>0</v>
      </c>
      <c r="Q476" s="50"/>
    </row>
    <row r="477" spans="1:17" ht="12.75" customHeight="1" x14ac:dyDescent="0.35">
      <c r="A477" s="2"/>
      <c r="B477" s="20"/>
      <c r="C477" s="198">
        <f>_xlfn.XLOOKUP('Shift A'!$B477,WW!A:A,WW!B:B)</f>
        <v>0</v>
      </c>
      <c r="E477" s="19"/>
      <c r="G477" s="19"/>
      <c r="H477" s="19"/>
      <c r="I477" s="3"/>
      <c r="L477" s="199">
        <f t="shared" si="16"/>
        <v>0</v>
      </c>
      <c r="P477" s="196">
        <f t="shared" si="17"/>
        <v>0</v>
      </c>
      <c r="Q477" s="50"/>
    </row>
    <row r="478" spans="1:17" ht="12.75" customHeight="1" x14ac:dyDescent="0.35">
      <c r="A478" s="2"/>
      <c r="B478" s="20"/>
      <c r="C478" s="198">
        <f>_xlfn.XLOOKUP('Shift A'!$B478,WW!A:A,WW!B:B)</f>
        <v>0</v>
      </c>
      <c r="E478" s="19"/>
      <c r="G478" s="19"/>
      <c r="H478" s="19"/>
      <c r="I478" s="3"/>
      <c r="L478" s="199">
        <f t="shared" si="16"/>
        <v>0</v>
      </c>
      <c r="P478" s="196">
        <f t="shared" si="17"/>
        <v>0</v>
      </c>
      <c r="Q478" s="50"/>
    </row>
    <row r="479" spans="1:17" ht="12.75" customHeight="1" x14ac:dyDescent="0.35">
      <c r="A479" s="2"/>
      <c r="B479" s="20"/>
      <c r="C479" s="198">
        <f>_xlfn.XLOOKUP('Shift A'!$B479,WW!A:A,WW!B:B)</f>
        <v>0</v>
      </c>
      <c r="E479" s="19"/>
      <c r="G479" s="19"/>
      <c r="H479" s="19"/>
      <c r="I479" s="3"/>
      <c r="L479" s="199">
        <f t="shared" si="16"/>
        <v>0</v>
      </c>
      <c r="P479" s="196">
        <f t="shared" si="17"/>
        <v>0</v>
      </c>
      <c r="Q479" s="50"/>
    </row>
    <row r="480" spans="1:17" ht="12.75" customHeight="1" x14ac:dyDescent="0.35">
      <c r="A480" s="2"/>
      <c r="B480" s="20"/>
      <c r="C480" s="198">
        <f>_xlfn.XLOOKUP('Shift A'!$B480,WW!A:A,WW!B:B)</f>
        <v>0</v>
      </c>
      <c r="E480" s="19"/>
      <c r="G480" s="19"/>
      <c r="H480" s="19"/>
      <c r="I480" s="3"/>
      <c r="L480" s="199">
        <f t="shared" si="16"/>
        <v>0</v>
      </c>
      <c r="P480" s="196">
        <f t="shared" si="17"/>
        <v>0</v>
      </c>
      <c r="Q480" s="50"/>
    </row>
    <row r="481" spans="1:17" ht="12.75" customHeight="1" x14ac:dyDescent="0.35">
      <c r="A481" s="2"/>
      <c r="B481" s="20"/>
      <c r="C481" s="198">
        <f>_xlfn.XLOOKUP('Shift A'!$B481,WW!A:A,WW!B:B)</f>
        <v>0</v>
      </c>
      <c r="E481" s="19"/>
      <c r="G481" s="19"/>
      <c r="H481" s="19"/>
      <c r="I481" s="3"/>
      <c r="L481" s="199">
        <f t="shared" si="16"/>
        <v>0</v>
      </c>
      <c r="P481" s="196">
        <f t="shared" si="17"/>
        <v>0</v>
      </c>
      <c r="Q481" s="50"/>
    </row>
    <row r="482" spans="1:17" ht="12.75" customHeight="1" x14ac:dyDescent="0.35">
      <c r="A482" s="2"/>
      <c r="B482" s="20"/>
      <c r="C482" s="198">
        <f>_xlfn.XLOOKUP('Shift A'!$B482,WW!A:A,WW!B:B)</f>
        <v>0</v>
      </c>
      <c r="E482" s="19"/>
      <c r="G482" s="19"/>
      <c r="H482" s="19"/>
      <c r="I482" s="3"/>
      <c r="L482" s="199">
        <f t="shared" si="16"/>
        <v>0</v>
      </c>
      <c r="P482" s="196">
        <f t="shared" si="17"/>
        <v>0</v>
      </c>
      <c r="Q482" s="50"/>
    </row>
    <row r="483" spans="1:17" ht="12.75" customHeight="1" x14ac:dyDescent="0.35">
      <c r="A483" s="2"/>
      <c r="B483" s="20"/>
      <c r="C483" s="198">
        <f>_xlfn.XLOOKUP('Shift A'!$B483,WW!A:A,WW!B:B)</f>
        <v>0</v>
      </c>
      <c r="E483" s="19"/>
      <c r="G483" s="19"/>
      <c r="H483" s="19"/>
      <c r="I483" s="3"/>
      <c r="L483" s="199">
        <f t="shared" si="16"/>
        <v>0</v>
      </c>
      <c r="P483" s="196">
        <f t="shared" si="17"/>
        <v>0</v>
      </c>
      <c r="Q483" s="50"/>
    </row>
    <row r="484" spans="1:17" ht="12.75" customHeight="1" x14ac:dyDescent="0.35">
      <c r="A484" s="2"/>
      <c r="B484" s="20"/>
      <c r="C484" s="198">
        <f>_xlfn.XLOOKUP('Shift A'!$B484,WW!A:A,WW!B:B)</f>
        <v>0</v>
      </c>
      <c r="E484" s="19"/>
      <c r="G484" s="19"/>
      <c r="H484" s="19"/>
      <c r="I484" s="3"/>
      <c r="L484" s="199">
        <f t="shared" si="16"/>
        <v>0</v>
      </c>
      <c r="P484" s="196">
        <f t="shared" si="17"/>
        <v>0</v>
      </c>
      <c r="Q484" s="50"/>
    </row>
    <row r="485" spans="1:17" ht="12.75" customHeight="1" x14ac:dyDescent="0.35">
      <c r="A485" s="2"/>
      <c r="B485" s="20"/>
      <c r="C485" s="198">
        <f>_xlfn.XLOOKUP('Shift A'!$B485,WW!A:A,WW!B:B)</f>
        <v>0</v>
      </c>
      <c r="E485" s="19"/>
      <c r="G485" s="19"/>
      <c r="H485" s="19"/>
      <c r="I485" s="3"/>
      <c r="L485" s="199">
        <f t="shared" si="16"/>
        <v>0</v>
      </c>
      <c r="P485" s="196">
        <f t="shared" si="17"/>
        <v>0</v>
      </c>
      <c r="Q485" s="50"/>
    </row>
    <row r="486" spans="1:17" ht="12.75" customHeight="1" x14ac:dyDescent="0.35">
      <c r="A486" s="2"/>
      <c r="B486" s="20"/>
      <c r="C486" s="198">
        <f>_xlfn.XLOOKUP('Shift A'!$B486,WW!A:A,WW!B:B)</f>
        <v>0</v>
      </c>
      <c r="E486" s="19"/>
      <c r="G486" s="19"/>
      <c r="H486" s="19"/>
      <c r="I486" s="3"/>
      <c r="L486" s="199">
        <f t="shared" si="16"/>
        <v>0</v>
      </c>
      <c r="P486" s="196">
        <f t="shared" si="17"/>
        <v>0</v>
      </c>
      <c r="Q486" s="50"/>
    </row>
    <row r="487" spans="1:17" ht="12.75" customHeight="1" x14ac:dyDescent="0.35">
      <c r="A487" s="2"/>
      <c r="B487" s="20"/>
      <c r="C487" s="198">
        <f>_xlfn.XLOOKUP('Shift A'!$B487,WW!A:A,WW!B:B)</f>
        <v>0</v>
      </c>
      <c r="E487" s="19"/>
      <c r="G487" s="19"/>
      <c r="H487" s="19"/>
      <c r="I487" s="3"/>
      <c r="L487" s="199">
        <f t="shared" si="16"/>
        <v>0</v>
      </c>
      <c r="P487" s="196">
        <f t="shared" si="17"/>
        <v>0</v>
      </c>
      <c r="Q487" s="50"/>
    </row>
    <row r="488" spans="1:17" ht="12.75" customHeight="1" x14ac:dyDescent="0.35">
      <c r="A488" s="2"/>
      <c r="B488" s="20"/>
      <c r="C488" s="198">
        <f>_xlfn.XLOOKUP('Shift A'!$B488,WW!A:A,WW!B:B)</f>
        <v>0</v>
      </c>
      <c r="E488" s="19"/>
      <c r="G488" s="19"/>
      <c r="H488" s="19"/>
      <c r="I488" s="3"/>
      <c r="L488" s="199">
        <f t="shared" si="16"/>
        <v>0</v>
      </c>
      <c r="P488" s="196">
        <f t="shared" si="17"/>
        <v>0</v>
      </c>
      <c r="Q488" s="50"/>
    </row>
    <row r="489" spans="1:17" ht="12.75" customHeight="1" x14ac:dyDescent="0.35">
      <c r="A489" s="2"/>
      <c r="B489" s="20"/>
      <c r="C489" s="198">
        <f>_xlfn.XLOOKUP('Shift A'!$B489,WW!A:A,WW!B:B)</f>
        <v>0</v>
      </c>
      <c r="E489" s="19"/>
      <c r="G489" s="19"/>
      <c r="H489" s="19"/>
      <c r="I489" s="3"/>
      <c r="L489" s="199">
        <f t="shared" si="16"/>
        <v>0</v>
      </c>
      <c r="P489" s="196">
        <f t="shared" si="17"/>
        <v>0</v>
      </c>
      <c r="Q489" s="50"/>
    </row>
    <row r="490" spans="1:17" ht="12.75" customHeight="1" x14ac:dyDescent="0.35">
      <c r="A490" s="2"/>
      <c r="B490" s="20"/>
      <c r="C490" s="198">
        <f>_xlfn.XLOOKUP('Shift A'!$B490,WW!A:A,WW!B:B)</f>
        <v>0</v>
      </c>
      <c r="E490" s="19"/>
      <c r="G490" s="19"/>
      <c r="H490" s="19"/>
      <c r="I490" s="3"/>
      <c r="L490" s="199">
        <f t="shared" si="16"/>
        <v>0</v>
      </c>
      <c r="P490" s="196">
        <f t="shared" si="17"/>
        <v>0</v>
      </c>
      <c r="Q490" s="50"/>
    </row>
    <row r="491" spans="1:17" ht="12.75" customHeight="1" x14ac:dyDescent="0.35">
      <c r="A491" s="2"/>
      <c r="B491" s="20"/>
      <c r="C491" s="198">
        <f>_xlfn.XLOOKUP('Shift A'!$B491,WW!A:A,WW!B:B)</f>
        <v>0</v>
      </c>
      <c r="E491" s="19"/>
      <c r="G491" s="19"/>
      <c r="H491" s="19"/>
      <c r="I491" s="3"/>
      <c r="L491" s="199">
        <f t="shared" si="16"/>
        <v>0</v>
      </c>
      <c r="P491" s="196">
        <f t="shared" si="17"/>
        <v>0</v>
      </c>
      <c r="Q491" s="50"/>
    </row>
  </sheetData>
  <pageMargins left="0.7" right="0.7" top="0.75" bottom="0.75" header="0.3" footer="0.3"/>
  <pageSetup paperSize="9"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87"/>
  <sheetViews>
    <sheetView zoomScale="55" zoomScaleNormal="55" workbookViewId="0">
      <pane ySplit="1" topLeftCell="A63" activePane="bottomLeft" state="frozen"/>
      <selection pane="bottomLeft" activeCell="I79" sqref="I79"/>
    </sheetView>
  </sheetViews>
  <sheetFormatPr defaultColWidth="0" defaultRowHeight="13" x14ac:dyDescent="0.35"/>
  <cols>
    <col min="1" max="1" width="7.453125" style="5" bestFit="1" customWidth="1"/>
    <col min="2" max="2" width="15.1796875" style="51" customWidth="1"/>
    <col min="3" max="3" width="11.54296875" style="6" customWidth="1"/>
    <col min="4" max="4" width="23.7265625" style="5" customWidth="1"/>
    <col min="5" max="5" width="12.26953125" style="6" customWidth="1"/>
    <col min="6" max="6" width="20.26953125" style="5" customWidth="1"/>
    <col min="7" max="7" width="27.1796875" style="5" customWidth="1"/>
    <col min="8" max="8" width="18.6328125" style="5" customWidth="1"/>
    <col min="9" max="9" width="22.1796875" style="19" customWidth="1"/>
    <col min="10" max="10" width="16.7265625" style="194" customWidth="1"/>
    <col min="11" max="11" width="14.26953125" style="34" customWidth="1"/>
    <col min="12" max="12" width="14.81640625" style="4" customWidth="1"/>
    <col min="13" max="13" width="14.81640625" style="3" customWidth="1"/>
    <col min="14" max="14" width="15.1796875" style="34" customWidth="1"/>
    <col min="15" max="15" width="14.1796875" style="194" customWidth="1"/>
    <col min="16" max="16" width="13.1796875" style="4" customWidth="1"/>
    <col min="17" max="17" width="15.7265625" style="2" customWidth="1"/>
    <col min="18" max="16382" width="8.7265625" style="2" hidden="1"/>
    <col min="16383" max="16383" width="2.54296875" style="2" hidden="1" customWidth="1"/>
    <col min="16384" max="16384" width="8.26953125" style="2" hidden="1" customWidth="1"/>
  </cols>
  <sheetData>
    <row r="1" spans="1:17" ht="56.5" customHeight="1" x14ac:dyDescent="0.35">
      <c r="A1" s="5" t="s">
        <v>0</v>
      </c>
      <c r="B1" s="51" t="s">
        <v>1</v>
      </c>
      <c r="C1" s="6" t="s">
        <v>2</v>
      </c>
      <c r="D1" s="5" t="s">
        <v>3</v>
      </c>
      <c r="E1" s="6" t="s">
        <v>4</v>
      </c>
      <c r="F1" s="5" t="s">
        <v>230</v>
      </c>
      <c r="G1" s="5" t="s">
        <v>231</v>
      </c>
      <c r="H1" s="5" t="s">
        <v>232</v>
      </c>
      <c r="I1" s="35" t="s">
        <v>686</v>
      </c>
      <c r="J1" s="189" t="s">
        <v>687</v>
      </c>
      <c r="K1" s="35" t="s">
        <v>6</v>
      </c>
      <c r="L1" s="35" t="s">
        <v>7</v>
      </c>
      <c r="M1" s="33" t="s">
        <v>685</v>
      </c>
      <c r="N1" s="33" t="s">
        <v>688</v>
      </c>
      <c r="O1" s="190" t="s">
        <v>9</v>
      </c>
      <c r="P1" s="33" t="s">
        <v>10</v>
      </c>
      <c r="Q1" s="5" t="s">
        <v>233</v>
      </c>
    </row>
    <row r="2" spans="1:17" ht="26" x14ac:dyDescent="0.35">
      <c r="A2" s="5" t="s">
        <v>91</v>
      </c>
      <c r="B2" s="51">
        <v>45815</v>
      </c>
      <c r="C2" s="200" t="str">
        <f>_xlfn.XLOOKUP(tblshiftb[[#This Row],[DATE]],WW!A:A,WW!B:B)</f>
        <v>WW01</v>
      </c>
      <c r="D2" s="5" t="s">
        <v>94</v>
      </c>
      <c r="E2" s="6" t="s">
        <v>82</v>
      </c>
      <c r="F2" s="5" t="s">
        <v>340</v>
      </c>
      <c r="G2" s="5" t="s">
        <v>341</v>
      </c>
      <c r="J2" s="194">
        <v>2</v>
      </c>
      <c r="K2" s="49">
        <v>1</v>
      </c>
      <c r="L2" s="196">
        <f t="shared" ref="L2:L65" si="0">K2-J2</f>
        <v>-1</v>
      </c>
      <c r="N2" s="49"/>
      <c r="P2" s="196">
        <f t="shared" ref="P2:P65" si="1">O2-N2</f>
        <v>0</v>
      </c>
    </row>
    <row r="3" spans="1:17" x14ac:dyDescent="0.35">
      <c r="A3" s="5" t="s">
        <v>91</v>
      </c>
      <c r="B3" s="51">
        <v>45815</v>
      </c>
      <c r="C3" s="200" t="str">
        <f>_xlfn.XLOOKUP(tblshiftb[[#This Row],[DATE]],WW!A:A,WW!B:B)</f>
        <v>WW01</v>
      </c>
      <c r="D3" s="5" t="s">
        <v>94</v>
      </c>
      <c r="E3" s="6" t="s">
        <v>82</v>
      </c>
      <c r="F3" s="5" t="s">
        <v>368</v>
      </c>
      <c r="K3" s="49">
        <v>0</v>
      </c>
      <c r="L3" s="196">
        <f t="shared" si="0"/>
        <v>0</v>
      </c>
      <c r="N3" s="49">
        <v>6</v>
      </c>
      <c r="O3" s="194">
        <v>3</v>
      </c>
      <c r="P3" s="196">
        <f t="shared" si="1"/>
        <v>-3</v>
      </c>
    </row>
    <row r="4" spans="1:17" x14ac:dyDescent="0.35">
      <c r="A4" s="5" t="s">
        <v>91</v>
      </c>
      <c r="B4" s="51">
        <v>45815</v>
      </c>
      <c r="C4" s="200" t="str">
        <f>_xlfn.XLOOKUP(tblshiftb[[#This Row],[DATE]],WW!A:A,WW!B:B)</f>
        <v>WW01</v>
      </c>
      <c r="D4" s="5" t="s">
        <v>94</v>
      </c>
      <c r="E4" s="6" t="s">
        <v>82</v>
      </c>
      <c r="F4" s="5" t="s">
        <v>342</v>
      </c>
      <c r="G4" s="5" t="s">
        <v>343</v>
      </c>
      <c r="K4" s="49">
        <v>6</v>
      </c>
      <c r="L4" s="196">
        <f t="shared" si="0"/>
        <v>6</v>
      </c>
      <c r="N4" s="49">
        <v>6</v>
      </c>
      <c r="O4" s="194">
        <v>4</v>
      </c>
      <c r="P4" s="196">
        <f t="shared" si="1"/>
        <v>-2</v>
      </c>
    </row>
    <row r="5" spans="1:17" x14ac:dyDescent="0.35">
      <c r="A5" s="5" t="s">
        <v>91</v>
      </c>
      <c r="B5" s="51">
        <v>45815</v>
      </c>
      <c r="C5" s="200" t="str">
        <f>_xlfn.XLOOKUP(tblshiftb[[#This Row],[DATE]],WW!A:A,WW!B:B)</f>
        <v>WW01</v>
      </c>
      <c r="D5" s="5" t="s">
        <v>94</v>
      </c>
      <c r="E5" s="6" t="s">
        <v>82</v>
      </c>
      <c r="F5" s="5" t="s">
        <v>344</v>
      </c>
      <c r="G5" s="5" t="s">
        <v>345</v>
      </c>
      <c r="J5" s="194">
        <v>1</v>
      </c>
      <c r="K5" s="49">
        <v>1</v>
      </c>
      <c r="L5" s="196">
        <f t="shared" si="0"/>
        <v>0</v>
      </c>
      <c r="N5" s="49"/>
      <c r="P5" s="196">
        <f t="shared" si="1"/>
        <v>0</v>
      </c>
    </row>
    <row r="6" spans="1:17" ht="26" x14ac:dyDescent="0.35">
      <c r="A6" s="5" t="s">
        <v>91</v>
      </c>
      <c r="B6" s="51">
        <v>45815</v>
      </c>
      <c r="C6" s="200" t="str">
        <f>_xlfn.XLOOKUP(tblshiftb[[#This Row],[DATE]],WW!A:A,WW!B:B)</f>
        <v>WW01</v>
      </c>
      <c r="D6" s="5" t="s">
        <v>94</v>
      </c>
      <c r="E6" s="6" t="s">
        <v>82</v>
      </c>
      <c r="F6" s="5" t="s">
        <v>346</v>
      </c>
      <c r="G6" s="5" t="s">
        <v>347</v>
      </c>
      <c r="J6" s="194">
        <v>1</v>
      </c>
      <c r="K6" s="49">
        <v>1</v>
      </c>
      <c r="L6" s="196">
        <f t="shared" si="0"/>
        <v>0</v>
      </c>
      <c r="N6" s="49"/>
      <c r="P6" s="196">
        <f t="shared" si="1"/>
        <v>0</v>
      </c>
    </row>
    <row r="7" spans="1:17" x14ac:dyDescent="0.35">
      <c r="A7" s="5" t="s">
        <v>91</v>
      </c>
      <c r="B7" s="51">
        <v>45815</v>
      </c>
      <c r="C7" s="200" t="str">
        <f>_xlfn.XLOOKUP(tblshiftb[[#This Row],[DATE]],WW!A:A,WW!B:B)</f>
        <v>WW01</v>
      </c>
      <c r="D7" s="5" t="s">
        <v>94</v>
      </c>
      <c r="E7" s="6" t="s">
        <v>82</v>
      </c>
      <c r="F7" s="5" t="s">
        <v>370</v>
      </c>
      <c r="G7" s="5" t="s">
        <v>371</v>
      </c>
      <c r="J7" s="194">
        <v>6</v>
      </c>
      <c r="K7" s="49">
        <v>4</v>
      </c>
      <c r="L7" s="196">
        <f t="shared" si="0"/>
        <v>-2</v>
      </c>
      <c r="N7" s="49"/>
      <c r="P7" s="196">
        <f t="shared" si="1"/>
        <v>0</v>
      </c>
    </row>
    <row r="8" spans="1:17" x14ac:dyDescent="0.35">
      <c r="A8" s="5" t="s">
        <v>91</v>
      </c>
      <c r="B8" s="51">
        <v>45815</v>
      </c>
      <c r="C8" s="200" t="str">
        <f>_xlfn.XLOOKUP(tblshiftb[[#This Row],[DATE]],WW!A:A,WW!B:B)</f>
        <v>WW01</v>
      </c>
      <c r="D8" s="5" t="s">
        <v>94</v>
      </c>
      <c r="E8" s="6" t="s">
        <v>83</v>
      </c>
      <c r="F8" s="5" t="s">
        <v>348</v>
      </c>
      <c r="J8" s="194">
        <v>2</v>
      </c>
      <c r="K8" s="49">
        <v>1</v>
      </c>
      <c r="L8" s="196">
        <f t="shared" si="0"/>
        <v>-1</v>
      </c>
      <c r="N8" s="49"/>
      <c r="P8" s="196">
        <f t="shared" si="1"/>
        <v>0</v>
      </c>
    </row>
    <row r="9" spans="1:17" x14ac:dyDescent="0.35">
      <c r="A9" s="5" t="s">
        <v>91</v>
      </c>
      <c r="B9" s="51">
        <v>45815</v>
      </c>
      <c r="C9" s="200" t="str">
        <f>_xlfn.XLOOKUP(tblshiftb[[#This Row],[DATE]],WW!A:A,WW!B:B)</f>
        <v>WW01</v>
      </c>
      <c r="D9" s="5" t="s">
        <v>94</v>
      </c>
      <c r="E9" s="6" t="s">
        <v>83</v>
      </c>
      <c r="F9" s="5" t="s">
        <v>369</v>
      </c>
      <c r="J9" s="194">
        <v>1</v>
      </c>
      <c r="K9" s="49">
        <v>1</v>
      </c>
      <c r="L9" s="196">
        <f t="shared" si="0"/>
        <v>0</v>
      </c>
      <c r="N9" s="49"/>
      <c r="P9" s="196">
        <f t="shared" si="1"/>
        <v>0</v>
      </c>
    </row>
    <row r="10" spans="1:17" x14ac:dyDescent="0.35">
      <c r="A10" s="5" t="s">
        <v>91</v>
      </c>
      <c r="B10" s="51">
        <v>45815</v>
      </c>
      <c r="C10" s="200" t="str">
        <f>_xlfn.XLOOKUP(tblshiftb[[#This Row],[DATE]],WW!A:A,WW!B:B)</f>
        <v>WW01</v>
      </c>
      <c r="D10" s="5" t="s">
        <v>94</v>
      </c>
      <c r="E10" s="6" t="s">
        <v>83</v>
      </c>
      <c r="F10" s="5" t="s">
        <v>349</v>
      </c>
      <c r="J10" s="194">
        <v>1</v>
      </c>
      <c r="K10" s="49">
        <v>1</v>
      </c>
      <c r="L10" s="196">
        <f t="shared" si="0"/>
        <v>0</v>
      </c>
      <c r="N10" s="49"/>
      <c r="P10" s="196">
        <f t="shared" si="1"/>
        <v>0</v>
      </c>
    </row>
    <row r="11" spans="1:17" ht="26" x14ac:dyDescent="0.35">
      <c r="A11" s="5" t="s">
        <v>91</v>
      </c>
      <c r="B11" s="51">
        <v>45815</v>
      </c>
      <c r="C11" s="200" t="str">
        <f>_xlfn.XLOOKUP(tblshiftb[[#This Row],[DATE]],WW!A:A,WW!B:B)</f>
        <v>WW01</v>
      </c>
      <c r="D11" s="5" t="s">
        <v>94</v>
      </c>
      <c r="E11" s="6" t="s">
        <v>83</v>
      </c>
      <c r="F11" s="5" t="s">
        <v>350</v>
      </c>
      <c r="J11" s="194">
        <v>3</v>
      </c>
      <c r="K11" s="8">
        <v>4</v>
      </c>
      <c r="L11" s="196">
        <f t="shared" si="0"/>
        <v>1</v>
      </c>
      <c r="N11" s="8">
        <v>4</v>
      </c>
      <c r="O11" s="194">
        <v>3</v>
      </c>
      <c r="P11" s="196">
        <f t="shared" si="1"/>
        <v>-1</v>
      </c>
    </row>
    <row r="12" spans="1:17" x14ac:dyDescent="0.35">
      <c r="A12" s="5" t="s">
        <v>91</v>
      </c>
      <c r="B12" s="51">
        <v>45815</v>
      </c>
      <c r="C12" s="200" t="str">
        <f>_xlfn.XLOOKUP(tblshiftb[[#This Row],[DATE]],WW!A:A,WW!B:B)</f>
        <v>WW01</v>
      </c>
      <c r="D12" s="5" t="s">
        <v>95</v>
      </c>
      <c r="E12" s="6" t="s">
        <v>78</v>
      </c>
      <c r="F12" s="5" t="s">
        <v>306</v>
      </c>
      <c r="J12" s="194">
        <v>1</v>
      </c>
      <c r="K12" s="49">
        <v>1</v>
      </c>
      <c r="L12" s="196">
        <f t="shared" si="0"/>
        <v>0</v>
      </c>
      <c r="N12" s="49"/>
      <c r="P12" s="196">
        <f t="shared" si="1"/>
        <v>0</v>
      </c>
    </row>
    <row r="13" spans="1:17" x14ac:dyDescent="0.35">
      <c r="A13" s="5" t="s">
        <v>91</v>
      </c>
      <c r="B13" s="51">
        <v>45815</v>
      </c>
      <c r="C13" s="200" t="str">
        <f>_xlfn.XLOOKUP(tblshiftb[[#This Row],[DATE]],WW!A:A,WW!B:B)</f>
        <v>WW01</v>
      </c>
      <c r="D13" s="5" t="s">
        <v>95</v>
      </c>
      <c r="E13" s="6" t="s">
        <v>78</v>
      </c>
      <c r="F13" s="5" t="s">
        <v>308</v>
      </c>
      <c r="J13" s="194">
        <v>1</v>
      </c>
      <c r="K13" s="49">
        <v>1</v>
      </c>
      <c r="L13" s="196">
        <f t="shared" si="0"/>
        <v>0</v>
      </c>
      <c r="N13" s="49"/>
      <c r="P13" s="196">
        <f t="shared" si="1"/>
        <v>0</v>
      </c>
    </row>
    <row r="14" spans="1:17" x14ac:dyDescent="0.35">
      <c r="A14" s="5" t="s">
        <v>91</v>
      </c>
      <c r="B14" s="51">
        <v>45815</v>
      </c>
      <c r="C14" s="200" t="str">
        <f>_xlfn.XLOOKUP(tblshiftb[[#This Row],[DATE]],WW!A:A,WW!B:B)</f>
        <v>WW01</v>
      </c>
      <c r="D14" s="5" t="s">
        <v>95</v>
      </c>
      <c r="E14" s="6" t="s">
        <v>78</v>
      </c>
      <c r="F14" s="5" t="s">
        <v>310</v>
      </c>
      <c r="J14" s="194">
        <v>2</v>
      </c>
      <c r="K14" s="49">
        <v>2</v>
      </c>
      <c r="L14" s="196">
        <f t="shared" si="0"/>
        <v>0</v>
      </c>
      <c r="N14" s="49"/>
      <c r="P14" s="196">
        <f t="shared" si="1"/>
        <v>0</v>
      </c>
    </row>
    <row r="15" spans="1:17" x14ac:dyDescent="0.35">
      <c r="A15" s="5" t="s">
        <v>91</v>
      </c>
      <c r="B15" s="51">
        <v>45815</v>
      </c>
      <c r="C15" s="200" t="str">
        <f>_xlfn.XLOOKUP(tblshiftb[[#This Row],[DATE]],WW!A:A,WW!B:B)</f>
        <v>WW01</v>
      </c>
      <c r="D15" s="5" t="s">
        <v>95</v>
      </c>
      <c r="E15" s="6" t="s">
        <v>78</v>
      </c>
      <c r="F15" s="5" t="s">
        <v>312</v>
      </c>
      <c r="J15" s="194">
        <v>1</v>
      </c>
      <c r="K15" s="49">
        <v>1</v>
      </c>
      <c r="L15" s="196">
        <f t="shared" si="0"/>
        <v>0</v>
      </c>
      <c r="N15" s="49"/>
      <c r="P15" s="196">
        <f t="shared" si="1"/>
        <v>0</v>
      </c>
    </row>
    <row r="16" spans="1:17" x14ac:dyDescent="0.35">
      <c r="A16" s="5" t="s">
        <v>91</v>
      </c>
      <c r="B16" s="51">
        <v>45815</v>
      </c>
      <c r="C16" s="200" t="str">
        <f>_xlfn.XLOOKUP(tblshiftb[[#This Row],[DATE]],WW!A:A,WW!B:B)</f>
        <v>WW01</v>
      </c>
      <c r="D16" s="5" t="s">
        <v>95</v>
      </c>
      <c r="E16" s="6" t="s">
        <v>78</v>
      </c>
      <c r="F16" s="5" t="s">
        <v>314</v>
      </c>
      <c r="G16" s="5" t="s">
        <v>316</v>
      </c>
      <c r="J16" s="194">
        <v>1</v>
      </c>
      <c r="K16" s="49">
        <v>1</v>
      </c>
      <c r="L16" s="196">
        <f t="shared" si="0"/>
        <v>0</v>
      </c>
      <c r="N16" s="49"/>
      <c r="P16" s="196">
        <f t="shared" si="1"/>
        <v>0</v>
      </c>
    </row>
    <row r="17" spans="1:17" x14ac:dyDescent="0.35">
      <c r="A17" s="5" t="s">
        <v>91</v>
      </c>
      <c r="B17" s="51">
        <v>45815</v>
      </c>
      <c r="C17" s="200" t="str">
        <f>_xlfn.XLOOKUP(tblshiftb[[#This Row],[DATE]],WW!A:A,WW!B:B)</f>
        <v>WW01</v>
      </c>
      <c r="D17" s="5" t="s">
        <v>95</v>
      </c>
      <c r="E17" s="6" t="s">
        <v>78</v>
      </c>
      <c r="F17" s="5" t="s">
        <v>317</v>
      </c>
      <c r="J17" s="194">
        <v>1</v>
      </c>
      <c r="K17" s="49">
        <v>1</v>
      </c>
      <c r="L17" s="196">
        <f t="shared" si="0"/>
        <v>0</v>
      </c>
      <c r="N17" s="49"/>
      <c r="P17" s="196">
        <f t="shared" si="1"/>
        <v>0</v>
      </c>
    </row>
    <row r="18" spans="1:17" x14ac:dyDescent="0.35">
      <c r="A18" s="5" t="s">
        <v>91</v>
      </c>
      <c r="B18" s="51">
        <v>45815</v>
      </c>
      <c r="C18" s="200" t="str">
        <f>_xlfn.XLOOKUP(tblshiftb[[#This Row],[DATE]],WW!A:A,WW!B:B)</f>
        <v>WW01</v>
      </c>
      <c r="D18" s="5" t="s">
        <v>95</v>
      </c>
      <c r="E18" s="6" t="s">
        <v>78</v>
      </c>
      <c r="F18" s="5" t="s">
        <v>319</v>
      </c>
      <c r="G18" s="5" t="s">
        <v>321</v>
      </c>
      <c r="J18" s="194">
        <v>1</v>
      </c>
      <c r="K18" s="49">
        <v>1</v>
      </c>
      <c r="L18" s="196">
        <f t="shared" si="0"/>
        <v>0</v>
      </c>
      <c r="N18" s="49"/>
      <c r="P18" s="196">
        <f t="shared" si="1"/>
        <v>0</v>
      </c>
    </row>
    <row r="19" spans="1:17" x14ac:dyDescent="0.35">
      <c r="A19" s="5" t="s">
        <v>91</v>
      </c>
      <c r="B19" s="51">
        <v>45815</v>
      </c>
      <c r="C19" s="200" t="str">
        <f>_xlfn.XLOOKUP(tblshiftb[[#This Row],[DATE]],WW!A:A,WW!B:B)</f>
        <v>WW01</v>
      </c>
      <c r="D19" s="5" t="s">
        <v>95</v>
      </c>
      <c r="E19" s="6" t="s">
        <v>78</v>
      </c>
      <c r="F19" s="5" t="s">
        <v>322</v>
      </c>
      <c r="J19" s="194">
        <v>1</v>
      </c>
      <c r="K19" s="49">
        <v>1</v>
      </c>
      <c r="L19" s="196">
        <f t="shared" si="0"/>
        <v>0</v>
      </c>
      <c r="N19" s="49"/>
      <c r="P19" s="196">
        <f t="shared" si="1"/>
        <v>0</v>
      </c>
    </row>
    <row r="20" spans="1:17" ht="26" x14ac:dyDescent="0.35">
      <c r="A20" s="5" t="s">
        <v>91</v>
      </c>
      <c r="B20" s="51">
        <v>45815</v>
      </c>
      <c r="C20" s="200" t="str">
        <f>_xlfn.XLOOKUP(tblshiftb[[#This Row],[DATE]],WW!A:A,WW!B:B)</f>
        <v>WW01</v>
      </c>
      <c r="D20" s="5" t="s">
        <v>95</v>
      </c>
      <c r="E20" s="6" t="s">
        <v>78</v>
      </c>
      <c r="F20" s="5" t="s">
        <v>324</v>
      </c>
      <c r="G20" s="5" t="s">
        <v>326</v>
      </c>
      <c r="J20" s="194">
        <v>3</v>
      </c>
      <c r="K20" s="49">
        <v>2</v>
      </c>
      <c r="L20" s="196">
        <f t="shared" si="0"/>
        <v>-1</v>
      </c>
      <c r="N20" s="49"/>
      <c r="P20" s="196">
        <f t="shared" si="1"/>
        <v>0</v>
      </c>
      <c r="Q20" s="2" t="s">
        <v>374</v>
      </c>
    </row>
    <row r="21" spans="1:17" x14ac:dyDescent="0.35">
      <c r="A21" s="5" t="s">
        <v>91</v>
      </c>
      <c r="B21" s="51">
        <v>45815</v>
      </c>
      <c r="C21" s="200" t="str">
        <f>_xlfn.XLOOKUP(tblshiftb[[#This Row],[DATE]],WW!A:A,WW!B:B)</f>
        <v>WW01</v>
      </c>
      <c r="D21" s="5" t="s">
        <v>95</v>
      </c>
      <c r="E21" s="6" t="s">
        <v>78</v>
      </c>
      <c r="F21" s="5" t="s">
        <v>327</v>
      </c>
      <c r="J21" s="194">
        <v>1</v>
      </c>
      <c r="K21" s="49">
        <v>1</v>
      </c>
      <c r="L21" s="196">
        <f t="shared" si="0"/>
        <v>0</v>
      </c>
      <c r="N21" s="49"/>
      <c r="P21" s="196">
        <f t="shared" si="1"/>
        <v>0</v>
      </c>
    </row>
    <row r="22" spans="1:17" ht="26" x14ac:dyDescent="0.35">
      <c r="A22" s="5" t="s">
        <v>91</v>
      </c>
      <c r="B22" s="51">
        <v>45815</v>
      </c>
      <c r="C22" s="200" t="str">
        <f>_xlfn.XLOOKUP(tblshiftb[[#This Row],[DATE]],WW!A:A,WW!B:B)</f>
        <v>WW01</v>
      </c>
      <c r="D22" s="5" t="s">
        <v>95</v>
      </c>
      <c r="E22" s="6" t="s">
        <v>78</v>
      </c>
      <c r="F22" s="5" t="s">
        <v>329</v>
      </c>
      <c r="J22" s="194">
        <v>1</v>
      </c>
      <c r="K22" s="49">
        <v>0</v>
      </c>
      <c r="L22" s="196">
        <f t="shared" si="0"/>
        <v>-1</v>
      </c>
      <c r="N22" s="49"/>
      <c r="P22" s="196">
        <f t="shared" si="1"/>
        <v>0</v>
      </c>
      <c r="Q22" s="2" t="s">
        <v>373</v>
      </c>
    </row>
    <row r="23" spans="1:17" x14ac:dyDescent="0.35">
      <c r="A23" s="5" t="s">
        <v>91</v>
      </c>
      <c r="B23" s="51">
        <v>45815</v>
      </c>
      <c r="C23" s="200" t="str">
        <f>_xlfn.XLOOKUP(tblshiftb[[#This Row],[DATE]],WW!A:A,WW!B:B)</f>
        <v>WW01</v>
      </c>
      <c r="D23" s="5" t="s">
        <v>95</v>
      </c>
      <c r="E23" s="6" t="s">
        <v>78</v>
      </c>
      <c r="F23" s="5" t="s">
        <v>330</v>
      </c>
      <c r="J23" s="194">
        <v>1</v>
      </c>
      <c r="K23" s="49">
        <v>1</v>
      </c>
      <c r="L23" s="196">
        <f t="shared" si="0"/>
        <v>0</v>
      </c>
      <c r="N23" s="49"/>
      <c r="P23" s="196">
        <f t="shared" si="1"/>
        <v>0</v>
      </c>
    </row>
    <row r="24" spans="1:17" x14ac:dyDescent="0.35">
      <c r="A24" s="5" t="s">
        <v>91</v>
      </c>
      <c r="B24" s="51">
        <v>45815</v>
      </c>
      <c r="C24" s="200" t="str">
        <f>_xlfn.XLOOKUP(tblshiftb[[#This Row],[DATE]],WW!A:A,WW!B:B)</f>
        <v>WW01</v>
      </c>
      <c r="D24" s="5" t="s">
        <v>95</v>
      </c>
      <c r="E24" s="6" t="s">
        <v>78</v>
      </c>
      <c r="F24" s="5" t="s">
        <v>332</v>
      </c>
      <c r="J24" s="194">
        <v>1</v>
      </c>
      <c r="K24" s="49">
        <v>1</v>
      </c>
      <c r="L24" s="196">
        <f t="shared" si="0"/>
        <v>0</v>
      </c>
      <c r="N24" s="49"/>
      <c r="P24" s="196">
        <f t="shared" si="1"/>
        <v>0</v>
      </c>
    </row>
    <row r="25" spans="1:17" x14ac:dyDescent="0.35">
      <c r="A25" s="5" t="s">
        <v>91</v>
      </c>
      <c r="B25" s="51">
        <v>45815</v>
      </c>
      <c r="C25" s="200" t="str">
        <f>_xlfn.XLOOKUP(tblshiftb[[#This Row],[DATE]],WW!A:A,WW!B:B)</f>
        <v>WW01</v>
      </c>
      <c r="D25" s="5" t="s">
        <v>95</v>
      </c>
      <c r="E25" s="6" t="s">
        <v>78</v>
      </c>
      <c r="F25" s="5" t="s">
        <v>333</v>
      </c>
      <c r="J25" s="194">
        <v>4</v>
      </c>
      <c r="K25" s="49">
        <v>4</v>
      </c>
      <c r="L25" s="196">
        <f t="shared" si="0"/>
        <v>0</v>
      </c>
      <c r="N25" s="49"/>
      <c r="P25" s="196">
        <f t="shared" si="1"/>
        <v>0</v>
      </c>
    </row>
    <row r="26" spans="1:17" x14ac:dyDescent="0.35">
      <c r="A26" s="5" t="s">
        <v>91</v>
      </c>
      <c r="B26" s="51">
        <v>45815</v>
      </c>
      <c r="C26" s="200" t="str">
        <f>_xlfn.XLOOKUP(tblshiftb[[#This Row],[DATE]],WW!A:A,WW!B:B)</f>
        <v>WW01</v>
      </c>
      <c r="D26" s="5" t="s">
        <v>95</v>
      </c>
      <c r="E26" s="6" t="s">
        <v>78</v>
      </c>
      <c r="F26" s="5" t="s">
        <v>335</v>
      </c>
      <c r="J26" s="194">
        <v>1</v>
      </c>
      <c r="K26" s="49">
        <v>2</v>
      </c>
      <c r="L26" s="196">
        <f t="shared" si="0"/>
        <v>1</v>
      </c>
      <c r="N26" s="49"/>
      <c r="P26" s="196">
        <f t="shared" si="1"/>
        <v>0</v>
      </c>
    </row>
    <row r="27" spans="1:17" x14ac:dyDescent="0.35">
      <c r="A27" s="5" t="s">
        <v>91</v>
      </c>
      <c r="B27" s="51">
        <v>45815</v>
      </c>
      <c r="C27" s="200" t="str">
        <f>_xlfn.XLOOKUP(tblshiftb[[#This Row],[DATE]],WW!A:A,WW!B:B)</f>
        <v>WW01</v>
      </c>
      <c r="D27" s="5" t="s">
        <v>95</v>
      </c>
      <c r="E27" s="6" t="s">
        <v>78</v>
      </c>
      <c r="F27" s="5" t="s">
        <v>336</v>
      </c>
      <c r="K27" s="49">
        <v>3</v>
      </c>
      <c r="L27" s="196">
        <f t="shared" si="0"/>
        <v>3</v>
      </c>
      <c r="N27" s="49"/>
      <c r="P27" s="196">
        <f t="shared" si="1"/>
        <v>0</v>
      </c>
    </row>
    <row r="28" spans="1:17" ht="26" x14ac:dyDescent="0.35">
      <c r="A28" s="5" t="s">
        <v>91</v>
      </c>
      <c r="B28" s="51">
        <v>45815</v>
      </c>
      <c r="C28" s="200" t="str">
        <f>_xlfn.XLOOKUP(tblshiftb[[#This Row],[DATE]],WW!A:A,WW!B:B)</f>
        <v>WW01</v>
      </c>
      <c r="D28" s="5" t="s">
        <v>95</v>
      </c>
      <c r="E28" s="6" t="s">
        <v>78</v>
      </c>
      <c r="F28" s="5" t="s">
        <v>338</v>
      </c>
      <c r="J28" s="194">
        <v>2</v>
      </c>
      <c r="K28" s="8">
        <v>4</v>
      </c>
      <c r="L28" s="196">
        <f t="shared" si="0"/>
        <v>2</v>
      </c>
      <c r="N28" s="8"/>
      <c r="P28" s="196">
        <f t="shared" si="1"/>
        <v>0</v>
      </c>
    </row>
    <row r="29" spans="1:17" ht="39" x14ac:dyDescent="0.35">
      <c r="A29" s="5" t="s">
        <v>91</v>
      </c>
      <c r="B29" s="51">
        <v>45815</v>
      </c>
      <c r="C29" s="200" t="str">
        <f>_xlfn.XLOOKUP(tblshiftb[[#This Row],[DATE]],WW!A:A,WW!B:B)</f>
        <v>WW01</v>
      </c>
      <c r="D29" s="5" t="s">
        <v>95</v>
      </c>
      <c r="E29" s="6" t="s">
        <v>69</v>
      </c>
      <c r="F29" s="5" t="s">
        <v>246</v>
      </c>
      <c r="G29" s="5" t="s">
        <v>248</v>
      </c>
      <c r="I29" s="19">
        <v>1</v>
      </c>
      <c r="J29" s="194">
        <v>1</v>
      </c>
      <c r="K29" s="49">
        <v>1</v>
      </c>
      <c r="L29" s="196">
        <f t="shared" si="0"/>
        <v>0</v>
      </c>
      <c r="N29" s="49"/>
      <c r="O29" s="194">
        <v>0</v>
      </c>
      <c r="P29" s="196">
        <f t="shared" si="1"/>
        <v>0</v>
      </c>
      <c r="Q29" s="55"/>
    </row>
    <row r="30" spans="1:17" ht="26" x14ac:dyDescent="0.35">
      <c r="A30" s="5" t="s">
        <v>91</v>
      </c>
      <c r="B30" s="51">
        <v>45815</v>
      </c>
      <c r="C30" s="200" t="str">
        <f>_xlfn.XLOOKUP(tblshiftb[[#This Row],[DATE]],WW!A:A,WW!B:B)</f>
        <v>WW01</v>
      </c>
      <c r="D30" s="5" t="s">
        <v>95</v>
      </c>
      <c r="E30" s="6" t="s">
        <v>69</v>
      </c>
      <c r="F30" s="5" t="s">
        <v>372</v>
      </c>
      <c r="I30" s="19">
        <v>1</v>
      </c>
      <c r="J30" s="194">
        <v>1</v>
      </c>
      <c r="K30" s="49">
        <v>2</v>
      </c>
      <c r="L30" s="196">
        <f t="shared" si="0"/>
        <v>1</v>
      </c>
      <c r="N30" s="49"/>
      <c r="O30" s="194">
        <v>0</v>
      </c>
      <c r="P30" s="196">
        <f t="shared" si="1"/>
        <v>0</v>
      </c>
      <c r="Q30" s="55" t="s">
        <v>375</v>
      </c>
    </row>
    <row r="31" spans="1:17" x14ac:dyDescent="0.35">
      <c r="A31" s="5" t="s">
        <v>91</v>
      </c>
      <c r="B31" s="51">
        <v>45815</v>
      </c>
      <c r="C31" s="200" t="str">
        <f>_xlfn.XLOOKUP(tblshiftb[[#This Row],[DATE]],WW!A:A,WW!B:B)</f>
        <v>WW01</v>
      </c>
      <c r="D31" s="5" t="s">
        <v>95</v>
      </c>
      <c r="E31" s="6" t="s">
        <v>69</v>
      </c>
      <c r="F31" s="5" t="s">
        <v>250</v>
      </c>
      <c r="I31" s="19">
        <v>1</v>
      </c>
      <c r="J31" s="194">
        <v>1</v>
      </c>
      <c r="K31" s="49">
        <v>1</v>
      </c>
      <c r="L31" s="196">
        <f t="shared" si="0"/>
        <v>0</v>
      </c>
      <c r="N31" s="49"/>
      <c r="O31" s="194">
        <v>0</v>
      </c>
      <c r="P31" s="196">
        <f t="shared" si="1"/>
        <v>0</v>
      </c>
      <c r="Q31" s="55"/>
    </row>
    <row r="32" spans="1:17" ht="26" x14ac:dyDescent="0.35">
      <c r="A32" s="5" t="s">
        <v>91</v>
      </c>
      <c r="B32" s="51">
        <v>45815</v>
      </c>
      <c r="C32" s="200" t="str">
        <f>_xlfn.XLOOKUP(tblshiftb[[#This Row],[DATE]],WW!A:A,WW!B:B)</f>
        <v>WW01</v>
      </c>
      <c r="D32" s="5" t="s">
        <v>95</v>
      </c>
      <c r="E32" s="6" t="s">
        <v>69</v>
      </c>
      <c r="F32" s="5" t="s">
        <v>252</v>
      </c>
      <c r="I32" s="19">
        <v>1</v>
      </c>
      <c r="J32" s="194">
        <v>1</v>
      </c>
      <c r="K32" s="49">
        <v>2</v>
      </c>
      <c r="L32" s="196">
        <f t="shared" si="0"/>
        <v>1</v>
      </c>
      <c r="N32" s="49"/>
      <c r="O32" s="194">
        <v>0</v>
      </c>
      <c r="P32" s="196">
        <f t="shared" si="1"/>
        <v>0</v>
      </c>
      <c r="Q32" s="55" t="s">
        <v>376</v>
      </c>
    </row>
    <row r="33" spans="1:17" x14ac:dyDescent="0.35">
      <c r="A33" s="5" t="s">
        <v>91</v>
      </c>
      <c r="B33" s="51">
        <v>45815</v>
      </c>
      <c r="C33" s="200" t="str">
        <f>_xlfn.XLOOKUP(tblshiftb[[#This Row],[DATE]],WW!A:A,WW!B:B)</f>
        <v>WW01</v>
      </c>
      <c r="D33" s="5" t="s">
        <v>95</v>
      </c>
      <c r="E33" s="6" t="s">
        <v>69</v>
      </c>
      <c r="F33" s="5" t="s">
        <v>254</v>
      </c>
      <c r="I33" s="19">
        <v>1</v>
      </c>
      <c r="J33" s="194">
        <v>1</v>
      </c>
      <c r="K33" s="49">
        <v>1</v>
      </c>
      <c r="L33" s="196">
        <f t="shared" si="0"/>
        <v>0</v>
      </c>
      <c r="N33" s="49"/>
      <c r="O33" s="194">
        <v>0</v>
      </c>
      <c r="P33" s="196">
        <f t="shared" si="1"/>
        <v>0</v>
      </c>
      <c r="Q33" s="55"/>
    </row>
    <row r="34" spans="1:17" ht="26" x14ac:dyDescent="0.35">
      <c r="A34" s="5" t="s">
        <v>91</v>
      </c>
      <c r="B34" s="51">
        <v>45815</v>
      </c>
      <c r="C34" s="200" t="str">
        <f>_xlfn.XLOOKUP(tblshiftb[[#This Row],[DATE]],WW!A:A,WW!B:B)</f>
        <v>WW01</v>
      </c>
      <c r="D34" s="5" t="s">
        <v>95</v>
      </c>
      <c r="E34" s="6" t="s">
        <v>69</v>
      </c>
      <c r="F34" s="5" t="s">
        <v>256</v>
      </c>
      <c r="G34" s="5" t="s">
        <v>258</v>
      </c>
      <c r="I34" s="19">
        <v>12</v>
      </c>
      <c r="J34" s="194">
        <v>12</v>
      </c>
      <c r="K34" s="49">
        <v>12</v>
      </c>
      <c r="L34" s="196">
        <f t="shared" si="0"/>
        <v>0</v>
      </c>
      <c r="N34" s="49"/>
      <c r="O34" s="194">
        <v>0</v>
      </c>
      <c r="P34" s="196">
        <f t="shared" si="1"/>
        <v>0</v>
      </c>
      <c r="Q34" s="55" t="s">
        <v>377</v>
      </c>
    </row>
    <row r="35" spans="1:17" ht="39" x14ac:dyDescent="0.35">
      <c r="A35" s="5" t="s">
        <v>91</v>
      </c>
      <c r="B35" s="51">
        <v>45815</v>
      </c>
      <c r="C35" s="200" t="str">
        <f>_xlfn.XLOOKUP(tblshiftb[[#This Row],[DATE]],WW!A:A,WW!B:B)</f>
        <v>WW01</v>
      </c>
      <c r="D35" s="5" t="s">
        <v>95</v>
      </c>
      <c r="E35" s="6" t="s">
        <v>69</v>
      </c>
      <c r="F35" s="5" t="s">
        <v>259</v>
      </c>
      <c r="G35" s="5" t="s">
        <v>261</v>
      </c>
      <c r="I35" s="19">
        <v>2</v>
      </c>
      <c r="J35" s="194">
        <v>2</v>
      </c>
      <c r="K35" s="49">
        <v>2</v>
      </c>
      <c r="L35" s="196">
        <f t="shared" si="0"/>
        <v>0</v>
      </c>
      <c r="N35" s="49"/>
      <c r="O35" s="194">
        <v>0</v>
      </c>
      <c r="P35" s="196">
        <f t="shared" si="1"/>
        <v>0</v>
      </c>
      <c r="Q35" s="55"/>
    </row>
    <row r="36" spans="1:17" ht="39" x14ac:dyDescent="0.35">
      <c r="A36" s="5" t="s">
        <v>91</v>
      </c>
      <c r="B36" s="51">
        <v>45815</v>
      </c>
      <c r="C36" s="200" t="str">
        <f>_xlfn.XLOOKUP(tblshiftb[[#This Row],[DATE]],WW!A:A,WW!B:B)</f>
        <v>WW01</v>
      </c>
      <c r="D36" s="5" t="s">
        <v>95</v>
      </c>
      <c r="E36" s="6" t="s">
        <v>69</v>
      </c>
      <c r="F36" s="5" t="s">
        <v>262</v>
      </c>
      <c r="G36" s="5" t="s">
        <v>264</v>
      </c>
      <c r="I36" s="19">
        <v>2</v>
      </c>
      <c r="J36" s="194">
        <v>2</v>
      </c>
      <c r="K36" s="49">
        <v>2</v>
      </c>
      <c r="L36" s="196">
        <f t="shared" si="0"/>
        <v>0</v>
      </c>
      <c r="N36" s="49"/>
      <c r="O36" s="194">
        <v>0</v>
      </c>
      <c r="P36" s="196">
        <f t="shared" si="1"/>
        <v>0</v>
      </c>
      <c r="Q36" s="55"/>
    </row>
    <row r="37" spans="1:17" x14ac:dyDescent="0.35">
      <c r="A37" s="5" t="s">
        <v>91</v>
      </c>
      <c r="B37" s="51">
        <v>45815</v>
      </c>
      <c r="C37" s="200" t="str">
        <f>_xlfn.XLOOKUP(tblshiftb[[#This Row],[DATE]],WW!A:A,WW!B:B)</f>
        <v>WW01</v>
      </c>
      <c r="D37" s="5" t="s">
        <v>95</v>
      </c>
      <c r="E37" s="6" t="s">
        <v>69</v>
      </c>
      <c r="F37" s="5" t="s">
        <v>265</v>
      </c>
      <c r="I37" s="19">
        <v>4</v>
      </c>
      <c r="J37" s="194">
        <v>4</v>
      </c>
      <c r="K37" s="49">
        <v>4</v>
      </c>
      <c r="L37" s="196">
        <f t="shared" si="0"/>
        <v>0</v>
      </c>
      <c r="N37" s="49"/>
      <c r="O37" s="194">
        <v>0</v>
      </c>
      <c r="P37" s="196">
        <f t="shared" si="1"/>
        <v>0</v>
      </c>
      <c r="Q37" s="55"/>
    </row>
    <row r="38" spans="1:17" ht="26" x14ac:dyDescent="0.35">
      <c r="A38" s="5" t="s">
        <v>91</v>
      </c>
      <c r="B38" s="51">
        <v>45815</v>
      </c>
      <c r="C38" s="200" t="str">
        <f>_xlfn.XLOOKUP(tblshiftb[[#This Row],[DATE]],WW!A:A,WW!B:B)</f>
        <v>WW01</v>
      </c>
      <c r="D38" s="5" t="s">
        <v>95</v>
      </c>
      <c r="E38" s="6" t="s">
        <v>69</v>
      </c>
      <c r="F38" s="5" t="s">
        <v>267</v>
      </c>
      <c r="I38" s="19">
        <v>8</v>
      </c>
      <c r="J38" s="194">
        <v>8</v>
      </c>
      <c r="K38" s="49">
        <v>6</v>
      </c>
      <c r="L38" s="196">
        <f t="shared" si="0"/>
        <v>-2</v>
      </c>
      <c r="N38" s="49"/>
      <c r="O38" s="194">
        <v>0</v>
      </c>
      <c r="P38" s="196">
        <f t="shared" si="1"/>
        <v>0</v>
      </c>
      <c r="Q38" s="55" t="s">
        <v>378</v>
      </c>
    </row>
    <row r="39" spans="1:17" ht="26" x14ac:dyDescent="0.35">
      <c r="A39" s="5" t="s">
        <v>91</v>
      </c>
      <c r="B39" s="51">
        <v>45815</v>
      </c>
      <c r="C39" s="200" t="str">
        <f>_xlfn.XLOOKUP(tblshiftb[[#This Row],[DATE]],WW!A:A,WW!B:B)</f>
        <v>WW01</v>
      </c>
      <c r="D39" s="5" t="s">
        <v>95</v>
      </c>
      <c r="E39" s="6" t="s">
        <v>69</v>
      </c>
      <c r="F39" s="5" t="s">
        <v>268</v>
      </c>
      <c r="I39" s="19">
        <v>2</v>
      </c>
      <c r="J39" s="194">
        <v>2</v>
      </c>
      <c r="K39" s="49">
        <v>2</v>
      </c>
      <c r="L39" s="196">
        <f t="shared" si="0"/>
        <v>0</v>
      </c>
      <c r="N39" s="49"/>
      <c r="O39" s="194">
        <v>0</v>
      </c>
      <c r="P39" s="196">
        <f t="shared" si="1"/>
        <v>0</v>
      </c>
      <c r="Q39" s="55"/>
    </row>
    <row r="40" spans="1:17" ht="26" x14ac:dyDescent="0.35">
      <c r="A40" s="5" t="s">
        <v>91</v>
      </c>
      <c r="B40" s="51">
        <v>45815</v>
      </c>
      <c r="C40" s="200" t="str">
        <f>_xlfn.XLOOKUP(tblshiftb[[#This Row],[DATE]],WW!A:A,WW!B:B)</f>
        <v>WW01</v>
      </c>
      <c r="D40" s="5" t="s">
        <v>95</v>
      </c>
      <c r="E40" s="6" t="s">
        <v>69</v>
      </c>
      <c r="F40" s="5" t="s">
        <v>269</v>
      </c>
      <c r="I40" s="19">
        <v>3</v>
      </c>
      <c r="J40" s="194">
        <v>3</v>
      </c>
      <c r="K40" s="49">
        <v>3</v>
      </c>
      <c r="L40" s="196">
        <f t="shared" si="0"/>
        <v>0</v>
      </c>
      <c r="N40" s="49"/>
      <c r="O40" s="194">
        <v>0</v>
      </c>
      <c r="P40" s="196">
        <f t="shared" si="1"/>
        <v>0</v>
      </c>
      <c r="Q40" s="55"/>
    </row>
    <row r="41" spans="1:17" ht="52" x14ac:dyDescent="0.35">
      <c r="A41" s="5" t="s">
        <v>91</v>
      </c>
      <c r="B41" s="51">
        <v>45815</v>
      </c>
      <c r="C41" s="200" t="str">
        <f>_xlfn.XLOOKUP(tblshiftb[[#This Row],[DATE]],WW!A:A,WW!B:B)</f>
        <v>WW01</v>
      </c>
      <c r="D41" s="5" t="s">
        <v>95</v>
      </c>
      <c r="E41" s="6" t="s">
        <v>69</v>
      </c>
      <c r="F41" s="5" t="s">
        <v>270</v>
      </c>
      <c r="I41" s="19">
        <v>10</v>
      </c>
      <c r="J41" s="194">
        <v>10</v>
      </c>
      <c r="K41" s="49">
        <v>8</v>
      </c>
      <c r="L41" s="196">
        <f t="shared" si="0"/>
        <v>-2</v>
      </c>
      <c r="N41" s="49"/>
      <c r="O41" s="194">
        <v>0</v>
      </c>
      <c r="P41" s="196">
        <f t="shared" si="1"/>
        <v>0</v>
      </c>
      <c r="Q41" s="55" t="s">
        <v>380</v>
      </c>
    </row>
    <row r="42" spans="1:17" x14ac:dyDescent="0.35">
      <c r="A42" s="5" t="s">
        <v>91</v>
      </c>
      <c r="B42" s="51">
        <v>45815</v>
      </c>
      <c r="C42" s="200" t="str">
        <f>_xlfn.XLOOKUP(tblshiftb[[#This Row],[DATE]],WW!A:A,WW!B:B)</f>
        <v>WW01</v>
      </c>
      <c r="D42" s="5" t="s">
        <v>95</v>
      </c>
      <c r="E42" s="6" t="s">
        <v>69</v>
      </c>
      <c r="F42" s="5" t="s">
        <v>272</v>
      </c>
      <c r="I42" s="19">
        <v>6</v>
      </c>
      <c r="J42" s="194">
        <v>6</v>
      </c>
      <c r="K42" s="49">
        <v>5</v>
      </c>
      <c r="L42" s="196">
        <f t="shared" si="0"/>
        <v>-1</v>
      </c>
      <c r="N42" s="49"/>
      <c r="O42" s="194">
        <v>0</v>
      </c>
      <c r="P42" s="196">
        <f t="shared" si="1"/>
        <v>0</v>
      </c>
      <c r="Q42" s="55"/>
    </row>
    <row r="43" spans="1:17" ht="26" x14ac:dyDescent="0.35">
      <c r="A43" s="5" t="s">
        <v>91</v>
      </c>
      <c r="B43" s="51">
        <v>45815</v>
      </c>
      <c r="C43" s="200" t="str">
        <f>_xlfn.XLOOKUP(tblshiftb[[#This Row],[DATE]],WW!A:A,WW!B:B)</f>
        <v>WW01</v>
      </c>
      <c r="D43" s="5" t="s">
        <v>95</v>
      </c>
      <c r="E43" s="6" t="s">
        <v>69</v>
      </c>
      <c r="F43" s="5" t="s">
        <v>274</v>
      </c>
      <c r="I43" s="19">
        <v>2</v>
      </c>
      <c r="J43" s="194">
        <v>2</v>
      </c>
      <c r="K43" s="49">
        <v>1</v>
      </c>
      <c r="L43" s="196">
        <f t="shared" si="0"/>
        <v>-1</v>
      </c>
      <c r="N43" s="49"/>
      <c r="O43" s="194">
        <v>0</v>
      </c>
      <c r="P43" s="196">
        <f t="shared" si="1"/>
        <v>0</v>
      </c>
      <c r="Q43" s="55" t="s">
        <v>379</v>
      </c>
    </row>
    <row r="44" spans="1:17" ht="26" x14ac:dyDescent="0.35">
      <c r="A44" s="5" t="s">
        <v>91</v>
      </c>
      <c r="B44" s="51">
        <v>45815</v>
      </c>
      <c r="C44" s="200" t="str">
        <f>_xlfn.XLOOKUP(tblshiftb[[#This Row],[DATE]],WW!A:A,WW!B:B)</f>
        <v>WW01</v>
      </c>
      <c r="D44" s="5" t="s">
        <v>95</v>
      </c>
      <c r="E44" s="6" t="s">
        <v>69</v>
      </c>
      <c r="F44" s="5" t="s">
        <v>276</v>
      </c>
      <c r="G44" s="5" t="s">
        <v>278</v>
      </c>
      <c r="I44" s="19">
        <v>6</v>
      </c>
      <c r="J44" s="194">
        <v>6</v>
      </c>
      <c r="K44" s="8">
        <v>6</v>
      </c>
      <c r="L44" s="196">
        <f t="shared" si="0"/>
        <v>0</v>
      </c>
      <c r="N44" s="8"/>
      <c r="O44" s="194">
        <v>0</v>
      </c>
      <c r="P44" s="196">
        <f t="shared" si="1"/>
        <v>0</v>
      </c>
      <c r="Q44" s="56"/>
    </row>
    <row r="45" spans="1:17" x14ac:dyDescent="0.35">
      <c r="A45" s="5" t="s">
        <v>91</v>
      </c>
      <c r="B45" s="51">
        <v>45820</v>
      </c>
      <c r="C45" s="200" t="str">
        <f>_xlfn.XLOOKUP(tblshiftb[[#This Row],[DATE]],WW!A:A,WW!B:B)</f>
        <v>WW02</v>
      </c>
      <c r="D45" s="5" t="s">
        <v>96</v>
      </c>
      <c r="E45" s="6" t="s">
        <v>78</v>
      </c>
      <c r="F45" s="5" t="s">
        <v>306</v>
      </c>
      <c r="J45" s="194">
        <v>1</v>
      </c>
      <c r="K45" s="49">
        <v>1</v>
      </c>
      <c r="L45" s="196">
        <f t="shared" si="0"/>
        <v>0</v>
      </c>
      <c r="N45" s="49"/>
      <c r="P45" s="196">
        <f t="shared" si="1"/>
        <v>0</v>
      </c>
    </row>
    <row r="46" spans="1:17" x14ac:dyDescent="0.35">
      <c r="A46" s="5" t="s">
        <v>91</v>
      </c>
      <c r="B46" s="51">
        <v>45820</v>
      </c>
      <c r="C46" s="200" t="str">
        <f>_xlfn.XLOOKUP(tblshiftb[[#This Row],[DATE]],WW!A:A,WW!B:B)</f>
        <v>WW02</v>
      </c>
      <c r="D46" s="5" t="s">
        <v>96</v>
      </c>
      <c r="E46" s="6" t="s">
        <v>78</v>
      </c>
      <c r="F46" s="5" t="s">
        <v>308</v>
      </c>
      <c r="J46" s="194">
        <v>1</v>
      </c>
      <c r="K46" s="49">
        <v>1</v>
      </c>
      <c r="L46" s="196">
        <f t="shared" si="0"/>
        <v>0</v>
      </c>
      <c r="N46" s="49"/>
      <c r="P46" s="196">
        <f t="shared" si="1"/>
        <v>0</v>
      </c>
    </row>
    <row r="47" spans="1:17" x14ac:dyDescent="0.35">
      <c r="A47" s="5" t="s">
        <v>91</v>
      </c>
      <c r="B47" s="51">
        <v>45820</v>
      </c>
      <c r="C47" s="200" t="str">
        <f>_xlfn.XLOOKUP(tblshiftb[[#This Row],[DATE]],WW!A:A,WW!B:B)</f>
        <v>WW02</v>
      </c>
      <c r="D47" s="5" t="s">
        <v>96</v>
      </c>
      <c r="E47" s="6" t="s">
        <v>78</v>
      </c>
      <c r="F47" s="5" t="s">
        <v>310</v>
      </c>
      <c r="J47" s="194">
        <v>2</v>
      </c>
      <c r="K47" s="49">
        <v>2</v>
      </c>
      <c r="L47" s="196">
        <f t="shared" si="0"/>
        <v>0</v>
      </c>
      <c r="N47" s="49"/>
      <c r="P47" s="196">
        <f t="shared" si="1"/>
        <v>0</v>
      </c>
    </row>
    <row r="48" spans="1:17" x14ac:dyDescent="0.35">
      <c r="A48" s="5" t="s">
        <v>91</v>
      </c>
      <c r="B48" s="51">
        <v>45820</v>
      </c>
      <c r="C48" s="200" t="str">
        <f>_xlfn.XLOOKUP(tblshiftb[[#This Row],[DATE]],WW!A:A,WW!B:B)</f>
        <v>WW02</v>
      </c>
      <c r="D48" s="5" t="s">
        <v>96</v>
      </c>
      <c r="E48" s="6" t="s">
        <v>78</v>
      </c>
      <c r="F48" s="5" t="s">
        <v>312</v>
      </c>
      <c r="J48" s="194">
        <v>1</v>
      </c>
      <c r="K48" s="49">
        <v>1</v>
      </c>
      <c r="L48" s="196">
        <f t="shared" si="0"/>
        <v>0</v>
      </c>
      <c r="N48" s="49"/>
      <c r="P48" s="196">
        <f t="shared" si="1"/>
        <v>0</v>
      </c>
    </row>
    <row r="49" spans="1:17" x14ac:dyDescent="0.35">
      <c r="A49" s="5" t="s">
        <v>91</v>
      </c>
      <c r="B49" s="51">
        <v>45820</v>
      </c>
      <c r="C49" s="200" t="str">
        <f>_xlfn.XLOOKUP(tblshiftb[[#This Row],[DATE]],WW!A:A,WW!B:B)</f>
        <v>WW02</v>
      </c>
      <c r="D49" s="5" t="s">
        <v>96</v>
      </c>
      <c r="E49" s="6" t="s">
        <v>78</v>
      </c>
      <c r="F49" s="5" t="s">
        <v>314</v>
      </c>
      <c r="G49" s="5" t="s">
        <v>316</v>
      </c>
      <c r="J49" s="194">
        <v>1</v>
      </c>
      <c r="K49" s="49">
        <v>1</v>
      </c>
      <c r="L49" s="196">
        <f t="shared" si="0"/>
        <v>0</v>
      </c>
      <c r="N49" s="49"/>
      <c r="P49" s="196">
        <f t="shared" si="1"/>
        <v>0</v>
      </c>
    </row>
    <row r="50" spans="1:17" x14ac:dyDescent="0.35">
      <c r="A50" s="5" t="s">
        <v>91</v>
      </c>
      <c r="B50" s="51">
        <v>45820</v>
      </c>
      <c r="C50" s="200" t="str">
        <f>_xlfn.XLOOKUP(tblshiftb[[#This Row],[DATE]],WW!A:A,WW!B:B)</f>
        <v>WW02</v>
      </c>
      <c r="D50" s="5" t="s">
        <v>96</v>
      </c>
      <c r="E50" s="6" t="s">
        <v>78</v>
      </c>
      <c r="F50" s="5" t="s">
        <v>317</v>
      </c>
      <c r="J50" s="194">
        <v>1</v>
      </c>
      <c r="K50" s="49">
        <v>1</v>
      </c>
      <c r="L50" s="196">
        <f t="shared" si="0"/>
        <v>0</v>
      </c>
      <c r="N50" s="49"/>
      <c r="P50" s="196">
        <f t="shared" si="1"/>
        <v>0</v>
      </c>
    </row>
    <row r="51" spans="1:17" x14ac:dyDescent="0.35">
      <c r="A51" s="5" t="s">
        <v>91</v>
      </c>
      <c r="B51" s="51">
        <v>45820</v>
      </c>
      <c r="C51" s="200" t="str">
        <f>_xlfn.XLOOKUP(tblshiftb[[#This Row],[DATE]],WW!A:A,WW!B:B)</f>
        <v>WW02</v>
      </c>
      <c r="D51" s="5" t="s">
        <v>96</v>
      </c>
      <c r="E51" s="6" t="s">
        <v>78</v>
      </c>
      <c r="F51" s="5" t="s">
        <v>319</v>
      </c>
      <c r="G51" s="5" t="s">
        <v>321</v>
      </c>
      <c r="J51" s="194">
        <v>1</v>
      </c>
      <c r="K51" s="49">
        <v>1</v>
      </c>
      <c r="L51" s="196">
        <f t="shared" si="0"/>
        <v>0</v>
      </c>
      <c r="N51" s="49"/>
      <c r="P51" s="196">
        <f t="shared" si="1"/>
        <v>0</v>
      </c>
    </row>
    <row r="52" spans="1:17" x14ac:dyDescent="0.35">
      <c r="A52" s="5" t="s">
        <v>91</v>
      </c>
      <c r="B52" s="51">
        <v>45820</v>
      </c>
      <c r="C52" s="200" t="str">
        <f>_xlfn.XLOOKUP(tblshiftb[[#This Row],[DATE]],WW!A:A,WW!B:B)</f>
        <v>WW02</v>
      </c>
      <c r="D52" s="5" t="s">
        <v>96</v>
      </c>
      <c r="E52" s="6" t="s">
        <v>78</v>
      </c>
      <c r="F52" s="5" t="s">
        <v>322</v>
      </c>
      <c r="J52" s="194">
        <v>1</v>
      </c>
      <c r="K52" s="49">
        <v>1</v>
      </c>
      <c r="L52" s="196">
        <f t="shared" si="0"/>
        <v>0</v>
      </c>
      <c r="N52" s="49"/>
      <c r="P52" s="196">
        <f t="shared" si="1"/>
        <v>0</v>
      </c>
    </row>
    <row r="53" spans="1:17" ht="26" x14ac:dyDescent="0.35">
      <c r="A53" s="5" t="s">
        <v>91</v>
      </c>
      <c r="B53" s="51">
        <v>45820</v>
      </c>
      <c r="C53" s="200" t="str">
        <f>_xlfn.XLOOKUP(tblshiftb[[#This Row],[DATE]],WW!A:A,WW!B:B)</f>
        <v>WW02</v>
      </c>
      <c r="D53" s="5" t="s">
        <v>96</v>
      </c>
      <c r="E53" s="6" t="s">
        <v>78</v>
      </c>
      <c r="F53" s="5" t="s">
        <v>324</v>
      </c>
      <c r="G53" s="5" t="s">
        <v>326</v>
      </c>
      <c r="J53" s="194">
        <v>3</v>
      </c>
      <c r="K53" s="49">
        <v>2</v>
      </c>
      <c r="L53" s="196">
        <f t="shared" si="0"/>
        <v>-1</v>
      </c>
      <c r="N53" s="49"/>
      <c r="P53" s="196">
        <f t="shared" si="1"/>
        <v>0</v>
      </c>
      <c r="Q53" s="2" t="s">
        <v>374</v>
      </c>
    </row>
    <row r="54" spans="1:17" x14ac:dyDescent="0.35">
      <c r="A54" s="5" t="s">
        <v>91</v>
      </c>
      <c r="B54" s="51">
        <v>45820</v>
      </c>
      <c r="C54" s="200" t="str">
        <f>_xlfn.XLOOKUP(tblshiftb[[#This Row],[DATE]],WW!A:A,WW!B:B)</f>
        <v>WW02</v>
      </c>
      <c r="D54" s="5" t="s">
        <v>96</v>
      </c>
      <c r="E54" s="6" t="s">
        <v>78</v>
      </c>
      <c r="F54" s="5" t="s">
        <v>327</v>
      </c>
      <c r="J54" s="194">
        <v>1</v>
      </c>
      <c r="K54" s="49">
        <v>1</v>
      </c>
      <c r="L54" s="196">
        <f t="shared" si="0"/>
        <v>0</v>
      </c>
      <c r="N54" s="49"/>
      <c r="P54" s="196">
        <f t="shared" si="1"/>
        <v>0</v>
      </c>
    </row>
    <row r="55" spans="1:17" ht="26" x14ac:dyDescent="0.35">
      <c r="A55" s="5" t="s">
        <v>91</v>
      </c>
      <c r="B55" s="51">
        <v>45820</v>
      </c>
      <c r="C55" s="200" t="str">
        <f>_xlfn.XLOOKUP(tblshiftb[[#This Row],[DATE]],WW!A:A,WW!B:B)</f>
        <v>WW02</v>
      </c>
      <c r="D55" s="5" t="s">
        <v>96</v>
      </c>
      <c r="E55" s="6" t="s">
        <v>78</v>
      </c>
      <c r="F55" s="5" t="s">
        <v>329</v>
      </c>
      <c r="J55" s="194">
        <v>1</v>
      </c>
      <c r="K55" s="49">
        <v>0</v>
      </c>
      <c r="L55" s="196">
        <f t="shared" si="0"/>
        <v>-1</v>
      </c>
      <c r="N55" s="49"/>
      <c r="P55" s="196">
        <f t="shared" si="1"/>
        <v>0</v>
      </c>
      <c r="Q55" s="2" t="s">
        <v>373</v>
      </c>
    </row>
    <row r="56" spans="1:17" x14ac:dyDescent="0.35">
      <c r="A56" s="5" t="s">
        <v>91</v>
      </c>
      <c r="B56" s="51">
        <v>45820</v>
      </c>
      <c r="C56" s="200" t="str">
        <f>_xlfn.XLOOKUP(tblshiftb[[#This Row],[DATE]],WW!A:A,WW!B:B)</f>
        <v>WW02</v>
      </c>
      <c r="D56" s="5" t="s">
        <v>96</v>
      </c>
      <c r="E56" s="6" t="s">
        <v>78</v>
      </c>
      <c r="F56" s="5" t="s">
        <v>330</v>
      </c>
      <c r="J56" s="194">
        <v>1</v>
      </c>
      <c r="K56" s="49">
        <v>1</v>
      </c>
      <c r="L56" s="196">
        <f t="shared" si="0"/>
        <v>0</v>
      </c>
      <c r="N56" s="49"/>
      <c r="P56" s="196">
        <f t="shared" si="1"/>
        <v>0</v>
      </c>
    </row>
    <row r="57" spans="1:17" x14ac:dyDescent="0.35">
      <c r="A57" s="5" t="s">
        <v>91</v>
      </c>
      <c r="B57" s="51">
        <v>45820</v>
      </c>
      <c r="C57" s="200" t="str">
        <f>_xlfn.XLOOKUP(tblshiftb[[#This Row],[DATE]],WW!A:A,WW!B:B)</f>
        <v>WW02</v>
      </c>
      <c r="D57" s="5" t="s">
        <v>96</v>
      </c>
      <c r="E57" s="6" t="s">
        <v>78</v>
      </c>
      <c r="F57" s="5" t="s">
        <v>332</v>
      </c>
      <c r="J57" s="194">
        <v>1</v>
      </c>
      <c r="K57" s="49">
        <v>1</v>
      </c>
      <c r="L57" s="196">
        <f t="shared" si="0"/>
        <v>0</v>
      </c>
      <c r="N57" s="49"/>
      <c r="P57" s="196">
        <f t="shared" si="1"/>
        <v>0</v>
      </c>
    </row>
    <row r="58" spans="1:17" x14ac:dyDescent="0.35">
      <c r="A58" s="5" t="s">
        <v>91</v>
      </c>
      <c r="B58" s="51">
        <v>45820</v>
      </c>
      <c r="C58" s="200" t="str">
        <f>_xlfn.XLOOKUP(tblshiftb[[#This Row],[DATE]],WW!A:A,WW!B:B)</f>
        <v>WW02</v>
      </c>
      <c r="D58" s="5" t="s">
        <v>96</v>
      </c>
      <c r="E58" s="6" t="s">
        <v>78</v>
      </c>
      <c r="F58" s="5" t="s">
        <v>333</v>
      </c>
      <c r="J58" s="194">
        <v>4</v>
      </c>
      <c r="K58" s="49">
        <v>4</v>
      </c>
      <c r="L58" s="196">
        <f t="shared" si="0"/>
        <v>0</v>
      </c>
      <c r="N58" s="49"/>
      <c r="P58" s="196">
        <f t="shared" si="1"/>
        <v>0</v>
      </c>
    </row>
    <row r="59" spans="1:17" x14ac:dyDescent="0.35">
      <c r="A59" s="5" t="s">
        <v>91</v>
      </c>
      <c r="B59" s="51">
        <v>45820</v>
      </c>
      <c r="C59" s="200" t="str">
        <f>_xlfn.XLOOKUP(tblshiftb[[#This Row],[DATE]],WW!A:A,WW!B:B)</f>
        <v>WW02</v>
      </c>
      <c r="D59" s="5" t="s">
        <v>96</v>
      </c>
      <c r="E59" s="6" t="s">
        <v>78</v>
      </c>
      <c r="F59" s="5" t="s">
        <v>335</v>
      </c>
      <c r="J59" s="194">
        <v>1</v>
      </c>
      <c r="K59" s="49">
        <v>2</v>
      </c>
      <c r="L59" s="196">
        <f t="shared" si="0"/>
        <v>1</v>
      </c>
      <c r="N59" s="49"/>
      <c r="P59" s="196">
        <f t="shared" si="1"/>
        <v>0</v>
      </c>
    </row>
    <row r="60" spans="1:17" x14ac:dyDescent="0.35">
      <c r="A60" s="5" t="s">
        <v>91</v>
      </c>
      <c r="B60" s="51">
        <v>45820</v>
      </c>
      <c r="C60" s="200" t="str">
        <f>_xlfn.XLOOKUP(tblshiftb[[#This Row],[DATE]],WW!A:A,WW!B:B)</f>
        <v>WW02</v>
      </c>
      <c r="D60" s="5" t="s">
        <v>96</v>
      </c>
      <c r="E60" s="6" t="s">
        <v>78</v>
      </c>
      <c r="F60" s="5" t="s">
        <v>336</v>
      </c>
      <c r="K60" s="49">
        <v>3</v>
      </c>
      <c r="L60" s="196">
        <f t="shared" si="0"/>
        <v>3</v>
      </c>
      <c r="N60" s="49"/>
      <c r="P60" s="196">
        <f t="shared" si="1"/>
        <v>0</v>
      </c>
    </row>
    <row r="61" spans="1:17" ht="26" x14ac:dyDescent="0.35">
      <c r="A61" s="5" t="s">
        <v>91</v>
      </c>
      <c r="B61" s="51">
        <v>45820</v>
      </c>
      <c r="C61" s="200" t="str">
        <f>_xlfn.XLOOKUP(tblshiftb[[#This Row],[DATE]],WW!A:A,WW!B:B)</f>
        <v>WW02</v>
      </c>
      <c r="D61" s="5" t="s">
        <v>96</v>
      </c>
      <c r="E61" s="6" t="s">
        <v>78</v>
      </c>
      <c r="F61" s="5" t="s">
        <v>338</v>
      </c>
      <c r="J61" s="194">
        <v>2</v>
      </c>
      <c r="K61" s="8">
        <v>4</v>
      </c>
      <c r="L61" s="196">
        <f t="shared" si="0"/>
        <v>2</v>
      </c>
      <c r="N61" s="8"/>
      <c r="P61" s="196">
        <f t="shared" si="1"/>
        <v>0</v>
      </c>
    </row>
    <row r="62" spans="1:17" ht="39" x14ac:dyDescent="0.35">
      <c r="A62" s="5" t="s">
        <v>91</v>
      </c>
      <c r="B62" s="51">
        <v>45820</v>
      </c>
      <c r="C62" s="200" t="str">
        <f>_xlfn.XLOOKUP(tblshiftb[[#This Row],[DATE]],WW!A:A,WW!B:B)</f>
        <v>WW02</v>
      </c>
      <c r="D62" s="5" t="s">
        <v>95</v>
      </c>
      <c r="E62" s="6" t="s">
        <v>69</v>
      </c>
      <c r="F62" s="5" t="s">
        <v>246</v>
      </c>
      <c r="G62" s="5" t="s">
        <v>248</v>
      </c>
      <c r="I62" s="19">
        <v>1</v>
      </c>
      <c r="J62" s="194">
        <v>1</v>
      </c>
      <c r="K62" s="49">
        <v>1</v>
      </c>
      <c r="L62" s="196">
        <f t="shared" si="0"/>
        <v>0</v>
      </c>
      <c r="N62" s="49"/>
      <c r="O62" s="194">
        <v>0</v>
      </c>
      <c r="P62" s="196">
        <f t="shared" si="1"/>
        <v>0</v>
      </c>
      <c r="Q62" s="55"/>
    </row>
    <row r="63" spans="1:17" ht="26" x14ac:dyDescent="0.35">
      <c r="A63" s="5" t="s">
        <v>91</v>
      </c>
      <c r="B63" s="51">
        <v>45820</v>
      </c>
      <c r="C63" s="200" t="str">
        <f>_xlfn.XLOOKUP(tblshiftb[[#This Row],[DATE]],WW!A:A,WW!B:B)</f>
        <v>WW02</v>
      </c>
      <c r="D63" s="5" t="s">
        <v>95</v>
      </c>
      <c r="E63" s="6" t="s">
        <v>69</v>
      </c>
      <c r="F63" s="5" t="s">
        <v>372</v>
      </c>
      <c r="I63" s="19">
        <v>1</v>
      </c>
      <c r="J63" s="194">
        <v>1</v>
      </c>
      <c r="K63" s="49">
        <v>2</v>
      </c>
      <c r="L63" s="196">
        <f t="shared" si="0"/>
        <v>1</v>
      </c>
      <c r="N63" s="49"/>
      <c r="O63" s="194">
        <v>0</v>
      </c>
      <c r="P63" s="196">
        <f t="shared" si="1"/>
        <v>0</v>
      </c>
      <c r="Q63" s="55" t="s">
        <v>375</v>
      </c>
    </row>
    <row r="64" spans="1:17" x14ac:dyDescent="0.35">
      <c r="A64" s="5" t="s">
        <v>91</v>
      </c>
      <c r="B64" s="51">
        <v>45820</v>
      </c>
      <c r="C64" s="200" t="str">
        <f>_xlfn.XLOOKUP(tblshiftb[[#This Row],[DATE]],WW!A:A,WW!B:B)</f>
        <v>WW02</v>
      </c>
      <c r="D64" s="5" t="s">
        <v>95</v>
      </c>
      <c r="E64" s="6" t="s">
        <v>69</v>
      </c>
      <c r="F64" s="5" t="s">
        <v>250</v>
      </c>
      <c r="I64" s="19">
        <v>1</v>
      </c>
      <c r="J64" s="194">
        <v>1</v>
      </c>
      <c r="K64" s="49">
        <v>1</v>
      </c>
      <c r="L64" s="196">
        <f t="shared" si="0"/>
        <v>0</v>
      </c>
      <c r="N64" s="49"/>
      <c r="O64" s="194">
        <v>0</v>
      </c>
      <c r="P64" s="196">
        <f t="shared" si="1"/>
        <v>0</v>
      </c>
      <c r="Q64" s="55"/>
    </row>
    <row r="65" spans="1:17" ht="26" x14ac:dyDescent="0.35">
      <c r="A65" s="5" t="s">
        <v>91</v>
      </c>
      <c r="B65" s="51">
        <v>45820</v>
      </c>
      <c r="C65" s="200" t="str">
        <f>_xlfn.XLOOKUP(tblshiftb[[#This Row],[DATE]],WW!A:A,WW!B:B)</f>
        <v>WW02</v>
      </c>
      <c r="D65" s="5" t="s">
        <v>95</v>
      </c>
      <c r="E65" s="6" t="s">
        <v>69</v>
      </c>
      <c r="F65" s="5" t="s">
        <v>252</v>
      </c>
      <c r="I65" s="19">
        <v>1</v>
      </c>
      <c r="J65" s="194">
        <v>1</v>
      </c>
      <c r="K65" s="49">
        <v>2</v>
      </c>
      <c r="L65" s="196">
        <f t="shared" si="0"/>
        <v>1</v>
      </c>
      <c r="N65" s="49"/>
      <c r="O65" s="194">
        <v>0</v>
      </c>
      <c r="P65" s="196">
        <f t="shared" si="1"/>
        <v>0</v>
      </c>
      <c r="Q65" s="55" t="s">
        <v>376</v>
      </c>
    </row>
    <row r="66" spans="1:17" x14ac:dyDescent="0.35">
      <c r="A66" s="5" t="s">
        <v>91</v>
      </c>
      <c r="B66" s="51">
        <v>45820</v>
      </c>
      <c r="C66" s="200" t="str">
        <f>_xlfn.XLOOKUP(tblshiftb[[#This Row],[DATE]],WW!A:A,WW!B:B)</f>
        <v>WW02</v>
      </c>
      <c r="D66" s="5" t="s">
        <v>95</v>
      </c>
      <c r="E66" s="6" t="s">
        <v>69</v>
      </c>
      <c r="F66" s="5" t="s">
        <v>254</v>
      </c>
      <c r="I66" s="19">
        <v>1</v>
      </c>
      <c r="J66" s="194">
        <v>1</v>
      </c>
      <c r="K66" s="49">
        <v>1</v>
      </c>
      <c r="L66" s="196">
        <f t="shared" ref="L66:L87" si="2">K66-J66</f>
        <v>0</v>
      </c>
      <c r="N66" s="49"/>
      <c r="O66" s="194">
        <v>0</v>
      </c>
      <c r="P66" s="196">
        <f t="shared" ref="P66:P87" si="3">O66-N66</f>
        <v>0</v>
      </c>
      <c r="Q66" s="55"/>
    </row>
    <row r="67" spans="1:17" ht="26" x14ac:dyDescent="0.35">
      <c r="A67" s="5" t="s">
        <v>91</v>
      </c>
      <c r="B67" s="51">
        <v>45820</v>
      </c>
      <c r="C67" s="200" t="str">
        <f>_xlfn.XLOOKUP(tblshiftb[[#This Row],[DATE]],WW!A:A,WW!B:B)</f>
        <v>WW02</v>
      </c>
      <c r="D67" s="5" t="s">
        <v>95</v>
      </c>
      <c r="E67" s="6" t="s">
        <v>69</v>
      </c>
      <c r="F67" s="5" t="s">
        <v>256</v>
      </c>
      <c r="G67" s="5" t="s">
        <v>258</v>
      </c>
      <c r="I67" s="19">
        <v>12</v>
      </c>
      <c r="J67" s="194">
        <v>12</v>
      </c>
      <c r="K67" s="49">
        <v>12</v>
      </c>
      <c r="L67" s="196">
        <f t="shared" si="2"/>
        <v>0</v>
      </c>
      <c r="N67" s="49"/>
      <c r="O67" s="194">
        <v>0</v>
      </c>
      <c r="P67" s="196">
        <f t="shared" si="3"/>
        <v>0</v>
      </c>
      <c r="Q67" s="55" t="s">
        <v>377</v>
      </c>
    </row>
    <row r="68" spans="1:17" ht="39" x14ac:dyDescent="0.35">
      <c r="A68" s="5" t="s">
        <v>91</v>
      </c>
      <c r="B68" s="51">
        <v>45820</v>
      </c>
      <c r="C68" s="200" t="str">
        <f>_xlfn.XLOOKUP(tblshiftb[[#This Row],[DATE]],WW!A:A,WW!B:B)</f>
        <v>WW02</v>
      </c>
      <c r="D68" s="5" t="s">
        <v>95</v>
      </c>
      <c r="E68" s="6" t="s">
        <v>69</v>
      </c>
      <c r="F68" s="5" t="s">
        <v>259</v>
      </c>
      <c r="G68" s="5" t="s">
        <v>261</v>
      </c>
      <c r="I68" s="19">
        <v>2</v>
      </c>
      <c r="J68" s="194">
        <v>2</v>
      </c>
      <c r="K68" s="49">
        <v>2</v>
      </c>
      <c r="L68" s="196">
        <f t="shared" si="2"/>
        <v>0</v>
      </c>
      <c r="N68" s="49"/>
      <c r="O68" s="194">
        <v>0</v>
      </c>
      <c r="P68" s="196">
        <f t="shared" si="3"/>
        <v>0</v>
      </c>
      <c r="Q68" s="55"/>
    </row>
    <row r="69" spans="1:17" ht="39" x14ac:dyDescent="0.35">
      <c r="A69" s="5" t="s">
        <v>91</v>
      </c>
      <c r="B69" s="51">
        <v>45820</v>
      </c>
      <c r="C69" s="200" t="str">
        <f>_xlfn.XLOOKUP(tblshiftb[[#This Row],[DATE]],WW!A:A,WW!B:B)</f>
        <v>WW02</v>
      </c>
      <c r="D69" s="5" t="s">
        <v>95</v>
      </c>
      <c r="E69" s="6" t="s">
        <v>69</v>
      </c>
      <c r="F69" s="5" t="s">
        <v>262</v>
      </c>
      <c r="G69" s="5" t="s">
        <v>264</v>
      </c>
      <c r="I69" s="19">
        <v>2</v>
      </c>
      <c r="J69" s="194">
        <v>2</v>
      </c>
      <c r="K69" s="49">
        <v>2</v>
      </c>
      <c r="L69" s="196">
        <f t="shared" si="2"/>
        <v>0</v>
      </c>
      <c r="N69" s="49"/>
      <c r="O69" s="194">
        <v>0</v>
      </c>
      <c r="P69" s="196">
        <f t="shared" si="3"/>
        <v>0</v>
      </c>
      <c r="Q69" s="55"/>
    </row>
    <row r="70" spans="1:17" x14ac:dyDescent="0.35">
      <c r="A70" s="5" t="s">
        <v>91</v>
      </c>
      <c r="B70" s="51">
        <v>45820</v>
      </c>
      <c r="C70" s="200" t="str">
        <f>_xlfn.XLOOKUP(tblshiftb[[#This Row],[DATE]],WW!A:A,WW!B:B)</f>
        <v>WW02</v>
      </c>
      <c r="D70" s="5" t="s">
        <v>95</v>
      </c>
      <c r="E70" s="6" t="s">
        <v>69</v>
      </c>
      <c r="F70" s="5" t="s">
        <v>265</v>
      </c>
      <c r="I70" s="19">
        <v>4</v>
      </c>
      <c r="J70" s="194">
        <v>4</v>
      </c>
      <c r="K70" s="49">
        <v>4</v>
      </c>
      <c r="L70" s="196">
        <f t="shared" si="2"/>
        <v>0</v>
      </c>
      <c r="N70" s="49"/>
      <c r="O70" s="194">
        <v>0</v>
      </c>
      <c r="P70" s="196">
        <f t="shared" si="3"/>
        <v>0</v>
      </c>
      <c r="Q70" s="55"/>
    </row>
    <row r="71" spans="1:17" ht="26" x14ac:dyDescent="0.35">
      <c r="A71" s="5" t="s">
        <v>91</v>
      </c>
      <c r="B71" s="51">
        <v>45820</v>
      </c>
      <c r="C71" s="200" t="str">
        <f>_xlfn.XLOOKUP(tblshiftb[[#This Row],[DATE]],WW!A:A,WW!B:B)</f>
        <v>WW02</v>
      </c>
      <c r="D71" s="5" t="s">
        <v>95</v>
      </c>
      <c r="E71" s="6" t="s">
        <v>69</v>
      </c>
      <c r="F71" s="5" t="s">
        <v>267</v>
      </c>
      <c r="I71" s="19">
        <v>8</v>
      </c>
      <c r="J71" s="194">
        <v>8</v>
      </c>
      <c r="K71" s="49">
        <v>6</v>
      </c>
      <c r="L71" s="196">
        <f t="shared" si="2"/>
        <v>-2</v>
      </c>
      <c r="N71" s="49"/>
      <c r="O71" s="194">
        <v>0</v>
      </c>
      <c r="P71" s="196">
        <f t="shared" si="3"/>
        <v>0</v>
      </c>
      <c r="Q71" s="55" t="s">
        <v>378</v>
      </c>
    </row>
    <row r="72" spans="1:17" ht="26" x14ac:dyDescent="0.35">
      <c r="A72" s="5" t="s">
        <v>91</v>
      </c>
      <c r="B72" s="51">
        <v>45820</v>
      </c>
      <c r="C72" s="200" t="str">
        <f>_xlfn.XLOOKUP(tblshiftb[[#This Row],[DATE]],WW!A:A,WW!B:B)</f>
        <v>WW02</v>
      </c>
      <c r="D72" s="5" t="s">
        <v>95</v>
      </c>
      <c r="E72" s="6" t="s">
        <v>69</v>
      </c>
      <c r="F72" s="5" t="s">
        <v>268</v>
      </c>
      <c r="I72" s="19">
        <v>2</v>
      </c>
      <c r="J72" s="194">
        <v>2</v>
      </c>
      <c r="K72" s="49">
        <v>2</v>
      </c>
      <c r="L72" s="196">
        <f t="shared" si="2"/>
        <v>0</v>
      </c>
      <c r="N72" s="49"/>
      <c r="O72" s="194">
        <v>0</v>
      </c>
      <c r="P72" s="196">
        <f t="shared" si="3"/>
        <v>0</v>
      </c>
      <c r="Q72" s="55"/>
    </row>
    <row r="73" spans="1:17" ht="26" x14ac:dyDescent="0.35">
      <c r="A73" s="5" t="s">
        <v>91</v>
      </c>
      <c r="B73" s="51">
        <v>45820</v>
      </c>
      <c r="C73" s="200" t="str">
        <f>_xlfn.XLOOKUP(tblshiftb[[#This Row],[DATE]],WW!A:A,WW!B:B)</f>
        <v>WW02</v>
      </c>
      <c r="D73" s="5" t="s">
        <v>95</v>
      </c>
      <c r="E73" s="6" t="s">
        <v>69</v>
      </c>
      <c r="F73" s="5" t="s">
        <v>269</v>
      </c>
      <c r="I73" s="19">
        <v>3</v>
      </c>
      <c r="J73" s="194">
        <v>3</v>
      </c>
      <c r="K73" s="49">
        <v>3</v>
      </c>
      <c r="L73" s="196">
        <f t="shared" si="2"/>
        <v>0</v>
      </c>
      <c r="N73" s="49"/>
      <c r="O73" s="194">
        <v>0</v>
      </c>
      <c r="P73" s="196">
        <f t="shared" si="3"/>
        <v>0</v>
      </c>
      <c r="Q73" s="55"/>
    </row>
    <row r="74" spans="1:17" ht="52" x14ac:dyDescent="0.35">
      <c r="A74" s="5" t="s">
        <v>91</v>
      </c>
      <c r="B74" s="51">
        <v>45820</v>
      </c>
      <c r="C74" s="200" t="str">
        <f>_xlfn.XLOOKUP(tblshiftb[[#This Row],[DATE]],WW!A:A,WW!B:B)</f>
        <v>WW02</v>
      </c>
      <c r="D74" s="5" t="s">
        <v>95</v>
      </c>
      <c r="E74" s="6" t="s">
        <v>69</v>
      </c>
      <c r="F74" s="5" t="s">
        <v>270</v>
      </c>
      <c r="I74" s="19">
        <v>10</v>
      </c>
      <c r="J74" s="194">
        <v>10</v>
      </c>
      <c r="K74" s="49">
        <v>8</v>
      </c>
      <c r="L74" s="196">
        <f t="shared" si="2"/>
        <v>-2</v>
      </c>
      <c r="N74" s="49"/>
      <c r="O74" s="194">
        <v>0</v>
      </c>
      <c r="P74" s="196">
        <f t="shared" si="3"/>
        <v>0</v>
      </c>
      <c r="Q74" s="55" t="s">
        <v>380</v>
      </c>
    </row>
    <row r="75" spans="1:17" x14ac:dyDescent="0.35">
      <c r="A75" s="5" t="s">
        <v>91</v>
      </c>
      <c r="B75" s="51">
        <v>45820</v>
      </c>
      <c r="C75" s="200" t="str">
        <f>_xlfn.XLOOKUP(tblshiftb[[#This Row],[DATE]],WW!A:A,WW!B:B)</f>
        <v>WW02</v>
      </c>
      <c r="D75" s="5" t="s">
        <v>95</v>
      </c>
      <c r="E75" s="6" t="s">
        <v>69</v>
      </c>
      <c r="F75" s="5" t="s">
        <v>272</v>
      </c>
      <c r="I75" s="19">
        <v>6</v>
      </c>
      <c r="J75" s="194">
        <v>6</v>
      </c>
      <c r="K75" s="49">
        <v>5</v>
      </c>
      <c r="L75" s="196">
        <f t="shared" si="2"/>
        <v>-1</v>
      </c>
      <c r="N75" s="49"/>
      <c r="O75" s="194">
        <v>0</v>
      </c>
      <c r="P75" s="196">
        <f t="shared" si="3"/>
        <v>0</v>
      </c>
      <c r="Q75" s="55"/>
    </row>
    <row r="76" spans="1:17" ht="26" x14ac:dyDescent="0.35">
      <c r="A76" s="5" t="s">
        <v>91</v>
      </c>
      <c r="B76" s="51">
        <v>45820</v>
      </c>
      <c r="C76" s="200" t="str">
        <f>_xlfn.XLOOKUP(tblshiftb[[#This Row],[DATE]],WW!A:A,WW!B:B)</f>
        <v>WW02</v>
      </c>
      <c r="D76" s="5" t="s">
        <v>95</v>
      </c>
      <c r="E76" s="6" t="s">
        <v>69</v>
      </c>
      <c r="F76" s="5" t="s">
        <v>274</v>
      </c>
      <c r="I76" s="19">
        <v>2</v>
      </c>
      <c r="J76" s="194">
        <v>2</v>
      </c>
      <c r="K76" s="49">
        <v>1</v>
      </c>
      <c r="L76" s="196">
        <f t="shared" si="2"/>
        <v>-1</v>
      </c>
      <c r="N76" s="49"/>
      <c r="O76" s="194">
        <v>0</v>
      </c>
      <c r="P76" s="196">
        <f t="shared" si="3"/>
        <v>0</v>
      </c>
      <c r="Q76" s="55" t="s">
        <v>379</v>
      </c>
    </row>
    <row r="77" spans="1:17" ht="26" x14ac:dyDescent="0.35">
      <c r="A77" s="5" t="s">
        <v>91</v>
      </c>
      <c r="B77" s="51">
        <v>45820</v>
      </c>
      <c r="C77" s="200" t="str">
        <f>_xlfn.XLOOKUP(tblshiftb[[#This Row],[DATE]],WW!A:A,WW!B:B)</f>
        <v>WW02</v>
      </c>
      <c r="D77" s="5" t="s">
        <v>95</v>
      </c>
      <c r="E77" s="6" t="s">
        <v>69</v>
      </c>
      <c r="F77" s="5" t="s">
        <v>276</v>
      </c>
      <c r="G77" s="5" t="s">
        <v>278</v>
      </c>
      <c r="I77" s="19">
        <v>6</v>
      </c>
      <c r="J77" s="194">
        <v>6</v>
      </c>
      <c r="K77" s="8">
        <v>6</v>
      </c>
      <c r="L77" s="196">
        <f t="shared" si="2"/>
        <v>0</v>
      </c>
      <c r="N77" s="8"/>
      <c r="O77" s="194">
        <v>0</v>
      </c>
      <c r="P77" s="196">
        <f t="shared" si="3"/>
        <v>0</v>
      </c>
      <c r="Q77" s="56"/>
    </row>
    <row r="78" spans="1:17" ht="26" x14ac:dyDescent="0.35">
      <c r="A78" s="5" t="s">
        <v>91</v>
      </c>
      <c r="B78" s="51">
        <v>45822</v>
      </c>
      <c r="C78" s="200" t="str">
        <f>_xlfn.XLOOKUP(tblshiftb[[#This Row],[DATE]],WW!A:A,WW!B:B)</f>
        <v>WW02</v>
      </c>
      <c r="D78" s="5" t="s">
        <v>94</v>
      </c>
      <c r="E78" s="6" t="s">
        <v>82</v>
      </c>
      <c r="F78" s="5" t="s">
        <v>340</v>
      </c>
      <c r="G78" s="5" t="s">
        <v>341</v>
      </c>
      <c r="J78" s="194">
        <v>2</v>
      </c>
      <c r="K78" s="49">
        <v>1</v>
      </c>
      <c r="L78" s="196">
        <f t="shared" si="2"/>
        <v>-1</v>
      </c>
      <c r="N78" s="49"/>
      <c r="P78" s="196">
        <f t="shared" si="3"/>
        <v>0</v>
      </c>
    </row>
    <row r="79" spans="1:17" x14ac:dyDescent="0.35">
      <c r="A79" s="5" t="s">
        <v>91</v>
      </c>
      <c r="B79" s="51">
        <v>45822</v>
      </c>
      <c r="C79" s="200" t="str">
        <f>_xlfn.XLOOKUP(tblshiftb[[#This Row],[DATE]],WW!A:A,WW!B:B)</f>
        <v>WW02</v>
      </c>
      <c r="D79" s="5" t="s">
        <v>94</v>
      </c>
      <c r="E79" s="6" t="s">
        <v>82</v>
      </c>
      <c r="F79" s="5" t="s">
        <v>368</v>
      </c>
      <c r="K79" s="49">
        <v>0</v>
      </c>
      <c r="L79" s="196">
        <f t="shared" si="2"/>
        <v>0</v>
      </c>
      <c r="N79" s="49">
        <v>6</v>
      </c>
      <c r="O79" s="194">
        <v>3</v>
      </c>
      <c r="P79" s="196">
        <f t="shared" si="3"/>
        <v>-3</v>
      </c>
    </row>
    <row r="80" spans="1:17" x14ac:dyDescent="0.35">
      <c r="A80" s="5" t="s">
        <v>91</v>
      </c>
      <c r="B80" s="51">
        <v>45822</v>
      </c>
      <c r="C80" s="200" t="str">
        <f>_xlfn.XLOOKUP(tblshiftb[[#This Row],[DATE]],WW!A:A,WW!B:B)</f>
        <v>WW02</v>
      </c>
      <c r="D80" s="5" t="s">
        <v>94</v>
      </c>
      <c r="E80" s="6" t="s">
        <v>82</v>
      </c>
      <c r="F80" s="5" t="s">
        <v>342</v>
      </c>
      <c r="G80" s="5" t="s">
        <v>343</v>
      </c>
      <c r="K80" s="49">
        <v>6</v>
      </c>
      <c r="L80" s="196">
        <f t="shared" si="2"/>
        <v>6</v>
      </c>
      <c r="N80" s="49">
        <v>6</v>
      </c>
      <c r="O80" s="194">
        <v>4</v>
      </c>
      <c r="P80" s="196">
        <f t="shared" si="3"/>
        <v>-2</v>
      </c>
    </row>
    <row r="81" spans="1:16" x14ac:dyDescent="0.35">
      <c r="A81" s="5" t="s">
        <v>91</v>
      </c>
      <c r="B81" s="51">
        <v>45822</v>
      </c>
      <c r="C81" s="200" t="str">
        <f>_xlfn.XLOOKUP(tblshiftb[[#This Row],[DATE]],WW!A:A,WW!B:B)</f>
        <v>WW02</v>
      </c>
      <c r="D81" s="5" t="s">
        <v>94</v>
      </c>
      <c r="E81" s="6" t="s">
        <v>82</v>
      </c>
      <c r="F81" s="5" t="s">
        <v>344</v>
      </c>
      <c r="G81" s="5" t="s">
        <v>345</v>
      </c>
      <c r="J81" s="194">
        <v>1</v>
      </c>
      <c r="K81" s="49">
        <v>1</v>
      </c>
      <c r="L81" s="196">
        <f t="shared" si="2"/>
        <v>0</v>
      </c>
      <c r="N81" s="49"/>
      <c r="P81" s="196">
        <f t="shared" si="3"/>
        <v>0</v>
      </c>
    </row>
    <row r="82" spans="1:16" ht="26" x14ac:dyDescent="0.35">
      <c r="A82" s="5" t="s">
        <v>91</v>
      </c>
      <c r="B82" s="51">
        <v>45822</v>
      </c>
      <c r="C82" s="200" t="str">
        <f>_xlfn.XLOOKUP(tblshiftb[[#This Row],[DATE]],WW!A:A,WW!B:B)</f>
        <v>WW02</v>
      </c>
      <c r="D82" s="5" t="s">
        <v>94</v>
      </c>
      <c r="E82" s="6" t="s">
        <v>82</v>
      </c>
      <c r="F82" s="5" t="s">
        <v>346</v>
      </c>
      <c r="G82" s="5" t="s">
        <v>347</v>
      </c>
      <c r="J82" s="194">
        <v>1</v>
      </c>
      <c r="K82" s="49">
        <v>1</v>
      </c>
      <c r="L82" s="196">
        <f t="shared" si="2"/>
        <v>0</v>
      </c>
      <c r="N82" s="49"/>
      <c r="P82" s="196">
        <f t="shared" si="3"/>
        <v>0</v>
      </c>
    </row>
    <row r="83" spans="1:16" x14ac:dyDescent="0.35">
      <c r="A83" s="5" t="s">
        <v>91</v>
      </c>
      <c r="B83" s="51">
        <v>45822</v>
      </c>
      <c r="C83" s="200" t="str">
        <f>_xlfn.XLOOKUP(tblshiftb[[#This Row],[DATE]],WW!A:A,WW!B:B)</f>
        <v>WW02</v>
      </c>
      <c r="D83" s="5" t="s">
        <v>94</v>
      </c>
      <c r="E83" s="6" t="s">
        <v>82</v>
      </c>
      <c r="F83" s="5" t="s">
        <v>370</v>
      </c>
      <c r="G83" s="5" t="s">
        <v>371</v>
      </c>
      <c r="J83" s="194">
        <v>6</v>
      </c>
      <c r="K83" s="49">
        <v>4</v>
      </c>
      <c r="L83" s="196">
        <f t="shared" si="2"/>
        <v>-2</v>
      </c>
      <c r="N83" s="49"/>
      <c r="P83" s="196">
        <f t="shared" si="3"/>
        <v>0</v>
      </c>
    </row>
    <row r="84" spans="1:16" x14ac:dyDescent="0.35">
      <c r="A84" s="5" t="s">
        <v>91</v>
      </c>
      <c r="B84" s="51">
        <v>45822</v>
      </c>
      <c r="C84" s="200" t="str">
        <f>_xlfn.XLOOKUP(tblshiftb[[#This Row],[DATE]],WW!A:A,WW!B:B)</f>
        <v>WW02</v>
      </c>
      <c r="D84" s="5" t="s">
        <v>94</v>
      </c>
      <c r="E84" s="6" t="s">
        <v>83</v>
      </c>
      <c r="F84" s="5" t="s">
        <v>348</v>
      </c>
      <c r="J84" s="194">
        <v>2</v>
      </c>
      <c r="K84" s="49">
        <v>1</v>
      </c>
      <c r="L84" s="196">
        <f t="shared" si="2"/>
        <v>-1</v>
      </c>
      <c r="N84" s="49"/>
      <c r="P84" s="196">
        <f t="shared" si="3"/>
        <v>0</v>
      </c>
    </row>
    <row r="85" spans="1:16" x14ac:dyDescent="0.35">
      <c r="A85" s="5" t="s">
        <v>91</v>
      </c>
      <c r="B85" s="51">
        <v>45822</v>
      </c>
      <c r="C85" s="200" t="str">
        <f>_xlfn.XLOOKUP(tblshiftb[[#This Row],[DATE]],WW!A:A,WW!B:B)</f>
        <v>WW02</v>
      </c>
      <c r="D85" s="5" t="s">
        <v>94</v>
      </c>
      <c r="E85" s="6" t="s">
        <v>83</v>
      </c>
      <c r="F85" s="5" t="s">
        <v>369</v>
      </c>
      <c r="J85" s="194">
        <v>1</v>
      </c>
      <c r="K85" s="49">
        <v>1</v>
      </c>
      <c r="L85" s="196">
        <f t="shared" si="2"/>
        <v>0</v>
      </c>
      <c r="N85" s="49"/>
      <c r="P85" s="196">
        <f t="shared" si="3"/>
        <v>0</v>
      </c>
    </row>
    <row r="86" spans="1:16" x14ac:dyDescent="0.35">
      <c r="A86" s="5" t="s">
        <v>91</v>
      </c>
      <c r="B86" s="51">
        <v>45822</v>
      </c>
      <c r="C86" s="200" t="str">
        <f>_xlfn.XLOOKUP(tblshiftb[[#This Row],[DATE]],WW!A:A,WW!B:B)</f>
        <v>WW02</v>
      </c>
      <c r="D86" s="5" t="s">
        <v>94</v>
      </c>
      <c r="E86" s="6" t="s">
        <v>83</v>
      </c>
      <c r="F86" s="5" t="s">
        <v>349</v>
      </c>
      <c r="J86" s="194">
        <v>1</v>
      </c>
      <c r="K86" s="49">
        <v>1</v>
      </c>
      <c r="L86" s="196">
        <f t="shared" si="2"/>
        <v>0</v>
      </c>
      <c r="N86" s="49"/>
      <c r="P86" s="196">
        <f t="shared" si="3"/>
        <v>0</v>
      </c>
    </row>
    <row r="87" spans="1:16" ht="26" x14ac:dyDescent="0.35">
      <c r="A87" s="5" t="s">
        <v>91</v>
      </c>
      <c r="B87" s="51">
        <v>45822</v>
      </c>
      <c r="C87" s="200" t="str">
        <f>_xlfn.XLOOKUP(tblshiftb[[#This Row],[DATE]],WW!A:A,WW!B:B)</f>
        <v>WW02</v>
      </c>
      <c r="D87" s="5" t="s">
        <v>94</v>
      </c>
      <c r="E87" s="6" t="s">
        <v>83</v>
      </c>
      <c r="F87" s="5" t="s">
        <v>350</v>
      </c>
      <c r="J87" s="194">
        <v>3</v>
      </c>
      <c r="K87" s="8">
        <v>4</v>
      </c>
      <c r="L87" s="196">
        <f t="shared" si="2"/>
        <v>1</v>
      </c>
      <c r="N87" s="8">
        <v>4</v>
      </c>
      <c r="O87" s="194">
        <v>3</v>
      </c>
      <c r="P87" s="196">
        <f t="shared" si="3"/>
        <v>-1</v>
      </c>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BF5C-F214-417F-892E-CCE82CE5FD85}">
  <dimension ref="A1:D731"/>
  <sheetViews>
    <sheetView workbookViewId="0">
      <pane ySplit="1" topLeftCell="A2" activePane="bottomLeft" state="frozen"/>
      <selection pane="bottomLeft" activeCell="F7" sqref="F7"/>
    </sheetView>
  </sheetViews>
  <sheetFormatPr defaultRowHeight="14.5" x14ac:dyDescent="0.35"/>
  <cols>
    <col min="1" max="1" width="12.453125" customWidth="1"/>
    <col min="4" max="4" width="10" customWidth="1"/>
  </cols>
  <sheetData>
    <row r="1" spans="1:4" x14ac:dyDescent="0.35">
      <c r="A1" t="s">
        <v>147</v>
      </c>
      <c r="B1" t="s">
        <v>2</v>
      </c>
      <c r="C1" t="s">
        <v>625</v>
      </c>
    </row>
    <row r="2" spans="1:4" x14ac:dyDescent="0.35">
      <c r="A2" s="1">
        <v>45809</v>
      </c>
      <c r="B2" t="s">
        <v>66</v>
      </c>
      <c r="C2" t="s">
        <v>626</v>
      </c>
      <c r="D2" t="s">
        <v>627</v>
      </c>
    </row>
    <row r="3" spans="1:4" x14ac:dyDescent="0.35">
      <c r="A3" s="1">
        <v>45810</v>
      </c>
      <c r="B3" t="s">
        <v>66</v>
      </c>
      <c r="C3" t="s">
        <v>628</v>
      </c>
      <c r="D3" t="s">
        <v>627</v>
      </c>
    </row>
    <row r="4" spans="1:4" x14ac:dyDescent="0.35">
      <c r="A4" s="1">
        <v>45811</v>
      </c>
      <c r="B4" t="s">
        <v>66</v>
      </c>
      <c r="C4" t="s">
        <v>629</v>
      </c>
      <c r="D4" t="s">
        <v>627</v>
      </c>
    </row>
    <row r="5" spans="1:4" x14ac:dyDescent="0.35">
      <c r="A5" s="1">
        <v>45812</v>
      </c>
      <c r="B5" t="s">
        <v>66</v>
      </c>
      <c r="C5" t="s">
        <v>630</v>
      </c>
      <c r="D5" t="s">
        <v>627</v>
      </c>
    </row>
    <row r="6" spans="1:4" x14ac:dyDescent="0.35">
      <c r="A6" s="1">
        <v>45813</v>
      </c>
      <c r="B6" t="s">
        <v>66</v>
      </c>
      <c r="C6" t="s">
        <v>631</v>
      </c>
      <c r="D6" t="s">
        <v>627</v>
      </c>
    </row>
    <row r="7" spans="1:4" x14ac:dyDescent="0.35">
      <c r="A7" s="1">
        <v>45814</v>
      </c>
      <c r="B7" t="s">
        <v>66</v>
      </c>
      <c r="C7" t="s">
        <v>632</v>
      </c>
      <c r="D7" t="s">
        <v>627</v>
      </c>
    </row>
    <row r="8" spans="1:4" x14ac:dyDescent="0.35">
      <c r="A8" s="1">
        <v>45815</v>
      </c>
      <c r="B8" t="s">
        <v>66</v>
      </c>
      <c r="C8" t="s">
        <v>633</v>
      </c>
      <c r="D8" t="s">
        <v>627</v>
      </c>
    </row>
    <row r="9" spans="1:4" x14ac:dyDescent="0.35">
      <c r="A9" s="1">
        <v>45816</v>
      </c>
      <c r="B9" t="s">
        <v>66</v>
      </c>
      <c r="C9" t="s">
        <v>626</v>
      </c>
      <c r="D9" t="s">
        <v>627</v>
      </c>
    </row>
    <row r="10" spans="1:4" x14ac:dyDescent="0.35">
      <c r="A10" s="1">
        <v>45817</v>
      </c>
      <c r="B10" t="s">
        <v>89</v>
      </c>
      <c r="C10" t="s">
        <v>628</v>
      </c>
      <c r="D10" t="s">
        <v>634</v>
      </c>
    </row>
    <row r="11" spans="1:4" x14ac:dyDescent="0.35">
      <c r="A11" s="1">
        <v>45818</v>
      </c>
      <c r="B11" t="s">
        <v>89</v>
      </c>
      <c r="C11" t="s">
        <v>629</v>
      </c>
      <c r="D11" t="s">
        <v>634</v>
      </c>
    </row>
    <row r="12" spans="1:4" x14ac:dyDescent="0.35">
      <c r="A12" s="1">
        <v>45819</v>
      </c>
      <c r="B12" t="s">
        <v>89</v>
      </c>
      <c r="C12" t="s">
        <v>630</v>
      </c>
      <c r="D12" t="s">
        <v>634</v>
      </c>
    </row>
    <row r="13" spans="1:4" x14ac:dyDescent="0.35">
      <c r="A13" s="1">
        <v>45820</v>
      </c>
      <c r="B13" t="s">
        <v>89</v>
      </c>
      <c r="C13" t="s">
        <v>631</v>
      </c>
      <c r="D13" t="s">
        <v>634</v>
      </c>
    </row>
    <row r="14" spans="1:4" x14ac:dyDescent="0.35">
      <c r="A14" s="1">
        <v>45821</v>
      </c>
      <c r="B14" t="s">
        <v>89</v>
      </c>
      <c r="C14" t="s">
        <v>632</v>
      </c>
      <c r="D14" t="s">
        <v>634</v>
      </c>
    </row>
    <row r="15" spans="1:4" x14ac:dyDescent="0.35">
      <c r="A15" s="1">
        <v>45822</v>
      </c>
      <c r="B15" t="s">
        <v>89</v>
      </c>
      <c r="C15" t="s">
        <v>633</v>
      </c>
      <c r="D15" t="s">
        <v>634</v>
      </c>
    </row>
    <row r="16" spans="1:4" x14ac:dyDescent="0.35">
      <c r="A16" s="1">
        <v>45823</v>
      </c>
      <c r="B16" t="s">
        <v>89</v>
      </c>
      <c r="C16" t="s">
        <v>626</v>
      </c>
      <c r="D16" t="s">
        <v>634</v>
      </c>
    </row>
    <row r="17" spans="1:4" x14ac:dyDescent="0.35">
      <c r="A17" s="1">
        <v>45824</v>
      </c>
      <c r="B17" t="s">
        <v>90</v>
      </c>
      <c r="C17" t="s">
        <v>628</v>
      </c>
      <c r="D17" t="s">
        <v>635</v>
      </c>
    </row>
    <row r="18" spans="1:4" x14ac:dyDescent="0.35">
      <c r="A18" s="1">
        <v>45825</v>
      </c>
      <c r="B18" t="s">
        <v>90</v>
      </c>
      <c r="C18" t="s">
        <v>629</v>
      </c>
      <c r="D18" t="s">
        <v>635</v>
      </c>
    </row>
    <row r="19" spans="1:4" x14ac:dyDescent="0.35">
      <c r="A19" s="1">
        <v>45826</v>
      </c>
      <c r="B19" t="s">
        <v>90</v>
      </c>
      <c r="C19" t="s">
        <v>630</v>
      </c>
      <c r="D19" t="s">
        <v>635</v>
      </c>
    </row>
    <row r="20" spans="1:4" x14ac:dyDescent="0.35">
      <c r="A20" s="1">
        <v>45827</v>
      </c>
      <c r="B20" t="s">
        <v>90</v>
      </c>
      <c r="C20" t="s">
        <v>631</v>
      </c>
      <c r="D20" t="s">
        <v>635</v>
      </c>
    </row>
    <row r="21" spans="1:4" x14ac:dyDescent="0.35">
      <c r="A21" s="1">
        <v>45828</v>
      </c>
      <c r="B21" t="s">
        <v>90</v>
      </c>
      <c r="C21" t="s">
        <v>632</v>
      </c>
      <c r="D21" t="s">
        <v>635</v>
      </c>
    </row>
    <row r="22" spans="1:4" x14ac:dyDescent="0.35">
      <c r="A22" s="1">
        <v>45829</v>
      </c>
      <c r="B22" t="s">
        <v>90</v>
      </c>
      <c r="C22" t="s">
        <v>633</v>
      </c>
      <c r="D22" t="s">
        <v>635</v>
      </c>
    </row>
    <row r="23" spans="1:4" x14ac:dyDescent="0.35">
      <c r="A23" s="1">
        <v>45830</v>
      </c>
      <c r="B23" t="s">
        <v>90</v>
      </c>
      <c r="C23" t="s">
        <v>626</v>
      </c>
      <c r="D23" t="s">
        <v>635</v>
      </c>
    </row>
    <row r="24" spans="1:4" x14ac:dyDescent="0.35">
      <c r="A24" s="1">
        <v>45831</v>
      </c>
      <c r="B24" t="s">
        <v>381</v>
      </c>
      <c r="C24" t="s">
        <v>628</v>
      </c>
      <c r="D24" t="s">
        <v>636</v>
      </c>
    </row>
    <row r="25" spans="1:4" x14ac:dyDescent="0.35">
      <c r="A25" s="1">
        <v>45832</v>
      </c>
      <c r="B25" t="s">
        <v>381</v>
      </c>
      <c r="C25" t="s">
        <v>629</v>
      </c>
      <c r="D25" t="s">
        <v>636</v>
      </c>
    </row>
    <row r="26" spans="1:4" x14ac:dyDescent="0.35">
      <c r="A26" s="1">
        <v>45833</v>
      </c>
      <c r="B26" t="s">
        <v>381</v>
      </c>
      <c r="C26" t="s">
        <v>630</v>
      </c>
      <c r="D26" t="s">
        <v>636</v>
      </c>
    </row>
    <row r="27" spans="1:4" x14ac:dyDescent="0.35">
      <c r="A27" s="1">
        <v>45834</v>
      </c>
      <c r="B27" t="s">
        <v>381</v>
      </c>
      <c r="C27" t="s">
        <v>631</v>
      </c>
      <c r="D27" t="s">
        <v>636</v>
      </c>
    </row>
    <row r="28" spans="1:4" x14ac:dyDescent="0.35">
      <c r="A28" s="1">
        <v>45835</v>
      </c>
      <c r="B28" t="s">
        <v>381</v>
      </c>
      <c r="C28" t="s">
        <v>632</v>
      </c>
      <c r="D28" t="s">
        <v>636</v>
      </c>
    </row>
    <row r="29" spans="1:4" x14ac:dyDescent="0.35">
      <c r="A29" s="1">
        <v>45836</v>
      </c>
      <c r="B29" t="s">
        <v>381</v>
      </c>
      <c r="C29" t="s">
        <v>633</v>
      </c>
      <c r="D29" t="s">
        <v>636</v>
      </c>
    </row>
    <row r="30" spans="1:4" x14ac:dyDescent="0.35">
      <c r="A30" s="1">
        <v>45837</v>
      </c>
      <c r="B30" t="s">
        <v>381</v>
      </c>
      <c r="C30" t="s">
        <v>626</v>
      </c>
      <c r="D30" t="s">
        <v>636</v>
      </c>
    </row>
    <row r="31" spans="1:4" x14ac:dyDescent="0.35">
      <c r="A31" s="1">
        <v>45838</v>
      </c>
      <c r="B31" t="s">
        <v>382</v>
      </c>
      <c r="C31" t="s">
        <v>628</v>
      </c>
      <c r="D31" t="s">
        <v>637</v>
      </c>
    </row>
    <row r="32" spans="1:4" x14ac:dyDescent="0.35">
      <c r="A32" s="1">
        <v>45839</v>
      </c>
      <c r="B32" t="s">
        <v>382</v>
      </c>
      <c r="C32" t="s">
        <v>629</v>
      </c>
      <c r="D32" t="s">
        <v>637</v>
      </c>
    </row>
    <row r="33" spans="1:4" x14ac:dyDescent="0.35">
      <c r="A33" s="1">
        <v>45840</v>
      </c>
      <c r="B33" t="s">
        <v>382</v>
      </c>
      <c r="C33" t="s">
        <v>630</v>
      </c>
      <c r="D33" t="s">
        <v>637</v>
      </c>
    </row>
    <row r="34" spans="1:4" x14ac:dyDescent="0.35">
      <c r="A34" s="1">
        <v>45841</v>
      </c>
      <c r="B34" t="s">
        <v>382</v>
      </c>
      <c r="C34" t="s">
        <v>631</v>
      </c>
      <c r="D34" t="s">
        <v>637</v>
      </c>
    </row>
    <row r="35" spans="1:4" x14ac:dyDescent="0.35">
      <c r="A35" s="1">
        <v>45842</v>
      </c>
      <c r="B35" t="s">
        <v>382</v>
      </c>
      <c r="C35" t="s">
        <v>632</v>
      </c>
      <c r="D35" t="s">
        <v>637</v>
      </c>
    </row>
    <row r="36" spans="1:4" x14ac:dyDescent="0.35">
      <c r="A36" s="1">
        <v>45843</v>
      </c>
      <c r="B36" t="s">
        <v>382</v>
      </c>
      <c r="C36" t="s">
        <v>633</v>
      </c>
      <c r="D36" t="s">
        <v>637</v>
      </c>
    </row>
    <row r="37" spans="1:4" x14ac:dyDescent="0.35">
      <c r="A37" s="1">
        <v>45844</v>
      </c>
      <c r="B37" t="s">
        <v>382</v>
      </c>
      <c r="C37" t="s">
        <v>626</v>
      </c>
      <c r="D37" t="s">
        <v>637</v>
      </c>
    </row>
    <row r="38" spans="1:4" x14ac:dyDescent="0.35">
      <c r="A38" s="1">
        <v>45845</v>
      </c>
      <c r="B38" t="s">
        <v>383</v>
      </c>
      <c r="C38" t="s">
        <v>628</v>
      </c>
      <c r="D38" t="s">
        <v>638</v>
      </c>
    </row>
    <row r="39" spans="1:4" x14ac:dyDescent="0.35">
      <c r="A39" s="1">
        <v>45846</v>
      </c>
      <c r="B39" t="s">
        <v>383</v>
      </c>
      <c r="C39" t="s">
        <v>629</v>
      </c>
      <c r="D39" t="s">
        <v>638</v>
      </c>
    </row>
    <row r="40" spans="1:4" x14ac:dyDescent="0.35">
      <c r="A40" s="1">
        <v>45847</v>
      </c>
      <c r="B40" t="s">
        <v>383</v>
      </c>
      <c r="C40" t="s">
        <v>630</v>
      </c>
      <c r="D40" t="s">
        <v>638</v>
      </c>
    </row>
    <row r="41" spans="1:4" x14ac:dyDescent="0.35">
      <c r="A41" s="1">
        <v>45848</v>
      </c>
      <c r="B41" t="s">
        <v>383</v>
      </c>
      <c r="C41" t="s">
        <v>631</v>
      </c>
      <c r="D41" t="s">
        <v>638</v>
      </c>
    </row>
    <row r="42" spans="1:4" x14ac:dyDescent="0.35">
      <c r="A42" s="1">
        <v>45849</v>
      </c>
      <c r="B42" t="s">
        <v>383</v>
      </c>
      <c r="C42" t="s">
        <v>632</v>
      </c>
      <c r="D42" t="s">
        <v>638</v>
      </c>
    </row>
    <row r="43" spans="1:4" x14ac:dyDescent="0.35">
      <c r="A43" s="1">
        <v>45850</v>
      </c>
      <c r="B43" t="s">
        <v>383</v>
      </c>
      <c r="C43" t="s">
        <v>633</v>
      </c>
      <c r="D43" t="s">
        <v>638</v>
      </c>
    </row>
    <row r="44" spans="1:4" x14ac:dyDescent="0.35">
      <c r="A44" s="1">
        <v>45851</v>
      </c>
      <c r="B44" t="s">
        <v>383</v>
      </c>
      <c r="C44" t="s">
        <v>626</v>
      </c>
      <c r="D44" t="s">
        <v>638</v>
      </c>
    </row>
    <row r="45" spans="1:4" x14ac:dyDescent="0.35">
      <c r="A45" s="1">
        <v>45852</v>
      </c>
      <c r="B45" t="s">
        <v>384</v>
      </c>
      <c r="C45" t="s">
        <v>628</v>
      </c>
      <c r="D45" t="s">
        <v>639</v>
      </c>
    </row>
    <row r="46" spans="1:4" x14ac:dyDescent="0.35">
      <c r="A46" s="1">
        <v>45853</v>
      </c>
      <c r="B46" t="s">
        <v>384</v>
      </c>
      <c r="C46" t="s">
        <v>629</v>
      </c>
      <c r="D46" t="s">
        <v>639</v>
      </c>
    </row>
    <row r="47" spans="1:4" x14ac:dyDescent="0.35">
      <c r="A47" s="1">
        <v>45854</v>
      </c>
      <c r="B47" t="s">
        <v>384</v>
      </c>
      <c r="C47" t="s">
        <v>630</v>
      </c>
      <c r="D47" t="s">
        <v>639</v>
      </c>
    </row>
    <row r="48" spans="1:4" x14ac:dyDescent="0.35">
      <c r="A48" s="1">
        <v>45855</v>
      </c>
      <c r="B48" t="s">
        <v>384</v>
      </c>
      <c r="C48" t="s">
        <v>631</v>
      </c>
      <c r="D48" t="s">
        <v>639</v>
      </c>
    </row>
    <row r="49" spans="1:4" x14ac:dyDescent="0.35">
      <c r="A49" s="1">
        <v>45856</v>
      </c>
      <c r="B49" t="s">
        <v>384</v>
      </c>
      <c r="C49" t="s">
        <v>632</v>
      </c>
      <c r="D49" t="s">
        <v>639</v>
      </c>
    </row>
    <row r="50" spans="1:4" x14ac:dyDescent="0.35">
      <c r="A50" s="1">
        <v>45857</v>
      </c>
      <c r="B50" t="s">
        <v>384</v>
      </c>
      <c r="C50" t="s">
        <v>633</v>
      </c>
      <c r="D50" t="s">
        <v>639</v>
      </c>
    </row>
    <row r="51" spans="1:4" x14ac:dyDescent="0.35">
      <c r="A51" s="1">
        <v>45858</v>
      </c>
      <c r="B51" t="s">
        <v>384</v>
      </c>
      <c r="C51" t="s">
        <v>626</v>
      </c>
      <c r="D51" t="s">
        <v>639</v>
      </c>
    </row>
    <row r="52" spans="1:4" x14ac:dyDescent="0.35">
      <c r="A52" s="1">
        <v>45859</v>
      </c>
      <c r="B52" t="s">
        <v>385</v>
      </c>
      <c r="C52" t="s">
        <v>628</v>
      </c>
      <c r="D52" t="s">
        <v>640</v>
      </c>
    </row>
    <row r="53" spans="1:4" x14ac:dyDescent="0.35">
      <c r="A53" s="1">
        <v>45860</v>
      </c>
      <c r="B53" t="s">
        <v>385</v>
      </c>
      <c r="C53" t="s">
        <v>629</v>
      </c>
      <c r="D53" t="s">
        <v>640</v>
      </c>
    </row>
    <row r="54" spans="1:4" x14ac:dyDescent="0.35">
      <c r="A54" s="1">
        <v>45861</v>
      </c>
      <c r="B54" t="s">
        <v>385</v>
      </c>
      <c r="C54" t="s">
        <v>630</v>
      </c>
      <c r="D54" t="s">
        <v>640</v>
      </c>
    </row>
    <row r="55" spans="1:4" x14ac:dyDescent="0.35">
      <c r="A55" s="1">
        <v>45862</v>
      </c>
      <c r="B55" t="s">
        <v>385</v>
      </c>
      <c r="C55" t="s">
        <v>631</v>
      </c>
      <c r="D55" t="s">
        <v>640</v>
      </c>
    </row>
    <row r="56" spans="1:4" x14ac:dyDescent="0.35">
      <c r="A56" s="1">
        <v>45863</v>
      </c>
      <c r="B56" t="s">
        <v>385</v>
      </c>
      <c r="C56" t="s">
        <v>632</v>
      </c>
      <c r="D56" t="s">
        <v>640</v>
      </c>
    </row>
    <row r="57" spans="1:4" x14ac:dyDescent="0.35">
      <c r="A57" s="1">
        <v>45864</v>
      </c>
      <c r="B57" t="s">
        <v>385</v>
      </c>
      <c r="C57" t="s">
        <v>633</v>
      </c>
      <c r="D57" t="s">
        <v>640</v>
      </c>
    </row>
    <row r="58" spans="1:4" x14ac:dyDescent="0.35">
      <c r="A58" s="1">
        <v>45865</v>
      </c>
      <c r="B58" t="s">
        <v>385</v>
      </c>
      <c r="C58" t="s">
        <v>626</v>
      </c>
      <c r="D58" t="s">
        <v>640</v>
      </c>
    </row>
    <row r="59" spans="1:4" x14ac:dyDescent="0.35">
      <c r="A59" s="1">
        <v>45866</v>
      </c>
      <c r="B59" t="s">
        <v>386</v>
      </c>
      <c r="C59" t="s">
        <v>628</v>
      </c>
      <c r="D59" t="s">
        <v>641</v>
      </c>
    </row>
    <row r="60" spans="1:4" x14ac:dyDescent="0.35">
      <c r="A60" s="1">
        <v>45867</v>
      </c>
      <c r="B60" t="s">
        <v>386</v>
      </c>
      <c r="C60" t="s">
        <v>629</v>
      </c>
      <c r="D60" t="s">
        <v>641</v>
      </c>
    </row>
    <row r="61" spans="1:4" x14ac:dyDescent="0.35">
      <c r="A61" s="1">
        <v>45868</v>
      </c>
      <c r="B61" t="s">
        <v>386</v>
      </c>
      <c r="C61" t="s">
        <v>630</v>
      </c>
      <c r="D61" t="s">
        <v>641</v>
      </c>
    </row>
    <row r="62" spans="1:4" x14ac:dyDescent="0.35">
      <c r="A62" s="1">
        <v>45869</v>
      </c>
      <c r="B62" t="s">
        <v>386</v>
      </c>
      <c r="C62" t="s">
        <v>631</v>
      </c>
      <c r="D62" t="s">
        <v>641</v>
      </c>
    </row>
    <row r="63" spans="1:4" x14ac:dyDescent="0.35">
      <c r="A63" s="1">
        <v>45870</v>
      </c>
      <c r="B63" t="s">
        <v>386</v>
      </c>
      <c r="C63" t="s">
        <v>632</v>
      </c>
      <c r="D63" t="s">
        <v>641</v>
      </c>
    </row>
    <row r="64" spans="1:4" x14ac:dyDescent="0.35">
      <c r="A64" s="1">
        <v>45871</v>
      </c>
      <c r="B64" t="s">
        <v>386</v>
      </c>
      <c r="C64" t="s">
        <v>633</v>
      </c>
      <c r="D64" t="s">
        <v>641</v>
      </c>
    </row>
    <row r="65" spans="1:4" x14ac:dyDescent="0.35">
      <c r="A65" s="1">
        <v>45872</v>
      </c>
      <c r="B65" t="s">
        <v>386</v>
      </c>
      <c r="C65" t="s">
        <v>626</v>
      </c>
      <c r="D65" t="s">
        <v>641</v>
      </c>
    </row>
    <row r="66" spans="1:4" x14ac:dyDescent="0.35">
      <c r="A66" s="1">
        <v>45873</v>
      </c>
      <c r="B66" t="s">
        <v>387</v>
      </c>
      <c r="C66" t="s">
        <v>628</v>
      </c>
      <c r="D66" t="s">
        <v>642</v>
      </c>
    </row>
    <row r="67" spans="1:4" x14ac:dyDescent="0.35">
      <c r="A67" s="1">
        <v>45874</v>
      </c>
      <c r="B67" t="s">
        <v>387</v>
      </c>
      <c r="C67" t="s">
        <v>629</v>
      </c>
      <c r="D67" t="s">
        <v>642</v>
      </c>
    </row>
    <row r="68" spans="1:4" x14ac:dyDescent="0.35">
      <c r="A68" s="1">
        <v>45875</v>
      </c>
      <c r="B68" t="s">
        <v>387</v>
      </c>
      <c r="C68" t="s">
        <v>630</v>
      </c>
      <c r="D68" t="s">
        <v>642</v>
      </c>
    </row>
    <row r="69" spans="1:4" x14ac:dyDescent="0.35">
      <c r="A69" s="1">
        <v>45876</v>
      </c>
      <c r="B69" t="s">
        <v>387</v>
      </c>
      <c r="C69" t="s">
        <v>631</v>
      </c>
      <c r="D69" t="s">
        <v>642</v>
      </c>
    </row>
    <row r="70" spans="1:4" x14ac:dyDescent="0.35">
      <c r="A70" s="1">
        <v>45877</v>
      </c>
      <c r="B70" t="s">
        <v>387</v>
      </c>
      <c r="C70" t="s">
        <v>632</v>
      </c>
      <c r="D70" t="s">
        <v>642</v>
      </c>
    </row>
    <row r="71" spans="1:4" x14ac:dyDescent="0.35">
      <c r="A71" s="1">
        <v>45878</v>
      </c>
      <c r="B71" t="s">
        <v>387</v>
      </c>
      <c r="C71" t="s">
        <v>633</v>
      </c>
      <c r="D71" t="s">
        <v>642</v>
      </c>
    </row>
    <row r="72" spans="1:4" x14ac:dyDescent="0.35">
      <c r="A72" s="1">
        <v>45879</v>
      </c>
      <c r="B72" t="s">
        <v>387</v>
      </c>
      <c r="C72" t="s">
        <v>626</v>
      </c>
      <c r="D72" t="s">
        <v>642</v>
      </c>
    </row>
    <row r="73" spans="1:4" x14ac:dyDescent="0.35">
      <c r="A73" s="1">
        <v>45880</v>
      </c>
      <c r="B73" t="s">
        <v>12</v>
      </c>
      <c r="C73" t="s">
        <v>628</v>
      </c>
      <c r="D73" t="s">
        <v>643</v>
      </c>
    </row>
    <row r="74" spans="1:4" x14ac:dyDescent="0.35">
      <c r="A74" s="1">
        <v>45881</v>
      </c>
      <c r="B74" t="s">
        <v>12</v>
      </c>
      <c r="C74" t="s">
        <v>629</v>
      </c>
      <c r="D74" t="s">
        <v>643</v>
      </c>
    </row>
    <row r="75" spans="1:4" x14ac:dyDescent="0.35">
      <c r="A75" s="1">
        <v>45882</v>
      </c>
      <c r="B75" t="s">
        <v>12</v>
      </c>
      <c r="C75" t="s">
        <v>630</v>
      </c>
      <c r="D75" t="s">
        <v>643</v>
      </c>
    </row>
    <row r="76" spans="1:4" x14ac:dyDescent="0.35">
      <c r="A76" s="1">
        <v>45883</v>
      </c>
      <c r="B76" t="s">
        <v>12</v>
      </c>
      <c r="C76" t="s">
        <v>631</v>
      </c>
      <c r="D76" t="s">
        <v>643</v>
      </c>
    </row>
    <row r="77" spans="1:4" x14ac:dyDescent="0.35">
      <c r="A77" s="1">
        <v>45884</v>
      </c>
      <c r="B77" t="s">
        <v>12</v>
      </c>
      <c r="C77" t="s">
        <v>632</v>
      </c>
      <c r="D77" t="s">
        <v>643</v>
      </c>
    </row>
    <row r="78" spans="1:4" x14ac:dyDescent="0.35">
      <c r="A78" s="1">
        <v>45885</v>
      </c>
      <c r="B78" t="s">
        <v>12</v>
      </c>
      <c r="C78" t="s">
        <v>633</v>
      </c>
      <c r="D78" t="s">
        <v>643</v>
      </c>
    </row>
    <row r="79" spans="1:4" x14ac:dyDescent="0.35">
      <c r="A79" s="1">
        <v>45886</v>
      </c>
      <c r="B79" t="s">
        <v>12</v>
      </c>
      <c r="C79" t="s">
        <v>626</v>
      </c>
      <c r="D79" t="s">
        <v>643</v>
      </c>
    </row>
    <row r="80" spans="1:4" x14ac:dyDescent="0.35">
      <c r="A80" s="1">
        <v>45887</v>
      </c>
      <c r="B80" t="s">
        <v>18</v>
      </c>
      <c r="C80" t="s">
        <v>628</v>
      </c>
      <c r="D80" t="s">
        <v>644</v>
      </c>
    </row>
    <row r="81" spans="1:4" x14ac:dyDescent="0.35">
      <c r="A81" s="1">
        <v>45888</v>
      </c>
      <c r="B81" t="s">
        <v>18</v>
      </c>
      <c r="C81" t="s">
        <v>629</v>
      </c>
      <c r="D81" t="s">
        <v>644</v>
      </c>
    </row>
    <row r="82" spans="1:4" x14ac:dyDescent="0.35">
      <c r="A82" s="1">
        <v>45889</v>
      </c>
      <c r="B82" t="s">
        <v>18</v>
      </c>
      <c r="C82" t="s">
        <v>630</v>
      </c>
      <c r="D82" t="s">
        <v>644</v>
      </c>
    </row>
    <row r="83" spans="1:4" x14ac:dyDescent="0.35">
      <c r="A83" s="1">
        <v>45890</v>
      </c>
      <c r="B83" t="s">
        <v>18</v>
      </c>
      <c r="C83" t="s">
        <v>631</v>
      </c>
      <c r="D83" t="s">
        <v>644</v>
      </c>
    </row>
    <row r="84" spans="1:4" x14ac:dyDescent="0.35">
      <c r="A84" s="1">
        <v>45891</v>
      </c>
      <c r="B84" t="s">
        <v>18</v>
      </c>
      <c r="C84" t="s">
        <v>632</v>
      </c>
      <c r="D84" t="s">
        <v>644</v>
      </c>
    </row>
    <row r="85" spans="1:4" x14ac:dyDescent="0.35">
      <c r="A85" s="1">
        <v>45892</v>
      </c>
      <c r="B85" t="s">
        <v>18</v>
      </c>
      <c r="C85" t="s">
        <v>633</v>
      </c>
      <c r="D85" t="s">
        <v>644</v>
      </c>
    </row>
    <row r="86" spans="1:4" x14ac:dyDescent="0.35">
      <c r="A86" s="1">
        <v>45893</v>
      </c>
      <c r="B86" t="s">
        <v>18</v>
      </c>
      <c r="C86" t="s">
        <v>626</v>
      </c>
      <c r="D86" t="s">
        <v>644</v>
      </c>
    </row>
    <row r="87" spans="1:4" x14ac:dyDescent="0.35">
      <c r="A87" s="1">
        <v>45894</v>
      </c>
      <c r="B87" t="s">
        <v>19</v>
      </c>
      <c r="C87" t="s">
        <v>628</v>
      </c>
      <c r="D87" t="s">
        <v>645</v>
      </c>
    </row>
    <row r="88" spans="1:4" x14ac:dyDescent="0.35">
      <c r="A88" s="1">
        <v>45895</v>
      </c>
      <c r="B88" t="s">
        <v>19</v>
      </c>
      <c r="C88" t="s">
        <v>629</v>
      </c>
      <c r="D88" t="s">
        <v>645</v>
      </c>
    </row>
    <row r="89" spans="1:4" x14ac:dyDescent="0.35">
      <c r="A89" s="1">
        <v>45896</v>
      </c>
      <c r="B89" t="s">
        <v>19</v>
      </c>
      <c r="C89" t="s">
        <v>630</v>
      </c>
      <c r="D89" t="s">
        <v>645</v>
      </c>
    </row>
    <row r="90" spans="1:4" x14ac:dyDescent="0.35">
      <c r="A90" s="1">
        <v>45897</v>
      </c>
      <c r="B90" t="s">
        <v>19</v>
      </c>
      <c r="C90" t="s">
        <v>631</v>
      </c>
      <c r="D90" t="s">
        <v>645</v>
      </c>
    </row>
    <row r="91" spans="1:4" x14ac:dyDescent="0.35">
      <c r="A91" s="1">
        <v>45898</v>
      </c>
      <c r="B91" t="s">
        <v>19</v>
      </c>
      <c r="C91" t="s">
        <v>632</v>
      </c>
      <c r="D91" t="s">
        <v>645</v>
      </c>
    </row>
    <row r="92" spans="1:4" x14ac:dyDescent="0.35">
      <c r="A92" s="1">
        <v>45899</v>
      </c>
      <c r="B92" t="s">
        <v>19</v>
      </c>
      <c r="C92" t="s">
        <v>633</v>
      </c>
      <c r="D92" t="s">
        <v>645</v>
      </c>
    </row>
    <row r="93" spans="1:4" x14ac:dyDescent="0.35">
      <c r="A93" s="1">
        <v>45900</v>
      </c>
      <c r="B93" t="s">
        <v>19</v>
      </c>
      <c r="C93" t="s">
        <v>626</v>
      </c>
      <c r="D93" t="s">
        <v>645</v>
      </c>
    </row>
    <row r="94" spans="1:4" x14ac:dyDescent="0.35">
      <c r="A94" s="1">
        <v>45901</v>
      </c>
      <c r="B94" t="s">
        <v>20</v>
      </c>
      <c r="C94" t="s">
        <v>628</v>
      </c>
      <c r="D94" t="s">
        <v>646</v>
      </c>
    </row>
    <row r="95" spans="1:4" x14ac:dyDescent="0.35">
      <c r="A95" s="1">
        <v>45902</v>
      </c>
      <c r="B95" t="s">
        <v>20</v>
      </c>
      <c r="C95" t="s">
        <v>629</v>
      </c>
      <c r="D95" t="s">
        <v>646</v>
      </c>
    </row>
    <row r="96" spans="1:4" x14ac:dyDescent="0.35">
      <c r="A96" s="1">
        <v>45903</v>
      </c>
      <c r="B96" t="s">
        <v>20</v>
      </c>
      <c r="C96" t="s">
        <v>630</v>
      </c>
      <c r="D96" t="s">
        <v>646</v>
      </c>
    </row>
    <row r="97" spans="1:4" x14ac:dyDescent="0.35">
      <c r="A97" s="1">
        <v>45904</v>
      </c>
      <c r="B97" t="s">
        <v>20</v>
      </c>
      <c r="C97" t="s">
        <v>631</v>
      </c>
      <c r="D97" t="s">
        <v>646</v>
      </c>
    </row>
    <row r="98" spans="1:4" x14ac:dyDescent="0.35">
      <c r="A98" s="1">
        <v>45905</v>
      </c>
      <c r="B98" t="s">
        <v>20</v>
      </c>
      <c r="C98" t="s">
        <v>632</v>
      </c>
      <c r="D98" t="s">
        <v>646</v>
      </c>
    </row>
    <row r="99" spans="1:4" x14ac:dyDescent="0.35">
      <c r="A99" s="1">
        <v>45906</v>
      </c>
      <c r="B99" t="s">
        <v>20</v>
      </c>
      <c r="C99" t="s">
        <v>633</v>
      </c>
      <c r="D99" t="s">
        <v>646</v>
      </c>
    </row>
    <row r="100" spans="1:4" x14ac:dyDescent="0.35">
      <c r="A100" s="1">
        <v>45907</v>
      </c>
      <c r="B100" t="s">
        <v>20</v>
      </c>
      <c r="C100" t="s">
        <v>626</v>
      </c>
      <c r="D100" t="s">
        <v>646</v>
      </c>
    </row>
    <row r="101" spans="1:4" x14ac:dyDescent="0.35">
      <c r="A101" s="1">
        <v>45908</v>
      </c>
      <c r="B101" t="s">
        <v>21</v>
      </c>
      <c r="C101" t="s">
        <v>628</v>
      </c>
      <c r="D101" t="s">
        <v>647</v>
      </c>
    </row>
    <row r="102" spans="1:4" x14ac:dyDescent="0.35">
      <c r="A102" s="1">
        <v>45909</v>
      </c>
      <c r="B102" t="s">
        <v>21</v>
      </c>
      <c r="C102" t="s">
        <v>629</v>
      </c>
      <c r="D102" t="s">
        <v>647</v>
      </c>
    </row>
    <row r="103" spans="1:4" x14ac:dyDescent="0.35">
      <c r="A103" s="1">
        <v>45910</v>
      </c>
      <c r="B103" t="s">
        <v>21</v>
      </c>
      <c r="C103" t="s">
        <v>630</v>
      </c>
      <c r="D103" t="s">
        <v>647</v>
      </c>
    </row>
    <row r="104" spans="1:4" x14ac:dyDescent="0.35">
      <c r="A104" s="1">
        <v>45911</v>
      </c>
      <c r="B104" t="s">
        <v>21</v>
      </c>
      <c r="C104" t="s">
        <v>631</v>
      </c>
      <c r="D104" t="s">
        <v>647</v>
      </c>
    </row>
    <row r="105" spans="1:4" x14ac:dyDescent="0.35">
      <c r="A105" s="1">
        <v>45912</v>
      </c>
      <c r="B105" t="s">
        <v>21</v>
      </c>
      <c r="C105" t="s">
        <v>632</v>
      </c>
      <c r="D105" t="s">
        <v>647</v>
      </c>
    </row>
    <row r="106" spans="1:4" x14ac:dyDescent="0.35">
      <c r="A106" s="1">
        <v>45913</v>
      </c>
      <c r="B106" t="s">
        <v>21</v>
      </c>
      <c r="C106" t="s">
        <v>633</v>
      </c>
      <c r="D106" t="s">
        <v>647</v>
      </c>
    </row>
    <row r="107" spans="1:4" x14ac:dyDescent="0.35">
      <c r="A107" s="1">
        <v>45914</v>
      </c>
      <c r="B107" t="s">
        <v>21</v>
      </c>
      <c r="C107" t="s">
        <v>626</v>
      </c>
      <c r="D107" t="s">
        <v>647</v>
      </c>
    </row>
    <row r="108" spans="1:4" x14ac:dyDescent="0.35">
      <c r="A108" s="1">
        <v>45915</v>
      </c>
      <c r="B108" t="s">
        <v>22</v>
      </c>
      <c r="C108" t="s">
        <v>628</v>
      </c>
      <c r="D108" t="s">
        <v>648</v>
      </c>
    </row>
    <row r="109" spans="1:4" x14ac:dyDescent="0.35">
      <c r="A109" s="1">
        <v>45916</v>
      </c>
      <c r="B109" t="s">
        <v>22</v>
      </c>
      <c r="C109" t="s">
        <v>629</v>
      </c>
      <c r="D109" t="s">
        <v>648</v>
      </c>
    </row>
    <row r="110" spans="1:4" x14ac:dyDescent="0.35">
      <c r="A110" s="1">
        <v>45917</v>
      </c>
      <c r="B110" t="s">
        <v>22</v>
      </c>
      <c r="C110" t="s">
        <v>630</v>
      </c>
      <c r="D110" t="s">
        <v>648</v>
      </c>
    </row>
    <row r="111" spans="1:4" x14ac:dyDescent="0.35">
      <c r="A111" s="1">
        <v>45918</v>
      </c>
      <c r="B111" t="s">
        <v>22</v>
      </c>
      <c r="C111" t="s">
        <v>631</v>
      </c>
      <c r="D111" t="s">
        <v>648</v>
      </c>
    </row>
    <row r="112" spans="1:4" x14ac:dyDescent="0.35">
      <c r="A112" s="1">
        <v>45919</v>
      </c>
      <c r="B112" t="s">
        <v>22</v>
      </c>
      <c r="C112" t="s">
        <v>632</v>
      </c>
      <c r="D112" t="s">
        <v>648</v>
      </c>
    </row>
    <row r="113" spans="1:4" x14ac:dyDescent="0.35">
      <c r="A113" s="1">
        <v>45920</v>
      </c>
      <c r="B113" t="s">
        <v>22</v>
      </c>
      <c r="C113" t="s">
        <v>633</v>
      </c>
      <c r="D113" t="s">
        <v>648</v>
      </c>
    </row>
    <row r="114" spans="1:4" x14ac:dyDescent="0.35">
      <c r="A114" s="1">
        <v>45921</v>
      </c>
      <c r="B114" t="s">
        <v>22</v>
      </c>
      <c r="C114" t="s">
        <v>626</v>
      </c>
      <c r="D114" t="s">
        <v>648</v>
      </c>
    </row>
    <row r="115" spans="1:4" x14ac:dyDescent="0.35">
      <c r="A115" s="1">
        <v>45922</v>
      </c>
      <c r="B115" t="s">
        <v>26</v>
      </c>
      <c r="C115" t="s">
        <v>628</v>
      </c>
      <c r="D115" t="s">
        <v>649</v>
      </c>
    </row>
    <row r="116" spans="1:4" x14ac:dyDescent="0.35">
      <c r="A116" s="1">
        <v>45923</v>
      </c>
      <c r="B116" t="s">
        <v>26</v>
      </c>
      <c r="C116" t="s">
        <v>629</v>
      </c>
      <c r="D116" t="s">
        <v>649</v>
      </c>
    </row>
    <row r="117" spans="1:4" x14ac:dyDescent="0.35">
      <c r="A117" s="1">
        <v>45924</v>
      </c>
      <c r="B117" t="s">
        <v>26</v>
      </c>
      <c r="C117" t="s">
        <v>630</v>
      </c>
      <c r="D117" t="s">
        <v>649</v>
      </c>
    </row>
    <row r="118" spans="1:4" x14ac:dyDescent="0.35">
      <c r="A118" s="1">
        <v>45925</v>
      </c>
      <c r="B118" t="s">
        <v>26</v>
      </c>
      <c r="C118" t="s">
        <v>631</v>
      </c>
      <c r="D118" t="s">
        <v>649</v>
      </c>
    </row>
    <row r="119" spans="1:4" x14ac:dyDescent="0.35">
      <c r="A119" s="1">
        <v>45926</v>
      </c>
      <c r="B119" t="s">
        <v>26</v>
      </c>
      <c r="C119" t="s">
        <v>632</v>
      </c>
      <c r="D119" t="s">
        <v>649</v>
      </c>
    </row>
    <row r="120" spans="1:4" x14ac:dyDescent="0.35">
      <c r="A120" s="1">
        <v>45927</v>
      </c>
      <c r="B120" t="s">
        <v>26</v>
      </c>
      <c r="C120" t="s">
        <v>633</v>
      </c>
      <c r="D120" t="s">
        <v>649</v>
      </c>
    </row>
    <row r="121" spans="1:4" x14ac:dyDescent="0.35">
      <c r="A121" s="1">
        <v>45928</v>
      </c>
      <c r="B121" t="s">
        <v>26</v>
      </c>
      <c r="C121" t="s">
        <v>626</v>
      </c>
      <c r="D121" t="s">
        <v>649</v>
      </c>
    </row>
    <row r="122" spans="1:4" x14ac:dyDescent="0.35">
      <c r="A122" s="1">
        <v>45929</v>
      </c>
      <c r="B122" t="s">
        <v>27</v>
      </c>
      <c r="C122" t="s">
        <v>628</v>
      </c>
      <c r="D122" t="s">
        <v>650</v>
      </c>
    </row>
    <row r="123" spans="1:4" x14ac:dyDescent="0.35">
      <c r="A123" s="1">
        <v>45930</v>
      </c>
      <c r="B123" t="s">
        <v>27</v>
      </c>
      <c r="C123" t="s">
        <v>629</v>
      </c>
      <c r="D123" t="s">
        <v>650</v>
      </c>
    </row>
    <row r="124" spans="1:4" x14ac:dyDescent="0.35">
      <c r="A124" s="1">
        <v>45931</v>
      </c>
      <c r="B124" t="s">
        <v>27</v>
      </c>
      <c r="C124" t="s">
        <v>630</v>
      </c>
      <c r="D124" t="s">
        <v>650</v>
      </c>
    </row>
    <row r="125" spans="1:4" x14ac:dyDescent="0.35">
      <c r="A125" s="1">
        <v>45932</v>
      </c>
      <c r="B125" t="s">
        <v>27</v>
      </c>
      <c r="C125" t="s">
        <v>631</v>
      </c>
      <c r="D125" t="s">
        <v>650</v>
      </c>
    </row>
    <row r="126" spans="1:4" x14ac:dyDescent="0.35">
      <c r="A126" s="1">
        <v>45933</v>
      </c>
      <c r="B126" t="s">
        <v>27</v>
      </c>
      <c r="C126" t="s">
        <v>632</v>
      </c>
      <c r="D126" t="s">
        <v>650</v>
      </c>
    </row>
    <row r="127" spans="1:4" x14ac:dyDescent="0.35">
      <c r="A127" s="1">
        <v>45934</v>
      </c>
      <c r="B127" t="s">
        <v>27</v>
      </c>
      <c r="C127" t="s">
        <v>633</v>
      </c>
      <c r="D127" t="s">
        <v>650</v>
      </c>
    </row>
    <row r="128" spans="1:4" x14ac:dyDescent="0.35">
      <c r="A128" s="1">
        <v>45935</v>
      </c>
      <c r="B128" t="s">
        <v>27</v>
      </c>
      <c r="C128" t="s">
        <v>626</v>
      </c>
      <c r="D128" t="s">
        <v>650</v>
      </c>
    </row>
    <row r="129" spans="1:4" x14ac:dyDescent="0.35">
      <c r="A129" s="1">
        <v>45936</v>
      </c>
      <c r="B129" t="s">
        <v>28</v>
      </c>
      <c r="C129" t="s">
        <v>628</v>
      </c>
      <c r="D129" t="s">
        <v>651</v>
      </c>
    </row>
    <row r="130" spans="1:4" x14ac:dyDescent="0.35">
      <c r="A130" s="1">
        <v>45937</v>
      </c>
      <c r="B130" t="s">
        <v>28</v>
      </c>
      <c r="C130" t="s">
        <v>629</v>
      </c>
      <c r="D130" t="s">
        <v>651</v>
      </c>
    </row>
    <row r="131" spans="1:4" x14ac:dyDescent="0.35">
      <c r="A131" s="1">
        <v>45938</v>
      </c>
      <c r="B131" t="s">
        <v>28</v>
      </c>
      <c r="C131" t="s">
        <v>630</v>
      </c>
      <c r="D131" t="s">
        <v>651</v>
      </c>
    </row>
    <row r="132" spans="1:4" x14ac:dyDescent="0.35">
      <c r="A132" s="1">
        <v>45939</v>
      </c>
      <c r="B132" t="s">
        <v>28</v>
      </c>
      <c r="C132" t="s">
        <v>631</v>
      </c>
      <c r="D132" t="s">
        <v>651</v>
      </c>
    </row>
    <row r="133" spans="1:4" x14ac:dyDescent="0.35">
      <c r="A133" s="1">
        <v>45940</v>
      </c>
      <c r="B133" t="s">
        <v>28</v>
      </c>
      <c r="C133" t="s">
        <v>632</v>
      </c>
      <c r="D133" t="s">
        <v>651</v>
      </c>
    </row>
    <row r="134" spans="1:4" x14ac:dyDescent="0.35">
      <c r="A134" s="1">
        <v>45941</v>
      </c>
      <c r="B134" t="s">
        <v>28</v>
      </c>
      <c r="C134" t="s">
        <v>633</v>
      </c>
      <c r="D134" t="s">
        <v>651</v>
      </c>
    </row>
    <row r="135" spans="1:4" x14ac:dyDescent="0.35">
      <c r="A135" s="1">
        <v>45942</v>
      </c>
      <c r="B135" t="s">
        <v>28</v>
      </c>
      <c r="C135" t="s">
        <v>626</v>
      </c>
      <c r="D135" t="s">
        <v>651</v>
      </c>
    </row>
    <row r="136" spans="1:4" x14ac:dyDescent="0.35">
      <c r="A136" s="1">
        <v>45943</v>
      </c>
      <c r="B136" t="s">
        <v>29</v>
      </c>
      <c r="C136" t="s">
        <v>628</v>
      </c>
      <c r="D136" t="s">
        <v>652</v>
      </c>
    </row>
    <row r="137" spans="1:4" x14ac:dyDescent="0.35">
      <c r="A137" s="1">
        <v>45944</v>
      </c>
      <c r="B137" t="s">
        <v>29</v>
      </c>
      <c r="C137" t="s">
        <v>629</v>
      </c>
      <c r="D137" t="s">
        <v>652</v>
      </c>
    </row>
    <row r="138" spans="1:4" x14ac:dyDescent="0.35">
      <c r="A138" s="1">
        <v>45945</v>
      </c>
      <c r="B138" t="s">
        <v>29</v>
      </c>
      <c r="C138" t="s">
        <v>630</v>
      </c>
      <c r="D138" t="s">
        <v>652</v>
      </c>
    </row>
    <row r="139" spans="1:4" x14ac:dyDescent="0.35">
      <c r="A139" s="1">
        <v>45946</v>
      </c>
      <c r="B139" t="s">
        <v>29</v>
      </c>
      <c r="C139" t="s">
        <v>631</v>
      </c>
      <c r="D139" t="s">
        <v>652</v>
      </c>
    </row>
    <row r="140" spans="1:4" x14ac:dyDescent="0.35">
      <c r="A140" s="1">
        <v>45947</v>
      </c>
      <c r="B140" t="s">
        <v>29</v>
      </c>
      <c r="C140" t="s">
        <v>632</v>
      </c>
      <c r="D140" t="s">
        <v>652</v>
      </c>
    </row>
    <row r="141" spans="1:4" x14ac:dyDescent="0.35">
      <c r="A141" s="1">
        <v>45948</v>
      </c>
      <c r="B141" t="s">
        <v>29</v>
      </c>
      <c r="C141" t="s">
        <v>633</v>
      </c>
      <c r="D141" t="s">
        <v>652</v>
      </c>
    </row>
    <row r="142" spans="1:4" x14ac:dyDescent="0.35">
      <c r="A142" s="1">
        <v>45949</v>
      </c>
      <c r="B142" t="s">
        <v>29</v>
      </c>
      <c r="C142" t="s">
        <v>626</v>
      </c>
      <c r="D142" t="s">
        <v>652</v>
      </c>
    </row>
    <row r="143" spans="1:4" x14ac:dyDescent="0.35">
      <c r="A143" s="1">
        <v>45950</v>
      </c>
      <c r="B143" t="s">
        <v>30</v>
      </c>
      <c r="C143" t="s">
        <v>628</v>
      </c>
      <c r="D143" t="s">
        <v>653</v>
      </c>
    </row>
    <row r="144" spans="1:4" x14ac:dyDescent="0.35">
      <c r="A144" s="1">
        <v>45951</v>
      </c>
      <c r="B144" t="s">
        <v>30</v>
      </c>
      <c r="C144" t="s">
        <v>629</v>
      </c>
      <c r="D144" t="s">
        <v>653</v>
      </c>
    </row>
    <row r="145" spans="1:4" x14ac:dyDescent="0.35">
      <c r="A145" s="1">
        <v>45952</v>
      </c>
      <c r="B145" t="s">
        <v>30</v>
      </c>
      <c r="C145" t="s">
        <v>630</v>
      </c>
      <c r="D145" t="s">
        <v>653</v>
      </c>
    </row>
    <row r="146" spans="1:4" x14ac:dyDescent="0.35">
      <c r="A146" s="1">
        <v>45953</v>
      </c>
      <c r="B146" t="s">
        <v>30</v>
      </c>
      <c r="C146" t="s">
        <v>631</v>
      </c>
      <c r="D146" t="s">
        <v>653</v>
      </c>
    </row>
    <row r="147" spans="1:4" x14ac:dyDescent="0.35">
      <c r="A147" s="1">
        <v>45954</v>
      </c>
      <c r="B147" t="s">
        <v>30</v>
      </c>
      <c r="C147" t="s">
        <v>632</v>
      </c>
      <c r="D147" t="s">
        <v>653</v>
      </c>
    </row>
    <row r="148" spans="1:4" x14ac:dyDescent="0.35">
      <c r="A148" s="1">
        <v>45955</v>
      </c>
      <c r="B148" t="s">
        <v>30</v>
      </c>
      <c r="C148" t="s">
        <v>633</v>
      </c>
      <c r="D148" t="s">
        <v>653</v>
      </c>
    </row>
    <row r="149" spans="1:4" x14ac:dyDescent="0.35">
      <c r="A149" s="1">
        <v>45956</v>
      </c>
      <c r="B149" t="s">
        <v>30</v>
      </c>
      <c r="C149" t="s">
        <v>626</v>
      </c>
      <c r="D149" t="s">
        <v>653</v>
      </c>
    </row>
    <row r="150" spans="1:4" x14ac:dyDescent="0.35">
      <c r="A150" s="1">
        <v>45957</v>
      </c>
      <c r="B150" t="s">
        <v>31</v>
      </c>
      <c r="C150" t="s">
        <v>628</v>
      </c>
      <c r="D150" t="s">
        <v>654</v>
      </c>
    </row>
    <row r="151" spans="1:4" x14ac:dyDescent="0.35">
      <c r="A151" s="1">
        <v>45958</v>
      </c>
      <c r="B151" t="s">
        <v>31</v>
      </c>
      <c r="C151" t="s">
        <v>629</v>
      </c>
      <c r="D151" t="s">
        <v>654</v>
      </c>
    </row>
    <row r="152" spans="1:4" x14ac:dyDescent="0.35">
      <c r="A152" s="1">
        <v>45959</v>
      </c>
      <c r="B152" t="s">
        <v>31</v>
      </c>
      <c r="C152" t="s">
        <v>630</v>
      </c>
      <c r="D152" t="s">
        <v>654</v>
      </c>
    </row>
    <row r="153" spans="1:4" x14ac:dyDescent="0.35">
      <c r="A153" s="1">
        <v>45960</v>
      </c>
      <c r="B153" t="s">
        <v>31</v>
      </c>
      <c r="C153" t="s">
        <v>631</v>
      </c>
      <c r="D153" t="s">
        <v>654</v>
      </c>
    </row>
    <row r="154" spans="1:4" x14ac:dyDescent="0.35">
      <c r="A154" s="1">
        <v>45961</v>
      </c>
      <c r="B154" t="s">
        <v>31</v>
      </c>
      <c r="C154" t="s">
        <v>632</v>
      </c>
      <c r="D154" t="s">
        <v>654</v>
      </c>
    </row>
    <row r="155" spans="1:4" x14ac:dyDescent="0.35">
      <c r="A155" s="1">
        <v>45962</v>
      </c>
      <c r="B155" t="s">
        <v>31</v>
      </c>
      <c r="C155" t="s">
        <v>633</v>
      </c>
      <c r="D155" t="s">
        <v>654</v>
      </c>
    </row>
    <row r="156" spans="1:4" x14ac:dyDescent="0.35">
      <c r="A156" s="1">
        <v>45963</v>
      </c>
      <c r="B156" t="s">
        <v>31</v>
      </c>
      <c r="C156" t="s">
        <v>626</v>
      </c>
      <c r="D156" t="s">
        <v>654</v>
      </c>
    </row>
    <row r="157" spans="1:4" x14ac:dyDescent="0.35">
      <c r="A157" s="1">
        <v>45964</v>
      </c>
      <c r="B157" t="s">
        <v>32</v>
      </c>
      <c r="C157" t="s">
        <v>628</v>
      </c>
      <c r="D157" t="s">
        <v>655</v>
      </c>
    </row>
    <row r="158" spans="1:4" x14ac:dyDescent="0.35">
      <c r="A158" s="1">
        <v>45965</v>
      </c>
      <c r="B158" t="s">
        <v>32</v>
      </c>
      <c r="C158" t="s">
        <v>629</v>
      </c>
      <c r="D158" t="s">
        <v>655</v>
      </c>
    </row>
    <row r="159" spans="1:4" x14ac:dyDescent="0.35">
      <c r="A159" s="1">
        <v>45966</v>
      </c>
      <c r="B159" t="s">
        <v>32</v>
      </c>
      <c r="C159" t="s">
        <v>630</v>
      </c>
      <c r="D159" t="s">
        <v>655</v>
      </c>
    </row>
    <row r="160" spans="1:4" x14ac:dyDescent="0.35">
      <c r="A160" s="1">
        <v>45967</v>
      </c>
      <c r="B160" t="s">
        <v>32</v>
      </c>
      <c r="C160" t="s">
        <v>631</v>
      </c>
      <c r="D160" t="s">
        <v>655</v>
      </c>
    </row>
    <row r="161" spans="1:4" x14ac:dyDescent="0.35">
      <c r="A161" s="1">
        <v>45968</v>
      </c>
      <c r="B161" t="s">
        <v>32</v>
      </c>
      <c r="C161" t="s">
        <v>632</v>
      </c>
      <c r="D161" t="s">
        <v>655</v>
      </c>
    </row>
    <row r="162" spans="1:4" x14ac:dyDescent="0.35">
      <c r="A162" s="1">
        <v>45969</v>
      </c>
      <c r="B162" t="s">
        <v>32</v>
      </c>
      <c r="C162" t="s">
        <v>633</v>
      </c>
      <c r="D162" t="s">
        <v>655</v>
      </c>
    </row>
    <row r="163" spans="1:4" x14ac:dyDescent="0.35">
      <c r="A163" s="1">
        <v>45970</v>
      </c>
      <c r="B163" t="s">
        <v>32</v>
      </c>
      <c r="C163" t="s">
        <v>626</v>
      </c>
      <c r="D163" t="s">
        <v>655</v>
      </c>
    </row>
    <row r="164" spans="1:4" x14ac:dyDescent="0.35">
      <c r="A164" s="1">
        <v>45971</v>
      </c>
      <c r="B164" t="s">
        <v>34</v>
      </c>
      <c r="C164" t="s">
        <v>628</v>
      </c>
      <c r="D164" t="s">
        <v>656</v>
      </c>
    </row>
    <row r="165" spans="1:4" x14ac:dyDescent="0.35">
      <c r="A165" s="1">
        <v>45972</v>
      </c>
      <c r="B165" t="s">
        <v>34</v>
      </c>
      <c r="C165" t="s">
        <v>629</v>
      </c>
      <c r="D165" t="s">
        <v>656</v>
      </c>
    </row>
    <row r="166" spans="1:4" x14ac:dyDescent="0.35">
      <c r="A166" s="1">
        <v>45973</v>
      </c>
      <c r="B166" t="s">
        <v>34</v>
      </c>
      <c r="C166" t="s">
        <v>630</v>
      </c>
      <c r="D166" t="s">
        <v>656</v>
      </c>
    </row>
    <row r="167" spans="1:4" x14ac:dyDescent="0.35">
      <c r="A167" s="1">
        <v>45974</v>
      </c>
      <c r="B167" t="s">
        <v>34</v>
      </c>
      <c r="C167" t="s">
        <v>631</v>
      </c>
      <c r="D167" t="s">
        <v>656</v>
      </c>
    </row>
    <row r="168" spans="1:4" x14ac:dyDescent="0.35">
      <c r="A168" s="1">
        <v>45975</v>
      </c>
      <c r="B168" t="s">
        <v>34</v>
      </c>
      <c r="C168" t="s">
        <v>632</v>
      </c>
      <c r="D168" t="s">
        <v>656</v>
      </c>
    </row>
    <row r="169" spans="1:4" x14ac:dyDescent="0.35">
      <c r="A169" s="1">
        <v>45976</v>
      </c>
      <c r="B169" t="s">
        <v>34</v>
      </c>
      <c r="C169" t="s">
        <v>633</v>
      </c>
      <c r="D169" t="s">
        <v>656</v>
      </c>
    </row>
    <row r="170" spans="1:4" x14ac:dyDescent="0.35">
      <c r="A170" s="1">
        <v>45977</v>
      </c>
      <c r="B170" t="s">
        <v>34</v>
      </c>
      <c r="C170" t="s">
        <v>626</v>
      </c>
      <c r="D170" t="s">
        <v>656</v>
      </c>
    </row>
    <row r="171" spans="1:4" x14ac:dyDescent="0.35">
      <c r="A171" s="1">
        <v>45978</v>
      </c>
      <c r="B171" t="s">
        <v>35</v>
      </c>
      <c r="C171" t="s">
        <v>628</v>
      </c>
      <c r="D171" t="s">
        <v>657</v>
      </c>
    </row>
    <row r="172" spans="1:4" x14ac:dyDescent="0.35">
      <c r="A172" s="1">
        <v>45979</v>
      </c>
      <c r="B172" t="s">
        <v>35</v>
      </c>
      <c r="C172" t="s">
        <v>629</v>
      </c>
      <c r="D172" t="s">
        <v>657</v>
      </c>
    </row>
    <row r="173" spans="1:4" x14ac:dyDescent="0.35">
      <c r="A173" s="1">
        <v>45980</v>
      </c>
      <c r="B173" t="s">
        <v>35</v>
      </c>
      <c r="C173" t="s">
        <v>630</v>
      </c>
      <c r="D173" t="s">
        <v>657</v>
      </c>
    </row>
    <row r="174" spans="1:4" x14ac:dyDescent="0.35">
      <c r="A174" s="1">
        <v>45981</v>
      </c>
      <c r="B174" t="s">
        <v>35</v>
      </c>
      <c r="C174" t="s">
        <v>631</v>
      </c>
      <c r="D174" t="s">
        <v>657</v>
      </c>
    </row>
    <row r="175" spans="1:4" x14ac:dyDescent="0.35">
      <c r="A175" s="1">
        <v>45982</v>
      </c>
      <c r="B175" t="s">
        <v>35</v>
      </c>
      <c r="C175" t="s">
        <v>632</v>
      </c>
      <c r="D175" t="s">
        <v>657</v>
      </c>
    </row>
    <row r="176" spans="1:4" x14ac:dyDescent="0.35">
      <c r="A176" s="1">
        <v>45983</v>
      </c>
      <c r="B176" t="s">
        <v>35</v>
      </c>
      <c r="C176" t="s">
        <v>633</v>
      </c>
      <c r="D176" t="s">
        <v>657</v>
      </c>
    </row>
    <row r="177" spans="1:4" x14ac:dyDescent="0.35">
      <c r="A177" s="1">
        <v>45984</v>
      </c>
      <c r="B177" t="s">
        <v>35</v>
      </c>
      <c r="C177" t="s">
        <v>626</v>
      </c>
      <c r="D177" t="s">
        <v>657</v>
      </c>
    </row>
    <row r="178" spans="1:4" x14ac:dyDescent="0.35">
      <c r="A178" s="1">
        <v>45985</v>
      </c>
      <c r="B178" t="s">
        <v>36</v>
      </c>
      <c r="C178" t="s">
        <v>628</v>
      </c>
      <c r="D178" t="s">
        <v>658</v>
      </c>
    </row>
    <row r="179" spans="1:4" x14ac:dyDescent="0.35">
      <c r="A179" s="1">
        <v>45986</v>
      </c>
      <c r="B179" t="s">
        <v>36</v>
      </c>
      <c r="C179" t="s">
        <v>629</v>
      </c>
      <c r="D179" t="s">
        <v>658</v>
      </c>
    </row>
    <row r="180" spans="1:4" x14ac:dyDescent="0.35">
      <c r="A180" s="1">
        <v>45987</v>
      </c>
      <c r="B180" t="s">
        <v>36</v>
      </c>
      <c r="C180" t="s">
        <v>630</v>
      </c>
      <c r="D180" t="s">
        <v>658</v>
      </c>
    </row>
    <row r="181" spans="1:4" x14ac:dyDescent="0.35">
      <c r="A181" s="1">
        <v>45988</v>
      </c>
      <c r="B181" t="s">
        <v>36</v>
      </c>
      <c r="C181" t="s">
        <v>631</v>
      </c>
      <c r="D181" t="s">
        <v>658</v>
      </c>
    </row>
    <row r="182" spans="1:4" x14ac:dyDescent="0.35">
      <c r="A182" s="1">
        <v>45989</v>
      </c>
      <c r="B182" t="s">
        <v>36</v>
      </c>
      <c r="C182" t="s">
        <v>632</v>
      </c>
      <c r="D182" t="s">
        <v>658</v>
      </c>
    </row>
    <row r="183" spans="1:4" x14ac:dyDescent="0.35">
      <c r="A183" s="1">
        <v>45990</v>
      </c>
      <c r="B183" t="s">
        <v>36</v>
      </c>
      <c r="C183" t="s">
        <v>633</v>
      </c>
      <c r="D183" t="s">
        <v>658</v>
      </c>
    </row>
    <row r="184" spans="1:4" x14ac:dyDescent="0.35">
      <c r="A184" s="1">
        <v>45991</v>
      </c>
      <c r="B184" t="s">
        <v>36</v>
      </c>
      <c r="C184" t="s">
        <v>626</v>
      </c>
      <c r="D184" t="s">
        <v>658</v>
      </c>
    </row>
    <row r="185" spans="1:4" x14ac:dyDescent="0.35">
      <c r="A185" s="1">
        <v>45992</v>
      </c>
      <c r="B185" t="s">
        <v>37</v>
      </c>
      <c r="C185" t="s">
        <v>628</v>
      </c>
      <c r="D185" t="s">
        <v>659</v>
      </c>
    </row>
    <row r="186" spans="1:4" x14ac:dyDescent="0.35">
      <c r="A186" s="1">
        <v>45993</v>
      </c>
      <c r="B186" t="s">
        <v>37</v>
      </c>
      <c r="C186" t="s">
        <v>629</v>
      </c>
      <c r="D186" t="s">
        <v>659</v>
      </c>
    </row>
    <row r="187" spans="1:4" x14ac:dyDescent="0.35">
      <c r="A187" s="1">
        <v>45994</v>
      </c>
      <c r="B187" t="s">
        <v>37</v>
      </c>
      <c r="C187" t="s">
        <v>630</v>
      </c>
      <c r="D187" t="s">
        <v>659</v>
      </c>
    </row>
    <row r="188" spans="1:4" x14ac:dyDescent="0.35">
      <c r="A188" s="1">
        <v>45995</v>
      </c>
      <c r="B188" t="s">
        <v>37</v>
      </c>
      <c r="C188" t="s">
        <v>631</v>
      </c>
      <c r="D188" t="s">
        <v>659</v>
      </c>
    </row>
    <row r="189" spans="1:4" x14ac:dyDescent="0.35">
      <c r="A189" s="1">
        <v>45996</v>
      </c>
      <c r="B189" t="s">
        <v>37</v>
      </c>
      <c r="C189" t="s">
        <v>632</v>
      </c>
      <c r="D189" t="s">
        <v>659</v>
      </c>
    </row>
    <row r="190" spans="1:4" x14ac:dyDescent="0.35">
      <c r="A190" s="1">
        <v>45997</v>
      </c>
      <c r="B190" t="s">
        <v>37</v>
      </c>
      <c r="C190" t="s">
        <v>633</v>
      </c>
      <c r="D190" t="s">
        <v>659</v>
      </c>
    </row>
    <row r="191" spans="1:4" x14ac:dyDescent="0.35">
      <c r="A191" s="1">
        <v>45998</v>
      </c>
      <c r="B191" t="s">
        <v>37</v>
      </c>
      <c r="C191" t="s">
        <v>626</v>
      </c>
      <c r="D191" t="s">
        <v>659</v>
      </c>
    </row>
    <row r="192" spans="1:4" x14ac:dyDescent="0.35">
      <c r="A192" s="1">
        <v>45999</v>
      </c>
      <c r="B192" t="s">
        <v>38</v>
      </c>
      <c r="C192" t="s">
        <v>628</v>
      </c>
      <c r="D192" t="s">
        <v>660</v>
      </c>
    </row>
    <row r="193" spans="1:4" x14ac:dyDescent="0.35">
      <c r="A193" s="1">
        <v>46000</v>
      </c>
      <c r="B193" t="s">
        <v>38</v>
      </c>
      <c r="C193" t="s">
        <v>629</v>
      </c>
      <c r="D193" t="s">
        <v>660</v>
      </c>
    </row>
    <row r="194" spans="1:4" x14ac:dyDescent="0.35">
      <c r="A194" s="1">
        <v>46001</v>
      </c>
      <c r="B194" t="s">
        <v>38</v>
      </c>
      <c r="C194" t="s">
        <v>630</v>
      </c>
      <c r="D194" t="s">
        <v>660</v>
      </c>
    </row>
    <row r="195" spans="1:4" x14ac:dyDescent="0.35">
      <c r="A195" s="1">
        <v>46002</v>
      </c>
      <c r="B195" t="s">
        <v>38</v>
      </c>
      <c r="C195" t="s">
        <v>631</v>
      </c>
      <c r="D195" t="s">
        <v>660</v>
      </c>
    </row>
    <row r="196" spans="1:4" x14ac:dyDescent="0.35">
      <c r="A196" s="1">
        <v>46003</v>
      </c>
      <c r="B196" t="s">
        <v>38</v>
      </c>
      <c r="C196" t="s">
        <v>632</v>
      </c>
      <c r="D196" t="s">
        <v>660</v>
      </c>
    </row>
    <row r="197" spans="1:4" x14ac:dyDescent="0.35">
      <c r="A197" s="1">
        <v>46004</v>
      </c>
      <c r="B197" t="s">
        <v>38</v>
      </c>
      <c r="C197" t="s">
        <v>633</v>
      </c>
      <c r="D197" t="s">
        <v>660</v>
      </c>
    </row>
    <row r="198" spans="1:4" x14ac:dyDescent="0.35">
      <c r="A198" s="1">
        <v>46005</v>
      </c>
      <c r="B198" t="s">
        <v>38</v>
      </c>
      <c r="C198" t="s">
        <v>626</v>
      </c>
      <c r="D198" t="s">
        <v>660</v>
      </c>
    </row>
    <row r="199" spans="1:4" x14ac:dyDescent="0.35">
      <c r="A199" s="1">
        <v>46006</v>
      </c>
      <c r="B199" t="s">
        <v>39</v>
      </c>
      <c r="C199" t="s">
        <v>628</v>
      </c>
      <c r="D199" t="s">
        <v>661</v>
      </c>
    </row>
    <row r="200" spans="1:4" x14ac:dyDescent="0.35">
      <c r="A200" s="1">
        <v>46007</v>
      </c>
      <c r="B200" t="s">
        <v>39</v>
      </c>
      <c r="C200" t="s">
        <v>629</v>
      </c>
      <c r="D200" t="s">
        <v>661</v>
      </c>
    </row>
    <row r="201" spans="1:4" x14ac:dyDescent="0.35">
      <c r="A201" s="1">
        <v>46008</v>
      </c>
      <c r="B201" t="s">
        <v>39</v>
      </c>
      <c r="C201" t="s">
        <v>630</v>
      </c>
      <c r="D201" t="s">
        <v>661</v>
      </c>
    </row>
    <row r="202" spans="1:4" x14ac:dyDescent="0.35">
      <c r="A202" s="1">
        <v>46009</v>
      </c>
      <c r="B202" t="s">
        <v>39</v>
      </c>
      <c r="C202" t="s">
        <v>631</v>
      </c>
      <c r="D202" t="s">
        <v>661</v>
      </c>
    </row>
    <row r="203" spans="1:4" x14ac:dyDescent="0.35">
      <c r="A203" s="1">
        <v>46010</v>
      </c>
      <c r="B203" t="s">
        <v>39</v>
      </c>
      <c r="C203" t="s">
        <v>632</v>
      </c>
      <c r="D203" t="s">
        <v>661</v>
      </c>
    </row>
    <row r="204" spans="1:4" x14ac:dyDescent="0.35">
      <c r="A204" s="1">
        <v>46011</v>
      </c>
      <c r="B204" t="s">
        <v>39</v>
      </c>
      <c r="C204" t="s">
        <v>633</v>
      </c>
      <c r="D204" t="s">
        <v>661</v>
      </c>
    </row>
    <row r="205" spans="1:4" x14ac:dyDescent="0.35">
      <c r="A205" s="1">
        <v>46012</v>
      </c>
      <c r="B205" t="s">
        <v>39</v>
      </c>
      <c r="C205" t="s">
        <v>626</v>
      </c>
      <c r="D205" t="s">
        <v>661</v>
      </c>
    </row>
    <row r="206" spans="1:4" x14ac:dyDescent="0.35">
      <c r="A206" s="1">
        <v>46013</v>
      </c>
      <c r="B206" t="s">
        <v>40</v>
      </c>
      <c r="C206" t="s">
        <v>628</v>
      </c>
      <c r="D206" t="s">
        <v>662</v>
      </c>
    </row>
    <row r="207" spans="1:4" x14ac:dyDescent="0.35">
      <c r="A207" s="1">
        <v>46014</v>
      </c>
      <c r="B207" t="s">
        <v>40</v>
      </c>
      <c r="C207" t="s">
        <v>629</v>
      </c>
      <c r="D207" t="s">
        <v>662</v>
      </c>
    </row>
    <row r="208" spans="1:4" x14ac:dyDescent="0.35">
      <c r="A208" s="1">
        <v>46015</v>
      </c>
      <c r="B208" t="s">
        <v>40</v>
      </c>
      <c r="C208" t="s">
        <v>630</v>
      </c>
      <c r="D208" t="s">
        <v>662</v>
      </c>
    </row>
    <row r="209" spans="1:4" x14ac:dyDescent="0.35">
      <c r="A209" s="1">
        <v>46016</v>
      </c>
      <c r="B209" t="s">
        <v>40</v>
      </c>
      <c r="C209" t="s">
        <v>631</v>
      </c>
      <c r="D209" t="s">
        <v>662</v>
      </c>
    </row>
    <row r="210" spans="1:4" x14ac:dyDescent="0.35">
      <c r="A210" s="1">
        <v>46017</v>
      </c>
      <c r="B210" t="s">
        <v>40</v>
      </c>
      <c r="C210" t="s">
        <v>632</v>
      </c>
      <c r="D210" t="s">
        <v>662</v>
      </c>
    </row>
    <row r="211" spans="1:4" x14ac:dyDescent="0.35">
      <c r="A211" s="1">
        <v>46018</v>
      </c>
      <c r="B211" t="s">
        <v>40</v>
      </c>
      <c r="C211" t="s">
        <v>633</v>
      </c>
      <c r="D211" t="s">
        <v>662</v>
      </c>
    </row>
    <row r="212" spans="1:4" x14ac:dyDescent="0.35">
      <c r="A212" s="1">
        <v>46019</v>
      </c>
      <c r="B212" t="s">
        <v>40</v>
      </c>
      <c r="C212" t="s">
        <v>626</v>
      </c>
      <c r="D212" t="s">
        <v>662</v>
      </c>
    </row>
    <row r="213" spans="1:4" x14ac:dyDescent="0.35">
      <c r="A213" s="1">
        <v>46020</v>
      </c>
      <c r="B213" t="s">
        <v>41</v>
      </c>
      <c r="C213" t="s">
        <v>628</v>
      </c>
      <c r="D213" t="s">
        <v>663</v>
      </c>
    </row>
    <row r="214" spans="1:4" x14ac:dyDescent="0.35">
      <c r="A214" s="1">
        <v>46021</v>
      </c>
      <c r="B214" t="s">
        <v>41</v>
      </c>
      <c r="C214" t="s">
        <v>629</v>
      </c>
      <c r="D214" t="s">
        <v>663</v>
      </c>
    </row>
    <row r="215" spans="1:4" x14ac:dyDescent="0.35">
      <c r="A215" s="1">
        <v>46022</v>
      </c>
      <c r="B215" t="s">
        <v>41</v>
      </c>
      <c r="C215" t="s">
        <v>630</v>
      </c>
      <c r="D215" t="s">
        <v>663</v>
      </c>
    </row>
    <row r="216" spans="1:4" x14ac:dyDescent="0.35">
      <c r="A216" s="1">
        <v>46023</v>
      </c>
      <c r="B216" t="s">
        <v>41</v>
      </c>
      <c r="C216" t="s">
        <v>631</v>
      </c>
      <c r="D216" t="s">
        <v>663</v>
      </c>
    </row>
    <row r="217" spans="1:4" x14ac:dyDescent="0.35">
      <c r="A217" s="1">
        <v>46024</v>
      </c>
      <c r="B217" t="s">
        <v>41</v>
      </c>
      <c r="C217" t="s">
        <v>632</v>
      </c>
      <c r="D217" t="s">
        <v>663</v>
      </c>
    </row>
    <row r="218" spans="1:4" x14ac:dyDescent="0.35">
      <c r="A218" s="1">
        <v>46025</v>
      </c>
      <c r="B218" t="s">
        <v>41</v>
      </c>
      <c r="C218" t="s">
        <v>633</v>
      </c>
      <c r="D218" t="s">
        <v>663</v>
      </c>
    </row>
    <row r="219" spans="1:4" x14ac:dyDescent="0.35">
      <c r="A219" s="1">
        <v>46026</v>
      </c>
      <c r="B219" t="s">
        <v>41</v>
      </c>
      <c r="C219" t="s">
        <v>626</v>
      </c>
      <c r="D219" t="s">
        <v>663</v>
      </c>
    </row>
    <row r="220" spans="1:4" x14ac:dyDescent="0.35">
      <c r="A220" s="1">
        <v>46027</v>
      </c>
      <c r="B220" t="s">
        <v>42</v>
      </c>
      <c r="C220" t="s">
        <v>628</v>
      </c>
      <c r="D220" t="s">
        <v>664</v>
      </c>
    </row>
    <row r="221" spans="1:4" x14ac:dyDescent="0.35">
      <c r="A221" s="1">
        <v>46028</v>
      </c>
      <c r="B221" t="s">
        <v>42</v>
      </c>
      <c r="C221" t="s">
        <v>629</v>
      </c>
      <c r="D221" t="s">
        <v>664</v>
      </c>
    </row>
    <row r="222" spans="1:4" x14ac:dyDescent="0.35">
      <c r="A222" s="1">
        <v>46029</v>
      </c>
      <c r="B222" t="s">
        <v>42</v>
      </c>
      <c r="C222" t="s">
        <v>630</v>
      </c>
      <c r="D222" t="s">
        <v>664</v>
      </c>
    </row>
    <row r="223" spans="1:4" x14ac:dyDescent="0.35">
      <c r="A223" s="1">
        <v>46030</v>
      </c>
      <c r="B223" t="s">
        <v>42</v>
      </c>
      <c r="C223" t="s">
        <v>631</v>
      </c>
      <c r="D223" t="s">
        <v>664</v>
      </c>
    </row>
    <row r="224" spans="1:4" x14ac:dyDescent="0.35">
      <c r="A224" s="1">
        <v>46031</v>
      </c>
      <c r="B224" t="s">
        <v>42</v>
      </c>
      <c r="C224" t="s">
        <v>632</v>
      </c>
      <c r="D224" t="s">
        <v>664</v>
      </c>
    </row>
    <row r="225" spans="1:4" x14ac:dyDescent="0.35">
      <c r="A225" s="1">
        <v>46032</v>
      </c>
      <c r="B225" t="s">
        <v>42</v>
      </c>
      <c r="C225" t="s">
        <v>633</v>
      </c>
      <c r="D225" t="s">
        <v>664</v>
      </c>
    </row>
    <row r="226" spans="1:4" x14ac:dyDescent="0.35">
      <c r="A226" s="1">
        <v>46033</v>
      </c>
      <c r="B226" t="s">
        <v>42</v>
      </c>
      <c r="C226" t="s">
        <v>626</v>
      </c>
      <c r="D226" t="s">
        <v>664</v>
      </c>
    </row>
    <row r="227" spans="1:4" x14ac:dyDescent="0.35">
      <c r="A227" s="1">
        <v>46034</v>
      </c>
      <c r="B227" t="s">
        <v>43</v>
      </c>
      <c r="C227" t="s">
        <v>628</v>
      </c>
      <c r="D227" t="s">
        <v>665</v>
      </c>
    </row>
    <row r="228" spans="1:4" x14ac:dyDescent="0.35">
      <c r="A228" s="1">
        <v>46035</v>
      </c>
      <c r="B228" t="s">
        <v>43</v>
      </c>
      <c r="C228" t="s">
        <v>629</v>
      </c>
      <c r="D228" t="s">
        <v>665</v>
      </c>
    </row>
    <row r="229" spans="1:4" x14ac:dyDescent="0.35">
      <c r="A229" s="1">
        <v>46036</v>
      </c>
      <c r="B229" t="s">
        <v>43</v>
      </c>
      <c r="C229" t="s">
        <v>630</v>
      </c>
      <c r="D229" t="s">
        <v>665</v>
      </c>
    </row>
    <row r="230" spans="1:4" x14ac:dyDescent="0.35">
      <c r="A230" s="1">
        <v>46037</v>
      </c>
      <c r="B230" t="s">
        <v>43</v>
      </c>
      <c r="C230" t="s">
        <v>631</v>
      </c>
      <c r="D230" t="s">
        <v>665</v>
      </c>
    </row>
    <row r="231" spans="1:4" x14ac:dyDescent="0.35">
      <c r="A231" s="1">
        <v>46038</v>
      </c>
      <c r="B231" t="s">
        <v>43</v>
      </c>
      <c r="C231" t="s">
        <v>632</v>
      </c>
      <c r="D231" t="s">
        <v>665</v>
      </c>
    </row>
    <row r="232" spans="1:4" x14ac:dyDescent="0.35">
      <c r="A232" s="1">
        <v>46039</v>
      </c>
      <c r="B232" t="s">
        <v>43</v>
      </c>
      <c r="C232" t="s">
        <v>633</v>
      </c>
      <c r="D232" t="s">
        <v>665</v>
      </c>
    </row>
    <row r="233" spans="1:4" x14ac:dyDescent="0.35">
      <c r="A233" s="1">
        <v>46040</v>
      </c>
      <c r="B233" t="s">
        <v>43</v>
      </c>
      <c r="C233" t="s">
        <v>626</v>
      </c>
      <c r="D233" t="s">
        <v>665</v>
      </c>
    </row>
    <row r="234" spans="1:4" x14ac:dyDescent="0.35">
      <c r="A234" s="1">
        <v>46041</v>
      </c>
      <c r="B234" t="s">
        <v>44</v>
      </c>
      <c r="C234" t="s">
        <v>628</v>
      </c>
      <c r="D234" t="s">
        <v>666</v>
      </c>
    </row>
    <row r="235" spans="1:4" x14ac:dyDescent="0.35">
      <c r="A235" s="1">
        <v>46042</v>
      </c>
      <c r="B235" t="s">
        <v>44</v>
      </c>
      <c r="C235" t="s">
        <v>629</v>
      </c>
      <c r="D235" t="s">
        <v>666</v>
      </c>
    </row>
    <row r="236" spans="1:4" x14ac:dyDescent="0.35">
      <c r="A236" s="1">
        <v>46043</v>
      </c>
      <c r="B236" t="s">
        <v>44</v>
      </c>
      <c r="C236" t="s">
        <v>630</v>
      </c>
      <c r="D236" t="s">
        <v>666</v>
      </c>
    </row>
    <row r="237" spans="1:4" x14ac:dyDescent="0.35">
      <c r="A237" s="1">
        <v>46044</v>
      </c>
      <c r="B237" t="s">
        <v>44</v>
      </c>
      <c r="C237" t="s">
        <v>631</v>
      </c>
      <c r="D237" t="s">
        <v>666</v>
      </c>
    </row>
    <row r="238" spans="1:4" x14ac:dyDescent="0.35">
      <c r="A238" s="1">
        <v>46045</v>
      </c>
      <c r="B238" t="s">
        <v>44</v>
      </c>
      <c r="C238" t="s">
        <v>632</v>
      </c>
      <c r="D238" t="s">
        <v>666</v>
      </c>
    </row>
    <row r="239" spans="1:4" x14ac:dyDescent="0.35">
      <c r="A239" s="1">
        <v>46046</v>
      </c>
      <c r="B239" t="s">
        <v>44</v>
      </c>
      <c r="C239" t="s">
        <v>633</v>
      </c>
      <c r="D239" t="s">
        <v>666</v>
      </c>
    </row>
    <row r="240" spans="1:4" x14ac:dyDescent="0.35">
      <c r="A240" s="1">
        <v>46047</v>
      </c>
      <c r="B240" t="s">
        <v>44</v>
      </c>
      <c r="C240" t="s">
        <v>626</v>
      </c>
      <c r="D240" t="s">
        <v>666</v>
      </c>
    </row>
    <row r="241" spans="1:4" x14ac:dyDescent="0.35">
      <c r="A241" s="1">
        <v>46048</v>
      </c>
      <c r="B241" t="s">
        <v>45</v>
      </c>
      <c r="C241" t="s">
        <v>628</v>
      </c>
      <c r="D241" t="s">
        <v>667</v>
      </c>
    </row>
    <row r="242" spans="1:4" x14ac:dyDescent="0.35">
      <c r="A242" s="1">
        <v>46049</v>
      </c>
      <c r="B242" t="s">
        <v>45</v>
      </c>
      <c r="C242" t="s">
        <v>629</v>
      </c>
      <c r="D242" t="s">
        <v>667</v>
      </c>
    </row>
    <row r="243" spans="1:4" x14ac:dyDescent="0.35">
      <c r="A243" s="1">
        <v>46050</v>
      </c>
      <c r="B243" t="s">
        <v>45</v>
      </c>
      <c r="C243" t="s">
        <v>630</v>
      </c>
      <c r="D243" t="s">
        <v>667</v>
      </c>
    </row>
    <row r="244" spans="1:4" x14ac:dyDescent="0.35">
      <c r="A244" s="1">
        <v>46051</v>
      </c>
      <c r="B244" t="s">
        <v>45</v>
      </c>
      <c r="C244" t="s">
        <v>631</v>
      </c>
      <c r="D244" t="s">
        <v>667</v>
      </c>
    </row>
    <row r="245" spans="1:4" x14ac:dyDescent="0.35">
      <c r="A245" s="1">
        <v>46052</v>
      </c>
      <c r="B245" t="s">
        <v>45</v>
      </c>
      <c r="C245" t="s">
        <v>632</v>
      </c>
      <c r="D245" t="s">
        <v>667</v>
      </c>
    </row>
    <row r="246" spans="1:4" x14ac:dyDescent="0.35">
      <c r="A246" s="1">
        <v>46053</v>
      </c>
      <c r="B246" t="s">
        <v>45</v>
      </c>
      <c r="C246" t="s">
        <v>633</v>
      </c>
      <c r="D246" t="s">
        <v>667</v>
      </c>
    </row>
    <row r="247" spans="1:4" x14ac:dyDescent="0.35">
      <c r="A247" s="1">
        <v>46054</v>
      </c>
      <c r="B247" t="s">
        <v>45</v>
      </c>
      <c r="C247" t="s">
        <v>626</v>
      </c>
      <c r="D247" t="s">
        <v>667</v>
      </c>
    </row>
    <row r="248" spans="1:4" x14ac:dyDescent="0.35">
      <c r="A248" s="1">
        <v>46055</v>
      </c>
      <c r="B248" t="s">
        <v>46</v>
      </c>
      <c r="C248" t="s">
        <v>628</v>
      </c>
      <c r="D248" t="s">
        <v>668</v>
      </c>
    </row>
    <row r="249" spans="1:4" x14ac:dyDescent="0.35">
      <c r="A249" s="1">
        <v>46056</v>
      </c>
      <c r="B249" t="s">
        <v>46</v>
      </c>
      <c r="C249" t="s">
        <v>629</v>
      </c>
      <c r="D249" t="s">
        <v>668</v>
      </c>
    </row>
    <row r="250" spans="1:4" x14ac:dyDescent="0.35">
      <c r="A250" s="1">
        <v>46057</v>
      </c>
      <c r="B250" t="s">
        <v>46</v>
      </c>
      <c r="C250" t="s">
        <v>630</v>
      </c>
      <c r="D250" t="s">
        <v>668</v>
      </c>
    </row>
    <row r="251" spans="1:4" x14ac:dyDescent="0.35">
      <c r="A251" s="1">
        <v>46058</v>
      </c>
      <c r="B251" t="s">
        <v>46</v>
      </c>
      <c r="C251" t="s">
        <v>631</v>
      </c>
      <c r="D251" t="s">
        <v>668</v>
      </c>
    </row>
    <row r="252" spans="1:4" x14ac:dyDescent="0.35">
      <c r="A252" s="1">
        <v>46059</v>
      </c>
      <c r="B252" t="s">
        <v>46</v>
      </c>
      <c r="C252" t="s">
        <v>632</v>
      </c>
      <c r="D252" t="s">
        <v>668</v>
      </c>
    </row>
    <row r="253" spans="1:4" x14ac:dyDescent="0.35">
      <c r="A253" s="1">
        <v>46060</v>
      </c>
      <c r="B253" t="s">
        <v>46</v>
      </c>
      <c r="C253" t="s">
        <v>633</v>
      </c>
      <c r="D253" t="s">
        <v>668</v>
      </c>
    </row>
    <row r="254" spans="1:4" x14ac:dyDescent="0.35">
      <c r="A254" s="1">
        <v>46061</v>
      </c>
      <c r="B254" t="s">
        <v>46</v>
      </c>
      <c r="C254" t="s">
        <v>626</v>
      </c>
      <c r="D254" t="s">
        <v>668</v>
      </c>
    </row>
    <row r="255" spans="1:4" x14ac:dyDescent="0.35">
      <c r="A255" s="1">
        <v>46062</v>
      </c>
      <c r="B255" t="s">
        <v>47</v>
      </c>
      <c r="C255" t="s">
        <v>628</v>
      </c>
      <c r="D255" t="s">
        <v>669</v>
      </c>
    </row>
    <row r="256" spans="1:4" x14ac:dyDescent="0.35">
      <c r="A256" s="1">
        <v>46063</v>
      </c>
      <c r="B256" t="s">
        <v>47</v>
      </c>
      <c r="C256" t="s">
        <v>629</v>
      </c>
      <c r="D256" t="s">
        <v>669</v>
      </c>
    </row>
    <row r="257" spans="1:4" x14ac:dyDescent="0.35">
      <c r="A257" s="1">
        <v>46064</v>
      </c>
      <c r="B257" t="s">
        <v>47</v>
      </c>
      <c r="C257" t="s">
        <v>630</v>
      </c>
      <c r="D257" t="s">
        <v>669</v>
      </c>
    </row>
    <row r="258" spans="1:4" x14ac:dyDescent="0.35">
      <c r="A258" s="1">
        <v>46065</v>
      </c>
      <c r="B258" t="s">
        <v>47</v>
      </c>
      <c r="C258" t="s">
        <v>631</v>
      </c>
      <c r="D258" t="s">
        <v>669</v>
      </c>
    </row>
    <row r="259" spans="1:4" x14ac:dyDescent="0.35">
      <c r="A259" s="1">
        <v>46066</v>
      </c>
      <c r="B259" t="s">
        <v>47</v>
      </c>
      <c r="C259" t="s">
        <v>632</v>
      </c>
      <c r="D259" t="s">
        <v>669</v>
      </c>
    </row>
    <row r="260" spans="1:4" x14ac:dyDescent="0.35">
      <c r="A260" s="1">
        <v>46067</v>
      </c>
      <c r="B260" t="s">
        <v>47</v>
      </c>
      <c r="C260" t="s">
        <v>633</v>
      </c>
      <c r="D260" t="s">
        <v>669</v>
      </c>
    </row>
    <row r="261" spans="1:4" x14ac:dyDescent="0.35">
      <c r="A261" s="1">
        <v>46068</v>
      </c>
      <c r="B261" t="s">
        <v>47</v>
      </c>
      <c r="C261" t="s">
        <v>626</v>
      </c>
      <c r="D261" t="s">
        <v>669</v>
      </c>
    </row>
    <row r="262" spans="1:4" x14ac:dyDescent="0.35">
      <c r="A262" s="1">
        <v>46069</v>
      </c>
      <c r="B262" t="s">
        <v>48</v>
      </c>
      <c r="C262" t="s">
        <v>628</v>
      </c>
      <c r="D262" t="s">
        <v>670</v>
      </c>
    </row>
    <row r="263" spans="1:4" x14ac:dyDescent="0.35">
      <c r="A263" s="1">
        <v>46070</v>
      </c>
      <c r="B263" t="s">
        <v>48</v>
      </c>
      <c r="C263" t="s">
        <v>629</v>
      </c>
      <c r="D263" t="s">
        <v>670</v>
      </c>
    </row>
    <row r="264" spans="1:4" x14ac:dyDescent="0.35">
      <c r="A264" s="1">
        <v>46071</v>
      </c>
      <c r="B264" t="s">
        <v>48</v>
      </c>
      <c r="C264" t="s">
        <v>630</v>
      </c>
      <c r="D264" t="s">
        <v>670</v>
      </c>
    </row>
    <row r="265" spans="1:4" x14ac:dyDescent="0.35">
      <c r="A265" s="1">
        <v>46072</v>
      </c>
      <c r="B265" t="s">
        <v>48</v>
      </c>
      <c r="C265" t="s">
        <v>631</v>
      </c>
      <c r="D265" t="s">
        <v>670</v>
      </c>
    </row>
    <row r="266" spans="1:4" x14ac:dyDescent="0.35">
      <c r="A266" s="1">
        <v>46073</v>
      </c>
      <c r="B266" t="s">
        <v>48</v>
      </c>
      <c r="C266" t="s">
        <v>632</v>
      </c>
      <c r="D266" t="s">
        <v>670</v>
      </c>
    </row>
    <row r="267" spans="1:4" x14ac:dyDescent="0.35">
      <c r="A267" s="1">
        <v>46074</v>
      </c>
      <c r="B267" t="s">
        <v>48</v>
      </c>
      <c r="C267" t="s">
        <v>633</v>
      </c>
      <c r="D267" t="s">
        <v>670</v>
      </c>
    </row>
    <row r="268" spans="1:4" x14ac:dyDescent="0.35">
      <c r="A268" s="1">
        <v>46075</v>
      </c>
      <c r="B268" t="s">
        <v>48</v>
      </c>
      <c r="C268" t="s">
        <v>626</v>
      </c>
      <c r="D268" t="s">
        <v>670</v>
      </c>
    </row>
    <row r="269" spans="1:4" x14ac:dyDescent="0.35">
      <c r="A269" s="1">
        <v>46076</v>
      </c>
      <c r="B269" t="s">
        <v>49</v>
      </c>
      <c r="C269" t="s">
        <v>628</v>
      </c>
      <c r="D269" t="s">
        <v>671</v>
      </c>
    </row>
    <row r="270" spans="1:4" x14ac:dyDescent="0.35">
      <c r="A270" s="1">
        <v>46077</v>
      </c>
      <c r="B270" t="s">
        <v>49</v>
      </c>
      <c r="C270" t="s">
        <v>629</v>
      </c>
      <c r="D270" t="s">
        <v>671</v>
      </c>
    </row>
    <row r="271" spans="1:4" x14ac:dyDescent="0.35">
      <c r="A271" s="1">
        <v>46078</v>
      </c>
      <c r="B271" t="s">
        <v>49</v>
      </c>
      <c r="C271" t="s">
        <v>630</v>
      </c>
      <c r="D271" t="s">
        <v>671</v>
      </c>
    </row>
    <row r="272" spans="1:4" x14ac:dyDescent="0.35">
      <c r="A272" s="1">
        <v>46079</v>
      </c>
      <c r="B272" t="s">
        <v>49</v>
      </c>
      <c r="C272" t="s">
        <v>631</v>
      </c>
      <c r="D272" t="s">
        <v>671</v>
      </c>
    </row>
    <row r="273" spans="1:4" x14ac:dyDescent="0.35">
      <c r="A273" s="1">
        <v>46080</v>
      </c>
      <c r="B273" t="s">
        <v>49</v>
      </c>
      <c r="C273" t="s">
        <v>632</v>
      </c>
      <c r="D273" t="s">
        <v>671</v>
      </c>
    </row>
    <row r="274" spans="1:4" x14ac:dyDescent="0.35">
      <c r="A274" s="1">
        <v>46081</v>
      </c>
      <c r="B274" t="s">
        <v>49</v>
      </c>
      <c r="C274" t="s">
        <v>633</v>
      </c>
      <c r="D274" t="s">
        <v>671</v>
      </c>
    </row>
    <row r="275" spans="1:4" x14ac:dyDescent="0.35">
      <c r="A275" s="1">
        <v>46082</v>
      </c>
      <c r="B275" t="s">
        <v>49</v>
      </c>
      <c r="C275" t="s">
        <v>626</v>
      </c>
      <c r="D275" t="s">
        <v>671</v>
      </c>
    </row>
    <row r="276" spans="1:4" x14ac:dyDescent="0.35">
      <c r="A276" s="1">
        <v>46083</v>
      </c>
      <c r="B276" t="s">
        <v>50</v>
      </c>
      <c r="C276" t="s">
        <v>628</v>
      </c>
      <c r="D276" t="s">
        <v>672</v>
      </c>
    </row>
    <row r="277" spans="1:4" x14ac:dyDescent="0.35">
      <c r="A277" s="1">
        <v>46084</v>
      </c>
      <c r="B277" t="s">
        <v>50</v>
      </c>
      <c r="C277" t="s">
        <v>629</v>
      </c>
      <c r="D277" t="s">
        <v>672</v>
      </c>
    </row>
    <row r="278" spans="1:4" x14ac:dyDescent="0.35">
      <c r="A278" s="1">
        <v>46085</v>
      </c>
      <c r="B278" t="s">
        <v>50</v>
      </c>
      <c r="C278" t="s">
        <v>630</v>
      </c>
      <c r="D278" t="s">
        <v>672</v>
      </c>
    </row>
    <row r="279" spans="1:4" x14ac:dyDescent="0.35">
      <c r="A279" s="1">
        <v>46086</v>
      </c>
      <c r="B279" t="s">
        <v>50</v>
      </c>
      <c r="C279" t="s">
        <v>631</v>
      </c>
      <c r="D279" t="s">
        <v>672</v>
      </c>
    </row>
    <row r="280" spans="1:4" x14ac:dyDescent="0.35">
      <c r="A280" s="1">
        <v>46087</v>
      </c>
      <c r="B280" t="s">
        <v>50</v>
      </c>
      <c r="C280" t="s">
        <v>632</v>
      </c>
      <c r="D280" t="s">
        <v>672</v>
      </c>
    </row>
    <row r="281" spans="1:4" x14ac:dyDescent="0.35">
      <c r="A281" s="1">
        <v>46088</v>
      </c>
      <c r="B281" t="s">
        <v>50</v>
      </c>
      <c r="C281" t="s">
        <v>633</v>
      </c>
      <c r="D281" t="s">
        <v>672</v>
      </c>
    </row>
    <row r="282" spans="1:4" x14ac:dyDescent="0.35">
      <c r="A282" s="1">
        <v>46089</v>
      </c>
      <c r="B282" t="s">
        <v>50</v>
      </c>
      <c r="C282" t="s">
        <v>626</v>
      </c>
      <c r="D282" t="s">
        <v>672</v>
      </c>
    </row>
    <row r="283" spans="1:4" x14ac:dyDescent="0.35">
      <c r="A283" s="1">
        <v>46090</v>
      </c>
      <c r="B283" t="s">
        <v>51</v>
      </c>
      <c r="C283" t="s">
        <v>628</v>
      </c>
      <c r="D283" t="s">
        <v>673</v>
      </c>
    </row>
    <row r="284" spans="1:4" x14ac:dyDescent="0.35">
      <c r="A284" s="1">
        <v>46091</v>
      </c>
      <c r="B284" t="s">
        <v>51</v>
      </c>
      <c r="C284" t="s">
        <v>629</v>
      </c>
      <c r="D284" t="s">
        <v>673</v>
      </c>
    </row>
    <row r="285" spans="1:4" x14ac:dyDescent="0.35">
      <c r="A285" s="1">
        <v>46092</v>
      </c>
      <c r="B285" t="s">
        <v>51</v>
      </c>
      <c r="C285" t="s">
        <v>630</v>
      </c>
      <c r="D285" t="s">
        <v>673</v>
      </c>
    </row>
    <row r="286" spans="1:4" x14ac:dyDescent="0.35">
      <c r="A286" s="1">
        <v>46093</v>
      </c>
      <c r="B286" t="s">
        <v>51</v>
      </c>
      <c r="C286" t="s">
        <v>631</v>
      </c>
      <c r="D286" t="s">
        <v>673</v>
      </c>
    </row>
    <row r="287" spans="1:4" x14ac:dyDescent="0.35">
      <c r="A287" s="1">
        <v>46094</v>
      </c>
      <c r="B287" t="s">
        <v>51</v>
      </c>
      <c r="C287" t="s">
        <v>632</v>
      </c>
      <c r="D287" t="s">
        <v>673</v>
      </c>
    </row>
    <row r="288" spans="1:4" x14ac:dyDescent="0.35">
      <c r="A288" s="1">
        <v>46095</v>
      </c>
      <c r="B288" t="s">
        <v>51</v>
      </c>
      <c r="C288" t="s">
        <v>633</v>
      </c>
      <c r="D288" t="s">
        <v>673</v>
      </c>
    </row>
    <row r="289" spans="1:4" x14ac:dyDescent="0.35">
      <c r="A289" s="1">
        <v>46096</v>
      </c>
      <c r="B289" t="s">
        <v>51</v>
      </c>
      <c r="C289" t="s">
        <v>626</v>
      </c>
      <c r="D289" t="s">
        <v>673</v>
      </c>
    </row>
    <row r="290" spans="1:4" x14ac:dyDescent="0.35">
      <c r="A290" s="1">
        <v>46097</v>
      </c>
      <c r="B290" t="s">
        <v>52</v>
      </c>
      <c r="C290" t="s">
        <v>628</v>
      </c>
      <c r="D290" t="s">
        <v>674</v>
      </c>
    </row>
    <row r="291" spans="1:4" x14ac:dyDescent="0.35">
      <c r="A291" s="1">
        <v>46098</v>
      </c>
      <c r="B291" t="s">
        <v>52</v>
      </c>
      <c r="C291" t="s">
        <v>629</v>
      </c>
      <c r="D291" t="s">
        <v>674</v>
      </c>
    </row>
    <row r="292" spans="1:4" x14ac:dyDescent="0.35">
      <c r="A292" s="1">
        <v>46099</v>
      </c>
      <c r="B292" t="s">
        <v>52</v>
      </c>
      <c r="C292" t="s">
        <v>630</v>
      </c>
      <c r="D292" t="s">
        <v>674</v>
      </c>
    </row>
    <row r="293" spans="1:4" x14ac:dyDescent="0.35">
      <c r="A293" s="1">
        <v>46100</v>
      </c>
      <c r="B293" t="s">
        <v>52</v>
      </c>
      <c r="C293" t="s">
        <v>631</v>
      </c>
      <c r="D293" t="s">
        <v>674</v>
      </c>
    </row>
    <row r="294" spans="1:4" x14ac:dyDescent="0.35">
      <c r="A294" s="1">
        <v>46101</v>
      </c>
      <c r="B294" t="s">
        <v>52</v>
      </c>
      <c r="C294" t="s">
        <v>632</v>
      </c>
      <c r="D294" t="s">
        <v>674</v>
      </c>
    </row>
    <row r="295" spans="1:4" x14ac:dyDescent="0.35">
      <c r="A295" s="1">
        <v>46102</v>
      </c>
      <c r="B295" t="s">
        <v>52</v>
      </c>
      <c r="C295" t="s">
        <v>633</v>
      </c>
      <c r="D295" t="s">
        <v>674</v>
      </c>
    </row>
    <row r="296" spans="1:4" x14ac:dyDescent="0.35">
      <c r="A296" s="1">
        <v>46103</v>
      </c>
      <c r="B296" t="s">
        <v>52</v>
      </c>
      <c r="C296" t="s">
        <v>626</v>
      </c>
      <c r="D296" t="s">
        <v>674</v>
      </c>
    </row>
    <row r="297" spans="1:4" x14ac:dyDescent="0.35">
      <c r="A297" s="1">
        <v>46104</v>
      </c>
      <c r="B297" t="s">
        <v>53</v>
      </c>
      <c r="C297" t="s">
        <v>628</v>
      </c>
      <c r="D297" t="s">
        <v>675</v>
      </c>
    </row>
    <row r="298" spans="1:4" x14ac:dyDescent="0.35">
      <c r="A298" s="1">
        <v>46105</v>
      </c>
      <c r="B298" t="s">
        <v>53</v>
      </c>
      <c r="C298" t="s">
        <v>629</v>
      </c>
      <c r="D298" t="s">
        <v>675</v>
      </c>
    </row>
    <row r="299" spans="1:4" x14ac:dyDescent="0.35">
      <c r="A299" s="1">
        <v>46106</v>
      </c>
      <c r="B299" t="s">
        <v>53</v>
      </c>
      <c r="C299" t="s">
        <v>630</v>
      </c>
      <c r="D299" t="s">
        <v>675</v>
      </c>
    </row>
    <row r="300" spans="1:4" x14ac:dyDescent="0.35">
      <c r="A300" s="1">
        <v>46107</v>
      </c>
      <c r="B300" t="s">
        <v>53</v>
      </c>
      <c r="C300" t="s">
        <v>631</v>
      </c>
      <c r="D300" t="s">
        <v>675</v>
      </c>
    </row>
    <row r="301" spans="1:4" x14ac:dyDescent="0.35">
      <c r="A301" s="1">
        <v>46108</v>
      </c>
      <c r="B301" t="s">
        <v>53</v>
      </c>
      <c r="C301" t="s">
        <v>632</v>
      </c>
      <c r="D301" t="s">
        <v>675</v>
      </c>
    </row>
    <row r="302" spans="1:4" x14ac:dyDescent="0.35">
      <c r="A302" s="1">
        <v>46109</v>
      </c>
      <c r="B302" t="s">
        <v>53</v>
      </c>
      <c r="C302" t="s">
        <v>633</v>
      </c>
      <c r="D302" t="s">
        <v>675</v>
      </c>
    </row>
    <row r="303" spans="1:4" x14ac:dyDescent="0.35">
      <c r="A303" s="1">
        <v>46110</v>
      </c>
      <c r="B303" t="s">
        <v>53</v>
      </c>
      <c r="C303" t="s">
        <v>626</v>
      </c>
      <c r="D303" t="s">
        <v>675</v>
      </c>
    </row>
    <row r="304" spans="1:4" x14ac:dyDescent="0.35">
      <c r="A304" s="1">
        <v>46111</v>
      </c>
      <c r="B304" t="s">
        <v>54</v>
      </c>
      <c r="C304" t="s">
        <v>628</v>
      </c>
      <c r="D304" t="s">
        <v>676</v>
      </c>
    </row>
    <row r="305" spans="1:4" x14ac:dyDescent="0.35">
      <c r="A305" s="1">
        <v>46112</v>
      </c>
      <c r="B305" t="s">
        <v>54</v>
      </c>
      <c r="C305" t="s">
        <v>629</v>
      </c>
      <c r="D305" t="s">
        <v>676</v>
      </c>
    </row>
    <row r="306" spans="1:4" x14ac:dyDescent="0.35">
      <c r="A306" s="1">
        <v>46113</v>
      </c>
      <c r="B306" t="s">
        <v>54</v>
      </c>
      <c r="C306" t="s">
        <v>630</v>
      </c>
      <c r="D306" t="s">
        <v>676</v>
      </c>
    </row>
    <row r="307" spans="1:4" x14ac:dyDescent="0.35">
      <c r="A307" s="1">
        <v>46114</v>
      </c>
      <c r="B307" t="s">
        <v>54</v>
      </c>
      <c r="C307" t="s">
        <v>631</v>
      </c>
      <c r="D307" t="s">
        <v>676</v>
      </c>
    </row>
    <row r="308" spans="1:4" x14ac:dyDescent="0.35">
      <c r="A308" s="1">
        <v>46115</v>
      </c>
      <c r="B308" t="s">
        <v>54</v>
      </c>
      <c r="C308" t="s">
        <v>632</v>
      </c>
      <c r="D308" t="s">
        <v>676</v>
      </c>
    </row>
    <row r="309" spans="1:4" x14ac:dyDescent="0.35">
      <c r="A309" s="1">
        <v>46116</v>
      </c>
      <c r="B309" t="s">
        <v>54</v>
      </c>
      <c r="C309" t="s">
        <v>633</v>
      </c>
      <c r="D309" t="s">
        <v>676</v>
      </c>
    </row>
    <row r="310" spans="1:4" x14ac:dyDescent="0.35">
      <c r="A310" s="1">
        <v>46117</v>
      </c>
      <c r="B310" t="s">
        <v>54</v>
      </c>
      <c r="C310" t="s">
        <v>626</v>
      </c>
      <c r="D310" t="s">
        <v>676</v>
      </c>
    </row>
    <row r="311" spans="1:4" x14ac:dyDescent="0.35">
      <c r="A311" s="1">
        <v>46118</v>
      </c>
      <c r="B311" t="s">
        <v>55</v>
      </c>
      <c r="C311" t="s">
        <v>628</v>
      </c>
      <c r="D311" t="s">
        <v>677</v>
      </c>
    </row>
    <row r="312" spans="1:4" x14ac:dyDescent="0.35">
      <c r="A312" s="1">
        <v>46119</v>
      </c>
      <c r="B312" t="s">
        <v>55</v>
      </c>
      <c r="C312" t="s">
        <v>629</v>
      </c>
      <c r="D312" t="s">
        <v>677</v>
      </c>
    </row>
    <row r="313" spans="1:4" x14ac:dyDescent="0.35">
      <c r="A313" s="1">
        <v>46120</v>
      </c>
      <c r="B313" t="s">
        <v>55</v>
      </c>
      <c r="C313" t="s">
        <v>630</v>
      </c>
      <c r="D313" t="s">
        <v>677</v>
      </c>
    </row>
    <row r="314" spans="1:4" x14ac:dyDescent="0.35">
      <c r="A314" s="1">
        <v>46121</v>
      </c>
      <c r="B314" t="s">
        <v>55</v>
      </c>
      <c r="C314" t="s">
        <v>631</v>
      </c>
      <c r="D314" t="s">
        <v>677</v>
      </c>
    </row>
    <row r="315" spans="1:4" x14ac:dyDescent="0.35">
      <c r="A315" s="1">
        <v>46122</v>
      </c>
      <c r="B315" t="s">
        <v>55</v>
      </c>
      <c r="C315" t="s">
        <v>632</v>
      </c>
      <c r="D315" t="s">
        <v>677</v>
      </c>
    </row>
    <row r="316" spans="1:4" x14ac:dyDescent="0.35">
      <c r="A316" s="1">
        <v>46123</v>
      </c>
      <c r="B316" t="s">
        <v>55</v>
      </c>
      <c r="C316" t="s">
        <v>633</v>
      </c>
      <c r="D316" t="s">
        <v>677</v>
      </c>
    </row>
    <row r="317" spans="1:4" x14ac:dyDescent="0.35">
      <c r="A317" s="1">
        <v>46124</v>
      </c>
      <c r="B317" t="s">
        <v>55</v>
      </c>
      <c r="C317" t="s">
        <v>626</v>
      </c>
      <c r="D317" t="s">
        <v>677</v>
      </c>
    </row>
    <row r="318" spans="1:4" x14ac:dyDescent="0.35">
      <c r="A318" s="1">
        <v>46125</v>
      </c>
      <c r="B318" t="s">
        <v>56</v>
      </c>
      <c r="C318" t="s">
        <v>628</v>
      </c>
      <c r="D318" t="s">
        <v>678</v>
      </c>
    </row>
    <row r="319" spans="1:4" x14ac:dyDescent="0.35">
      <c r="A319" s="1">
        <v>46126</v>
      </c>
      <c r="B319" t="s">
        <v>56</v>
      </c>
      <c r="C319" t="s">
        <v>629</v>
      </c>
      <c r="D319" t="s">
        <v>678</v>
      </c>
    </row>
    <row r="320" spans="1:4" x14ac:dyDescent="0.35">
      <c r="A320" s="1">
        <v>46127</v>
      </c>
      <c r="B320" t="s">
        <v>56</v>
      </c>
      <c r="C320" t="s">
        <v>630</v>
      </c>
      <c r="D320" t="s">
        <v>678</v>
      </c>
    </row>
    <row r="321" spans="1:4" x14ac:dyDescent="0.35">
      <c r="A321" s="1">
        <v>46128</v>
      </c>
      <c r="B321" t="s">
        <v>56</v>
      </c>
      <c r="C321" t="s">
        <v>631</v>
      </c>
      <c r="D321" t="s">
        <v>678</v>
      </c>
    </row>
    <row r="322" spans="1:4" x14ac:dyDescent="0.35">
      <c r="A322" s="1">
        <v>46129</v>
      </c>
      <c r="B322" t="s">
        <v>56</v>
      </c>
      <c r="C322" t="s">
        <v>632</v>
      </c>
      <c r="D322" t="s">
        <v>678</v>
      </c>
    </row>
    <row r="323" spans="1:4" x14ac:dyDescent="0.35">
      <c r="A323" s="1">
        <v>46130</v>
      </c>
      <c r="B323" t="s">
        <v>56</v>
      </c>
      <c r="C323" t="s">
        <v>633</v>
      </c>
      <c r="D323" t="s">
        <v>678</v>
      </c>
    </row>
    <row r="324" spans="1:4" x14ac:dyDescent="0.35">
      <c r="A324" s="1">
        <v>46131</v>
      </c>
      <c r="B324" t="s">
        <v>56</v>
      </c>
      <c r="C324" t="s">
        <v>626</v>
      </c>
      <c r="D324" t="s">
        <v>678</v>
      </c>
    </row>
    <row r="325" spans="1:4" x14ac:dyDescent="0.35">
      <c r="A325" s="1">
        <v>46132</v>
      </c>
      <c r="B325" t="s">
        <v>57</v>
      </c>
      <c r="C325" t="s">
        <v>628</v>
      </c>
      <c r="D325" t="s">
        <v>679</v>
      </c>
    </row>
    <row r="326" spans="1:4" x14ac:dyDescent="0.35">
      <c r="A326" s="1">
        <v>46133</v>
      </c>
      <c r="B326" t="s">
        <v>57</v>
      </c>
      <c r="C326" t="s">
        <v>629</v>
      </c>
      <c r="D326" t="s">
        <v>679</v>
      </c>
    </row>
    <row r="327" spans="1:4" x14ac:dyDescent="0.35">
      <c r="A327" s="1">
        <v>46134</v>
      </c>
      <c r="B327" t="s">
        <v>57</v>
      </c>
      <c r="C327" t="s">
        <v>630</v>
      </c>
      <c r="D327" t="s">
        <v>679</v>
      </c>
    </row>
    <row r="328" spans="1:4" x14ac:dyDescent="0.35">
      <c r="A328" s="1">
        <v>46135</v>
      </c>
      <c r="B328" t="s">
        <v>57</v>
      </c>
      <c r="C328" t="s">
        <v>631</v>
      </c>
      <c r="D328" t="s">
        <v>679</v>
      </c>
    </row>
    <row r="329" spans="1:4" x14ac:dyDescent="0.35">
      <c r="A329" s="1">
        <v>46136</v>
      </c>
      <c r="B329" t="s">
        <v>57</v>
      </c>
      <c r="C329" t="s">
        <v>632</v>
      </c>
      <c r="D329" t="s">
        <v>679</v>
      </c>
    </row>
    <row r="330" spans="1:4" x14ac:dyDescent="0.35">
      <c r="A330" s="1">
        <v>46137</v>
      </c>
      <c r="B330" t="s">
        <v>57</v>
      </c>
      <c r="C330" t="s">
        <v>633</v>
      </c>
      <c r="D330" t="s">
        <v>679</v>
      </c>
    </row>
    <row r="331" spans="1:4" x14ac:dyDescent="0.35">
      <c r="A331" s="1">
        <v>46138</v>
      </c>
      <c r="B331" t="s">
        <v>57</v>
      </c>
      <c r="C331" t="s">
        <v>626</v>
      </c>
      <c r="D331" t="s">
        <v>679</v>
      </c>
    </row>
    <row r="332" spans="1:4" x14ac:dyDescent="0.35">
      <c r="A332" s="1">
        <v>46139</v>
      </c>
      <c r="B332" t="s">
        <v>58</v>
      </c>
      <c r="C332" t="s">
        <v>628</v>
      </c>
      <c r="D332" t="s">
        <v>680</v>
      </c>
    </row>
    <row r="333" spans="1:4" x14ac:dyDescent="0.35">
      <c r="A333" s="1">
        <v>46140</v>
      </c>
      <c r="B333" t="s">
        <v>58</v>
      </c>
      <c r="C333" t="s">
        <v>629</v>
      </c>
      <c r="D333" t="s">
        <v>680</v>
      </c>
    </row>
    <row r="334" spans="1:4" x14ac:dyDescent="0.35">
      <c r="A334" s="1">
        <v>46141</v>
      </c>
      <c r="B334" t="s">
        <v>58</v>
      </c>
      <c r="C334" t="s">
        <v>630</v>
      </c>
      <c r="D334" t="s">
        <v>680</v>
      </c>
    </row>
    <row r="335" spans="1:4" x14ac:dyDescent="0.35">
      <c r="A335" s="1">
        <v>46142</v>
      </c>
      <c r="B335" t="s">
        <v>58</v>
      </c>
      <c r="C335" t="s">
        <v>631</v>
      </c>
      <c r="D335" t="s">
        <v>680</v>
      </c>
    </row>
    <row r="336" spans="1:4" x14ac:dyDescent="0.35">
      <c r="A336" s="1">
        <v>46143</v>
      </c>
      <c r="B336" t="s">
        <v>58</v>
      </c>
      <c r="C336" t="s">
        <v>632</v>
      </c>
      <c r="D336" t="s">
        <v>680</v>
      </c>
    </row>
    <row r="337" spans="1:4" x14ac:dyDescent="0.35">
      <c r="A337" s="1">
        <v>46144</v>
      </c>
      <c r="B337" t="s">
        <v>58</v>
      </c>
      <c r="C337" t="s">
        <v>633</v>
      </c>
      <c r="D337" t="s">
        <v>680</v>
      </c>
    </row>
    <row r="338" spans="1:4" x14ac:dyDescent="0.35">
      <c r="A338" s="1">
        <v>46145</v>
      </c>
      <c r="B338" t="s">
        <v>58</v>
      </c>
      <c r="C338" t="s">
        <v>626</v>
      </c>
      <c r="D338" t="s">
        <v>680</v>
      </c>
    </row>
    <row r="339" spans="1:4" x14ac:dyDescent="0.35">
      <c r="A339" s="1">
        <v>46146</v>
      </c>
      <c r="B339" t="s">
        <v>59</v>
      </c>
      <c r="C339" t="s">
        <v>628</v>
      </c>
      <c r="D339" t="s">
        <v>681</v>
      </c>
    </row>
    <row r="340" spans="1:4" x14ac:dyDescent="0.35">
      <c r="A340" s="1">
        <v>46147</v>
      </c>
      <c r="B340" t="s">
        <v>59</v>
      </c>
      <c r="C340" t="s">
        <v>629</v>
      </c>
      <c r="D340" t="s">
        <v>681</v>
      </c>
    </row>
    <row r="341" spans="1:4" x14ac:dyDescent="0.35">
      <c r="A341" s="1">
        <v>46148</v>
      </c>
      <c r="B341" t="s">
        <v>59</v>
      </c>
      <c r="C341" t="s">
        <v>630</v>
      </c>
      <c r="D341" t="s">
        <v>681</v>
      </c>
    </row>
    <row r="342" spans="1:4" x14ac:dyDescent="0.35">
      <c r="A342" s="1">
        <v>46149</v>
      </c>
      <c r="B342" t="s">
        <v>59</v>
      </c>
      <c r="C342" t="s">
        <v>631</v>
      </c>
      <c r="D342" t="s">
        <v>681</v>
      </c>
    </row>
    <row r="343" spans="1:4" x14ac:dyDescent="0.35">
      <c r="A343" s="1">
        <v>46150</v>
      </c>
      <c r="B343" t="s">
        <v>59</v>
      </c>
      <c r="C343" t="s">
        <v>632</v>
      </c>
      <c r="D343" t="s">
        <v>681</v>
      </c>
    </row>
    <row r="344" spans="1:4" x14ac:dyDescent="0.35">
      <c r="A344" s="1">
        <v>46151</v>
      </c>
      <c r="B344" t="s">
        <v>59</v>
      </c>
      <c r="C344" t="s">
        <v>633</v>
      </c>
      <c r="D344" t="s">
        <v>681</v>
      </c>
    </row>
    <row r="345" spans="1:4" x14ac:dyDescent="0.35">
      <c r="A345" s="1">
        <v>46152</v>
      </c>
      <c r="B345" t="s">
        <v>59</v>
      </c>
      <c r="C345" t="s">
        <v>626</v>
      </c>
      <c r="D345" t="s">
        <v>681</v>
      </c>
    </row>
    <row r="346" spans="1:4" x14ac:dyDescent="0.35">
      <c r="A346" s="1">
        <v>46153</v>
      </c>
      <c r="B346" t="s">
        <v>60</v>
      </c>
      <c r="C346" t="s">
        <v>628</v>
      </c>
      <c r="D346" t="s">
        <v>682</v>
      </c>
    </row>
    <row r="347" spans="1:4" x14ac:dyDescent="0.35">
      <c r="A347" s="1">
        <v>46154</v>
      </c>
      <c r="B347" t="s">
        <v>60</v>
      </c>
      <c r="C347" t="s">
        <v>629</v>
      </c>
      <c r="D347" t="s">
        <v>682</v>
      </c>
    </row>
    <row r="348" spans="1:4" x14ac:dyDescent="0.35">
      <c r="A348" s="1">
        <v>46155</v>
      </c>
      <c r="B348" t="s">
        <v>60</v>
      </c>
      <c r="C348" t="s">
        <v>630</v>
      </c>
      <c r="D348" t="s">
        <v>682</v>
      </c>
    </row>
    <row r="349" spans="1:4" x14ac:dyDescent="0.35">
      <c r="A349" s="1">
        <v>46156</v>
      </c>
      <c r="B349" t="s">
        <v>60</v>
      </c>
      <c r="C349" t="s">
        <v>631</v>
      </c>
      <c r="D349" t="s">
        <v>682</v>
      </c>
    </row>
    <row r="350" spans="1:4" x14ac:dyDescent="0.35">
      <c r="A350" s="1">
        <v>46157</v>
      </c>
      <c r="B350" t="s">
        <v>60</v>
      </c>
      <c r="C350" t="s">
        <v>632</v>
      </c>
      <c r="D350" t="s">
        <v>682</v>
      </c>
    </row>
    <row r="351" spans="1:4" x14ac:dyDescent="0.35">
      <c r="A351" s="1">
        <v>46158</v>
      </c>
      <c r="B351" t="s">
        <v>60</v>
      </c>
      <c r="C351" t="s">
        <v>633</v>
      </c>
      <c r="D351" t="s">
        <v>682</v>
      </c>
    </row>
    <row r="352" spans="1:4" x14ac:dyDescent="0.35">
      <c r="A352" s="1">
        <v>46159</v>
      </c>
      <c r="B352" t="s">
        <v>60</v>
      </c>
      <c r="C352" t="s">
        <v>626</v>
      </c>
      <c r="D352" t="s">
        <v>682</v>
      </c>
    </row>
    <row r="353" spans="1:4" x14ac:dyDescent="0.35">
      <c r="A353" s="1">
        <v>46160</v>
      </c>
      <c r="B353" t="s">
        <v>61</v>
      </c>
      <c r="C353" t="s">
        <v>628</v>
      </c>
      <c r="D353" t="s">
        <v>683</v>
      </c>
    </row>
    <row r="354" spans="1:4" x14ac:dyDescent="0.35">
      <c r="A354" s="1">
        <v>46161</v>
      </c>
      <c r="B354" t="s">
        <v>61</v>
      </c>
      <c r="C354" t="s">
        <v>629</v>
      </c>
      <c r="D354" t="s">
        <v>683</v>
      </c>
    </row>
    <row r="355" spans="1:4" x14ac:dyDescent="0.35">
      <c r="A355" s="1">
        <v>46162</v>
      </c>
      <c r="B355" t="s">
        <v>61</v>
      </c>
      <c r="C355" t="s">
        <v>630</v>
      </c>
      <c r="D355" t="s">
        <v>683</v>
      </c>
    </row>
    <row r="356" spans="1:4" x14ac:dyDescent="0.35">
      <c r="A356" s="1">
        <v>46163</v>
      </c>
      <c r="B356" t="s">
        <v>61</v>
      </c>
      <c r="C356" t="s">
        <v>631</v>
      </c>
      <c r="D356" t="s">
        <v>683</v>
      </c>
    </row>
    <row r="357" spans="1:4" x14ac:dyDescent="0.35">
      <c r="A357" s="1">
        <v>46164</v>
      </c>
      <c r="B357" t="s">
        <v>61</v>
      </c>
      <c r="C357" t="s">
        <v>632</v>
      </c>
      <c r="D357" t="s">
        <v>683</v>
      </c>
    </row>
    <row r="358" spans="1:4" x14ac:dyDescent="0.35">
      <c r="A358" s="1">
        <v>46165</v>
      </c>
      <c r="B358" t="s">
        <v>61</v>
      </c>
      <c r="C358" t="s">
        <v>633</v>
      </c>
      <c r="D358" t="s">
        <v>683</v>
      </c>
    </row>
    <row r="359" spans="1:4" x14ac:dyDescent="0.35">
      <c r="A359" s="1">
        <v>46166</v>
      </c>
      <c r="B359" t="s">
        <v>61</v>
      </c>
      <c r="C359" t="s">
        <v>626</v>
      </c>
      <c r="D359" t="s">
        <v>683</v>
      </c>
    </row>
    <row r="360" spans="1:4" x14ac:dyDescent="0.35">
      <c r="A360" s="1">
        <v>46167</v>
      </c>
      <c r="B360" t="s">
        <v>65</v>
      </c>
      <c r="C360" t="s">
        <v>628</v>
      </c>
      <c r="D360" t="s">
        <v>684</v>
      </c>
    </row>
    <row r="361" spans="1:4" x14ac:dyDescent="0.35">
      <c r="A361" s="1">
        <v>46168</v>
      </c>
      <c r="B361" t="s">
        <v>65</v>
      </c>
      <c r="C361" t="s">
        <v>629</v>
      </c>
      <c r="D361" t="s">
        <v>684</v>
      </c>
    </row>
    <row r="362" spans="1:4" x14ac:dyDescent="0.35">
      <c r="A362" s="1">
        <v>46169</v>
      </c>
      <c r="B362" t="s">
        <v>65</v>
      </c>
      <c r="C362" t="s">
        <v>630</v>
      </c>
      <c r="D362" t="s">
        <v>684</v>
      </c>
    </row>
    <row r="363" spans="1:4" x14ac:dyDescent="0.35">
      <c r="A363" s="1">
        <v>46170</v>
      </c>
      <c r="B363" t="s">
        <v>65</v>
      </c>
      <c r="C363" t="s">
        <v>631</v>
      </c>
      <c r="D363" t="s">
        <v>684</v>
      </c>
    </row>
    <row r="364" spans="1:4" x14ac:dyDescent="0.35">
      <c r="A364" s="1">
        <v>46171</v>
      </c>
      <c r="B364" t="s">
        <v>65</v>
      </c>
      <c r="C364" t="s">
        <v>632</v>
      </c>
      <c r="D364" t="s">
        <v>684</v>
      </c>
    </row>
    <row r="365" spans="1:4" x14ac:dyDescent="0.35">
      <c r="A365" s="1">
        <v>46172</v>
      </c>
      <c r="B365" t="s">
        <v>65</v>
      </c>
      <c r="C365" t="s">
        <v>633</v>
      </c>
      <c r="D365" t="s">
        <v>684</v>
      </c>
    </row>
    <row r="366" spans="1:4" x14ac:dyDescent="0.35">
      <c r="A366" s="1">
        <v>46173</v>
      </c>
      <c r="B366" t="s">
        <v>65</v>
      </c>
      <c r="C366" t="s">
        <v>626</v>
      </c>
      <c r="D366" t="s">
        <v>684</v>
      </c>
    </row>
    <row r="367" spans="1:4" x14ac:dyDescent="0.35">
      <c r="A367" s="1">
        <v>45809</v>
      </c>
      <c r="B367" t="s">
        <v>66</v>
      </c>
    </row>
    <row r="368" spans="1:4" x14ac:dyDescent="0.35">
      <c r="A368" s="1">
        <v>45810</v>
      </c>
      <c r="B368" t="s">
        <v>66</v>
      </c>
    </row>
    <row r="369" spans="1:2" x14ac:dyDescent="0.35">
      <c r="A369" s="1">
        <v>45811</v>
      </c>
      <c r="B369" t="s">
        <v>66</v>
      </c>
    </row>
    <row r="370" spans="1:2" x14ac:dyDescent="0.35">
      <c r="A370" s="1">
        <v>45812</v>
      </c>
      <c r="B370" t="s">
        <v>66</v>
      </c>
    </row>
    <row r="371" spans="1:2" x14ac:dyDescent="0.35">
      <c r="A371" s="1">
        <v>45813</v>
      </c>
      <c r="B371" t="s">
        <v>66</v>
      </c>
    </row>
    <row r="372" spans="1:2" x14ac:dyDescent="0.35">
      <c r="A372" s="1">
        <v>45814</v>
      </c>
      <c r="B372" t="s">
        <v>66</v>
      </c>
    </row>
    <row r="373" spans="1:2" x14ac:dyDescent="0.35">
      <c r="A373" s="1">
        <v>45815</v>
      </c>
      <c r="B373" t="s">
        <v>66</v>
      </c>
    </row>
    <row r="374" spans="1:2" x14ac:dyDescent="0.35">
      <c r="A374" s="1">
        <v>45816</v>
      </c>
      <c r="B374" t="s">
        <v>66</v>
      </c>
    </row>
    <row r="375" spans="1:2" x14ac:dyDescent="0.35">
      <c r="A375" s="1">
        <v>45817</v>
      </c>
      <c r="B375" t="s">
        <v>66</v>
      </c>
    </row>
    <row r="376" spans="1:2" x14ac:dyDescent="0.35">
      <c r="A376" s="1">
        <v>45818</v>
      </c>
      <c r="B376" t="s">
        <v>89</v>
      </c>
    </row>
    <row r="377" spans="1:2" x14ac:dyDescent="0.35">
      <c r="A377" s="1">
        <v>45819</v>
      </c>
      <c r="B377" t="s">
        <v>89</v>
      </c>
    </row>
    <row r="378" spans="1:2" x14ac:dyDescent="0.35">
      <c r="A378" s="1">
        <v>45820</v>
      </c>
      <c r="B378" t="s">
        <v>89</v>
      </c>
    </row>
    <row r="379" spans="1:2" x14ac:dyDescent="0.35">
      <c r="A379" s="1">
        <v>45821</v>
      </c>
      <c r="B379" t="s">
        <v>89</v>
      </c>
    </row>
    <row r="380" spans="1:2" x14ac:dyDescent="0.35">
      <c r="A380" s="1">
        <v>45822</v>
      </c>
      <c r="B380" t="s">
        <v>89</v>
      </c>
    </row>
    <row r="381" spans="1:2" x14ac:dyDescent="0.35">
      <c r="A381" s="1">
        <v>45823</v>
      </c>
      <c r="B381" t="s">
        <v>89</v>
      </c>
    </row>
    <row r="382" spans="1:2" x14ac:dyDescent="0.35">
      <c r="A382" s="1">
        <v>45824</v>
      </c>
      <c r="B382" t="s">
        <v>89</v>
      </c>
    </row>
    <row r="383" spans="1:2" x14ac:dyDescent="0.35">
      <c r="A383" s="1">
        <v>45825</v>
      </c>
      <c r="B383" t="s">
        <v>90</v>
      </c>
    </row>
    <row r="384" spans="1:2" x14ac:dyDescent="0.35">
      <c r="A384" s="1">
        <v>45826</v>
      </c>
      <c r="B384" t="s">
        <v>90</v>
      </c>
    </row>
    <row r="385" spans="1:2" x14ac:dyDescent="0.35">
      <c r="A385" s="1">
        <v>45827</v>
      </c>
      <c r="B385" t="s">
        <v>90</v>
      </c>
    </row>
    <row r="386" spans="1:2" x14ac:dyDescent="0.35">
      <c r="A386" s="1">
        <v>45828</v>
      </c>
      <c r="B386" t="s">
        <v>90</v>
      </c>
    </row>
    <row r="387" spans="1:2" x14ac:dyDescent="0.35">
      <c r="A387" s="1">
        <v>45829</v>
      </c>
      <c r="B387" t="s">
        <v>90</v>
      </c>
    </row>
    <row r="388" spans="1:2" x14ac:dyDescent="0.35">
      <c r="A388" s="1">
        <v>45830</v>
      </c>
      <c r="B388" t="s">
        <v>90</v>
      </c>
    </row>
    <row r="389" spans="1:2" x14ac:dyDescent="0.35">
      <c r="A389" s="1">
        <v>45831</v>
      </c>
      <c r="B389" t="s">
        <v>90</v>
      </c>
    </row>
    <row r="390" spans="1:2" x14ac:dyDescent="0.35">
      <c r="A390" s="1">
        <v>45833</v>
      </c>
      <c r="B390" t="s">
        <v>381</v>
      </c>
    </row>
    <row r="391" spans="1:2" x14ac:dyDescent="0.35">
      <c r="A391" s="1">
        <v>45833</v>
      </c>
      <c r="B391" t="s">
        <v>381</v>
      </c>
    </row>
    <row r="392" spans="1:2" x14ac:dyDescent="0.35">
      <c r="A392" s="1">
        <v>45834</v>
      </c>
      <c r="B392" t="s">
        <v>381</v>
      </c>
    </row>
    <row r="393" spans="1:2" x14ac:dyDescent="0.35">
      <c r="A393" s="1">
        <v>45835</v>
      </c>
      <c r="B393" t="s">
        <v>381</v>
      </c>
    </row>
    <row r="394" spans="1:2" x14ac:dyDescent="0.35">
      <c r="A394" s="1">
        <v>45836</v>
      </c>
      <c r="B394" t="s">
        <v>381</v>
      </c>
    </row>
    <row r="395" spans="1:2" x14ac:dyDescent="0.35">
      <c r="A395" s="1">
        <v>45837</v>
      </c>
      <c r="B395" t="s">
        <v>381</v>
      </c>
    </row>
    <row r="396" spans="1:2" x14ac:dyDescent="0.35">
      <c r="A396" s="1">
        <v>45838</v>
      </c>
      <c r="B396" t="s">
        <v>381</v>
      </c>
    </row>
    <row r="397" spans="1:2" x14ac:dyDescent="0.35">
      <c r="A397" s="1">
        <v>45839</v>
      </c>
      <c r="B397" t="s">
        <v>382</v>
      </c>
    </row>
    <row r="398" spans="1:2" x14ac:dyDescent="0.35">
      <c r="A398" s="1">
        <v>45840</v>
      </c>
      <c r="B398" t="s">
        <v>382</v>
      </c>
    </row>
    <row r="399" spans="1:2" x14ac:dyDescent="0.35">
      <c r="A399" s="1">
        <v>45841</v>
      </c>
      <c r="B399" t="s">
        <v>382</v>
      </c>
    </row>
    <row r="400" spans="1:2" x14ac:dyDescent="0.35">
      <c r="A400" s="1">
        <v>45842</v>
      </c>
      <c r="B400" t="s">
        <v>382</v>
      </c>
    </row>
    <row r="401" spans="1:2" x14ac:dyDescent="0.35">
      <c r="A401" s="1">
        <v>45843</v>
      </c>
      <c r="B401" t="s">
        <v>382</v>
      </c>
    </row>
    <row r="402" spans="1:2" x14ac:dyDescent="0.35">
      <c r="A402" s="1">
        <v>45844</v>
      </c>
      <c r="B402" t="s">
        <v>382</v>
      </c>
    </row>
    <row r="403" spans="1:2" x14ac:dyDescent="0.35">
      <c r="A403" s="1">
        <v>45845</v>
      </c>
      <c r="B403" t="s">
        <v>382</v>
      </c>
    </row>
    <row r="404" spans="1:2" x14ac:dyDescent="0.35">
      <c r="A404" s="1">
        <v>45846</v>
      </c>
      <c r="B404" t="s">
        <v>383</v>
      </c>
    </row>
    <row r="405" spans="1:2" x14ac:dyDescent="0.35">
      <c r="A405" s="1">
        <v>45847</v>
      </c>
      <c r="B405" t="s">
        <v>383</v>
      </c>
    </row>
    <row r="406" spans="1:2" x14ac:dyDescent="0.35">
      <c r="A406" s="1">
        <v>45848</v>
      </c>
      <c r="B406" t="s">
        <v>383</v>
      </c>
    </row>
    <row r="407" spans="1:2" x14ac:dyDescent="0.35">
      <c r="A407" s="1">
        <v>45849</v>
      </c>
      <c r="B407" t="s">
        <v>383</v>
      </c>
    </row>
    <row r="408" spans="1:2" x14ac:dyDescent="0.35">
      <c r="A408" s="1">
        <v>45850</v>
      </c>
      <c r="B408" t="s">
        <v>383</v>
      </c>
    </row>
    <row r="409" spans="1:2" x14ac:dyDescent="0.35">
      <c r="A409" s="1">
        <v>45851</v>
      </c>
      <c r="B409" t="s">
        <v>383</v>
      </c>
    </row>
    <row r="410" spans="1:2" x14ac:dyDescent="0.35">
      <c r="A410" s="1">
        <v>45852</v>
      </c>
      <c r="B410" t="s">
        <v>383</v>
      </c>
    </row>
    <row r="411" spans="1:2" x14ac:dyDescent="0.35">
      <c r="A411" s="1">
        <v>45853</v>
      </c>
      <c r="B411" t="s">
        <v>384</v>
      </c>
    </row>
    <row r="412" spans="1:2" x14ac:dyDescent="0.35">
      <c r="A412" s="1">
        <v>45854</v>
      </c>
      <c r="B412" t="s">
        <v>384</v>
      </c>
    </row>
    <row r="413" spans="1:2" x14ac:dyDescent="0.35">
      <c r="A413" s="1">
        <v>45855</v>
      </c>
      <c r="B413" t="s">
        <v>384</v>
      </c>
    </row>
    <row r="414" spans="1:2" x14ac:dyDescent="0.35">
      <c r="A414" s="1">
        <v>45856</v>
      </c>
      <c r="B414" t="s">
        <v>384</v>
      </c>
    </row>
    <row r="415" spans="1:2" x14ac:dyDescent="0.35">
      <c r="A415" s="1">
        <v>45857</v>
      </c>
      <c r="B415" t="s">
        <v>384</v>
      </c>
    </row>
    <row r="416" spans="1:2" x14ac:dyDescent="0.35">
      <c r="A416" s="1">
        <v>45858</v>
      </c>
      <c r="B416" t="s">
        <v>384</v>
      </c>
    </row>
    <row r="417" spans="1:2" x14ac:dyDescent="0.35">
      <c r="A417" s="1">
        <v>45859</v>
      </c>
      <c r="B417" t="s">
        <v>384</v>
      </c>
    </row>
    <row r="418" spans="1:2" x14ac:dyDescent="0.35">
      <c r="A418" s="1">
        <v>45860</v>
      </c>
      <c r="B418" t="s">
        <v>385</v>
      </c>
    </row>
    <row r="419" spans="1:2" x14ac:dyDescent="0.35">
      <c r="A419" s="1">
        <v>45861</v>
      </c>
      <c r="B419" t="s">
        <v>385</v>
      </c>
    </row>
    <row r="420" spans="1:2" x14ac:dyDescent="0.35">
      <c r="A420" s="1">
        <v>45863</v>
      </c>
      <c r="B420" t="s">
        <v>385</v>
      </c>
    </row>
    <row r="421" spans="1:2" x14ac:dyDescent="0.35">
      <c r="A421" s="1">
        <v>45863</v>
      </c>
      <c r="B421" t="s">
        <v>385</v>
      </c>
    </row>
    <row r="422" spans="1:2" x14ac:dyDescent="0.35">
      <c r="A422" s="1">
        <v>45864</v>
      </c>
      <c r="B422" t="s">
        <v>385</v>
      </c>
    </row>
    <row r="423" spans="1:2" x14ac:dyDescent="0.35">
      <c r="A423" s="1">
        <v>45865</v>
      </c>
      <c r="B423" t="s">
        <v>385</v>
      </c>
    </row>
    <row r="424" spans="1:2" x14ac:dyDescent="0.35">
      <c r="A424" s="1">
        <v>45866</v>
      </c>
      <c r="B424" t="s">
        <v>385</v>
      </c>
    </row>
    <row r="425" spans="1:2" x14ac:dyDescent="0.35">
      <c r="A425" s="1">
        <v>45867</v>
      </c>
      <c r="B425" t="s">
        <v>386</v>
      </c>
    </row>
    <row r="426" spans="1:2" x14ac:dyDescent="0.35">
      <c r="A426" s="1">
        <v>45868</v>
      </c>
      <c r="B426" t="s">
        <v>386</v>
      </c>
    </row>
    <row r="427" spans="1:2" x14ac:dyDescent="0.35">
      <c r="A427" s="1">
        <v>45869</v>
      </c>
      <c r="B427" t="s">
        <v>386</v>
      </c>
    </row>
    <row r="428" spans="1:2" x14ac:dyDescent="0.35">
      <c r="A428" s="1">
        <v>45870</v>
      </c>
      <c r="B428" t="s">
        <v>386</v>
      </c>
    </row>
    <row r="429" spans="1:2" x14ac:dyDescent="0.35">
      <c r="A429" s="1">
        <v>45871</v>
      </c>
      <c r="B429" t="s">
        <v>386</v>
      </c>
    </row>
    <row r="430" spans="1:2" x14ac:dyDescent="0.35">
      <c r="A430" s="1">
        <v>45872</v>
      </c>
      <c r="B430" t="s">
        <v>386</v>
      </c>
    </row>
    <row r="431" spans="1:2" x14ac:dyDescent="0.35">
      <c r="A431" s="1">
        <v>45873</v>
      </c>
      <c r="B431" t="s">
        <v>386</v>
      </c>
    </row>
    <row r="432" spans="1:2" x14ac:dyDescent="0.35">
      <c r="A432" s="1">
        <v>45874</v>
      </c>
      <c r="B432" t="s">
        <v>387</v>
      </c>
    </row>
    <row r="433" spans="1:2" x14ac:dyDescent="0.35">
      <c r="A433" s="1">
        <v>45875</v>
      </c>
      <c r="B433" t="s">
        <v>387</v>
      </c>
    </row>
    <row r="434" spans="1:2" x14ac:dyDescent="0.35">
      <c r="A434" s="1">
        <v>45876</v>
      </c>
      <c r="B434" t="s">
        <v>387</v>
      </c>
    </row>
    <row r="435" spans="1:2" x14ac:dyDescent="0.35">
      <c r="A435" s="1">
        <v>45877</v>
      </c>
      <c r="B435" t="s">
        <v>387</v>
      </c>
    </row>
    <row r="436" spans="1:2" x14ac:dyDescent="0.35">
      <c r="A436" s="1">
        <v>45878</v>
      </c>
      <c r="B436" t="s">
        <v>387</v>
      </c>
    </row>
    <row r="437" spans="1:2" x14ac:dyDescent="0.35">
      <c r="A437" s="1">
        <v>45879</v>
      </c>
      <c r="B437" t="s">
        <v>387</v>
      </c>
    </row>
    <row r="438" spans="1:2" x14ac:dyDescent="0.35">
      <c r="A438" s="1">
        <v>45880</v>
      </c>
      <c r="B438" t="s">
        <v>387</v>
      </c>
    </row>
    <row r="439" spans="1:2" x14ac:dyDescent="0.35">
      <c r="A439" s="1">
        <v>45881</v>
      </c>
      <c r="B439" t="s">
        <v>12</v>
      </c>
    </row>
    <row r="440" spans="1:2" x14ac:dyDescent="0.35">
      <c r="A440" s="1">
        <v>45882</v>
      </c>
      <c r="B440" t="s">
        <v>12</v>
      </c>
    </row>
    <row r="441" spans="1:2" x14ac:dyDescent="0.35">
      <c r="A441" s="1">
        <v>45883</v>
      </c>
      <c r="B441" t="s">
        <v>12</v>
      </c>
    </row>
    <row r="442" spans="1:2" x14ac:dyDescent="0.35">
      <c r="A442" s="1">
        <v>45884</v>
      </c>
      <c r="B442" t="s">
        <v>12</v>
      </c>
    </row>
    <row r="443" spans="1:2" x14ac:dyDescent="0.35">
      <c r="A443" s="1">
        <v>45885</v>
      </c>
      <c r="B443" t="s">
        <v>12</v>
      </c>
    </row>
    <row r="444" spans="1:2" x14ac:dyDescent="0.35">
      <c r="A444" s="1">
        <v>45886</v>
      </c>
      <c r="B444" t="s">
        <v>12</v>
      </c>
    </row>
    <row r="445" spans="1:2" x14ac:dyDescent="0.35">
      <c r="A445" s="1">
        <v>45887</v>
      </c>
      <c r="B445" t="s">
        <v>12</v>
      </c>
    </row>
    <row r="446" spans="1:2" x14ac:dyDescent="0.35">
      <c r="A446" s="1">
        <v>45888</v>
      </c>
      <c r="B446" t="s">
        <v>18</v>
      </c>
    </row>
    <row r="447" spans="1:2" x14ac:dyDescent="0.35">
      <c r="A447" s="1">
        <v>45889</v>
      </c>
      <c r="B447" t="s">
        <v>18</v>
      </c>
    </row>
    <row r="448" spans="1:2" x14ac:dyDescent="0.35">
      <c r="A448" s="1">
        <v>45890</v>
      </c>
      <c r="B448" t="s">
        <v>18</v>
      </c>
    </row>
    <row r="449" spans="1:2" x14ac:dyDescent="0.35">
      <c r="A449" s="1">
        <v>45891</v>
      </c>
      <c r="B449" t="s">
        <v>18</v>
      </c>
    </row>
    <row r="450" spans="1:2" x14ac:dyDescent="0.35">
      <c r="A450" s="1">
        <v>45892</v>
      </c>
      <c r="B450" t="s">
        <v>18</v>
      </c>
    </row>
    <row r="451" spans="1:2" x14ac:dyDescent="0.35">
      <c r="A451" s="1">
        <v>45894</v>
      </c>
      <c r="B451" t="s">
        <v>18</v>
      </c>
    </row>
    <row r="452" spans="1:2" x14ac:dyDescent="0.35">
      <c r="A452" s="1">
        <v>45894</v>
      </c>
      <c r="B452" t="s">
        <v>18</v>
      </c>
    </row>
    <row r="453" spans="1:2" x14ac:dyDescent="0.35">
      <c r="A453" s="1">
        <v>45895</v>
      </c>
      <c r="B453" t="s">
        <v>19</v>
      </c>
    </row>
    <row r="454" spans="1:2" x14ac:dyDescent="0.35">
      <c r="A454" s="1">
        <v>45896</v>
      </c>
      <c r="B454" t="s">
        <v>19</v>
      </c>
    </row>
    <row r="455" spans="1:2" x14ac:dyDescent="0.35">
      <c r="A455" s="1">
        <v>45897</v>
      </c>
      <c r="B455" t="s">
        <v>19</v>
      </c>
    </row>
    <row r="456" spans="1:2" x14ac:dyDescent="0.35">
      <c r="A456" s="1">
        <v>45898</v>
      </c>
      <c r="B456" t="s">
        <v>19</v>
      </c>
    </row>
    <row r="457" spans="1:2" x14ac:dyDescent="0.35">
      <c r="A457" s="1">
        <v>45899</v>
      </c>
      <c r="B457" t="s">
        <v>19</v>
      </c>
    </row>
    <row r="458" spans="1:2" x14ac:dyDescent="0.35">
      <c r="A458" s="1">
        <v>45900</v>
      </c>
      <c r="B458" t="s">
        <v>19</v>
      </c>
    </row>
    <row r="459" spans="1:2" x14ac:dyDescent="0.35">
      <c r="A459" s="1">
        <v>45901</v>
      </c>
      <c r="B459" t="s">
        <v>19</v>
      </c>
    </row>
    <row r="460" spans="1:2" x14ac:dyDescent="0.35">
      <c r="A460" s="1">
        <v>45902</v>
      </c>
      <c r="B460" t="s">
        <v>20</v>
      </c>
    </row>
    <row r="461" spans="1:2" x14ac:dyDescent="0.35">
      <c r="A461" s="1">
        <v>45903</v>
      </c>
      <c r="B461" t="s">
        <v>20</v>
      </c>
    </row>
    <row r="462" spans="1:2" x14ac:dyDescent="0.35">
      <c r="A462" s="1">
        <v>45904</v>
      </c>
      <c r="B462" t="s">
        <v>20</v>
      </c>
    </row>
    <row r="463" spans="1:2" x14ac:dyDescent="0.35">
      <c r="A463" s="1">
        <v>45905</v>
      </c>
      <c r="B463" t="s">
        <v>20</v>
      </c>
    </row>
    <row r="464" spans="1:2" x14ac:dyDescent="0.35">
      <c r="A464" s="1">
        <v>45906</v>
      </c>
      <c r="B464" t="s">
        <v>20</v>
      </c>
    </row>
    <row r="465" spans="1:2" x14ac:dyDescent="0.35">
      <c r="A465" s="1">
        <v>45907</v>
      </c>
      <c r="B465" t="s">
        <v>20</v>
      </c>
    </row>
    <row r="466" spans="1:2" x14ac:dyDescent="0.35">
      <c r="A466" s="1">
        <v>45908</v>
      </c>
      <c r="B466" t="s">
        <v>20</v>
      </c>
    </row>
    <row r="467" spans="1:2" x14ac:dyDescent="0.35">
      <c r="A467" s="1">
        <v>45909</v>
      </c>
      <c r="B467" t="s">
        <v>21</v>
      </c>
    </row>
    <row r="468" spans="1:2" x14ac:dyDescent="0.35">
      <c r="A468" s="1">
        <v>45910</v>
      </c>
      <c r="B468" t="s">
        <v>21</v>
      </c>
    </row>
    <row r="469" spans="1:2" x14ac:dyDescent="0.35">
      <c r="A469" s="1">
        <v>45911</v>
      </c>
      <c r="B469" t="s">
        <v>21</v>
      </c>
    </row>
    <row r="470" spans="1:2" x14ac:dyDescent="0.35">
      <c r="A470" s="1">
        <v>45912</v>
      </c>
      <c r="B470" t="s">
        <v>21</v>
      </c>
    </row>
    <row r="471" spans="1:2" x14ac:dyDescent="0.35">
      <c r="A471" s="1">
        <v>45913</v>
      </c>
      <c r="B471" t="s">
        <v>21</v>
      </c>
    </row>
    <row r="472" spans="1:2" x14ac:dyDescent="0.35">
      <c r="A472" s="1">
        <v>45914</v>
      </c>
      <c r="B472" t="s">
        <v>21</v>
      </c>
    </row>
    <row r="473" spans="1:2" x14ac:dyDescent="0.35">
      <c r="A473" s="1">
        <v>45915</v>
      </c>
      <c r="B473" t="s">
        <v>21</v>
      </c>
    </row>
    <row r="474" spans="1:2" x14ac:dyDescent="0.35">
      <c r="A474" s="1">
        <v>45916</v>
      </c>
      <c r="B474" t="s">
        <v>22</v>
      </c>
    </row>
    <row r="475" spans="1:2" x14ac:dyDescent="0.35">
      <c r="A475" s="1">
        <v>45917</v>
      </c>
      <c r="B475" t="s">
        <v>22</v>
      </c>
    </row>
    <row r="476" spans="1:2" x14ac:dyDescent="0.35">
      <c r="A476" s="1">
        <v>45918</v>
      </c>
      <c r="B476" t="s">
        <v>22</v>
      </c>
    </row>
    <row r="477" spans="1:2" x14ac:dyDescent="0.35">
      <c r="A477" s="1">
        <v>45919</v>
      </c>
      <c r="B477" t="s">
        <v>22</v>
      </c>
    </row>
    <row r="478" spans="1:2" x14ac:dyDescent="0.35">
      <c r="A478" s="1">
        <v>45920</v>
      </c>
      <c r="B478" t="s">
        <v>22</v>
      </c>
    </row>
    <row r="479" spans="1:2" x14ac:dyDescent="0.35">
      <c r="A479" s="1">
        <v>45921</v>
      </c>
      <c r="B479" t="s">
        <v>22</v>
      </c>
    </row>
    <row r="480" spans="1:2" x14ac:dyDescent="0.35">
      <c r="A480" s="1">
        <v>45922</v>
      </c>
      <c r="B480" t="s">
        <v>22</v>
      </c>
    </row>
    <row r="481" spans="1:2" x14ac:dyDescent="0.35">
      <c r="A481" s="1">
        <v>45923</v>
      </c>
      <c r="B481" t="s">
        <v>26</v>
      </c>
    </row>
    <row r="482" spans="1:2" x14ac:dyDescent="0.35">
      <c r="A482" s="1">
        <v>45925</v>
      </c>
      <c r="B482" t="s">
        <v>26</v>
      </c>
    </row>
    <row r="483" spans="1:2" x14ac:dyDescent="0.35">
      <c r="A483" s="1">
        <v>45925</v>
      </c>
      <c r="B483" t="s">
        <v>26</v>
      </c>
    </row>
    <row r="484" spans="1:2" x14ac:dyDescent="0.35">
      <c r="A484" s="1">
        <v>45926</v>
      </c>
      <c r="B484" t="s">
        <v>26</v>
      </c>
    </row>
    <row r="485" spans="1:2" x14ac:dyDescent="0.35">
      <c r="A485" s="1">
        <v>45927</v>
      </c>
      <c r="B485" t="s">
        <v>26</v>
      </c>
    </row>
    <row r="486" spans="1:2" x14ac:dyDescent="0.35">
      <c r="A486" s="1">
        <v>45928</v>
      </c>
      <c r="B486" t="s">
        <v>26</v>
      </c>
    </row>
    <row r="487" spans="1:2" x14ac:dyDescent="0.35">
      <c r="A487" s="1">
        <v>45929</v>
      </c>
      <c r="B487" t="s">
        <v>26</v>
      </c>
    </row>
    <row r="488" spans="1:2" x14ac:dyDescent="0.35">
      <c r="A488" s="1">
        <v>45930</v>
      </c>
      <c r="B488" t="s">
        <v>27</v>
      </c>
    </row>
    <row r="489" spans="1:2" x14ac:dyDescent="0.35">
      <c r="A489" s="1">
        <v>45931</v>
      </c>
      <c r="B489" t="s">
        <v>27</v>
      </c>
    </row>
    <row r="490" spans="1:2" x14ac:dyDescent="0.35">
      <c r="A490" s="1">
        <v>45932</v>
      </c>
      <c r="B490" t="s">
        <v>27</v>
      </c>
    </row>
    <row r="491" spans="1:2" x14ac:dyDescent="0.35">
      <c r="A491" s="1">
        <v>45933</v>
      </c>
      <c r="B491" t="s">
        <v>27</v>
      </c>
    </row>
    <row r="492" spans="1:2" x14ac:dyDescent="0.35">
      <c r="A492" s="1">
        <v>45934</v>
      </c>
      <c r="B492" t="s">
        <v>27</v>
      </c>
    </row>
    <row r="493" spans="1:2" x14ac:dyDescent="0.35">
      <c r="A493" s="1">
        <v>45935</v>
      </c>
      <c r="B493" t="s">
        <v>27</v>
      </c>
    </row>
    <row r="494" spans="1:2" x14ac:dyDescent="0.35">
      <c r="A494" s="1">
        <v>45936</v>
      </c>
      <c r="B494" t="s">
        <v>27</v>
      </c>
    </row>
    <row r="495" spans="1:2" x14ac:dyDescent="0.35">
      <c r="A495" s="1">
        <v>45937</v>
      </c>
      <c r="B495" t="s">
        <v>28</v>
      </c>
    </row>
    <row r="496" spans="1:2" x14ac:dyDescent="0.35">
      <c r="A496" s="1">
        <v>45938</v>
      </c>
      <c r="B496" t="s">
        <v>28</v>
      </c>
    </row>
    <row r="497" spans="1:2" x14ac:dyDescent="0.35">
      <c r="A497" s="1">
        <v>45939</v>
      </c>
      <c r="B497" t="s">
        <v>28</v>
      </c>
    </row>
    <row r="498" spans="1:2" x14ac:dyDescent="0.35">
      <c r="A498" s="1">
        <v>45940</v>
      </c>
      <c r="B498" t="s">
        <v>28</v>
      </c>
    </row>
    <row r="499" spans="1:2" x14ac:dyDescent="0.35">
      <c r="A499" s="1">
        <v>45941</v>
      </c>
      <c r="B499" t="s">
        <v>28</v>
      </c>
    </row>
    <row r="500" spans="1:2" x14ac:dyDescent="0.35">
      <c r="A500" s="1">
        <v>45942</v>
      </c>
      <c r="B500" t="s">
        <v>28</v>
      </c>
    </row>
    <row r="501" spans="1:2" x14ac:dyDescent="0.35">
      <c r="A501" s="1">
        <v>45943</v>
      </c>
      <c r="B501" t="s">
        <v>28</v>
      </c>
    </row>
    <row r="502" spans="1:2" x14ac:dyDescent="0.35">
      <c r="A502" s="1">
        <v>45944</v>
      </c>
      <c r="B502" t="s">
        <v>29</v>
      </c>
    </row>
    <row r="503" spans="1:2" x14ac:dyDescent="0.35">
      <c r="A503" s="1">
        <v>45945</v>
      </c>
      <c r="B503" t="s">
        <v>29</v>
      </c>
    </row>
    <row r="504" spans="1:2" x14ac:dyDescent="0.35">
      <c r="A504" s="1">
        <v>45946</v>
      </c>
      <c r="B504" t="s">
        <v>29</v>
      </c>
    </row>
    <row r="505" spans="1:2" x14ac:dyDescent="0.35">
      <c r="A505" s="1">
        <v>45947</v>
      </c>
      <c r="B505" t="s">
        <v>29</v>
      </c>
    </row>
    <row r="506" spans="1:2" x14ac:dyDescent="0.35">
      <c r="A506" s="1">
        <v>45948</v>
      </c>
      <c r="B506" t="s">
        <v>29</v>
      </c>
    </row>
    <row r="507" spans="1:2" x14ac:dyDescent="0.35">
      <c r="A507" s="1">
        <v>45949</v>
      </c>
      <c r="B507" t="s">
        <v>29</v>
      </c>
    </row>
    <row r="508" spans="1:2" x14ac:dyDescent="0.35">
      <c r="A508" s="1">
        <v>45950</v>
      </c>
      <c r="B508" t="s">
        <v>29</v>
      </c>
    </row>
    <row r="509" spans="1:2" x14ac:dyDescent="0.35">
      <c r="A509" s="1">
        <v>45951</v>
      </c>
      <c r="B509" t="s">
        <v>30</v>
      </c>
    </row>
    <row r="510" spans="1:2" x14ac:dyDescent="0.35">
      <c r="A510" s="1">
        <v>45952</v>
      </c>
      <c r="B510" t="s">
        <v>30</v>
      </c>
    </row>
    <row r="511" spans="1:2" x14ac:dyDescent="0.35">
      <c r="A511" s="1">
        <v>45953</v>
      </c>
      <c r="B511" t="s">
        <v>30</v>
      </c>
    </row>
    <row r="512" spans="1:2" x14ac:dyDescent="0.35">
      <c r="A512" s="1">
        <v>45955</v>
      </c>
      <c r="B512" t="s">
        <v>30</v>
      </c>
    </row>
    <row r="513" spans="1:2" x14ac:dyDescent="0.35">
      <c r="A513" s="1">
        <v>45955</v>
      </c>
      <c r="B513" t="s">
        <v>30</v>
      </c>
    </row>
    <row r="514" spans="1:2" x14ac:dyDescent="0.35">
      <c r="A514" s="1">
        <v>45956</v>
      </c>
      <c r="B514" t="s">
        <v>30</v>
      </c>
    </row>
    <row r="515" spans="1:2" x14ac:dyDescent="0.35">
      <c r="A515" s="1">
        <v>45957</v>
      </c>
      <c r="B515" t="s">
        <v>30</v>
      </c>
    </row>
    <row r="516" spans="1:2" x14ac:dyDescent="0.35">
      <c r="A516" s="1">
        <v>45958</v>
      </c>
      <c r="B516" t="s">
        <v>31</v>
      </c>
    </row>
    <row r="517" spans="1:2" x14ac:dyDescent="0.35">
      <c r="A517" s="1">
        <v>45959</v>
      </c>
      <c r="B517" t="s">
        <v>31</v>
      </c>
    </row>
    <row r="518" spans="1:2" x14ac:dyDescent="0.35">
      <c r="A518" s="1">
        <v>45960</v>
      </c>
      <c r="B518" t="s">
        <v>31</v>
      </c>
    </row>
    <row r="519" spans="1:2" x14ac:dyDescent="0.35">
      <c r="A519" s="1">
        <v>45961</v>
      </c>
      <c r="B519" t="s">
        <v>31</v>
      </c>
    </row>
    <row r="520" spans="1:2" x14ac:dyDescent="0.35">
      <c r="A520" s="1">
        <v>45962</v>
      </c>
      <c r="B520" t="s">
        <v>31</v>
      </c>
    </row>
    <row r="521" spans="1:2" x14ac:dyDescent="0.35">
      <c r="A521" s="1">
        <v>45963</v>
      </c>
      <c r="B521" t="s">
        <v>31</v>
      </c>
    </row>
    <row r="522" spans="1:2" x14ac:dyDescent="0.35">
      <c r="A522" s="1">
        <v>45964</v>
      </c>
      <c r="B522" t="s">
        <v>31</v>
      </c>
    </row>
    <row r="523" spans="1:2" x14ac:dyDescent="0.35">
      <c r="A523" s="1">
        <v>45965</v>
      </c>
      <c r="B523" t="s">
        <v>32</v>
      </c>
    </row>
    <row r="524" spans="1:2" x14ac:dyDescent="0.35">
      <c r="A524" s="1">
        <v>45966</v>
      </c>
      <c r="B524" t="s">
        <v>32</v>
      </c>
    </row>
    <row r="525" spans="1:2" x14ac:dyDescent="0.35">
      <c r="A525" s="1">
        <v>45967</v>
      </c>
      <c r="B525" t="s">
        <v>32</v>
      </c>
    </row>
    <row r="526" spans="1:2" x14ac:dyDescent="0.35">
      <c r="A526" s="1">
        <v>45968</v>
      </c>
      <c r="B526" t="s">
        <v>32</v>
      </c>
    </row>
    <row r="527" spans="1:2" x14ac:dyDescent="0.35">
      <c r="A527" s="1">
        <v>45969</v>
      </c>
      <c r="B527" t="s">
        <v>32</v>
      </c>
    </row>
    <row r="528" spans="1:2" x14ac:dyDescent="0.35">
      <c r="A528" s="1">
        <v>45970</v>
      </c>
      <c r="B528" t="s">
        <v>32</v>
      </c>
    </row>
    <row r="529" spans="1:2" x14ac:dyDescent="0.35">
      <c r="A529" s="1">
        <v>45971</v>
      </c>
      <c r="B529" t="s">
        <v>32</v>
      </c>
    </row>
    <row r="530" spans="1:2" x14ac:dyDescent="0.35">
      <c r="A530" s="1">
        <v>45972</v>
      </c>
      <c r="B530" t="s">
        <v>34</v>
      </c>
    </row>
    <row r="531" spans="1:2" x14ac:dyDescent="0.35">
      <c r="A531" s="1">
        <v>45973</v>
      </c>
      <c r="B531" t="s">
        <v>34</v>
      </c>
    </row>
    <row r="532" spans="1:2" x14ac:dyDescent="0.35">
      <c r="A532" s="1">
        <v>45974</v>
      </c>
      <c r="B532" t="s">
        <v>34</v>
      </c>
    </row>
    <row r="533" spans="1:2" x14ac:dyDescent="0.35">
      <c r="A533" s="1">
        <v>45975</v>
      </c>
      <c r="B533" t="s">
        <v>34</v>
      </c>
    </row>
    <row r="534" spans="1:2" x14ac:dyDescent="0.35">
      <c r="A534" s="1">
        <v>45976</v>
      </c>
      <c r="B534" t="s">
        <v>34</v>
      </c>
    </row>
    <row r="535" spans="1:2" x14ac:dyDescent="0.35">
      <c r="A535" s="1">
        <v>45977</v>
      </c>
      <c r="B535" t="s">
        <v>34</v>
      </c>
    </row>
    <row r="536" spans="1:2" x14ac:dyDescent="0.35">
      <c r="A536" s="1">
        <v>45978</v>
      </c>
      <c r="B536" t="s">
        <v>34</v>
      </c>
    </row>
    <row r="537" spans="1:2" x14ac:dyDescent="0.35">
      <c r="A537" s="1">
        <v>45979</v>
      </c>
      <c r="B537" t="s">
        <v>35</v>
      </c>
    </row>
    <row r="538" spans="1:2" x14ac:dyDescent="0.35">
      <c r="A538" s="1">
        <v>45980</v>
      </c>
      <c r="B538" t="s">
        <v>35</v>
      </c>
    </row>
    <row r="539" spans="1:2" x14ac:dyDescent="0.35">
      <c r="A539" s="1">
        <v>45981</v>
      </c>
      <c r="B539" t="s">
        <v>35</v>
      </c>
    </row>
    <row r="540" spans="1:2" x14ac:dyDescent="0.35">
      <c r="A540" s="1">
        <v>45982</v>
      </c>
      <c r="B540" t="s">
        <v>35</v>
      </c>
    </row>
    <row r="541" spans="1:2" x14ac:dyDescent="0.35">
      <c r="A541" s="1">
        <v>45983</v>
      </c>
      <c r="B541" t="s">
        <v>35</v>
      </c>
    </row>
    <row r="542" spans="1:2" x14ac:dyDescent="0.35">
      <c r="A542" s="1">
        <v>45984</v>
      </c>
      <c r="B542" t="s">
        <v>35</v>
      </c>
    </row>
    <row r="543" spans="1:2" x14ac:dyDescent="0.35">
      <c r="A543" s="1">
        <v>45986</v>
      </c>
      <c r="B543" t="s">
        <v>35</v>
      </c>
    </row>
    <row r="544" spans="1:2" x14ac:dyDescent="0.35">
      <c r="A544" s="1">
        <v>45986</v>
      </c>
      <c r="B544" t="s">
        <v>36</v>
      </c>
    </row>
    <row r="545" spans="1:2" x14ac:dyDescent="0.35">
      <c r="A545" s="1">
        <v>45987</v>
      </c>
      <c r="B545" t="s">
        <v>36</v>
      </c>
    </row>
    <row r="546" spans="1:2" x14ac:dyDescent="0.35">
      <c r="A546" s="1">
        <v>45988</v>
      </c>
      <c r="B546" t="s">
        <v>36</v>
      </c>
    </row>
    <row r="547" spans="1:2" x14ac:dyDescent="0.35">
      <c r="A547" s="1">
        <v>45989</v>
      </c>
      <c r="B547" t="s">
        <v>36</v>
      </c>
    </row>
    <row r="548" spans="1:2" x14ac:dyDescent="0.35">
      <c r="A548" s="1">
        <v>45990</v>
      </c>
      <c r="B548" t="s">
        <v>36</v>
      </c>
    </row>
    <row r="549" spans="1:2" x14ac:dyDescent="0.35">
      <c r="A549" s="1">
        <v>45991</v>
      </c>
      <c r="B549" t="s">
        <v>36</v>
      </c>
    </row>
    <row r="550" spans="1:2" x14ac:dyDescent="0.35">
      <c r="A550" s="1">
        <v>45992</v>
      </c>
      <c r="B550" t="s">
        <v>36</v>
      </c>
    </row>
    <row r="551" spans="1:2" x14ac:dyDescent="0.35">
      <c r="A551" s="1">
        <v>45993</v>
      </c>
      <c r="B551" t="s">
        <v>37</v>
      </c>
    </row>
    <row r="552" spans="1:2" x14ac:dyDescent="0.35">
      <c r="A552" s="1">
        <v>45994</v>
      </c>
      <c r="B552" t="s">
        <v>37</v>
      </c>
    </row>
    <row r="553" spans="1:2" x14ac:dyDescent="0.35">
      <c r="A553" s="1">
        <v>45995</v>
      </c>
      <c r="B553" t="s">
        <v>37</v>
      </c>
    </row>
    <row r="554" spans="1:2" x14ac:dyDescent="0.35">
      <c r="A554" s="1">
        <v>45996</v>
      </c>
      <c r="B554" t="s">
        <v>37</v>
      </c>
    </row>
    <row r="555" spans="1:2" x14ac:dyDescent="0.35">
      <c r="A555" s="1">
        <v>45997</v>
      </c>
      <c r="B555" t="s">
        <v>37</v>
      </c>
    </row>
    <row r="556" spans="1:2" x14ac:dyDescent="0.35">
      <c r="A556" s="1">
        <v>45998</v>
      </c>
      <c r="B556" t="s">
        <v>37</v>
      </c>
    </row>
    <row r="557" spans="1:2" x14ac:dyDescent="0.35">
      <c r="A557" s="1">
        <v>45999</v>
      </c>
      <c r="B557" t="s">
        <v>37</v>
      </c>
    </row>
    <row r="558" spans="1:2" x14ac:dyDescent="0.35">
      <c r="A558" s="1">
        <v>46000</v>
      </c>
      <c r="B558" t="s">
        <v>38</v>
      </c>
    </row>
    <row r="559" spans="1:2" x14ac:dyDescent="0.35">
      <c r="A559" s="1">
        <v>46001</v>
      </c>
      <c r="B559" t="s">
        <v>38</v>
      </c>
    </row>
    <row r="560" spans="1:2" x14ac:dyDescent="0.35">
      <c r="A560" s="1">
        <v>46002</v>
      </c>
      <c r="B560" t="s">
        <v>38</v>
      </c>
    </row>
    <row r="561" spans="1:2" x14ac:dyDescent="0.35">
      <c r="A561" s="1">
        <v>46003</v>
      </c>
      <c r="B561" t="s">
        <v>38</v>
      </c>
    </row>
    <row r="562" spans="1:2" x14ac:dyDescent="0.35">
      <c r="A562" s="1">
        <v>46004</v>
      </c>
      <c r="B562" t="s">
        <v>38</v>
      </c>
    </row>
    <row r="563" spans="1:2" x14ac:dyDescent="0.35">
      <c r="A563" s="1">
        <v>46005</v>
      </c>
      <c r="B563" t="s">
        <v>38</v>
      </c>
    </row>
    <row r="564" spans="1:2" x14ac:dyDescent="0.35">
      <c r="A564" s="1">
        <v>46006</v>
      </c>
      <c r="B564" t="s">
        <v>38</v>
      </c>
    </row>
    <row r="565" spans="1:2" x14ac:dyDescent="0.35">
      <c r="A565" s="1">
        <v>46007</v>
      </c>
      <c r="B565" t="s">
        <v>39</v>
      </c>
    </row>
    <row r="566" spans="1:2" x14ac:dyDescent="0.35">
      <c r="A566" s="1">
        <v>46008</v>
      </c>
      <c r="B566" t="s">
        <v>39</v>
      </c>
    </row>
    <row r="567" spans="1:2" x14ac:dyDescent="0.35">
      <c r="A567" s="1">
        <v>46009</v>
      </c>
      <c r="B567" t="s">
        <v>39</v>
      </c>
    </row>
    <row r="568" spans="1:2" x14ac:dyDescent="0.35">
      <c r="A568" s="1">
        <v>46010</v>
      </c>
      <c r="B568" t="s">
        <v>39</v>
      </c>
    </row>
    <row r="569" spans="1:2" x14ac:dyDescent="0.35">
      <c r="A569" s="1">
        <v>46011</v>
      </c>
      <c r="B569" t="s">
        <v>39</v>
      </c>
    </row>
    <row r="570" spans="1:2" x14ac:dyDescent="0.35">
      <c r="A570" s="1">
        <v>46012</v>
      </c>
      <c r="B570" t="s">
        <v>39</v>
      </c>
    </row>
    <row r="571" spans="1:2" x14ac:dyDescent="0.35">
      <c r="A571" s="1">
        <v>46013</v>
      </c>
      <c r="B571" t="s">
        <v>39</v>
      </c>
    </row>
    <row r="572" spans="1:2" x14ac:dyDescent="0.35">
      <c r="A572" s="1">
        <v>46014</v>
      </c>
      <c r="B572" t="s">
        <v>40</v>
      </c>
    </row>
    <row r="573" spans="1:2" x14ac:dyDescent="0.35">
      <c r="A573" s="1">
        <v>46016</v>
      </c>
      <c r="B573" t="s">
        <v>40</v>
      </c>
    </row>
    <row r="574" spans="1:2" x14ac:dyDescent="0.35">
      <c r="A574" s="1">
        <v>46016</v>
      </c>
      <c r="B574" t="s">
        <v>40</v>
      </c>
    </row>
    <row r="575" spans="1:2" x14ac:dyDescent="0.35">
      <c r="A575" s="1">
        <v>46017</v>
      </c>
      <c r="B575" t="s">
        <v>40</v>
      </c>
    </row>
    <row r="576" spans="1:2" x14ac:dyDescent="0.35">
      <c r="A576" s="1">
        <v>46018</v>
      </c>
      <c r="B576" t="s">
        <v>40</v>
      </c>
    </row>
    <row r="577" spans="1:2" x14ac:dyDescent="0.35">
      <c r="A577" s="1">
        <v>46019</v>
      </c>
      <c r="B577" t="s">
        <v>40</v>
      </c>
    </row>
    <row r="578" spans="1:2" x14ac:dyDescent="0.35">
      <c r="A578" s="1">
        <v>46020</v>
      </c>
      <c r="B578" t="s">
        <v>40</v>
      </c>
    </row>
    <row r="579" spans="1:2" x14ac:dyDescent="0.35">
      <c r="A579" s="1">
        <v>46021</v>
      </c>
      <c r="B579" t="s">
        <v>41</v>
      </c>
    </row>
    <row r="580" spans="1:2" x14ac:dyDescent="0.35">
      <c r="A580" s="1">
        <v>46022</v>
      </c>
      <c r="B580" t="s">
        <v>41</v>
      </c>
    </row>
    <row r="581" spans="1:2" x14ac:dyDescent="0.35">
      <c r="A581" s="1">
        <v>45658</v>
      </c>
      <c r="B581" t="s">
        <v>41</v>
      </c>
    </row>
    <row r="582" spans="1:2" x14ac:dyDescent="0.35">
      <c r="A582" s="1">
        <v>45659</v>
      </c>
      <c r="B582" t="s">
        <v>41</v>
      </c>
    </row>
    <row r="583" spans="1:2" x14ac:dyDescent="0.35">
      <c r="A583" s="1">
        <v>45660</v>
      </c>
      <c r="B583" t="s">
        <v>41</v>
      </c>
    </row>
    <row r="584" spans="1:2" x14ac:dyDescent="0.35">
      <c r="A584" s="1">
        <v>45661</v>
      </c>
      <c r="B584" t="s">
        <v>41</v>
      </c>
    </row>
    <row r="585" spans="1:2" x14ac:dyDescent="0.35">
      <c r="A585" s="1">
        <v>45662</v>
      </c>
      <c r="B585" t="s">
        <v>41</v>
      </c>
    </row>
    <row r="586" spans="1:2" x14ac:dyDescent="0.35">
      <c r="A586" s="1">
        <v>45663</v>
      </c>
      <c r="B586" t="s">
        <v>42</v>
      </c>
    </row>
    <row r="587" spans="1:2" x14ac:dyDescent="0.35">
      <c r="A587" s="1">
        <v>45664</v>
      </c>
      <c r="B587" t="s">
        <v>42</v>
      </c>
    </row>
    <row r="588" spans="1:2" x14ac:dyDescent="0.35">
      <c r="A588" s="1">
        <v>45665</v>
      </c>
      <c r="B588" t="s">
        <v>42</v>
      </c>
    </row>
    <row r="589" spans="1:2" x14ac:dyDescent="0.35">
      <c r="A589" s="1">
        <v>45666</v>
      </c>
      <c r="B589" t="s">
        <v>42</v>
      </c>
    </row>
    <row r="590" spans="1:2" x14ac:dyDescent="0.35">
      <c r="A590" s="1">
        <v>45667</v>
      </c>
      <c r="B590" t="s">
        <v>42</v>
      </c>
    </row>
    <row r="591" spans="1:2" x14ac:dyDescent="0.35">
      <c r="A591" s="1">
        <v>45668</v>
      </c>
      <c r="B591" t="s">
        <v>42</v>
      </c>
    </row>
    <row r="592" spans="1:2" x14ac:dyDescent="0.35">
      <c r="A592" s="1">
        <v>45669</v>
      </c>
      <c r="B592" t="s">
        <v>42</v>
      </c>
    </row>
    <row r="593" spans="1:2" x14ac:dyDescent="0.35">
      <c r="A593" s="1">
        <v>45670</v>
      </c>
      <c r="B593" t="s">
        <v>43</v>
      </c>
    </row>
    <row r="594" spans="1:2" x14ac:dyDescent="0.35">
      <c r="A594" s="1">
        <v>45671</v>
      </c>
      <c r="B594" t="s">
        <v>43</v>
      </c>
    </row>
    <row r="595" spans="1:2" x14ac:dyDescent="0.35">
      <c r="A595" s="1">
        <v>45672</v>
      </c>
      <c r="B595" t="s">
        <v>43</v>
      </c>
    </row>
    <row r="596" spans="1:2" x14ac:dyDescent="0.35">
      <c r="A596" s="1">
        <v>45673</v>
      </c>
      <c r="B596" t="s">
        <v>43</v>
      </c>
    </row>
    <row r="597" spans="1:2" x14ac:dyDescent="0.35">
      <c r="A597" s="1">
        <v>45674</v>
      </c>
      <c r="B597" t="s">
        <v>43</v>
      </c>
    </row>
    <row r="598" spans="1:2" x14ac:dyDescent="0.35">
      <c r="A598" s="1">
        <v>45675</v>
      </c>
      <c r="B598" t="s">
        <v>43</v>
      </c>
    </row>
    <row r="599" spans="1:2" x14ac:dyDescent="0.35">
      <c r="A599" s="1">
        <v>45676</v>
      </c>
      <c r="B599" t="s">
        <v>43</v>
      </c>
    </row>
    <row r="600" spans="1:2" x14ac:dyDescent="0.35">
      <c r="A600" s="1">
        <v>45677</v>
      </c>
      <c r="B600" t="s">
        <v>44</v>
      </c>
    </row>
    <row r="601" spans="1:2" x14ac:dyDescent="0.35">
      <c r="A601" s="1">
        <v>45678</v>
      </c>
      <c r="B601" t="s">
        <v>44</v>
      </c>
    </row>
    <row r="602" spans="1:2" x14ac:dyDescent="0.35">
      <c r="A602" s="1">
        <v>45679</v>
      </c>
      <c r="B602" t="s">
        <v>44</v>
      </c>
    </row>
    <row r="603" spans="1:2" x14ac:dyDescent="0.35">
      <c r="A603" s="1">
        <v>45680</v>
      </c>
      <c r="B603" t="s">
        <v>44</v>
      </c>
    </row>
    <row r="604" spans="1:2" x14ac:dyDescent="0.35">
      <c r="A604" s="1">
        <v>45682</v>
      </c>
      <c r="B604" t="s">
        <v>44</v>
      </c>
    </row>
    <row r="605" spans="1:2" x14ac:dyDescent="0.35">
      <c r="A605" s="1">
        <v>45682</v>
      </c>
      <c r="B605" t="s">
        <v>44</v>
      </c>
    </row>
    <row r="606" spans="1:2" x14ac:dyDescent="0.35">
      <c r="A606" s="1">
        <v>45683</v>
      </c>
      <c r="B606" t="s">
        <v>44</v>
      </c>
    </row>
    <row r="607" spans="1:2" x14ac:dyDescent="0.35">
      <c r="A607" s="1">
        <v>45684</v>
      </c>
      <c r="B607" t="s">
        <v>45</v>
      </c>
    </row>
    <row r="608" spans="1:2" x14ac:dyDescent="0.35">
      <c r="A608" s="1">
        <v>45685</v>
      </c>
      <c r="B608" t="s">
        <v>45</v>
      </c>
    </row>
    <row r="609" spans="1:2" x14ac:dyDescent="0.35">
      <c r="A609" s="1">
        <v>45686</v>
      </c>
      <c r="B609" t="s">
        <v>45</v>
      </c>
    </row>
    <row r="610" spans="1:2" x14ac:dyDescent="0.35">
      <c r="A610" s="1">
        <v>45687</v>
      </c>
      <c r="B610" t="s">
        <v>45</v>
      </c>
    </row>
    <row r="611" spans="1:2" x14ac:dyDescent="0.35">
      <c r="A611" s="1">
        <v>45688</v>
      </c>
      <c r="B611" t="s">
        <v>45</v>
      </c>
    </row>
    <row r="612" spans="1:2" x14ac:dyDescent="0.35">
      <c r="A612" s="1">
        <v>45689</v>
      </c>
      <c r="B612" t="s">
        <v>45</v>
      </c>
    </row>
    <row r="613" spans="1:2" x14ac:dyDescent="0.35">
      <c r="A613" s="1">
        <v>45690</v>
      </c>
      <c r="B613" t="s">
        <v>45</v>
      </c>
    </row>
    <row r="614" spans="1:2" x14ac:dyDescent="0.35">
      <c r="A614" s="1">
        <v>45691</v>
      </c>
      <c r="B614" t="s">
        <v>46</v>
      </c>
    </row>
    <row r="615" spans="1:2" x14ac:dyDescent="0.35">
      <c r="A615" s="1">
        <v>45692</v>
      </c>
      <c r="B615" t="s">
        <v>46</v>
      </c>
    </row>
    <row r="616" spans="1:2" x14ac:dyDescent="0.35">
      <c r="A616" s="1">
        <v>45693</v>
      </c>
      <c r="B616" t="s">
        <v>46</v>
      </c>
    </row>
    <row r="617" spans="1:2" x14ac:dyDescent="0.35">
      <c r="A617" s="1">
        <v>45694</v>
      </c>
      <c r="B617" t="s">
        <v>46</v>
      </c>
    </row>
    <row r="618" spans="1:2" x14ac:dyDescent="0.35">
      <c r="A618" s="1">
        <v>45695</v>
      </c>
      <c r="B618" t="s">
        <v>46</v>
      </c>
    </row>
    <row r="619" spans="1:2" x14ac:dyDescent="0.35">
      <c r="A619" s="1">
        <v>45696</v>
      </c>
      <c r="B619" t="s">
        <v>46</v>
      </c>
    </row>
    <row r="620" spans="1:2" x14ac:dyDescent="0.35">
      <c r="A620" s="1">
        <v>45697</v>
      </c>
      <c r="B620" t="s">
        <v>46</v>
      </c>
    </row>
    <row r="621" spans="1:2" x14ac:dyDescent="0.35">
      <c r="A621" s="1">
        <v>45698</v>
      </c>
      <c r="B621" t="s">
        <v>47</v>
      </c>
    </row>
    <row r="622" spans="1:2" x14ac:dyDescent="0.35">
      <c r="A622" s="1">
        <v>45699</v>
      </c>
      <c r="B622" t="s">
        <v>47</v>
      </c>
    </row>
    <row r="623" spans="1:2" x14ac:dyDescent="0.35">
      <c r="A623" s="1">
        <v>45700</v>
      </c>
      <c r="B623" t="s">
        <v>47</v>
      </c>
    </row>
    <row r="624" spans="1:2" x14ac:dyDescent="0.35">
      <c r="A624" s="1">
        <v>45701</v>
      </c>
      <c r="B624" t="s">
        <v>47</v>
      </c>
    </row>
    <row r="625" spans="1:2" x14ac:dyDescent="0.35">
      <c r="A625" s="1">
        <v>45702</v>
      </c>
      <c r="B625" t="s">
        <v>47</v>
      </c>
    </row>
    <row r="626" spans="1:2" x14ac:dyDescent="0.35">
      <c r="A626" s="1">
        <v>45703</v>
      </c>
      <c r="B626" t="s">
        <v>47</v>
      </c>
    </row>
    <row r="627" spans="1:2" x14ac:dyDescent="0.35">
      <c r="A627" s="1">
        <v>45704</v>
      </c>
      <c r="B627" t="s">
        <v>47</v>
      </c>
    </row>
    <row r="628" spans="1:2" x14ac:dyDescent="0.35">
      <c r="A628" s="1">
        <v>45705</v>
      </c>
      <c r="B628" t="s">
        <v>48</v>
      </c>
    </row>
    <row r="629" spans="1:2" x14ac:dyDescent="0.35">
      <c r="A629" s="1">
        <v>45706</v>
      </c>
      <c r="B629" t="s">
        <v>48</v>
      </c>
    </row>
    <row r="630" spans="1:2" x14ac:dyDescent="0.35">
      <c r="A630" s="1">
        <v>45707</v>
      </c>
      <c r="B630" t="s">
        <v>48</v>
      </c>
    </row>
    <row r="631" spans="1:2" x14ac:dyDescent="0.35">
      <c r="A631" s="1">
        <v>45708</v>
      </c>
      <c r="B631" t="s">
        <v>48</v>
      </c>
    </row>
    <row r="632" spans="1:2" x14ac:dyDescent="0.35">
      <c r="A632" s="1">
        <v>45709</v>
      </c>
      <c r="B632" t="s">
        <v>48</v>
      </c>
    </row>
    <row r="633" spans="1:2" x14ac:dyDescent="0.35">
      <c r="A633" s="1">
        <v>45710</v>
      </c>
      <c r="B633" t="s">
        <v>48</v>
      </c>
    </row>
    <row r="634" spans="1:2" x14ac:dyDescent="0.35">
      <c r="A634" s="1">
        <v>45711</v>
      </c>
      <c r="B634" t="s">
        <v>48</v>
      </c>
    </row>
    <row r="635" spans="1:2" x14ac:dyDescent="0.35">
      <c r="A635" s="1">
        <v>45713</v>
      </c>
      <c r="B635" t="s">
        <v>49</v>
      </c>
    </row>
    <row r="636" spans="1:2" x14ac:dyDescent="0.35">
      <c r="A636" s="1">
        <v>45713</v>
      </c>
      <c r="B636" t="s">
        <v>49</v>
      </c>
    </row>
    <row r="637" spans="1:2" x14ac:dyDescent="0.35">
      <c r="A637" s="1">
        <v>45714</v>
      </c>
      <c r="B637" t="s">
        <v>49</v>
      </c>
    </row>
    <row r="638" spans="1:2" x14ac:dyDescent="0.35">
      <c r="A638" s="1">
        <v>45715</v>
      </c>
      <c r="B638" t="s">
        <v>49</v>
      </c>
    </row>
    <row r="639" spans="1:2" x14ac:dyDescent="0.35">
      <c r="A639" s="1">
        <v>45716</v>
      </c>
      <c r="B639" t="s">
        <v>49</v>
      </c>
    </row>
    <row r="640" spans="1:2" x14ac:dyDescent="0.35">
      <c r="A640" s="1">
        <v>45717</v>
      </c>
      <c r="B640" t="s">
        <v>49</v>
      </c>
    </row>
    <row r="641" spans="1:2" x14ac:dyDescent="0.35">
      <c r="A641" s="1">
        <v>45718</v>
      </c>
      <c r="B641" t="s">
        <v>49</v>
      </c>
    </row>
    <row r="642" spans="1:2" x14ac:dyDescent="0.35">
      <c r="A642" s="1">
        <v>45719</v>
      </c>
      <c r="B642" t="s">
        <v>50</v>
      </c>
    </row>
    <row r="643" spans="1:2" x14ac:dyDescent="0.35">
      <c r="A643" s="1">
        <v>45720</v>
      </c>
      <c r="B643" t="s">
        <v>50</v>
      </c>
    </row>
    <row r="644" spans="1:2" x14ac:dyDescent="0.35">
      <c r="A644" s="1">
        <v>45721</v>
      </c>
      <c r="B644" t="s">
        <v>50</v>
      </c>
    </row>
    <row r="645" spans="1:2" x14ac:dyDescent="0.35">
      <c r="A645" s="1">
        <v>45722</v>
      </c>
      <c r="B645" t="s">
        <v>50</v>
      </c>
    </row>
    <row r="646" spans="1:2" x14ac:dyDescent="0.35">
      <c r="A646" s="1">
        <v>45723</v>
      </c>
      <c r="B646" t="s">
        <v>50</v>
      </c>
    </row>
    <row r="647" spans="1:2" x14ac:dyDescent="0.35">
      <c r="A647" s="1">
        <v>45724</v>
      </c>
      <c r="B647" t="s">
        <v>50</v>
      </c>
    </row>
    <row r="648" spans="1:2" x14ac:dyDescent="0.35">
      <c r="A648" s="1">
        <v>45725</v>
      </c>
      <c r="B648" t="s">
        <v>50</v>
      </c>
    </row>
    <row r="649" spans="1:2" x14ac:dyDescent="0.35">
      <c r="A649" s="1">
        <v>45726</v>
      </c>
      <c r="B649" t="s">
        <v>51</v>
      </c>
    </row>
    <row r="650" spans="1:2" x14ac:dyDescent="0.35">
      <c r="A650" s="1">
        <v>45727</v>
      </c>
      <c r="B650" t="s">
        <v>51</v>
      </c>
    </row>
    <row r="651" spans="1:2" x14ac:dyDescent="0.35">
      <c r="A651" s="1">
        <v>45728</v>
      </c>
      <c r="B651" t="s">
        <v>51</v>
      </c>
    </row>
    <row r="652" spans="1:2" x14ac:dyDescent="0.35">
      <c r="A652" s="1">
        <v>45729</v>
      </c>
      <c r="B652" t="s">
        <v>51</v>
      </c>
    </row>
    <row r="653" spans="1:2" x14ac:dyDescent="0.35">
      <c r="A653" s="1">
        <v>45730</v>
      </c>
      <c r="B653" t="s">
        <v>51</v>
      </c>
    </row>
    <row r="654" spans="1:2" x14ac:dyDescent="0.35">
      <c r="A654" s="1">
        <v>45731</v>
      </c>
      <c r="B654" t="s">
        <v>51</v>
      </c>
    </row>
    <row r="655" spans="1:2" x14ac:dyDescent="0.35">
      <c r="A655" s="1">
        <v>45732</v>
      </c>
      <c r="B655" t="s">
        <v>51</v>
      </c>
    </row>
    <row r="656" spans="1:2" x14ac:dyDescent="0.35">
      <c r="A656" s="1">
        <v>45733</v>
      </c>
      <c r="B656" t="s">
        <v>52</v>
      </c>
    </row>
    <row r="657" spans="1:2" x14ac:dyDescent="0.35">
      <c r="A657" s="1">
        <v>45734</v>
      </c>
      <c r="B657" t="s">
        <v>52</v>
      </c>
    </row>
    <row r="658" spans="1:2" x14ac:dyDescent="0.35">
      <c r="A658" s="1">
        <v>45735</v>
      </c>
      <c r="B658" t="s">
        <v>52</v>
      </c>
    </row>
    <row r="659" spans="1:2" x14ac:dyDescent="0.35">
      <c r="A659" s="1">
        <v>45736</v>
      </c>
      <c r="B659" t="s">
        <v>52</v>
      </c>
    </row>
    <row r="660" spans="1:2" x14ac:dyDescent="0.35">
      <c r="A660" s="1">
        <v>45737</v>
      </c>
      <c r="B660" t="s">
        <v>52</v>
      </c>
    </row>
    <row r="661" spans="1:2" x14ac:dyDescent="0.35">
      <c r="A661" s="1">
        <v>45738</v>
      </c>
      <c r="B661" t="s">
        <v>52</v>
      </c>
    </row>
    <row r="662" spans="1:2" x14ac:dyDescent="0.35">
      <c r="A662" s="1">
        <v>45739</v>
      </c>
      <c r="B662" t="s">
        <v>52</v>
      </c>
    </row>
    <row r="663" spans="1:2" x14ac:dyDescent="0.35">
      <c r="A663" s="1">
        <v>45741</v>
      </c>
      <c r="B663" t="s">
        <v>53</v>
      </c>
    </row>
    <row r="664" spans="1:2" x14ac:dyDescent="0.35">
      <c r="A664" s="1">
        <v>45741</v>
      </c>
      <c r="B664" t="s">
        <v>53</v>
      </c>
    </row>
    <row r="665" spans="1:2" x14ac:dyDescent="0.35">
      <c r="A665" s="1">
        <v>45742</v>
      </c>
      <c r="B665" t="s">
        <v>53</v>
      </c>
    </row>
    <row r="666" spans="1:2" x14ac:dyDescent="0.35">
      <c r="A666" s="1">
        <v>45743</v>
      </c>
      <c r="B666" t="s">
        <v>53</v>
      </c>
    </row>
    <row r="667" spans="1:2" x14ac:dyDescent="0.35">
      <c r="A667" s="1">
        <v>45744</v>
      </c>
      <c r="B667" t="s">
        <v>53</v>
      </c>
    </row>
    <row r="668" spans="1:2" x14ac:dyDescent="0.35">
      <c r="A668" s="1">
        <v>45745</v>
      </c>
      <c r="B668" t="s">
        <v>53</v>
      </c>
    </row>
    <row r="669" spans="1:2" x14ac:dyDescent="0.35">
      <c r="A669" s="1">
        <v>45746</v>
      </c>
      <c r="B669" t="s">
        <v>53</v>
      </c>
    </row>
    <row r="670" spans="1:2" x14ac:dyDescent="0.35">
      <c r="A670" s="1">
        <v>45747</v>
      </c>
      <c r="B670" t="s">
        <v>54</v>
      </c>
    </row>
    <row r="671" spans="1:2" x14ac:dyDescent="0.35">
      <c r="A671" s="1">
        <v>45748</v>
      </c>
      <c r="B671" t="s">
        <v>54</v>
      </c>
    </row>
    <row r="672" spans="1:2" x14ac:dyDescent="0.35">
      <c r="A672" s="1">
        <v>45749</v>
      </c>
      <c r="B672" t="s">
        <v>54</v>
      </c>
    </row>
    <row r="673" spans="1:2" x14ac:dyDescent="0.35">
      <c r="A673" s="1">
        <v>45750</v>
      </c>
      <c r="B673" t="s">
        <v>54</v>
      </c>
    </row>
    <row r="674" spans="1:2" x14ac:dyDescent="0.35">
      <c r="A674" s="1">
        <v>45751</v>
      </c>
      <c r="B674" t="s">
        <v>54</v>
      </c>
    </row>
    <row r="675" spans="1:2" x14ac:dyDescent="0.35">
      <c r="A675" s="1">
        <v>45752</v>
      </c>
      <c r="B675" t="s">
        <v>54</v>
      </c>
    </row>
    <row r="676" spans="1:2" x14ac:dyDescent="0.35">
      <c r="A676" s="1">
        <v>45753</v>
      </c>
      <c r="B676" t="s">
        <v>54</v>
      </c>
    </row>
    <row r="677" spans="1:2" x14ac:dyDescent="0.35">
      <c r="A677" s="1">
        <v>45754</v>
      </c>
      <c r="B677" t="s">
        <v>55</v>
      </c>
    </row>
    <row r="678" spans="1:2" x14ac:dyDescent="0.35">
      <c r="A678" s="1">
        <v>45755</v>
      </c>
      <c r="B678" t="s">
        <v>55</v>
      </c>
    </row>
    <row r="679" spans="1:2" x14ac:dyDescent="0.35">
      <c r="A679" s="1">
        <v>45756</v>
      </c>
      <c r="B679" t="s">
        <v>55</v>
      </c>
    </row>
    <row r="680" spans="1:2" x14ac:dyDescent="0.35">
      <c r="A680" s="1">
        <v>45757</v>
      </c>
      <c r="B680" t="s">
        <v>55</v>
      </c>
    </row>
    <row r="681" spans="1:2" x14ac:dyDescent="0.35">
      <c r="A681" s="1">
        <v>45758</v>
      </c>
      <c r="B681" t="s">
        <v>55</v>
      </c>
    </row>
    <row r="682" spans="1:2" x14ac:dyDescent="0.35">
      <c r="A682" s="1">
        <v>45759</v>
      </c>
      <c r="B682" t="s">
        <v>55</v>
      </c>
    </row>
    <row r="683" spans="1:2" x14ac:dyDescent="0.35">
      <c r="A683" s="1">
        <v>45760</v>
      </c>
      <c r="B683" t="s">
        <v>55</v>
      </c>
    </row>
    <row r="684" spans="1:2" x14ac:dyDescent="0.35">
      <c r="A684" s="1">
        <v>45761</v>
      </c>
      <c r="B684" t="s">
        <v>56</v>
      </c>
    </row>
    <row r="685" spans="1:2" x14ac:dyDescent="0.35">
      <c r="A685" s="1">
        <v>45762</v>
      </c>
      <c r="B685" t="s">
        <v>56</v>
      </c>
    </row>
    <row r="686" spans="1:2" x14ac:dyDescent="0.35">
      <c r="A686" s="1">
        <v>45763</v>
      </c>
      <c r="B686" t="s">
        <v>56</v>
      </c>
    </row>
    <row r="687" spans="1:2" x14ac:dyDescent="0.35">
      <c r="A687" s="1">
        <v>45764</v>
      </c>
      <c r="B687" t="s">
        <v>56</v>
      </c>
    </row>
    <row r="688" spans="1:2" x14ac:dyDescent="0.35">
      <c r="A688" s="1">
        <v>45765</v>
      </c>
      <c r="B688" t="s">
        <v>56</v>
      </c>
    </row>
    <row r="689" spans="1:2" x14ac:dyDescent="0.35">
      <c r="A689" s="1">
        <v>45766</v>
      </c>
      <c r="B689" t="s">
        <v>56</v>
      </c>
    </row>
    <row r="690" spans="1:2" x14ac:dyDescent="0.35">
      <c r="A690" s="1">
        <v>45767</v>
      </c>
      <c r="B690" t="s">
        <v>56</v>
      </c>
    </row>
    <row r="691" spans="1:2" x14ac:dyDescent="0.35">
      <c r="A691" s="1">
        <v>45768</v>
      </c>
      <c r="B691" t="s">
        <v>57</v>
      </c>
    </row>
    <row r="692" spans="1:2" x14ac:dyDescent="0.35">
      <c r="A692" s="1">
        <v>45769</v>
      </c>
      <c r="B692" t="s">
        <v>57</v>
      </c>
    </row>
    <row r="693" spans="1:2" x14ac:dyDescent="0.35">
      <c r="A693" s="1">
        <v>45770</v>
      </c>
      <c r="B693" t="s">
        <v>57</v>
      </c>
    </row>
    <row r="694" spans="1:2" x14ac:dyDescent="0.35">
      <c r="A694" s="1">
        <v>45772</v>
      </c>
      <c r="B694" t="s">
        <v>57</v>
      </c>
    </row>
    <row r="695" spans="1:2" x14ac:dyDescent="0.35">
      <c r="A695" s="1">
        <v>45772</v>
      </c>
      <c r="B695" t="s">
        <v>57</v>
      </c>
    </row>
    <row r="696" spans="1:2" x14ac:dyDescent="0.35">
      <c r="A696" s="1">
        <v>45773</v>
      </c>
      <c r="B696" t="s">
        <v>57</v>
      </c>
    </row>
    <row r="697" spans="1:2" x14ac:dyDescent="0.35">
      <c r="A697" s="1">
        <v>45774</v>
      </c>
      <c r="B697" t="s">
        <v>57</v>
      </c>
    </row>
    <row r="698" spans="1:2" x14ac:dyDescent="0.35">
      <c r="A698" s="1">
        <v>45775</v>
      </c>
      <c r="B698" t="s">
        <v>58</v>
      </c>
    </row>
    <row r="699" spans="1:2" x14ac:dyDescent="0.35">
      <c r="A699" s="1">
        <v>45776</v>
      </c>
      <c r="B699" t="s">
        <v>58</v>
      </c>
    </row>
    <row r="700" spans="1:2" x14ac:dyDescent="0.35">
      <c r="A700" s="1">
        <v>45777</v>
      </c>
      <c r="B700" t="s">
        <v>58</v>
      </c>
    </row>
    <row r="701" spans="1:2" x14ac:dyDescent="0.35">
      <c r="A701" s="1">
        <v>45778</v>
      </c>
      <c r="B701" t="s">
        <v>58</v>
      </c>
    </row>
    <row r="702" spans="1:2" x14ac:dyDescent="0.35">
      <c r="A702" s="1">
        <v>45779</v>
      </c>
      <c r="B702" t="s">
        <v>58</v>
      </c>
    </row>
    <row r="703" spans="1:2" x14ac:dyDescent="0.35">
      <c r="A703" s="1">
        <v>45780</v>
      </c>
      <c r="B703" t="s">
        <v>58</v>
      </c>
    </row>
    <row r="704" spans="1:2" x14ac:dyDescent="0.35">
      <c r="A704" s="1">
        <v>45781</v>
      </c>
      <c r="B704" t="s">
        <v>58</v>
      </c>
    </row>
    <row r="705" spans="1:2" x14ac:dyDescent="0.35">
      <c r="A705" s="1">
        <v>45782</v>
      </c>
      <c r="B705" t="s">
        <v>59</v>
      </c>
    </row>
    <row r="706" spans="1:2" x14ac:dyDescent="0.35">
      <c r="A706" s="1">
        <v>45783</v>
      </c>
      <c r="B706" t="s">
        <v>59</v>
      </c>
    </row>
    <row r="707" spans="1:2" x14ac:dyDescent="0.35">
      <c r="A707" s="1">
        <v>45784</v>
      </c>
      <c r="B707" t="s">
        <v>59</v>
      </c>
    </row>
    <row r="708" spans="1:2" x14ac:dyDescent="0.35">
      <c r="A708" s="1">
        <v>45785</v>
      </c>
      <c r="B708" t="s">
        <v>59</v>
      </c>
    </row>
    <row r="709" spans="1:2" x14ac:dyDescent="0.35">
      <c r="A709" s="1">
        <v>45786</v>
      </c>
      <c r="B709" t="s">
        <v>59</v>
      </c>
    </row>
    <row r="710" spans="1:2" x14ac:dyDescent="0.35">
      <c r="A710" s="1">
        <v>45787</v>
      </c>
      <c r="B710" t="s">
        <v>59</v>
      </c>
    </row>
    <row r="711" spans="1:2" x14ac:dyDescent="0.35">
      <c r="A711" s="1">
        <v>45788</v>
      </c>
      <c r="B711" t="s">
        <v>59</v>
      </c>
    </row>
    <row r="712" spans="1:2" x14ac:dyDescent="0.35">
      <c r="A712" s="1">
        <v>45789</v>
      </c>
      <c r="B712" t="s">
        <v>60</v>
      </c>
    </row>
    <row r="713" spans="1:2" x14ac:dyDescent="0.35">
      <c r="A713" s="1">
        <v>45790</v>
      </c>
      <c r="B713" t="s">
        <v>60</v>
      </c>
    </row>
    <row r="714" spans="1:2" x14ac:dyDescent="0.35">
      <c r="A714" s="1">
        <v>45791</v>
      </c>
      <c r="B714" t="s">
        <v>60</v>
      </c>
    </row>
    <row r="715" spans="1:2" x14ac:dyDescent="0.35">
      <c r="A715" s="1">
        <v>45792</v>
      </c>
      <c r="B715" t="s">
        <v>60</v>
      </c>
    </row>
    <row r="716" spans="1:2" x14ac:dyDescent="0.35">
      <c r="A716" s="1">
        <v>45793</v>
      </c>
      <c r="B716" t="s">
        <v>60</v>
      </c>
    </row>
    <row r="717" spans="1:2" x14ac:dyDescent="0.35">
      <c r="A717" s="1">
        <v>45794</v>
      </c>
      <c r="B717" t="s">
        <v>60</v>
      </c>
    </row>
    <row r="718" spans="1:2" x14ac:dyDescent="0.35">
      <c r="A718" s="1">
        <v>45795</v>
      </c>
      <c r="B718" t="s">
        <v>60</v>
      </c>
    </row>
    <row r="719" spans="1:2" x14ac:dyDescent="0.35">
      <c r="A719" s="1">
        <v>45796</v>
      </c>
      <c r="B719" t="s">
        <v>61</v>
      </c>
    </row>
    <row r="720" spans="1:2" x14ac:dyDescent="0.35">
      <c r="A720" s="1">
        <v>45797</v>
      </c>
      <c r="B720" t="s">
        <v>61</v>
      </c>
    </row>
    <row r="721" spans="1:2" x14ac:dyDescent="0.35">
      <c r="A721" s="1">
        <v>45798</v>
      </c>
      <c r="B721" t="s">
        <v>61</v>
      </c>
    </row>
    <row r="722" spans="1:2" x14ac:dyDescent="0.35">
      <c r="A722" s="1">
        <v>45799</v>
      </c>
      <c r="B722" t="s">
        <v>61</v>
      </c>
    </row>
    <row r="723" spans="1:2" x14ac:dyDescent="0.35">
      <c r="A723" s="1">
        <v>45800</v>
      </c>
      <c r="B723" t="s">
        <v>61</v>
      </c>
    </row>
    <row r="724" spans="1:2" x14ac:dyDescent="0.35">
      <c r="A724" s="1">
        <v>45802</v>
      </c>
      <c r="B724" t="s">
        <v>61</v>
      </c>
    </row>
    <row r="725" spans="1:2" x14ac:dyDescent="0.35">
      <c r="A725" s="1">
        <v>45802</v>
      </c>
      <c r="B725" t="s">
        <v>61</v>
      </c>
    </row>
    <row r="726" spans="1:2" x14ac:dyDescent="0.35">
      <c r="A726" s="1">
        <v>45803</v>
      </c>
      <c r="B726" t="s">
        <v>65</v>
      </c>
    </row>
    <row r="727" spans="1:2" x14ac:dyDescent="0.35">
      <c r="A727" s="1">
        <v>45804</v>
      </c>
      <c r="B727" t="s">
        <v>65</v>
      </c>
    </row>
    <row r="728" spans="1:2" x14ac:dyDescent="0.35">
      <c r="A728" s="1">
        <v>45805</v>
      </c>
      <c r="B728" t="s">
        <v>65</v>
      </c>
    </row>
    <row r="729" spans="1:2" x14ac:dyDescent="0.35">
      <c r="A729" s="1">
        <v>45806</v>
      </c>
      <c r="B729" t="s">
        <v>65</v>
      </c>
    </row>
    <row r="730" spans="1:2" x14ac:dyDescent="0.35">
      <c r="A730" s="1">
        <v>45807</v>
      </c>
      <c r="B730" t="s">
        <v>65</v>
      </c>
    </row>
    <row r="731" spans="1:2" x14ac:dyDescent="0.35">
      <c r="A731" s="1">
        <v>45808</v>
      </c>
      <c r="B731" t="s">
        <v>65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91382-C55B-4679-9155-B5378F7BBF2F}">
  <dimension ref="A1:R549"/>
  <sheetViews>
    <sheetView topLeftCell="B1" zoomScale="55" zoomScaleNormal="55" workbookViewId="0">
      <pane ySplit="1" topLeftCell="A2" activePane="bottomLeft" state="frozen"/>
      <selection pane="bottomLeft" activeCell="N11" sqref="N11"/>
    </sheetView>
  </sheetViews>
  <sheetFormatPr defaultColWidth="0" defaultRowHeight="12.75" customHeight="1" x14ac:dyDescent="0.35"/>
  <cols>
    <col min="1" max="1" width="15.1796875" style="2" customWidth="1"/>
    <col min="2" max="2" width="11.1796875" style="2" customWidth="1"/>
    <col min="3" max="3" width="11.54296875" style="34" customWidth="1"/>
    <col min="4" max="4" width="17.1796875" style="2" customWidth="1"/>
    <col min="5" max="5" width="12.26953125" style="34" customWidth="1"/>
    <col min="6" max="6" width="15.1796875" style="2" customWidth="1"/>
    <col min="7" max="7" width="28" style="89" customWidth="1"/>
    <col min="8" max="8" width="26.54296875" style="89" customWidth="1"/>
    <col min="9" max="9" width="26.54296875" style="2" hidden="1" customWidth="1"/>
    <col min="10" max="10" width="12.54296875" style="2" customWidth="1"/>
    <col min="11" max="12" width="12.54296875" style="34" customWidth="1"/>
    <col min="13" max="13" width="12.54296875" style="98" customWidth="1"/>
    <col min="14" max="16" width="12.54296875" style="34" customWidth="1"/>
    <col min="17" max="17" width="12.54296875" style="98" customWidth="1"/>
    <col min="18" max="18" width="22.81640625" style="2" customWidth="1"/>
    <col min="19" max="16384" width="8.7265625" style="2" hidden="1"/>
  </cols>
  <sheetData>
    <row r="1" spans="1:18" ht="61.5" customHeight="1" x14ac:dyDescent="0.35">
      <c r="A1" s="10" t="s">
        <v>0</v>
      </c>
      <c r="B1" s="5" t="s">
        <v>689</v>
      </c>
      <c r="C1" s="51" t="s">
        <v>1</v>
      </c>
      <c r="D1" s="6" t="s">
        <v>2</v>
      </c>
      <c r="E1" s="5" t="s">
        <v>3</v>
      </c>
      <c r="F1" s="6" t="s">
        <v>4</v>
      </c>
      <c r="G1" s="5" t="s">
        <v>230</v>
      </c>
      <c r="H1" s="5" t="s">
        <v>231</v>
      </c>
      <c r="I1" s="5" t="s">
        <v>232</v>
      </c>
      <c r="J1" s="35" t="s">
        <v>686</v>
      </c>
      <c r="K1" s="189" t="s">
        <v>687</v>
      </c>
      <c r="L1" s="35" t="s">
        <v>6</v>
      </c>
      <c r="M1" s="35" t="s">
        <v>7</v>
      </c>
      <c r="N1" s="33" t="s">
        <v>685</v>
      </c>
      <c r="O1" s="33" t="s">
        <v>688</v>
      </c>
      <c r="P1" s="190" t="s">
        <v>9</v>
      </c>
      <c r="Q1" s="33" t="s">
        <v>10</v>
      </c>
      <c r="R1" s="5" t="s">
        <v>233</v>
      </c>
    </row>
    <row r="2" spans="1:18" ht="13" x14ac:dyDescent="0.35">
      <c r="A2" s="73" t="s">
        <v>97</v>
      </c>
      <c r="B2" s="74">
        <v>45521</v>
      </c>
      <c r="C2" s="75" t="e">
        <f>_xlfn.XLOOKUP(Sanitation!$B2,WW!A:A,WW!B:B)</f>
        <v>#N/A</v>
      </c>
      <c r="D2" s="73" t="s">
        <v>98</v>
      </c>
      <c r="E2" s="73" t="s">
        <v>99</v>
      </c>
      <c r="F2" s="73" t="s">
        <v>388</v>
      </c>
      <c r="G2" s="88" t="s">
        <v>389</v>
      </c>
      <c r="H2" s="88"/>
      <c r="I2" s="73"/>
      <c r="J2" s="73"/>
      <c r="K2" s="75"/>
      <c r="L2" s="75">
        <v>8</v>
      </c>
      <c r="M2" s="97">
        <f>Sanitation!$L2-Sanitation!$K2</f>
        <v>8</v>
      </c>
      <c r="N2" s="75"/>
      <c r="O2" s="75"/>
      <c r="P2" s="75">
        <v>15</v>
      </c>
      <c r="Q2" s="97">
        <f>Sanitation!$P2-Sanitation!$O2</f>
        <v>15</v>
      </c>
      <c r="R2" s="73"/>
    </row>
    <row r="3" spans="1:18" ht="13" x14ac:dyDescent="0.35">
      <c r="A3" s="2" t="s">
        <v>97</v>
      </c>
      <c r="B3" s="57">
        <v>45521</v>
      </c>
      <c r="C3" s="34" t="e">
        <f>_xlfn.XLOOKUP(Sanitation!$B3,WW!A:A,WW!B:B)</f>
        <v>#N/A</v>
      </c>
      <c r="D3" s="2" t="s">
        <v>64</v>
      </c>
      <c r="E3" s="2" t="s">
        <v>99</v>
      </c>
      <c r="F3" s="2" t="s">
        <v>390</v>
      </c>
      <c r="G3" s="89" t="s">
        <v>391</v>
      </c>
      <c r="L3" s="34">
        <v>5</v>
      </c>
      <c r="M3" s="98">
        <f>Sanitation!$L3-Sanitation!$K3</f>
        <v>5</v>
      </c>
      <c r="P3" s="34">
        <v>9</v>
      </c>
      <c r="Q3" s="98">
        <f>Sanitation!$P3-Sanitation!$O3</f>
        <v>9</v>
      </c>
    </row>
    <row r="4" spans="1:18" ht="26" x14ac:dyDescent="0.35">
      <c r="A4" s="73" t="s">
        <v>97</v>
      </c>
      <c r="B4" s="74">
        <v>45521</v>
      </c>
      <c r="C4" s="75" t="e">
        <f>_xlfn.XLOOKUP(Sanitation!$B4,WW!A:A,WW!B:B)</f>
        <v>#N/A</v>
      </c>
      <c r="D4" s="73" t="s">
        <v>100</v>
      </c>
      <c r="E4" s="73" t="s">
        <v>87</v>
      </c>
      <c r="F4" s="73" t="s">
        <v>392</v>
      </c>
      <c r="G4" s="88" t="s">
        <v>393</v>
      </c>
      <c r="H4" s="88"/>
      <c r="I4" s="73"/>
      <c r="J4" s="73"/>
      <c r="K4" s="75">
        <v>30</v>
      </c>
      <c r="L4" s="75">
        <v>17</v>
      </c>
      <c r="M4" s="97">
        <f>Sanitation!$L4-Sanitation!$K4</f>
        <v>-13</v>
      </c>
      <c r="N4" s="75"/>
      <c r="O4" s="75">
        <v>5</v>
      </c>
      <c r="P4" s="75">
        <v>14</v>
      </c>
      <c r="Q4" s="97">
        <f>Sanitation!$P4-Sanitation!$O4</f>
        <v>9</v>
      </c>
      <c r="R4" s="73"/>
    </row>
    <row r="5" spans="1:18" ht="13" x14ac:dyDescent="0.35">
      <c r="A5" s="2" t="s">
        <v>97</v>
      </c>
      <c r="B5" s="57">
        <v>45521</v>
      </c>
      <c r="C5" s="34" t="e">
        <f>_xlfn.XLOOKUP(Sanitation!$B5,WW!A:A,WW!B:B)</f>
        <v>#N/A</v>
      </c>
      <c r="D5" s="2" t="s">
        <v>64</v>
      </c>
      <c r="E5" s="2" t="s">
        <v>87</v>
      </c>
      <c r="F5" s="2" t="s">
        <v>394</v>
      </c>
      <c r="G5" s="89" t="s">
        <v>395</v>
      </c>
      <c r="K5" s="34">
        <v>5</v>
      </c>
      <c r="L5" s="34">
        <v>5</v>
      </c>
      <c r="M5" s="98">
        <f>Sanitation!$L5-Sanitation!$K5</f>
        <v>0</v>
      </c>
      <c r="O5" s="34">
        <v>20</v>
      </c>
      <c r="P5" s="34">
        <v>13</v>
      </c>
      <c r="Q5" s="98">
        <f>Sanitation!$P5-Sanitation!$O5</f>
        <v>-7</v>
      </c>
    </row>
    <row r="6" spans="1:18" ht="13" x14ac:dyDescent="0.35">
      <c r="A6" s="73" t="s">
        <v>97</v>
      </c>
      <c r="B6" s="74">
        <v>45521</v>
      </c>
      <c r="C6" s="75" t="e">
        <f>_xlfn.XLOOKUP(Sanitation!$B6,WW!A:A,WW!B:B)</f>
        <v>#N/A</v>
      </c>
      <c r="D6" s="73" t="s">
        <v>98</v>
      </c>
      <c r="E6" s="73" t="s">
        <v>87</v>
      </c>
      <c r="F6" s="73" t="s">
        <v>396</v>
      </c>
      <c r="G6" s="88">
        <f>SUM(Sanitation!P5)</f>
        <v>13</v>
      </c>
      <c r="H6" s="88"/>
      <c r="I6" s="73"/>
      <c r="J6" s="73"/>
      <c r="K6" s="75">
        <v>5</v>
      </c>
      <c r="L6" s="75">
        <v>4</v>
      </c>
      <c r="M6" s="97">
        <f>Sanitation!$L6-Sanitation!$K6</f>
        <v>-1</v>
      </c>
      <c r="N6" s="75"/>
      <c r="O6" s="75">
        <v>20</v>
      </c>
      <c r="P6" s="75">
        <v>12</v>
      </c>
      <c r="Q6" s="97">
        <f>Sanitation!$P6-Sanitation!$O6</f>
        <v>-8</v>
      </c>
      <c r="R6" s="73"/>
    </row>
    <row r="7" spans="1:18" ht="54" customHeight="1" x14ac:dyDescent="0.35">
      <c r="A7" s="2" t="s">
        <v>97</v>
      </c>
      <c r="B7" s="57">
        <v>45521</v>
      </c>
      <c r="C7" s="34" t="e">
        <f>_xlfn.XLOOKUP(Sanitation!$B7,WW!A:A,WW!B:B)</f>
        <v>#N/A</v>
      </c>
      <c r="D7" s="2" t="s">
        <v>64</v>
      </c>
      <c r="E7" s="2" t="s">
        <v>99</v>
      </c>
      <c r="F7" s="2" t="s">
        <v>397</v>
      </c>
      <c r="G7" s="89" t="s">
        <v>398</v>
      </c>
      <c r="K7" s="34">
        <v>3</v>
      </c>
      <c r="L7" s="34">
        <v>3</v>
      </c>
      <c r="M7" s="98">
        <f>Sanitation!$L7-Sanitation!$K7</f>
        <v>0</v>
      </c>
      <c r="O7" s="34">
        <v>0</v>
      </c>
      <c r="P7" s="34">
        <v>0</v>
      </c>
      <c r="Q7" s="98">
        <f>Sanitation!$P7-Sanitation!$O7</f>
        <v>0</v>
      </c>
    </row>
    <row r="8" spans="1:18" ht="26" x14ac:dyDescent="0.35">
      <c r="A8" s="73" t="s">
        <v>97</v>
      </c>
      <c r="B8" s="74">
        <v>45521</v>
      </c>
      <c r="C8" s="75" t="e">
        <f>_xlfn.XLOOKUP(Sanitation!$B8,WW!A:A,WW!B:B)</f>
        <v>#N/A</v>
      </c>
      <c r="D8" s="73" t="s">
        <v>64</v>
      </c>
      <c r="E8" s="73" t="s">
        <v>87</v>
      </c>
      <c r="F8" s="73" t="s">
        <v>399</v>
      </c>
      <c r="G8" s="88" t="s">
        <v>400</v>
      </c>
      <c r="H8" s="88"/>
      <c r="I8" s="73"/>
      <c r="J8" s="73"/>
      <c r="K8" s="75">
        <v>2</v>
      </c>
      <c r="L8" s="75">
        <v>2</v>
      </c>
      <c r="M8" s="97">
        <f>Sanitation!$L8-Sanitation!$K8</f>
        <v>0</v>
      </c>
      <c r="N8" s="75"/>
      <c r="O8" s="75">
        <v>0</v>
      </c>
      <c r="P8" s="75">
        <v>0</v>
      </c>
      <c r="Q8" s="97">
        <f>Sanitation!$P8-Sanitation!$O8</f>
        <v>0</v>
      </c>
      <c r="R8" s="73"/>
    </row>
    <row r="9" spans="1:18" ht="26" x14ac:dyDescent="0.35">
      <c r="A9" s="2" t="s">
        <v>97</v>
      </c>
      <c r="B9" s="57">
        <v>45521</v>
      </c>
      <c r="C9" s="34" t="e">
        <f>_xlfn.XLOOKUP(Sanitation!$B9,WW!A:A,WW!B:B)</f>
        <v>#N/A</v>
      </c>
      <c r="D9" s="2" t="s">
        <v>98</v>
      </c>
      <c r="E9" s="2" t="s">
        <v>87</v>
      </c>
      <c r="F9" s="2" t="s">
        <v>401</v>
      </c>
      <c r="G9" s="89" t="s">
        <v>402</v>
      </c>
      <c r="K9" s="34">
        <v>2</v>
      </c>
      <c r="L9" s="34">
        <v>3</v>
      </c>
      <c r="M9" s="98">
        <f>Sanitation!$L9-Sanitation!$K9</f>
        <v>1</v>
      </c>
      <c r="O9" s="34">
        <v>0</v>
      </c>
      <c r="P9" s="34">
        <v>0</v>
      </c>
      <c r="Q9" s="98">
        <f>Sanitation!$P9-Sanitation!$O9</f>
        <v>0</v>
      </c>
    </row>
    <row r="10" spans="1:18" ht="13" x14ac:dyDescent="0.35">
      <c r="A10" s="73" t="s">
        <v>97</v>
      </c>
      <c r="B10" s="74">
        <v>45521</v>
      </c>
      <c r="C10" s="75" t="e">
        <f>_xlfn.XLOOKUP(Sanitation!$B10,WW!A:A,WW!B:B)</f>
        <v>#N/A</v>
      </c>
      <c r="D10" s="73" t="s">
        <v>64</v>
      </c>
      <c r="E10" s="73" t="s">
        <v>87</v>
      </c>
      <c r="F10" s="73" t="s">
        <v>403</v>
      </c>
      <c r="G10" s="88" t="s">
        <v>404</v>
      </c>
      <c r="H10" s="88"/>
      <c r="I10" s="73"/>
      <c r="J10" s="73"/>
      <c r="K10" s="75">
        <v>0</v>
      </c>
      <c r="L10" s="75">
        <v>0</v>
      </c>
      <c r="M10" s="97">
        <f>Sanitation!$L10-Sanitation!$K10</f>
        <v>0</v>
      </c>
      <c r="N10" s="75"/>
      <c r="O10" s="75">
        <v>6</v>
      </c>
      <c r="P10" s="75">
        <v>7</v>
      </c>
      <c r="Q10" s="97">
        <f>Sanitation!$P10-Sanitation!$O10</f>
        <v>1</v>
      </c>
      <c r="R10" s="73"/>
    </row>
    <row r="11" spans="1:18" ht="13" x14ac:dyDescent="0.35">
      <c r="A11" s="2" t="s">
        <v>97</v>
      </c>
      <c r="B11" s="57">
        <v>45521</v>
      </c>
      <c r="C11" s="34" t="e">
        <f>_xlfn.XLOOKUP(Sanitation!$B11,WW!A:A,WW!B:B)</f>
        <v>#N/A</v>
      </c>
      <c r="D11" s="2" t="s">
        <v>98</v>
      </c>
      <c r="E11" s="2" t="s">
        <v>87</v>
      </c>
      <c r="F11" s="2" t="s">
        <v>405</v>
      </c>
      <c r="G11" s="89" t="s">
        <v>406</v>
      </c>
      <c r="K11" s="34">
        <v>0</v>
      </c>
      <c r="L11" s="34">
        <v>0</v>
      </c>
      <c r="M11" s="98">
        <f>Sanitation!$L11-Sanitation!$K11</f>
        <v>0</v>
      </c>
      <c r="O11" s="34">
        <v>6</v>
      </c>
      <c r="P11" s="34">
        <v>6</v>
      </c>
      <c r="Q11" s="98">
        <f>Sanitation!$P11-Sanitation!$O11</f>
        <v>0</v>
      </c>
    </row>
    <row r="12" spans="1:18" ht="13" x14ac:dyDescent="0.35">
      <c r="A12" s="73" t="s">
        <v>97</v>
      </c>
      <c r="B12" s="57">
        <v>45528</v>
      </c>
      <c r="C12" s="34" t="e">
        <f>_xlfn.XLOOKUP(Sanitation!$B12,WW!A:A,WW!B:B)</f>
        <v>#N/A</v>
      </c>
      <c r="D12" s="2" t="s">
        <v>64</v>
      </c>
      <c r="E12" s="2" t="s">
        <v>99</v>
      </c>
      <c r="F12" s="2" t="s">
        <v>388</v>
      </c>
      <c r="G12" s="89" t="s">
        <v>389</v>
      </c>
      <c r="K12" s="34">
        <v>15</v>
      </c>
      <c r="L12" s="34">
        <v>8</v>
      </c>
      <c r="M12" s="98">
        <f>Sanitation!$L12-Sanitation!$K12</f>
        <v>-7</v>
      </c>
      <c r="P12" s="34">
        <v>13</v>
      </c>
      <c r="Q12" s="98">
        <f>Sanitation!$P12-Sanitation!$O12</f>
        <v>13</v>
      </c>
    </row>
    <row r="13" spans="1:18" ht="26" x14ac:dyDescent="0.35">
      <c r="A13" s="2" t="s">
        <v>97</v>
      </c>
      <c r="B13" s="57">
        <v>45528</v>
      </c>
      <c r="C13" s="34" t="e">
        <f>_xlfn.XLOOKUP(Sanitation!$B13,WW!A:A,WW!B:B)</f>
        <v>#N/A</v>
      </c>
      <c r="D13" s="2" t="s">
        <v>64</v>
      </c>
      <c r="E13" s="2" t="s">
        <v>99</v>
      </c>
      <c r="F13" s="2" t="s">
        <v>397</v>
      </c>
      <c r="G13" s="89" t="s">
        <v>398</v>
      </c>
      <c r="K13" s="34">
        <v>3</v>
      </c>
      <c r="L13" s="34">
        <v>3</v>
      </c>
      <c r="M13" s="98">
        <f>Sanitation!$L13-Sanitation!$K13</f>
        <v>0</v>
      </c>
      <c r="O13" s="34">
        <v>6</v>
      </c>
      <c r="P13" s="34">
        <v>6</v>
      </c>
      <c r="Q13" s="98">
        <f>Sanitation!$P13-Sanitation!$O13</f>
        <v>0</v>
      </c>
    </row>
    <row r="14" spans="1:18" ht="13" x14ac:dyDescent="0.35">
      <c r="A14" s="73" t="s">
        <v>97</v>
      </c>
      <c r="B14" s="57">
        <v>45528</v>
      </c>
      <c r="C14" s="34" t="e">
        <f>_xlfn.XLOOKUP(Sanitation!$B14,WW!A:A,WW!B:B)</f>
        <v>#N/A</v>
      </c>
      <c r="D14" s="2" t="s">
        <v>98</v>
      </c>
      <c r="E14" s="2" t="s">
        <v>99</v>
      </c>
      <c r="F14" s="2" t="s">
        <v>390</v>
      </c>
      <c r="G14" s="89" t="s">
        <v>391</v>
      </c>
      <c r="H14" s="89" t="s">
        <v>407</v>
      </c>
      <c r="K14" s="34">
        <v>10</v>
      </c>
      <c r="L14" s="34">
        <v>5</v>
      </c>
      <c r="M14" s="98">
        <f>Sanitation!$L14-Sanitation!$K14</f>
        <v>-5</v>
      </c>
      <c r="P14" s="34">
        <v>10</v>
      </c>
      <c r="Q14" s="98">
        <f>Sanitation!$P14-Sanitation!$O14</f>
        <v>10</v>
      </c>
    </row>
    <row r="15" spans="1:18" ht="147.75" customHeight="1" x14ac:dyDescent="0.35">
      <c r="A15" s="2" t="s">
        <v>97</v>
      </c>
      <c r="B15" s="57">
        <v>45528</v>
      </c>
      <c r="C15" s="34" t="e">
        <f>_xlfn.XLOOKUP(Sanitation!$B15,WW!A:A,WW!B:B)</f>
        <v>#N/A</v>
      </c>
      <c r="D15" s="2" t="s">
        <v>100</v>
      </c>
      <c r="E15" s="2" t="s">
        <v>87</v>
      </c>
      <c r="F15" s="2" t="s">
        <v>392</v>
      </c>
      <c r="G15" s="89" t="s">
        <v>393</v>
      </c>
      <c r="H15" s="90" t="s">
        <v>408</v>
      </c>
      <c r="I15" s="76"/>
      <c r="J15" s="76"/>
      <c r="K15" s="34">
        <v>30</v>
      </c>
      <c r="L15" s="34">
        <v>19</v>
      </c>
      <c r="M15" s="98">
        <f>Sanitation!$L15-Sanitation!$K15</f>
        <v>-11</v>
      </c>
      <c r="O15" s="34">
        <v>5</v>
      </c>
      <c r="P15" s="34">
        <v>17</v>
      </c>
      <c r="Q15" s="98">
        <f>Sanitation!$P15-Sanitation!$O15</f>
        <v>12</v>
      </c>
    </row>
    <row r="16" spans="1:18" ht="135.75" customHeight="1" x14ac:dyDescent="0.35">
      <c r="A16" s="73" t="s">
        <v>97</v>
      </c>
      <c r="B16" s="57">
        <v>45528</v>
      </c>
      <c r="C16" s="34" t="e">
        <f>_xlfn.XLOOKUP(Sanitation!$B16,WW!A:A,WW!B:B)</f>
        <v>#N/A</v>
      </c>
      <c r="D16" s="2" t="s">
        <v>64</v>
      </c>
      <c r="E16" s="2" t="s">
        <v>87</v>
      </c>
      <c r="F16" s="2" t="s">
        <v>399</v>
      </c>
      <c r="G16" s="89" t="s">
        <v>402</v>
      </c>
      <c r="K16" s="34">
        <v>2</v>
      </c>
      <c r="L16" s="34">
        <v>2</v>
      </c>
      <c r="M16" s="98">
        <f>Sanitation!$L16-Sanitation!$K16</f>
        <v>0</v>
      </c>
      <c r="O16" s="34">
        <v>0</v>
      </c>
      <c r="P16" s="34">
        <v>0</v>
      </c>
      <c r="Q16" s="98">
        <f>Sanitation!$P16-Sanitation!$O16</f>
        <v>0</v>
      </c>
    </row>
    <row r="17" spans="1:17" ht="13" x14ac:dyDescent="0.35">
      <c r="A17" s="2" t="s">
        <v>97</v>
      </c>
      <c r="B17" s="57">
        <v>45528</v>
      </c>
      <c r="C17" s="34" t="e">
        <f>_xlfn.XLOOKUP(Sanitation!$B17,WW!A:A,WW!B:B)</f>
        <v>#N/A</v>
      </c>
      <c r="D17" s="2" t="s">
        <v>64</v>
      </c>
      <c r="E17" s="2" t="s">
        <v>87</v>
      </c>
      <c r="F17" s="2" t="s">
        <v>394</v>
      </c>
      <c r="G17" s="89" t="s">
        <v>409</v>
      </c>
      <c r="K17" s="34">
        <v>5</v>
      </c>
      <c r="L17" s="34">
        <v>0</v>
      </c>
      <c r="M17" s="98">
        <f>Sanitation!$L17-Sanitation!$K17</f>
        <v>-5</v>
      </c>
      <c r="O17" s="34">
        <v>20</v>
      </c>
      <c r="P17" s="34">
        <v>10</v>
      </c>
      <c r="Q17" s="98">
        <f>Sanitation!$P17-Sanitation!$O17</f>
        <v>-10</v>
      </c>
    </row>
    <row r="18" spans="1:17" ht="13" x14ac:dyDescent="0.35">
      <c r="A18" s="73" t="s">
        <v>97</v>
      </c>
      <c r="B18" s="57">
        <v>45528</v>
      </c>
      <c r="C18" s="34" t="e">
        <f>_xlfn.XLOOKUP(Sanitation!$B18,WW!A:A,WW!B:B)</f>
        <v>#N/A</v>
      </c>
      <c r="D18" s="2" t="s">
        <v>64</v>
      </c>
      <c r="E18" s="2" t="s">
        <v>87</v>
      </c>
      <c r="F18" s="2" t="s">
        <v>403</v>
      </c>
      <c r="G18" s="89" t="s">
        <v>406</v>
      </c>
      <c r="M18" s="98">
        <f>Sanitation!$L18-Sanitation!$K18</f>
        <v>0</v>
      </c>
      <c r="O18" s="34">
        <v>6</v>
      </c>
      <c r="P18" s="34">
        <v>6</v>
      </c>
      <c r="Q18" s="98">
        <f>Sanitation!$P18-Sanitation!$O18</f>
        <v>0</v>
      </c>
    </row>
    <row r="19" spans="1:17" ht="48.75" customHeight="1" x14ac:dyDescent="0.35">
      <c r="A19" s="2" t="s">
        <v>97</v>
      </c>
      <c r="B19" s="57">
        <v>45528</v>
      </c>
      <c r="C19" s="34" t="e">
        <f>_xlfn.XLOOKUP(Sanitation!$B19,WW!A:A,WW!B:B)</f>
        <v>#N/A</v>
      </c>
      <c r="D19" s="2" t="s">
        <v>98</v>
      </c>
      <c r="E19" s="2" t="s">
        <v>87</v>
      </c>
      <c r="F19" s="2" t="s">
        <v>401</v>
      </c>
      <c r="G19" s="89" t="s">
        <v>400</v>
      </c>
      <c r="K19" s="34">
        <v>2</v>
      </c>
      <c r="L19" s="34">
        <v>3</v>
      </c>
      <c r="M19" s="98">
        <f>Sanitation!$L19-Sanitation!$K19</f>
        <v>1</v>
      </c>
      <c r="O19" s="34">
        <v>0</v>
      </c>
      <c r="P19" s="34">
        <v>0</v>
      </c>
      <c r="Q19" s="98">
        <f>Sanitation!$P19-Sanitation!$O19</f>
        <v>0</v>
      </c>
    </row>
    <row r="20" spans="1:17" ht="68.25" customHeight="1" x14ac:dyDescent="0.35">
      <c r="A20" s="73" t="s">
        <v>97</v>
      </c>
      <c r="B20" s="57">
        <v>45528</v>
      </c>
      <c r="C20" s="34" t="e">
        <f>_xlfn.XLOOKUP(Sanitation!$B20,WW!A:A,WW!B:B)</f>
        <v>#N/A</v>
      </c>
      <c r="D20" s="2" t="s">
        <v>98</v>
      </c>
      <c r="E20" s="2" t="s">
        <v>87</v>
      </c>
      <c r="F20" s="2" t="s">
        <v>396</v>
      </c>
      <c r="G20" s="89" t="s">
        <v>395</v>
      </c>
      <c r="H20" s="89" t="s">
        <v>410</v>
      </c>
      <c r="K20" s="34">
        <v>5</v>
      </c>
      <c r="L20" s="34">
        <v>5</v>
      </c>
      <c r="M20" s="98">
        <f>Sanitation!$L20-Sanitation!$K20</f>
        <v>0</v>
      </c>
      <c r="O20" s="34">
        <v>20</v>
      </c>
      <c r="P20" s="34">
        <v>11</v>
      </c>
      <c r="Q20" s="98">
        <f>Sanitation!$P20-Sanitation!$O20</f>
        <v>-9</v>
      </c>
    </row>
    <row r="21" spans="1:17" ht="13" x14ac:dyDescent="0.35">
      <c r="A21" s="2" t="s">
        <v>97</v>
      </c>
      <c r="B21" s="57">
        <v>45528</v>
      </c>
      <c r="C21" s="34" t="e">
        <f>_xlfn.XLOOKUP(Sanitation!$B21,WW!A:A,WW!B:B)</f>
        <v>#N/A</v>
      </c>
      <c r="D21" s="2" t="s">
        <v>98</v>
      </c>
      <c r="E21" s="2" t="s">
        <v>87</v>
      </c>
      <c r="F21" s="2" t="s">
        <v>405</v>
      </c>
      <c r="G21" s="89" t="s">
        <v>404</v>
      </c>
      <c r="K21" s="34">
        <v>0</v>
      </c>
      <c r="L21" s="34">
        <v>0</v>
      </c>
      <c r="M21" s="98">
        <f>Sanitation!$L21-Sanitation!$K21</f>
        <v>0</v>
      </c>
      <c r="O21" s="34">
        <v>6</v>
      </c>
      <c r="P21" s="34">
        <v>7</v>
      </c>
      <c r="Q21" s="98">
        <f>Sanitation!$P21-Sanitation!$O21</f>
        <v>1</v>
      </c>
    </row>
    <row r="22" spans="1:17" ht="13" x14ac:dyDescent="0.35">
      <c r="A22" s="2" t="s">
        <v>97</v>
      </c>
      <c r="B22" s="57">
        <v>45535</v>
      </c>
      <c r="C22" s="34" t="e">
        <f>_xlfn.XLOOKUP(Sanitation!$B22,WW!A:A,WW!B:B)</f>
        <v>#N/A</v>
      </c>
      <c r="D22" s="2" t="s">
        <v>64</v>
      </c>
      <c r="E22" s="2" t="s">
        <v>99</v>
      </c>
      <c r="F22" s="2" t="s">
        <v>388</v>
      </c>
      <c r="G22" s="89" t="s">
        <v>411</v>
      </c>
      <c r="K22" s="34">
        <v>11</v>
      </c>
      <c r="L22" s="34">
        <v>8</v>
      </c>
      <c r="M22" s="98">
        <f>Sanitation!$L22-Sanitation!$K22</f>
        <v>-3</v>
      </c>
      <c r="P22" s="34">
        <v>13</v>
      </c>
      <c r="Q22" s="98">
        <f>Sanitation!$P22-Sanitation!$O22</f>
        <v>13</v>
      </c>
    </row>
    <row r="23" spans="1:17" ht="26" x14ac:dyDescent="0.35">
      <c r="A23" s="2" t="s">
        <v>97</v>
      </c>
      <c r="B23" s="57">
        <v>45535</v>
      </c>
      <c r="C23" s="34" t="e">
        <f>_xlfn.XLOOKUP(Sanitation!$B23,WW!A:A,WW!B:B)</f>
        <v>#N/A</v>
      </c>
      <c r="D23" s="2" t="s">
        <v>64</v>
      </c>
      <c r="E23" s="2" t="s">
        <v>99</v>
      </c>
      <c r="F23" s="2" t="s">
        <v>397</v>
      </c>
      <c r="G23" s="89" t="s">
        <v>398</v>
      </c>
      <c r="H23" s="89" t="s">
        <v>412</v>
      </c>
      <c r="K23" s="52">
        <v>3</v>
      </c>
      <c r="L23" s="34">
        <v>3</v>
      </c>
      <c r="M23" s="98">
        <f>Sanitation!$L23-Sanitation!$K23</f>
        <v>0</v>
      </c>
      <c r="O23" s="34">
        <v>6</v>
      </c>
      <c r="P23" s="34">
        <v>6</v>
      </c>
      <c r="Q23" s="98">
        <f>Sanitation!$P23-Sanitation!$O23</f>
        <v>0</v>
      </c>
    </row>
    <row r="24" spans="1:17" ht="13" x14ac:dyDescent="0.35">
      <c r="A24" s="2" t="s">
        <v>97</v>
      </c>
      <c r="B24" s="57">
        <v>45535</v>
      </c>
      <c r="C24" s="34" t="e">
        <f>_xlfn.XLOOKUP(Sanitation!$B24,WW!A:A,WW!B:B)</f>
        <v>#N/A</v>
      </c>
      <c r="D24" s="2" t="s">
        <v>98</v>
      </c>
      <c r="E24" s="2" t="s">
        <v>99</v>
      </c>
      <c r="F24" s="2" t="s">
        <v>390</v>
      </c>
      <c r="G24" s="89" t="s">
        <v>391</v>
      </c>
      <c r="H24" s="89" t="s">
        <v>407</v>
      </c>
      <c r="K24" s="52">
        <f>10+4</f>
        <v>14</v>
      </c>
      <c r="L24" s="34">
        <v>5</v>
      </c>
      <c r="M24" s="98">
        <f>Sanitation!$L24-Sanitation!$K24</f>
        <v>-9</v>
      </c>
      <c r="P24" s="34">
        <v>10</v>
      </c>
      <c r="Q24" s="98">
        <f>Sanitation!$P24-Sanitation!$O24</f>
        <v>10</v>
      </c>
    </row>
    <row r="25" spans="1:17" ht="117" x14ac:dyDescent="0.35">
      <c r="A25" s="2" t="s">
        <v>97</v>
      </c>
      <c r="B25" s="57">
        <v>45535</v>
      </c>
      <c r="C25" s="34" t="e">
        <f>_xlfn.XLOOKUP(Sanitation!$B25,WW!A:A,WW!B:B)</f>
        <v>#N/A</v>
      </c>
      <c r="D25" s="2" t="s">
        <v>100</v>
      </c>
      <c r="E25" s="2" t="s">
        <v>87</v>
      </c>
      <c r="F25" s="2" t="s">
        <v>392</v>
      </c>
      <c r="G25" s="89" t="s">
        <v>413</v>
      </c>
      <c r="H25" s="89" t="s">
        <v>414</v>
      </c>
      <c r="K25" s="34">
        <v>30</v>
      </c>
      <c r="L25" s="34">
        <v>18</v>
      </c>
      <c r="M25" s="98">
        <f>Sanitation!$L25-Sanitation!$K25</f>
        <v>-12</v>
      </c>
      <c r="O25" s="34">
        <v>5</v>
      </c>
      <c r="P25" s="34">
        <v>14</v>
      </c>
      <c r="Q25" s="98">
        <f>Sanitation!$P25-Sanitation!$O25</f>
        <v>9</v>
      </c>
    </row>
    <row r="26" spans="1:17" ht="26" x14ac:dyDescent="0.35">
      <c r="A26" s="2" t="s">
        <v>97</v>
      </c>
      <c r="B26" s="57">
        <v>45535</v>
      </c>
      <c r="C26" s="34" t="e">
        <f>_xlfn.XLOOKUP(Sanitation!$B26,WW!A:A,WW!B:B)</f>
        <v>#N/A</v>
      </c>
      <c r="D26" s="2" t="s">
        <v>64</v>
      </c>
      <c r="E26" s="2" t="s">
        <v>87</v>
      </c>
      <c r="F26" s="2" t="s">
        <v>399</v>
      </c>
      <c r="G26" s="89" t="s">
        <v>402</v>
      </c>
      <c r="K26" s="34">
        <v>2</v>
      </c>
      <c r="L26" s="34">
        <v>2</v>
      </c>
      <c r="M26" s="98">
        <f>Sanitation!$L26-Sanitation!$K26</f>
        <v>0</v>
      </c>
      <c r="O26" s="34">
        <v>0</v>
      </c>
      <c r="P26" s="34">
        <v>0</v>
      </c>
      <c r="Q26" s="98">
        <f>Sanitation!$P26-Sanitation!$O26</f>
        <v>0</v>
      </c>
    </row>
    <row r="27" spans="1:17" ht="13" x14ac:dyDescent="0.35">
      <c r="A27" s="2" t="s">
        <v>97</v>
      </c>
      <c r="B27" s="57">
        <v>45535</v>
      </c>
      <c r="C27" s="34" t="e">
        <f>_xlfn.XLOOKUP(Sanitation!$B27,WW!A:A,WW!B:B)</f>
        <v>#N/A</v>
      </c>
      <c r="D27" s="2" t="s">
        <v>64</v>
      </c>
      <c r="E27" s="2" t="s">
        <v>87</v>
      </c>
      <c r="F27" s="2" t="s">
        <v>394</v>
      </c>
      <c r="G27" s="89" t="s">
        <v>409</v>
      </c>
      <c r="K27" s="34">
        <v>5</v>
      </c>
      <c r="L27" s="34">
        <v>5</v>
      </c>
      <c r="M27" s="98">
        <f>Sanitation!$L27-Sanitation!$K27</f>
        <v>0</v>
      </c>
      <c r="O27" s="34">
        <v>20</v>
      </c>
      <c r="P27" s="34">
        <v>11</v>
      </c>
      <c r="Q27" s="98">
        <f>Sanitation!$P27-Sanitation!$O27</f>
        <v>-9</v>
      </c>
    </row>
    <row r="28" spans="1:17" ht="13" x14ac:dyDescent="0.35">
      <c r="A28" s="2" t="s">
        <v>97</v>
      </c>
      <c r="B28" s="57">
        <v>45535</v>
      </c>
      <c r="C28" s="34" t="e">
        <f>_xlfn.XLOOKUP(Sanitation!$B28,WW!A:A,WW!B:B)</f>
        <v>#N/A</v>
      </c>
      <c r="D28" s="2" t="s">
        <v>64</v>
      </c>
      <c r="E28" s="2" t="s">
        <v>87</v>
      </c>
      <c r="F28" s="2" t="s">
        <v>403</v>
      </c>
      <c r="G28" s="89" t="s">
        <v>406</v>
      </c>
      <c r="M28" s="98">
        <f>Sanitation!$L28-Sanitation!$K28</f>
        <v>0</v>
      </c>
      <c r="O28" s="34">
        <v>6</v>
      </c>
      <c r="P28" s="34">
        <v>6</v>
      </c>
      <c r="Q28" s="98">
        <f>Sanitation!$P28-Sanitation!$O28</f>
        <v>0</v>
      </c>
    </row>
    <row r="29" spans="1:17" ht="26" x14ac:dyDescent="0.35">
      <c r="A29" s="2" t="s">
        <v>97</v>
      </c>
      <c r="B29" s="57">
        <v>45535</v>
      </c>
      <c r="C29" s="34" t="e">
        <f>_xlfn.XLOOKUP(Sanitation!$B29,WW!A:A,WW!B:B)</f>
        <v>#N/A</v>
      </c>
      <c r="D29" s="2" t="s">
        <v>98</v>
      </c>
      <c r="E29" s="2" t="s">
        <v>87</v>
      </c>
      <c r="F29" s="2" t="s">
        <v>401</v>
      </c>
      <c r="G29" s="89" t="s">
        <v>400</v>
      </c>
      <c r="K29" s="34">
        <v>2</v>
      </c>
      <c r="L29" s="34">
        <v>2</v>
      </c>
      <c r="M29" s="98">
        <f>Sanitation!$L29-Sanitation!$K29</f>
        <v>0</v>
      </c>
      <c r="O29" s="34">
        <v>0</v>
      </c>
      <c r="P29" s="34">
        <v>0</v>
      </c>
      <c r="Q29" s="98">
        <f>Sanitation!$P29-Sanitation!$O29</f>
        <v>0</v>
      </c>
    </row>
    <row r="30" spans="1:17" ht="26" x14ac:dyDescent="0.35">
      <c r="A30" s="2" t="s">
        <v>97</v>
      </c>
      <c r="B30" s="57">
        <v>45535</v>
      </c>
      <c r="C30" s="34" t="e">
        <f>_xlfn.XLOOKUP(Sanitation!$B30,WW!A:A,WW!B:B)</f>
        <v>#N/A</v>
      </c>
      <c r="D30" s="2" t="s">
        <v>98</v>
      </c>
      <c r="E30" s="2" t="s">
        <v>87</v>
      </c>
      <c r="F30" s="2" t="s">
        <v>396</v>
      </c>
      <c r="G30" s="89" t="s">
        <v>395</v>
      </c>
      <c r="H30" s="89" t="s">
        <v>415</v>
      </c>
      <c r="K30" s="34">
        <v>5</v>
      </c>
      <c r="L30" s="34">
        <v>5</v>
      </c>
      <c r="M30" s="98">
        <f>Sanitation!$L30-Sanitation!$K30</f>
        <v>0</v>
      </c>
      <c r="O30" s="34">
        <v>20</v>
      </c>
      <c r="P30" s="34">
        <v>13</v>
      </c>
      <c r="Q30" s="98">
        <f>Sanitation!$P30-Sanitation!$O30</f>
        <v>-7</v>
      </c>
    </row>
    <row r="31" spans="1:17" ht="13" x14ac:dyDescent="0.35">
      <c r="A31" s="2" t="s">
        <v>97</v>
      </c>
      <c r="B31" s="57">
        <v>45535</v>
      </c>
      <c r="C31" s="34" t="e">
        <f>_xlfn.XLOOKUP(Sanitation!$B31,WW!A:A,WW!B:B)</f>
        <v>#N/A</v>
      </c>
      <c r="D31" s="2" t="s">
        <v>98</v>
      </c>
      <c r="E31" s="2" t="s">
        <v>87</v>
      </c>
      <c r="F31" s="2" t="s">
        <v>405</v>
      </c>
      <c r="G31" s="89" t="s">
        <v>404</v>
      </c>
      <c r="K31" s="34">
        <v>0</v>
      </c>
      <c r="L31" s="34">
        <v>0</v>
      </c>
      <c r="M31" s="98">
        <f>Sanitation!$L31-Sanitation!$K31</f>
        <v>0</v>
      </c>
      <c r="O31" s="34">
        <v>6</v>
      </c>
      <c r="P31" s="34">
        <v>7</v>
      </c>
      <c r="Q31" s="98">
        <f>Sanitation!$P31-Sanitation!$O31</f>
        <v>1</v>
      </c>
    </row>
    <row r="32" spans="1:17" ht="13" x14ac:dyDescent="0.35">
      <c r="A32" s="2" t="s">
        <v>97</v>
      </c>
      <c r="B32" s="57">
        <v>45543</v>
      </c>
      <c r="C32" s="34" t="e">
        <f>_xlfn.XLOOKUP(Sanitation!$B32,WW!A:A,WW!B:B)</f>
        <v>#N/A</v>
      </c>
      <c r="D32" s="2" t="s">
        <v>98</v>
      </c>
      <c r="E32" s="2" t="s">
        <v>99</v>
      </c>
      <c r="F32" s="2" t="s">
        <v>388</v>
      </c>
      <c r="G32" s="89" t="s">
        <v>411</v>
      </c>
      <c r="H32" s="89" t="s">
        <v>416</v>
      </c>
      <c r="K32" s="34">
        <v>11</v>
      </c>
      <c r="L32" s="34">
        <v>9</v>
      </c>
      <c r="M32" s="98">
        <f>Sanitation!$L32-Sanitation!$K32</f>
        <v>-2</v>
      </c>
      <c r="P32" s="34">
        <v>11</v>
      </c>
      <c r="Q32" s="98">
        <f>Sanitation!$P32-Sanitation!$O32</f>
        <v>11</v>
      </c>
    </row>
    <row r="33" spans="1:17" ht="33" customHeight="1" x14ac:dyDescent="0.35">
      <c r="A33" s="2" t="s">
        <v>97</v>
      </c>
      <c r="B33" s="57">
        <v>45543</v>
      </c>
      <c r="C33" s="34" t="e">
        <f>_xlfn.XLOOKUP(Sanitation!$B33,WW!A:A,WW!B:B)</f>
        <v>#N/A</v>
      </c>
      <c r="D33" s="2" t="s">
        <v>64</v>
      </c>
      <c r="E33" s="2" t="s">
        <v>99</v>
      </c>
      <c r="F33" s="2" t="s">
        <v>397</v>
      </c>
      <c r="G33" s="89" t="s">
        <v>398</v>
      </c>
      <c r="H33" s="89" t="s">
        <v>412</v>
      </c>
      <c r="K33" s="34">
        <v>3</v>
      </c>
      <c r="L33" s="34">
        <v>3</v>
      </c>
      <c r="M33" s="98">
        <f>Sanitation!$L33-Sanitation!$K33</f>
        <v>0</v>
      </c>
      <c r="O33" s="34">
        <v>6</v>
      </c>
      <c r="P33" s="34">
        <v>7</v>
      </c>
      <c r="Q33" s="98">
        <f>Sanitation!$P33-Sanitation!$O33</f>
        <v>1</v>
      </c>
    </row>
    <row r="34" spans="1:17" ht="13" x14ac:dyDescent="0.35">
      <c r="A34" s="2" t="s">
        <v>97</v>
      </c>
      <c r="B34" s="57">
        <v>45543</v>
      </c>
      <c r="C34" s="34" t="e">
        <f>_xlfn.XLOOKUP(Sanitation!$B34,WW!A:A,WW!B:B)</f>
        <v>#N/A</v>
      </c>
      <c r="D34" s="2" t="s">
        <v>64</v>
      </c>
      <c r="E34" s="2" t="s">
        <v>99</v>
      </c>
      <c r="F34" s="2" t="s">
        <v>390</v>
      </c>
      <c r="G34" s="89" t="s">
        <v>391</v>
      </c>
      <c r="H34" s="89" t="s">
        <v>407</v>
      </c>
      <c r="K34" s="34">
        <v>14</v>
      </c>
      <c r="L34" s="34">
        <v>7</v>
      </c>
      <c r="M34" s="98">
        <f>Sanitation!$L34-Sanitation!$K34</f>
        <v>-7</v>
      </c>
      <c r="O34" s="34">
        <v>6</v>
      </c>
      <c r="P34" s="34">
        <v>9</v>
      </c>
      <c r="Q34" s="98">
        <f>Sanitation!$P34-Sanitation!$O34</f>
        <v>3</v>
      </c>
    </row>
    <row r="35" spans="1:17" ht="93.75" customHeight="1" x14ac:dyDescent="0.35">
      <c r="A35" s="2" t="s">
        <v>97</v>
      </c>
      <c r="B35" s="57">
        <v>45543</v>
      </c>
      <c r="C35" s="34" t="e">
        <f>_xlfn.XLOOKUP(Sanitation!$B35,WW!A:A,WW!B:B)</f>
        <v>#N/A</v>
      </c>
      <c r="D35" s="2" t="s">
        <v>100</v>
      </c>
      <c r="E35" s="2" t="s">
        <v>87</v>
      </c>
      <c r="F35" s="2" t="s">
        <v>392</v>
      </c>
      <c r="G35" s="89" t="s">
        <v>413</v>
      </c>
      <c r="H35" s="89" t="s">
        <v>417</v>
      </c>
      <c r="K35" s="34">
        <v>30</v>
      </c>
      <c r="L35" s="34">
        <v>19</v>
      </c>
      <c r="M35" s="98">
        <f>Sanitation!$L35-Sanitation!$K35</f>
        <v>-11</v>
      </c>
      <c r="O35" s="34">
        <v>5</v>
      </c>
      <c r="P35" s="34">
        <v>12</v>
      </c>
      <c r="Q35" s="98">
        <f>Sanitation!$P35-Sanitation!$O35</f>
        <v>7</v>
      </c>
    </row>
    <row r="36" spans="1:17" ht="26" x14ac:dyDescent="0.35">
      <c r="A36" s="2" t="s">
        <v>97</v>
      </c>
      <c r="B36" s="57">
        <v>45543</v>
      </c>
      <c r="C36" s="34" t="e">
        <f>_xlfn.XLOOKUP(Sanitation!$B36,WW!A:A,WW!B:B)</f>
        <v>#N/A</v>
      </c>
      <c r="D36" s="2" t="s">
        <v>64</v>
      </c>
      <c r="E36" s="2" t="s">
        <v>87</v>
      </c>
      <c r="F36" s="2" t="s">
        <v>399</v>
      </c>
      <c r="G36" s="89" t="s">
        <v>400</v>
      </c>
      <c r="K36" s="34">
        <v>2</v>
      </c>
      <c r="L36" s="34">
        <v>2</v>
      </c>
      <c r="M36" s="98">
        <f>Sanitation!$L36-Sanitation!$K36</f>
        <v>0</v>
      </c>
      <c r="O36" s="34">
        <v>0</v>
      </c>
      <c r="P36" s="34">
        <v>7</v>
      </c>
      <c r="Q36" s="98">
        <f>Sanitation!$P36-Sanitation!$O36</f>
        <v>7</v>
      </c>
    </row>
    <row r="37" spans="1:17" ht="13" x14ac:dyDescent="0.35">
      <c r="A37" s="2" t="s">
        <v>97</v>
      </c>
      <c r="B37" s="57">
        <v>45543</v>
      </c>
      <c r="C37" s="34" t="e">
        <f>_xlfn.XLOOKUP(Sanitation!$B37,WW!A:A,WW!B:B)</f>
        <v>#N/A</v>
      </c>
      <c r="D37" s="2" t="s">
        <v>64</v>
      </c>
      <c r="E37" s="2" t="s">
        <v>87</v>
      </c>
      <c r="F37" s="2" t="s">
        <v>394</v>
      </c>
      <c r="G37" s="89" t="s">
        <v>395</v>
      </c>
      <c r="K37" s="34">
        <v>5</v>
      </c>
      <c r="L37" s="34">
        <v>5</v>
      </c>
      <c r="M37" s="98">
        <f>Sanitation!$L37-Sanitation!$K37</f>
        <v>0</v>
      </c>
      <c r="O37" s="34">
        <v>20</v>
      </c>
      <c r="P37" s="34">
        <v>12</v>
      </c>
      <c r="Q37" s="98">
        <f>Sanitation!$P37-Sanitation!$O37</f>
        <v>-8</v>
      </c>
    </row>
    <row r="38" spans="1:17" ht="13" x14ac:dyDescent="0.35">
      <c r="A38" s="2" t="s">
        <v>97</v>
      </c>
      <c r="B38" s="57">
        <v>45543</v>
      </c>
      <c r="C38" s="34" t="e">
        <f>_xlfn.XLOOKUP(Sanitation!$B38,WW!A:A,WW!B:B)</f>
        <v>#N/A</v>
      </c>
      <c r="D38" s="2" t="s">
        <v>64</v>
      </c>
      <c r="E38" s="2" t="s">
        <v>87</v>
      </c>
      <c r="F38" s="2" t="s">
        <v>403</v>
      </c>
      <c r="G38" s="89" t="s">
        <v>404</v>
      </c>
      <c r="K38" s="34">
        <v>0</v>
      </c>
      <c r="L38" s="34">
        <v>0</v>
      </c>
      <c r="M38" s="98">
        <f>Sanitation!$L38-Sanitation!$K38</f>
        <v>0</v>
      </c>
      <c r="O38" s="34">
        <v>6</v>
      </c>
      <c r="P38" s="34">
        <v>6</v>
      </c>
      <c r="Q38" s="98">
        <f>Sanitation!$P38-Sanitation!$O38</f>
        <v>0</v>
      </c>
    </row>
    <row r="39" spans="1:17" ht="49.5" customHeight="1" x14ac:dyDescent="0.35">
      <c r="A39" s="2" t="s">
        <v>97</v>
      </c>
      <c r="B39" s="57">
        <v>45543</v>
      </c>
      <c r="C39" s="34" t="e">
        <f>_xlfn.XLOOKUP(Sanitation!$B39,WW!A:A,WW!B:B)</f>
        <v>#N/A</v>
      </c>
      <c r="D39" s="2" t="s">
        <v>98</v>
      </c>
      <c r="E39" s="2" t="s">
        <v>87</v>
      </c>
      <c r="F39" s="2" t="s">
        <v>401</v>
      </c>
      <c r="G39" s="89" t="s">
        <v>402</v>
      </c>
      <c r="K39" s="34">
        <v>2</v>
      </c>
      <c r="L39" s="34">
        <v>2</v>
      </c>
      <c r="M39" s="98">
        <f>Sanitation!$L39-Sanitation!$K39</f>
        <v>0</v>
      </c>
      <c r="O39" s="34">
        <v>0</v>
      </c>
      <c r="P39" s="34">
        <v>7</v>
      </c>
      <c r="Q39" s="98">
        <f>Sanitation!$P39-Sanitation!$O39</f>
        <v>7</v>
      </c>
    </row>
    <row r="40" spans="1:17" ht="26" x14ac:dyDescent="0.35">
      <c r="A40" s="2" t="s">
        <v>97</v>
      </c>
      <c r="B40" s="57">
        <v>45543</v>
      </c>
      <c r="C40" s="34" t="e">
        <f>_xlfn.XLOOKUP(Sanitation!$B40,WW!A:A,WW!B:B)</f>
        <v>#N/A</v>
      </c>
      <c r="D40" s="2" t="s">
        <v>98</v>
      </c>
      <c r="E40" s="2" t="s">
        <v>87</v>
      </c>
      <c r="F40" s="2" t="s">
        <v>396</v>
      </c>
      <c r="G40" s="89" t="s">
        <v>409</v>
      </c>
      <c r="H40" s="89" t="s">
        <v>415</v>
      </c>
      <c r="K40" s="34">
        <v>5</v>
      </c>
      <c r="L40" s="34">
        <v>4</v>
      </c>
      <c r="M40" s="98">
        <f>Sanitation!$L40-Sanitation!$K40</f>
        <v>-1</v>
      </c>
      <c r="O40" s="34">
        <v>20</v>
      </c>
      <c r="P40" s="34">
        <v>11</v>
      </c>
      <c r="Q40" s="98">
        <f>Sanitation!$P40-Sanitation!$O40</f>
        <v>-9</v>
      </c>
    </row>
    <row r="41" spans="1:17" ht="13" x14ac:dyDescent="0.35">
      <c r="A41" s="2" t="s">
        <v>97</v>
      </c>
      <c r="B41" s="57">
        <v>45543</v>
      </c>
      <c r="C41" s="34" t="e">
        <f>_xlfn.XLOOKUP(Sanitation!$B41,WW!A:A,WW!B:B)</f>
        <v>#N/A</v>
      </c>
      <c r="D41" s="2" t="s">
        <v>98</v>
      </c>
      <c r="E41" s="2" t="s">
        <v>87</v>
      </c>
      <c r="F41" s="2" t="s">
        <v>405</v>
      </c>
      <c r="G41" s="89" t="s">
        <v>406</v>
      </c>
      <c r="K41" s="34">
        <v>0</v>
      </c>
      <c r="L41" s="34">
        <v>0</v>
      </c>
      <c r="M41" s="98">
        <f>Sanitation!$L41-Sanitation!$K41</f>
        <v>0</v>
      </c>
      <c r="O41" s="34">
        <v>6</v>
      </c>
      <c r="P41" s="34">
        <v>7</v>
      </c>
      <c r="Q41" s="98">
        <f>Sanitation!$P41-Sanitation!$O41</f>
        <v>1</v>
      </c>
    </row>
    <row r="42" spans="1:17" ht="36" customHeight="1" x14ac:dyDescent="0.35">
      <c r="A42" s="2" t="s">
        <v>97</v>
      </c>
      <c r="B42" s="57">
        <v>45550</v>
      </c>
      <c r="C42" s="34" t="e">
        <f>_xlfn.XLOOKUP(Sanitation!$B42,WW!A:A,WW!B:B)</f>
        <v>#N/A</v>
      </c>
      <c r="D42" s="2" t="s">
        <v>98</v>
      </c>
      <c r="E42" s="2" t="s">
        <v>99</v>
      </c>
      <c r="F42" s="2" t="s">
        <v>388</v>
      </c>
      <c r="G42" s="89" t="s">
        <v>411</v>
      </c>
      <c r="H42" s="89" t="s">
        <v>418</v>
      </c>
      <c r="K42" s="34">
        <v>11</v>
      </c>
      <c r="L42" s="34">
        <v>9</v>
      </c>
      <c r="M42" s="98">
        <f>Sanitation!$L42-Sanitation!$K42</f>
        <v>-2</v>
      </c>
      <c r="P42" s="34">
        <v>14</v>
      </c>
      <c r="Q42" s="98">
        <f>Sanitation!$P42-Sanitation!$O42</f>
        <v>14</v>
      </c>
    </row>
    <row r="43" spans="1:17" ht="26" x14ac:dyDescent="0.35">
      <c r="A43" s="2" t="s">
        <v>97</v>
      </c>
      <c r="B43" s="57">
        <v>45550</v>
      </c>
      <c r="C43" s="34" t="e">
        <f>_xlfn.XLOOKUP(Sanitation!$B43,WW!A:A,WW!B:B)</f>
        <v>#N/A</v>
      </c>
      <c r="D43" s="2" t="s">
        <v>64</v>
      </c>
      <c r="E43" s="2" t="s">
        <v>99</v>
      </c>
      <c r="F43" s="2" t="s">
        <v>397</v>
      </c>
      <c r="G43" s="89" t="s">
        <v>398</v>
      </c>
      <c r="H43" s="89" t="s">
        <v>412</v>
      </c>
      <c r="K43" s="34">
        <v>3</v>
      </c>
      <c r="L43" s="34">
        <v>3</v>
      </c>
      <c r="M43" s="98">
        <f>Sanitation!$L43-Sanitation!$K43</f>
        <v>0</v>
      </c>
      <c r="O43" s="34">
        <v>6</v>
      </c>
      <c r="P43" s="34">
        <v>0</v>
      </c>
      <c r="Q43" s="98">
        <f>Sanitation!$P43-Sanitation!$O43</f>
        <v>-6</v>
      </c>
    </row>
    <row r="44" spans="1:17" ht="13" x14ac:dyDescent="0.35">
      <c r="A44" s="2" t="s">
        <v>97</v>
      </c>
      <c r="B44" s="57">
        <v>45550</v>
      </c>
      <c r="C44" s="34" t="e">
        <f>_xlfn.XLOOKUP(Sanitation!$B44,WW!A:A,WW!B:B)</f>
        <v>#N/A</v>
      </c>
      <c r="D44" s="2" t="s">
        <v>64</v>
      </c>
      <c r="E44" s="2" t="s">
        <v>99</v>
      </c>
      <c r="F44" s="2" t="s">
        <v>390</v>
      </c>
      <c r="G44" s="89" t="s">
        <v>391</v>
      </c>
      <c r="K44" s="34">
        <v>14</v>
      </c>
      <c r="L44" s="34">
        <v>7</v>
      </c>
      <c r="M44" s="98">
        <f>Sanitation!$L44-Sanitation!$K44</f>
        <v>-7</v>
      </c>
      <c r="O44" s="34">
        <v>6</v>
      </c>
      <c r="P44" s="34">
        <v>9</v>
      </c>
      <c r="Q44" s="98">
        <f>Sanitation!$P44-Sanitation!$O44</f>
        <v>3</v>
      </c>
    </row>
    <row r="45" spans="1:17" ht="93.75" customHeight="1" x14ac:dyDescent="0.35">
      <c r="A45" s="2" t="s">
        <v>97</v>
      </c>
      <c r="B45" s="57">
        <v>45550</v>
      </c>
      <c r="C45" s="34" t="e">
        <f>_xlfn.XLOOKUP(Sanitation!$B45,WW!A:A,WW!B:B)</f>
        <v>#N/A</v>
      </c>
      <c r="D45" s="2" t="s">
        <v>100</v>
      </c>
      <c r="E45" s="2" t="s">
        <v>87</v>
      </c>
      <c r="F45" s="2" t="s">
        <v>392</v>
      </c>
      <c r="G45" s="89" t="s">
        <v>413</v>
      </c>
      <c r="H45" s="89" t="s">
        <v>419</v>
      </c>
      <c r="K45" s="34">
        <v>30</v>
      </c>
      <c r="L45" s="34">
        <v>19</v>
      </c>
      <c r="M45" s="98">
        <f>Sanitation!$L45-Sanitation!$K45</f>
        <v>-11</v>
      </c>
      <c r="O45" s="34">
        <v>5</v>
      </c>
      <c r="P45" s="34">
        <v>12</v>
      </c>
      <c r="Q45" s="98">
        <f>Sanitation!$P45-Sanitation!$O45</f>
        <v>7</v>
      </c>
    </row>
    <row r="46" spans="1:17" ht="26" x14ac:dyDescent="0.35">
      <c r="A46" s="2" t="s">
        <v>97</v>
      </c>
      <c r="B46" s="57">
        <v>45550</v>
      </c>
      <c r="C46" s="34" t="e">
        <f>_xlfn.XLOOKUP(Sanitation!$B46,WW!A:A,WW!B:B)</f>
        <v>#N/A</v>
      </c>
      <c r="D46" s="2" t="s">
        <v>64</v>
      </c>
      <c r="E46" s="2" t="s">
        <v>87</v>
      </c>
      <c r="F46" s="2" t="s">
        <v>399</v>
      </c>
      <c r="G46" s="89" t="s">
        <v>400</v>
      </c>
      <c r="K46" s="34">
        <v>2</v>
      </c>
      <c r="L46" s="34">
        <v>2</v>
      </c>
      <c r="M46" s="98">
        <f>Sanitation!$L46-Sanitation!$K46</f>
        <v>0</v>
      </c>
      <c r="O46" s="34">
        <v>0</v>
      </c>
      <c r="P46" s="34">
        <v>0</v>
      </c>
      <c r="Q46" s="98">
        <f>Sanitation!$P46-Sanitation!$O46</f>
        <v>0</v>
      </c>
    </row>
    <row r="47" spans="1:17" ht="13" x14ac:dyDescent="0.35">
      <c r="A47" s="2" t="s">
        <v>97</v>
      </c>
      <c r="B47" s="57">
        <v>45550</v>
      </c>
      <c r="C47" s="34" t="e">
        <f>_xlfn.XLOOKUP(Sanitation!$B47,WW!A:A,WW!B:B)</f>
        <v>#N/A</v>
      </c>
      <c r="D47" s="2" t="s">
        <v>64</v>
      </c>
      <c r="E47" s="2" t="s">
        <v>87</v>
      </c>
      <c r="F47" s="2" t="s">
        <v>394</v>
      </c>
      <c r="G47" s="89" t="s">
        <v>395</v>
      </c>
      <c r="K47" s="34">
        <v>5</v>
      </c>
      <c r="L47" s="34">
        <v>5</v>
      </c>
      <c r="M47" s="98">
        <f>Sanitation!$L47-Sanitation!$K47</f>
        <v>0</v>
      </c>
      <c r="O47" s="34">
        <v>20</v>
      </c>
      <c r="P47" s="34">
        <v>12</v>
      </c>
      <c r="Q47" s="98">
        <f>Sanitation!$P47-Sanitation!$O47</f>
        <v>-8</v>
      </c>
    </row>
    <row r="48" spans="1:17" ht="13" x14ac:dyDescent="0.35">
      <c r="A48" s="2" t="s">
        <v>97</v>
      </c>
      <c r="B48" s="57">
        <v>45550</v>
      </c>
      <c r="C48" s="34" t="e">
        <f>_xlfn.XLOOKUP(Sanitation!$B48,WW!A:A,WW!B:B)</f>
        <v>#N/A</v>
      </c>
      <c r="D48" s="2" t="s">
        <v>64</v>
      </c>
      <c r="E48" s="2" t="s">
        <v>87</v>
      </c>
      <c r="F48" s="2" t="s">
        <v>403</v>
      </c>
      <c r="G48" s="89" t="s">
        <v>404</v>
      </c>
      <c r="K48" s="34">
        <v>0</v>
      </c>
      <c r="L48" s="34">
        <v>0</v>
      </c>
      <c r="M48" s="98">
        <f>Sanitation!$L48-Sanitation!$K48</f>
        <v>0</v>
      </c>
      <c r="O48" s="34">
        <v>6</v>
      </c>
      <c r="P48" s="34">
        <v>7</v>
      </c>
      <c r="Q48" s="98">
        <f>Sanitation!$P48-Sanitation!$O48</f>
        <v>1</v>
      </c>
    </row>
    <row r="49" spans="1:18" ht="26" x14ac:dyDescent="0.35">
      <c r="A49" s="2" t="s">
        <v>97</v>
      </c>
      <c r="B49" s="57">
        <v>45550</v>
      </c>
      <c r="C49" s="34" t="e">
        <f>_xlfn.XLOOKUP(Sanitation!$B49,WW!A:A,WW!B:B)</f>
        <v>#N/A</v>
      </c>
      <c r="D49" s="2" t="s">
        <v>98</v>
      </c>
      <c r="E49" s="2" t="s">
        <v>87</v>
      </c>
      <c r="F49" s="2" t="s">
        <v>401</v>
      </c>
      <c r="G49" s="89" t="s">
        <v>402</v>
      </c>
      <c r="K49" s="34">
        <v>2</v>
      </c>
      <c r="L49" s="34">
        <v>2</v>
      </c>
      <c r="M49" s="98">
        <f>Sanitation!$L49-Sanitation!$K49</f>
        <v>0</v>
      </c>
      <c r="O49" s="34">
        <v>0</v>
      </c>
      <c r="P49" s="34">
        <v>0</v>
      </c>
      <c r="Q49" s="98">
        <f>Sanitation!$P49-Sanitation!$O49</f>
        <v>0</v>
      </c>
    </row>
    <row r="50" spans="1:18" ht="26" x14ac:dyDescent="0.35">
      <c r="A50" s="2" t="s">
        <v>97</v>
      </c>
      <c r="B50" s="57">
        <v>45550</v>
      </c>
      <c r="C50" s="34" t="e">
        <f>_xlfn.XLOOKUP(Sanitation!$B50,WW!A:A,WW!B:B)</f>
        <v>#N/A</v>
      </c>
      <c r="D50" s="2" t="s">
        <v>98</v>
      </c>
      <c r="E50" s="2" t="s">
        <v>87</v>
      </c>
      <c r="F50" s="2" t="s">
        <v>396</v>
      </c>
      <c r="G50" s="89" t="s">
        <v>409</v>
      </c>
      <c r="H50" s="89" t="s">
        <v>415</v>
      </c>
      <c r="K50" s="34">
        <v>5</v>
      </c>
      <c r="L50" s="34">
        <v>4</v>
      </c>
      <c r="M50" s="98">
        <f>Sanitation!$L50-Sanitation!$K50</f>
        <v>-1</v>
      </c>
      <c r="O50" s="34">
        <v>20</v>
      </c>
      <c r="P50" s="34">
        <v>14</v>
      </c>
      <c r="Q50" s="98">
        <f>Sanitation!$P50-Sanitation!$O50</f>
        <v>-6</v>
      </c>
    </row>
    <row r="51" spans="1:18" ht="13" x14ac:dyDescent="0.35">
      <c r="A51" s="2" t="s">
        <v>97</v>
      </c>
      <c r="B51" s="57">
        <v>45550</v>
      </c>
      <c r="C51" s="34" t="e">
        <f>_xlfn.XLOOKUP(Sanitation!$B51,WW!A:A,WW!B:B)</f>
        <v>#N/A</v>
      </c>
      <c r="D51" s="2" t="s">
        <v>98</v>
      </c>
      <c r="E51" s="2" t="s">
        <v>87</v>
      </c>
      <c r="F51" s="2" t="s">
        <v>405</v>
      </c>
      <c r="G51" s="89" t="s">
        <v>406</v>
      </c>
      <c r="K51" s="34">
        <v>0</v>
      </c>
      <c r="L51" s="34">
        <v>0</v>
      </c>
      <c r="M51" s="98">
        <f>Sanitation!$L51-Sanitation!$K51</f>
        <v>0</v>
      </c>
      <c r="O51" s="34">
        <v>6</v>
      </c>
      <c r="P51" s="34">
        <v>7</v>
      </c>
      <c r="Q51" s="98">
        <f>Sanitation!$P51-Sanitation!$O51</f>
        <v>1</v>
      </c>
    </row>
    <row r="52" spans="1:18" ht="26" x14ac:dyDescent="0.35">
      <c r="A52" s="2" t="s">
        <v>97</v>
      </c>
      <c r="B52" s="57">
        <v>45550</v>
      </c>
      <c r="C52" s="34" t="e">
        <f>_xlfn.XLOOKUP(Sanitation!$B52,WW!A:A,WW!B:B)</f>
        <v>#N/A</v>
      </c>
      <c r="D52" s="2" t="s">
        <v>100</v>
      </c>
      <c r="E52" s="2"/>
      <c r="F52" s="2" t="s">
        <v>420</v>
      </c>
      <c r="G52" s="89" t="s">
        <v>421</v>
      </c>
      <c r="H52" s="89" t="s">
        <v>422</v>
      </c>
      <c r="L52" s="34">
        <v>1</v>
      </c>
      <c r="M52" s="98">
        <f>Sanitation!$L52-Sanitation!$K52</f>
        <v>1</v>
      </c>
      <c r="P52" s="34">
        <v>0</v>
      </c>
      <c r="Q52" s="98">
        <f>Sanitation!$P52-Sanitation!$O52</f>
        <v>0</v>
      </c>
    </row>
    <row r="53" spans="1:18" ht="58.5" customHeight="1" x14ac:dyDescent="0.35">
      <c r="A53" s="2" t="s">
        <v>97</v>
      </c>
      <c r="B53" s="57">
        <v>45556</v>
      </c>
      <c r="C53" s="34" t="e">
        <f>_xlfn.XLOOKUP(Sanitation!$B53,WW!A:A,WW!B:B)</f>
        <v>#N/A</v>
      </c>
      <c r="D53" s="2" t="s">
        <v>98</v>
      </c>
      <c r="E53" s="2" t="s">
        <v>99</v>
      </c>
      <c r="F53" s="2" t="s">
        <v>388</v>
      </c>
      <c r="G53" s="89" t="s">
        <v>411</v>
      </c>
      <c r="H53" s="89" t="s">
        <v>423</v>
      </c>
      <c r="K53" s="34">
        <v>11</v>
      </c>
      <c r="L53" s="34">
        <v>7</v>
      </c>
      <c r="M53" s="98">
        <f>Sanitation!$L53-Sanitation!$K53</f>
        <v>-4</v>
      </c>
      <c r="P53" s="34">
        <v>14</v>
      </c>
      <c r="Q53" s="98">
        <f>Sanitation!$P53-Sanitation!$O53</f>
        <v>14</v>
      </c>
    </row>
    <row r="54" spans="1:18" ht="26" x14ac:dyDescent="0.35">
      <c r="A54" s="2" t="s">
        <v>97</v>
      </c>
      <c r="B54" s="57">
        <v>45556</v>
      </c>
      <c r="C54" s="34" t="e">
        <f>_xlfn.XLOOKUP(Sanitation!$B54,WW!A:A,WW!B:B)</f>
        <v>#N/A</v>
      </c>
      <c r="D54" s="2" t="s">
        <v>64</v>
      </c>
      <c r="E54" s="2" t="s">
        <v>99</v>
      </c>
      <c r="F54" s="2" t="s">
        <v>397</v>
      </c>
      <c r="G54" s="89" t="s">
        <v>398</v>
      </c>
      <c r="H54" s="89" t="s">
        <v>412</v>
      </c>
      <c r="K54" s="34">
        <v>3</v>
      </c>
      <c r="L54" s="34">
        <v>3</v>
      </c>
      <c r="M54" s="98">
        <f>Sanitation!$L54-Sanitation!$K54</f>
        <v>0</v>
      </c>
      <c r="O54" s="34">
        <v>6</v>
      </c>
      <c r="P54" s="34">
        <v>0</v>
      </c>
      <c r="Q54" s="98">
        <f>Sanitation!$P54-Sanitation!$O54</f>
        <v>-6</v>
      </c>
    </row>
    <row r="55" spans="1:18" ht="13" x14ac:dyDescent="0.35">
      <c r="A55" s="2" t="s">
        <v>97</v>
      </c>
      <c r="B55" s="57">
        <v>45556</v>
      </c>
      <c r="C55" s="34" t="e">
        <f>_xlfn.XLOOKUP(Sanitation!$B55,WW!A:A,WW!B:B)</f>
        <v>#N/A</v>
      </c>
      <c r="D55" s="2" t="s">
        <v>64</v>
      </c>
      <c r="E55" s="2" t="s">
        <v>99</v>
      </c>
      <c r="F55" s="2" t="s">
        <v>390</v>
      </c>
      <c r="G55" s="89" t="s">
        <v>391</v>
      </c>
      <c r="K55" s="34">
        <v>14</v>
      </c>
      <c r="L55" s="34">
        <v>7</v>
      </c>
      <c r="M55" s="98">
        <f>Sanitation!$L55-Sanitation!$K55</f>
        <v>-7</v>
      </c>
      <c r="O55" s="34">
        <v>6</v>
      </c>
      <c r="P55" s="34">
        <v>9</v>
      </c>
      <c r="Q55" s="98">
        <f>Sanitation!$P55-Sanitation!$O55</f>
        <v>3</v>
      </c>
    </row>
    <row r="56" spans="1:18" ht="117" x14ac:dyDescent="0.35">
      <c r="A56" s="2" t="s">
        <v>97</v>
      </c>
      <c r="B56" s="57">
        <v>45556</v>
      </c>
      <c r="C56" s="34" t="e">
        <f>_xlfn.XLOOKUP(Sanitation!$B56,WW!A:A,WW!B:B)</f>
        <v>#N/A</v>
      </c>
      <c r="D56" s="2" t="s">
        <v>100</v>
      </c>
      <c r="E56" s="2" t="s">
        <v>87</v>
      </c>
      <c r="F56" s="2" t="s">
        <v>392</v>
      </c>
      <c r="G56" s="89" t="s">
        <v>413</v>
      </c>
      <c r="H56" s="89" t="s">
        <v>419</v>
      </c>
      <c r="K56" s="34">
        <v>30</v>
      </c>
      <c r="L56" s="34">
        <v>19</v>
      </c>
      <c r="M56" s="98">
        <f>Sanitation!$L56-Sanitation!$K56</f>
        <v>-11</v>
      </c>
      <c r="O56" s="34">
        <v>5</v>
      </c>
      <c r="P56" s="34">
        <v>12</v>
      </c>
      <c r="Q56" s="98">
        <f>Sanitation!$P56-Sanitation!$O56</f>
        <v>7</v>
      </c>
    </row>
    <row r="57" spans="1:18" ht="26" x14ac:dyDescent="0.35">
      <c r="A57" s="2" t="s">
        <v>97</v>
      </c>
      <c r="B57" s="57">
        <v>45556</v>
      </c>
      <c r="C57" s="34" t="e">
        <f>_xlfn.XLOOKUP(Sanitation!$B57,WW!A:A,WW!B:B)</f>
        <v>#N/A</v>
      </c>
      <c r="D57" s="2" t="s">
        <v>64</v>
      </c>
      <c r="E57" s="2" t="s">
        <v>87</v>
      </c>
      <c r="F57" s="2" t="s">
        <v>399</v>
      </c>
      <c r="G57" s="89" t="s">
        <v>400</v>
      </c>
      <c r="K57" s="34">
        <v>2</v>
      </c>
      <c r="L57" s="34">
        <v>2</v>
      </c>
      <c r="M57" s="98">
        <f>Sanitation!$L57-Sanitation!$K57</f>
        <v>0</v>
      </c>
      <c r="O57" s="34">
        <v>0</v>
      </c>
      <c r="P57" s="34">
        <v>0</v>
      </c>
      <c r="Q57" s="98">
        <f>Sanitation!$P57-Sanitation!$O57</f>
        <v>0</v>
      </c>
    </row>
    <row r="58" spans="1:18" ht="13" x14ac:dyDescent="0.35">
      <c r="A58" s="2" t="s">
        <v>97</v>
      </c>
      <c r="B58" s="57">
        <v>45556</v>
      </c>
      <c r="C58" s="34" t="e">
        <f>_xlfn.XLOOKUP(Sanitation!$B58,WW!A:A,WW!B:B)</f>
        <v>#N/A</v>
      </c>
      <c r="D58" s="2" t="s">
        <v>64</v>
      </c>
      <c r="E58" s="2" t="s">
        <v>87</v>
      </c>
      <c r="F58" s="2" t="s">
        <v>394</v>
      </c>
      <c r="G58" s="89" t="s">
        <v>395</v>
      </c>
      <c r="K58" s="34">
        <v>5</v>
      </c>
      <c r="L58" s="34">
        <v>5</v>
      </c>
      <c r="M58" s="98">
        <f>Sanitation!$L58-Sanitation!$K58</f>
        <v>0</v>
      </c>
      <c r="O58" s="34">
        <v>20</v>
      </c>
      <c r="P58" s="34">
        <v>13</v>
      </c>
      <c r="Q58" s="98">
        <f>Sanitation!$P58-Sanitation!$O58</f>
        <v>-7</v>
      </c>
    </row>
    <row r="59" spans="1:18" ht="13" x14ac:dyDescent="0.35">
      <c r="A59" s="2" t="s">
        <v>97</v>
      </c>
      <c r="B59" s="57">
        <v>45556</v>
      </c>
      <c r="C59" s="34" t="e">
        <f>_xlfn.XLOOKUP(Sanitation!$B59,WW!A:A,WW!B:B)</f>
        <v>#N/A</v>
      </c>
      <c r="D59" s="2" t="s">
        <v>64</v>
      </c>
      <c r="E59" s="2" t="s">
        <v>87</v>
      </c>
      <c r="F59" s="2" t="s">
        <v>403</v>
      </c>
      <c r="G59" s="89" t="s">
        <v>404</v>
      </c>
      <c r="K59" s="34">
        <v>0</v>
      </c>
      <c r="L59" s="34">
        <v>0</v>
      </c>
      <c r="M59" s="98">
        <f>Sanitation!$L59-Sanitation!$K59</f>
        <v>0</v>
      </c>
      <c r="O59" s="34">
        <v>6</v>
      </c>
      <c r="P59" s="34">
        <v>7</v>
      </c>
      <c r="Q59" s="98">
        <f>Sanitation!$P59-Sanitation!$O59</f>
        <v>1</v>
      </c>
    </row>
    <row r="60" spans="1:18" ht="26" x14ac:dyDescent="0.35">
      <c r="A60" s="2" t="s">
        <v>97</v>
      </c>
      <c r="B60" s="57">
        <v>45556</v>
      </c>
      <c r="C60" s="34" t="e">
        <f>_xlfn.XLOOKUP(Sanitation!$B60,WW!A:A,WW!B:B)</f>
        <v>#N/A</v>
      </c>
      <c r="D60" s="2" t="s">
        <v>98</v>
      </c>
      <c r="E60" s="2" t="s">
        <v>87</v>
      </c>
      <c r="F60" s="2" t="s">
        <v>401</v>
      </c>
      <c r="G60" s="89" t="s">
        <v>402</v>
      </c>
      <c r="K60" s="34">
        <v>2</v>
      </c>
      <c r="L60" s="34">
        <v>2</v>
      </c>
      <c r="M60" s="98">
        <f>Sanitation!$L60-Sanitation!$K60</f>
        <v>0</v>
      </c>
      <c r="O60" s="34">
        <v>0</v>
      </c>
      <c r="P60" s="34">
        <v>0</v>
      </c>
      <c r="Q60" s="98">
        <f>Sanitation!$P60-Sanitation!$O60</f>
        <v>0</v>
      </c>
    </row>
    <row r="61" spans="1:18" ht="26" x14ac:dyDescent="0.35">
      <c r="A61" s="2" t="s">
        <v>97</v>
      </c>
      <c r="B61" s="57">
        <v>45556</v>
      </c>
      <c r="C61" s="34" t="e">
        <f>_xlfn.XLOOKUP(Sanitation!$B61,WW!A:A,WW!B:B)</f>
        <v>#N/A</v>
      </c>
      <c r="D61" s="2" t="s">
        <v>98</v>
      </c>
      <c r="E61" s="2" t="s">
        <v>87</v>
      </c>
      <c r="F61" s="2" t="s">
        <v>396</v>
      </c>
      <c r="G61" s="89" t="s">
        <v>409</v>
      </c>
      <c r="H61" s="89" t="s">
        <v>415</v>
      </c>
      <c r="K61" s="34">
        <v>5</v>
      </c>
      <c r="L61" s="34">
        <v>4</v>
      </c>
      <c r="M61" s="98">
        <f>Sanitation!$L61-Sanitation!$K61</f>
        <v>-1</v>
      </c>
      <c r="O61" s="34">
        <v>20</v>
      </c>
      <c r="P61" s="34">
        <v>14</v>
      </c>
      <c r="Q61" s="98">
        <f>Sanitation!$P61-Sanitation!$O61</f>
        <v>-6</v>
      </c>
    </row>
    <row r="62" spans="1:18" ht="13" x14ac:dyDescent="0.35">
      <c r="A62" s="2" t="s">
        <v>97</v>
      </c>
      <c r="B62" s="57">
        <v>45556</v>
      </c>
      <c r="C62" s="34" t="e">
        <f>_xlfn.XLOOKUP(Sanitation!$B62,WW!A:A,WW!B:B)</f>
        <v>#N/A</v>
      </c>
      <c r="D62" s="2" t="s">
        <v>98</v>
      </c>
      <c r="E62" s="2" t="s">
        <v>87</v>
      </c>
      <c r="F62" s="2" t="s">
        <v>405</v>
      </c>
      <c r="G62" s="89" t="s">
        <v>406</v>
      </c>
      <c r="K62" s="34">
        <v>0</v>
      </c>
      <c r="L62" s="34">
        <v>0</v>
      </c>
      <c r="M62" s="98">
        <f>Sanitation!$L62-Sanitation!$K62</f>
        <v>0</v>
      </c>
      <c r="O62" s="34">
        <v>6</v>
      </c>
      <c r="P62" s="34">
        <v>7</v>
      </c>
      <c r="Q62" s="98">
        <f>Sanitation!$P62-Sanitation!$O62</f>
        <v>1</v>
      </c>
    </row>
    <row r="63" spans="1:18" ht="26" x14ac:dyDescent="0.35">
      <c r="A63" s="2" t="s">
        <v>97</v>
      </c>
      <c r="B63" s="57">
        <v>45556</v>
      </c>
      <c r="C63" s="34" t="e">
        <f>_xlfn.XLOOKUP(Sanitation!$B63,WW!A:A,WW!B:B)</f>
        <v>#N/A</v>
      </c>
      <c r="D63" s="2" t="s">
        <v>100</v>
      </c>
      <c r="E63" s="2"/>
      <c r="F63" s="2" t="s">
        <v>420</v>
      </c>
      <c r="G63" s="89" t="s">
        <v>421</v>
      </c>
      <c r="H63" s="89" t="s">
        <v>422</v>
      </c>
      <c r="L63" s="34">
        <v>1</v>
      </c>
      <c r="M63" s="98">
        <f>Sanitation!$L63-Sanitation!$K63</f>
        <v>1</v>
      </c>
      <c r="P63" s="34">
        <v>0</v>
      </c>
      <c r="Q63" s="98">
        <f>Sanitation!$P63-Sanitation!$O63</f>
        <v>0</v>
      </c>
    </row>
    <row r="64" spans="1:18" ht="35.25" customHeight="1" x14ac:dyDescent="0.35">
      <c r="A64" s="77" t="s">
        <v>97</v>
      </c>
      <c r="B64" s="78">
        <v>45564</v>
      </c>
      <c r="C64" s="79" t="e">
        <f>_xlfn.XLOOKUP(Sanitation!$B64,WW!A:A,WW!B:B)</f>
        <v>#N/A</v>
      </c>
      <c r="D64" s="77" t="s">
        <v>64</v>
      </c>
      <c r="E64" s="77" t="s">
        <v>99</v>
      </c>
      <c r="F64" s="77" t="s">
        <v>388</v>
      </c>
      <c r="G64" s="91" t="s">
        <v>424</v>
      </c>
      <c r="H64" s="91"/>
      <c r="I64" s="77"/>
      <c r="J64" s="77"/>
      <c r="K64" s="79">
        <v>11</v>
      </c>
      <c r="L64" s="79">
        <v>9</v>
      </c>
      <c r="M64" s="99">
        <f>Sanitation!$L64-Sanitation!$K64</f>
        <v>-2</v>
      </c>
      <c r="N64" s="79"/>
      <c r="O64" s="79"/>
      <c r="P64" s="79">
        <v>13</v>
      </c>
      <c r="Q64" s="99">
        <f>Sanitation!$P64-Sanitation!$O64</f>
        <v>13</v>
      </c>
      <c r="R64" s="53"/>
    </row>
    <row r="65" spans="1:18" ht="34.5" customHeight="1" x14ac:dyDescent="0.35">
      <c r="A65" s="77" t="s">
        <v>97</v>
      </c>
      <c r="B65" s="78">
        <v>45564</v>
      </c>
      <c r="C65" s="79" t="e">
        <f>_xlfn.XLOOKUP(Sanitation!$B65,WW!A:A,WW!B:B)</f>
        <v>#N/A</v>
      </c>
      <c r="D65" s="77" t="s">
        <v>64</v>
      </c>
      <c r="E65" s="77" t="s">
        <v>99</v>
      </c>
      <c r="F65" s="77" t="s">
        <v>397</v>
      </c>
      <c r="G65" s="91" t="s">
        <v>398</v>
      </c>
      <c r="H65" s="91" t="s">
        <v>412</v>
      </c>
      <c r="I65" s="77"/>
      <c r="J65" s="77"/>
      <c r="K65" s="79">
        <v>3</v>
      </c>
      <c r="L65" s="79">
        <v>3</v>
      </c>
      <c r="M65" s="99">
        <f>Sanitation!$L65-Sanitation!$K65</f>
        <v>0</v>
      </c>
      <c r="N65" s="79"/>
      <c r="O65" s="79">
        <v>6</v>
      </c>
      <c r="P65" s="79">
        <v>0</v>
      </c>
      <c r="Q65" s="99">
        <f>Sanitation!$P65-Sanitation!$O65</f>
        <v>-6</v>
      </c>
      <c r="R65" s="77"/>
    </row>
    <row r="66" spans="1:18" ht="25.5" customHeight="1" x14ac:dyDescent="0.35">
      <c r="A66" s="77" t="s">
        <v>97</v>
      </c>
      <c r="B66" s="78">
        <v>45564</v>
      </c>
      <c r="C66" s="79" t="e">
        <f>_xlfn.XLOOKUP(Sanitation!$B66,WW!A:A,WW!B:B)</f>
        <v>#N/A</v>
      </c>
      <c r="D66" s="77" t="s">
        <v>98</v>
      </c>
      <c r="E66" s="77" t="s">
        <v>99</v>
      </c>
      <c r="F66" s="77" t="s">
        <v>390</v>
      </c>
      <c r="G66" s="91" t="s">
        <v>395</v>
      </c>
      <c r="H66" s="91"/>
      <c r="I66" s="77"/>
      <c r="J66" s="77"/>
      <c r="K66" s="79">
        <v>14</v>
      </c>
      <c r="L66" s="79">
        <v>7</v>
      </c>
      <c r="M66" s="99">
        <f>Sanitation!$L66-Sanitation!$K66</f>
        <v>-7</v>
      </c>
      <c r="N66" s="79"/>
      <c r="O66" s="79">
        <v>6</v>
      </c>
      <c r="P66" s="79">
        <v>11</v>
      </c>
      <c r="Q66" s="99">
        <f>Sanitation!$P66-Sanitation!$O66</f>
        <v>5</v>
      </c>
      <c r="R66" s="53"/>
    </row>
    <row r="67" spans="1:18" ht="78.75" customHeight="1" x14ac:dyDescent="0.35">
      <c r="A67" s="77" t="s">
        <v>97</v>
      </c>
      <c r="B67" s="78">
        <v>45564</v>
      </c>
      <c r="C67" s="79" t="e">
        <f>_xlfn.XLOOKUP(Sanitation!$B67,WW!A:A,WW!B:B)</f>
        <v>#N/A</v>
      </c>
      <c r="D67" s="77" t="s">
        <v>100</v>
      </c>
      <c r="E67" s="77" t="s">
        <v>87</v>
      </c>
      <c r="F67" s="77" t="s">
        <v>392</v>
      </c>
      <c r="G67" s="91" t="s">
        <v>413</v>
      </c>
      <c r="H67" s="91" t="s">
        <v>425</v>
      </c>
      <c r="I67" s="77"/>
      <c r="J67" s="77"/>
      <c r="K67" s="79">
        <v>30</v>
      </c>
      <c r="L67" s="79">
        <v>19</v>
      </c>
      <c r="M67" s="99">
        <f>Sanitation!$L67-Sanitation!$K67</f>
        <v>-11</v>
      </c>
      <c r="N67" s="79"/>
      <c r="O67" s="79">
        <v>5</v>
      </c>
      <c r="P67" s="79">
        <v>15</v>
      </c>
      <c r="Q67" s="99">
        <f>Sanitation!$P67-Sanitation!$O67</f>
        <v>10</v>
      </c>
      <c r="R67" s="77"/>
    </row>
    <row r="68" spans="1:18" ht="41.25" customHeight="1" x14ac:dyDescent="0.35">
      <c r="A68" s="77" t="s">
        <v>97</v>
      </c>
      <c r="B68" s="78">
        <v>45564</v>
      </c>
      <c r="C68" s="79" t="e">
        <f>_xlfn.XLOOKUP(Sanitation!$B68,WW!A:A,WW!B:B)</f>
        <v>#N/A</v>
      </c>
      <c r="D68" s="77" t="s">
        <v>64</v>
      </c>
      <c r="E68" s="77" t="s">
        <v>87</v>
      </c>
      <c r="F68" s="77" t="s">
        <v>399</v>
      </c>
      <c r="G68" s="91" t="s">
        <v>426</v>
      </c>
      <c r="H68" s="91"/>
      <c r="I68" s="77"/>
      <c r="J68" s="77"/>
      <c r="K68" s="79">
        <v>2</v>
      </c>
      <c r="L68" s="79">
        <v>2</v>
      </c>
      <c r="M68" s="99">
        <f>Sanitation!$L68-Sanitation!$K68</f>
        <v>0</v>
      </c>
      <c r="N68" s="79"/>
      <c r="O68" s="79">
        <v>0</v>
      </c>
      <c r="P68" s="79">
        <v>0</v>
      </c>
      <c r="Q68" s="99">
        <f>Sanitation!$P68-Sanitation!$O68</f>
        <v>0</v>
      </c>
      <c r="R68" s="77"/>
    </row>
    <row r="69" spans="1:18" ht="28.5" customHeight="1" x14ac:dyDescent="0.35">
      <c r="A69" s="77" t="s">
        <v>97</v>
      </c>
      <c r="B69" s="78">
        <v>45564</v>
      </c>
      <c r="C69" s="79" t="e">
        <f>_xlfn.XLOOKUP(Sanitation!$B69,WW!A:A,WW!B:B)</f>
        <v>#N/A</v>
      </c>
      <c r="D69" s="77" t="s">
        <v>64</v>
      </c>
      <c r="E69" s="77" t="s">
        <v>87</v>
      </c>
      <c r="F69" s="77" t="s">
        <v>394</v>
      </c>
      <c r="G69" s="91" t="s">
        <v>411</v>
      </c>
      <c r="H69" s="91"/>
      <c r="I69" s="77"/>
      <c r="J69" s="77"/>
      <c r="K69" s="79">
        <v>5</v>
      </c>
      <c r="L69" s="79">
        <v>5</v>
      </c>
      <c r="M69" s="99">
        <f>Sanitation!$L69-Sanitation!$K69</f>
        <v>0</v>
      </c>
      <c r="N69" s="79"/>
      <c r="O69" s="79">
        <v>20</v>
      </c>
      <c r="P69" s="79">
        <v>12</v>
      </c>
      <c r="Q69" s="99">
        <f>Sanitation!$P69-Sanitation!$O69</f>
        <v>-8</v>
      </c>
      <c r="R69" s="77"/>
    </row>
    <row r="70" spans="1:18" ht="23.25" customHeight="1" x14ac:dyDescent="0.35">
      <c r="A70" s="77" t="s">
        <v>97</v>
      </c>
      <c r="B70" s="78">
        <v>45564</v>
      </c>
      <c r="C70" s="79" t="e">
        <f>_xlfn.XLOOKUP(Sanitation!$B70,WW!A:A,WW!B:B)</f>
        <v>#N/A</v>
      </c>
      <c r="D70" s="77" t="s">
        <v>64</v>
      </c>
      <c r="E70" s="77" t="s">
        <v>87</v>
      </c>
      <c r="F70" s="77" t="s">
        <v>403</v>
      </c>
      <c r="G70" s="91" t="s">
        <v>406</v>
      </c>
      <c r="H70" s="91"/>
      <c r="I70" s="77"/>
      <c r="J70" s="77"/>
      <c r="K70" s="79">
        <v>0</v>
      </c>
      <c r="L70" s="79">
        <v>0</v>
      </c>
      <c r="M70" s="99">
        <f>Sanitation!$L70-Sanitation!$K70</f>
        <v>0</v>
      </c>
      <c r="N70" s="79"/>
      <c r="O70" s="79">
        <v>6</v>
      </c>
      <c r="P70" s="79">
        <v>7</v>
      </c>
      <c r="Q70" s="99">
        <f>Sanitation!$P70-Sanitation!$O70</f>
        <v>1</v>
      </c>
      <c r="R70" s="77"/>
    </row>
    <row r="71" spans="1:18" ht="48.75" customHeight="1" x14ac:dyDescent="0.35">
      <c r="A71" s="77" t="s">
        <v>97</v>
      </c>
      <c r="B71" s="78">
        <v>45564</v>
      </c>
      <c r="C71" s="79" t="e">
        <f>_xlfn.XLOOKUP(Sanitation!$B71,WW!A:A,WW!B:B)</f>
        <v>#N/A</v>
      </c>
      <c r="D71" s="77" t="s">
        <v>98</v>
      </c>
      <c r="E71" s="77" t="s">
        <v>87</v>
      </c>
      <c r="F71" s="77" t="s">
        <v>401</v>
      </c>
      <c r="G71" s="91" t="s">
        <v>400</v>
      </c>
      <c r="H71" s="91"/>
      <c r="I71" s="77"/>
      <c r="J71" s="77"/>
      <c r="K71" s="79">
        <v>2</v>
      </c>
      <c r="L71" s="79">
        <v>2</v>
      </c>
      <c r="M71" s="99">
        <f>Sanitation!$L71-Sanitation!$K71</f>
        <v>0</v>
      </c>
      <c r="N71" s="79"/>
      <c r="O71" s="79">
        <v>0</v>
      </c>
      <c r="P71" s="79">
        <v>0</v>
      </c>
      <c r="Q71" s="99">
        <f>Sanitation!$P71-Sanitation!$O71</f>
        <v>0</v>
      </c>
      <c r="R71" s="77"/>
    </row>
    <row r="72" spans="1:18" ht="37.5" customHeight="1" x14ac:dyDescent="0.35">
      <c r="A72" s="77" t="s">
        <v>97</v>
      </c>
      <c r="B72" s="78">
        <v>45564</v>
      </c>
      <c r="C72" s="79" t="e">
        <f>_xlfn.XLOOKUP(Sanitation!$B72,WW!A:A,WW!B:B)</f>
        <v>#N/A</v>
      </c>
      <c r="D72" s="77" t="s">
        <v>98</v>
      </c>
      <c r="E72" s="77" t="s">
        <v>87</v>
      </c>
      <c r="F72" s="77" t="s">
        <v>396</v>
      </c>
      <c r="G72" s="91" t="s">
        <v>427</v>
      </c>
      <c r="H72" s="91" t="s">
        <v>415</v>
      </c>
      <c r="I72" s="77"/>
      <c r="J72" s="77"/>
      <c r="K72" s="79">
        <v>5</v>
      </c>
      <c r="L72" s="79">
        <v>5</v>
      </c>
      <c r="M72" s="99">
        <f>Sanitation!$L72-Sanitation!$K72</f>
        <v>0</v>
      </c>
      <c r="N72" s="79"/>
      <c r="O72" s="79">
        <v>20</v>
      </c>
      <c r="P72" s="79">
        <v>13</v>
      </c>
      <c r="Q72" s="99">
        <f>Sanitation!$P72-Sanitation!$O72</f>
        <v>-7</v>
      </c>
      <c r="R72" s="53"/>
    </row>
    <row r="73" spans="1:18" ht="24" customHeight="1" x14ac:dyDescent="0.35">
      <c r="A73" s="77" t="s">
        <v>97</v>
      </c>
      <c r="B73" s="78">
        <v>45564</v>
      </c>
      <c r="C73" s="79" t="e">
        <f>_xlfn.XLOOKUP(Sanitation!$B73,WW!A:A,WW!B:B)</f>
        <v>#N/A</v>
      </c>
      <c r="D73" s="77" t="s">
        <v>98</v>
      </c>
      <c r="E73" s="77" t="s">
        <v>87</v>
      </c>
      <c r="F73" s="77" t="s">
        <v>405</v>
      </c>
      <c r="G73" s="91" t="s">
        <v>406</v>
      </c>
      <c r="H73" s="91"/>
      <c r="I73" s="77"/>
      <c r="J73" s="77"/>
      <c r="K73" s="79">
        <v>0</v>
      </c>
      <c r="L73" s="79">
        <v>0</v>
      </c>
      <c r="M73" s="99">
        <f>Sanitation!$L73-Sanitation!$K73</f>
        <v>0</v>
      </c>
      <c r="N73" s="79"/>
      <c r="O73" s="79">
        <v>6</v>
      </c>
      <c r="P73" s="79">
        <v>7</v>
      </c>
      <c r="Q73" s="99">
        <f>Sanitation!$P73-Sanitation!$O73</f>
        <v>1</v>
      </c>
      <c r="R73" s="53"/>
    </row>
    <row r="74" spans="1:18" ht="35.25" customHeight="1" x14ac:dyDescent="0.35">
      <c r="A74" s="77" t="s">
        <v>97</v>
      </c>
      <c r="B74" s="78">
        <v>45564</v>
      </c>
      <c r="C74" s="79" t="e">
        <f>_xlfn.XLOOKUP(Sanitation!$B74,WW!A:A,WW!B:B)</f>
        <v>#N/A</v>
      </c>
      <c r="D74" s="77" t="s">
        <v>100</v>
      </c>
      <c r="E74" s="77"/>
      <c r="F74" s="77" t="s">
        <v>420</v>
      </c>
      <c r="G74" s="91" t="s">
        <v>421</v>
      </c>
      <c r="H74" s="91" t="s">
        <v>422</v>
      </c>
      <c r="I74" s="77"/>
      <c r="J74" s="77"/>
      <c r="K74" s="79"/>
      <c r="L74" s="79">
        <v>1</v>
      </c>
      <c r="M74" s="99">
        <f>Sanitation!$L74-Sanitation!$K74</f>
        <v>1</v>
      </c>
      <c r="N74" s="79"/>
      <c r="O74" s="79"/>
      <c r="P74" s="79">
        <v>0</v>
      </c>
      <c r="Q74" s="99">
        <f>Sanitation!$P74-Sanitation!$O74</f>
        <v>0</v>
      </c>
      <c r="R74" s="77"/>
    </row>
    <row r="75" spans="1:18" ht="33" customHeight="1" x14ac:dyDescent="0.35">
      <c r="A75" s="2" t="s">
        <v>97</v>
      </c>
      <c r="B75" s="57">
        <v>45570</v>
      </c>
      <c r="C75" s="34" t="e">
        <f>_xlfn.XLOOKUP(Sanitation!$B75,WW!A:A,WW!B:B)</f>
        <v>#N/A</v>
      </c>
      <c r="D75" s="2" t="s">
        <v>64</v>
      </c>
      <c r="E75" s="2" t="s">
        <v>99</v>
      </c>
      <c r="F75" s="2" t="s">
        <v>388</v>
      </c>
      <c r="G75" s="89" t="s">
        <v>428</v>
      </c>
      <c r="K75" s="34">
        <v>11</v>
      </c>
      <c r="L75" s="34">
        <v>9</v>
      </c>
      <c r="M75" s="99">
        <f>Sanitation!$L75-Sanitation!$K75</f>
        <v>-2</v>
      </c>
      <c r="N75" s="79"/>
      <c r="P75" s="34">
        <v>14</v>
      </c>
      <c r="Q75" s="99">
        <f>Sanitation!$P75-Sanitation!$O75</f>
        <v>14</v>
      </c>
    </row>
    <row r="76" spans="1:18" ht="33.75" customHeight="1" x14ac:dyDescent="0.35">
      <c r="A76" s="2" t="s">
        <v>97</v>
      </c>
      <c r="B76" s="57">
        <v>45570</v>
      </c>
      <c r="C76" s="34" t="e">
        <f>_xlfn.XLOOKUP(Sanitation!$B76,WW!A:A,WW!B:B)</f>
        <v>#N/A</v>
      </c>
      <c r="D76" s="2" t="s">
        <v>64</v>
      </c>
      <c r="E76" s="2" t="s">
        <v>99</v>
      </c>
      <c r="F76" s="2" t="s">
        <v>397</v>
      </c>
      <c r="G76" s="89" t="s">
        <v>398</v>
      </c>
      <c r="H76" s="89" t="s">
        <v>412</v>
      </c>
      <c r="K76" s="34">
        <v>3</v>
      </c>
      <c r="L76" s="34">
        <v>3</v>
      </c>
      <c r="M76" s="99">
        <f>Sanitation!$L76-Sanitation!$K76</f>
        <v>0</v>
      </c>
      <c r="N76" s="79"/>
      <c r="O76" s="34">
        <v>6</v>
      </c>
      <c r="P76" s="34">
        <v>0</v>
      </c>
      <c r="Q76" s="99">
        <f>Sanitation!$P76-Sanitation!$O76</f>
        <v>-6</v>
      </c>
    </row>
    <row r="77" spans="1:18" ht="23.25" customHeight="1" x14ac:dyDescent="0.35">
      <c r="A77" s="2" t="s">
        <v>97</v>
      </c>
      <c r="B77" s="57">
        <v>45570</v>
      </c>
      <c r="C77" s="34" t="e">
        <f>_xlfn.XLOOKUP(Sanitation!$B77,WW!A:A,WW!B:B)</f>
        <v>#N/A</v>
      </c>
      <c r="D77" s="2" t="s">
        <v>98</v>
      </c>
      <c r="E77" s="2" t="s">
        <v>99</v>
      </c>
      <c r="F77" s="2" t="s">
        <v>390</v>
      </c>
      <c r="G77" s="89" t="s">
        <v>395</v>
      </c>
      <c r="K77" s="34">
        <v>14</v>
      </c>
      <c r="L77" s="34">
        <v>7</v>
      </c>
      <c r="M77" s="99">
        <f>Sanitation!$L77-Sanitation!$K77</f>
        <v>-7</v>
      </c>
      <c r="N77" s="79"/>
      <c r="O77" s="34">
        <v>6</v>
      </c>
      <c r="P77" s="34">
        <v>10</v>
      </c>
      <c r="Q77" s="99">
        <f>Sanitation!$P77-Sanitation!$O77</f>
        <v>4</v>
      </c>
    </row>
    <row r="78" spans="1:18" ht="60.75" customHeight="1" x14ac:dyDescent="0.35">
      <c r="A78" s="2" t="s">
        <v>97</v>
      </c>
      <c r="B78" s="57">
        <v>45570</v>
      </c>
      <c r="C78" s="34" t="e">
        <f>_xlfn.XLOOKUP(Sanitation!$B78,WW!A:A,WW!B:B)</f>
        <v>#N/A</v>
      </c>
      <c r="D78" s="2" t="s">
        <v>100</v>
      </c>
      <c r="E78" s="2" t="s">
        <v>87</v>
      </c>
      <c r="F78" s="2" t="s">
        <v>392</v>
      </c>
      <c r="G78" s="89" t="s">
        <v>413</v>
      </c>
      <c r="H78" s="89" t="s">
        <v>429</v>
      </c>
      <c r="K78" s="34">
        <v>30</v>
      </c>
      <c r="L78" s="34">
        <v>19</v>
      </c>
      <c r="M78" s="99">
        <f>Sanitation!$L78-Sanitation!$K78</f>
        <v>-11</v>
      </c>
      <c r="N78" s="79"/>
      <c r="O78" s="34">
        <v>5</v>
      </c>
      <c r="P78" s="34">
        <v>15</v>
      </c>
      <c r="Q78" s="99">
        <f>Sanitation!$P78-Sanitation!$O78</f>
        <v>10</v>
      </c>
    </row>
    <row r="79" spans="1:18" ht="32.25" customHeight="1" x14ac:dyDescent="0.35">
      <c r="A79" s="2" t="s">
        <v>97</v>
      </c>
      <c r="B79" s="57">
        <v>45570</v>
      </c>
      <c r="C79" s="34" t="e">
        <f>_xlfn.XLOOKUP(Sanitation!$B79,WW!A:A,WW!B:B)</f>
        <v>#N/A</v>
      </c>
      <c r="D79" s="2" t="s">
        <v>64</v>
      </c>
      <c r="E79" s="2" t="s">
        <v>87</v>
      </c>
      <c r="F79" s="2" t="s">
        <v>399</v>
      </c>
      <c r="G79" s="89" t="s">
        <v>426</v>
      </c>
      <c r="K79" s="34">
        <v>2</v>
      </c>
      <c r="L79" s="34">
        <v>2</v>
      </c>
      <c r="M79" s="99">
        <f>Sanitation!$L79-Sanitation!$K79</f>
        <v>0</v>
      </c>
      <c r="N79" s="79"/>
      <c r="O79" s="34">
        <v>0</v>
      </c>
      <c r="P79" s="34">
        <v>0</v>
      </c>
      <c r="Q79" s="99">
        <f>Sanitation!$P79-Sanitation!$O79</f>
        <v>0</v>
      </c>
    </row>
    <row r="80" spans="1:18" ht="26.25" customHeight="1" x14ac:dyDescent="0.35">
      <c r="A80" s="2" t="s">
        <v>97</v>
      </c>
      <c r="B80" s="57">
        <v>45570</v>
      </c>
      <c r="C80" s="34" t="e">
        <f>_xlfn.XLOOKUP(Sanitation!$B80,WW!A:A,WW!B:B)</f>
        <v>#N/A</v>
      </c>
      <c r="D80" s="2" t="s">
        <v>64</v>
      </c>
      <c r="E80" s="2" t="s">
        <v>87</v>
      </c>
      <c r="F80" s="2" t="s">
        <v>394</v>
      </c>
      <c r="G80" s="89" t="s">
        <v>411</v>
      </c>
      <c r="K80" s="34">
        <v>5</v>
      </c>
      <c r="L80" s="34">
        <v>5</v>
      </c>
      <c r="M80" s="99">
        <f>Sanitation!$L80-Sanitation!$K80</f>
        <v>0</v>
      </c>
      <c r="N80" s="79"/>
      <c r="O80" s="34">
        <v>20</v>
      </c>
      <c r="P80" s="34">
        <v>12</v>
      </c>
      <c r="Q80" s="99">
        <f>Sanitation!$P80-Sanitation!$O80</f>
        <v>-8</v>
      </c>
    </row>
    <row r="81" spans="1:17" ht="27" customHeight="1" x14ac:dyDescent="0.35">
      <c r="A81" s="2" t="s">
        <v>97</v>
      </c>
      <c r="B81" s="57">
        <v>45570</v>
      </c>
      <c r="C81" s="34" t="e">
        <f>_xlfn.XLOOKUP(Sanitation!$B81,WW!A:A,WW!B:B)</f>
        <v>#N/A</v>
      </c>
      <c r="D81" s="2" t="s">
        <v>64</v>
      </c>
      <c r="E81" s="2" t="s">
        <v>87</v>
      </c>
      <c r="F81" s="2" t="s">
        <v>403</v>
      </c>
      <c r="G81" s="89" t="s">
        <v>406</v>
      </c>
      <c r="K81" s="34">
        <v>0</v>
      </c>
      <c r="L81" s="34">
        <v>0</v>
      </c>
      <c r="M81" s="99">
        <f>Sanitation!$L81-Sanitation!$K81</f>
        <v>0</v>
      </c>
      <c r="N81" s="79"/>
      <c r="O81" s="34">
        <v>6</v>
      </c>
      <c r="P81" s="34">
        <v>7</v>
      </c>
      <c r="Q81" s="99">
        <f>Sanitation!$P81-Sanitation!$O81</f>
        <v>1</v>
      </c>
    </row>
    <row r="82" spans="1:17" ht="45.75" customHeight="1" x14ac:dyDescent="0.35">
      <c r="A82" s="2" t="s">
        <v>97</v>
      </c>
      <c r="B82" s="57">
        <v>45570</v>
      </c>
      <c r="C82" s="34" t="e">
        <f>_xlfn.XLOOKUP(Sanitation!$B82,WW!A:A,WW!B:B)</f>
        <v>#N/A</v>
      </c>
      <c r="D82" s="2" t="s">
        <v>98</v>
      </c>
      <c r="E82" s="2" t="s">
        <v>87</v>
      </c>
      <c r="F82" s="2" t="s">
        <v>401</v>
      </c>
      <c r="G82" s="89" t="s">
        <v>400</v>
      </c>
      <c r="K82" s="34">
        <v>2</v>
      </c>
      <c r="L82" s="34">
        <v>2</v>
      </c>
      <c r="M82" s="99">
        <f>Sanitation!$L82-Sanitation!$K82</f>
        <v>0</v>
      </c>
      <c r="N82" s="79"/>
      <c r="O82" s="34">
        <v>0</v>
      </c>
      <c r="P82" s="34">
        <v>0</v>
      </c>
      <c r="Q82" s="99">
        <f>Sanitation!$P82-Sanitation!$O82</f>
        <v>0</v>
      </c>
    </row>
    <row r="83" spans="1:17" ht="26" x14ac:dyDescent="0.35">
      <c r="A83" s="2" t="s">
        <v>97</v>
      </c>
      <c r="B83" s="57">
        <v>45570</v>
      </c>
      <c r="C83" s="34" t="e">
        <f>_xlfn.XLOOKUP(Sanitation!$B83,WW!A:A,WW!B:B)</f>
        <v>#N/A</v>
      </c>
      <c r="D83" s="2" t="s">
        <v>98</v>
      </c>
      <c r="E83" s="2" t="s">
        <v>87</v>
      </c>
      <c r="F83" s="2" t="s">
        <v>396</v>
      </c>
      <c r="G83" s="89" t="s">
        <v>427</v>
      </c>
      <c r="H83" s="89" t="s">
        <v>415</v>
      </c>
      <c r="K83" s="34">
        <v>5</v>
      </c>
      <c r="L83" s="34">
        <v>5</v>
      </c>
      <c r="M83" s="99">
        <f>Sanitation!$L83-Sanitation!$K83</f>
        <v>0</v>
      </c>
      <c r="N83" s="79"/>
      <c r="O83" s="34">
        <v>20</v>
      </c>
      <c r="P83" s="34">
        <v>10</v>
      </c>
      <c r="Q83" s="99">
        <f>Sanitation!$P83-Sanitation!$O83</f>
        <v>-10</v>
      </c>
    </row>
    <row r="84" spans="1:17" ht="13" x14ac:dyDescent="0.35">
      <c r="A84" s="2" t="s">
        <v>97</v>
      </c>
      <c r="B84" s="57">
        <v>45570</v>
      </c>
      <c r="C84" s="34" t="e">
        <f>_xlfn.XLOOKUP(Sanitation!$B84,WW!A:A,WW!B:B)</f>
        <v>#N/A</v>
      </c>
      <c r="D84" s="2" t="s">
        <v>98</v>
      </c>
      <c r="E84" s="2" t="s">
        <v>87</v>
      </c>
      <c r="F84" s="2" t="s">
        <v>405</v>
      </c>
      <c r="G84" s="89" t="s">
        <v>406</v>
      </c>
      <c r="K84" s="34">
        <v>0</v>
      </c>
      <c r="L84" s="34">
        <v>0</v>
      </c>
      <c r="M84" s="99">
        <f>Sanitation!$L84-Sanitation!$K84</f>
        <v>0</v>
      </c>
      <c r="N84" s="79"/>
      <c r="O84" s="34">
        <v>6</v>
      </c>
      <c r="P84" s="34">
        <v>7</v>
      </c>
      <c r="Q84" s="99">
        <f>Sanitation!$P84-Sanitation!$O84</f>
        <v>1</v>
      </c>
    </row>
    <row r="85" spans="1:17" ht="26" x14ac:dyDescent="0.35">
      <c r="A85" s="2" t="s">
        <v>97</v>
      </c>
      <c r="B85" s="57">
        <v>45570</v>
      </c>
      <c r="C85" s="34" t="e">
        <f>_xlfn.XLOOKUP(Sanitation!$B85,WW!A:A,WW!B:B)</f>
        <v>#N/A</v>
      </c>
      <c r="D85" s="2" t="s">
        <v>100</v>
      </c>
      <c r="E85" s="2"/>
      <c r="F85" s="2" t="s">
        <v>420</v>
      </c>
      <c r="G85" s="89" t="s">
        <v>421</v>
      </c>
      <c r="H85" s="89" t="s">
        <v>422</v>
      </c>
      <c r="L85" s="34">
        <v>1</v>
      </c>
      <c r="M85" s="99">
        <f>Sanitation!$L85-Sanitation!$K85</f>
        <v>1</v>
      </c>
      <c r="N85" s="79"/>
      <c r="P85" s="34">
        <v>0</v>
      </c>
      <c r="Q85" s="99">
        <f>Sanitation!$P85-Sanitation!$O85</f>
        <v>0</v>
      </c>
    </row>
    <row r="86" spans="1:17" ht="26" x14ac:dyDescent="0.35">
      <c r="A86" s="2" t="s">
        <v>97</v>
      </c>
      <c r="B86" s="57">
        <v>45578</v>
      </c>
      <c r="C86" s="34" t="e">
        <f>_xlfn.XLOOKUP(Sanitation!$B86,WW!A:A,WW!B:B)</f>
        <v>#N/A</v>
      </c>
      <c r="D86" s="2" t="s">
        <v>98</v>
      </c>
      <c r="E86" s="2" t="s">
        <v>99</v>
      </c>
      <c r="F86" s="2" t="s">
        <v>388</v>
      </c>
      <c r="G86" s="89" t="s">
        <v>428</v>
      </c>
      <c r="H86" s="89" t="s">
        <v>430</v>
      </c>
      <c r="K86" s="34">
        <v>11</v>
      </c>
      <c r="L86" s="34">
        <v>6</v>
      </c>
      <c r="M86" s="99">
        <f>Sanitation!$L86-Sanitation!$K86</f>
        <v>-5</v>
      </c>
      <c r="N86" s="79"/>
      <c r="P86" s="34">
        <v>16</v>
      </c>
      <c r="Q86" s="99">
        <f>Sanitation!$P86-Sanitation!$O86</f>
        <v>16</v>
      </c>
    </row>
    <row r="87" spans="1:17" ht="26" x14ac:dyDescent="0.35">
      <c r="A87" s="2" t="s">
        <v>97</v>
      </c>
      <c r="B87" s="57">
        <v>45578</v>
      </c>
      <c r="C87" s="34" t="e">
        <f>_xlfn.XLOOKUP(Sanitation!$B87,WW!A:A,WW!B:B)</f>
        <v>#N/A</v>
      </c>
      <c r="D87" s="2" t="s">
        <v>64</v>
      </c>
      <c r="E87" s="2" t="s">
        <v>99</v>
      </c>
      <c r="F87" s="2" t="s">
        <v>397</v>
      </c>
      <c r="G87" s="89" t="s">
        <v>398</v>
      </c>
      <c r="H87" s="89" t="s">
        <v>412</v>
      </c>
      <c r="K87" s="34">
        <v>3</v>
      </c>
      <c r="L87" s="34">
        <v>3</v>
      </c>
      <c r="M87" s="99">
        <f>Sanitation!$L87-Sanitation!$K87</f>
        <v>0</v>
      </c>
      <c r="N87" s="79"/>
      <c r="O87" s="34">
        <v>6</v>
      </c>
      <c r="P87" s="34">
        <v>0</v>
      </c>
      <c r="Q87" s="99">
        <f>Sanitation!$P87-Sanitation!$O87</f>
        <v>-6</v>
      </c>
    </row>
    <row r="88" spans="1:17" ht="13" x14ac:dyDescent="0.35">
      <c r="A88" s="2" t="s">
        <v>97</v>
      </c>
      <c r="B88" s="57">
        <v>45578</v>
      </c>
      <c r="C88" s="34" t="e">
        <f>_xlfn.XLOOKUP(Sanitation!$B88,WW!A:A,WW!B:B)</f>
        <v>#N/A</v>
      </c>
      <c r="D88" s="2" t="s">
        <v>64</v>
      </c>
      <c r="E88" s="2" t="s">
        <v>99</v>
      </c>
      <c r="F88" s="2" t="s">
        <v>390</v>
      </c>
      <c r="G88" s="89" t="s">
        <v>395</v>
      </c>
      <c r="K88" s="34">
        <v>14</v>
      </c>
      <c r="L88" s="34">
        <v>9</v>
      </c>
      <c r="M88" s="99">
        <f>Sanitation!$L88-Sanitation!$K88</f>
        <v>-5</v>
      </c>
      <c r="N88" s="79"/>
      <c r="O88" s="34">
        <v>6</v>
      </c>
      <c r="P88" s="34">
        <v>9</v>
      </c>
      <c r="Q88" s="99">
        <f>Sanitation!$P88-Sanitation!$O88</f>
        <v>3</v>
      </c>
    </row>
    <row r="89" spans="1:17" ht="59.25" customHeight="1" x14ac:dyDescent="0.35">
      <c r="A89" s="2" t="s">
        <v>97</v>
      </c>
      <c r="B89" s="57">
        <v>45578</v>
      </c>
      <c r="C89" s="34" t="e">
        <f>_xlfn.XLOOKUP(Sanitation!$B89,WW!A:A,WW!B:B)</f>
        <v>#N/A</v>
      </c>
      <c r="D89" s="2" t="s">
        <v>100</v>
      </c>
      <c r="E89" s="2" t="s">
        <v>87</v>
      </c>
      <c r="F89" s="2" t="s">
        <v>392</v>
      </c>
      <c r="G89" s="89" t="s">
        <v>413</v>
      </c>
      <c r="H89" s="89" t="s">
        <v>429</v>
      </c>
      <c r="K89" s="34">
        <v>30</v>
      </c>
      <c r="L89" s="34">
        <v>19</v>
      </c>
      <c r="M89" s="99">
        <f>Sanitation!$L89-Sanitation!$K89</f>
        <v>-11</v>
      </c>
      <c r="N89" s="79"/>
      <c r="O89" s="34">
        <v>5</v>
      </c>
      <c r="P89" s="34">
        <v>15</v>
      </c>
      <c r="Q89" s="99">
        <f>Sanitation!$P89-Sanitation!$O89</f>
        <v>10</v>
      </c>
    </row>
    <row r="90" spans="1:17" ht="26" x14ac:dyDescent="0.35">
      <c r="A90" s="2" t="s">
        <v>97</v>
      </c>
      <c r="B90" s="57">
        <v>45578</v>
      </c>
      <c r="C90" s="34" t="e">
        <f>_xlfn.XLOOKUP(Sanitation!$B90,WW!A:A,WW!B:B)</f>
        <v>#N/A</v>
      </c>
      <c r="D90" s="2" t="s">
        <v>64</v>
      </c>
      <c r="E90" s="2" t="s">
        <v>87</v>
      </c>
      <c r="F90" s="2" t="s">
        <v>399</v>
      </c>
      <c r="G90" s="89" t="s">
        <v>426</v>
      </c>
      <c r="K90" s="34">
        <v>2</v>
      </c>
      <c r="L90" s="34">
        <v>2</v>
      </c>
      <c r="M90" s="99">
        <f>Sanitation!$L90-Sanitation!$K90</f>
        <v>0</v>
      </c>
      <c r="N90" s="79"/>
      <c r="O90" s="34">
        <v>0</v>
      </c>
      <c r="P90" s="34">
        <v>0</v>
      </c>
      <c r="Q90" s="99">
        <f>Sanitation!$P90-Sanitation!$O90</f>
        <v>0</v>
      </c>
    </row>
    <row r="91" spans="1:17" ht="13" x14ac:dyDescent="0.35">
      <c r="A91" s="2" t="s">
        <v>97</v>
      </c>
      <c r="B91" s="57">
        <v>45578</v>
      </c>
      <c r="C91" s="34" t="e">
        <f>_xlfn.XLOOKUP(Sanitation!$B91,WW!A:A,WW!B:B)</f>
        <v>#N/A</v>
      </c>
      <c r="D91" s="2" t="s">
        <v>64</v>
      </c>
      <c r="E91" s="2" t="s">
        <v>87</v>
      </c>
      <c r="F91" s="2" t="s">
        <v>394</v>
      </c>
      <c r="G91" s="89" t="s">
        <v>427</v>
      </c>
      <c r="K91" s="34">
        <v>5</v>
      </c>
      <c r="L91" s="34">
        <v>5</v>
      </c>
      <c r="M91" s="99">
        <f>Sanitation!$L91-Sanitation!$K91</f>
        <v>0</v>
      </c>
      <c r="N91" s="79"/>
      <c r="O91" s="34">
        <v>20</v>
      </c>
      <c r="P91" s="34">
        <v>12</v>
      </c>
      <c r="Q91" s="99">
        <f>Sanitation!$P91-Sanitation!$O91</f>
        <v>-8</v>
      </c>
    </row>
    <row r="92" spans="1:17" ht="13" x14ac:dyDescent="0.35">
      <c r="A92" s="2" t="s">
        <v>97</v>
      </c>
      <c r="B92" s="57">
        <v>45578</v>
      </c>
      <c r="C92" s="34" t="e">
        <f>_xlfn.XLOOKUP(Sanitation!$B92,WW!A:A,WW!B:B)</f>
        <v>#N/A</v>
      </c>
      <c r="D92" s="2" t="s">
        <v>64</v>
      </c>
      <c r="E92" s="2" t="s">
        <v>87</v>
      </c>
      <c r="F92" s="2" t="s">
        <v>403</v>
      </c>
      <c r="G92" s="89" t="s">
        <v>431</v>
      </c>
      <c r="K92" s="34">
        <v>0</v>
      </c>
      <c r="L92" s="34">
        <v>0</v>
      </c>
      <c r="M92" s="99">
        <f>Sanitation!$L92-Sanitation!$K92</f>
        <v>0</v>
      </c>
      <c r="N92" s="79"/>
      <c r="O92" s="34">
        <v>6</v>
      </c>
      <c r="P92" s="34">
        <v>7</v>
      </c>
      <c r="Q92" s="99">
        <f>Sanitation!$P92-Sanitation!$O92</f>
        <v>1</v>
      </c>
    </row>
    <row r="93" spans="1:17" ht="26" x14ac:dyDescent="0.35">
      <c r="A93" s="2" t="s">
        <v>97</v>
      </c>
      <c r="B93" s="57">
        <v>45578</v>
      </c>
      <c r="C93" s="34" t="e">
        <f>_xlfn.XLOOKUP(Sanitation!$B93,WW!A:A,WW!B:B)</f>
        <v>#N/A</v>
      </c>
      <c r="D93" s="2" t="s">
        <v>98</v>
      </c>
      <c r="E93" s="2" t="s">
        <v>87</v>
      </c>
      <c r="F93" s="2" t="s">
        <v>401</v>
      </c>
      <c r="G93" s="89" t="s">
        <v>400</v>
      </c>
      <c r="K93" s="34">
        <v>2</v>
      </c>
      <c r="L93" s="34">
        <v>2</v>
      </c>
      <c r="M93" s="99">
        <f>Sanitation!$L93-Sanitation!$K93</f>
        <v>0</v>
      </c>
      <c r="N93" s="79"/>
      <c r="O93" s="34">
        <v>0</v>
      </c>
      <c r="P93" s="34">
        <v>0</v>
      </c>
      <c r="Q93" s="99">
        <f>Sanitation!$P93-Sanitation!$O93</f>
        <v>0</v>
      </c>
    </row>
    <row r="94" spans="1:17" ht="26" x14ac:dyDescent="0.35">
      <c r="A94" s="2" t="s">
        <v>97</v>
      </c>
      <c r="B94" s="57">
        <v>45578</v>
      </c>
      <c r="C94" s="34" t="e">
        <f>_xlfn.XLOOKUP(Sanitation!$B94,WW!A:A,WW!B:B)</f>
        <v>#N/A</v>
      </c>
      <c r="D94" s="2" t="s">
        <v>98</v>
      </c>
      <c r="E94" s="2" t="s">
        <v>87</v>
      </c>
      <c r="F94" s="2" t="s">
        <v>396</v>
      </c>
      <c r="G94" s="89" t="s">
        <v>411</v>
      </c>
      <c r="H94" s="89" t="s">
        <v>415</v>
      </c>
      <c r="K94" s="34">
        <v>5</v>
      </c>
      <c r="L94" s="34">
        <v>5</v>
      </c>
      <c r="M94" s="99">
        <f>Sanitation!$L94-Sanitation!$K94</f>
        <v>0</v>
      </c>
      <c r="N94" s="79"/>
      <c r="O94" s="34">
        <v>20</v>
      </c>
      <c r="P94" s="34">
        <v>10</v>
      </c>
      <c r="Q94" s="99">
        <f>Sanitation!$P94-Sanitation!$O94</f>
        <v>-10</v>
      </c>
    </row>
    <row r="95" spans="1:17" ht="13" x14ac:dyDescent="0.35">
      <c r="A95" s="2" t="s">
        <v>97</v>
      </c>
      <c r="B95" s="57">
        <v>45578</v>
      </c>
      <c r="C95" s="34" t="e">
        <f>_xlfn.XLOOKUP(Sanitation!$B95,WW!A:A,WW!B:B)</f>
        <v>#N/A</v>
      </c>
      <c r="D95" s="2" t="s">
        <v>98</v>
      </c>
      <c r="E95" s="2" t="s">
        <v>87</v>
      </c>
      <c r="F95" s="2" t="s">
        <v>405</v>
      </c>
      <c r="G95" s="89" t="s">
        <v>406</v>
      </c>
      <c r="K95" s="34">
        <v>0</v>
      </c>
      <c r="L95" s="34">
        <v>0</v>
      </c>
      <c r="M95" s="99">
        <f>Sanitation!$L95-Sanitation!$K95</f>
        <v>0</v>
      </c>
      <c r="N95" s="79"/>
      <c r="O95" s="34">
        <v>6</v>
      </c>
      <c r="P95" s="34">
        <v>7</v>
      </c>
      <c r="Q95" s="99">
        <f>Sanitation!$P95-Sanitation!$O95</f>
        <v>1</v>
      </c>
    </row>
    <row r="96" spans="1:17" ht="26" x14ac:dyDescent="0.35">
      <c r="A96" s="2" t="s">
        <v>97</v>
      </c>
      <c r="B96" s="57">
        <v>45578</v>
      </c>
      <c r="C96" s="34" t="e">
        <f>_xlfn.XLOOKUP(Sanitation!$B96,WW!A:A,WW!B:B)</f>
        <v>#N/A</v>
      </c>
      <c r="D96" s="2" t="s">
        <v>100</v>
      </c>
      <c r="E96" s="2"/>
      <c r="F96" s="2" t="s">
        <v>420</v>
      </c>
      <c r="G96" s="89" t="s">
        <v>421</v>
      </c>
      <c r="H96" s="89" t="s">
        <v>422</v>
      </c>
      <c r="L96" s="34">
        <v>1</v>
      </c>
      <c r="M96" s="99">
        <f>Sanitation!$L96-Sanitation!$K96</f>
        <v>1</v>
      </c>
      <c r="N96" s="79"/>
      <c r="P96" s="34">
        <v>0</v>
      </c>
      <c r="Q96" s="99">
        <f>Sanitation!$P96-Sanitation!$O96</f>
        <v>0</v>
      </c>
    </row>
    <row r="97" spans="1:17" ht="26" x14ac:dyDescent="0.35">
      <c r="A97" s="2" t="s">
        <v>97</v>
      </c>
      <c r="B97" s="57">
        <v>45585</v>
      </c>
      <c r="C97" s="34" t="e">
        <f>_xlfn.XLOOKUP(Sanitation!$B97,WW!A:A,WW!B:B)</f>
        <v>#N/A</v>
      </c>
      <c r="D97" s="2" t="s">
        <v>98</v>
      </c>
      <c r="E97" s="2" t="s">
        <v>99</v>
      </c>
      <c r="F97" s="2" t="s">
        <v>388</v>
      </c>
      <c r="G97" s="89" t="s">
        <v>428</v>
      </c>
      <c r="H97" s="92" t="s">
        <v>432</v>
      </c>
      <c r="I97" s="80"/>
      <c r="J97" s="80"/>
      <c r="K97" s="34">
        <v>11</v>
      </c>
      <c r="L97" s="34">
        <v>7</v>
      </c>
      <c r="M97" s="99">
        <f>Sanitation!$L97-Sanitation!$K97</f>
        <v>-4</v>
      </c>
      <c r="N97" s="79"/>
      <c r="P97" s="34">
        <v>11</v>
      </c>
      <c r="Q97" s="99">
        <f>Sanitation!$P97-Sanitation!$O97</f>
        <v>11</v>
      </c>
    </row>
    <row r="98" spans="1:17" ht="26" x14ac:dyDescent="0.35">
      <c r="A98" s="2" t="s">
        <v>97</v>
      </c>
      <c r="B98" s="57">
        <v>45585</v>
      </c>
      <c r="C98" s="34" t="e">
        <f>_xlfn.XLOOKUP(Sanitation!$B98,WW!A:A,WW!B:B)</f>
        <v>#N/A</v>
      </c>
      <c r="D98" s="2" t="s">
        <v>101</v>
      </c>
      <c r="E98" s="2" t="s">
        <v>99</v>
      </c>
      <c r="F98" s="2" t="s">
        <v>397</v>
      </c>
      <c r="G98" s="89" t="s">
        <v>433</v>
      </c>
      <c r="H98" s="89" t="s">
        <v>412</v>
      </c>
      <c r="K98" s="34">
        <v>3</v>
      </c>
      <c r="L98" s="34">
        <v>3</v>
      </c>
      <c r="M98" s="99">
        <f>Sanitation!$L98-Sanitation!$K98</f>
        <v>0</v>
      </c>
      <c r="N98" s="79"/>
      <c r="O98" s="34">
        <v>6</v>
      </c>
      <c r="P98" s="34">
        <v>0</v>
      </c>
      <c r="Q98" s="99">
        <f>Sanitation!$P98-Sanitation!$O98</f>
        <v>-6</v>
      </c>
    </row>
    <row r="99" spans="1:17" ht="26" x14ac:dyDescent="0.35">
      <c r="A99" s="2" t="s">
        <v>97</v>
      </c>
      <c r="B99" s="57">
        <v>45585</v>
      </c>
      <c r="C99" s="34" t="e">
        <f>_xlfn.XLOOKUP(Sanitation!$B99,WW!A:A,WW!B:B)</f>
        <v>#N/A</v>
      </c>
      <c r="D99" s="2" t="s">
        <v>101</v>
      </c>
      <c r="E99" s="2" t="s">
        <v>99</v>
      </c>
      <c r="F99" s="2" t="s">
        <v>390</v>
      </c>
      <c r="G99" s="89" t="s">
        <v>395</v>
      </c>
      <c r="K99" s="34">
        <v>14</v>
      </c>
      <c r="L99" s="34">
        <v>8</v>
      </c>
      <c r="M99" s="99">
        <f>Sanitation!$L99-Sanitation!$K99</f>
        <v>-6</v>
      </c>
      <c r="N99" s="79"/>
      <c r="O99" s="34">
        <v>6</v>
      </c>
      <c r="P99" s="34">
        <v>9</v>
      </c>
      <c r="Q99" s="99">
        <f>Sanitation!$P99-Sanitation!$O99</f>
        <v>3</v>
      </c>
    </row>
    <row r="100" spans="1:17" ht="13" x14ac:dyDescent="0.35">
      <c r="A100" s="2" t="s">
        <v>97</v>
      </c>
      <c r="B100" s="57">
        <v>45585</v>
      </c>
      <c r="C100" s="34" t="e">
        <f>_xlfn.XLOOKUP(Sanitation!$B100,WW!A:A,WW!B:B)</f>
        <v>#N/A</v>
      </c>
      <c r="D100" s="2" t="s">
        <v>100</v>
      </c>
      <c r="E100" s="2" t="s">
        <v>99</v>
      </c>
      <c r="F100" s="2" t="s">
        <v>392</v>
      </c>
      <c r="G100" s="89" t="s">
        <v>391</v>
      </c>
      <c r="M100" s="99">
        <f>Sanitation!$L100-Sanitation!$K100</f>
        <v>0</v>
      </c>
      <c r="N100" s="79"/>
      <c r="P100" s="34">
        <v>6</v>
      </c>
      <c r="Q100" s="99">
        <f>Sanitation!$P100-Sanitation!$O100</f>
        <v>6</v>
      </c>
    </row>
    <row r="101" spans="1:17" ht="65" x14ac:dyDescent="0.35">
      <c r="A101" s="2" t="s">
        <v>97</v>
      </c>
      <c r="B101" s="57">
        <v>45585</v>
      </c>
      <c r="C101" s="34" t="e">
        <f>_xlfn.XLOOKUP(Sanitation!$B101,WW!A:A,WW!B:B)</f>
        <v>#N/A</v>
      </c>
      <c r="D101" s="2" t="s">
        <v>100</v>
      </c>
      <c r="E101" s="2" t="s">
        <v>87</v>
      </c>
      <c r="F101" s="2" t="s">
        <v>392</v>
      </c>
      <c r="G101" s="89" t="s">
        <v>413</v>
      </c>
      <c r="H101" s="89" t="s">
        <v>434</v>
      </c>
      <c r="K101" s="34">
        <v>30</v>
      </c>
      <c r="L101" s="34">
        <v>19</v>
      </c>
      <c r="M101" s="99">
        <f>Sanitation!$L101-Sanitation!$K101</f>
        <v>-11</v>
      </c>
      <c r="N101" s="79"/>
      <c r="O101" s="34">
        <v>5</v>
      </c>
      <c r="P101" s="34">
        <v>15</v>
      </c>
      <c r="Q101" s="99">
        <f>Sanitation!$P101-Sanitation!$O101</f>
        <v>10</v>
      </c>
    </row>
    <row r="102" spans="1:17" ht="26" x14ac:dyDescent="0.35">
      <c r="A102" s="2" t="s">
        <v>97</v>
      </c>
      <c r="B102" s="57">
        <v>45585</v>
      </c>
      <c r="C102" s="34" t="e">
        <f>_xlfn.XLOOKUP(Sanitation!$B102,WW!A:A,WW!B:B)</f>
        <v>#N/A</v>
      </c>
      <c r="D102" s="2" t="s">
        <v>101</v>
      </c>
      <c r="E102" s="2" t="s">
        <v>87</v>
      </c>
      <c r="F102" s="2" t="s">
        <v>399</v>
      </c>
      <c r="G102" s="89" t="s">
        <v>435</v>
      </c>
      <c r="K102" s="34">
        <v>2</v>
      </c>
      <c r="L102" s="34">
        <v>2</v>
      </c>
      <c r="M102" s="99">
        <f>Sanitation!$L102-Sanitation!$K102</f>
        <v>0</v>
      </c>
      <c r="N102" s="79"/>
      <c r="O102" s="34">
        <v>0</v>
      </c>
      <c r="P102" s="34">
        <v>0</v>
      </c>
      <c r="Q102" s="99">
        <f>Sanitation!$P102-Sanitation!$O102</f>
        <v>0</v>
      </c>
    </row>
    <row r="103" spans="1:17" ht="26" x14ac:dyDescent="0.35">
      <c r="A103" s="2" t="s">
        <v>97</v>
      </c>
      <c r="B103" s="57">
        <v>45585</v>
      </c>
      <c r="C103" s="34" t="e">
        <f>_xlfn.XLOOKUP(Sanitation!$B103,WW!A:A,WW!B:B)</f>
        <v>#N/A</v>
      </c>
      <c r="D103" s="2" t="s">
        <v>101</v>
      </c>
      <c r="E103" s="2" t="s">
        <v>87</v>
      </c>
      <c r="F103" s="2" t="s">
        <v>394</v>
      </c>
      <c r="G103" s="89" t="s">
        <v>427</v>
      </c>
      <c r="K103" s="34">
        <v>5</v>
      </c>
      <c r="L103" s="34">
        <v>5</v>
      </c>
      <c r="M103" s="99">
        <f>Sanitation!$L103-Sanitation!$K103</f>
        <v>0</v>
      </c>
      <c r="N103" s="79"/>
      <c r="O103" s="34">
        <v>20</v>
      </c>
      <c r="P103" s="34">
        <v>12</v>
      </c>
      <c r="Q103" s="99">
        <f>Sanitation!$P103-Sanitation!$O103</f>
        <v>-8</v>
      </c>
    </row>
    <row r="104" spans="1:17" ht="26" x14ac:dyDescent="0.35">
      <c r="A104" s="2" t="s">
        <v>97</v>
      </c>
      <c r="B104" s="57">
        <v>45585</v>
      </c>
      <c r="C104" s="34" t="e">
        <f>_xlfn.XLOOKUP(Sanitation!$B104,WW!A:A,WW!B:B)</f>
        <v>#N/A</v>
      </c>
      <c r="D104" s="2" t="s">
        <v>101</v>
      </c>
      <c r="E104" s="2" t="s">
        <v>87</v>
      </c>
      <c r="F104" s="2" t="s">
        <v>403</v>
      </c>
      <c r="G104" s="89" t="s">
        <v>431</v>
      </c>
      <c r="K104" s="34">
        <v>0</v>
      </c>
      <c r="L104" s="34">
        <v>0</v>
      </c>
      <c r="M104" s="99">
        <f>Sanitation!$L104-Sanitation!$K104</f>
        <v>0</v>
      </c>
      <c r="N104" s="79"/>
      <c r="O104" s="34">
        <v>6</v>
      </c>
      <c r="P104" s="34">
        <v>7</v>
      </c>
      <c r="Q104" s="99">
        <f>Sanitation!$P104-Sanitation!$O104</f>
        <v>1</v>
      </c>
    </row>
    <row r="105" spans="1:17" ht="26" x14ac:dyDescent="0.35">
      <c r="A105" s="2" t="s">
        <v>97</v>
      </c>
      <c r="B105" s="57">
        <v>45585</v>
      </c>
      <c r="C105" s="34" t="e">
        <f>_xlfn.XLOOKUP(Sanitation!$B105,WW!A:A,WW!B:B)</f>
        <v>#N/A</v>
      </c>
      <c r="D105" s="2" t="s">
        <v>98</v>
      </c>
      <c r="E105" s="2" t="s">
        <v>87</v>
      </c>
      <c r="F105" s="2" t="s">
        <v>401</v>
      </c>
      <c r="G105" s="89" t="s">
        <v>402</v>
      </c>
      <c r="K105" s="34">
        <v>2</v>
      </c>
      <c r="L105" s="34">
        <v>2</v>
      </c>
      <c r="M105" s="99">
        <f>Sanitation!$L105-Sanitation!$K105</f>
        <v>0</v>
      </c>
      <c r="N105" s="79"/>
      <c r="O105" s="34">
        <v>0</v>
      </c>
      <c r="P105" s="34">
        <v>0</v>
      </c>
      <c r="Q105" s="99">
        <f>Sanitation!$P105-Sanitation!$O105</f>
        <v>0</v>
      </c>
    </row>
    <row r="106" spans="1:17" ht="13" x14ac:dyDescent="0.35">
      <c r="A106" s="2" t="s">
        <v>97</v>
      </c>
      <c r="B106" s="57">
        <v>45585</v>
      </c>
      <c r="C106" s="34" t="e">
        <f>_xlfn.XLOOKUP(Sanitation!$B106,WW!A:A,WW!B:B)</f>
        <v>#N/A</v>
      </c>
      <c r="D106" s="2" t="s">
        <v>98</v>
      </c>
      <c r="E106" s="2" t="s">
        <v>87</v>
      </c>
      <c r="F106" s="2" t="s">
        <v>396</v>
      </c>
      <c r="G106" s="89" t="s">
        <v>411</v>
      </c>
      <c r="K106" s="34">
        <v>5</v>
      </c>
      <c r="L106" s="34">
        <v>5</v>
      </c>
      <c r="M106" s="99">
        <f>Sanitation!$L106-Sanitation!$K106</f>
        <v>0</v>
      </c>
      <c r="N106" s="79"/>
      <c r="O106" s="34">
        <v>20</v>
      </c>
      <c r="P106" s="34">
        <v>13</v>
      </c>
      <c r="Q106" s="99">
        <f>Sanitation!$P106-Sanitation!$O106</f>
        <v>-7</v>
      </c>
    </row>
    <row r="107" spans="1:17" ht="13" x14ac:dyDescent="0.35">
      <c r="A107" s="2" t="s">
        <v>97</v>
      </c>
      <c r="B107" s="57">
        <v>45585</v>
      </c>
      <c r="C107" s="34" t="e">
        <f>_xlfn.XLOOKUP(Sanitation!$B107,WW!A:A,WW!B:B)</f>
        <v>#N/A</v>
      </c>
      <c r="D107" s="2" t="s">
        <v>98</v>
      </c>
      <c r="E107" s="2" t="s">
        <v>87</v>
      </c>
      <c r="F107" s="2" t="s">
        <v>405</v>
      </c>
      <c r="G107" s="89" t="s">
        <v>406</v>
      </c>
      <c r="K107" s="34">
        <v>0</v>
      </c>
      <c r="L107" s="34">
        <v>0</v>
      </c>
      <c r="M107" s="99">
        <f>Sanitation!$L107-Sanitation!$K107</f>
        <v>0</v>
      </c>
      <c r="N107" s="79"/>
      <c r="O107" s="34">
        <v>6</v>
      </c>
      <c r="P107" s="34">
        <v>7</v>
      </c>
      <c r="Q107" s="99">
        <f>Sanitation!$P107-Sanitation!$O107</f>
        <v>1</v>
      </c>
    </row>
    <row r="108" spans="1:17" ht="26" x14ac:dyDescent="0.35">
      <c r="A108" s="2" t="s">
        <v>97</v>
      </c>
      <c r="B108" s="57">
        <v>45585</v>
      </c>
      <c r="C108" s="34" t="e">
        <f>_xlfn.XLOOKUP(Sanitation!$B108,WW!A:A,WW!B:B)</f>
        <v>#N/A</v>
      </c>
      <c r="D108" s="2" t="s">
        <v>100</v>
      </c>
      <c r="E108" s="2"/>
      <c r="F108" s="2" t="s">
        <v>420</v>
      </c>
      <c r="G108" s="89" t="s">
        <v>421</v>
      </c>
      <c r="H108" s="89" t="s">
        <v>422</v>
      </c>
      <c r="L108" s="34">
        <v>1</v>
      </c>
      <c r="M108" s="99">
        <f>Sanitation!$L108-Sanitation!$K108</f>
        <v>1</v>
      </c>
      <c r="N108" s="79"/>
      <c r="P108" s="34">
        <v>0</v>
      </c>
      <c r="Q108" s="99">
        <f>Sanitation!$P108-Sanitation!$O108</f>
        <v>0</v>
      </c>
    </row>
    <row r="109" spans="1:17" ht="41.25" customHeight="1" x14ac:dyDescent="0.35">
      <c r="A109" s="2" t="s">
        <v>97</v>
      </c>
      <c r="B109" s="57">
        <v>45592</v>
      </c>
      <c r="C109" s="34" t="e">
        <f>_xlfn.XLOOKUP(Sanitation!$B109,WW!A:A,WW!B:B)</f>
        <v>#N/A</v>
      </c>
      <c r="D109" s="2" t="s">
        <v>100</v>
      </c>
      <c r="E109" s="2" t="s">
        <v>99</v>
      </c>
      <c r="F109" s="2" t="s">
        <v>388</v>
      </c>
      <c r="G109" s="89" t="s">
        <v>428</v>
      </c>
      <c r="K109" s="34">
        <v>11</v>
      </c>
      <c r="L109" s="34">
        <v>9</v>
      </c>
      <c r="M109" s="99">
        <f>Sanitation!$L109-Sanitation!$K109</f>
        <v>-2</v>
      </c>
      <c r="N109" s="79"/>
      <c r="P109" s="34">
        <v>10</v>
      </c>
      <c r="Q109" s="99">
        <f>Sanitation!$P109-Sanitation!$O109</f>
        <v>10</v>
      </c>
    </row>
    <row r="110" spans="1:17" ht="43.5" customHeight="1" x14ac:dyDescent="0.35">
      <c r="A110" s="2" t="s">
        <v>97</v>
      </c>
      <c r="B110" s="57">
        <v>45592</v>
      </c>
      <c r="C110" s="34" t="e">
        <f>_xlfn.XLOOKUP(Sanitation!$B110,WW!A:A,WW!B:B)</f>
        <v>#N/A</v>
      </c>
      <c r="D110" s="2" t="s">
        <v>102</v>
      </c>
      <c r="E110" s="2" t="s">
        <v>99</v>
      </c>
      <c r="F110" s="2" t="s">
        <v>397</v>
      </c>
      <c r="G110" s="89" t="s">
        <v>433</v>
      </c>
      <c r="H110" s="89" t="s">
        <v>412</v>
      </c>
      <c r="K110" s="34">
        <v>3</v>
      </c>
      <c r="L110" s="34">
        <v>3</v>
      </c>
      <c r="M110" s="99">
        <f>Sanitation!$L110-Sanitation!$K110</f>
        <v>0</v>
      </c>
      <c r="N110" s="79"/>
      <c r="O110" s="34">
        <v>6</v>
      </c>
      <c r="P110" s="34">
        <v>0</v>
      </c>
      <c r="Q110" s="99">
        <f>Sanitation!$P110-Sanitation!$O110</f>
        <v>-6</v>
      </c>
    </row>
    <row r="111" spans="1:17" ht="27" customHeight="1" x14ac:dyDescent="0.35">
      <c r="A111" s="2" t="s">
        <v>97</v>
      </c>
      <c r="B111" s="57">
        <v>45592</v>
      </c>
      <c r="C111" s="34" t="e">
        <f>_xlfn.XLOOKUP(Sanitation!$B111,WW!A:A,WW!B:B)</f>
        <v>#N/A</v>
      </c>
      <c r="D111" s="2" t="s">
        <v>98</v>
      </c>
      <c r="E111" s="2" t="s">
        <v>99</v>
      </c>
      <c r="F111" s="2" t="s">
        <v>390</v>
      </c>
      <c r="G111" s="89" t="s">
        <v>395</v>
      </c>
      <c r="H111" s="89" t="s">
        <v>432</v>
      </c>
      <c r="K111" s="34">
        <v>14</v>
      </c>
      <c r="L111" s="34">
        <v>8</v>
      </c>
      <c r="M111" s="99">
        <f>Sanitation!$L111-Sanitation!$K111</f>
        <v>-6</v>
      </c>
      <c r="N111" s="79"/>
      <c r="O111" s="34">
        <v>6</v>
      </c>
      <c r="P111" s="34">
        <v>11</v>
      </c>
      <c r="Q111" s="99">
        <f>Sanitation!$P111-Sanitation!$O111</f>
        <v>5</v>
      </c>
    </row>
    <row r="112" spans="1:17" ht="25.5" customHeight="1" x14ac:dyDescent="0.35">
      <c r="A112" s="2" t="s">
        <v>97</v>
      </c>
      <c r="B112" s="57">
        <v>45592</v>
      </c>
      <c r="C112" s="34" t="e">
        <f>_xlfn.XLOOKUP(Sanitation!$B112,WW!A:A,WW!B:B)</f>
        <v>#N/A</v>
      </c>
      <c r="D112" s="2" t="s">
        <v>100</v>
      </c>
      <c r="E112" s="2" t="s">
        <v>99</v>
      </c>
      <c r="F112" s="2" t="s">
        <v>392</v>
      </c>
      <c r="G112" s="89" t="s">
        <v>391</v>
      </c>
      <c r="M112" s="99">
        <f>Sanitation!$L112-Sanitation!$K112</f>
        <v>0</v>
      </c>
      <c r="N112" s="79"/>
      <c r="P112" s="34">
        <v>5</v>
      </c>
      <c r="Q112" s="99">
        <f>Sanitation!$P112-Sanitation!$O112</f>
        <v>5</v>
      </c>
    </row>
    <row r="113" spans="1:17" ht="67.5" customHeight="1" x14ac:dyDescent="0.35">
      <c r="A113" s="2" t="s">
        <v>97</v>
      </c>
      <c r="B113" s="57">
        <v>45592</v>
      </c>
      <c r="C113" s="34" t="e">
        <f>_xlfn.XLOOKUP(Sanitation!$B113,WW!A:A,WW!B:B)</f>
        <v>#N/A</v>
      </c>
      <c r="D113" s="2" t="s">
        <v>100</v>
      </c>
      <c r="E113" s="2" t="s">
        <v>87</v>
      </c>
      <c r="F113" s="2" t="s">
        <v>392</v>
      </c>
      <c r="G113" s="89" t="s">
        <v>413</v>
      </c>
      <c r="H113" s="89" t="s">
        <v>436</v>
      </c>
      <c r="K113" s="34">
        <v>30</v>
      </c>
      <c r="L113" s="34">
        <v>19</v>
      </c>
      <c r="M113" s="99">
        <f>Sanitation!$L113-Sanitation!$K113</f>
        <v>-11</v>
      </c>
      <c r="N113" s="79"/>
      <c r="O113" s="34">
        <v>5</v>
      </c>
      <c r="P113" s="34">
        <v>15</v>
      </c>
      <c r="Q113" s="99">
        <f>Sanitation!$P113-Sanitation!$O113</f>
        <v>10</v>
      </c>
    </row>
    <row r="114" spans="1:17" ht="43.5" customHeight="1" x14ac:dyDescent="0.35">
      <c r="A114" s="2" t="s">
        <v>97</v>
      </c>
      <c r="B114" s="57">
        <v>45592</v>
      </c>
      <c r="C114" s="34" t="e">
        <f>_xlfn.XLOOKUP(Sanitation!$B114,WW!A:A,WW!B:B)</f>
        <v>#N/A</v>
      </c>
      <c r="D114" s="2" t="s">
        <v>100</v>
      </c>
      <c r="E114" s="2" t="s">
        <v>87</v>
      </c>
      <c r="F114" s="2" t="s">
        <v>399</v>
      </c>
      <c r="G114" s="89" t="s">
        <v>402</v>
      </c>
      <c r="K114" s="34">
        <v>2</v>
      </c>
      <c r="L114" s="34">
        <v>2</v>
      </c>
      <c r="M114" s="99">
        <f>Sanitation!$L114-Sanitation!$K114</f>
        <v>0</v>
      </c>
      <c r="N114" s="79"/>
      <c r="O114" s="34">
        <v>0</v>
      </c>
      <c r="P114" s="34">
        <v>0</v>
      </c>
      <c r="Q114" s="99">
        <f>Sanitation!$P114-Sanitation!$O114</f>
        <v>0</v>
      </c>
    </row>
    <row r="115" spans="1:17" ht="21.75" customHeight="1" x14ac:dyDescent="0.35">
      <c r="A115" s="2" t="s">
        <v>97</v>
      </c>
      <c r="B115" s="57">
        <v>45592</v>
      </c>
      <c r="C115" s="34" t="e">
        <f>_xlfn.XLOOKUP(Sanitation!$B115,WW!A:A,WW!B:B)</f>
        <v>#N/A</v>
      </c>
      <c r="D115" s="2" t="s">
        <v>100</v>
      </c>
      <c r="E115" s="2" t="s">
        <v>87</v>
      </c>
      <c r="F115" s="2" t="s">
        <v>394</v>
      </c>
      <c r="G115" s="89" t="s">
        <v>411</v>
      </c>
      <c r="K115" s="34">
        <v>5</v>
      </c>
      <c r="L115" s="34">
        <v>5</v>
      </c>
      <c r="M115" s="99">
        <f>Sanitation!$L115-Sanitation!$K115</f>
        <v>0</v>
      </c>
      <c r="N115" s="79"/>
      <c r="O115" s="34">
        <v>20</v>
      </c>
      <c r="P115" s="34">
        <v>13</v>
      </c>
      <c r="Q115" s="99">
        <f>Sanitation!$P115-Sanitation!$O115</f>
        <v>-7</v>
      </c>
    </row>
    <row r="116" spans="1:17" ht="25.5" customHeight="1" x14ac:dyDescent="0.35">
      <c r="A116" s="2" t="s">
        <v>97</v>
      </c>
      <c r="B116" s="57">
        <v>45592</v>
      </c>
      <c r="C116" s="34" t="e">
        <f>_xlfn.XLOOKUP(Sanitation!$B116,WW!A:A,WW!B:B)</f>
        <v>#N/A</v>
      </c>
      <c r="D116" s="2" t="s">
        <v>100</v>
      </c>
      <c r="E116" s="2" t="s">
        <v>87</v>
      </c>
      <c r="F116" s="2" t="s">
        <v>403</v>
      </c>
      <c r="G116" s="89" t="s">
        <v>406</v>
      </c>
      <c r="K116" s="34">
        <v>0</v>
      </c>
      <c r="L116" s="34">
        <v>0</v>
      </c>
      <c r="M116" s="99">
        <f>Sanitation!$L116-Sanitation!$K116</f>
        <v>0</v>
      </c>
      <c r="N116" s="79"/>
      <c r="O116" s="34">
        <v>6</v>
      </c>
      <c r="P116" s="34">
        <v>7</v>
      </c>
      <c r="Q116" s="99">
        <f>Sanitation!$P116-Sanitation!$O116</f>
        <v>1</v>
      </c>
    </row>
    <row r="117" spans="1:17" ht="43.5" customHeight="1" x14ac:dyDescent="0.35">
      <c r="A117" s="2" t="s">
        <v>97</v>
      </c>
      <c r="B117" s="57">
        <v>45592</v>
      </c>
      <c r="C117" s="34" t="e">
        <f>_xlfn.XLOOKUP(Sanitation!$B117,WW!A:A,WW!B:B)</f>
        <v>#N/A</v>
      </c>
      <c r="D117" s="2" t="s">
        <v>98</v>
      </c>
      <c r="E117" s="2" t="s">
        <v>87</v>
      </c>
      <c r="F117" s="2" t="s">
        <v>401</v>
      </c>
      <c r="G117" s="89" t="s">
        <v>400</v>
      </c>
      <c r="K117" s="34">
        <v>2</v>
      </c>
      <c r="L117" s="34">
        <v>2</v>
      </c>
      <c r="M117" s="99">
        <f>Sanitation!$L117-Sanitation!$K117</f>
        <v>0</v>
      </c>
      <c r="N117" s="79"/>
      <c r="O117" s="34">
        <v>0</v>
      </c>
      <c r="P117" s="34">
        <v>0</v>
      </c>
      <c r="Q117" s="99">
        <f>Sanitation!$P117-Sanitation!$O117</f>
        <v>0</v>
      </c>
    </row>
    <row r="118" spans="1:17" ht="23.25" customHeight="1" x14ac:dyDescent="0.35">
      <c r="A118" s="2" t="s">
        <v>97</v>
      </c>
      <c r="B118" s="57">
        <v>45592</v>
      </c>
      <c r="C118" s="34" t="e">
        <f>_xlfn.XLOOKUP(Sanitation!$B118,WW!A:A,WW!B:B)</f>
        <v>#N/A</v>
      </c>
      <c r="D118" s="2" t="s">
        <v>98</v>
      </c>
      <c r="E118" s="2" t="s">
        <v>87</v>
      </c>
      <c r="F118" s="2" t="s">
        <v>396</v>
      </c>
      <c r="G118" s="89" t="s">
        <v>427</v>
      </c>
      <c r="K118" s="34">
        <v>5</v>
      </c>
      <c r="L118" s="34">
        <v>5</v>
      </c>
      <c r="M118" s="99">
        <f>Sanitation!$L118-Sanitation!$K118</f>
        <v>0</v>
      </c>
      <c r="N118" s="79"/>
      <c r="O118" s="34">
        <v>20</v>
      </c>
      <c r="P118" s="34">
        <v>13</v>
      </c>
      <c r="Q118" s="99">
        <f>Sanitation!$P118-Sanitation!$O118</f>
        <v>-7</v>
      </c>
    </row>
    <row r="119" spans="1:17" ht="21.75" customHeight="1" x14ac:dyDescent="0.35">
      <c r="A119" s="2" t="s">
        <v>97</v>
      </c>
      <c r="B119" s="57">
        <v>45592</v>
      </c>
      <c r="C119" s="34" t="e">
        <f>_xlfn.XLOOKUP(Sanitation!$B119,WW!A:A,WW!B:B)</f>
        <v>#N/A</v>
      </c>
      <c r="D119" s="2" t="s">
        <v>98</v>
      </c>
      <c r="E119" s="2" t="s">
        <v>87</v>
      </c>
      <c r="F119" s="2" t="s">
        <v>405</v>
      </c>
      <c r="G119" s="89" t="s">
        <v>437</v>
      </c>
      <c r="K119" s="34">
        <v>0</v>
      </c>
      <c r="L119" s="34">
        <v>0</v>
      </c>
      <c r="M119" s="99">
        <f>Sanitation!$L119-Sanitation!$K119</f>
        <v>0</v>
      </c>
      <c r="N119" s="79"/>
      <c r="O119" s="34">
        <v>6</v>
      </c>
      <c r="P119" s="34">
        <v>7</v>
      </c>
      <c r="Q119" s="99">
        <f>Sanitation!$P119-Sanitation!$O119</f>
        <v>1</v>
      </c>
    </row>
    <row r="120" spans="1:17" ht="43.5" customHeight="1" x14ac:dyDescent="0.35">
      <c r="A120" s="2" t="s">
        <v>97</v>
      </c>
      <c r="B120" s="57">
        <v>45592</v>
      </c>
      <c r="C120" s="34" t="e">
        <f>_xlfn.XLOOKUP(Sanitation!$B120,WW!A:A,WW!B:B)</f>
        <v>#N/A</v>
      </c>
      <c r="D120" s="2" t="s">
        <v>100</v>
      </c>
      <c r="E120" s="2"/>
      <c r="F120" s="2" t="s">
        <v>420</v>
      </c>
      <c r="G120" s="89" t="s">
        <v>421</v>
      </c>
      <c r="H120" s="89" t="s">
        <v>422</v>
      </c>
      <c r="L120" s="34">
        <v>1</v>
      </c>
      <c r="M120" s="99">
        <f>Sanitation!$L120-Sanitation!$K120</f>
        <v>1</v>
      </c>
      <c r="N120" s="79"/>
      <c r="P120" s="34">
        <v>0</v>
      </c>
      <c r="Q120" s="99">
        <f>Sanitation!$P120-Sanitation!$O120</f>
        <v>0</v>
      </c>
    </row>
    <row r="121" spans="1:17" ht="26" x14ac:dyDescent="0.35">
      <c r="A121" s="2" t="s">
        <v>97</v>
      </c>
      <c r="B121" s="57">
        <v>45599</v>
      </c>
      <c r="C121" s="34" t="e">
        <f>_xlfn.XLOOKUP(Sanitation!$B121,WW!A:A,WW!B:B)</f>
        <v>#N/A</v>
      </c>
      <c r="D121" s="2" t="s">
        <v>100</v>
      </c>
      <c r="E121" s="2" t="s">
        <v>99</v>
      </c>
      <c r="F121" s="2" t="s">
        <v>388</v>
      </c>
      <c r="G121" s="89" t="s">
        <v>428</v>
      </c>
      <c r="H121" s="89" t="s">
        <v>438</v>
      </c>
      <c r="K121" s="34">
        <v>11</v>
      </c>
      <c r="L121" s="34">
        <v>10</v>
      </c>
      <c r="M121" s="99">
        <f>Sanitation!$L121-Sanitation!$K121</f>
        <v>-1</v>
      </c>
      <c r="N121" s="79"/>
      <c r="P121" s="34">
        <v>10</v>
      </c>
      <c r="Q121" s="99">
        <f>Sanitation!$P121-Sanitation!$O121</f>
        <v>10</v>
      </c>
    </row>
    <row r="122" spans="1:17" ht="26" x14ac:dyDescent="0.35">
      <c r="A122" s="2" t="s">
        <v>97</v>
      </c>
      <c r="B122" s="57">
        <v>45599</v>
      </c>
      <c r="C122" s="34" t="e">
        <f>_xlfn.XLOOKUP(Sanitation!$B122,WW!A:A,WW!B:B)</f>
        <v>#N/A</v>
      </c>
      <c r="D122" s="2" t="s">
        <v>102</v>
      </c>
      <c r="E122" s="2" t="s">
        <v>99</v>
      </c>
      <c r="F122" s="2" t="s">
        <v>397</v>
      </c>
      <c r="G122" s="89" t="s">
        <v>433</v>
      </c>
      <c r="H122" s="89" t="s">
        <v>412</v>
      </c>
      <c r="K122" s="34">
        <v>3</v>
      </c>
      <c r="L122" s="34">
        <v>3</v>
      </c>
      <c r="M122" s="99">
        <f>Sanitation!$L122-Sanitation!$K122</f>
        <v>0</v>
      </c>
      <c r="N122" s="79"/>
      <c r="O122" s="34">
        <v>6</v>
      </c>
      <c r="P122" s="34">
        <v>0</v>
      </c>
      <c r="Q122" s="99">
        <f>Sanitation!$P122-Sanitation!$O122</f>
        <v>-6</v>
      </c>
    </row>
    <row r="123" spans="1:17" ht="13" x14ac:dyDescent="0.35">
      <c r="A123" s="2" t="s">
        <v>97</v>
      </c>
      <c r="B123" s="57">
        <v>45599</v>
      </c>
      <c r="C123" s="34" t="e">
        <f>_xlfn.XLOOKUP(Sanitation!$B123,WW!A:A,WW!B:B)</f>
        <v>#N/A</v>
      </c>
      <c r="D123" s="2" t="s">
        <v>98</v>
      </c>
      <c r="E123" s="2" t="s">
        <v>99</v>
      </c>
      <c r="F123" s="2" t="s">
        <v>390</v>
      </c>
      <c r="G123" s="89" t="s">
        <v>395</v>
      </c>
      <c r="K123" s="34">
        <v>14</v>
      </c>
      <c r="L123" s="34">
        <v>9</v>
      </c>
      <c r="M123" s="99">
        <f>Sanitation!$L123-Sanitation!$K123</f>
        <v>-5</v>
      </c>
      <c r="N123" s="79"/>
      <c r="O123" s="34">
        <v>6</v>
      </c>
      <c r="P123" s="34">
        <v>11</v>
      </c>
      <c r="Q123" s="99">
        <f>Sanitation!$P123-Sanitation!$O123</f>
        <v>5</v>
      </c>
    </row>
    <row r="124" spans="1:17" ht="13" x14ac:dyDescent="0.35">
      <c r="A124" s="2" t="s">
        <v>97</v>
      </c>
      <c r="B124" s="57">
        <v>45599</v>
      </c>
      <c r="C124" s="34" t="e">
        <f>_xlfn.XLOOKUP(Sanitation!$B124,WW!A:A,WW!B:B)</f>
        <v>#N/A</v>
      </c>
      <c r="D124" s="2" t="s">
        <v>100</v>
      </c>
      <c r="E124" s="2" t="s">
        <v>99</v>
      </c>
      <c r="F124" s="2" t="s">
        <v>392</v>
      </c>
      <c r="G124" s="89" t="s">
        <v>391</v>
      </c>
      <c r="M124" s="99">
        <f>Sanitation!$L124-Sanitation!$K124</f>
        <v>0</v>
      </c>
      <c r="N124" s="79"/>
      <c r="P124" s="34">
        <v>4</v>
      </c>
      <c r="Q124" s="99">
        <f>Sanitation!$P124-Sanitation!$O124</f>
        <v>4</v>
      </c>
    </row>
    <row r="125" spans="1:17" ht="57" customHeight="1" x14ac:dyDescent="0.35">
      <c r="A125" s="2" t="s">
        <v>97</v>
      </c>
      <c r="B125" s="57">
        <v>45599</v>
      </c>
      <c r="C125" s="34" t="e">
        <f>_xlfn.XLOOKUP(Sanitation!$B125,WW!A:A,WW!B:B)</f>
        <v>#N/A</v>
      </c>
      <c r="D125" s="2" t="s">
        <v>100</v>
      </c>
      <c r="E125" s="2" t="s">
        <v>87</v>
      </c>
      <c r="F125" s="2" t="s">
        <v>392</v>
      </c>
      <c r="G125" s="89" t="s">
        <v>413</v>
      </c>
      <c r="H125" s="89" t="s">
        <v>439</v>
      </c>
      <c r="K125" s="34">
        <v>30</v>
      </c>
      <c r="L125" s="34">
        <v>21</v>
      </c>
      <c r="M125" s="99">
        <f>Sanitation!$L125-Sanitation!$K125</f>
        <v>-9</v>
      </c>
      <c r="N125" s="79"/>
      <c r="O125" s="34">
        <v>5</v>
      </c>
      <c r="P125" s="34">
        <v>15</v>
      </c>
      <c r="Q125" s="99">
        <f>Sanitation!$P125-Sanitation!$O125</f>
        <v>10</v>
      </c>
    </row>
    <row r="126" spans="1:17" ht="26" x14ac:dyDescent="0.35">
      <c r="A126" s="2" t="s">
        <v>97</v>
      </c>
      <c r="B126" s="57">
        <v>45599</v>
      </c>
      <c r="C126" s="34" t="e">
        <f>_xlfn.XLOOKUP(Sanitation!$B126,WW!A:A,WW!B:B)</f>
        <v>#N/A</v>
      </c>
      <c r="D126" s="2" t="s">
        <v>100</v>
      </c>
      <c r="E126" s="2" t="s">
        <v>87</v>
      </c>
      <c r="F126" s="2" t="s">
        <v>399</v>
      </c>
      <c r="G126" s="89" t="s">
        <v>402</v>
      </c>
      <c r="K126" s="34">
        <v>2</v>
      </c>
      <c r="L126" s="34">
        <v>2</v>
      </c>
      <c r="M126" s="99">
        <f>Sanitation!$L126-Sanitation!$K126</f>
        <v>0</v>
      </c>
      <c r="N126" s="79"/>
      <c r="O126" s="34">
        <v>0</v>
      </c>
      <c r="P126" s="34">
        <v>0</v>
      </c>
      <c r="Q126" s="99">
        <f>Sanitation!$P126-Sanitation!$O126</f>
        <v>0</v>
      </c>
    </row>
    <row r="127" spans="1:17" ht="13" x14ac:dyDescent="0.35">
      <c r="A127" s="2" t="s">
        <v>97</v>
      </c>
      <c r="B127" s="57">
        <v>45599</v>
      </c>
      <c r="C127" s="34" t="e">
        <f>_xlfn.XLOOKUP(Sanitation!$B127,WW!A:A,WW!B:B)</f>
        <v>#N/A</v>
      </c>
      <c r="D127" s="2" t="s">
        <v>100</v>
      </c>
      <c r="E127" s="2" t="s">
        <v>87</v>
      </c>
      <c r="F127" s="2" t="s">
        <v>394</v>
      </c>
      <c r="G127" s="89" t="s">
        <v>411</v>
      </c>
      <c r="K127" s="34">
        <v>5</v>
      </c>
      <c r="L127" s="34">
        <v>5</v>
      </c>
      <c r="M127" s="99">
        <f>Sanitation!$L127-Sanitation!$K127</f>
        <v>0</v>
      </c>
      <c r="N127" s="79"/>
      <c r="O127" s="34">
        <v>20</v>
      </c>
      <c r="P127" s="34">
        <v>13</v>
      </c>
      <c r="Q127" s="99">
        <f>Sanitation!$P127-Sanitation!$O127</f>
        <v>-7</v>
      </c>
    </row>
    <row r="128" spans="1:17" ht="13" x14ac:dyDescent="0.35">
      <c r="A128" s="2" t="s">
        <v>97</v>
      </c>
      <c r="B128" s="57">
        <v>45599</v>
      </c>
      <c r="C128" s="34" t="e">
        <f>_xlfn.XLOOKUP(Sanitation!$B128,WW!A:A,WW!B:B)</f>
        <v>#N/A</v>
      </c>
      <c r="D128" s="2" t="s">
        <v>100</v>
      </c>
      <c r="E128" s="2" t="s">
        <v>87</v>
      </c>
      <c r="F128" s="2" t="s">
        <v>403</v>
      </c>
      <c r="G128" s="89" t="s">
        <v>406</v>
      </c>
      <c r="K128" s="34">
        <v>0</v>
      </c>
      <c r="L128" s="34">
        <v>0</v>
      </c>
      <c r="M128" s="99">
        <f>Sanitation!$L128-Sanitation!$K128</f>
        <v>0</v>
      </c>
      <c r="N128" s="79"/>
      <c r="O128" s="34">
        <v>6</v>
      </c>
      <c r="P128" s="34">
        <v>7</v>
      </c>
      <c r="Q128" s="99">
        <f>Sanitation!$P128-Sanitation!$O128</f>
        <v>1</v>
      </c>
    </row>
    <row r="129" spans="1:17" ht="26" x14ac:dyDescent="0.35">
      <c r="A129" s="2" t="s">
        <v>97</v>
      </c>
      <c r="B129" s="57">
        <v>45599</v>
      </c>
      <c r="C129" s="34" t="e">
        <f>_xlfn.XLOOKUP(Sanitation!$B129,WW!A:A,WW!B:B)</f>
        <v>#N/A</v>
      </c>
      <c r="D129" s="2" t="s">
        <v>98</v>
      </c>
      <c r="E129" s="2" t="s">
        <v>87</v>
      </c>
      <c r="F129" s="2" t="s">
        <v>401</v>
      </c>
      <c r="G129" s="89" t="s">
        <v>400</v>
      </c>
      <c r="K129" s="34">
        <v>2</v>
      </c>
      <c r="L129" s="34">
        <v>2</v>
      </c>
      <c r="M129" s="99">
        <f>Sanitation!$L129-Sanitation!$K129</f>
        <v>0</v>
      </c>
      <c r="N129" s="79"/>
      <c r="O129" s="34">
        <v>0</v>
      </c>
      <c r="P129" s="34">
        <v>0</v>
      </c>
      <c r="Q129" s="99">
        <f>Sanitation!$P129-Sanitation!$O129</f>
        <v>0</v>
      </c>
    </row>
    <row r="130" spans="1:17" ht="13" x14ac:dyDescent="0.35">
      <c r="A130" s="2" t="s">
        <v>97</v>
      </c>
      <c r="B130" s="57">
        <v>45599</v>
      </c>
      <c r="C130" s="34" t="e">
        <f>_xlfn.XLOOKUP(Sanitation!$B130,WW!A:A,WW!B:B)</f>
        <v>#N/A</v>
      </c>
      <c r="D130" s="2" t="s">
        <v>98</v>
      </c>
      <c r="E130" s="2" t="s">
        <v>87</v>
      </c>
      <c r="F130" s="2" t="s">
        <v>396</v>
      </c>
      <c r="G130" s="89" t="s">
        <v>427</v>
      </c>
      <c r="K130" s="34">
        <v>5</v>
      </c>
      <c r="L130" s="34">
        <v>5</v>
      </c>
      <c r="M130" s="99">
        <f>Sanitation!$L130-Sanitation!$K130</f>
        <v>0</v>
      </c>
      <c r="N130" s="79"/>
      <c r="O130" s="34">
        <v>20</v>
      </c>
      <c r="P130" s="34">
        <v>13</v>
      </c>
      <c r="Q130" s="99">
        <f>Sanitation!$P130-Sanitation!$O130</f>
        <v>-7</v>
      </c>
    </row>
    <row r="131" spans="1:17" ht="13" x14ac:dyDescent="0.35">
      <c r="A131" s="2" t="s">
        <v>97</v>
      </c>
      <c r="B131" s="57">
        <v>45599</v>
      </c>
      <c r="C131" s="34" t="e">
        <f>_xlfn.XLOOKUP(Sanitation!$B131,WW!A:A,WW!B:B)</f>
        <v>#N/A</v>
      </c>
      <c r="D131" s="2" t="s">
        <v>98</v>
      </c>
      <c r="E131" s="2" t="s">
        <v>87</v>
      </c>
      <c r="F131" s="2" t="s">
        <v>405</v>
      </c>
      <c r="G131" s="89" t="s">
        <v>437</v>
      </c>
      <c r="K131" s="34">
        <v>0</v>
      </c>
      <c r="L131" s="34">
        <v>0</v>
      </c>
      <c r="M131" s="99">
        <f>Sanitation!$L131-Sanitation!$K131</f>
        <v>0</v>
      </c>
      <c r="N131" s="79"/>
      <c r="O131" s="34">
        <v>6</v>
      </c>
      <c r="P131" s="34">
        <v>7</v>
      </c>
      <c r="Q131" s="99">
        <f>Sanitation!$P131-Sanitation!$O131</f>
        <v>1</v>
      </c>
    </row>
    <row r="132" spans="1:17" ht="26" x14ac:dyDescent="0.35">
      <c r="A132" s="2" t="s">
        <v>97</v>
      </c>
      <c r="B132" s="57">
        <v>45599</v>
      </c>
      <c r="C132" s="34" t="e">
        <f>_xlfn.XLOOKUP(Sanitation!$B132,WW!A:A,WW!B:B)</f>
        <v>#N/A</v>
      </c>
      <c r="D132" s="2" t="s">
        <v>100</v>
      </c>
      <c r="E132" s="2"/>
      <c r="F132" s="2" t="s">
        <v>420</v>
      </c>
      <c r="G132" s="89" t="s">
        <v>421</v>
      </c>
      <c r="H132" s="89" t="s">
        <v>422</v>
      </c>
      <c r="L132" s="34">
        <v>1</v>
      </c>
      <c r="M132" s="99">
        <f>Sanitation!$L132-Sanitation!$K132</f>
        <v>1</v>
      </c>
      <c r="N132" s="79"/>
      <c r="P132" s="34">
        <v>0</v>
      </c>
      <c r="Q132" s="99">
        <f>Sanitation!$P132-Sanitation!$O132</f>
        <v>0</v>
      </c>
    </row>
    <row r="133" spans="1:17" s="53" customFormat="1" ht="33" customHeight="1" x14ac:dyDescent="0.35">
      <c r="A133" s="53" t="s">
        <v>97</v>
      </c>
      <c r="B133" s="81">
        <v>45605</v>
      </c>
      <c r="C133" s="52" t="e">
        <f>_xlfn.XLOOKUP(Sanitation!$B133,WW!A:A,WW!B:B)</f>
        <v>#N/A</v>
      </c>
      <c r="D133" s="53" t="s">
        <v>100</v>
      </c>
      <c r="E133" s="53" t="s">
        <v>99</v>
      </c>
      <c r="F133" s="53" t="s">
        <v>388</v>
      </c>
      <c r="G133" s="93" t="s">
        <v>428</v>
      </c>
      <c r="H133" s="93"/>
      <c r="K133" s="52">
        <f>9</f>
        <v>9</v>
      </c>
      <c r="L133" s="52">
        <v>9</v>
      </c>
      <c r="M133" s="100">
        <f>Sanitation!$L133-Sanitation!$K133</f>
        <v>0</v>
      </c>
      <c r="N133" s="52"/>
      <c r="O133" s="52">
        <v>13</v>
      </c>
      <c r="P133" s="52">
        <v>10</v>
      </c>
      <c r="Q133" s="100">
        <f>Sanitation!$P133-Sanitation!$O133</f>
        <v>-3</v>
      </c>
    </row>
    <row r="134" spans="1:17" s="53" customFormat="1" ht="34.5" customHeight="1" x14ac:dyDescent="0.35">
      <c r="A134" s="53" t="s">
        <v>97</v>
      </c>
      <c r="B134" s="81">
        <v>45605</v>
      </c>
      <c r="C134" s="52" t="e">
        <f>_xlfn.XLOOKUP(Sanitation!$B134,WW!A:A,WW!B:B)</f>
        <v>#N/A</v>
      </c>
      <c r="D134" s="53" t="s">
        <v>100</v>
      </c>
      <c r="E134" s="53" t="s">
        <v>99</v>
      </c>
      <c r="F134" s="53" t="s">
        <v>399</v>
      </c>
      <c r="G134" s="93" t="s">
        <v>440</v>
      </c>
      <c r="H134" s="93"/>
      <c r="K134" s="52">
        <f>2</f>
        <v>2</v>
      </c>
      <c r="L134" s="52">
        <v>2</v>
      </c>
      <c r="M134" s="100">
        <f>Sanitation!$L134-Sanitation!$K134</f>
        <v>0</v>
      </c>
      <c r="N134" s="52"/>
      <c r="O134" s="52">
        <v>0</v>
      </c>
      <c r="P134" s="52">
        <v>0</v>
      </c>
      <c r="Q134" s="100">
        <f>Sanitation!$P134-Sanitation!$O134</f>
        <v>0</v>
      </c>
    </row>
    <row r="135" spans="1:17" s="53" customFormat="1" ht="13" x14ac:dyDescent="0.35">
      <c r="A135" s="53" t="s">
        <v>97</v>
      </c>
      <c r="B135" s="81">
        <v>45605</v>
      </c>
      <c r="C135" s="52" t="e">
        <f>_xlfn.XLOOKUP(Sanitation!$B135,WW!A:A,WW!B:B)</f>
        <v>#N/A</v>
      </c>
      <c r="D135" s="53" t="s">
        <v>98</v>
      </c>
      <c r="E135" s="53" t="s">
        <v>99</v>
      </c>
      <c r="F135" s="53" t="s">
        <v>390</v>
      </c>
      <c r="G135" s="93" t="s">
        <v>395</v>
      </c>
      <c r="H135" s="93"/>
      <c r="K135" s="52">
        <f>9</f>
        <v>9</v>
      </c>
      <c r="L135" s="52">
        <v>8</v>
      </c>
      <c r="M135" s="100">
        <f>Sanitation!$L135-Sanitation!$K135</f>
        <v>-1</v>
      </c>
      <c r="N135" s="52"/>
      <c r="O135" s="52">
        <v>13</v>
      </c>
      <c r="P135" s="52">
        <v>11</v>
      </c>
      <c r="Q135" s="100">
        <f>Sanitation!$P135-Sanitation!$O135</f>
        <v>-2</v>
      </c>
    </row>
    <row r="136" spans="1:17" s="53" customFormat="1" ht="26" x14ac:dyDescent="0.35">
      <c r="A136" s="53" t="s">
        <v>97</v>
      </c>
      <c r="B136" s="81">
        <v>45605</v>
      </c>
      <c r="C136" s="52" t="e">
        <f>_xlfn.XLOOKUP(Sanitation!$B136,WW!A:A,WW!B:B)</f>
        <v>#N/A</v>
      </c>
      <c r="D136" s="53" t="s">
        <v>98</v>
      </c>
      <c r="E136" s="53" t="s">
        <v>99</v>
      </c>
      <c r="F136" s="53" t="s">
        <v>401</v>
      </c>
      <c r="G136" s="93" t="s">
        <v>441</v>
      </c>
      <c r="H136" s="93"/>
      <c r="K136" s="52">
        <f>2</f>
        <v>2</v>
      </c>
      <c r="L136" s="52">
        <v>2</v>
      </c>
      <c r="M136" s="100">
        <f>Sanitation!$L136-Sanitation!$K136</f>
        <v>0</v>
      </c>
      <c r="N136" s="52"/>
      <c r="O136" s="52">
        <v>0</v>
      </c>
      <c r="P136" s="52">
        <v>0</v>
      </c>
      <c r="Q136" s="100">
        <f>Sanitation!$P136-Sanitation!$O136</f>
        <v>0</v>
      </c>
    </row>
    <row r="137" spans="1:17" s="53" customFormat="1" ht="13" x14ac:dyDescent="0.35">
      <c r="A137" s="53" t="s">
        <v>97</v>
      </c>
      <c r="B137" s="81">
        <v>45605</v>
      </c>
      <c r="C137" s="52" t="e">
        <f>_xlfn.XLOOKUP(Sanitation!$B137,WW!A:A,WW!B:B)</f>
        <v>#N/A</v>
      </c>
      <c r="D137" s="53" t="s">
        <v>100</v>
      </c>
      <c r="E137" s="53" t="s">
        <v>99</v>
      </c>
      <c r="F137" s="53" t="s">
        <v>392</v>
      </c>
      <c r="G137" s="93" t="s">
        <v>391</v>
      </c>
      <c r="H137" s="93"/>
      <c r="K137" s="52">
        <v>0</v>
      </c>
      <c r="L137" s="52"/>
      <c r="M137" s="100">
        <f>Sanitation!$L137-Sanitation!$K137</f>
        <v>0</v>
      </c>
      <c r="N137" s="52"/>
      <c r="O137" s="52">
        <v>0</v>
      </c>
      <c r="P137" s="52">
        <v>4</v>
      </c>
      <c r="Q137" s="100">
        <f>Sanitation!$P137-Sanitation!$O137</f>
        <v>4</v>
      </c>
    </row>
    <row r="138" spans="1:17" s="53" customFormat="1" ht="38.25" customHeight="1" x14ac:dyDescent="0.35">
      <c r="A138" s="53" t="s">
        <v>97</v>
      </c>
      <c r="B138" s="81">
        <v>45605</v>
      </c>
      <c r="C138" s="52" t="e">
        <f>_xlfn.XLOOKUP(Sanitation!$B138,WW!A:A,WW!B:B)</f>
        <v>#N/A</v>
      </c>
      <c r="D138" s="53" t="s">
        <v>100</v>
      </c>
      <c r="E138" s="53" t="s">
        <v>87</v>
      </c>
      <c r="F138" s="53" t="s">
        <v>392</v>
      </c>
      <c r="G138" s="93" t="s">
        <v>413</v>
      </c>
      <c r="H138" s="93" t="s">
        <v>442</v>
      </c>
      <c r="K138" s="52">
        <v>30</v>
      </c>
      <c r="L138" s="52">
        <v>20</v>
      </c>
      <c r="M138" s="100">
        <f>Sanitation!$L138-Sanitation!$K138</f>
        <v>-10</v>
      </c>
      <c r="N138" s="52"/>
      <c r="O138" s="52">
        <v>15</v>
      </c>
      <c r="P138" s="52">
        <v>15</v>
      </c>
      <c r="Q138" s="100">
        <f>Sanitation!$P138-Sanitation!$O138</f>
        <v>0</v>
      </c>
    </row>
    <row r="139" spans="1:17" s="53" customFormat="1" ht="26" x14ac:dyDescent="0.35">
      <c r="A139" s="53" t="s">
        <v>97</v>
      </c>
      <c r="B139" s="81">
        <v>45605</v>
      </c>
      <c r="C139" s="52" t="e">
        <f>_xlfn.XLOOKUP(Sanitation!$B139,WW!A:A,WW!B:B)</f>
        <v>#N/A</v>
      </c>
      <c r="D139" s="53" t="s">
        <v>100</v>
      </c>
      <c r="E139" s="53" t="s">
        <v>87</v>
      </c>
      <c r="F139" s="53" t="s">
        <v>399</v>
      </c>
      <c r="G139" s="93" t="s">
        <v>402</v>
      </c>
      <c r="H139" s="93"/>
      <c r="K139" s="52">
        <v>2</v>
      </c>
      <c r="L139" s="52">
        <v>2</v>
      </c>
      <c r="M139" s="100">
        <f>Sanitation!$L139-Sanitation!$K139</f>
        <v>0</v>
      </c>
      <c r="N139" s="52"/>
      <c r="O139" s="52">
        <v>0</v>
      </c>
      <c r="P139" s="52">
        <v>0</v>
      </c>
      <c r="Q139" s="100">
        <f>Sanitation!$P139-Sanitation!$O139</f>
        <v>0</v>
      </c>
    </row>
    <row r="140" spans="1:17" s="53" customFormat="1" ht="21" customHeight="1" x14ac:dyDescent="0.35">
      <c r="A140" s="53" t="s">
        <v>97</v>
      </c>
      <c r="B140" s="81">
        <v>45605</v>
      </c>
      <c r="C140" s="52" t="e">
        <f>_xlfn.XLOOKUP(Sanitation!$B140,WW!A:A,WW!B:B)</f>
        <v>#N/A</v>
      </c>
      <c r="D140" s="53" t="s">
        <v>100</v>
      </c>
      <c r="E140" s="53" t="s">
        <v>87</v>
      </c>
      <c r="F140" s="53" t="s">
        <v>394</v>
      </c>
      <c r="G140" s="93" t="s">
        <v>411</v>
      </c>
      <c r="H140" s="93"/>
      <c r="K140" s="52">
        <v>5</v>
      </c>
      <c r="L140" s="52">
        <v>5</v>
      </c>
      <c r="M140" s="100">
        <f>Sanitation!$L140-Sanitation!$K140</f>
        <v>0</v>
      </c>
      <c r="N140" s="52"/>
      <c r="O140" s="52">
        <v>13</v>
      </c>
      <c r="P140" s="52">
        <v>13</v>
      </c>
      <c r="Q140" s="100">
        <f>Sanitation!$P140-Sanitation!$O140</f>
        <v>0</v>
      </c>
    </row>
    <row r="141" spans="1:17" s="53" customFormat="1" ht="13" x14ac:dyDescent="0.35">
      <c r="A141" s="53" t="s">
        <v>97</v>
      </c>
      <c r="B141" s="81">
        <v>45605</v>
      </c>
      <c r="C141" s="52" t="e">
        <f>_xlfn.XLOOKUP(Sanitation!$B141,WW!A:A,WW!B:B)</f>
        <v>#N/A</v>
      </c>
      <c r="D141" s="53" t="s">
        <v>100</v>
      </c>
      <c r="E141" s="53" t="s">
        <v>87</v>
      </c>
      <c r="F141" s="53" t="s">
        <v>403</v>
      </c>
      <c r="G141" s="93" t="s">
        <v>406</v>
      </c>
      <c r="H141" s="93"/>
      <c r="K141" s="52">
        <v>0</v>
      </c>
      <c r="L141" s="52">
        <v>0</v>
      </c>
      <c r="M141" s="100">
        <f>Sanitation!$L141-Sanitation!$K141</f>
        <v>0</v>
      </c>
      <c r="N141" s="52"/>
      <c r="O141" s="52">
        <v>7</v>
      </c>
      <c r="P141" s="52">
        <v>7</v>
      </c>
      <c r="Q141" s="100">
        <f>Sanitation!$P141-Sanitation!$O141</f>
        <v>0</v>
      </c>
    </row>
    <row r="142" spans="1:17" s="53" customFormat="1" ht="26" x14ac:dyDescent="0.35">
      <c r="A142" s="53" t="s">
        <v>97</v>
      </c>
      <c r="B142" s="81">
        <v>45605</v>
      </c>
      <c r="C142" s="52" t="e">
        <f>_xlfn.XLOOKUP(Sanitation!$B142,WW!A:A,WW!B:B)</f>
        <v>#N/A</v>
      </c>
      <c r="D142" s="53" t="s">
        <v>98</v>
      </c>
      <c r="E142" s="53" t="s">
        <v>87</v>
      </c>
      <c r="F142" s="53" t="s">
        <v>401</v>
      </c>
      <c r="G142" s="93" t="s">
        <v>400</v>
      </c>
      <c r="H142" s="93"/>
      <c r="K142" s="52">
        <v>2</v>
      </c>
      <c r="L142" s="52">
        <v>2</v>
      </c>
      <c r="M142" s="100">
        <f>Sanitation!$L142-Sanitation!$K142</f>
        <v>0</v>
      </c>
      <c r="N142" s="52"/>
      <c r="O142" s="52">
        <v>0</v>
      </c>
      <c r="P142" s="52">
        <v>0</v>
      </c>
      <c r="Q142" s="100">
        <f>Sanitation!$P142-Sanitation!$O142</f>
        <v>0</v>
      </c>
    </row>
    <row r="143" spans="1:17" s="53" customFormat="1" ht="13" x14ac:dyDescent="0.35">
      <c r="A143" s="53" t="s">
        <v>97</v>
      </c>
      <c r="B143" s="81">
        <v>45605</v>
      </c>
      <c r="C143" s="52" t="e">
        <f>_xlfn.XLOOKUP(Sanitation!$B143,WW!A:A,WW!B:B)</f>
        <v>#N/A</v>
      </c>
      <c r="D143" s="53" t="s">
        <v>98</v>
      </c>
      <c r="E143" s="53" t="s">
        <v>87</v>
      </c>
      <c r="F143" s="53" t="s">
        <v>396</v>
      </c>
      <c r="G143" s="93" t="s">
        <v>427</v>
      </c>
      <c r="H143" s="93"/>
      <c r="K143" s="52">
        <v>5</v>
      </c>
      <c r="L143" s="52">
        <v>5</v>
      </c>
      <c r="M143" s="100">
        <f>Sanitation!$L143-Sanitation!$K143</f>
        <v>0</v>
      </c>
      <c r="N143" s="52"/>
      <c r="O143" s="52">
        <v>13</v>
      </c>
      <c r="P143" s="52">
        <v>13</v>
      </c>
      <c r="Q143" s="100">
        <f>Sanitation!$P143-Sanitation!$O143</f>
        <v>0</v>
      </c>
    </row>
    <row r="144" spans="1:17" s="53" customFormat="1" ht="13" x14ac:dyDescent="0.35">
      <c r="A144" s="53" t="s">
        <v>97</v>
      </c>
      <c r="B144" s="81">
        <v>45605</v>
      </c>
      <c r="C144" s="52" t="e">
        <f>_xlfn.XLOOKUP(Sanitation!$B144,WW!A:A,WW!B:B)</f>
        <v>#N/A</v>
      </c>
      <c r="D144" s="53" t="s">
        <v>98</v>
      </c>
      <c r="E144" s="53" t="s">
        <v>87</v>
      </c>
      <c r="F144" s="53" t="s">
        <v>405</v>
      </c>
      <c r="G144" s="93" t="s">
        <v>437</v>
      </c>
      <c r="H144" s="93"/>
      <c r="K144" s="52">
        <v>0</v>
      </c>
      <c r="L144" s="52">
        <v>0</v>
      </c>
      <c r="M144" s="100">
        <f>Sanitation!$L144-Sanitation!$K144</f>
        <v>0</v>
      </c>
      <c r="N144" s="52"/>
      <c r="O144" s="52">
        <v>7</v>
      </c>
      <c r="P144" s="52">
        <v>7</v>
      </c>
      <c r="Q144" s="100">
        <f>Sanitation!$P144-Sanitation!$O144</f>
        <v>0</v>
      </c>
    </row>
    <row r="145" spans="1:17" s="53" customFormat="1" ht="26" x14ac:dyDescent="0.35">
      <c r="A145" s="53" t="s">
        <v>97</v>
      </c>
      <c r="B145" s="81">
        <v>45605</v>
      </c>
      <c r="C145" s="52" t="e">
        <f>_xlfn.XLOOKUP(Sanitation!$B145,WW!A:A,WW!B:B)</f>
        <v>#N/A</v>
      </c>
      <c r="D145" s="53" t="s">
        <v>100</v>
      </c>
      <c r="F145" s="53" t="s">
        <v>420</v>
      </c>
      <c r="G145" s="93" t="s">
        <v>421</v>
      </c>
      <c r="H145" s="93" t="s">
        <v>422</v>
      </c>
      <c r="K145" s="52">
        <v>0</v>
      </c>
      <c r="L145" s="52">
        <v>1</v>
      </c>
      <c r="M145" s="100">
        <f>Sanitation!$L145-Sanitation!$K145</f>
        <v>1</v>
      </c>
      <c r="N145" s="52"/>
      <c r="O145" s="52">
        <v>0</v>
      </c>
      <c r="P145" s="52">
        <v>0</v>
      </c>
      <c r="Q145" s="100">
        <f>Sanitation!$P145-Sanitation!$O145</f>
        <v>0</v>
      </c>
    </row>
    <row r="146" spans="1:17" s="53" customFormat="1" ht="66" customHeight="1" x14ac:dyDescent="0.35">
      <c r="A146" s="53" t="s">
        <v>97</v>
      </c>
      <c r="B146" s="81">
        <v>45605</v>
      </c>
      <c r="C146" s="52" t="e">
        <f>_xlfn.XLOOKUP(Sanitation!$B146,WW!A:A,WW!B:B)</f>
        <v>#N/A</v>
      </c>
      <c r="D146" s="53" t="s">
        <v>102</v>
      </c>
      <c r="F146" s="53" t="s">
        <v>443</v>
      </c>
      <c r="G146" s="93" t="s">
        <v>444</v>
      </c>
      <c r="H146" s="93"/>
      <c r="K146" s="52"/>
      <c r="L146" s="52">
        <v>3</v>
      </c>
      <c r="M146" s="100">
        <f>Sanitation!$L146-Sanitation!$K146</f>
        <v>3</v>
      </c>
      <c r="N146" s="52"/>
      <c r="O146" s="52"/>
      <c r="P146" s="52"/>
      <c r="Q146" s="100">
        <f>Sanitation!$P146-Sanitation!$O146</f>
        <v>0</v>
      </c>
    </row>
    <row r="147" spans="1:17" ht="33" customHeight="1" x14ac:dyDescent="0.35">
      <c r="A147" s="2" t="s">
        <v>97</v>
      </c>
      <c r="B147" s="57">
        <v>45613</v>
      </c>
      <c r="C147" s="34" t="e">
        <f>_xlfn.XLOOKUP(Sanitation!$B147,WW!A:A,WW!B:B)</f>
        <v>#N/A</v>
      </c>
      <c r="D147" s="2" t="s">
        <v>100</v>
      </c>
      <c r="E147" s="2" t="s">
        <v>99</v>
      </c>
      <c r="F147" s="2" t="s">
        <v>390</v>
      </c>
      <c r="G147" s="89" t="s">
        <v>395</v>
      </c>
      <c r="K147" s="34">
        <f>9</f>
        <v>9</v>
      </c>
      <c r="L147" s="34">
        <v>9</v>
      </c>
      <c r="M147" s="100">
        <f>Sanitation!$L147-Sanitation!$K147</f>
        <v>0</v>
      </c>
      <c r="N147" s="52"/>
      <c r="O147" s="34">
        <v>13</v>
      </c>
      <c r="P147" s="34">
        <v>9</v>
      </c>
      <c r="Q147" s="100">
        <f>Sanitation!$P147-Sanitation!$O147</f>
        <v>-4</v>
      </c>
    </row>
    <row r="148" spans="1:17" ht="26" x14ac:dyDescent="0.35">
      <c r="A148" s="2" t="s">
        <v>97</v>
      </c>
      <c r="B148" s="57">
        <v>45613</v>
      </c>
      <c r="C148" s="34" t="e">
        <f>_xlfn.XLOOKUP(Sanitation!$B148,WW!A:A,WW!B:B)</f>
        <v>#N/A</v>
      </c>
      <c r="D148" s="2" t="s">
        <v>100</v>
      </c>
      <c r="E148" s="2" t="s">
        <v>99</v>
      </c>
      <c r="F148" s="2" t="s">
        <v>399</v>
      </c>
      <c r="G148" s="89" t="s">
        <v>445</v>
      </c>
      <c r="K148" s="34">
        <f>2</f>
        <v>2</v>
      </c>
      <c r="L148" s="34">
        <v>2</v>
      </c>
      <c r="M148" s="100">
        <f>Sanitation!$L148-Sanitation!$K148</f>
        <v>0</v>
      </c>
      <c r="N148" s="52"/>
      <c r="O148" s="34">
        <v>0</v>
      </c>
      <c r="P148" s="34">
        <v>0</v>
      </c>
      <c r="Q148" s="100">
        <f>Sanitation!$P148-Sanitation!$O148</f>
        <v>0</v>
      </c>
    </row>
    <row r="149" spans="1:17" ht="45.75" customHeight="1" x14ac:dyDescent="0.35">
      <c r="A149" s="2" t="s">
        <v>97</v>
      </c>
      <c r="B149" s="57">
        <v>45613</v>
      </c>
      <c r="C149" s="34" t="e">
        <f>_xlfn.XLOOKUP(Sanitation!$B149,WW!A:A,WW!B:B)</f>
        <v>#N/A</v>
      </c>
      <c r="D149" s="2" t="s">
        <v>98</v>
      </c>
      <c r="E149" s="2" t="s">
        <v>99</v>
      </c>
      <c r="F149" s="2" t="s">
        <v>388</v>
      </c>
      <c r="G149" s="89" t="s">
        <v>428</v>
      </c>
      <c r="K149" s="34">
        <f>9</f>
        <v>9</v>
      </c>
      <c r="L149" s="34">
        <v>9</v>
      </c>
      <c r="M149" s="100">
        <f>Sanitation!$L149-Sanitation!$K149</f>
        <v>0</v>
      </c>
      <c r="N149" s="52"/>
      <c r="O149" s="34">
        <v>13</v>
      </c>
      <c r="P149" s="34">
        <v>15</v>
      </c>
      <c r="Q149" s="100">
        <f>Sanitation!$P149-Sanitation!$O149</f>
        <v>2</v>
      </c>
    </row>
    <row r="150" spans="1:17" ht="26" x14ac:dyDescent="0.35">
      <c r="A150" s="2" t="s">
        <v>97</v>
      </c>
      <c r="B150" s="57">
        <v>45613</v>
      </c>
      <c r="C150" s="34" t="e">
        <f>_xlfn.XLOOKUP(Sanitation!$B150,WW!A:A,WW!B:B)</f>
        <v>#N/A</v>
      </c>
      <c r="D150" s="2" t="s">
        <v>98</v>
      </c>
      <c r="E150" s="2" t="s">
        <v>99</v>
      </c>
      <c r="F150" s="2" t="s">
        <v>401</v>
      </c>
      <c r="G150" s="89" t="s">
        <v>446</v>
      </c>
      <c r="K150" s="34">
        <f>2</f>
        <v>2</v>
      </c>
      <c r="L150" s="34">
        <v>2</v>
      </c>
      <c r="M150" s="100">
        <f>Sanitation!$L150-Sanitation!$K150</f>
        <v>0</v>
      </c>
      <c r="N150" s="52"/>
      <c r="O150" s="34">
        <v>0</v>
      </c>
      <c r="P150" s="34">
        <v>0</v>
      </c>
      <c r="Q150" s="100">
        <f>Sanitation!$P150-Sanitation!$O150</f>
        <v>0</v>
      </c>
    </row>
    <row r="151" spans="1:17" ht="13" x14ac:dyDescent="0.35">
      <c r="A151" s="2" t="s">
        <v>97</v>
      </c>
      <c r="B151" s="57">
        <v>45613</v>
      </c>
      <c r="C151" s="34" t="e">
        <f>_xlfn.XLOOKUP(Sanitation!$B151,WW!A:A,WW!B:B)</f>
        <v>#N/A</v>
      </c>
      <c r="D151" s="2" t="s">
        <v>100</v>
      </c>
      <c r="E151" s="2" t="s">
        <v>87</v>
      </c>
      <c r="F151" s="2" t="s">
        <v>392</v>
      </c>
      <c r="G151" s="89" t="s">
        <v>413</v>
      </c>
      <c r="K151" s="34">
        <v>30</v>
      </c>
      <c r="L151" s="34">
        <v>22</v>
      </c>
      <c r="M151" s="100">
        <f>Sanitation!$L151-Sanitation!$K151</f>
        <v>-8</v>
      </c>
      <c r="N151" s="52"/>
      <c r="O151" s="34">
        <v>15</v>
      </c>
      <c r="P151" s="34">
        <v>13</v>
      </c>
      <c r="Q151" s="100">
        <f>Sanitation!$P151-Sanitation!$O151</f>
        <v>-2</v>
      </c>
    </row>
    <row r="152" spans="1:17" ht="26" x14ac:dyDescent="0.35">
      <c r="A152" s="2" t="s">
        <v>97</v>
      </c>
      <c r="B152" s="57">
        <v>45613</v>
      </c>
      <c r="C152" s="34" t="e">
        <f>_xlfn.XLOOKUP(Sanitation!$B152,WW!A:A,WW!B:B)</f>
        <v>#N/A</v>
      </c>
      <c r="D152" s="2" t="s">
        <v>100</v>
      </c>
      <c r="E152" s="2" t="s">
        <v>87</v>
      </c>
      <c r="F152" s="2" t="s">
        <v>399</v>
      </c>
      <c r="G152" s="89" t="s">
        <v>447</v>
      </c>
      <c r="K152" s="34">
        <v>2</v>
      </c>
      <c r="L152" s="34">
        <v>2</v>
      </c>
      <c r="M152" s="100">
        <f>Sanitation!$L152-Sanitation!$K152</f>
        <v>0</v>
      </c>
      <c r="N152" s="52"/>
      <c r="O152" s="34">
        <v>0</v>
      </c>
      <c r="P152" s="34">
        <v>0</v>
      </c>
      <c r="Q152" s="100">
        <f>Sanitation!$P152-Sanitation!$O152</f>
        <v>0</v>
      </c>
    </row>
    <row r="153" spans="1:17" ht="13" x14ac:dyDescent="0.35">
      <c r="A153" s="2" t="s">
        <v>97</v>
      </c>
      <c r="B153" s="57">
        <v>45613</v>
      </c>
      <c r="C153" s="34" t="e">
        <f>_xlfn.XLOOKUP(Sanitation!$B153,WW!A:A,WW!B:B)</f>
        <v>#N/A</v>
      </c>
      <c r="D153" s="2" t="s">
        <v>100</v>
      </c>
      <c r="E153" s="2" t="s">
        <v>87</v>
      </c>
      <c r="F153" s="2" t="s">
        <v>394</v>
      </c>
      <c r="G153" s="89" t="s">
        <v>395</v>
      </c>
      <c r="K153" s="34">
        <v>5</v>
      </c>
      <c r="L153" s="34">
        <v>5</v>
      </c>
      <c r="M153" s="100">
        <f>Sanitation!$L153-Sanitation!$K153</f>
        <v>0</v>
      </c>
      <c r="N153" s="52"/>
      <c r="O153" s="34">
        <v>13</v>
      </c>
      <c r="P153" s="34">
        <v>12</v>
      </c>
      <c r="Q153" s="100">
        <f>Sanitation!$P153-Sanitation!$O153</f>
        <v>-1</v>
      </c>
    </row>
    <row r="154" spans="1:17" ht="13" x14ac:dyDescent="0.35">
      <c r="A154" s="2" t="s">
        <v>97</v>
      </c>
      <c r="B154" s="57">
        <v>45613</v>
      </c>
      <c r="C154" s="34" t="e">
        <f>_xlfn.XLOOKUP(Sanitation!$B154,WW!A:A,WW!B:B)</f>
        <v>#N/A</v>
      </c>
      <c r="D154" s="2" t="s">
        <v>100</v>
      </c>
      <c r="E154" s="2" t="s">
        <v>87</v>
      </c>
      <c r="F154" s="2" t="s">
        <v>403</v>
      </c>
      <c r="G154" s="89" t="s">
        <v>437</v>
      </c>
      <c r="K154" s="34">
        <v>0</v>
      </c>
      <c r="L154" s="34">
        <v>0</v>
      </c>
      <c r="M154" s="100">
        <f>Sanitation!$L154-Sanitation!$K154</f>
        <v>0</v>
      </c>
      <c r="N154" s="52"/>
      <c r="O154" s="34">
        <v>7</v>
      </c>
      <c r="P154" s="34">
        <v>7</v>
      </c>
      <c r="Q154" s="100">
        <f>Sanitation!$P154-Sanitation!$O154</f>
        <v>0</v>
      </c>
    </row>
    <row r="155" spans="1:17" ht="26" x14ac:dyDescent="0.35">
      <c r="A155" s="2" t="s">
        <v>97</v>
      </c>
      <c r="B155" s="57">
        <v>45613</v>
      </c>
      <c r="C155" s="34" t="e">
        <f>_xlfn.XLOOKUP(Sanitation!$B155,WW!A:A,WW!B:B)</f>
        <v>#N/A</v>
      </c>
      <c r="D155" s="2" t="s">
        <v>98</v>
      </c>
      <c r="E155" s="2" t="s">
        <v>87</v>
      </c>
      <c r="F155" s="2" t="s">
        <v>401</v>
      </c>
      <c r="G155" s="89" t="s">
        <v>402</v>
      </c>
      <c r="K155" s="34">
        <v>2</v>
      </c>
      <c r="L155" s="34">
        <v>2</v>
      </c>
      <c r="M155" s="100">
        <f>Sanitation!$L155-Sanitation!$K155</f>
        <v>0</v>
      </c>
      <c r="N155" s="52"/>
      <c r="O155" s="34">
        <v>0</v>
      </c>
      <c r="P155" s="34">
        <v>0</v>
      </c>
      <c r="Q155" s="100">
        <f>Sanitation!$P155-Sanitation!$O155</f>
        <v>0</v>
      </c>
    </row>
    <row r="156" spans="1:17" ht="13" x14ac:dyDescent="0.35">
      <c r="A156" s="2" t="s">
        <v>97</v>
      </c>
      <c r="B156" s="57">
        <v>45613</v>
      </c>
      <c r="C156" s="34" t="e">
        <f>_xlfn.XLOOKUP(Sanitation!$B156,WW!A:A,WW!B:B)</f>
        <v>#N/A</v>
      </c>
      <c r="D156" s="2" t="s">
        <v>98</v>
      </c>
      <c r="E156" s="2" t="s">
        <v>87</v>
      </c>
      <c r="F156" s="2" t="s">
        <v>396</v>
      </c>
      <c r="G156" s="89" t="s">
        <v>411</v>
      </c>
      <c r="K156" s="34">
        <v>5</v>
      </c>
      <c r="L156" s="34">
        <v>5</v>
      </c>
      <c r="M156" s="100">
        <f>Sanitation!$L156-Sanitation!$K156</f>
        <v>0</v>
      </c>
      <c r="N156" s="52"/>
      <c r="O156" s="34">
        <v>13</v>
      </c>
      <c r="P156" s="34">
        <v>14</v>
      </c>
      <c r="Q156" s="100">
        <f>Sanitation!$P156-Sanitation!$O156</f>
        <v>1</v>
      </c>
    </row>
    <row r="157" spans="1:17" ht="13" x14ac:dyDescent="0.35">
      <c r="A157" s="2" t="s">
        <v>97</v>
      </c>
      <c r="B157" s="57">
        <v>45613</v>
      </c>
      <c r="C157" s="34" t="e">
        <f>_xlfn.XLOOKUP(Sanitation!$B157,WW!A:A,WW!B:B)</f>
        <v>#N/A</v>
      </c>
      <c r="D157" s="2" t="s">
        <v>98</v>
      </c>
      <c r="E157" s="2" t="s">
        <v>87</v>
      </c>
      <c r="F157" s="2" t="s">
        <v>405</v>
      </c>
      <c r="G157" s="89" t="s">
        <v>406</v>
      </c>
      <c r="K157" s="34">
        <v>0</v>
      </c>
      <c r="L157" s="34">
        <v>0</v>
      </c>
      <c r="M157" s="100">
        <f>Sanitation!$L157-Sanitation!$K157</f>
        <v>0</v>
      </c>
      <c r="N157" s="52"/>
      <c r="O157" s="34">
        <v>7</v>
      </c>
      <c r="P157" s="34">
        <v>7</v>
      </c>
      <c r="Q157" s="100">
        <f>Sanitation!$P157-Sanitation!$O157</f>
        <v>0</v>
      </c>
    </row>
    <row r="158" spans="1:17" ht="26" x14ac:dyDescent="0.35">
      <c r="A158" s="2" t="s">
        <v>97</v>
      </c>
      <c r="B158" s="57">
        <v>45613</v>
      </c>
      <c r="C158" s="34" t="e">
        <f>_xlfn.XLOOKUP(Sanitation!$B158,WW!A:A,WW!B:B)</f>
        <v>#N/A</v>
      </c>
      <c r="D158" s="2" t="s">
        <v>100</v>
      </c>
      <c r="E158" s="2"/>
      <c r="F158" s="2" t="s">
        <v>420</v>
      </c>
      <c r="G158" s="89" t="s">
        <v>421</v>
      </c>
      <c r="H158" s="89" t="s">
        <v>422</v>
      </c>
      <c r="K158" s="34">
        <v>0</v>
      </c>
      <c r="L158" s="34">
        <v>1</v>
      </c>
      <c r="M158" s="100">
        <f>Sanitation!$L158-Sanitation!$K158</f>
        <v>1</v>
      </c>
      <c r="N158" s="52"/>
      <c r="O158" s="34">
        <v>0</v>
      </c>
      <c r="P158" s="34">
        <v>0</v>
      </c>
      <c r="Q158" s="100">
        <f>Sanitation!$P158-Sanitation!$O158</f>
        <v>0</v>
      </c>
    </row>
    <row r="159" spans="1:17" ht="39" x14ac:dyDescent="0.35">
      <c r="A159" s="2" t="s">
        <v>97</v>
      </c>
      <c r="B159" s="57">
        <v>45613</v>
      </c>
      <c r="C159" s="34" t="e">
        <f>_xlfn.XLOOKUP(Sanitation!$B159,WW!A:A,WW!B:B)</f>
        <v>#N/A</v>
      </c>
      <c r="D159" s="2" t="s">
        <v>102</v>
      </c>
      <c r="E159" s="2"/>
      <c r="F159" s="2" t="s">
        <v>443</v>
      </c>
      <c r="G159" s="89" t="s">
        <v>444</v>
      </c>
      <c r="L159" s="34">
        <v>3</v>
      </c>
      <c r="M159" s="100">
        <f>Sanitation!$L159-Sanitation!$K159</f>
        <v>3</v>
      </c>
      <c r="N159" s="52"/>
      <c r="Q159" s="100">
        <f>Sanitation!$P159-Sanitation!$O159</f>
        <v>0</v>
      </c>
    </row>
    <row r="160" spans="1:17" ht="13" x14ac:dyDescent="0.35">
      <c r="A160" s="2" t="s">
        <v>97</v>
      </c>
      <c r="B160" s="57">
        <v>45620</v>
      </c>
      <c r="C160" s="34" t="e">
        <f>_xlfn.XLOOKUP(Sanitation!$B160,WW!A:A,WW!B:B)</f>
        <v>#N/A</v>
      </c>
      <c r="D160" s="2" t="s">
        <v>100</v>
      </c>
      <c r="E160" s="2" t="s">
        <v>99</v>
      </c>
      <c r="F160" s="2" t="s">
        <v>390</v>
      </c>
      <c r="G160" s="89" t="s">
        <v>395</v>
      </c>
      <c r="K160" s="34">
        <f>9</f>
        <v>9</v>
      </c>
      <c r="L160" s="34">
        <v>9</v>
      </c>
      <c r="M160" s="100">
        <f>Sanitation!$L160-Sanitation!$K160</f>
        <v>0</v>
      </c>
      <c r="N160" s="52"/>
      <c r="O160" s="34">
        <v>13</v>
      </c>
      <c r="P160" s="34">
        <v>12</v>
      </c>
      <c r="Q160" s="100">
        <f>Sanitation!$P160-Sanitation!$O160</f>
        <v>-1</v>
      </c>
    </row>
    <row r="161" spans="1:17" ht="26" x14ac:dyDescent="0.35">
      <c r="A161" s="2" t="s">
        <v>97</v>
      </c>
      <c r="B161" s="57">
        <v>45620</v>
      </c>
      <c r="C161" s="34" t="e">
        <f>_xlfn.XLOOKUP(Sanitation!$B161,WW!A:A,WW!B:B)</f>
        <v>#N/A</v>
      </c>
      <c r="D161" s="2" t="s">
        <v>100</v>
      </c>
      <c r="E161" s="2" t="s">
        <v>99</v>
      </c>
      <c r="F161" s="2" t="s">
        <v>399</v>
      </c>
      <c r="G161" s="89" t="s">
        <v>445</v>
      </c>
      <c r="K161" s="34">
        <f>2</f>
        <v>2</v>
      </c>
      <c r="L161" s="34">
        <v>2</v>
      </c>
      <c r="M161" s="100">
        <f>Sanitation!$L161-Sanitation!$K161</f>
        <v>0</v>
      </c>
      <c r="N161" s="52"/>
      <c r="O161" s="34">
        <v>0</v>
      </c>
      <c r="P161" s="34">
        <v>0</v>
      </c>
      <c r="Q161" s="100">
        <f>Sanitation!$P161-Sanitation!$O161</f>
        <v>0</v>
      </c>
    </row>
    <row r="162" spans="1:17" ht="26" x14ac:dyDescent="0.35">
      <c r="A162" s="2" t="s">
        <v>97</v>
      </c>
      <c r="B162" s="57">
        <v>45620</v>
      </c>
      <c r="C162" s="34" t="e">
        <f>_xlfn.XLOOKUP(Sanitation!$B162,WW!A:A,WW!B:B)</f>
        <v>#N/A</v>
      </c>
      <c r="D162" s="2" t="s">
        <v>98</v>
      </c>
      <c r="E162" s="2" t="s">
        <v>99</v>
      </c>
      <c r="F162" s="2" t="s">
        <v>388</v>
      </c>
      <c r="G162" s="89" t="s">
        <v>428</v>
      </c>
      <c r="K162" s="34">
        <f>9</f>
        <v>9</v>
      </c>
      <c r="L162" s="34">
        <v>9</v>
      </c>
      <c r="M162" s="100">
        <f>Sanitation!$L162-Sanitation!$K162</f>
        <v>0</v>
      </c>
      <c r="N162" s="52"/>
      <c r="O162" s="34">
        <v>13</v>
      </c>
      <c r="P162" s="34">
        <v>12</v>
      </c>
      <c r="Q162" s="100">
        <f>Sanitation!$P162-Sanitation!$O162</f>
        <v>-1</v>
      </c>
    </row>
    <row r="163" spans="1:17" ht="26" x14ac:dyDescent="0.35">
      <c r="A163" s="2" t="s">
        <v>97</v>
      </c>
      <c r="B163" s="57">
        <v>45620</v>
      </c>
      <c r="C163" s="34" t="e">
        <f>_xlfn.XLOOKUP(Sanitation!$B163,WW!A:A,WW!B:B)</f>
        <v>#N/A</v>
      </c>
      <c r="D163" s="2" t="s">
        <v>98</v>
      </c>
      <c r="E163" s="2" t="s">
        <v>99</v>
      </c>
      <c r="F163" s="2" t="s">
        <v>401</v>
      </c>
      <c r="G163" s="89" t="s">
        <v>446</v>
      </c>
      <c r="K163" s="34">
        <f>2</f>
        <v>2</v>
      </c>
      <c r="L163" s="34">
        <v>2</v>
      </c>
      <c r="M163" s="100">
        <f>Sanitation!$L163-Sanitation!$K163</f>
        <v>0</v>
      </c>
      <c r="N163" s="52"/>
      <c r="O163" s="34">
        <v>0</v>
      </c>
      <c r="P163" s="34">
        <v>0</v>
      </c>
      <c r="Q163" s="100">
        <f>Sanitation!$P163-Sanitation!$O163</f>
        <v>0</v>
      </c>
    </row>
    <row r="164" spans="1:17" ht="13" x14ac:dyDescent="0.35">
      <c r="A164" s="2" t="s">
        <v>97</v>
      </c>
      <c r="B164" s="57">
        <v>45620</v>
      </c>
      <c r="C164" s="34" t="e">
        <f>_xlfn.XLOOKUP(Sanitation!$B164,WW!A:A,WW!B:B)</f>
        <v>#N/A</v>
      </c>
      <c r="D164" s="2" t="s">
        <v>100</v>
      </c>
      <c r="E164" s="2" t="s">
        <v>87</v>
      </c>
      <c r="F164" s="2" t="s">
        <v>392</v>
      </c>
      <c r="G164" s="89" t="s">
        <v>413</v>
      </c>
      <c r="K164" s="34">
        <v>30</v>
      </c>
      <c r="L164" s="34">
        <v>22</v>
      </c>
      <c r="M164" s="100">
        <f>Sanitation!$L164-Sanitation!$K164</f>
        <v>-8</v>
      </c>
      <c r="N164" s="52"/>
      <c r="O164" s="34">
        <v>15</v>
      </c>
      <c r="P164" s="34">
        <v>12</v>
      </c>
      <c r="Q164" s="100">
        <f>Sanitation!$P164-Sanitation!$O164</f>
        <v>-3</v>
      </c>
    </row>
    <row r="165" spans="1:17" ht="26" x14ac:dyDescent="0.35">
      <c r="A165" s="2" t="s">
        <v>97</v>
      </c>
      <c r="B165" s="57">
        <v>45620</v>
      </c>
      <c r="C165" s="34" t="e">
        <f>_xlfn.XLOOKUP(Sanitation!$B165,WW!A:A,WW!B:B)</f>
        <v>#N/A</v>
      </c>
      <c r="D165" s="2" t="s">
        <v>100</v>
      </c>
      <c r="E165" s="2" t="s">
        <v>87</v>
      </c>
      <c r="F165" s="2" t="s">
        <v>399</v>
      </c>
      <c r="G165" s="89" t="s">
        <v>447</v>
      </c>
      <c r="K165" s="34">
        <v>2</v>
      </c>
      <c r="L165" s="34">
        <v>2</v>
      </c>
      <c r="M165" s="100">
        <f>Sanitation!$L165-Sanitation!$K165</f>
        <v>0</v>
      </c>
      <c r="N165" s="52"/>
      <c r="O165" s="34">
        <v>0</v>
      </c>
      <c r="P165" s="34">
        <v>0</v>
      </c>
      <c r="Q165" s="100">
        <f>Sanitation!$P165-Sanitation!$O165</f>
        <v>0</v>
      </c>
    </row>
    <row r="166" spans="1:17" ht="13" x14ac:dyDescent="0.35">
      <c r="A166" s="2" t="s">
        <v>97</v>
      </c>
      <c r="B166" s="57">
        <v>45620</v>
      </c>
      <c r="C166" s="34" t="e">
        <f>_xlfn.XLOOKUP(Sanitation!$B166,WW!A:A,WW!B:B)</f>
        <v>#N/A</v>
      </c>
      <c r="D166" s="2" t="s">
        <v>100</v>
      </c>
      <c r="E166" s="2" t="s">
        <v>87</v>
      </c>
      <c r="F166" s="2" t="s">
        <v>394</v>
      </c>
      <c r="G166" s="89" t="s">
        <v>395</v>
      </c>
      <c r="K166" s="34">
        <v>5</v>
      </c>
      <c r="L166" s="34">
        <v>5</v>
      </c>
      <c r="M166" s="100">
        <f>Sanitation!$L166-Sanitation!$K166</f>
        <v>0</v>
      </c>
      <c r="N166" s="52"/>
      <c r="O166" s="34">
        <v>13</v>
      </c>
      <c r="P166" s="34">
        <v>12</v>
      </c>
      <c r="Q166" s="100">
        <f>Sanitation!$P166-Sanitation!$O166</f>
        <v>-1</v>
      </c>
    </row>
    <row r="167" spans="1:17" ht="13" x14ac:dyDescent="0.35">
      <c r="A167" s="2" t="s">
        <v>97</v>
      </c>
      <c r="B167" s="57">
        <v>45620</v>
      </c>
      <c r="C167" s="34" t="e">
        <f>_xlfn.XLOOKUP(Sanitation!$B167,WW!A:A,WW!B:B)</f>
        <v>#N/A</v>
      </c>
      <c r="D167" s="2" t="s">
        <v>100</v>
      </c>
      <c r="E167" s="2" t="s">
        <v>87</v>
      </c>
      <c r="F167" s="2" t="s">
        <v>403</v>
      </c>
      <c r="G167" s="89" t="s">
        <v>437</v>
      </c>
      <c r="K167" s="34">
        <v>0</v>
      </c>
      <c r="L167" s="34">
        <v>0</v>
      </c>
      <c r="M167" s="100">
        <f>Sanitation!$L167-Sanitation!$K167</f>
        <v>0</v>
      </c>
      <c r="N167" s="52"/>
      <c r="O167" s="34">
        <v>7</v>
      </c>
      <c r="P167" s="34">
        <v>7</v>
      </c>
      <c r="Q167" s="100">
        <f>Sanitation!$P167-Sanitation!$O167</f>
        <v>0</v>
      </c>
    </row>
    <row r="168" spans="1:17" ht="26" x14ac:dyDescent="0.35">
      <c r="A168" s="2" t="s">
        <v>97</v>
      </c>
      <c r="B168" s="57">
        <v>45620</v>
      </c>
      <c r="C168" s="34" t="e">
        <f>_xlfn.XLOOKUP(Sanitation!$B168,WW!A:A,WW!B:B)</f>
        <v>#N/A</v>
      </c>
      <c r="D168" s="2" t="s">
        <v>98</v>
      </c>
      <c r="E168" s="2" t="s">
        <v>87</v>
      </c>
      <c r="F168" s="2" t="s">
        <v>401</v>
      </c>
      <c r="G168" s="89" t="s">
        <v>402</v>
      </c>
      <c r="K168" s="34">
        <v>2</v>
      </c>
      <c r="L168" s="34">
        <v>2</v>
      </c>
      <c r="M168" s="100">
        <f>Sanitation!$L168-Sanitation!$K168</f>
        <v>0</v>
      </c>
      <c r="N168" s="52"/>
      <c r="O168" s="34">
        <v>0</v>
      </c>
      <c r="P168" s="34">
        <v>0</v>
      </c>
      <c r="Q168" s="100">
        <f>Sanitation!$P168-Sanitation!$O168</f>
        <v>0</v>
      </c>
    </row>
    <row r="169" spans="1:17" ht="13" x14ac:dyDescent="0.35">
      <c r="A169" s="2" t="s">
        <v>97</v>
      </c>
      <c r="B169" s="57">
        <v>45620</v>
      </c>
      <c r="C169" s="34" t="e">
        <f>_xlfn.XLOOKUP(Sanitation!$B169,WW!A:A,WW!B:B)</f>
        <v>#N/A</v>
      </c>
      <c r="D169" s="2" t="s">
        <v>98</v>
      </c>
      <c r="E169" s="2" t="s">
        <v>87</v>
      </c>
      <c r="F169" s="2" t="s">
        <v>396</v>
      </c>
      <c r="G169" s="89" t="s">
        <v>411</v>
      </c>
      <c r="K169" s="34">
        <v>5</v>
      </c>
      <c r="L169" s="34">
        <v>5</v>
      </c>
      <c r="M169" s="100">
        <f>Sanitation!$L169-Sanitation!$K169</f>
        <v>0</v>
      </c>
      <c r="N169" s="52"/>
      <c r="O169" s="34">
        <v>13</v>
      </c>
      <c r="P169" s="34">
        <v>12</v>
      </c>
      <c r="Q169" s="100">
        <f>Sanitation!$P169-Sanitation!$O169</f>
        <v>-1</v>
      </c>
    </row>
    <row r="170" spans="1:17" ht="13" x14ac:dyDescent="0.35">
      <c r="A170" s="2" t="s">
        <v>97</v>
      </c>
      <c r="B170" s="57">
        <v>45620</v>
      </c>
      <c r="C170" s="34" t="e">
        <f>_xlfn.XLOOKUP(Sanitation!$B170,WW!A:A,WW!B:B)</f>
        <v>#N/A</v>
      </c>
      <c r="D170" s="2" t="s">
        <v>98</v>
      </c>
      <c r="E170" s="2" t="s">
        <v>87</v>
      </c>
      <c r="F170" s="2" t="s">
        <v>405</v>
      </c>
      <c r="G170" s="89" t="s">
        <v>406</v>
      </c>
      <c r="K170" s="34">
        <v>0</v>
      </c>
      <c r="L170" s="34">
        <v>0</v>
      </c>
      <c r="M170" s="100">
        <f>Sanitation!$L170-Sanitation!$K170</f>
        <v>0</v>
      </c>
      <c r="N170" s="52"/>
      <c r="O170" s="34">
        <v>7</v>
      </c>
      <c r="P170" s="34">
        <v>7</v>
      </c>
      <c r="Q170" s="100">
        <f>Sanitation!$P170-Sanitation!$O170</f>
        <v>0</v>
      </c>
    </row>
    <row r="171" spans="1:17" ht="26" x14ac:dyDescent="0.35">
      <c r="A171" s="2" t="s">
        <v>97</v>
      </c>
      <c r="B171" s="57">
        <v>45620</v>
      </c>
      <c r="C171" s="34" t="e">
        <f>_xlfn.XLOOKUP(Sanitation!$B171,WW!A:A,WW!B:B)</f>
        <v>#N/A</v>
      </c>
      <c r="D171" s="2" t="s">
        <v>100</v>
      </c>
      <c r="E171" s="2"/>
      <c r="F171" s="2" t="s">
        <v>420</v>
      </c>
      <c r="G171" s="89" t="s">
        <v>421</v>
      </c>
      <c r="H171" s="89" t="s">
        <v>422</v>
      </c>
      <c r="K171" s="34">
        <v>0</v>
      </c>
      <c r="L171" s="34">
        <v>1</v>
      </c>
      <c r="M171" s="100">
        <f>Sanitation!$L171-Sanitation!$K171</f>
        <v>1</v>
      </c>
      <c r="N171" s="52"/>
      <c r="O171" s="34">
        <v>0</v>
      </c>
      <c r="P171" s="34">
        <v>0</v>
      </c>
      <c r="Q171" s="100">
        <f>Sanitation!$P171-Sanitation!$O171</f>
        <v>0</v>
      </c>
    </row>
    <row r="172" spans="1:17" ht="39" x14ac:dyDescent="0.35">
      <c r="A172" s="2" t="s">
        <v>97</v>
      </c>
      <c r="B172" s="57">
        <v>45620</v>
      </c>
      <c r="C172" s="34" t="e">
        <f>_xlfn.XLOOKUP(Sanitation!$B172,WW!A:A,WW!B:B)</f>
        <v>#N/A</v>
      </c>
      <c r="D172" s="2" t="s">
        <v>102</v>
      </c>
      <c r="E172" s="2"/>
      <c r="F172" s="2" t="s">
        <v>443</v>
      </c>
      <c r="G172" s="89" t="s">
        <v>444</v>
      </c>
      <c r="L172" s="34">
        <v>3</v>
      </c>
      <c r="M172" s="100">
        <f>Sanitation!$L172-Sanitation!$K172</f>
        <v>3</v>
      </c>
      <c r="N172" s="52"/>
      <c r="Q172" s="100">
        <f>Sanitation!$P172-Sanitation!$O172</f>
        <v>0</v>
      </c>
    </row>
    <row r="173" spans="1:17" ht="13" x14ac:dyDescent="0.35">
      <c r="A173" s="2" t="s">
        <v>97</v>
      </c>
      <c r="B173" s="57">
        <v>45627</v>
      </c>
      <c r="C173" s="34" t="e">
        <f>_xlfn.XLOOKUP(Sanitation!$B173,WW!A:A,WW!B:B)</f>
        <v>#N/A</v>
      </c>
      <c r="D173" s="2" t="s">
        <v>100</v>
      </c>
      <c r="E173" s="2" t="s">
        <v>99</v>
      </c>
      <c r="F173" s="2" t="s">
        <v>390</v>
      </c>
      <c r="G173" s="89" t="s">
        <v>395</v>
      </c>
      <c r="K173" s="34">
        <f>9</f>
        <v>9</v>
      </c>
      <c r="L173" s="34">
        <v>10</v>
      </c>
      <c r="M173" s="100">
        <f>Sanitation!$L173-Sanitation!$K173</f>
        <v>1</v>
      </c>
      <c r="N173" s="52"/>
      <c r="O173" s="34">
        <v>13</v>
      </c>
      <c r="P173" s="34">
        <v>12</v>
      </c>
      <c r="Q173" s="100">
        <f>Sanitation!$P173-Sanitation!$O173</f>
        <v>-1</v>
      </c>
    </row>
    <row r="174" spans="1:17" ht="26" x14ac:dyDescent="0.35">
      <c r="A174" s="2" t="s">
        <v>97</v>
      </c>
      <c r="B174" s="57">
        <v>45627</v>
      </c>
      <c r="C174" s="34" t="e">
        <f>_xlfn.XLOOKUP(Sanitation!$B174,WW!A:A,WW!B:B)</f>
        <v>#N/A</v>
      </c>
      <c r="D174" s="2" t="s">
        <v>100</v>
      </c>
      <c r="E174" s="2" t="s">
        <v>99</v>
      </c>
      <c r="F174" s="2" t="s">
        <v>399</v>
      </c>
      <c r="G174" s="89" t="s">
        <v>445</v>
      </c>
      <c r="K174" s="34">
        <f>2</f>
        <v>2</v>
      </c>
      <c r="L174" s="34">
        <v>2</v>
      </c>
      <c r="M174" s="100">
        <f>Sanitation!$L174-Sanitation!$K174</f>
        <v>0</v>
      </c>
      <c r="N174" s="52"/>
      <c r="O174" s="34">
        <v>0</v>
      </c>
      <c r="P174" s="34">
        <v>0</v>
      </c>
      <c r="Q174" s="100">
        <f>Sanitation!$P174-Sanitation!$O174</f>
        <v>0</v>
      </c>
    </row>
    <row r="175" spans="1:17" ht="26" x14ac:dyDescent="0.35">
      <c r="A175" s="2" t="s">
        <v>97</v>
      </c>
      <c r="B175" s="57">
        <v>45627</v>
      </c>
      <c r="C175" s="34" t="e">
        <f>_xlfn.XLOOKUP(Sanitation!$B175,WW!A:A,WW!B:B)</f>
        <v>#N/A</v>
      </c>
      <c r="D175" s="2" t="s">
        <v>98</v>
      </c>
      <c r="E175" s="2" t="s">
        <v>99</v>
      </c>
      <c r="F175" s="2" t="s">
        <v>388</v>
      </c>
      <c r="G175" s="89" t="s">
        <v>428</v>
      </c>
      <c r="K175" s="34">
        <f>9</f>
        <v>9</v>
      </c>
      <c r="L175" s="34">
        <v>10</v>
      </c>
      <c r="M175" s="100">
        <f>Sanitation!$L175-Sanitation!$K175</f>
        <v>1</v>
      </c>
      <c r="N175" s="52"/>
      <c r="O175" s="34">
        <v>13</v>
      </c>
      <c r="P175" s="34">
        <v>12</v>
      </c>
      <c r="Q175" s="100">
        <f>Sanitation!$P175-Sanitation!$O175</f>
        <v>-1</v>
      </c>
    </row>
    <row r="176" spans="1:17" ht="26" x14ac:dyDescent="0.35">
      <c r="A176" s="2" t="s">
        <v>97</v>
      </c>
      <c r="B176" s="57">
        <v>45627</v>
      </c>
      <c r="C176" s="34" t="e">
        <f>_xlfn.XLOOKUP(Sanitation!$B176,WW!A:A,WW!B:B)</f>
        <v>#N/A</v>
      </c>
      <c r="D176" s="2" t="s">
        <v>98</v>
      </c>
      <c r="E176" s="2" t="s">
        <v>99</v>
      </c>
      <c r="F176" s="2" t="s">
        <v>401</v>
      </c>
      <c r="G176" s="89" t="s">
        <v>446</v>
      </c>
      <c r="K176" s="34">
        <f>2</f>
        <v>2</v>
      </c>
      <c r="L176" s="34">
        <v>2</v>
      </c>
      <c r="M176" s="100">
        <f>Sanitation!$L176-Sanitation!$K176</f>
        <v>0</v>
      </c>
      <c r="N176" s="52"/>
      <c r="O176" s="34">
        <v>0</v>
      </c>
      <c r="P176" s="34">
        <v>0</v>
      </c>
      <c r="Q176" s="100">
        <f>Sanitation!$P176-Sanitation!$O176</f>
        <v>0</v>
      </c>
    </row>
    <row r="177" spans="1:17" ht="13" x14ac:dyDescent="0.35">
      <c r="A177" s="2" t="s">
        <v>97</v>
      </c>
      <c r="B177" s="57">
        <v>45627</v>
      </c>
      <c r="C177" s="34" t="e">
        <f>_xlfn.XLOOKUP(Sanitation!$B177,WW!A:A,WW!B:B)</f>
        <v>#N/A</v>
      </c>
      <c r="D177" s="2" t="s">
        <v>100</v>
      </c>
      <c r="E177" s="2" t="s">
        <v>87</v>
      </c>
      <c r="F177" s="2" t="s">
        <v>392</v>
      </c>
      <c r="G177" s="89" t="s">
        <v>413</v>
      </c>
      <c r="K177" s="34">
        <v>30</v>
      </c>
      <c r="L177" s="34">
        <v>24</v>
      </c>
      <c r="M177" s="100">
        <f>Sanitation!$L177-Sanitation!$K177</f>
        <v>-6</v>
      </c>
      <c r="N177" s="52"/>
      <c r="O177" s="34">
        <v>15</v>
      </c>
      <c r="P177" s="34">
        <v>14</v>
      </c>
      <c r="Q177" s="100">
        <f>Sanitation!$P177-Sanitation!$O177</f>
        <v>-1</v>
      </c>
    </row>
    <row r="178" spans="1:17" ht="26" x14ac:dyDescent="0.35">
      <c r="A178" s="2" t="s">
        <v>97</v>
      </c>
      <c r="B178" s="57">
        <v>45627</v>
      </c>
      <c r="C178" s="34" t="e">
        <f>_xlfn.XLOOKUP(Sanitation!$B178,WW!A:A,WW!B:B)</f>
        <v>#N/A</v>
      </c>
      <c r="D178" s="2" t="s">
        <v>100</v>
      </c>
      <c r="E178" s="2" t="s">
        <v>87</v>
      </c>
      <c r="F178" s="2" t="s">
        <v>399</v>
      </c>
      <c r="G178" s="89" t="s">
        <v>447</v>
      </c>
      <c r="K178" s="34">
        <v>2</v>
      </c>
      <c r="L178" s="34">
        <v>2</v>
      </c>
      <c r="M178" s="100">
        <f>Sanitation!$L178-Sanitation!$K178</f>
        <v>0</v>
      </c>
      <c r="N178" s="52"/>
      <c r="O178" s="34">
        <v>0</v>
      </c>
      <c r="P178" s="34">
        <v>0</v>
      </c>
      <c r="Q178" s="100">
        <f>Sanitation!$P178-Sanitation!$O178</f>
        <v>0</v>
      </c>
    </row>
    <row r="179" spans="1:17" ht="13" x14ac:dyDescent="0.35">
      <c r="A179" s="2" t="s">
        <v>97</v>
      </c>
      <c r="B179" s="57">
        <v>45627</v>
      </c>
      <c r="C179" s="34" t="e">
        <f>_xlfn.XLOOKUP(Sanitation!$B179,WW!A:A,WW!B:B)</f>
        <v>#N/A</v>
      </c>
      <c r="D179" s="2" t="s">
        <v>100</v>
      </c>
      <c r="E179" s="2" t="s">
        <v>87</v>
      </c>
      <c r="F179" s="2" t="s">
        <v>394</v>
      </c>
      <c r="G179" s="89" t="s">
        <v>395</v>
      </c>
      <c r="K179" s="34">
        <v>5</v>
      </c>
      <c r="L179" s="34">
        <v>6</v>
      </c>
      <c r="M179" s="100">
        <f>Sanitation!$L179-Sanitation!$K179</f>
        <v>1</v>
      </c>
      <c r="N179" s="52"/>
      <c r="O179" s="34">
        <v>13</v>
      </c>
      <c r="P179" s="34">
        <v>13</v>
      </c>
      <c r="Q179" s="100">
        <f>Sanitation!$P179-Sanitation!$O179</f>
        <v>0</v>
      </c>
    </row>
    <row r="180" spans="1:17" ht="13" x14ac:dyDescent="0.35">
      <c r="A180" s="2" t="s">
        <v>97</v>
      </c>
      <c r="B180" s="57">
        <v>45627</v>
      </c>
      <c r="C180" s="34" t="e">
        <f>_xlfn.XLOOKUP(Sanitation!$B180,WW!A:A,WW!B:B)</f>
        <v>#N/A</v>
      </c>
      <c r="D180" s="2" t="s">
        <v>100</v>
      </c>
      <c r="E180" s="2" t="s">
        <v>87</v>
      </c>
      <c r="F180" s="2" t="s">
        <v>403</v>
      </c>
      <c r="G180" s="89" t="s">
        <v>437</v>
      </c>
      <c r="K180" s="34">
        <v>0</v>
      </c>
      <c r="L180" s="34">
        <v>0</v>
      </c>
      <c r="M180" s="100">
        <f>Sanitation!$L180-Sanitation!$K180</f>
        <v>0</v>
      </c>
      <c r="N180" s="52"/>
      <c r="O180" s="34">
        <v>7</v>
      </c>
      <c r="P180" s="34">
        <v>7</v>
      </c>
      <c r="Q180" s="100">
        <f>Sanitation!$P180-Sanitation!$O180</f>
        <v>0</v>
      </c>
    </row>
    <row r="181" spans="1:17" ht="26" x14ac:dyDescent="0.35">
      <c r="A181" s="2" t="s">
        <v>97</v>
      </c>
      <c r="B181" s="57">
        <v>45627</v>
      </c>
      <c r="C181" s="34" t="e">
        <f>_xlfn.XLOOKUP(Sanitation!$B181,WW!A:A,WW!B:B)</f>
        <v>#N/A</v>
      </c>
      <c r="D181" s="2" t="s">
        <v>98</v>
      </c>
      <c r="E181" s="2" t="s">
        <v>87</v>
      </c>
      <c r="F181" s="2" t="s">
        <v>401</v>
      </c>
      <c r="G181" s="89" t="s">
        <v>402</v>
      </c>
      <c r="K181" s="34">
        <v>2</v>
      </c>
      <c r="L181" s="34">
        <v>2</v>
      </c>
      <c r="M181" s="100">
        <f>Sanitation!$L181-Sanitation!$K181</f>
        <v>0</v>
      </c>
      <c r="N181" s="52"/>
      <c r="O181" s="34">
        <v>0</v>
      </c>
      <c r="P181" s="34">
        <v>0</v>
      </c>
      <c r="Q181" s="100">
        <f>Sanitation!$P181-Sanitation!$O181</f>
        <v>0</v>
      </c>
    </row>
    <row r="182" spans="1:17" ht="13" x14ac:dyDescent="0.35">
      <c r="A182" s="2" t="s">
        <v>97</v>
      </c>
      <c r="B182" s="57">
        <v>45627</v>
      </c>
      <c r="C182" s="34" t="e">
        <f>_xlfn.XLOOKUP(Sanitation!$B182,WW!A:A,WW!B:B)</f>
        <v>#N/A</v>
      </c>
      <c r="D182" s="2" t="s">
        <v>98</v>
      </c>
      <c r="E182" s="2" t="s">
        <v>87</v>
      </c>
      <c r="F182" s="2" t="s">
        <v>396</v>
      </c>
      <c r="G182" s="89" t="s">
        <v>411</v>
      </c>
      <c r="K182" s="34">
        <v>5</v>
      </c>
      <c r="L182" s="34">
        <v>6</v>
      </c>
      <c r="M182" s="100">
        <f>Sanitation!$L182-Sanitation!$K182</f>
        <v>1</v>
      </c>
      <c r="N182" s="52"/>
      <c r="O182" s="34">
        <v>13</v>
      </c>
      <c r="P182" s="34">
        <v>13</v>
      </c>
      <c r="Q182" s="100">
        <f>Sanitation!$P182-Sanitation!$O182</f>
        <v>0</v>
      </c>
    </row>
    <row r="183" spans="1:17" ht="13" x14ac:dyDescent="0.35">
      <c r="A183" s="2" t="s">
        <v>97</v>
      </c>
      <c r="B183" s="57">
        <v>45627</v>
      </c>
      <c r="C183" s="34" t="e">
        <f>_xlfn.XLOOKUP(Sanitation!$B183,WW!A:A,WW!B:B)</f>
        <v>#N/A</v>
      </c>
      <c r="D183" s="2" t="s">
        <v>98</v>
      </c>
      <c r="E183" s="2" t="s">
        <v>87</v>
      </c>
      <c r="F183" s="2" t="s">
        <v>405</v>
      </c>
      <c r="G183" s="89" t="s">
        <v>406</v>
      </c>
      <c r="K183" s="34">
        <v>0</v>
      </c>
      <c r="L183" s="34">
        <v>0</v>
      </c>
      <c r="M183" s="100">
        <f>Sanitation!$L183-Sanitation!$K183</f>
        <v>0</v>
      </c>
      <c r="N183" s="52"/>
      <c r="O183" s="34">
        <v>7</v>
      </c>
      <c r="P183" s="34">
        <v>7</v>
      </c>
      <c r="Q183" s="100">
        <f>Sanitation!$P183-Sanitation!$O183</f>
        <v>0</v>
      </c>
    </row>
    <row r="184" spans="1:17" ht="26" x14ac:dyDescent="0.35">
      <c r="A184" s="2" t="s">
        <v>97</v>
      </c>
      <c r="B184" s="57">
        <v>45627</v>
      </c>
      <c r="C184" s="34" t="e">
        <f>_xlfn.XLOOKUP(Sanitation!$B184,WW!A:A,WW!B:B)</f>
        <v>#N/A</v>
      </c>
      <c r="D184" s="2" t="s">
        <v>100</v>
      </c>
      <c r="E184" s="2"/>
      <c r="F184" s="2" t="s">
        <v>420</v>
      </c>
      <c r="G184" s="89" t="s">
        <v>421</v>
      </c>
      <c r="H184" s="89" t="s">
        <v>422</v>
      </c>
      <c r="K184" s="34">
        <v>0</v>
      </c>
      <c r="L184" s="34">
        <v>1</v>
      </c>
      <c r="M184" s="100">
        <f>Sanitation!$L184-Sanitation!$K184</f>
        <v>1</v>
      </c>
      <c r="N184" s="52"/>
      <c r="O184" s="34">
        <v>0</v>
      </c>
      <c r="P184" s="34">
        <v>0</v>
      </c>
      <c r="Q184" s="100">
        <f>Sanitation!$P184-Sanitation!$O184</f>
        <v>0</v>
      </c>
    </row>
    <row r="185" spans="1:17" ht="39" x14ac:dyDescent="0.35">
      <c r="A185" s="2" t="s">
        <v>97</v>
      </c>
      <c r="B185" s="57">
        <v>45627</v>
      </c>
      <c r="C185" s="34" t="e">
        <f>_xlfn.XLOOKUP(Sanitation!$B185,WW!A:A,WW!B:B)</f>
        <v>#N/A</v>
      </c>
      <c r="D185" s="2" t="s">
        <v>102</v>
      </c>
      <c r="E185" s="2"/>
      <c r="F185" s="2" t="s">
        <v>443</v>
      </c>
      <c r="G185" s="89" t="s">
        <v>444</v>
      </c>
      <c r="L185" s="34">
        <v>4</v>
      </c>
      <c r="M185" s="100">
        <f>Sanitation!$L185-Sanitation!$K185</f>
        <v>4</v>
      </c>
      <c r="N185" s="52"/>
      <c r="Q185" s="100">
        <f>Sanitation!$P185-Sanitation!$O185</f>
        <v>0</v>
      </c>
    </row>
    <row r="186" spans="1:17" ht="50.25" customHeight="1" x14ac:dyDescent="0.35">
      <c r="A186" s="2" t="s">
        <v>97</v>
      </c>
      <c r="B186" s="57">
        <v>45634</v>
      </c>
      <c r="C186" s="34" t="e">
        <f>_xlfn.XLOOKUP(Sanitation!$B186,WW!A:A,WW!B:B)</f>
        <v>#N/A</v>
      </c>
      <c r="D186" s="2" t="s">
        <v>98</v>
      </c>
      <c r="E186" s="2" t="s">
        <v>99</v>
      </c>
      <c r="F186" s="2" t="s">
        <v>448</v>
      </c>
      <c r="G186" s="89" t="s">
        <v>395</v>
      </c>
      <c r="H186" s="89" t="s">
        <v>449</v>
      </c>
      <c r="K186" s="34">
        <f>9</f>
        <v>9</v>
      </c>
      <c r="L186" s="34">
        <v>10</v>
      </c>
      <c r="M186" s="100">
        <f>Sanitation!$L186-Sanitation!$K186</f>
        <v>1</v>
      </c>
      <c r="N186" s="52"/>
      <c r="O186" s="34">
        <v>13</v>
      </c>
      <c r="P186" s="34">
        <v>12</v>
      </c>
      <c r="Q186" s="100">
        <f>Sanitation!$P186-Sanitation!$O186</f>
        <v>-1</v>
      </c>
    </row>
    <row r="187" spans="1:17" ht="26" x14ac:dyDescent="0.35">
      <c r="A187" s="2" t="s">
        <v>97</v>
      </c>
      <c r="B187" s="57">
        <v>45634</v>
      </c>
      <c r="C187" s="34" t="e">
        <f>_xlfn.XLOOKUP(Sanitation!$B187,WW!A:A,WW!B:B)</f>
        <v>#N/A</v>
      </c>
      <c r="D187" s="2" t="s">
        <v>98</v>
      </c>
      <c r="E187" s="2" t="s">
        <v>99</v>
      </c>
      <c r="F187" s="2" t="s">
        <v>401</v>
      </c>
      <c r="G187" s="89" t="s">
        <v>445</v>
      </c>
      <c r="K187" s="34">
        <f>2</f>
        <v>2</v>
      </c>
      <c r="L187" s="34">
        <v>2</v>
      </c>
      <c r="M187" s="100">
        <f>Sanitation!$L187-Sanitation!$K187</f>
        <v>0</v>
      </c>
      <c r="N187" s="52"/>
      <c r="O187" s="34">
        <v>0</v>
      </c>
      <c r="P187" s="34">
        <v>0</v>
      </c>
      <c r="Q187" s="100">
        <f>Sanitation!$P187-Sanitation!$O187</f>
        <v>0</v>
      </c>
    </row>
    <row r="188" spans="1:17" ht="26" x14ac:dyDescent="0.35">
      <c r="A188" s="2" t="s">
        <v>97</v>
      </c>
      <c r="B188" s="57">
        <v>45634</v>
      </c>
      <c r="C188" s="34" t="e">
        <f>_xlfn.XLOOKUP(Sanitation!$B188,WW!A:A,WW!B:B)</f>
        <v>#N/A</v>
      </c>
      <c r="D188" s="2" t="s">
        <v>100</v>
      </c>
      <c r="E188" s="2" t="s">
        <v>99</v>
      </c>
      <c r="F188" s="2" t="s">
        <v>388</v>
      </c>
      <c r="G188" s="89" t="s">
        <v>428</v>
      </c>
      <c r="K188" s="34">
        <f>9</f>
        <v>9</v>
      </c>
      <c r="L188" s="34">
        <v>10</v>
      </c>
      <c r="M188" s="100">
        <f>Sanitation!$L188-Sanitation!$K188</f>
        <v>1</v>
      </c>
      <c r="N188" s="52"/>
      <c r="O188" s="34">
        <v>13</v>
      </c>
      <c r="P188" s="34">
        <v>12</v>
      </c>
      <c r="Q188" s="100">
        <f>Sanitation!$P188-Sanitation!$O188</f>
        <v>-1</v>
      </c>
    </row>
    <row r="189" spans="1:17" ht="26" x14ac:dyDescent="0.35">
      <c r="A189" s="2" t="s">
        <v>97</v>
      </c>
      <c r="B189" s="57">
        <v>45634</v>
      </c>
      <c r="C189" s="34" t="e">
        <f>_xlfn.XLOOKUP(Sanitation!$B189,WW!A:A,WW!B:B)</f>
        <v>#N/A</v>
      </c>
      <c r="D189" s="2" t="s">
        <v>100</v>
      </c>
      <c r="E189" s="2" t="s">
        <v>99</v>
      </c>
      <c r="F189" s="2" t="s">
        <v>399</v>
      </c>
      <c r="G189" s="89" t="s">
        <v>446</v>
      </c>
      <c r="K189" s="34">
        <f>2</f>
        <v>2</v>
      </c>
      <c r="L189" s="34">
        <v>2</v>
      </c>
      <c r="M189" s="100">
        <f>Sanitation!$L189-Sanitation!$K189</f>
        <v>0</v>
      </c>
      <c r="N189" s="52"/>
      <c r="O189" s="34">
        <v>0</v>
      </c>
      <c r="P189" s="34">
        <v>0</v>
      </c>
      <c r="Q189" s="100">
        <f>Sanitation!$P189-Sanitation!$O189</f>
        <v>0</v>
      </c>
    </row>
    <row r="190" spans="1:17" ht="13" x14ac:dyDescent="0.35">
      <c r="A190" s="2" t="s">
        <v>97</v>
      </c>
      <c r="B190" s="57">
        <v>45634</v>
      </c>
      <c r="C190" s="34" t="e">
        <f>_xlfn.XLOOKUP(Sanitation!$B190,WW!A:A,WW!B:B)</f>
        <v>#N/A</v>
      </c>
      <c r="D190" s="2" t="s">
        <v>100</v>
      </c>
      <c r="E190" s="2" t="s">
        <v>87</v>
      </c>
      <c r="F190" s="2" t="s">
        <v>392</v>
      </c>
      <c r="G190" s="89" t="s">
        <v>413</v>
      </c>
      <c r="K190" s="34">
        <v>30</v>
      </c>
      <c r="L190" s="34">
        <v>24</v>
      </c>
      <c r="M190" s="100">
        <f>Sanitation!$L190-Sanitation!$K190</f>
        <v>-6</v>
      </c>
      <c r="N190" s="52"/>
      <c r="O190" s="34">
        <v>15</v>
      </c>
      <c r="P190" s="34">
        <v>15</v>
      </c>
      <c r="Q190" s="100">
        <f>Sanitation!$P190-Sanitation!$O190</f>
        <v>0</v>
      </c>
    </row>
    <row r="191" spans="1:17" ht="26" x14ac:dyDescent="0.35">
      <c r="A191" s="2" t="s">
        <v>97</v>
      </c>
      <c r="B191" s="57">
        <v>45634</v>
      </c>
      <c r="C191" s="34" t="e">
        <f>_xlfn.XLOOKUP(Sanitation!$B191,WW!A:A,WW!B:B)</f>
        <v>#N/A</v>
      </c>
      <c r="D191" s="2" t="s">
        <v>100</v>
      </c>
      <c r="E191" s="2" t="s">
        <v>87</v>
      </c>
      <c r="F191" s="2" t="s">
        <v>399</v>
      </c>
      <c r="G191" s="89" t="s">
        <v>447</v>
      </c>
      <c r="K191" s="34">
        <v>2</v>
      </c>
      <c r="L191" s="34">
        <v>2</v>
      </c>
      <c r="M191" s="100">
        <f>Sanitation!$L191-Sanitation!$K191</f>
        <v>0</v>
      </c>
      <c r="N191" s="52"/>
      <c r="O191" s="34">
        <v>0</v>
      </c>
      <c r="P191" s="34">
        <v>0</v>
      </c>
      <c r="Q191" s="100">
        <f>Sanitation!$P191-Sanitation!$O191</f>
        <v>0</v>
      </c>
    </row>
    <row r="192" spans="1:17" ht="13" x14ac:dyDescent="0.35">
      <c r="A192" s="2" t="s">
        <v>97</v>
      </c>
      <c r="B192" s="57">
        <v>45634</v>
      </c>
      <c r="C192" s="34" t="e">
        <f>_xlfn.XLOOKUP(Sanitation!$B192,WW!A:A,WW!B:B)</f>
        <v>#N/A</v>
      </c>
      <c r="D192" s="2" t="s">
        <v>100</v>
      </c>
      <c r="E192" s="2" t="s">
        <v>87</v>
      </c>
      <c r="F192" s="2" t="s">
        <v>394</v>
      </c>
      <c r="G192" s="89" t="s">
        <v>395</v>
      </c>
      <c r="K192" s="34">
        <v>5</v>
      </c>
      <c r="L192" s="34">
        <v>6</v>
      </c>
      <c r="M192" s="100">
        <f>Sanitation!$L192-Sanitation!$K192</f>
        <v>1</v>
      </c>
      <c r="N192" s="52"/>
      <c r="O192" s="34">
        <v>13</v>
      </c>
      <c r="P192" s="34">
        <v>13</v>
      </c>
      <c r="Q192" s="100">
        <f>Sanitation!$P192-Sanitation!$O192</f>
        <v>0</v>
      </c>
    </row>
    <row r="193" spans="1:17" ht="13" x14ac:dyDescent="0.35">
      <c r="A193" s="2" t="s">
        <v>97</v>
      </c>
      <c r="B193" s="57">
        <v>45634</v>
      </c>
      <c r="C193" s="34" t="e">
        <f>_xlfn.XLOOKUP(Sanitation!$B193,WW!A:A,WW!B:B)</f>
        <v>#N/A</v>
      </c>
      <c r="D193" s="2" t="s">
        <v>100</v>
      </c>
      <c r="E193" s="2" t="s">
        <v>87</v>
      </c>
      <c r="F193" s="2" t="s">
        <v>403</v>
      </c>
      <c r="G193" s="89" t="s">
        <v>437</v>
      </c>
      <c r="K193" s="34">
        <v>0</v>
      </c>
      <c r="L193" s="34">
        <v>0</v>
      </c>
      <c r="M193" s="100">
        <f>Sanitation!$L193-Sanitation!$K193</f>
        <v>0</v>
      </c>
      <c r="N193" s="52"/>
      <c r="O193" s="34">
        <v>7</v>
      </c>
      <c r="P193" s="34">
        <v>7</v>
      </c>
      <c r="Q193" s="100">
        <f>Sanitation!$P193-Sanitation!$O193</f>
        <v>0</v>
      </c>
    </row>
    <row r="194" spans="1:17" ht="26" x14ac:dyDescent="0.35">
      <c r="A194" s="2" t="s">
        <v>97</v>
      </c>
      <c r="B194" s="57">
        <v>45634</v>
      </c>
      <c r="C194" s="34" t="e">
        <f>_xlfn.XLOOKUP(Sanitation!$B194,WW!A:A,WW!B:B)</f>
        <v>#N/A</v>
      </c>
      <c r="D194" s="2" t="s">
        <v>98</v>
      </c>
      <c r="E194" s="2" t="s">
        <v>87</v>
      </c>
      <c r="F194" s="2" t="s">
        <v>401</v>
      </c>
      <c r="G194" s="89" t="s">
        <v>402</v>
      </c>
      <c r="K194" s="34">
        <v>2</v>
      </c>
      <c r="L194" s="34">
        <v>2</v>
      </c>
      <c r="M194" s="100">
        <f>Sanitation!$L194-Sanitation!$K194</f>
        <v>0</v>
      </c>
      <c r="N194" s="52"/>
      <c r="O194" s="34">
        <v>0</v>
      </c>
      <c r="P194" s="34">
        <v>0</v>
      </c>
      <c r="Q194" s="100">
        <f>Sanitation!$P194-Sanitation!$O194</f>
        <v>0</v>
      </c>
    </row>
    <row r="195" spans="1:17" ht="13" x14ac:dyDescent="0.35">
      <c r="A195" s="2" t="s">
        <v>97</v>
      </c>
      <c r="B195" s="57">
        <v>45634</v>
      </c>
      <c r="C195" s="34" t="e">
        <f>_xlfn.XLOOKUP(Sanitation!$B195,WW!A:A,WW!B:B)</f>
        <v>#N/A</v>
      </c>
      <c r="D195" s="2" t="s">
        <v>98</v>
      </c>
      <c r="E195" s="2" t="s">
        <v>87</v>
      </c>
      <c r="F195" s="2" t="s">
        <v>396</v>
      </c>
      <c r="G195" s="89" t="s">
        <v>411</v>
      </c>
      <c r="K195" s="34">
        <v>5</v>
      </c>
      <c r="L195" s="34">
        <v>6</v>
      </c>
      <c r="M195" s="100">
        <f>Sanitation!$L195-Sanitation!$K195</f>
        <v>1</v>
      </c>
      <c r="N195" s="52"/>
      <c r="O195" s="34">
        <v>13</v>
      </c>
      <c r="P195" s="34">
        <v>13</v>
      </c>
      <c r="Q195" s="100">
        <f>Sanitation!$P195-Sanitation!$O195</f>
        <v>0</v>
      </c>
    </row>
    <row r="196" spans="1:17" ht="13" x14ac:dyDescent="0.35">
      <c r="A196" s="2" t="s">
        <v>97</v>
      </c>
      <c r="B196" s="57">
        <v>45634</v>
      </c>
      <c r="C196" s="34" t="e">
        <f>_xlfn.XLOOKUP(Sanitation!$B196,WW!A:A,WW!B:B)</f>
        <v>#N/A</v>
      </c>
      <c r="D196" s="2" t="s">
        <v>98</v>
      </c>
      <c r="E196" s="2" t="s">
        <v>87</v>
      </c>
      <c r="F196" s="2" t="s">
        <v>405</v>
      </c>
      <c r="G196" s="89" t="s">
        <v>406</v>
      </c>
      <c r="K196" s="34">
        <v>0</v>
      </c>
      <c r="L196" s="34">
        <v>0</v>
      </c>
      <c r="M196" s="100">
        <f>Sanitation!$L196-Sanitation!$K196</f>
        <v>0</v>
      </c>
      <c r="N196" s="52"/>
      <c r="O196" s="34">
        <v>7</v>
      </c>
      <c r="P196" s="34">
        <v>7</v>
      </c>
      <c r="Q196" s="100">
        <f>Sanitation!$P196-Sanitation!$O196</f>
        <v>0</v>
      </c>
    </row>
    <row r="197" spans="1:17" ht="26" x14ac:dyDescent="0.35">
      <c r="A197" s="2" t="s">
        <v>97</v>
      </c>
      <c r="B197" s="57">
        <v>45634</v>
      </c>
      <c r="C197" s="34" t="e">
        <f>_xlfn.XLOOKUP(Sanitation!$B197,WW!A:A,WW!B:B)</f>
        <v>#N/A</v>
      </c>
      <c r="D197" s="2" t="s">
        <v>100</v>
      </c>
      <c r="E197" s="2"/>
      <c r="F197" s="2" t="s">
        <v>420</v>
      </c>
      <c r="G197" s="89" t="s">
        <v>421</v>
      </c>
      <c r="H197" s="89" t="s">
        <v>422</v>
      </c>
      <c r="K197" s="34">
        <v>0</v>
      </c>
      <c r="L197" s="34">
        <v>1</v>
      </c>
      <c r="M197" s="100">
        <f>Sanitation!$L197-Sanitation!$K197</f>
        <v>1</v>
      </c>
      <c r="N197" s="52"/>
      <c r="O197" s="34">
        <v>0</v>
      </c>
      <c r="P197" s="34">
        <v>0</v>
      </c>
      <c r="Q197" s="100">
        <f>Sanitation!$P197-Sanitation!$O197</f>
        <v>0</v>
      </c>
    </row>
    <row r="198" spans="1:17" ht="39" x14ac:dyDescent="0.35">
      <c r="A198" s="2" t="s">
        <v>97</v>
      </c>
      <c r="B198" s="57">
        <v>45634</v>
      </c>
      <c r="C198" s="34" t="e">
        <f>_xlfn.XLOOKUP(Sanitation!$B198,WW!A:A,WW!B:B)</f>
        <v>#N/A</v>
      </c>
      <c r="D198" s="2" t="s">
        <v>102</v>
      </c>
      <c r="E198" s="2"/>
      <c r="F198" s="2" t="s">
        <v>443</v>
      </c>
      <c r="G198" s="89" t="s">
        <v>444</v>
      </c>
      <c r="L198" s="34">
        <v>4</v>
      </c>
      <c r="M198" s="100">
        <f>Sanitation!$L198-Sanitation!$K198</f>
        <v>4</v>
      </c>
      <c r="N198" s="52"/>
      <c r="Q198" s="100">
        <f>Sanitation!$P198-Sanitation!$O198</f>
        <v>0</v>
      </c>
    </row>
    <row r="199" spans="1:17" ht="47.25" customHeight="1" x14ac:dyDescent="0.35">
      <c r="A199" s="2" t="s">
        <v>97</v>
      </c>
      <c r="B199" s="57">
        <v>45641</v>
      </c>
      <c r="C199" s="34" t="e">
        <f>_xlfn.XLOOKUP(Sanitation!$B199,WW!A:A,WW!B:B)</f>
        <v>#N/A</v>
      </c>
      <c r="D199" s="2" t="s">
        <v>100</v>
      </c>
      <c r="E199" s="2" t="s">
        <v>99</v>
      </c>
      <c r="F199" s="2" t="s">
        <v>448</v>
      </c>
      <c r="G199" s="89" t="s">
        <v>395</v>
      </c>
      <c r="H199" s="94" t="s">
        <v>449</v>
      </c>
      <c r="I199" s="54"/>
      <c r="K199" s="34">
        <f>9</f>
        <v>9</v>
      </c>
      <c r="L199" s="34">
        <v>10</v>
      </c>
      <c r="M199" s="100">
        <f>Sanitation!$L199-Sanitation!$K199</f>
        <v>1</v>
      </c>
      <c r="N199" s="52"/>
      <c r="O199" s="34">
        <v>13</v>
      </c>
      <c r="P199" s="34">
        <v>12</v>
      </c>
      <c r="Q199" s="100">
        <f>Sanitation!$P199-Sanitation!$O199</f>
        <v>-1</v>
      </c>
    </row>
    <row r="200" spans="1:17" ht="26" x14ac:dyDescent="0.35">
      <c r="A200" s="2" t="s">
        <v>97</v>
      </c>
      <c r="B200" s="57">
        <v>45641</v>
      </c>
      <c r="C200" s="34" t="e">
        <f>_xlfn.XLOOKUP(Sanitation!$B200,WW!A:A,WW!B:B)</f>
        <v>#N/A</v>
      </c>
      <c r="D200" s="2" t="s">
        <v>100</v>
      </c>
      <c r="E200" s="2" t="s">
        <v>99</v>
      </c>
      <c r="F200" s="2" t="s">
        <v>401</v>
      </c>
      <c r="G200" s="89" t="s">
        <v>445</v>
      </c>
      <c r="K200" s="34">
        <f>2</f>
        <v>2</v>
      </c>
      <c r="L200" s="34">
        <v>2</v>
      </c>
      <c r="M200" s="100">
        <f>Sanitation!$L200-Sanitation!$K200</f>
        <v>0</v>
      </c>
      <c r="N200" s="52"/>
      <c r="O200" s="34">
        <v>0</v>
      </c>
      <c r="P200" s="34">
        <v>0</v>
      </c>
      <c r="Q200" s="100">
        <f>Sanitation!$P200-Sanitation!$O200</f>
        <v>0</v>
      </c>
    </row>
    <row r="201" spans="1:17" ht="26" x14ac:dyDescent="0.35">
      <c r="A201" s="2" t="s">
        <v>97</v>
      </c>
      <c r="B201" s="57">
        <v>45641</v>
      </c>
      <c r="C201" s="34" t="e">
        <f>_xlfn.XLOOKUP(Sanitation!$B201,WW!A:A,WW!B:B)</f>
        <v>#N/A</v>
      </c>
      <c r="D201" s="2" t="s">
        <v>100</v>
      </c>
      <c r="E201" s="2" t="s">
        <v>99</v>
      </c>
      <c r="F201" s="2" t="s">
        <v>388</v>
      </c>
      <c r="G201" s="89" t="s">
        <v>428</v>
      </c>
      <c r="H201" s="93" t="s">
        <v>450</v>
      </c>
      <c r="I201" s="53"/>
      <c r="K201" s="34">
        <f>9</f>
        <v>9</v>
      </c>
      <c r="L201" s="34">
        <v>10</v>
      </c>
      <c r="M201" s="100">
        <f>Sanitation!$L201-Sanitation!$K201</f>
        <v>1</v>
      </c>
      <c r="N201" s="52"/>
      <c r="O201" s="34">
        <v>13</v>
      </c>
      <c r="P201" s="34">
        <v>12</v>
      </c>
      <c r="Q201" s="100">
        <f>Sanitation!$P201-Sanitation!$O201</f>
        <v>-1</v>
      </c>
    </row>
    <row r="202" spans="1:17" ht="26" x14ac:dyDescent="0.35">
      <c r="A202" s="2" t="s">
        <v>97</v>
      </c>
      <c r="B202" s="57">
        <v>45641</v>
      </c>
      <c r="C202" s="34" t="e">
        <f>_xlfn.XLOOKUP(Sanitation!$B202,WW!A:A,WW!B:B)</f>
        <v>#N/A</v>
      </c>
      <c r="D202" s="2" t="s">
        <v>100</v>
      </c>
      <c r="E202" s="2" t="s">
        <v>99</v>
      </c>
      <c r="F202" s="2" t="s">
        <v>399</v>
      </c>
      <c r="G202" s="89" t="s">
        <v>446</v>
      </c>
      <c r="K202" s="34">
        <f>2</f>
        <v>2</v>
      </c>
      <c r="L202" s="34">
        <v>2</v>
      </c>
      <c r="M202" s="100">
        <f>Sanitation!$L202-Sanitation!$K202</f>
        <v>0</v>
      </c>
      <c r="N202" s="52"/>
      <c r="O202" s="34">
        <v>0</v>
      </c>
      <c r="P202" s="34">
        <v>0</v>
      </c>
      <c r="Q202" s="100">
        <f>Sanitation!$P202-Sanitation!$O202</f>
        <v>0</v>
      </c>
    </row>
    <row r="203" spans="1:17" ht="13" x14ac:dyDescent="0.35">
      <c r="A203" s="2" t="s">
        <v>97</v>
      </c>
      <c r="B203" s="57">
        <v>45641</v>
      </c>
      <c r="C203" s="34" t="e">
        <f>_xlfn.XLOOKUP(Sanitation!$B203,WW!A:A,WW!B:B)</f>
        <v>#N/A</v>
      </c>
      <c r="D203" s="2" t="s">
        <v>100</v>
      </c>
      <c r="E203" s="2" t="s">
        <v>87</v>
      </c>
      <c r="F203" s="2" t="s">
        <v>392</v>
      </c>
      <c r="G203" s="89" t="s">
        <v>413</v>
      </c>
      <c r="K203" s="34">
        <v>30</v>
      </c>
      <c r="L203" s="34">
        <v>24</v>
      </c>
      <c r="M203" s="100">
        <f>Sanitation!$L203-Sanitation!$K203</f>
        <v>-6</v>
      </c>
      <c r="N203" s="52"/>
      <c r="O203" s="34">
        <v>15</v>
      </c>
      <c r="P203" s="34">
        <v>14</v>
      </c>
      <c r="Q203" s="100">
        <f>Sanitation!$P203-Sanitation!$O203</f>
        <v>-1</v>
      </c>
    </row>
    <row r="204" spans="1:17" ht="26" x14ac:dyDescent="0.35">
      <c r="A204" s="2" t="s">
        <v>97</v>
      </c>
      <c r="B204" s="57">
        <v>45641</v>
      </c>
      <c r="C204" s="34" t="e">
        <f>_xlfn.XLOOKUP(Sanitation!$B204,WW!A:A,WW!B:B)</f>
        <v>#N/A</v>
      </c>
      <c r="D204" s="2" t="s">
        <v>100</v>
      </c>
      <c r="E204" s="2" t="s">
        <v>87</v>
      </c>
      <c r="F204" s="2" t="s">
        <v>401</v>
      </c>
      <c r="G204" s="89" t="s">
        <v>447</v>
      </c>
      <c r="K204" s="34">
        <v>2</v>
      </c>
      <c r="L204" s="34">
        <v>2</v>
      </c>
      <c r="M204" s="100">
        <f>Sanitation!$L204-Sanitation!$K204</f>
        <v>0</v>
      </c>
      <c r="N204" s="52"/>
      <c r="O204" s="34">
        <v>0</v>
      </c>
      <c r="P204" s="34">
        <v>0</v>
      </c>
      <c r="Q204" s="100">
        <f>Sanitation!$P204-Sanitation!$O204</f>
        <v>0</v>
      </c>
    </row>
    <row r="205" spans="1:17" ht="13" x14ac:dyDescent="0.35">
      <c r="A205" s="2" t="s">
        <v>97</v>
      </c>
      <c r="B205" s="57">
        <v>45641</v>
      </c>
      <c r="C205" s="34" t="e">
        <f>_xlfn.XLOOKUP(Sanitation!$B205,WW!A:A,WW!B:B)</f>
        <v>#N/A</v>
      </c>
      <c r="D205" s="2" t="s">
        <v>100</v>
      </c>
      <c r="E205" s="2" t="s">
        <v>87</v>
      </c>
      <c r="F205" s="2" t="s">
        <v>396</v>
      </c>
      <c r="G205" s="89" t="s">
        <v>395</v>
      </c>
      <c r="K205" s="34">
        <v>5</v>
      </c>
      <c r="L205" s="34">
        <v>6</v>
      </c>
      <c r="M205" s="100">
        <f>Sanitation!$L205-Sanitation!$K205</f>
        <v>1</v>
      </c>
      <c r="N205" s="52"/>
      <c r="O205" s="34">
        <v>13</v>
      </c>
      <c r="P205" s="34">
        <v>13</v>
      </c>
      <c r="Q205" s="100">
        <f>Sanitation!$P205-Sanitation!$O205</f>
        <v>0</v>
      </c>
    </row>
    <row r="206" spans="1:17" ht="13" x14ac:dyDescent="0.35">
      <c r="A206" s="2" t="s">
        <v>97</v>
      </c>
      <c r="B206" s="57">
        <v>45641</v>
      </c>
      <c r="C206" s="34" t="e">
        <f>_xlfn.XLOOKUP(Sanitation!$B206,WW!A:A,WW!B:B)</f>
        <v>#N/A</v>
      </c>
      <c r="D206" s="2" t="s">
        <v>100</v>
      </c>
      <c r="E206" s="2" t="s">
        <v>87</v>
      </c>
      <c r="F206" s="2" t="s">
        <v>405</v>
      </c>
      <c r="G206" s="89" t="s">
        <v>437</v>
      </c>
      <c r="K206" s="34">
        <v>0</v>
      </c>
      <c r="L206" s="34">
        <v>0</v>
      </c>
      <c r="M206" s="100">
        <f>Sanitation!$L206-Sanitation!$K206</f>
        <v>0</v>
      </c>
      <c r="N206" s="52"/>
      <c r="O206" s="34">
        <v>7</v>
      </c>
      <c r="P206" s="34">
        <v>7</v>
      </c>
      <c r="Q206" s="100">
        <f>Sanitation!$P206-Sanitation!$O206</f>
        <v>0</v>
      </c>
    </row>
    <row r="207" spans="1:17" ht="26" x14ac:dyDescent="0.35">
      <c r="A207" s="2" t="s">
        <v>97</v>
      </c>
      <c r="B207" s="57">
        <v>45641</v>
      </c>
      <c r="C207" s="34" t="e">
        <f>_xlfn.XLOOKUP(Sanitation!$B207,WW!A:A,WW!B:B)</f>
        <v>#N/A</v>
      </c>
      <c r="D207" s="2" t="s">
        <v>100</v>
      </c>
      <c r="E207" s="2" t="s">
        <v>87</v>
      </c>
      <c r="F207" s="2" t="s">
        <v>399</v>
      </c>
      <c r="G207" s="89" t="s">
        <v>402</v>
      </c>
      <c r="K207" s="34">
        <v>2</v>
      </c>
      <c r="L207" s="34">
        <v>2</v>
      </c>
      <c r="M207" s="100">
        <f>Sanitation!$L207-Sanitation!$K207</f>
        <v>0</v>
      </c>
      <c r="N207" s="52"/>
      <c r="O207" s="34">
        <v>0</v>
      </c>
      <c r="P207" s="34">
        <v>0</v>
      </c>
      <c r="Q207" s="100">
        <f>Sanitation!$P207-Sanitation!$O207</f>
        <v>0</v>
      </c>
    </row>
    <row r="208" spans="1:17" ht="13" x14ac:dyDescent="0.35">
      <c r="A208" s="2" t="s">
        <v>97</v>
      </c>
      <c r="B208" s="57">
        <v>45641</v>
      </c>
      <c r="C208" s="34" t="e">
        <f>_xlfn.XLOOKUP(Sanitation!$B208,WW!A:A,WW!B:B)</f>
        <v>#N/A</v>
      </c>
      <c r="D208" s="2" t="s">
        <v>100</v>
      </c>
      <c r="E208" s="2" t="s">
        <v>87</v>
      </c>
      <c r="F208" s="2" t="s">
        <v>394</v>
      </c>
      <c r="G208" s="89" t="s">
        <v>411</v>
      </c>
      <c r="K208" s="34">
        <v>5</v>
      </c>
      <c r="L208" s="34">
        <v>6</v>
      </c>
      <c r="M208" s="100">
        <f>Sanitation!$L208-Sanitation!$K208</f>
        <v>1</v>
      </c>
      <c r="N208" s="52"/>
      <c r="O208" s="34">
        <v>13</v>
      </c>
      <c r="P208" s="34">
        <v>13</v>
      </c>
      <c r="Q208" s="100">
        <f>Sanitation!$P208-Sanitation!$O208</f>
        <v>0</v>
      </c>
    </row>
    <row r="209" spans="1:17" ht="13" x14ac:dyDescent="0.35">
      <c r="A209" s="2" t="s">
        <v>97</v>
      </c>
      <c r="B209" s="57">
        <v>45641</v>
      </c>
      <c r="C209" s="34" t="e">
        <f>_xlfn.XLOOKUP(Sanitation!$B209,WW!A:A,WW!B:B)</f>
        <v>#N/A</v>
      </c>
      <c r="D209" s="2" t="s">
        <v>100</v>
      </c>
      <c r="E209" s="2" t="s">
        <v>87</v>
      </c>
      <c r="F209" s="2" t="s">
        <v>403</v>
      </c>
      <c r="G209" s="89" t="s">
        <v>406</v>
      </c>
      <c r="K209" s="34">
        <v>0</v>
      </c>
      <c r="L209" s="34">
        <v>0</v>
      </c>
      <c r="M209" s="100">
        <f>Sanitation!$L209-Sanitation!$K209</f>
        <v>0</v>
      </c>
      <c r="N209" s="52"/>
      <c r="O209" s="34">
        <v>7</v>
      </c>
      <c r="P209" s="34">
        <v>6</v>
      </c>
      <c r="Q209" s="100">
        <f>Sanitation!$P209-Sanitation!$O209</f>
        <v>-1</v>
      </c>
    </row>
    <row r="210" spans="1:17" ht="26" x14ac:dyDescent="0.35">
      <c r="A210" s="2" t="s">
        <v>97</v>
      </c>
      <c r="B210" s="57">
        <v>45641</v>
      </c>
      <c r="C210" s="34" t="e">
        <f>_xlfn.XLOOKUP(Sanitation!$B210,WW!A:A,WW!B:B)</f>
        <v>#N/A</v>
      </c>
      <c r="D210" s="2" t="s">
        <v>100</v>
      </c>
      <c r="E210" s="2"/>
      <c r="F210" s="2" t="s">
        <v>420</v>
      </c>
      <c r="G210" s="89" t="s">
        <v>421</v>
      </c>
      <c r="H210" s="89" t="s">
        <v>422</v>
      </c>
      <c r="K210" s="34">
        <v>0</v>
      </c>
      <c r="L210" s="34">
        <v>1</v>
      </c>
      <c r="M210" s="100">
        <f>Sanitation!$L210-Sanitation!$K210</f>
        <v>1</v>
      </c>
      <c r="N210" s="52"/>
      <c r="O210" s="34">
        <v>0</v>
      </c>
      <c r="P210" s="34">
        <v>0</v>
      </c>
      <c r="Q210" s="100">
        <f>Sanitation!$P210-Sanitation!$O210</f>
        <v>0</v>
      </c>
    </row>
    <row r="211" spans="1:17" ht="77.25" customHeight="1" x14ac:dyDescent="0.35">
      <c r="A211" s="2" t="s">
        <v>97</v>
      </c>
      <c r="B211" s="57">
        <v>45641</v>
      </c>
      <c r="C211" s="34" t="e">
        <f>_xlfn.XLOOKUP(Sanitation!$B211,WW!A:A,WW!B:B)</f>
        <v>#N/A</v>
      </c>
      <c r="D211" s="2" t="s">
        <v>100</v>
      </c>
      <c r="E211" s="2"/>
      <c r="F211" s="2" t="s">
        <v>443</v>
      </c>
      <c r="G211" s="89" t="s">
        <v>451</v>
      </c>
      <c r="L211" s="34">
        <v>4</v>
      </c>
      <c r="M211" s="100">
        <f>Sanitation!$L211-Sanitation!$K211</f>
        <v>4</v>
      </c>
      <c r="N211" s="52"/>
      <c r="Q211" s="100">
        <f>Sanitation!$P211-Sanitation!$O211</f>
        <v>0</v>
      </c>
    </row>
    <row r="212" spans="1:17" ht="41.25" customHeight="1" x14ac:dyDescent="0.35">
      <c r="A212" s="2" t="s">
        <v>97</v>
      </c>
      <c r="B212" s="57">
        <v>45648</v>
      </c>
      <c r="C212" s="34" t="e">
        <f>_xlfn.XLOOKUP(Sanitation!$B212,WW!A:A,WW!B:B)</f>
        <v>#N/A</v>
      </c>
      <c r="D212" s="2" t="s">
        <v>100</v>
      </c>
      <c r="E212" s="2" t="s">
        <v>99</v>
      </c>
      <c r="F212" s="2" t="s">
        <v>448</v>
      </c>
      <c r="G212" s="89" t="s">
        <v>395</v>
      </c>
      <c r="K212" s="34">
        <f>9</f>
        <v>9</v>
      </c>
      <c r="L212" s="34">
        <v>10</v>
      </c>
      <c r="M212" s="100">
        <f>Sanitation!$L212-Sanitation!$K212</f>
        <v>1</v>
      </c>
      <c r="N212" s="52"/>
      <c r="O212" s="34">
        <v>13</v>
      </c>
      <c r="P212" s="34">
        <v>11</v>
      </c>
      <c r="Q212" s="100">
        <f>Sanitation!$P212-Sanitation!$O212</f>
        <v>-2</v>
      </c>
    </row>
    <row r="213" spans="1:17" ht="27.75" customHeight="1" x14ac:dyDescent="0.35">
      <c r="A213" s="2" t="s">
        <v>97</v>
      </c>
      <c r="B213" s="57">
        <v>45648</v>
      </c>
      <c r="C213" s="34" t="e">
        <f>_xlfn.XLOOKUP(Sanitation!$B213,WW!A:A,WW!B:B)</f>
        <v>#N/A</v>
      </c>
      <c r="D213" s="2" t="s">
        <v>100</v>
      </c>
      <c r="E213" s="2" t="s">
        <v>99</v>
      </c>
      <c r="F213" s="2" t="s">
        <v>399</v>
      </c>
      <c r="G213" s="89" t="s">
        <v>445</v>
      </c>
      <c r="K213" s="34">
        <f>2</f>
        <v>2</v>
      </c>
      <c r="L213" s="34">
        <v>2</v>
      </c>
      <c r="M213" s="100">
        <f>Sanitation!$L213-Sanitation!$K213</f>
        <v>0</v>
      </c>
      <c r="N213" s="52"/>
      <c r="O213" s="34">
        <v>0</v>
      </c>
      <c r="P213" s="34">
        <v>0</v>
      </c>
      <c r="Q213" s="100">
        <f>Sanitation!$P213-Sanitation!$O213</f>
        <v>0</v>
      </c>
    </row>
    <row r="214" spans="1:17" ht="48" customHeight="1" x14ac:dyDescent="0.35">
      <c r="A214" s="2" t="s">
        <v>97</v>
      </c>
      <c r="B214" s="57">
        <v>45648</v>
      </c>
      <c r="C214" s="34" t="e">
        <f>_xlfn.XLOOKUP(Sanitation!$B214,WW!A:A,WW!B:B)</f>
        <v>#N/A</v>
      </c>
      <c r="D214" s="2" t="s">
        <v>100</v>
      </c>
      <c r="E214" s="2" t="s">
        <v>99</v>
      </c>
      <c r="F214" s="2" t="s">
        <v>388</v>
      </c>
      <c r="G214" s="89" t="s">
        <v>428</v>
      </c>
      <c r="H214" s="89" t="s">
        <v>449</v>
      </c>
      <c r="K214" s="34">
        <f>9</f>
        <v>9</v>
      </c>
      <c r="L214" s="34">
        <v>9</v>
      </c>
      <c r="M214" s="100">
        <f>Sanitation!$L214-Sanitation!$K214</f>
        <v>0</v>
      </c>
      <c r="N214" s="52"/>
      <c r="O214" s="34">
        <v>13</v>
      </c>
      <c r="P214" s="34">
        <v>10</v>
      </c>
      <c r="Q214" s="100">
        <f>Sanitation!$P214-Sanitation!$O214</f>
        <v>-3</v>
      </c>
    </row>
    <row r="215" spans="1:17" ht="27.75" customHeight="1" x14ac:dyDescent="0.35">
      <c r="A215" s="2" t="s">
        <v>97</v>
      </c>
      <c r="B215" s="57">
        <v>45648</v>
      </c>
      <c r="C215" s="34" t="e">
        <f>_xlfn.XLOOKUP(Sanitation!$B215,WW!A:A,WW!B:B)</f>
        <v>#N/A</v>
      </c>
      <c r="D215" s="2" t="s">
        <v>100</v>
      </c>
      <c r="E215" s="2" t="s">
        <v>99</v>
      </c>
      <c r="F215" s="2" t="s">
        <v>401</v>
      </c>
      <c r="G215" s="89" t="s">
        <v>446</v>
      </c>
      <c r="K215" s="34">
        <f>2</f>
        <v>2</v>
      </c>
      <c r="L215" s="34">
        <v>2</v>
      </c>
      <c r="M215" s="100">
        <f>Sanitation!$L215-Sanitation!$K215</f>
        <v>0</v>
      </c>
      <c r="N215" s="52"/>
      <c r="O215" s="34">
        <v>0</v>
      </c>
      <c r="P215" s="34">
        <v>0</v>
      </c>
      <c r="Q215" s="100">
        <f>Sanitation!$P215-Sanitation!$O215</f>
        <v>0</v>
      </c>
    </row>
    <row r="216" spans="1:17" ht="29.25" customHeight="1" x14ac:dyDescent="0.35">
      <c r="A216" s="2" t="s">
        <v>97</v>
      </c>
      <c r="B216" s="57">
        <v>45648</v>
      </c>
      <c r="C216" s="34" t="e">
        <f>_xlfn.XLOOKUP(Sanitation!$B216,WW!A:A,WW!B:B)</f>
        <v>#N/A</v>
      </c>
      <c r="D216" s="2" t="s">
        <v>100</v>
      </c>
      <c r="E216" s="2" t="s">
        <v>87</v>
      </c>
      <c r="F216" s="2" t="s">
        <v>392</v>
      </c>
      <c r="G216" s="89" t="s">
        <v>413</v>
      </c>
      <c r="K216" s="34">
        <v>30</v>
      </c>
      <c r="L216" s="34">
        <v>24</v>
      </c>
      <c r="M216" s="100">
        <f>Sanitation!$L216-Sanitation!$K216</f>
        <v>-6</v>
      </c>
      <c r="N216" s="52"/>
      <c r="O216" s="34">
        <v>15</v>
      </c>
      <c r="P216" s="34">
        <v>14</v>
      </c>
      <c r="Q216" s="100">
        <f>Sanitation!$P216-Sanitation!$O216</f>
        <v>-1</v>
      </c>
    </row>
    <row r="217" spans="1:17" ht="42.75" customHeight="1" x14ac:dyDescent="0.35">
      <c r="A217" s="2" t="s">
        <v>97</v>
      </c>
      <c r="B217" s="57">
        <v>45648</v>
      </c>
      <c r="C217" s="34" t="e">
        <f>_xlfn.XLOOKUP(Sanitation!$B217,WW!A:A,WW!B:B)</f>
        <v>#N/A</v>
      </c>
      <c r="D217" s="2" t="s">
        <v>100</v>
      </c>
      <c r="E217" s="2" t="s">
        <v>87</v>
      </c>
      <c r="F217" s="2" t="s">
        <v>399</v>
      </c>
      <c r="G217" s="89" t="s">
        <v>447</v>
      </c>
      <c r="K217" s="34">
        <v>2</v>
      </c>
      <c r="L217" s="34">
        <v>2</v>
      </c>
      <c r="M217" s="100">
        <f>Sanitation!$L217-Sanitation!$K217</f>
        <v>0</v>
      </c>
      <c r="N217" s="52"/>
      <c r="O217" s="34">
        <v>0</v>
      </c>
      <c r="P217" s="34">
        <v>0</v>
      </c>
      <c r="Q217" s="100">
        <f>Sanitation!$P217-Sanitation!$O217</f>
        <v>0</v>
      </c>
    </row>
    <row r="218" spans="1:17" ht="14.25" customHeight="1" x14ac:dyDescent="0.35">
      <c r="A218" s="2" t="s">
        <v>97</v>
      </c>
      <c r="B218" s="57">
        <v>45648</v>
      </c>
      <c r="C218" s="34" t="e">
        <f>_xlfn.XLOOKUP(Sanitation!$B218,WW!A:A,WW!B:B)</f>
        <v>#N/A</v>
      </c>
      <c r="D218" s="2" t="s">
        <v>100</v>
      </c>
      <c r="E218" s="2" t="s">
        <v>87</v>
      </c>
      <c r="F218" s="2" t="s">
        <v>394</v>
      </c>
      <c r="G218" s="89" t="s">
        <v>395</v>
      </c>
      <c r="K218" s="34">
        <v>5</v>
      </c>
      <c r="L218" s="34">
        <v>6</v>
      </c>
      <c r="M218" s="100">
        <f>Sanitation!$L218-Sanitation!$K218</f>
        <v>1</v>
      </c>
      <c r="N218" s="52"/>
      <c r="O218" s="34">
        <v>13</v>
      </c>
      <c r="P218" s="34">
        <v>13</v>
      </c>
      <c r="Q218" s="100">
        <f>Sanitation!$P218-Sanitation!$O218</f>
        <v>0</v>
      </c>
    </row>
    <row r="219" spans="1:17" ht="14.25" customHeight="1" x14ac:dyDescent="0.35">
      <c r="A219" s="2" t="s">
        <v>97</v>
      </c>
      <c r="B219" s="57">
        <v>45648</v>
      </c>
      <c r="C219" s="34" t="e">
        <f>_xlfn.XLOOKUP(Sanitation!$B219,WW!A:A,WW!B:B)</f>
        <v>#N/A</v>
      </c>
      <c r="D219" s="2" t="s">
        <v>100</v>
      </c>
      <c r="E219" s="2" t="s">
        <v>87</v>
      </c>
      <c r="F219" s="2" t="s">
        <v>403</v>
      </c>
      <c r="G219" s="89" t="s">
        <v>437</v>
      </c>
      <c r="K219" s="34">
        <v>0</v>
      </c>
      <c r="L219" s="34">
        <v>0</v>
      </c>
      <c r="M219" s="100">
        <f>Sanitation!$L219-Sanitation!$K219</f>
        <v>0</v>
      </c>
      <c r="N219" s="52"/>
      <c r="O219" s="34">
        <v>7</v>
      </c>
      <c r="P219" s="34">
        <v>6</v>
      </c>
      <c r="Q219" s="100">
        <f>Sanitation!$P219-Sanitation!$O219</f>
        <v>-1</v>
      </c>
    </row>
    <row r="220" spans="1:17" ht="43.5" customHeight="1" x14ac:dyDescent="0.35">
      <c r="A220" s="2" t="s">
        <v>97</v>
      </c>
      <c r="B220" s="57">
        <v>45648</v>
      </c>
      <c r="C220" s="34" t="e">
        <f>_xlfn.XLOOKUP(Sanitation!$B220,WW!A:A,WW!B:B)</f>
        <v>#N/A</v>
      </c>
      <c r="D220" s="2" t="s">
        <v>100</v>
      </c>
      <c r="E220" s="2" t="s">
        <v>87</v>
      </c>
      <c r="F220" s="2" t="s">
        <v>401</v>
      </c>
      <c r="G220" s="89" t="s">
        <v>402</v>
      </c>
      <c r="K220" s="34">
        <v>2</v>
      </c>
      <c r="L220" s="34">
        <v>2</v>
      </c>
      <c r="M220" s="100">
        <f>Sanitation!$L220-Sanitation!$K220</f>
        <v>0</v>
      </c>
      <c r="N220" s="52"/>
      <c r="O220" s="34">
        <v>0</v>
      </c>
      <c r="P220" s="34">
        <v>0</v>
      </c>
      <c r="Q220" s="100">
        <f>Sanitation!$P220-Sanitation!$O220</f>
        <v>0</v>
      </c>
    </row>
    <row r="221" spans="1:17" ht="13" x14ac:dyDescent="0.35">
      <c r="A221" s="2" t="s">
        <v>97</v>
      </c>
      <c r="B221" s="57">
        <v>45648</v>
      </c>
      <c r="C221" s="34" t="e">
        <f>_xlfn.XLOOKUP(Sanitation!$B221,WW!A:A,WW!B:B)</f>
        <v>#N/A</v>
      </c>
      <c r="D221" s="2" t="s">
        <v>100</v>
      </c>
      <c r="E221" s="2" t="s">
        <v>87</v>
      </c>
      <c r="F221" s="2" t="s">
        <v>396</v>
      </c>
      <c r="G221" s="89" t="s">
        <v>411</v>
      </c>
      <c r="K221" s="34">
        <v>5</v>
      </c>
      <c r="L221" s="34">
        <v>6</v>
      </c>
      <c r="M221" s="100">
        <f>Sanitation!$L221-Sanitation!$K221</f>
        <v>1</v>
      </c>
      <c r="N221" s="52"/>
      <c r="O221" s="34">
        <v>13</v>
      </c>
      <c r="P221" s="34">
        <v>13</v>
      </c>
      <c r="Q221" s="100">
        <f>Sanitation!$P221-Sanitation!$O221</f>
        <v>0</v>
      </c>
    </row>
    <row r="222" spans="1:17" ht="13" x14ac:dyDescent="0.35">
      <c r="A222" s="2" t="s">
        <v>97</v>
      </c>
      <c r="B222" s="57">
        <v>45648</v>
      </c>
      <c r="C222" s="34" t="e">
        <f>_xlfn.XLOOKUP(Sanitation!$B222,WW!A:A,WW!B:B)</f>
        <v>#N/A</v>
      </c>
      <c r="D222" s="2" t="s">
        <v>100</v>
      </c>
      <c r="E222" s="2" t="s">
        <v>87</v>
      </c>
      <c r="F222" s="2" t="s">
        <v>405</v>
      </c>
      <c r="G222" s="89" t="s">
        <v>406</v>
      </c>
      <c r="K222" s="34">
        <v>0</v>
      </c>
      <c r="L222" s="34">
        <v>0</v>
      </c>
      <c r="M222" s="100">
        <f>Sanitation!$L222-Sanitation!$K222</f>
        <v>0</v>
      </c>
      <c r="N222" s="52"/>
      <c r="O222" s="34">
        <v>7</v>
      </c>
      <c r="P222" s="34">
        <v>6</v>
      </c>
      <c r="Q222" s="100">
        <f>Sanitation!$P222-Sanitation!$O222</f>
        <v>-1</v>
      </c>
    </row>
    <row r="223" spans="1:17" ht="28.5" customHeight="1" x14ac:dyDescent="0.35">
      <c r="A223" s="2" t="s">
        <v>97</v>
      </c>
      <c r="B223" s="57">
        <v>45648</v>
      </c>
      <c r="C223" s="34" t="e">
        <f>_xlfn.XLOOKUP(Sanitation!$B223,WW!A:A,WW!B:B)</f>
        <v>#N/A</v>
      </c>
      <c r="D223" s="2" t="s">
        <v>100</v>
      </c>
      <c r="E223" s="2"/>
      <c r="F223" s="2" t="s">
        <v>420</v>
      </c>
      <c r="G223" s="89" t="s">
        <v>421</v>
      </c>
      <c r="H223" s="89" t="s">
        <v>422</v>
      </c>
      <c r="K223" s="34">
        <v>0</v>
      </c>
      <c r="L223" s="34">
        <v>1</v>
      </c>
      <c r="M223" s="100">
        <f>Sanitation!$L223-Sanitation!$K223</f>
        <v>1</v>
      </c>
      <c r="N223" s="52"/>
      <c r="O223" s="34">
        <v>0</v>
      </c>
      <c r="P223" s="34">
        <v>0</v>
      </c>
      <c r="Q223" s="100">
        <f>Sanitation!$P223-Sanitation!$O223</f>
        <v>0</v>
      </c>
    </row>
    <row r="224" spans="1:17" ht="69.75" customHeight="1" x14ac:dyDescent="0.35">
      <c r="A224" s="2" t="s">
        <v>97</v>
      </c>
      <c r="B224" s="57">
        <v>45648</v>
      </c>
      <c r="C224" s="34" t="e">
        <f>_xlfn.XLOOKUP(Sanitation!$B224,WW!A:A,WW!B:B)</f>
        <v>#N/A</v>
      </c>
      <c r="D224" s="2" t="s">
        <v>100</v>
      </c>
      <c r="E224" s="2"/>
      <c r="F224" s="2" t="s">
        <v>443</v>
      </c>
      <c r="G224" s="89" t="s">
        <v>451</v>
      </c>
      <c r="L224" s="34">
        <v>4</v>
      </c>
      <c r="M224" s="100">
        <f>Sanitation!$L224-Sanitation!$K224</f>
        <v>4</v>
      </c>
      <c r="N224" s="52"/>
      <c r="Q224" s="100">
        <f>Sanitation!$P224-Sanitation!$O224</f>
        <v>0</v>
      </c>
    </row>
    <row r="225" spans="1:17" ht="20.25" customHeight="1" x14ac:dyDescent="0.35">
      <c r="A225" s="2" t="s">
        <v>97</v>
      </c>
      <c r="B225" s="57">
        <v>45655</v>
      </c>
      <c r="C225" s="34" t="e">
        <f>_xlfn.XLOOKUP(Sanitation!$B225,WW!A:A,WW!B:B)</f>
        <v>#N/A</v>
      </c>
      <c r="D225" s="2" t="s">
        <v>100</v>
      </c>
      <c r="E225" s="2" t="s">
        <v>99</v>
      </c>
      <c r="F225" s="2" t="s">
        <v>448</v>
      </c>
      <c r="G225" s="89" t="s">
        <v>395</v>
      </c>
      <c r="K225" s="34">
        <f>9</f>
        <v>9</v>
      </c>
      <c r="L225" s="34">
        <v>9</v>
      </c>
      <c r="M225" s="100">
        <f>Sanitation!$L225-Sanitation!$K225</f>
        <v>0</v>
      </c>
      <c r="N225" s="52"/>
      <c r="O225" s="34">
        <v>13</v>
      </c>
      <c r="P225" s="34">
        <v>11</v>
      </c>
      <c r="Q225" s="100">
        <f>Sanitation!$P225-Sanitation!$O225</f>
        <v>-2</v>
      </c>
    </row>
    <row r="226" spans="1:17" ht="30.75" customHeight="1" x14ac:dyDescent="0.35">
      <c r="A226" s="2" t="s">
        <v>97</v>
      </c>
      <c r="B226" s="57">
        <v>45655</v>
      </c>
      <c r="C226" s="34" t="e">
        <f>_xlfn.XLOOKUP(Sanitation!$B226,WW!A:A,WW!B:B)</f>
        <v>#N/A</v>
      </c>
      <c r="D226" s="2" t="s">
        <v>100</v>
      </c>
      <c r="E226" s="2" t="s">
        <v>99</v>
      </c>
      <c r="F226" s="2" t="s">
        <v>399</v>
      </c>
      <c r="G226" s="89" t="s">
        <v>445</v>
      </c>
      <c r="K226" s="34">
        <f>2</f>
        <v>2</v>
      </c>
      <c r="L226" s="34">
        <v>2</v>
      </c>
      <c r="M226" s="100">
        <f>Sanitation!$L226-Sanitation!$K226</f>
        <v>0</v>
      </c>
      <c r="N226" s="52"/>
      <c r="O226" s="34">
        <v>0</v>
      </c>
      <c r="P226" s="34">
        <v>0</v>
      </c>
      <c r="Q226" s="100">
        <f>Sanitation!$P226-Sanitation!$O226</f>
        <v>0</v>
      </c>
    </row>
    <row r="227" spans="1:17" ht="74.25" customHeight="1" x14ac:dyDescent="0.35">
      <c r="A227" s="2" t="s">
        <v>97</v>
      </c>
      <c r="B227" s="57">
        <v>45655</v>
      </c>
      <c r="C227" s="34" t="e">
        <f>_xlfn.XLOOKUP(Sanitation!$B227,WW!A:A,WW!B:B)</f>
        <v>#N/A</v>
      </c>
      <c r="D227" s="2" t="s">
        <v>100</v>
      </c>
      <c r="E227" s="2" t="s">
        <v>99</v>
      </c>
      <c r="F227" s="2" t="s">
        <v>388</v>
      </c>
      <c r="G227" s="89" t="s">
        <v>428</v>
      </c>
      <c r="H227" s="89" t="s">
        <v>452</v>
      </c>
      <c r="K227" s="34">
        <f>9</f>
        <v>9</v>
      </c>
      <c r="L227" s="34">
        <v>10</v>
      </c>
      <c r="M227" s="100">
        <f>Sanitation!$L227-Sanitation!$K227</f>
        <v>1</v>
      </c>
      <c r="N227" s="52"/>
      <c r="O227" s="34">
        <v>13</v>
      </c>
      <c r="P227" s="34">
        <v>11</v>
      </c>
      <c r="Q227" s="100">
        <f>Sanitation!$P227-Sanitation!$O227</f>
        <v>-2</v>
      </c>
    </row>
    <row r="228" spans="1:17" ht="33" customHeight="1" x14ac:dyDescent="0.35">
      <c r="A228" s="2" t="s">
        <v>97</v>
      </c>
      <c r="B228" s="57">
        <v>45655</v>
      </c>
      <c r="C228" s="34" t="e">
        <f>_xlfn.XLOOKUP(Sanitation!$B228,WW!A:A,WW!B:B)</f>
        <v>#N/A</v>
      </c>
      <c r="D228" s="2" t="s">
        <v>100</v>
      </c>
      <c r="E228" s="2" t="s">
        <v>99</v>
      </c>
      <c r="F228" s="2" t="s">
        <v>401</v>
      </c>
      <c r="G228" s="89" t="s">
        <v>446</v>
      </c>
      <c r="K228" s="34">
        <f>2</f>
        <v>2</v>
      </c>
      <c r="L228" s="34">
        <v>1</v>
      </c>
      <c r="M228" s="100">
        <f>Sanitation!$L228-Sanitation!$K228</f>
        <v>-1</v>
      </c>
      <c r="N228" s="52"/>
      <c r="O228" s="34">
        <v>0</v>
      </c>
      <c r="P228" s="34">
        <v>0</v>
      </c>
      <c r="Q228" s="100">
        <f>Sanitation!$P228-Sanitation!$O228</f>
        <v>0</v>
      </c>
    </row>
    <row r="229" spans="1:17" ht="13" x14ac:dyDescent="0.35">
      <c r="A229" s="2" t="s">
        <v>97</v>
      </c>
      <c r="B229" s="57">
        <v>45655</v>
      </c>
      <c r="C229" s="34" t="e">
        <f>_xlfn.XLOOKUP(Sanitation!$B229,WW!A:A,WW!B:B)</f>
        <v>#N/A</v>
      </c>
      <c r="D229" s="2" t="s">
        <v>100</v>
      </c>
      <c r="E229" s="2" t="s">
        <v>87</v>
      </c>
      <c r="F229" s="2" t="s">
        <v>392</v>
      </c>
      <c r="G229" s="89" t="s">
        <v>413</v>
      </c>
      <c r="K229" s="34">
        <v>30</v>
      </c>
      <c r="L229" s="34">
        <v>24</v>
      </c>
      <c r="M229" s="100">
        <f>Sanitation!$L229-Sanitation!$K229</f>
        <v>-6</v>
      </c>
      <c r="N229" s="52"/>
      <c r="O229" s="34">
        <v>15</v>
      </c>
      <c r="P229" s="34">
        <v>14</v>
      </c>
      <c r="Q229" s="100">
        <f>Sanitation!$P229-Sanitation!$O229</f>
        <v>-1</v>
      </c>
    </row>
    <row r="230" spans="1:17" ht="26" x14ac:dyDescent="0.35">
      <c r="A230" s="2" t="s">
        <v>97</v>
      </c>
      <c r="B230" s="57">
        <v>45655</v>
      </c>
      <c r="C230" s="34" t="e">
        <f>_xlfn.XLOOKUP(Sanitation!$B230,WW!A:A,WW!B:B)</f>
        <v>#N/A</v>
      </c>
      <c r="D230" s="2" t="s">
        <v>100</v>
      </c>
      <c r="E230" s="2" t="s">
        <v>87</v>
      </c>
      <c r="F230" s="2" t="s">
        <v>399</v>
      </c>
      <c r="G230" s="89" t="s">
        <v>447</v>
      </c>
      <c r="K230" s="34">
        <v>2</v>
      </c>
      <c r="L230" s="34">
        <v>2</v>
      </c>
      <c r="M230" s="100">
        <f>Sanitation!$L230-Sanitation!$K230</f>
        <v>0</v>
      </c>
      <c r="N230" s="52"/>
      <c r="O230" s="34">
        <v>0</v>
      </c>
      <c r="P230" s="34">
        <v>0</v>
      </c>
      <c r="Q230" s="100">
        <f>Sanitation!$P230-Sanitation!$O230</f>
        <v>0</v>
      </c>
    </row>
    <row r="231" spans="1:17" ht="17.25" customHeight="1" x14ac:dyDescent="0.35">
      <c r="A231" s="2" t="s">
        <v>97</v>
      </c>
      <c r="B231" s="57">
        <v>45655</v>
      </c>
      <c r="C231" s="34" t="e">
        <f>_xlfn.XLOOKUP(Sanitation!$B231,WW!A:A,WW!B:B)</f>
        <v>#N/A</v>
      </c>
      <c r="D231" s="2" t="s">
        <v>100</v>
      </c>
      <c r="E231" s="2" t="s">
        <v>87</v>
      </c>
      <c r="F231" s="2" t="s">
        <v>394</v>
      </c>
      <c r="G231" s="89" t="s">
        <v>395</v>
      </c>
      <c r="K231" s="34">
        <v>5</v>
      </c>
      <c r="L231" s="34">
        <v>6</v>
      </c>
      <c r="M231" s="100">
        <f>Sanitation!$L231-Sanitation!$K231</f>
        <v>1</v>
      </c>
      <c r="N231" s="52"/>
      <c r="O231" s="34">
        <v>13</v>
      </c>
      <c r="P231" s="34">
        <v>13</v>
      </c>
      <c r="Q231" s="100">
        <f>Sanitation!$P231-Sanitation!$O231</f>
        <v>0</v>
      </c>
    </row>
    <row r="232" spans="1:17" ht="17.25" customHeight="1" x14ac:dyDescent="0.35">
      <c r="A232" s="2" t="s">
        <v>97</v>
      </c>
      <c r="B232" s="57">
        <v>45655</v>
      </c>
      <c r="C232" s="34" t="e">
        <f>_xlfn.XLOOKUP(Sanitation!$B232,WW!A:A,WW!B:B)</f>
        <v>#N/A</v>
      </c>
      <c r="D232" s="2" t="s">
        <v>100</v>
      </c>
      <c r="E232" s="2" t="s">
        <v>87</v>
      </c>
      <c r="F232" s="2" t="s">
        <v>403</v>
      </c>
      <c r="G232" s="89" t="s">
        <v>437</v>
      </c>
      <c r="K232" s="34">
        <v>0</v>
      </c>
      <c r="L232" s="34">
        <v>0</v>
      </c>
      <c r="M232" s="100">
        <f>Sanitation!$L232-Sanitation!$K232</f>
        <v>0</v>
      </c>
      <c r="N232" s="52"/>
      <c r="O232" s="34">
        <v>7</v>
      </c>
      <c r="P232" s="34">
        <v>6</v>
      </c>
      <c r="Q232" s="100">
        <f>Sanitation!$P232-Sanitation!$O232</f>
        <v>-1</v>
      </c>
    </row>
    <row r="233" spans="1:17" ht="26" x14ac:dyDescent="0.35">
      <c r="A233" s="2" t="s">
        <v>97</v>
      </c>
      <c r="B233" s="57">
        <v>45655</v>
      </c>
      <c r="C233" s="34" t="e">
        <f>_xlfn.XLOOKUP(Sanitation!$B233,WW!A:A,WW!B:B)</f>
        <v>#N/A</v>
      </c>
      <c r="D233" s="2" t="s">
        <v>100</v>
      </c>
      <c r="E233" s="2" t="s">
        <v>87</v>
      </c>
      <c r="F233" s="2" t="s">
        <v>401</v>
      </c>
      <c r="G233" s="89" t="s">
        <v>402</v>
      </c>
      <c r="K233" s="34">
        <v>2</v>
      </c>
      <c r="L233" s="34">
        <v>2</v>
      </c>
      <c r="M233" s="100">
        <f>Sanitation!$L233-Sanitation!$K233</f>
        <v>0</v>
      </c>
      <c r="N233" s="52"/>
      <c r="O233" s="34">
        <v>0</v>
      </c>
      <c r="P233" s="34">
        <v>0</v>
      </c>
      <c r="Q233" s="100">
        <f>Sanitation!$P233-Sanitation!$O233</f>
        <v>0</v>
      </c>
    </row>
    <row r="234" spans="1:17" ht="18.75" customHeight="1" x14ac:dyDescent="0.35">
      <c r="A234" s="2" t="s">
        <v>97</v>
      </c>
      <c r="B234" s="57">
        <v>45655</v>
      </c>
      <c r="C234" s="34" t="e">
        <f>_xlfn.XLOOKUP(Sanitation!$B234,WW!A:A,WW!B:B)</f>
        <v>#N/A</v>
      </c>
      <c r="D234" s="2" t="s">
        <v>100</v>
      </c>
      <c r="E234" s="2" t="s">
        <v>87</v>
      </c>
      <c r="F234" s="2" t="s">
        <v>396</v>
      </c>
      <c r="G234" s="89" t="s">
        <v>411</v>
      </c>
      <c r="K234" s="34">
        <v>5</v>
      </c>
      <c r="L234" s="34">
        <v>6</v>
      </c>
      <c r="M234" s="100">
        <f>Sanitation!$L234-Sanitation!$K234</f>
        <v>1</v>
      </c>
      <c r="N234" s="52"/>
      <c r="O234" s="34">
        <v>13</v>
      </c>
      <c r="P234" s="34">
        <v>13</v>
      </c>
      <c r="Q234" s="100">
        <f>Sanitation!$P234-Sanitation!$O234</f>
        <v>0</v>
      </c>
    </row>
    <row r="235" spans="1:17" ht="18.75" customHeight="1" x14ac:dyDescent="0.35">
      <c r="A235" s="2" t="s">
        <v>97</v>
      </c>
      <c r="B235" s="57">
        <v>45655</v>
      </c>
      <c r="C235" s="34" t="e">
        <f>_xlfn.XLOOKUP(Sanitation!$B235,WW!A:A,WW!B:B)</f>
        <v>#N/A</v>
      </c>
      <c r="D235" s="2" t="s">
        <v>100</v>
      </c>
      <c r="E235" s="2" t="s">
        <v>87</v>
      </c>
      <c r="F235" s="2" t="s">
        <v>405</v>
      </c>
      <c r="G235" s="89" t="s">
        <v>406</v>
      </c>
      <c r="K235" s="34">
        <v>0</v>
      </c>
      <c r="L235" s="34">
        <v>0</v>
      </c>
      <c r="M235" s="100">
        <f>Sanitation!$L235-Sanitation!$K235</f>
        <v>0</v>
      </c>
      <c r="N235" s="52"/>
      <c r="O235" s="34">
        <v>7</v>
      </c>
      <c r="P235" s="34">
        <v>6</v>
      </c>
      <c r="Q235" s="100">
        <f>Sanitation!$P235-Sanitation!$O235</f>
        <v>-1</v>
      </c>
    </row>
    <row r="236" spans="1:17" ht="26" x14ac:dyDescent="0.35">
      <c r="A236" s="2" t="s">
        <v>97</v>
      </c>
      <c r="B236" s="57">
        <v>45655</v>
      </c>
      <c r="C236" s="34" t="e">
        <f>_xlfn.XLOOKUP(Sanitation!$B236,WW!A:A,WW!B:B)</f>
        <v>#N/A</v>
      </c>
      <c r="D236" s="2" t="s">
        <v>100</v>
      </c>
      <c r="E236" s="2"/>
      <c r="F236" s="2" t="s">
        <v>420</v>
      </c>
      <c r="G236" s="89" t="s">
        <v>421</v>
      </c>
      <c r="H236" s="89" t="s">
        <v>422</v>
      </c>
      <c r="K236" s="34">
        <v>0</v>
      </c>
      <c r="L236" s="34">
        <v>1</v>
      </c>
      <c r="M236" s="100">
        <f>Sanitation!$L236-Sanitation!$K236</f>
        <v>1</v>
      </c>
      <c r="N236" s="52"/>
      <c r="O236" s="34">
        <v>0</v>
      </c>
      <c r="P236" s="34">
        <v>0</v>
      </c>
      <c r="Q236" s="100">
        <f>Sanitation!$P236-Sanitation!$O236</f>
        <v>0</v>
      </c>
    </row>
    <row r="237" spans="1:17" ht="75" customHeight="1" x14ac:dyDescent="0.35">
      <c r="A237" s="2" t="s">
        <v>97</v>
      </c>
      <c r="B237" s="57">
        <v>45655</v>
      </c>
      <c r="C237" s="34" t="e">
        <f>_xlfn.XLOOKUP(Sanitation!$B237,WW!A:A,WW!B:B)</f>
        <v>#N/A</v>
      </c>
      <c r="D237" s="2" t="s">
        <v>100</v>
      </c>
      <c r="E237" s="2"/>
      <c r="F237" s="2" t="s">
        <v>443</v>
      </c>
      <c r="G237" s="89" t="s">
        <v>451</v>
      </c>
      <c r="L237" s="34">
        <v>5</v>
      </c>
      <c r="M237" s="100">
        <f>Sanitation!$L237-Sanitation!$K237</f>
        <v>5</v>
      </c>
      <c r="N237" s="52"/>
      <c r="Q237" s="100">
        <f>Sanitation!$P237-Sanitation!$O237</f>
        <v>0</v>
      </c>
    </row>
    <row r="238" spans="1:17" ht="39" x14ac:dyDescent="0.35">
      <c r="A238" s="2" t="s">
        <v>97</v>
      </c>
      <c r="B238" s="57">
        <v>45666</v>
      </c>
      <c r="C238" s="34" t="str">
        <f>_xlfn.XLOOKUP(Sanitation!$B238,WW!A:A,WW!B:B)</f>
        <v>WW32</v>
      </c>
      <c r="D238" s="2" t="s">
        <v>100</v>
      </c>
      <c r="E238" s="2" t="s">
        <v>99</v>
      </c>
      <c r="F238" s="2" t="s">
        <v>448</v>
      </c>
      <c r="G238" s="89" t="s">
        <v>395</v>
      </c>
      <c r="H238" s="89" t="s">
        <v>453</v>
      </c>
      <c r="K238" s="34">
        <f>9</f>
        <v>9</v>
      </c>
      <c r="L238" s="34">
        <v>10</v>
      </c>
      <c r="M238" s="100">
        <f>Sanitation!$L238-Sanitation!$K238</f>
        <v>1</v>
      </c>
      <c r="N238" s="52"/>
      <c r="O238" s="34">
        <v>13</v>
      </c>
      <c r="P238" s="34">
        <v>9</v>
      </c>
      <c r="Q238" s="100">
        <f>Sanitation!$P238-Sanitation!$O238</f>
        <v>-4</v>
      </c>
    </row>
    <row r="239" spans="1:17" ht="26" x14ac:dyDescent="0.35">
      <c r="A239" s="2" t="s">
        <v>97</v>
      </c>
      <c r="B239" s="57">
        <v>45666</v>
      </c>
      <c r="C239" s="34" t="str">
        <f>_xlfn.XLOOKUP(Sanitation!$B239,WW!A:A,WW!B:B)</f>
        <v>WW32</v>
      </c>
      <c r="D239" s="2" t="s">
        <v>100</v>
      </c>
      <c r="E239" s="2" t="s">
        <v>99</v>
      </c>
      <c r="F239" s="2" t="s">
        <v>401</v>
      </c>
      <c r="G239" s="89" t="s">
        <v>445</v>
      </c>
      <c r="K239" s="34">
        <f>2</f>
        <v>2</v>
      </c>
      <c r="L239" s="34">
        <v>1</v>
      </c>
      <c r="M239" s="100">
        <f>Sanitation!$L239-Sanitation!$K239</f>
        <v>-1</v>
      </c>
      <c r="N239" s="52"/>
      <c r="O239" s="34">
        <v>0</v>
      </c>
      <c r="P239" s="34">
        <v>0</v>
      </c>
      <c r="Q239" s="100">
        <f>Sanitation!$P239-Sanitation!$O239</f>
        <v>0</v>
      </c>
    </row>
    <row r="240" spans="1:17" ht="26" x14ac:dyDescent="0.35">
      <c r="A240" s="2" t="s">
        <v>97</v>
      </c>
      <c r="B240" s="57">
        <v>45666</v>
      </c>
      <c r="C240" s="34" t="str">
        <f>_xlfn.XLOOKUP(Sanitation!$B240,WW!A:A,WW!B:B)</f>
        <v>WW32</v>
      </c>
      <c r="D240" s="2" t="s">
        <v>100</v>
      </c>
      <c r="E240" s="2" t="s">
        <v>99</v>
      </c>
      <c r="F240" s="2" t="s">
        <v>388</v>
      </c>
      <c r="G240" s="89" t="s">
        <v>428</v>
      </c>
      <c r="K240" s="34">
        <f>9</f>
        <v>9</v>
      </c>
      <c r="L240" s="34">
        <v>9</v>
      </c>
      <c r="M240" s="100">
        <f>Sanitation!$L240-Sanitation!$K240</f>
        <v>0</v>
      </c>
      <c r="N240" s="52"/>
      <c r="O240" s="34">
        <v>13</v>
      </c>
      <c r="P240" s="34">
        <v>11</v>
      </c>
      <c r="Q240" s="100">
        <f>Sanitation!$P240-Sanitation!$O240</f>
        <v>-2</v>
      </c>
    </row>
    <row r="241" spans="1:17" ht="26" x14ac:dyDescent="0.35">
      <c r="A241" s="2" t="s">
        <v>97</v>
      </c>
      <c r="B241" s="57">
        <v>45666</v>
      </c>
      <c r="C241" s="34" t="str">
        <f>_xlfn.XLOOKUP(Sanitation!$B241,WW!A:A,WW!B:B)</f>
        <v>WW32</v>
      </c>
      <c r="D241" s="2" t="s">
        <v>100</v>
      </c>
      <c r="E241" s="2" t="s">
        <v>99</v>
      </c>
      <c r="F241" s="2" t="s">
        <v>399</v>
      </c>
      <c r="G241" s="89" t="s">
        <v>446</v>
      </c>
      <c r="K241" s="34">
        <f>2</f>
        <v>2</v>
      </c>
      <c r="L241" s="34">
        <v>1</v>
      </c>
      <c r="M241" s="100">
        <f>Sanitation!$L241-Sanitation!$K241</f>
        <v>-1</v>
      </c>
      <c r="N241" s="52"/>
      <c r="O241" s="34">
        <v>0</v>
      </c>
      <c r="P241" s="34">
        <v>0</v>
      </c>
      <c r="Q241" s="100">
        <f>Sanitation!$P241-Sanitation!$O241</f>
        <v>0</v>
      </c>
    </row>
    <row r="242" spans="1:17" ht="13" x14ac:dyDescent="0.35">
      <c r="A242" s="2" t="s">
        <v>97</v>
      </c>
      <c r="B242" s="57">
        <v>45666</v>
      </c>
      <c r="C242" s="34" t="str">
        <f>_xlfn.XLOOKUP(Sanitation!$B242,WW!A:A,WW!B:B)</f>
        <v>WW32</v>
      </c>
      <c r="D242" s="2" t="s">
        <v>100</v>
      </c>
      <c r="E242" s="2" t="s">
        <v>87</v>
      </c>
      <c r="F242" s="2" t="s">
        <v>392</v>
      </c>
      <c r="G242" s="89" t="s">
        <v>413</v>
      </c>
      <c r="K242" s="34">
        <v>30</v>
      </c>
      <c r="L242" s="34">
        <v>24</v>
      </c>
      <c r="M242" s="100">
        <f>Sanitation!$L242-Sanitation!$K242</f>
        <v>-6</v>
      </c>
      <c r="N242" s="52"/>
      <c r="O242" s="34">
        <v>15</v>
      </c>
      <c r="P242" s="34">
        <v>14</v>
      </c>
      <c r="Q242" s="100">
        <f>Sanitation!$P242-Sanitation!$O242</f>
        <v>-1</v>
      </c>
    </row>
    <row r="243" spans="1:17" ht="26" x14ac:dyDescent="0.35">
      <c r="A243" s="2" t="s">
        <v>97</v>
      </c>
      <c r="B243" s="57">
        <v>45666</v>
      </c>
      <c r="C243" s="34" t="str">
        <f>_xlfn.XLOOKUP(Sanitation!$B243,WW!A:A,WW!B:B)</f>
        <v>WW32</v>
      </c>
      <c r="D243" s="2" t="s">
        <v>100</v>
      </c>
      <c r="E243" s="2" t="s">
        <v>87</v>
      </c>
      <c r="F243" s="2" t="s">
        <v>399</v>
      </c>
      <c r="G243" s="89" t="s">
        <v>402</v>
      </c>
      <c r="K243" s="34">
        <v>2</v>
      </c>
      <c r="L243" s="34">
        <v>2</v>
      </c>
      <c r="M243" s="100">
        <f>Sanitation!$L243-Sanitation!$K243</f>
        <v>0</v>
      </c>
      <c r="N243" s="52"/>
      <c r="O243" s="34">
        <v>0</v>
      </c>
      <c r="P243" s="34">
        <v>0</v>
      </c>
      <c r="Q243" s="100">
        <f>Sanitation!$P243-Sanitation!$O243</f>
        <v>0</v>
      </c>
    </row>
    <row r="244" spans="1:17" ht="13" x14ac:dyDescent="0.35">
      <c r="A244" s="2" t="s">
        <v>97</v>
      </c>
      <c r="B244" s="57">
        <v>45666</v>
      </c>
      <c r="C244" s="34" t="str">
        <f>_xlfn.XLOOKUP(Sanitation!$B244,WW!A:A,WW!B:B)</f>
        <v>WW32</v>
      </c>
      <c r="D244" s="2" t="s">
        <v>100</v>
      </c>
      <c r="E244" s="2" t="s">
        <v>87</v>
      </c>
      <c r="F244" s="2" t="s">
        <v>394</v>
      </c>
      <c r="G244" s="89" t="s">
        <v>411</v>
      </c>
      <c r="K244" s="34">
        <v>5</v>
      </c>
      <c r="L244" s="34">
        <v>6</v>
      </c>
      <c r="M244" s="100">
        <f>Sanitation!$L244-Sanitation!$K244</f>
        <v>1</v>
      </c>
      <c r="N244" s="52"/>
      <c r="O244" s="34">
        <v>13</v>
      </c>
      <c r="P244" s="34">
        <v>12</v>
      </c>
      <c r="Q244" s="100">
        <f>Sanitation!$P244-Sanitation!$O244</f>
        <v>-1</v>
      </c>
    </row>
    <row r="245" spans="1:17" ht="13" x14ac:dyDescent="0.35">
      <c r="A245" s="2" t="s">
        <v>97</v>
      </c>
      <c r="B245" s="57">
        <v>45666</v>
      </c>
      <c r="C245" s="34" t="str">
        <f>_xlfn.XLOOKUP(Sanitation!$B245,WW!A:A,WW!B:B)</f>
        <v>WW32</v>
      </c>
      <c r="D245" s="2" t="s">
        <v>100</v>
      </c>
      <c r="E245" s="2" t="s">
        <v>87</v>
      </c>
      <c r="F245" s="2" t="s">
        <v>403</v>
      </c>
      <c r="G245" s="89" t="s">
        <v>406</v>
      </c>
      <c r="K245" s="34">
        <v>0</v>
      </c>
      <c r="L245" s="34">
        <v>0</v>
      </c>
      <c r="M245" s="100">
        <f>Sanitation!$L245-Sanitation!$K245</f>
        <v>0</v>
      </c>
      <c r="N245" s="52"/>
      <c r="O245" s="34">
        <v>7</v>
      </c>
      <c r="P245" s="34">
        <v>6</v>
      </c>
      <c r="Q245" s="100">
        <f>Sanitation!$P245-Sanitation!$O245</f>
        <v>-1</v>
      </c>
    </row>
    <row r="246" spans="1:17" ht="26" x14ac:dyDescent="0.35">
      <c r="A246" s="2" t="s">
        <v>97</v>
      </c>
      <c r="B246" s="57">
        <v>45666</v>
      </c>
      <c r="C246" s="34" t="str">
        <f>_xlfn.XLOOKUP(Sanitation!$B246,WW!A:A,WW!B:B)</f>
        <v>WW32</v>
      </c>
      <c r="D246" s="2" t="s">
        <v>100</v>
      </c>
      <c r="E246" s="2" t="s">
        <v>87</v>
      </c>
      <c r="F246" s="2" t="s">
        <v>401</v>
      </c>
      <c r="G246" s="89" t="s">
        <v>400</v>
      </c>
      <c r="K246" s="34">
        <v>2</v>
      </c>
      <c r="L246" s="34">
        <v>2</v>
      </c>
      <c r="M246" s="100">
        <f>Sanitation!$L246-Sanitation!$K246</f>
        <v>0</v>
      </c>
      <c r="N246" s="52"/>
      <c r="O246" s="34">
        <v>0</v>
      </c>
      <c r="P246" s="34">
        <v>0</v>
      </c>
      <c r="Q246" s="100">
        <f>Sanitation!$P246-Sanitation!$O246</f>
        <v>0</v>
      </c>
    </row>
    <row r="247" spans="1:17" ht="13" x14ac:dyDescent="0.35">
      <c r="A247" s="2" t="s">
        <v>97</v>
      </c>
      <c r="B247" s="57">
        <v>45666</v>
      </c>
      <c r="C247" s="34" t="str">
        <f>_xlfn.XLOOKUP(Sanitation!$B247,WW!A:A,WW!B:B)</f>
        <v>WW32</v>
      </c>
      <c r="D247" s="2" t="s">
        <v>100</v>
      </c>
      <c r="E247" s="2" t="s">
        <v>87</v>
      </c>
      <c r="F247" s="2" t="s">
        <v>396</v>
      </c>
      <c r="G247" s="89" t="s">
        <v>395</v>
      </c>
      <c r="K247" s="34">
        <v>5</v>
      </c>
      <c r="L247" s="34">
        <v>6</v>
      </c>
      <c r="M247" s="100">
        <f>Sanitation!$L247-Sanitation!$K247</f>
        <v>1</v>
      </c>
      <c r="N247" s="52"/>
      <c r="O247" s="34">
        <v>13</v>
      </c>
      <c r="P247" s="34">
        <v>11</v>
      </c>
      <c r="Q247" s="100">
        <f>Sanitation!$P247-Sanitation!$O247</f>
        <v>-2</v>
      </c>
    </row>
    <row r="248" spans="1:17" ht="13" x14ac:dyDescent="0.35">
      <c r="A248" s="2" t="s">
        <v>97</v>
      </c>
      <c r="B248" s="57">
        <v>45666</v>
      </c>
      <c r="C248" s="34" t="str">
        <f>_xlfn.XLOOKUP(Sanitation!$B248,WW!A:A,WW!B:B)</f>
        <v>WW32</v>
      </c>
      <c r="D248" s="2" t="s">
        <v>100</v>
      </c>
      <c r="E248" s="2" t="s">
        <v>87</v>
      </c>
      <c r="F248" s="2" t="s">
        <v>405</v>
      </c>
      <c r="G248" s="89" t="s">
        <v>404</v>
      </c>
      <c r="K248" s="34">
        <v>0</v>
      </c>
      <c r="L248" s="34">
        <v>0</v>
      </c>
      <c r="M248" s="100">
        <f>Sanitation!$L248-Sanitation!$K248</f>
        <v>0</v>
      </c>
      <c r="N248" s="52"/>
      <c r="O248" s="34">
        <v>7</v>
      </c>
      <c r="P248" s="34">
        <v>6</v>
      </c>
      <c r="Q248" s="100">
        <f>Sanitation!$P248-Sanitation!$O248</f>
        <v>-1</v>
      </c>
    </row>
    <row r="249" spans="1:17" ht="26" x14ac:dyDescent="0.35">
      <c r="A249" s="2" t="s">
        <v>97</v>
      </c>
      <c r="B249" s="57">
        <v>45666</v>
      </c>
      <c r="C249" s="34" t="str">
        <f>_xlfn.XLOOKUP(Sanitation!$B249,WW!A:A,WW!B:B)</f>
        <v>WW32</v>
      </c>
      <c r="D249" s="2" t="s">
        <v>100</v>
      </c>
      <c r="E249" s="2"/>
      <c r="F249" s="2" t="s">
        <v>420</v>
      </c>
      <c r="G249" s="89" t="s">
        <v>421</v>
      </c>
      <c r="H249" s="89" t="s">
        <v>422</v>
      </c>
      <c r="K249" s="34">
        <v>0</v>
      </c>
      <c r="L249" s="34">
        <v>1</v>
      </c>
      <c r="M249" s="100">
        <f>Sanitation!$L249-Sanitation!$K249</f>
        <v>1</v>
      </c>
      <c r="N249" s="52"/>
      <c r="O249" s="34">
        <v>0</v>
      </c>
      <c r="P249" s="34">
        <v>0</v>
      </c>
      <c r="Q249" s="100">
        <f>Sanitation!$P249-Sanitation!$O249</f>
        <v>0</v>
      </c>
    </row>
    <row r="250" spans="1:17" ht="52" x14ac:dyDescent="0.35">
      <c r="A250" s="2" t="s">
        <v>97</v>
      </c>
      <c r="B250" s="57">
        <v>45666</v>
      </c>
      <c r="C250" s="34" t="str">
        <f>_xlfn.XLOOKUP(Sanitation!$B250,WW!A:A,WW!B:B)</f>
        <v>WW32</v>
      </c>
      <c r="D250" s="2" t="s">
        <v>100</v>
      </c>
      <c r="E250" s="2"/>
      <c r="F250" s="2" t="s">
        <v>443</v>
      </c>
      <c r="G250" s="89" t="s">
        <v>451</v>
      </c>
      <c r="L250" s="34">
        <v>4</v>
      </c>
      <c r="M250" s="100">
        <f>Sanitation!$L250-Sanitation!$K250</f>
        <v>4</v>
      </c>
      <c r="N250" s="52"/>
      <c r="Q250" s="100">
        <f>Sanitation!$P250-Sanitation!$O250</f>
        <v>0</v>
      </c>
    </row>
    <row r="251" spans="1:17" ht="50.25" customHeight="1" x14ac:dyDescent="0.35">
      <c r="A251" s="2" t="s">
        <v>97</v>
      </c>
      <c r="B251" s="57">
        <v>45670</v>
      </c>
      <c r="C251" s="34" t="str">
        <f>_xlfn.XLOOKUP(Sanitation!$B251,WW!A:A,WW!B:B)</f>
        <v>WW33</v>
      </c>
      <c r="D251" s="2" t="s">
        <v>100</v>
      </c>
      <c r="E251" s="2" t="s">
        <v>99</v>
      </c>
      <c r="F251" s="2" t="s">
        <v>448</v>
      </c>
      <c r="G251" s="89" t="s">
        <v>395</v>
      </c>
      <c r="H251" s="89" t="s">
        <v>453</v>
      </c>
      <c r="K251" s="34">
        <f>9</f>
        <v>9</v>
      </c>
      <c r="L251" s="34">
        <v>10</v>
      </c>
      <c r="M251" s="100">
        <f>Sanitation!$L251-Sanitation!$K251</f>
        <v>1</v>
      </c>
      <c r="N251" s="52"/>
      <c r="O251" s="34">
        <v>13</v>
      </c>
      <c r="P251" s="34">
        <v>8</v>
      </c>
      <c r="Q251" s="100">
        <f>Sanitation!$P251-Sanitation!$O251</f>
        <v>-5</v>
      </c>
    </row>
    <row r="252" spans="1:17" ht="26" x14ac:dyDescent="0.35">
      <c r="A252" s="2" t="s">
        <v>97</v>
      </c>
      <c r="B252" s="57">
        <v>45670</v>
      </c>
      <c r="C252" s="34" t="str">
        <f>_xlfn.XLOOKUP(Sanitation!$B252,WW!A:A,WW!B:B)</f>
        <v>WW33</v>
      </c>
      <c r="D252" s="2" t="s">
        <v>100</v>
      </c>
      <c r="E252" s="2" t="s">
        <v>99</v>
      </c>
      <c r="F252" s="2" t="s">
        <v>401</v>
      </c>
      <c r="G252" s="89" t="s">
        <v>445</v>
      </c>
      <c r="K252" s="34">
        <f>2</f>
        <v>2</v>
      </c>
      <c r="L252" s="34">
        <v>2</v>
      </c>
      <c r="M252" s="100">
        <f>Sanitation!$L252-Sanitation!$K252</f>
        <v>0</v>
      </c>
      <c r="N252" s="52"/>
      <c r="O252" s="34">
        <v>0</v>
      </c>
      <c r="P252" s="34">
        <v>0</v>
      </c>
      <c r="Q252" s="100">
        <f>Sanitation!$P252-Sanitation!$O252</f>
        <v>0</v>
      </c>
    </row>
    <row r="253" spans="1:17" ht="26" x14ac:dyDescent="0.35">
      <c r="A253" s="2" t="s">
        <v>97</v>
      </c>
      <c r="B253" s="57">
        <v>45670</v>
      </c>
      <c r="C253" s="34" t="str">
        <f>_xlfn.XLOOKUP(Sanitation!$B253,WW!A:A,WW!B:B)</f>
        <v>WW33</v>
      </c>
      <c r="D253" s="2" t="s">
        <v>100</v>
      </c>
      <c r="E253" s="2" t="s">
        <v>99</v>
      </c>
      <c r="F253" s="2" t="s">
        <v>388</v>
      </c>
      <c r="G253" s="89" t="s">
        <v>428</v>
      </c>
      <c r="K253" s="34">
        <f>9</f>
        <v>9</v>
      </c>
      <c r="L253" s="34">
        <v>9</v>
      </c>
      <c r="M253" s="100">
        <f>Sanitation!$L253-Sanitation!$K253</f>
        <v>0</v>
      </c>
      <c r="N253" s="52"/>
      <c r="O253" s="34">
        <v>13</v>
      </c>
      <c r="P253" s="34">
        <v>11</v>
      </c>
      <c r="Q253" s="100">
        <f>Sanitation!$P253-Sanitation!$O253</f>
        <v>-2</v>
      </c>
    </row>
    <row r="254" spans="1:17" ht="26" x14ac:dyDescent="0.35">
      <c r="A254" s="2" t="s">
        <v>97</v>
      </c>
      <c r="B254" s="57">
        <v>45670</v>
      </c>
      <c r="C254" s="34" t="str">
        <f>_xlfn.XLOOKUP(Sanitation!$B254,WW!A:A,WW!B:B)</f>
        <v>WW33</v>
      </c>
      <c r="D254" s="2" t="s">
        <v>100</v>
      </c>
      <c r="E254" s="2" t="s">
        <v>99</v>
      </c>
      <c r="F254" s="2" t="s">
        <v>399</v>
      </c>
      <c r="G254" s="89" t="s">
        <v>446</v>
      </c>
      <c r="K254" s="34">
        <f>2</f>
        <v>2</v>
      </c>
      <c r="L254" s="34">
        <v>2</v>
      </c>
      <c r="M254" s="100">
        <f>Sanitation!$L254-Sanitation!$K254</f>
        <v>0</v>
      </c>
      <c r="N254" s="52"/>
      <c r="O254" s="34">
        <v>0</v>
      </c>
      <c r="P254" s="34">
        <v>0</v>
      </c>
      <c r="Q254" s="100">
        <f>Sanitation!$P254-Sanitation!$O254</f>
        <v>0</v>
      </c>
    </row>
    <row r="255" spans="1:17" ht="13" x14ac:dyDescent="0.35">
      <c r="A255" s="2" t="s">
        <v>97</v>
      </c>
      <c r="B255" s="57">
        <v>45670</v>
      </c>
      <c r="C255" s="34" t="str">
        <f>_xlfn.XLOOKUP(Sanitation!$B255,WW!A:A,WW!B:B)</f>
        <v>WW33</v>
      </c>
      <c r="D255" s="2" t="s">
        <v>100</v>
      </c>
      <c r="E255" s="2" t="s">
        <v>87</v>
      </c>
      <c r="F255" s="2" t="s">
        <v>392</v>
      </c>
      <c r="G255" s="89" t="s">
        <v>413</v>
      </c>
      <c r="K255" s="34">
        <v>30</v>
      </c>
      <c r="L255" s="34">
        <v>26</v>
      </c>
      <c r="M255" s="100">
        <f>Sanitation!$L255-Sanitation!$K255</f>
        <v>-4</v>
      </c>
      <c r="N255" s="52"/>
      <c r="O255" s="34">
        <v>15</v>
      </c>
      <c r="P255" s="34">
        <v>14</v>
      </c>
      <c r="Q255" s="100">
        <f>Sanitation!$P255-Sanitation!$O255</f>
        <v>-1</v>
      </c>
    </row>
    <row r="256" spans="1:17" ht="26" x14ac:dyDescent="0.35">
      <c r="A256" s="2" t="s">
        <v>97</v>
      </c>
      <c r="B256" s="57">
        <v>45670</v>
      </c>
      <c r="C256" s="34" t="str">
        <f>_xlfn.XLOOKUP(Sanitation!$B256,WW!A:A,WW!B:B)</f>
        <v>WW33</v>
      </c>
      <c r="D256" s="2" t="s">
        <v>100</v>
      </c>
      <c r="E256" s="2" t="s">
        <v>87</v>
      </c>
      <c r="F256" s="2" t="s">
        <v>399</v>
      </c>
      <c r="G256" s="89" t="s">
        <v>402</v>
      </c>
      <c r="K256" s="34">
        <v>2</v>
      </c>
      <c r="L256" s="34">
        <v>2</v>
      </c>
      <c r="M256" s="100">
        <f>Sanitation!$L256-Sanitation!$K256</f>
        <v>0</v>
      </c>
      <c r="N256" s="52"/>
      <c r="O256" s="34">
        <v>0</v>
      </c>
      <c r="P256" s="34">
        <v>0</v>
      </c>
      <c r="Q256" s="100">
        <f>Sanitation!$P256-Sanitation!$O256</f>
        <v>0</v>
      </c>
    </row>
    <row r="257" spans="1:17" ht="13" x14ac:dyDescent="0.35">
      <c r="A257" s="2" t="s">
        <v>97</v>
      </c>
      <c r="B257" s="57">
        <v>45670</v>
      </c>
      <c r="C257" s="34" t="str">
        <f>_xlfn.XLOOKUP(Sanitation!$B257,WW!A:A,WW!B:B)</f>
        <v>WW33</v>
      </c>
      <c r="D257" s="2" t="s">
        <v>100</v>
      </c>
      <c r="E257" s="2" t="s">
        <v>87</v>
      </c>
      <c r="F257" s="2" t="s">
        <v>394</v>
      </c>
      <c r="G257" s="89" t="s">
        <v>411</v>
      </c>
      <c r="K257" s="34">
        <v>5</v>
      </c>
      <c r="L257" s="34">
        <v>6</v>
      </c>
      <c r="M257" s="100">
        <f>Sanitation!$L257-Sanitation!$K257</f>
        <v>1</v>
      </c>
      <c r="N257" s="52"/>
      <c r="O257" s="34">
        <v>13</v>
      </c>
      <c r="P257" s="34">
        <v>12</v>
      </c>
      <c r="Q257" s="100">
        <f>Sanitation!$P257-Sanitation!$O257</f>
        <v>-1</v>
      </c>
    </row>
    <row r="258" spans="1:17" ht="13" x14ac:dyDescent="0.35">
      <c r="A258" s="2" t="s">
        <v>97</v>
      </c>
      <c r="B258" s="57">
        <v>45670</v>
      </c>
      <c r="C258" s="34" t="str">
        <f>_xlfn.XLOOKUP(Sanitation!$B258,WW!A:A,WW!B:B)</f>
        <v>WW33</v>
      </c>
      <c r="D258" s="2" t="s">
        <v>100</v>
      </c>
      <c r="E258" s="2" t="s">
        <v>87</v>
      </c>
      <c r="F258" s="2" t="s">
        <v>403</v>
      </c>
      <c r="G258" s="89" t="s">
        <v>406</v>
      </c>
      <c r="K258" s="34">
        <v>0</v>
      </c>
      <c r="L258" s="34">
        <v>0</v>
      </c>
      <c r="M258" s="100">
        <f>Sanitation!$L258-Sanitation!$K258</f>
        <v>0</v>
      </c>
      <c r="N258" s="52"/>
      <c r="O258" s="34">
        <v>7</v>
      </c>
      <c r="P258" s="34">
        <v>6</v>
      </c>
      <c r="Q258" s="100">
        <f>Sanitation!$P258-Sanitation!$O258</f>
        <v>-1</v>
      </c>
    </row>
    <row r="259" spans="1:17" ht="26" x14ac:dyDescent="0.35">
      <c r="A259" s="2" t="s">
        <v>97</v>
      </c>
      <c r="B259" s="57">
        <v>45670</v>
      </c>
      <c r="C259" s="34" t="str">
        <f>_xlfn.XLOOKUP(Sanitation!$B259,WW!A:A,WW!B:B)</f>
        <v>WW33</v>
      </c>
      <c r="D259" s="2" t="s">
        <v>100</v>
      </c>
      <c r="E259" s="2" t="s">
        <v>87</v>
      </c>
      <c r="F259" s="2" t="s">
        <v>401</v>
      </c>
      <c r="G259" s="89" t="s">
        <v>400</v>
      </c>
      <c r="K259" s="34">
        <v>2</v>
      </c>
      <c r="L259" s="34">
        <v>2</v>
      </c>
      <c r="M259" s="100">
        <f>Sanitation!$L259-Sanitation!$K259</f>
        <v>0</v>
      </c>
      <c r="N259" s="52"/>
      <c r="O259" s="34">
        <v>0</v>
      </c>
      <c r="P259" s="34">
        <v>0</v>
      </c>
      <c r="Q259" s="100">
        <f>Sanitation!$P259-Sanitation!$O259</f>
        <v>0</v>
      </c>
    </row>
    <row r="260" spans="1:17" ht="13" x14ac:dyDescent="0.35">
      <c r="A260" s="2" t="s">
        <v>97</v>
      </c>
      <c r="B260" s="57">
        <v>45670</v>
      </c>
      <c r="C260" s="34" t="str">
        <f>_xlfn.XLOOKUP(Sanitation!$B260,WW!A:A,WW!B:B)</f>
        <v>WW33</v>
      </c>
      <c r="D260" s="2" t="s">
        <v>100</v>
      </c>
      <c r="E260" s="2" t="s">
        <v>87</v>
      </c>
      <c r="F260" s="2" t="s">
        <v>396</v>
      </c>
      <c r="G260" s="89" t="s">
        <v>395</v>
      </c>
      <c r="K260" s="34">
        <v>5</v>
      </c>
      <c r="L260" s="34">
        <v>6</v>
      </c>
      <c r="M260" s="100">
        <f>Sanitation!$L260-Sanitation!$K260</f>
        <v>1</v>
      </c>
      <c r="N260" s="52"/>
      <c r="O260" s="34">
        <v>13</v>
      </c>
      <c r="P260" s="34">
        <v>11</v>
      </c>
      <c r="Q260" s="100">
        <f>Sanitation!$P260-Sanitation!$O260</f>
        <v>-2</v>
      </c>
    </row>
    <row r="261" spans="1:17" ht="13" x14ac:dyDescent="0.35">
      <c r="A261" s="2" t="s">
        <v>97</v>
      </c>
      <c r="B261" s="57">
        <v>45670</v>
      </c>
      <c r="C261" s="34" t="str">
        <f>_xlfn.XLOOKUP(Sanitation!$B261,WW!A:A,WW!B:B)</f>
        <v>WW33</v>
      </c>
      <c r="D261" s="2" t="s">
        <v>100</v>
      </c>
      <c r="E261" s="2" t="s">
        <v>87</v>
      </c>
      <c r="F261" s="2" t="s">
        <v>405</v>
      </c>
      <c r="G261" s="89" t="s">
        <v>404</v>
      </c>
      <c r="K261" s="34">
        <v>0</v>
      </c>
      <c r="L261" s="34">
        <v>0</v>
      </c>
      <c r="M261" s="100">
        <f>Sanitation!$L261-Sanitation!$K261</f>
        <v>0</v>
      </c>
      <c r="N261" s="52"/>
      <c r="O261" s="34">
        <v>7</v>
      </c>
      <c r="P261" s="34">
        <v>6</v>
      </c>
      <c r="Q261" s="100">
        <f>Sanitation!$P261-Sanitation!$O261</f>
        <v>-1</v>
      </c>
    </row>
    <row r="262" spans="1:17" ht="26" x14ac:dyDescent="0.35">
      <c r="A262" s="2" t="s">
        <v>97</v>
      </c>
      <c r="B262" s="57">
        <v>45670</v>
      </c>
      <c r="C262" s="34" t="str">
        <f>_xlfn.XLOOKUP(Sanitation!$B262,WW!A:A,WW!B:B)</f>
        <v>WW33</v>
      </c>
      <c r="D262" s="2" t="s">
        <v>100</v>
      </c>
      <c r="E262" s="2"/>
      <c r="F262" s="2" t="s">
        <v>420</v>
      </c>
      <c r="G262" s="89" t="s">
        <v>421</v>
      </c>
      <c r="H262" s="89" t="s">
        <v>422</v>
      </c>
      <c r="K262" s="34">
        <v>0</v>
      </c>
      <c r="L262" s="34">
        <v>1</v>
      </c>
      <c r="M262" s="100">
        <f>Sanitation!$L262-Sanitation!$K262</f>
        <v>1</v>
      </c>
      <c r="N262" s="52"/>
      <c r="O262" s="34">
        <v>0</v>
      </c>
      <c r="P262" s="34">
        <v>0</v>
      </c>
      <c r="Q262" s="100">
        <f>Sanitation!$P262-Sanitation!$O262</f>
        <v>0</v>
      </c>
    </row>
    <row r="263" spans="1:17" ht="52" x14ac:dyDescent="0.35">
      <c r="A263" s="2" t="s">
        <v>97</v>
      </c>
      <c r="B263" s="57">
        <v>45670</v>
      </c>
      <c r="C263" s="34" t="str">
        <f>_xlfn.XLOOKUP(Sanitation!$B263,WW!A:A,WW!B:B)</f>
        <v>WW33</v>
      </c>
      <c r="D263" s="2" t="s">
        <v>100</v>
      </c>
      <c r="E263" s="2"/>
      <c r="F263" s="2" t="s">
        <v>443</v>
      </c>
      <c r="G263" s="89" t="s">
        <v>451</v>
      </c>
      <c r="L263" s="34">
        <v>4</v>
      </c>
      <c r="M263" s="100">
        <f>Sanitation!$L263-Sanitation!$K263</f>
        <v>4</v>
      </c>
      <c r="N263" s="52"/>
      <c r="Q263" s="100">
        <f>Sanitation!$P263-Sanitation!$O263</f>
        <v>0</v>
      </c>
    </row>
    <row r="264" spans="1:17" ht="50.25" customHeight="1" x14ac:dyDescent="0.35">
      <c r="A264" s="2" t="s">
        <v>97</v>
      </c>
      <c r="B264" s="57">
        <v>45676</v>
      </c>
      <c r="C264" s="34" t="str">
        <f>_xlfn.XLOOKUP(Sanitation!$B264,WW!A:A,WW!B:B)</f>
        <v>WW33</v>
      </c>
      <c r="D264" s="2" t="s">
        <v>100</v>
      </c>
      <c r="E264" s="2" t="s">
        <v>99</v>
      </c>
      <c r="F264" s="2" t="s">
        <v>448</v>
      </c>
      <c r="G264" s="89" t="s">
        <v>395</v>
      </c>
      <c r="K264" s="34">
        <f>9</f>
        <v>9</v>
      </c>
      <c r="L264" s="34">
        <v>9</v>
      </c>
      <c r="M264" s="100">
        <f>Sanitation!$L264-Sanitation!$K264</f>
        <v>0</v>
      </c>
      <c r="N264" s="52"/>
      <c r="O264" s="34">
        <v>13</v>
      </c>
      <c r="P264" s="34">
        <v>13</v>
      </c>
      <c r="Q264" s="100">
        <f>Sanitation!$P264-Sanitation!$O264</f>
        <v>0</v>
      </c>
    </row>
    <row r="265" spans="1:17" s="58" customFormat="1" ht="33" customHeight="1" x14ac:dyDescent="0.35">
      <c r="A265" s="58" t="s">
        <v>97</v>
      </c>
      <c r="B265" s="82">
        <v>45676</v>
      </c>
      <c r="C265" s="83" t="str">
        <f>_xlfn.XLOOKUP(Sanitation!$B265,WW!A:A,WW!B:B)</f>
        <v>WW33</v>
      </c>
      <c r="D265" s="58" t="s">
        <v>100</v>
      </c>
      <c r="E265" s="58" t="s">
        <v>99</v>
      </c>
      <c r="F265" s="58" t="s">
        <v>399</v>
      </c>
      <c r="G265" s="95" t="s">
        <v>445</v>
      </c>
      <c r="H265" s="95"/>
      <c r="K265" s="83">
        <f>2</f>
        <v>2</v>
      </c>
      <c r="L265" s="83">
        <v>1</v>
      </c>
      <c r="M265" s="101">
        <f>Sanitation!$L265-Sanitation!$K265</f>
        <v>-1</v>
      </c>
      <c r="N265" s="84"/>
      <c r="O265" s="83">
        <v>0</v>
      </c>
      <c r="P265" s="83">
        <v>0</v>
      </c>
      <c r="Q265" s="101">
        <f>Sanitation!$P265-Sanitation!$O265</f>
        <v>0</v>
      </c>
    </row>
    <row r="266" spans="1:17" ht="50.25" customHeight="1" x14ac:dyDescent="0.35">
      <c r="A266" s="2" t="s">
        <v>97</v>
      </c>
      <c r="B266" s="57">
        <v>45676</v>
      </c>
      <c r="C266" s="34" t="str">
        <f>_xlfn.XLOOKUP(Sanitation!$B266,WW!A:A,WW!B:B)</f>
        <v>WW33</v>
      </c>
      <c r="D266" s="2" t="s">
        <v>100</v>
      </c>
      <c r="E266" s="2" t="s">
        <v>99</v>
      </c>
      <c r="F266" s="2" t="s">
        <v>388</v>
      </c>
      <c r="G266" s="89" t="s">
        <v>428</v>
      </c>
      <c r="H266" s="89" t="s">
        <v>454</v>
      </c>
      <c r="K266" s="34">
        <f>9</f>
        <v>9</v>
      </c>
      <c r="L266" s="34">
        <v>10</v>
      </c>
      <c r="M266" s="100">
        <f>Sanitation!$L266-Sanitation!$K266</f>
        <v>1</v>
      </c>
      <c r="N266" s="52"/>
      <c r="O266" s="34">
        <v>13</v>
      </c>
      <c r="P266" s="34">
        <v>12</v>
      </c>
      <c r="Q266" s="100">
        <f>Sanitation!$P266-Sanitation!$O266</f>
        <v>-1</v>
      </c>
    </row>
    <row r="267" spans="1:17" s="58" customFormat="1" ht="26" x14ac:dyDescent="0.35">
      <c r="A267" s="58" t="s">
        <v>97</v>
      </c>
      <c r="B267" s="82">
        <v>45676</v>
      </c>
      <c r="C267" s="83" t="str">
        <f>_xlfn.XLOOKUP(Sanitation!$B267,WW!A:A,WW!B:B)</f>
        <v>WW33</v>
      </c>
      <c r="D267" s="58" t="s">
        <v>100</v>
      </c>
      <c r="E267" s="58" t="s">
        <v>99</v>
      </c>
      <c r="F267" s="58" t="s">
        <v>401</v>
      </c>
      <c r="G267" s="95" t="s">
        <v>446</v>
      </c>
      <c r="H267" s="95"/>
      <c r="K267" s="83">
        <f>2</f>
        <v>2</v>
      </c>
      <c r="L267" s="83">
        <v>2</v>
      </c>
      <c r="M267" s="101">
        <f>Sanitation!$L267-Sanitation!$K267</f>
        <v>0</v>
      </c>
      <c r="N267" s="84"/>
      <c r="O267" s="83">
        <v>0</v>
      </c>
      <c r="P267" s="83">
        <v>0</v>
      </c>
      <c r="Q267" s="101">
        <f>Sanitation!$P267-Sanitation!$O267</f>
        <v>0</v>
      </c>
    </row>
    <row r="268" spans="1:17" ht="13" x14ac:dyDescent="0.35">
      <c r="A268" s="2" t="s">
        <v>97</v>
      </c>
      <c r="B268" s="57">
        <v>45676</v>
      </c>
      <c r="C268" s="34" t="str">
        <f>_xlfn.XLOOKUP(Sanitation!$B268,WW!A:A,WW!B:B)</f>
        <v>WW33</v>
      </c>
      <c r="D268" s="2" t="s">
        <v>100</v>
      </c>
      <c r="E268" s="2" t="s">
        <v>87</v>
      </c>
      <c r="F268" s="2" t="s">
        <v>392</v>
      </c>
      <c r="G268" s="89" t="s">
        <v>413</v>
      </c>
      <c r="K268" s="34">
        <v>30</v>
      </c>
      <c r="L268" s="34">
        <v>26</v>
      </c>
      <c r="M268" s="100">
        <f>Sanitation!$L268-Sanitation!$K268</f>
        <v>-4</v>
      </c>
      <c r="N268" s="52"/>
      <c r="O268" s="34">
        <v>15</v>
      </c>
      <c r="P268" s="34">
        <v>14</v>
      </c>
      <c r="Q268" s="100">
        <f>Sanitation!$P268-Sanitation!$O268</f>
        <v>-1</v>
      </c>
    </row>
    <row r="269" spans="1:17" s="58" customFormat="1" ht="26" x14ac:dyDescent="0.35">
      <c r="A269" s="58" t="s">
        <v>97</v>
      </c>
      <c r="B269" s="82">
        <v>45676</v>
      </c>
      <c r="C269" s="83" t="str">
        <f>_xlfn.XLOOKUP(Sanitation!$B269,WW!A:A,WW!B:B)</f>
        <v>WW33</v>
      </c>
      <c r="D269" s="58" t="s">
        <v>100</v>
      </c>
      <c r="E269" s="58" t="s">
        <v>87</v>
      </c>
      <c r="F269" s="58" t="s">
        <v>401</v>
      </c>
      <c r="G269" s="95" t="s">
        <v>402</v>
      </c>
      <c r="H269" s="95"/>
      <c r="K269" s="83">
        <v>2</v>
      </c>
      <c r="L269" s="83">
        <v>2</v>
      </c>
      <c r="M269" s="101">
        <f>Sanitation!$L269-Sanitation!$K269</f>
        <v>0</v>
      </c>
      <c r="N269" s="84"/>
      <c r="O269" s="83">
        <v>0</v>
      </c>
      <c r="P269" s="83">
        <v>0</v>
      </c>
      <c r="Q269" s="101">
        <f>Sanitation!$P269-Sanitation!$O269</f>
        <v>0</v>
      </c>
    </row>
    <row r="270" spans="1:17" ht="13" x14ac:dyDescent="0.35">
      <c r="A270" s="2" t="s">
        <v>97</v>
      </c>
      <c r="B270" s="57">
        <v>45676</v>
      </c>
      <c r="C270" s="34" t="str">
        <f>_xlfn.XLOOKUP(Sanitation!$B270,WW!A:A,WW!B:B)</f>
        <v>WW33</v>
      </c>
      <c r="D270" s="2" t="s">
        <v>100</v>
      </c>
      <c r="E270" s="2" t="s">
        <v>87</v>
      </c>
      <c r="F270" s="2" t="s">
        <v>396</v>
      </c>
      <c r="G270" s="89" t="s">
        <v>411</v>
      </c>
      <c r="K270" s="34">
        <v>5</v>
      </c>
      <c r="L270" s="34">
        <v>6</v>
      </c>
      <c r="M270" s="100">
        <f>Sanitation!$L270-Sanitation!$K270</f>
        <v>1</v>
      </c>
      <c r="N270" s="52"/>
      <c r="O270" s="34">
        <v>13</v>
      </c>
      <c r="P270" s="34">
        <v>12</v>
      </c>
      <c r="Q270" s="100">
        <f>Sanitation!$P270-Sanitation!$O270</f>
        <v>-1</v>
      </c>
    </row>
    <row r="271" spans="1:17" s="58" customFormat="1" ht="13" x14ac:dyDescent="0.35">
      <c r="A271" s="58" t="s">
        <v>97</v>
      </c>
      <c r="B271" s="82">
        <v>45676</v>
      </c>
      <c r="C271" s="83" t="str">
        <f>_xlfn.XLOOKUP(Sanitation!$B271,WW!A:A,WW!B:B)</f>
        <v>WW33</v>
      </c>
      <c r="D271" s="58" t="s">
        <v>100</v>
      </c>
      <c r="E271" s="58" t="s">
        <v>87</v>
      </c>
      <c r="F271" s="58" t="s">
        <v>405</v>
      </c>
      <c r="G271" s="95" t="s">
        <v>406</v>
      </c>
      <c r="H271" s="95"/>
      <c r="K271" s="83">
        <v>0</v>
      </c>
      <c r="L271" s="83">
        <v>0</v>
      </c>
      <c r="M271" s="101">
        <f>Sanitation!$L271-Sanitation!$K271</f>
        <v>0</v>
      </c>
      <c r="N271" s="84"/>
      <c r="O271" s="83">
        <v>7</v>
      </c>
      <c r="P271" s="83">
        <v>6</v>
      </c>
      <c r="Q271" s="101">
        <f>Sanitation!$P271-Sanitation!$O271</f>
        <v>-1</v>
      </c>
    </row>
    <row r="272" spans="1:17" ht="26" x14ac:dyDescent="0.35">
      <c r="A272" s="2" t="s">
        <v>97</v>
      </c>
      <c r="B272" s="57">
        <v>45676</v>
      </c>
      <c r="C272" s="34" t="str">
        <f>_xlfn.XLOOKUP(Sanitation!$B272,WW!A:A,WW!B:B)</f>
        <v>WW33</v>
      </c>
      <c r="D272" s="2" t="s">
        <v>100</v>
      </c>
      <c r="E272" s="2" t="s">
        <v>87</v>
      </c>
      <c r="F272" s="2" t="s">
        <v>399</v>
      </c>
      <c r="G272" s="89" t="s">
        <v>400</v>
      </c>
      <c r="K272" s="34">
        <v>2</v>
      </c>
      <c r="L272" s="34">
        <v>2</v>
      </c>
      <c r="M272" s="100">
        <f>Sanitation!$L272-Sanitation!$K272</f>
        <v>0</v>
      </c>
      <c r="N272" s="52"/>
      <c r="O272" s="34">
        <v>0</v>
      </c>
      <c r="P272" s="34">
        <v>0</v>
      </c>
      <c r="Q272" s="100">
        <f>Sanitation!$P272-Sanitation!$O272</f>
        <v>0</v>
      </c>
    </row>
    <row r="273" spans="1:18" s="58" customFormat="1" ht="13" x14ac:dyDescent="0.35">
      <c r="A273" s="58" t="s">
        <v>97</v>
      </c>
      <c r="B273" s="82">
        <v>45676</v>
      </c>
      <c r="C273" s="83" t="str">
        <f>_xlfn.XLOOKUP(Sanitation!$B273,WW!A:A,WW!B:B)</f>
        <v>WW33</v>
      </c>
      <c r="D273" s="58" t="s">
        <v>100</v>
      </c>
      <c r="E273" s="58" t="s">
        <v>87</v>
      </c>
      <c r="F273" s="58" t="s">
        <v>394</v>
      </c>
      <c r="G273" s="95" t="s">
        <v>395</v>
      </c>
      <c r="H273" s="95"/>
      <c r="K273" s="83">
        <v>5</v>
      </c>
      <c r="L273" s="83">
        <v>6</v>
      </c>
      <c r="M273" s="101">
        <f>Sanitation!$L273-Sanitation!$K273</f>
        <v>1</v>
      </c>
      <c r="N273" s="84"/>
      <c r="O273" s="83">
        <v>13</v>
      </c>
      <c r="P273" s="83">
        <v>12</v>
      </c>
      <c r="Q273" s="101">
        <f>Sanitation!$P273-Sanitation!$O273</f>
        <v>-1</v>
      </c>
    </row>
    <row r="274" spans="1:18" ht="13" x14ac:dyDescent="0.35">
      <c r="A274" s="2" t="s">
        <v>97</v>
      </c>
      <c r="B274" s="57">
        <v>45676</v>
      </c>
      <c r="C274" s="34" t="str">
        <f>_xlfn.XLOOKUP(Sanitation!$B274,WW!A:A,WW!B:B)</f>
        <v>WW33</v>
      </c>
      <c r="D274" s="2" t="s">
        <v>100</v>
      </c>
      <c r="E274" s="2" t="s">
        <v>87</v>
      </c>
      <c r="F274" s="2" t="s">
        <v>403</v>
      </c>
      <c r="G274" s="89" t="s">
        <v>404</v>
      </c>
      <c r="K274" s="34">
        <v>0</v>
      </c>
      <c r="L274" s="34">
        <v>0</v>
      </c>
      <c r="M274" s="100">
        <f>Sanitation!$L274-Sanitation!$K274</f>
        <v>0</v>
      </c>
      <c r="N274" s="52"/>
      <c r="O274" s="34">
        <v>7</v>
      </c>
      <c r="P274" s="34">
        <v>7</v>
      </c>
      <c r="Q274" s="100">
        <f>Sanitation!$P274-Sanitation!$O274</f>
        <v>0</v>
      </c>
    </row>
    <row r="275" spans="1:18" s="58" customFormat="1" ht="26" x14ac:dyDescent="0.35">
      <c r="A275" s="58" t="s">
        <v>97</v>
      </c>
      <c r="B275" s="82">
        <v>45676</v>
      </c>
      <c r="C275" s="83" t="str">
        <f>_xlfn.XLOOKUP(Sanitation!$B275,WW!A:A,WW!B:B)</f>
        <v>WW33</v>
      </c>
      <c r="D275" s="58" t="s">
        <v>100</v>
      </c>
      <c r="F275" s="58" t="s">
        <v>420</v>
      </c>
      <c r="G275" s="95" t="s">
        <v>421</v>
      </c>
      <c r="H275" s="95" t="s">
        <v>422</v>
      </c>
      <c r="K275" s="83">
        <v>0</v>
      </c>
      <c r="L275" s="83">
        <v>1</v>
      </c>
      <c r="M275" s="101">
        <f>Sanitation!$L275-Sanitation!$K275</f>
        <v>1</v>
      </c>
      <c r="N275" s="84"/>
      <c r="O275" s="83">
        <v>0</v>
      </c>
      <c r="P275" s="83">
        <v>0</v>
      </c>
      <c r="Q275" s="101">
        <f>Sanitation!$P275-Sanitation!$O275</f>
        <v>0</v>
      </c>
    </row>
    <row r="276" spans="1:18" ht="75.75" customHeight="1" x14ac:dyDescent="0.35">
      <c r="A276" s="2" t="s">
        <v>97</v>
      </c>
      <c r="B276" s="57">
        <v>45676</v>
      </c>
      <c r="C276" s="34" t="str">
        <f>_xlfn.XLOOKUP(Sanitation!$B276,WW!A:A,WW!B:B)</f>
        <v>WW33</v>
      </c>
      <c r="D276" s="2" t="s">
        <v>100</v>
      </c>
      <c r="E276" s="2"/>
      <c r="F276" s="2" t="s">
        <v>443</v>
      </c>
      <c r="G276" s="89" t="s">
        <v>451</v>
      </c>
      <c r="L276" s="34">
        <v>6</v>
      </c>
      <c r="M276" s="100">
        <f>Sanitation!$L276-Sanitation!$K276</f>
        <v>6</v>
      </c>
      <c r="N276" s="52"/>
      <c r="Q276" s="100">
        <f>Sanitation!$P276-Sanitation!$O276</f>
        <v>0</v>
      </c>
    </row>
    <row r="277" spans="1:18" ht="24.75" customHeight="1" x14ac:dyDescent="0.35">
      <c r="A277" s="73" t="s">
        <v>97</v>
      </c>
      <c r="B277" s="74">
        <v>45682</v>
      </c>
      <c r="C277" s="75" t="str">
        <f>_xlfn.XLOOKUP(Sanitation!$B277,WW!A:A,WW!B:B)</f>
        <v>WW34</v>
      </c>
      <c r="D277" s="73" t="s">
        <v>100</v>
      </c>
      <c r="E277" s="73" t="s">
        <v>99</v>
      </c>
      <c r="F277" s="73" t="s">
        <v>448</v>
      </c>
      <c r="G277" s="88" t="s">
        <v>395</v>
      </c>
      <c r="H277" s="88" t="s">
        <v>455</v>
      </c>
      <c r="I277" s="73"/>
      <c r="J277" s="73"/>
      <c r="K277" s="75">
        <f>9</f>
        <v>9</v>
      </c>
      <c r="L277" s="75">
        <v>9</v>
      </c>
      <c r="M277" s="102">
        <f>Sanitation!$L277-Sanitation!$K277</f>
        <v>0</v>
      </c>
      <c r="N277" s="85"/>
      <c r="O277" s="75">
        <v>13</v>
      </c>
      <c r="P277" s="75">
        <v>13</v>
      </c>
      <c r="Q277" s="102">
        <f>Sanitation!$P277-Sanitation!$O277</f>
        <v>0</v>
      </c>
      <c r="R277" s="73"/>
    </row>
    <row r="278" spans="1:18" ht="26" x14ac:dyDescent="0.35">
      <c r="A278" s="2" t="s">
        <v>97</v>
      </c>
      <c r="B278" s="57">
        <v>45682</v>
      </c>
      <c r="C278" s="34" t="str">
        <f>_xlfn.XLOOKUP(Sanitation!$B278,WW!A:A,WW!B:B)</f>
        <v>WW34</v>
      </c>
      <c r="D278" s="2" t="s">
        <v>100</v>
      </c>
      <c r="E278" s="2" t="s">
        <v>99</v>
      </c>
      <c r="F278" s="2" t="s">
        <v>399</v>
      </c>
      <c r="G278" s="89" t="s">
        <v>445</v>
      </c>
      <c r="K278" s="34">
        <f>2</f>
        <v>2</v>
      </c>
      <c r="L278" s="34">
        <v>1</v>
      </c>
      <c r="M278" s="100">
        <f>Sanitation!$L278-Sanitation!$K278</f>
        <v>-1</v>
      </c>
      <c r="N278" s="52"/>
      <c r="O278" s="34">
        <v>0</v>
      </c>
      <c r="P278" s="34">
        <v>0</v>
      </c>
      <c r="Q278" s="100">
        <f>Sanitation!$P278-Sanitation!$O278</f>
        <v>0</v>
      </c>
    </row>
    <row r="279" spans="1:18" ht="51.75" customHeight="1" x14ac:dyDescent="0.35">
      <c r="A279" s="73" t="s">
        <v>97</v>
      </c>
      <c r="B279" s="74">
        <v>45682</v>
      </c>
      <c r="C279" s="75" t="str">
        <f>_xlfn.XLOOKUP(Sanitation!$B279,WW!A:A,WW!B:B)</f>
        <v>WW34</v>
      </c>
      <c r="D279" s="73" t="s">
        <v>33</v>
      </c>
      <c r="E279" s="73" t="s">
        <v>99</v>
      </c>
      <c r="F279" s="73" t="s">
        <v>388</v>
      </c>
      <c r="G279" s="88" t="s">
        <v>428</v>
      </c>
      <c r="H279" s="88" t="s">
        <v>456</v>
      </c>
      <c r="I279" s="73"/>
      <c r="J279" s="73"/>
      <c r="K279" s="75">
        <f>9</f>
        <v>9</v>
      </c>
      <c r="L279" s="75">
        <v>10</v>
      </c>
      <c r="M279" s="102">
        <f>Sanitation!$L279-Sanitation!$K279</f>
        <v>1</v>
      </c>
      <c r="N279" s="85"/>
      <c r="O279" s="75">
        <v>13</v>
      </c>
      <c r="P279" s="75">
        <v>14</v>
      </c>
      <c r="Q279" s="102">
        <f>Sanitation!$P279-Sanitation!$O279</f>
        <v>1</v>
      </c>
      <c r="R279" s="73"/>
    </row>
    <row r="280" spans="1:18" ht="26" x14ac:dyDescent="0.35">
      <c r="A280" s="2" t="s">
        <v>97</v>
      </c>
      <c r="B280" s="57">
        <v>45682</v>
      </c>
      <c r="C280" s="34" t="str">
        <f>_xlfn.XLOOKUP(Sanitation!$B280,WW!A:A,WW!B:B)</f>
        <v>WW34</v>
      </c>
      <c r="D280" s="2" t="s">
        <v>33</v>
      </c>
      <c r="E280" s="2" t="s">
        <v>99</v>
      </c>
      <c r="F280" s="2" t="s">
        <v>401</v>
      </c>
      <c r="G280" s="89" t="s">
        <v>446</v>
      </c>
      <c r="K280" s="34">
        <f>2</f>
        <v>2</v>
      </c>
      <c r="L280" s="34">
        <v>2</v>
      </c>
      <c r="M280" s="100">
        <f>Sanitation!$L280-Sanitation!$K280</f>
        <v>0</v>
      </c>
      <c r="N280" s="52"/>
      <c r="O280" s="34">
        <v>0</v>
      </c>
      <c r="P280" s="34">
        <v>0</v>
      </c>
      <c r="Q280" s="100">
        <f>Sanitation!$P280-Sanitation!$O280</f>
        <v>0</v>
      </c>
    </row>
    <row r="281" spans="1:18" ht="49.5" customHeight="1" x14ac:dyDescent="0.35">
      <c r="A281" s="73" t="s">
        <v>97</v>
      </c>
      <c r="B281" s="74">
        <v>45682</v>
      </c>
      <c r="C281" s="75" t="str">
        <f>_xlfn.XLOOKUP(Sanitation!$B281,WW!A:A,WW!B:B)</f>
        <v>WW34</v>
      </c>
      <c r="D281" s="2" t="s">
        <v>103</v>
      </c>
      <c r="E281" s="73" t="s">
        <v>87</v>
      </c>
      <c r="F281" s="73" t="s">
        <v>392</v>
      </c>
      <c r="G281" s="88" t="s">
        <v>413</v>
      </c>
      <c r="H281" s="88" t="s">
        <v>457</v>
      </c>
      <c r="I281" s="73"/>
      <c r="J281" s="73"/>
      <c r="K281" s="75">
        <v>30</v>
      </c>
      <c r="L281" s="75">
        <v>26</v>
      </c>
      <c r="M281" s="102">
        <f>Sanitation!$L281-Sanitation!$K281</f>
        <v>-4</v>
      </c>
      <c r="N281" s="85"/>
      <c r="O281" s="75">
        <v>15</v>
      </c>
      <c r="P281" s="75">
        <v>15</v>
      </c>
      <c r="Q281" s="102">
        <f>Sanitation!$P281-Sanitation!$O281</f>
        <v>0</v>
      </c>
      <c r="R281" s="73"/>
    </row>
    <row r="282" spans="1:18" ht="26" x14ac:dyDescent="0.35">
      <c r="A282" s="2" t="s">
        <v>97</v>
      </c>
      <c r="B282" s="57">
        <v>45682</v>
      </c>
      <c r="C282" s="34" t="str">
        <f>_xlfn.XLOOKUP(Sanitation!$B282,WW!A:A,WW!B:B)</f>
        <v>WW34</v>
      </c>
      <c r="D282" s="2" t="s">
        <v>100</v>
      </c>
      <c r="E282" s="2" t="s">
        <v>87</v>
      </c>
      <c r="F282" s="2" t="s">
        <v>399</v>
      </c>
      <c r="G282" s="89" t="s">
        <v>447</v>
      </c>
      <c r="K282" s="34">
        <v>2</v>
      </c>
      <c r="L282" s="34">
        <v>2</v>
      </c>
      <c r="M282" s="100">
        <f>Sanitation!$L282-Sanitation!$K282</f>
        <v>0</v>
      </c>
      <c r="N282" s="52"/>
      <c r="O282" s="34">
        <v>0</v>
      </c>
      <c r="P282" s="34">
        <v>0</v>
      </c>
      <c r="Q282" s="100">
        <f>Sanitation!$P282-Sanitation!$O282</f>
        <v>0</v>
      </c>
    </row>
    <row r="283" spans="1:18" ht="13" x14ac:dyDescent="0.35">
      <c r="A283" s="73" t="s">
        <v>97</v>
      </c>
      <c r="B283" s="74">
        <v>45682</v>
      </c>
      <c r="C283" s="75" t="str">
        <f>_xlfn.XLOOKUP(Sanitation!$B283,WW!A:A,WW!B:B)</f>
        <v>WW34</v>
      </c>
      <c r="D283" s="73" t="s">
        <v>100</v>
      </c>
      <c r="E283" s="73" t="s">
        <v>87</v>
      </c>
      <c r="F283" s="73" t="s">
        <v>394</v>
      </c>
      <c r="G283" s="88" t="s">
        <v>427</v>
      </c>
      <c r="H283" s="88"/>
      <c r="I283" s="73"/>
      <c r="J283" s="73"/>
      <c r="K283" s="75">
        <v>5</v>
      </c>
      <c r="L283" s="75">
        <v>6</v>
      </c>
      <c r="M283" s="102">
        <f>Sanitation!$L283-Sanitation!$K283</f>
        <v>1</v>
      </c>
      <c r="N283" s="85"/>
      <c r="O283" s="75">
        <v>13</v>
      </c>
      <c r="P283" s="75">
        <v>12</v>
      </c>
      <c r="Q283" s="102">
        <f>Sanitation!$P283-Sanitation!$O283</f>
        <v>-1</v>
      </c>
      <c r="R283" s="73"/>
    </row>
    <row r="284" spans="1:18" ht="13" x14ac:dyDescent="0.35">
      <c r="A284" s="2" t="s">
        <v>97</v>
      </c>
      <c r="B284" s="57">
        <v>45682</v>
      </c>
      <c r="C284" s="34" t="str">
        <f>_xlfn.XLOOKUP(Sanitation!$B284,WW!A:A,WW!B:B)</f>
        <v>WW34</v>
      </c>
      <c r="D284" s="2" t="s">
        <v>100</v>
      </c>
      <c r="E284" s="2" t="s">
        <v>87</v>
      </c>
      <c r="F284" s="2" t="s">
        <v>403</v>
      </c>
      <c r="G284" s="89" t="s">
        <v>404</v>
      </c>
      <c r="K284" s="34">
        <v>0</v>
      </c>
      <c r="L284" s="34">
        <v>0</v>
      </c>
      <c r="M284" s="100">
        <f>Sanitation!$L284-Sanitation!$K284</f>
        <v>0</v>
      </c>
      <c r="N284" s="52"/>
      <c r="O284" s="34">
        <v>7</v>
      </c>
      <c r="P284" s="34">
        <v>7</v>
      </c>
      <c r="Q284" s="100">
        <f>Sanitation!$P284-Sanitation!$O284</f>
        <v>0</v>
      </c>
    </row>
    <row r="285" spans="1:18" ht="26" x14ac:dyDescent="0.35">
      <c r="A285" s="73" t="s">
        <v>97</v>
      </c>
      <c r="B285" s="74">
        <v>45682</v>
      </c>
      <c r="C285" s="75" t="str">
        <f>_xlfn.XLOOKUP(Sanitation!$B285,WW!A:A,WW!B:B)</f>
        <v>WW34</v>
      </c>
      <c r="D285" s="73" t="s">
        <v>33</v>
      </c>
      <c r="E285" s="73" t="s">
        <v>87</v>
      </c>
      <c r="F285" s="73" t="s">
        <v>401</v>
      </c>
      <c r="G285" s="88" t="s">
        <v>402</v>
      </c>
      <c r="H285" s="88"/>
      <c r="I285" s="73"/>
      <c r="J285" s="73"/>
      <c r="K285" s="75">
        <v>2</v>
      </c>
      <c r="L285" s="75">
        <v>2</v>
      </c>
      <c r="M285" s="102">
        <f>Sanitation!$L285-Sanitation!$K285</f>
        <v>0</v>
      </c>
      <c r="N285" s="85"/>
      <c r="O285" s="75">
        <v>0</v>
      </c>
      <c r="P285" s="75">
        <v>0</v>
      </c>
      <c r="Q285" s="102">
        <f>Sanitation!$P285-Sanitation!$O285</f>
        <v>0</v>
      </c>
      <c r="R285" s="73"/>
    </row>
    <row r="286" spans="1:18" ht="13" x14ac:dyDescent="0.35">
      <c r="A286" s="2" t="s">
        <v>97</v>
      </c>
      <c r="B286" s="57">
        <v>45682</v>
      </c>
      <c r="C286" s="34" t="str">
        <f>_xlfn.XLOOKUP(Sanitation!$B286,WW!A:A,WW!B:B)</f>
        <v>WW34</v>
      </c>
      <c r="D286" s="2" t="s">
        <v>33</v>
      </c>
      <c r="E286" s="2" t="s">
        <v>87</v>
      </c>
      <c r="F286" s="2" t="s">
        <v>396</v>
      </c>
      <c r="G286" s="89" t="s">
        <v>411</v>
      </c>
      <c r="K286" s="34">
        <v>5</v>
      </c>
      <c r="L286" s="34">
        <v>6</v>
      </c>
      <c r="M286" s="100">
        <f>Sanitation!$L286-Sanitation!$K286</f>
        <v>1</v>
      </c>
      <c r="N286" s="52"/>
      <c r="O286" s="34">
        <v>13</v>
      </c>
      <c r="P286" s="34">
        <v>13</v>
      </c>
      <c r="Q286" s="100">
        <f>Sanitation!$P286-Sanitation!$O286</f>
        <v>0</v>
      </c>
    </row>
    <row r="287" spans="1:18" ht="13" x14ac:dyDescent="0.35">
      <c r="A287" s="73" t="s">
        <v>97</v>
      </c>
      <c r="B287" s="74">
        <v>45682</v>
      </c>
      <c r="C287" s="75" t="str">
        <f>_xlfn.XLOOKUP(Sanitation!$B287,WW!A:A,WW!B:B)</f>
        <v>WW34</v>
      </c>
      <c r="D287" s="73" t="s">
        <v>33</v>
      </c>
      <c r="E287" s="73" t="s">
        <v>87</v>
      </c>
      <c r="F287" s="73" t="s">
        <v>405</v>
      </c>
      <c r="G287" s="88" t="s">
        <v>406</v>
      </c>
      <c r="H287" s="88"/>
      <c r="I287" s="73"/>
      <c r="J287" s="73"/>
      <c r="K287" s="75">
        <v>0</v>
      </c>
      <c r="L287" s="75">
        <v>0</v>
      </c>
      <c r="M287" s="102">
        <f>Sanitation!$L287-Sanitation!$K287</f>
        <v>0</v>
      </c>
      <c r="N287" s="85"/>
      <c r="O287" s="75">
        <v>7</v>
      </c>
      <c r="P287" s="75">
        <v>7</v>
      </c>
      <c r="Q287" s="102">
        <f>Sanitation!$P287-Sanitation!$O287</f>
        <v>0</v>
      </c>
      <c r="R287" s="73"/>
    </row>
    <row r="288" spans="1:18" ht="26" x14ac:dyDescent="0.35">
      <c r="A288" s="2" t="s">
        <v>97</v>
      </c>
      <c r="B288" s="57">
        <v>45682</v>
      </c>
      <c r="C288" s="34" t="str">
        <f>_xlfn.XLOOKUP(Sanitation!$B288,WW!A:A,WW!B:B)</f>
        <v>WW34</v>
      </c>
      <c r="D288" s="2" t="s">
        <v>100</v>
      </c>
      <c r="E288" s="2"/>
      <c r="F288" s="2" t="s">
        <v>420</v>
      </c>
      <c r="G288" s="89" t="s">
        <v>421</v>
      </c>
      <c r="H288" s="89" t="s">
        <v>422</v>
      </c>
      <c r="K288" s="34">
        <v>0</v>
      </c>
      <c r="L288" s="34">
        <v>1</v>
      </c>
      <c r="M288" s="100">
        <f>Sanitation!$L288-Sanitation!$K288</f>
        <v>1</v>
      </c>
      <c r="N288" s="52"/>
      <c r="O288" s="34">
        <v>0</v>
      </c>
      <c r="P288" s="34">
        <v>0</v>
      </c>
      <c r="Q288" s="100">
        <f>Sanitation!$P288-Sanitation!$O288</f>
        <v>0</v>
      </c>
    </row>
    <row r="289" spans="1:18" ht="70.5" customHeight="1" x14ac:dyDescent="0.35">
      <c r="A289" s="73" t="s">
        <v>97</v>
      </c>
      <c r="B289" s="74">
        <v>45682</v>
      </c>
      <c r="C289" s="75" t="str">
        <f>_xlfn.XLOOKUP(Sanitation!$B289,WW!A:A,WW!B:B)</f>
        <v>WW34</v>
      </c>
      <c r="D289" s="73" t="s">
        <v>103</v>
      </c>
      <c r="E289" s="73"/>
      <c r="F289" s="73" t="s">
        <v>443</v>
      </c>
      <c r="G289" s="88" t="s">
        <v>451</v>
      </c>
      <c r="H289" s="88"/>
      <c r="I289" s="73"/>
      <c r="J289" s="73"/>
      <c r="K289" s="75"/>
      <c r="L289" s="75">
        <v>5</v>
      </c>
      <c r="M289" s="102">
        <f>Sanitation!$L289-Sanitation!$K289</f>
        <v>5</v>
      </c>
      <c r="N289" s="85"/>
      <c r="O289" s="75"/>
      <c r="P289" s="75"/>
      <c r="Q289" s="102">
        <f>Sanitation!$P289-Sanitation!$O289</f>
        <v>0</v>
      </c>
      <c r="R289" s="73"/>
    </row>
    <row r="290" spans="1:18" ht="66.75" customHeight="1" x14ac:dyDescent="0.35">
      <c r="A290" s="2" t="s">
        <v>97</v>
      </c>
      <c r="B290" s="57">
        <v>45689</v>
      </c>
      <c r="C290" s="34" t="str">
        <f>_xlfn.XLOOKUP(Sanitation!$B290,WW!A:A,WW!B:B)</f>
        <v>WW35</v>
      </c>
      <c r="D290" s="2" t="s">
        <v>100</v>
      </c>
      <c r="E290" s="2" t="s">
        <v>99</v>
      </c>
      <c r="F290" s="2" t="s">
        <v>448</v>
      </c>
      <c r="G290" s="89" t="s">
        <v>395</v>
      </c>
      <c r="H290" s="89" t="s">
        <v>458</v>
      </c>
      <c r="K290" s="34">
        <f>9</f>
        <v>9</v>
      </c>
      <c r="L290" s="34">
        <v>9</v>
      </c>
      <c r="M290" s="100">
        <f>Sanitation!$L290-Sanitation!$K290</f>
        <v>0</v>
      </c>
      <c r="N290" s="52"/>
      <c r="O290" s="34">
        <v>13</v>
      </c>
      <c r="P290" s="34">
        <v>15</v>
      </c>
      <c r="Q290" s="100">
        <f>Sanitation!$P290-Sanitation!$O290</f>
        <v>2</v>
      </c>
      <c r="R290" s="2">
        <f>Sanitation!$P290-Sanitation!$O290</f>
        <v>2</v>
      </c>
    </row>
    <row r="291" spans="1:18" ht="31.5" customHeight="1" x14ac:dyDescent="0.35">
      <c r="A291" s="58" t="s">
        <v>97</v>
      </c>
      <c r="B291" s="82">
        <v>45689</v>
      </c>
      <c r="C291" s="83" t="str">
        <f>_xlfn.XLOOKUP(Sanitation!$B291,WW!A:A,WW!B:B)</f>
        <v>WW35</v>
      </c>
      <c r="D291" s="58" t="s">
        <v>100</v>
      </c>
      <c r="E291" s="58" t="s">
        <v>99</v>
      </c>
      <c r="F291" s="58" t="s">
        <v>401</v>
      </c>
      <c r="G291" s="95" t="s">
        <v>445</v>
      </c>
      <c r="H291" s="95"/>
      <c r="I291" s="58"/>
      <c r="J291" s="58"/>
      <c r="K291" s="83">
        <f>2</f>
        <v>2</v>
      </c>
      <c r="L291" s="83">
        <v>2</v>
      </c>
      <c r="M291" s="101">
        <f>Sanitation!$L291-Sanitation!$K291</f>
        <v>0</v>
      </c>
      <c r="N291" s="84"/>
      <c r="O291" s="83">
        <v>0</v>
      </c>
      <c r="P291" s="83">
        <v>0</v>
      </c>
      <c r="Q291" s="101">
        <f>Sanitation!$P291-Sanitation!$O291</f>
        <v>0</v>
      </c>
      <c r="R291" s="58"/>
    </row>
    <row r="292" spans="1:18" ht="36.75" customHeight="1" x14ac:dyDescent="0.35">
      <c r="A292" s="2" t="s">
        <v>97</v>
      </c>
      <c r="B292" s="57">
        <v>45689</v>
      </c>
      <c r="C292" s="34" t="str">
        <f>_xlfn.XLOOKUP(Sanitation!$B292,WW!A:A,WW!B:B)</f>
        <v>WW35</v>
      </c>
      <c r="D292" s="2" t="s">
        <v>100</v>
      </c>
      <c r="E292" s="2" t="s">
        <v>99</v>
      </c>
      <c r="F292" s="2" t="s">
        <v>388</v>
      </c>
      <c r="G292" s="89" t="s">
        <v>428</v>
      </c>
      <c r="H292" s="89" t="s">
        <v>459</v>
      </c>
      <c r="K292" s="34">
        <f>9</f>
        <v>9</v>
      </c>
      <c r="L292" s="34">
        <v>10</v>
      </c>
      <c r="M292" s="100">
        <f>Sanitation!$L292-Sanitation!$K292</f>
        <v>1</v>
      </c>
      <c r="N292" s="52"/>
      <c r="O292" s="34">
        <v>13</v>
      </c>
      <c r="P292" s="34">
        <v>14</v>
      </c>
      <c r="Q292" s="100">
        <f>Sanitation!$P292-Sanitation!$O292</f>
        <v>1</v>
      </c>
    </row>
    <row r="293" spans="1:18" ht="30.75" customHeight="1" x14ac:dyDescent="0.35">
      <c r="A293" s="58" t="s">
        <v>97</v>
      </c>
      <c r="B293" s="82">
        <v>45689</v>
      </c>
      <c r="C293" s="83" t="str">
        <f>_xlfn.XLOOKUP(Sanitation!$B293,WW!A:A,WW!B:B)</f>
        <v>WW35</v>
      </c>
      <c r="D293" s="58" t="s">
        <v>100</v>
      </c>
      <c r="E293" s="58" t="s">
        <v>99</v>
      </c>
      <c r="F293" s="58" t="s">
        <v>399</v>
      </c>
      <c r="G293" s="95" t="s">
        <v>446</v>
      </c>
      <c r="H293" s="95"/>
      <c r="I293" s="58"/>
      <c r="J293" s="58"/>
      <c r="K293" s="83">
        <f>2</f>
        <v>2</v>
      </c>
      <c r="L293" s="83">
        <v>1</v>
      </c>
      <c r="M293" s="101">
        <f>Sanitation!$L293-Sanitation!$K293</f>
        <v>-1</v>
      </c>
      <c r="N293" s="84"/>
      <c r="O293" s="83">
        <v>0</v>
      </c>
      <c r="P293" s="83">
        <v>0</v>
      </c>
      <c r="Q293" s="101">
        <f>Sanitation!$P293-Sanitation!$O293</f>
        <v>0</v>
      </c>
      <c r="R293" s="58"/>
    </row>
    <row r="294" spans="1:18" ht="35.25" customHeight="1" x14ac:dyDescent="0.35">
      <c r="A294" s="2" t="s">
        <v>97</v>
      </c>
      <c r="B294" s="57">
        <v>45689</v>
      </c>
      <c r="C294" s="34" t="str">
        <f>_xlfn.XLOOKUP(Sanitation!$B294,WW!A:A,WW!B:B)</f>
        <v>WW35</v>
      </c>
      <c r="D294" s="2" t="s">
        <v>100</v>
      </c>
      <c r="E294" s="2" t="s">
        <v>87</v>
      </c>
      <c r="F294" s="2" t="s">
        <v>392</v>
      </c>
      <c r="G294" s="89" t="s">
        <v>413</v>
      </c>
      <c r="H294" s="89" t="s">
        <v>459</v>
      </c>
      <c r="K294" s="34">
        <v>30</v>
      </c>
      <c r="L294" s="34">
        <v>26</v>
      </c>
      <c r="M294" s="100">
        <f>Sanitation!$L294-Sanitation!$K294</f>
        <v>-4</v>
      </c>
      <c r="N294" s="52"/>
      <c r="O294" s="34">
        <v>15</v>
      </c>
      <c r="P294" s="34">
        <v>14</v>
      </c>
      <c r="Q294" s="100">
        <f>Sanitation!$P294-Sanitation!$O294</f>
        <v>-1</v>
      </c>
    </row>
    <row r="295" spans="1:18" ht="44.25" customHeight="1" x14ac:dyDescent="0.35">
      <c r="A295" s="58" t="s">
        <v>97</v>
      </c>
      <c r="B295" s="82">
        <v>45689</v>
      </c>
      <c r="C295" s="83" t="str">
        <f>_xlfn.XLOOKUP(Sanitation!$B295,WW!A:A,WW!B:B)</f>
        <v>WW35</v>
      </c>
      <c r="D295" s="58" t="s">
        <v>100</v>
      </c>
      <c r="E295" s="58" t="s">
        <v>87</v>
      </c>
      <c r="F295" s="58" t="s">
        <v>399</v>
      </c>
      <c r="G295" s="95" t="s">
        <v>402</v>
      </c>
      <c r="H295" s="95"/>
      <c r="I295" s="58"/>
      <c r="J295" s="58"/>
      <c r="K295" s="83">
        <v>2</v>
      </c>
      <c r="L295" s="83">
        <v>2</v>
      </c>
      <c r="M295" s="101">
        <f>Sanitation!$L295-Sanitation!$K295</f>
        <v>0</v>
      </c>
      <c r="N295" s="84"/>
      <c r="O295" s="83">
        <v>0</v>
      </c>
      <c r="P295" s="83">
        <v>0</v>
      </c>
      <c r="Q295" s="101">
        <f>Sanitation!$P295-Sanitation!$O295</f>
        <v>0</v>
      </c>
      <c r="R295" s="58"/>
    </row>
    <row r="296" spans="1:18" ht="20.25" customHeight="1" x14ac:dyDescent="0.35">
      <c r="A296" s="2" t="s">
        <v>97</v>
      </c>
      <c r="B296" s="57">
        <v>45689</v>
      </c>
      <c r="C296" s="34" t="str">
        <f>_xlfn.XLOOKUP(Sanitation!$B296,WW!A:A,WW!B:B)</f>
        <v>WW35</v>
      </c>
      <c r="D296" s="2" t="s">
        <v>100</v>
      </c>
      <c r="E296" s="2" t="s">
        <v>87</v>
      </c>
      <c r="F296" s="2" t="s">
        <v>394</v>
      </c>
      <c r="G296" s="89" t="s">
        <v>411</v>
      </c>
      <c r="K296" s="34">
        <v>5</v>
      </c>
      <c r="L296" s="34">
        <v>6</v>
      </c>
      <c r="M296" s="100">
        <f>Sanitation!$L296-Sanitation!$K296</f>
        <v>1</v>
      </c>
      <c r="N296" s="52"/>
      <c r="O296" s="34">
        <v>13</v>
      </c>
      <c r="P296" s="34">
        <v>12</v>
      </c>
      <c r="Q296" s="100">
        <f>Sanitation!$P296-Sanitation!$O296</f>
        <v>-1</v>
      </c>
    </row>
    <row r="297" spans="1:18" ht="16.5" customHeight="1" x14ac:dyDescent="0.35">
      <c r="A297" s="58" t="s">
        <v>97</v>
      </c>
      <c r="B297" s="82">
        <v>45689</v>
      </c>
      <c r="C297" s="83" t="str">
        <f>_xlfn.XLOOKUP(Sanitation!$B297,WW!A:A,WW!B:B)</f>
        <v>WW35</v>
      </c>
      <c r="D297" s="58" t="s">
        <v>100</v>
      </c>
      <c r="E297" s="58" t="s">
        <v>87</v>
      </c>
      <c r="F297" s="58" t="s">
        <v>403</v>
      </c>
      <c r="G297" s="95" t="s">
        <v>406</v>
      </c>
      <c r="H297" s="95"/>
      <c r="I297" s="58"/>
      <c r="J297" s="58"/>
      <c r="K297" s="83">
        <v>0</v>
      </c>
      <c r="L297" s="83">
        <v>0</v>
      </c>
      <c r="M297" s="101">
        <f>Sanitation!$L297-Sanitation!$K297</f>
        <v>0</v>
      </c>
      <c r="N297" s="84"/>
      <c r="O297" s="83">
        <v>7</v>
      </c>
      <c r="P297" s="83">
        <v>7</v>
      </c>
      <c r="Q297" s="101">
        <f>Sanitation!$P297-Sanitation!$O297</f>
        <v>0</v>
      </c>
      <c r="R297" s="58"/>
    </row>
    <row r="298" spans="1:18" ht="26" x14ac:dyDescent="0.35">
      <c r="A298" s="2" t="s">
        <v>97</v>
      </c>
      <c r="B298" s="57">
        <v>45689</v>
      </c>
      <c r="C298" s="34" t="str">
        <f>_xlfn.XLOOKUP(Sanitation!$B298,WW!A:A,WW!B:B)</f>
        <v>WW35</v>
      </c>
      <c r="D298" s="2" t="s">
        <v>100</v>
      </c>
      <c r="E298" s="2" t="s">
        <v>87</v>
      </c>
      <c r="F298" s="2" t="s">
        <v>401</v>
      </c>
      <c r="G298" s="89" t="s">
        <v>400</v>
      </c>
      <c r="K298" s="34">
        <v>2</v>
      </c>
      <c r="L298" s="34">
        <v>2</v>
      </c>
      <c r="M298" s="100">
        <f>Sanitation!$L298-Sanitation!$K298</f>
        <v>0</v>
      </c>
      <c r="N298" s="52"/>
      <c r="O298" s="34">
        <v>0</v>
      </c>
      <c r="P298" s="34">
        <v>0</v>
      </c>
      <c r="Q298" s="100">
        <f>Sanitation!$P298-Sanitation!$O298</f>
        <v>0</v>
      </c>
    </row>
    <row r="299" spans="1:18" ht="16.5" customHeight="1" x14ac:dyDescent="0.35">
      <c r="A299" s="58" t="s">
        <v>97</v>
      </c>
      <c r="B299" s="82">
        <v>45689</v>
      </c>
      <c r="C299" s="83" t="str">
        <f>_xlfn.XLOOKUP(Sanitation!$B299,WW!A:A,WW!B:B)</f>
        <v>WW35</v>
      </c>
      <c r="D299" s="58" t="s">
        <v>100</v>
      </c>
      <c r="E299" s="58" t="s">
        <v>87</v>
      </c>
      <c r="F299" s="58" t="s">
        <v>396</v>
      </c>
      <c r="G299" s="95" t="s">
        <v>395</v>
      </c>
      <c r="H299" s="95"/>
      <c r="I299" s="58"/>
      <c r="J299" s="58"/>
      <c r="K299" s="83">
        <v>5</v>
      </c>
      <c r="L299" s="83">
        <v>6</v>
      </c>
      <c r="M299" s="101">
        <f>Sanitation!$L299-Sanitation!$K299</f>
        <v>1</v>
      </c>
      <c r="N299" s="84"/>
      <c r="O299" s="83">
        <v>13</v>
      </c>
      <c r="P299" s="83">
        <v>13</v>
      </c>
      <c r="Q299" s="101">
        <v>13</v>
      </c>
      <c r="R299" s="58"/>
    </row>
    <row r="300" spans="1:18" ht="16.5" customHeight="1" x14ac:dyDescent="0.35">
      <c r="A300" s="2" t="s">
        <v>97</v>
      </c>
      <c r="B300" s="57">
        <v>45689</v>
      </c>
      <c r="C300" s="34" t="str">
        <f>_xlfn.XLOOKUP(Sanitation!$B300,WW!A:A,WW!B:B)</f>
        <v>WW35</v>
      </c>
      <c r="D300" s="2" t="s">
        <v>100</v>
      </c>
      <c r="E300" s="2" t="s">
        <v>87</v>
      </c>
      <c r="F300" s="2" t="s">
        <v>405</v>
      </c>
      <c r="G300" s="89" t="s">
        <v>404</v>
      </c>
      <c r="K300" s="34">
        <v>0</v>
      </c>
      <c r="L300" s="34">
        <v>0</v>
      </c>
      <c r="M300" s="100">
        <f>Sanitation!$L300-Sanitation!$K300</f>
        <v>0</v>
      </c>
      <c r="N300" s="52"/>
      <c r="O300" s="34">
        <v>7</v>
      </c>
      <c r="P300" s="34">
        <v>7</v>
      </c>
      <c r="Q300" s="100">
        <f>Sanitation!$P300-Sanitation!$O300</f>
        <v>0</v>
      </c>
    </row>
    <row r="301" spans="1:18" ht="26" x14ac:dyDescent="0.35">
      <c r="A301" s="58" t="s">
        <v>97</v>
      </c>
      <c r="B301" s="82">
        <v>45689</v>
      </c>
      <c r="C301" s="83" t="str">
        <f>_xlfn.XLOOKUP(Sanitation!$B301,WW!A:A,WW!B:B)</f>
        <v>WW35</v>
      </c>
      <c r="D301" s="58" t="s">
        <v>100</v>
      </c>
      <c r="E301" s="58"/>
      <c r="F301" s="58" t="s">
        <v>420</v>
      </c>
      <c r="G301" s="95" t="s">
        <v>421</v>
      </c>
      <c r="H301" s="95" t="s">
        <v>422</v>
      </c>
      <c r="I301" s="58"/>
      <c r="J301" s="58"/>
      <c r="K301" s="83">
        <v>0</v>
      </c>
      <c r="L301" s="83">
        <v>1</v>
      </c>
      <c r="M301" s="101">
        <f>Sanitation!$L301-Sanitation!$K301</f>
        <v>1</v>
      </c>
      <c r="N301" s="84"/>
      <c r="O301" s="83">
        <v>0</v>
      </c>
      <c r="P301" s="83">
        <v>0</v>
      </c>
      <c r="Q301" s="101">
        <f>Sanitation!$P301-Sanitation!$O301</f>
        <v>0</v>
      </c>
      <c r="R301" s="58"/>
    </row>
    <row r="302" spans="1:18" ht="70.5" customHeight="1" x14ac:dyDescent="0.35">
      <c r="A302" s="2" t="s">
        <v>97</v>
      </c>
      <c r="B302" s="57">
        <v>45689</v>
      </c>
      <c r="C302" s="34" t="str">
        <f>_xlfn.XLOOKUP(Sanitation!$B302,WW!A:A,WW!B:B)</f>
        <v>WW35</v>
      </c>
      <c r="D302" s="2" t="s">
        <v>100</v>
      </c>
      <c r="E302" s="2"/>
      <c r="F302" s="2" t="s">
        <v>443</v>
      </c>
      <c r="G302" s="89" t="s">
        <v>451</v>
      </c>
      <c r="L302" s="34">
        <v>5</v>
      </c>
      <c r="M302" s="100">
        <f>Sanitation!$L302-Sanitation!$K302</f>
        <v>5</v>
      </c>
      <c r="N302" s="52"/>
      <c r="Q302" s="100">
        <f>Sanitation!$P302-Sanitation!$O302</f>
        <v>0</v>
      </c>
    </row>
    <row r="303" spans="1:18" ht="63" customHeight="1" x14ac:dyDescent="0.35">
      <c r="A303" s="73" t="s">
        <v>97</v>
      </c>
      <c r="B303" s="74">
        <v>45697</v>
      </c>
      <c r="C303" s="75" t="str">
        <f>_xlfn.XLOOKUP(Sanitation!$B303,WW!A:A,WW!B:B)</f>
        <v>WW36</v>
      </c>
      <c r="D303" s="73" t="s">
        <v>100</v>
      </c>
      <c r="E303" s="73" t="s">
        <v>99</v>
      </c>
      <c r="F303" s="73" t="s">
        <v>390</v>
      </c>
      <c r="G303" s="88" t="s">
        <v>460</v>
      </c>
      <c r="H303" s="96" t="s">
        <v>461</v>
      </c>
      <c r="I303" s="119"/>
      <c r="J303" s="73"/>
      <c r="K303" s="75">
        <f>9</f>
        <v>9</v>
      </c>
      <c r="L303" s="75">
        <v>9</v>
      </c>
      <c r="M303" s="102">
        <f>Sanitation!$L303-Sanitation!$K303</f>
        <v>0</v>
      </c>
      <c r="N303" s="85"/>
      <c r="O303" s="75">
        <v>13</v>
      </c>
      <c r="P303" s="75">
        <v>13</v>
      </c>
      <c r="Q303" s="102">
        <f>Sanitation!$P303-Sanitation!$O303</f>
        <v>0</v>
      </c>
      <c r="R303" s="73"/>
    </row>
    <row r="304" spans="1:18" ht="32.25" customHeight="1" x14ac:dyDescent="0.35">
      <c r="A304" s="2" t="s">
        <v>97</v>
      </c>
      <c r="B304" s="57">
        <v>45697</v>
      </c>
      <c r="C304" s="34" t="str">
        <f>_xlfn.XLOOKUP(Sanitation!$B304,WW!A:A,WW!B:B)</f>
        <v>WW36</v>
      </c>
      <c r="D304" s="2" t="s">
        <v>100</v>
      </c>
      <c r="E304" s="2" t="s">
        <v>99</v>
      </c>
      <c r="F304" s="2" t="s">
        <v>401</v>
      </c>
      <c r="G304" s="89" t="s">
        <v>445</v>
      </c>
      <c r="K304" s="34">
        <f>2</f>
        <v>2</v>
      </c>
      <c r="L304" s="34">
        <v>2</v>
      </c>
      <c r="M304" s="100">
        <f>Sanitation!$L304-Sanitation!$K304</f>
        <v>0</v>
      </c>
      <c r="N304" s="52"/>
      <c r="O304" s="34">
        <v>0</v>
      </c>
      <c r="P304" s="34">
        <v>0</v>
      </c>
      <c r="Q304" s="100">
        <f>Sanitation!$P304-Sanitation!$O304</f>
        <v>0</v>
      </c>
    </row>
    <row r="305" spans="1:18" ht="34.5" customHeight="1" x14ac:dyDescent="0.35">
      <c r="A305" s="73" t="s">
        <v>97</v>
      </c>
      <c r="B305" s="74">
        <v>45697</v>
      </c>
      <c r="C305" s="75" t="str">
        <f>_xlfn.XLOOKUP(Sanitation!$B305,WW!A:A,WW!B:B)</f>
        <v>WW36</v>
      </c>
      <c r="D305" s="73" t="s">
        <v>33</v>
      </c>
      <c r="E305" s="73" t="s">
        <v>99</v>
      </c>
      <c r="F305" s="73" t="s">
        <v>388</v>
      </c>
      <c r="G305" s="88" t="s">
        <v>428</v>
      </c>
      <c r="H305" s="91" t="s">
        <v>462</v>
      </c>
      <c r="I305" s="77"/>
      <c r="J305" s="73"/>
      <c r="K305" s="75">
        <f>9</f>
        <v>9</v>
      </c>
      <c r="L305" s="75">
        <v>12</v>
      </c>
      <c r="M305" s="102">
        <f>Sanitation!$L305-Sanitation!$K305</f>
        <v>3</v>
      </c>
      <c r="N305" s="85"/>
      <c r="O305" s="75">
        <v>13</v>
      </c>
      <c r="P305" s="75">
        <v>13</v>
      </c>
      <c r="Q305" s="102">
        <f>Sanitation!$P305-Sanitation!$O305</f>
        <v>0</v>
      </c>
      <c r="R305" s="73"/>
    </row>
    <row r="306" spans="1:18" ht="36.75" customHeight="1" x14ac:dyDescent="0.35">
      <c r="A306" s="2" t="s">
        <v>97</v>
      </c>
      <c r="B306" s="57">
        <v>45697</v>
      </c>
      <c r="C306" s="34" t="str">
        <f>_xlfn.XLOOKUP(Sanitation!$B306,WW!A:A,WW!B:B)</f>
        <v>WW36</v>
      </c>
      <c r="D306" s="2" t="s">
        <v>33</v>
      </c>
      <c r="E306" s="2" t="s">
        <v>99</v>
      </c>
      <c r="F306" s="2" t="s">
        <v>399</v>
      </c>
      <c r="G306" s="89" t="s">
        <v>446</v>
      </c>
      <c r="K306" s="34">
        <f>2</f>
        <v>2</v>
      </c>
      <c r="L306" s="34">
        <v>2</v>
      </c>
      <c r="M306" s="100">
        <f>Sanitation!$L306-Sanitation!$K306</f>
        <v>0</v>
      </c>
      <c r="N306" s="52"/>
      <c r="O306" s="34">
        <v>0</v>
      </c>
      <c r="P306" s="34">
        <v>0</v>
      </c>
      <c r="Q306" s="100">
        <f>Sanitation!$P306-Sanitation!$O306</f>
        <v>0</v>
      </c>
    </row>
    <row r="307" spans="1:18" ht="52.5" customHeight="1" x14ac:dyDescent="0.35">
      <c r="A307" s="73" t="s">
        <v>97</v>
      </c>
      <c r="B307" s="74">
        <v>45697</v>
      </c>
      <c r="C307" s="75" t="str">
        <f>_xlfn.XLOOKUP(Sanitation!$B307,WW!A:A,WW!B:B)</f>
        <v>WW36</v>
      </c>
      <c r="D307" s="2" t="s">
        <v>103</v>
      </c>
      <c r="E307" s="73" t="s">
        <v>87</v>
      </c>
      <c r="F307" s="73" t="s">
        <v>392</v>
      </c>
      <c r="G307" s="88" t="s">
        <v>413</v>
      </c>
      <c r="H307" s="91" t="s">
        <v>463</v>
      </c>
      <c r="I307" s="77"/>
      <c r="J307" s="73"/>
      <c r="K307" s="75">
        <v>30</v>
      </c>
      <c r="L307" s="75">
        <v>28</v>
      </c>
      <c r="M307" s="102">
        <f>Sanitation!$L307-Sanitation!$K307</f>
        <v>-2</v>
      </c>
      <c r="N307" s="85"/>
      <c r="O307" s="75">
        <v>15</v>
      </c>
      <c r="P307" s="75">
        <v>14</v>
      </c>
      <c r="Q307" s="102">
        <f>Sanitation!$P307-Sanitation!$O307</f>
        <v>-1</v>
      </c>
      <c r="R307" s="73"/>
    </row>
    <row r="308" spans="1:18" ht="45" customHeight="1" x14ac:dyDescent="0.35">
      <c r="A308" s="2" t="s">
        <v>97</v>
      </c>
      <c r="B308" s="57">
        <v>45697</v>
      </c>
      <c r="C308" s="34" t="str">
        <f>_xlfn.XLOOKUP(Sanitation!$B308,WW!A:A,WW!B:B)</f>
        <v>WW36</v>
      </c>
      <c r="D308" s="2" t="s">
        <v>100</v>
      </c>
      <c r="E308" s="2" t="s">
        <v>87</v>
      </c>
      <c r="F308" s="2" t="s">
        <v>399</v>
      </c>
      <c r="G308" s="89" t="s">
        <v>402</v>
      </c>
      <c r="K308" s="34">
        <v>2</v>
      </c>
      <c r="L308" s="34">
        <v>2</v>
      </c>
      <c r="M308" s="100">
        <f>Sanitation!$L308-Sanitation!$K308</f>
        <v>0</v>
      </c>
      <c r="N308" s="52"/>
      <c r="O308" s="34">
        <v>0</v>
      </c>
      <c r="P308" s="34">
        <v>0</v>
      </c>
      <c r="Q308" s="100">
        <f>Sanitation!$P308-Sanitation!$O308</f>
        <v>0</v>
      </c>
    </row>
    <row r="309" spans="1:18" ht="21" customHeight="1" x14ac:dyDescent="0.35">
      <c r="A309" s="73" t="s">
        <v>97</v>
      </c>
      <c r="B309" s="74">
        <v>45697</v>
      </c>
      <c r="C309" s="75" t="str">
        <f>_xlfn.XLOOKUP(Sanitation!$B309,WW!A:A,WW!B:B)</f>
        <v>WW36</v>
      </c>
      <c r="D309" s="73" t="s">
        <v>100</v>
      </c>
      <c r="E309" s="73" t="s">
        <v>87</v>
      </c>
      <c r="F309" s="73" t="s">
        <v>394</v>
      </c>
      <c r="G309" s="88" t="s">
        <v>411</v>
      </c>
      <c r="H309" s="88"/>
      <c r="I309" s="73"/>
      <c r="J309" s="73"/>
      <c r="K309" s="75">
        <v>5</v>
      </c>
      <c r="L309" s="75">
        <v>6</v>
      </c>
      <c r="M309" s="102">
        <f>Sanitation!$L309-Sanitation!$K309</f>
        <v>1</v>
      </c>
      <c r="N309" s="85"/>
      <c r="O309" s="75">
        <v>13</v>
      </c>
      <c r="P309" s="75">
        <v>13</v>
      </c>
      <c r="Q309" s="102">
        <f>Sanitation!$P309-Sanitation!$O309</f>
        <v>0</v>
      </c>
      <c r="R309" s="73"/>
    </row>
    <row r="310" spans="1:18" ht="22.5" customHeight="1" x14ac:dyDescent="0.35">
      <c r="A310" s="2" t="s">
        <v>97</v>
      </c>
      <c r="B310" s="57">
        <v>45697</v>
      </c>
      <c r="C310" s="34" t="str">
        <f>_xlfn.XLOOKUP(Sanitation!$B310,WW!A:A,WW!B:B)</f>
        <v>WW36</v>
      </c>
      <c r="D310" s="2" t="s">
        <v>100</v>
      </c>
      <c r="E310" s="2" t="s">
        <v>87</v>
      </c>
      <c r="F310" s="2" t="s">
        <v>403</v>
      </c>
      <c r="G310" s="89" t="s">
        <v>406</v>
      </c>
      <c r="K310" s="34">
        <v>0</v>
      </c>
      <c r="L310" s="34">
        <v>0</v>
      </c>
      <c r="M310" s="100">
        <f>Sanitation!$L310-Sanitation!$K310</f>
        <v>0</v>
      </c>
      <c r="N310" s="52"/>
      <c r="O310" s="34">
        <v>7</v>
      </c>
      <c r="P310" s="34">
        <v>7</v>
      </c>
      <c r="Q310" s="100">
        <f>Sanitation!$P310-Sanitation!$O310</f>
        <v>0</v>
      </c>
    </row>
    <row r="311" spans="1:18" ht="45" customHeight="1" x14ac:dyDescent="0.35">
      <c r="A311" s="73" t="s">
        <v>97</v>
      </c>
      <c r="B311" s="74">
        <v>45697</v>
      </c>
      <c r="C311" s="75" t="str">
        <f>_xlfn.XLOOKUP(Sanitation!$B311,WW!A:A,WW!B:B)</f>
        <v>WW36</v>
      </c>
      <c r="D311" s="73" t="s">
        <v>33</v>
      </c>
      <c r="E311" s="73" t="s">
        <v>87</v>
      </c>
      <c r="F311" s="73" t="s">
        <v>401</v>
      </c>
      <c r="G311" s="88" t="s">
        <v>400</v>
      </c>
      <c r="H311" s="88"/>
      <c r="I311" s="73"/>
      <c r="J311" s="73"/>
      <c r="K311" s="75">
        <v>2</v>
      </c>
      <c r="L311" s="75">
        <v>2</v>
      </c>
      <c r="M311" s="102">
        <f>Sanitation!$L311-Sanitation!$K311</f>
        <v>0</v>
      </c>
      <c r="N311" s="85"/>
      <c r="O311" s="75">
        <v>0</v>
      </c>
      <c r="P311" s="75">
        <v>0</v>
      </c>
      <c r="Q311" s="102">
        <f>Sanitation!$P311-Sanitation!$O311</f>
        <v>0</v>
      </c>
      <c r="R311" s="73"/>
    </row>
    <row r="312" spans="1:18" ht="18" customHeight="1" x14ac:dyDescent="0.35">
      <c r="A312" s="2" t="s">
        <v>97</v>
      </c>
      <c r="B312" s="57">
        <v>45697</v>
      </c>
      <c r="C312" s="34" t="str">
        <f>_xlfn.XLOOKUP(Sanitation!$B312,WW!A:A,WW!B:B)</f>
        <v>WW36</v>
      </c>
      <c r="D312" s="2" t="s">
        <v>33</v>
      </c>
      <c r="E312" s="2" t="s">
        <v>87</v>
      </c>
      <c r="F312" s="2" t="s">
        <v>396</v>
      </c>
      <c r="G312" s="89" t="s">
        <v>395</v>
      </c>
      <c r="K312" s="34">
        <v>5</v>
      </c>
      <c r="L312" s="34">
        <v>6</v>
      </c>
      <c r="M312" s="100">
        <f>Sanitation!$L312-Sanitation!$K312</f>
        <v>1</v>
      </c>
      <c r="N312" s="52"/>
      <c r="O312" s="34">
        <v>13</v>
      </c>
      <c r="P312" s="34">
        <v>13</v>
      </c>
      <c r="Q312" s="100">
        <f>Sanitation!$P312-Sanitation!$O312</f>
        <v>0</v>
      </c>
    </row>
    <row r="313" spans="1:18" ht="19.5" customHeight="1" x14ac:dyDescent="0.35">
      <c r="A313" s="73" t="s">
        <v>97</v>
      </c>
      <c r="B313" s="74">
        <v>45697</v>
      </c>
      <c r="C313" s="75" t="str">
        <f>_xlfn.XLOOKUP(Sanitation!$B313,WW!A:A,WW!B:B)</f>
        <v>WW36</v>
      </c>
      <c r="D313" s="73" t="s">
        <v>33</v>
      </c>
      <c r="E313" s="73" t="s">
        <v>87</v>
      </c>
      <c r="F313" s="73" t="s">
        <v>405</v>
      </c>
      <c r="G313" s="88" t="s">
        <v>404</v>
      </c>
      <c r="H313" s="88"/>
      <c r="I313" s="73"/>
      <c r="J313" s="73"/>
      <c r="K313" s="75">
        <v>0</v>
      </c>
      <c r="L313" s="75">
        <v>0</v>
      </c>
      <c r="M313" s="102">
        <f>Sanitation!$L313-Sanitation!$K313</f>
        <v>0</v>
      </c>
      <c r="N313" s="85"/>
      <c r="O313" s="75">
        <v>7</v>
      </c>
      <c r="P313" s="75">
        <v>7</v>
      </c>
      <c r="Q313" s="102">
        <f>Sanitation!$P313-Sanitation!$O313</f>
        <v>0</v>
      </c>
      <c r="R313" s="73"/>
    </row>
    <row r="314" spans="1:18" ht="36" customHeight="1" x14ac:dyDescent="0.35">
      <c r="A314" s="2" t="s">
        <v>97</v>
      </c>
      <c r="B314" s="57">
        <v>45697</v>
      </c>
      <c r="C314" s="34" t="str">
        <f>_xlfn.XLOOKUP(Sanitation!$B314,WW!A:A,WW!B:B)</f>
        <v>WW36</v>
      </c>
      <c r="D314" s="2" t="s">
        <v>100</v>
      </c>
      <c r="E314" s="2"/>
      <c r="F314" s="2" t="s">
        <v>420</v>
      </c>
      <c r="G314" s="89" t="s">
        <v>421</v>
      </c>
      <c r="H314" s="89" t="s">
        <v>422</v>
      </c>
      <c r="K314" s="34">
        <v>0</v>
      </c>
      <c r="L314" s="34">
        <v>1</v>
      </c>
      <c r="M314" s="100">
        <f>Sanitation!$L314-Sanitation!$K314</f>
        <v>1</v>
      </c>
      <c r="N314" s="52"/>
      <c r="O314" s="34">
        <v>0</v>
      </c>
      <c r="P314" s="34">
        <v>0</v>
      </c>
      <c r="Q314" s="100">
        <f>Sanitation!$P314-Sanitation!$O314</f>
        <v>0</v>
      </c>
    </row>
    <row r="315" spans="1:18" ht="75" customHeight="1" x14ac:dyDescent="0.35">
      <c r="A315" s="73" t="s">
        <v>97</v>
      </c>
      <c r="B315" s="74">
        <v>45697</v>
      </c>
      <c r="C315" s="75" t="str">
        <f>_xlfn.XLOOKUP(Sanitation!$B315,WW!A:A,WW!B:B)</f>
        <v>WW36</v>
      </c>
      <c r="D315" s="73" t="s">
        <v>103</v>
      </c>
      <c r="E315" s="73"/>
      <c r="F315" s="73" t="s">
        <v>443</v>
      </c>
      <c r="G315" s="88" t="s">
        <v>451</v>
      </c>
      <c r="H315" s="88"/>
      <c r="I315" s="73"/>
      <c r="J315" s="73"/>
      <c r="K315" s="75"/>
      <c r="L315" s="75">
        <v>8</v>
      </c>
      <c r="M315" s="102">
        <f>Sanitation!$L315-Sanitation!$K315</f>
        <v>8</v>
      </c>
      <c r="N315" s="85"/>
      <c r="O315" s="75"/>
      <c r="P315" s="75"/>
      <c r="Q315" s="102">
        <f>Sanitation!$P315-Sanitation!$O315</f>
        <v>0</v>
      </c>
      <c r="R315" s="73"/>
    </row>
    <row r="316" spans="1:18" ht="71.25" customHeight="1" x14ac:dyDescent="0.35">
      <c r="A316" s="2" t="s">
        <v>97</v>
      </c>
      <c r="B316" s="57">
        <v>45704</v>
      </c>
      <c r="C316" s="34" t="str">
        <f>_xlfn.XLOOKUP(Sanitation!$B316,WW!A:A,WW!B:B)</f>
        <v>WW37</v>
      </c>
      <c r="D316" s="2" t="s">
        <v>100</v>
      </c>
      <c r="E316" s="2" t="s">
        <v>99</v>
      </c>
      <c r="F316" s="2" t="s">
        <v>448</v>
      </c>
      <c r="G316" s="89" t="s">
        <v>395</v>
      </c>
      <c r="K316" s="34">
        <f>9</f>
        <v>9</v>
      </c>
      <c r="L316" s="34">
        <v>10</v>
      </c>
      <c r="M316" s="100">
        <f>Sanitation!$L316-Sanitation!$K316</f>
        <v>1</v>
      </c>
      <c r="N316" s="52"/>
      <c r="O316" s="34">
        <v>13</v>
      </c>
      <c r="P316" s="34">
        <v>14</v>
      </c>
      <c r="Q316" s="100">
        <f>Sanitation!$P316-Sanitation!$O316</f>
        <v>1</v>
      </c>
      <c r="R316" s="2">
        <f>Sanitation!$P316-Sanitation!$O316</f>
        <v>1</v>
      </c>
    </row>
    <row r="317" spans="1:18" ht="26" x14ac:dyDescent="0.35">
      <c r="A317" s="58" t="s">
        <v>97</v>
      </c>
      <c r="B317" s="82">
        <v>45704</v>
      </c>
      <c r="C317" s="83" t="str">
        <f>_xlfn.XLOOKUP(Sanitation!$B317,WW!A:A,WW!B:B)</f>
        <v>WW37</v>
      </c>
      <c r="D317" s="58" t="s">
        <v>100</v>
      </c>
      <c r="E317" s="58" t="s">
        <v>99</v>
      </c>
      <c r="F317" s="58" t="s">
        <v>399</v>
      </c>
      <c r="G317" s="95" t="s">
        <v>445</v>
      </c>
      <c r="H317" s="95"/>
      <c r="I317" s="58"/>
      <c r="J317" s="58"/>
      <c r="K317" s="83">
        <f>2</f>
        <v>2</v>
      </c>
      <c r="L317" s="83">
        <v>2</v>
      </c>
      <c r="M317" s="101">
        <f>Sanitation!$L317-Sanitation!$K317</f>
        <v>0</v>
      </c>
      <c r="N317" s="84"/>
      <c r="O317" s="83">
        <v>0</v>
      </c>
      <c r="P317" s="83">
        <v>0</v>
      </c>
      <c r="Q317" s="101">
        <f>Sanitation!$P317-Sanitation!$O317</f>
        <v>0</v>
      </c>
      <c r="R317" s="58"/>
    </row>
    <row r="318" spans="1:18" ht="70.5" customHeight="1" x14ac:dyDescent="0.35">
      <c r="A318" s="2" t="s">
        <v>97</v>
      </c>
      <c r="B318" s="57">
        <v>45704</v>
      </c>
      <c r="C318" s="34" t="str">
        <f>_xlfn.XLOOKUP(Sanitation!$B318,WW!A:A,WW!B:B)</f>
        <v>WW37</v>
      </c>
      <c r="D318" s="2" t="s">
        <v>100</v>
      </c>
      <c r="E318" s="2" t="s">
        <v>99</v>
      </c>
      <c r="F318" s="2" t="s">
        <v>388</v>
      </c>
      <c r="G318" s="89" t="s">
        <v>428</v>
      </c>
      <c r="H318" s="89" t="s">
        <v>464</v>
      </c>
      <c r="K318" s="34">
        <f>9</f>
        <v>9</v>
      </c>
      <c r="L318" s="34">
        <v>10</v>
      </c>
      <c r="M318" s="100">
        <f>Sanitation!$L318-Sanitation!$K318</f>
        <v>1</v>
      </c>
      <c r="N318" s="52"/>
      <c r="O318" s="34">
        <v>13</v>
      </c>
      <c r="P318" s="34">
        <v>11</v>
      </c>
      <c r="Q318" s="100">
        <f>Sanitation!$P318-Sanitation!$O318</f>
        <v>-2</v>
      </c>
    </row>
    <row r="319" spans="1:18" ht="26" x14ac:dyDescent="0.35">
      <c r="A319" s="58" t="s">
        <v>97</v>
      </c>
      <c r="B319" s="82">
        <v>45704</v>
      </c>
      <c r="C319" s="83" t="str">
        <f>_xlfn.XLOOKUP(Sanitation!$B319,WW!A:A,WW!B:B)</f>
        <v>WW37</v>
      </c>
      <c r="D319" s="58" t="s">
        <v>100</v>
      </c>
      <c r="E319" s="58" t="s">
        <v>99</v>
      </c>
      <c r="F319" s="58" t="s">
        <v>401</v>
      </c>
      <c r="G319" s="95" t="s">
        <v>446</v>
      </c>
      <c r="H319" s="95"/>
      <c r="I319" s="58"/>
      <c r="J319" s="58"/>
      <c r="K319" s="83">
        <f>2</f>
        <v>2</v>
      </c>
      <c r="L319" s="83">
        <v>2</v>
      </c>
      <c r="M319" s="101">
        <f>Sanitation!$L319-Sanitation!$K319</f>
        <v>0</v>
      </c>
      <c r="N319" s="84"/>
      <c r="O319" s="83">
        <v>0</v>
      </c>
      <c r="P319" s="83">
        <v>0</v>
      </c>
      <c r="Q319" s="101">
        <f>Sanitation!$P319-Sanitation!$O319</f>
        <v>0</v>
      </c>
      <c r="R319" s="58"/>
    </row>
    <row r="320" spans="1:18" ht="13" x14ac:dyDescent="0.35">
      <c r="A320" s="2" t="s">
        <v>97</v>
      </c>
      <c r="B320" s="57">
        <v>45704</v>
      </c>
      <c r="C320" s="34" t="str">
        <f>_xlfn.XLOOKUP(Sanitation!$B320,WW!A:A,WW!B:B)</f>
        <v>WW37</v>
      </c>
      <c r="D320" s="2" t="s">
        <v>100</v>
      </c>
      <c r="E320" s="2" t="s">
        <v>87</v>
      </c>
      <c r="F320" s="2" t="s">
        <v>392</v>
      </c>
      <c r="G320" s="89" t="s">
        <v>413</v>
      </c>
      <c r="K320" s="34">
        <v>30</v>
      </c>
      <c r="L320" s="34">
        <v>27</v>
      </c>
      <c r="M320" s="100">
        <f>Sanitation!$L320-Sanitation!$K320</f>
        <v>-3</v>
      </c>
      <c r="N320" s="52"/>
      <c r="O320" s="34">
        <v>15</v>
      </c>
      <c r="P320" s="34">
        <v>14</v>
      </c>
      <c r="Q320" s="100">
        <f>Sanitation!$P320-Sanitation!$O320</f>
        <v>-1</v>
      </c>
    </row>
    <row r="321" spans="1:18" ht="26" x14ac:dyDescent="0.35">
      <c r="A321" s="58" t="s">
        <v>97</v>
      </c>
      <c r="B321" s="82">
        <v>45704</v>
      </c>
      <c r="C321" s="83" t="str">
        <f>_xlfn.XLOOKUP(Sanitation!$B321,WW!A:A,WW!B:B)</f>
        <v>WW37</v>
      </c>
      <c r="D321" s="58" t="s">
        <v>100</v>
      </c>
      <c r="E321" s="58" t="s">
        <v>87</v>
      </c>
      <c r="F321" s="58" t="s">
        <v>399</v>
      </c>
      <c r="G321" s="95" t="s">
        <v>402</v>
      </c>
      <c r="H321" s="95"/>
      <c r="I321" s="58"/>
      <c r="J321" s="58"/>
      <c r="K321" s="83">
        <v>2</v>
      </c>
      <c r="L321" s="83">
        <v>2</v>
      </c>
      <c r="M321" s="101">
        <f>Sanitation!$L321-Sanitation!$K321</f>
        <v>0</v>
      </c>
      <c r="N321" s="84"/>
      <c r="O321" s="83">
        <v>0</v>
      </c>
      <c r="P321" s="83">
        <v>0</v>
      </c>
      <c r="Q321" s="101">
        <f>Sanitation!$P321-Sanitation!$O321</f>
        <v>0</v>
      </c>
      <c r="R321" s="58"/>
    </row>
    <row r="322" spans="1:18" ht="13" x14ac:dyDescent="0.35">
      <c r="A322" s="2" t="s">
        <v>97</v>
      </c>
      <c r="B322" s="57">
        <v>45704</v>
      </c>
      <c r="C322" s="34" t="str">
        <f>_xlfn.XLOOKUP(Sanitation!$B322,WW!A:A,WW!B:B)</f>
        <v>WW37</v>
      </c>
      <c r="D322" s="2" t="s">
        <v>100</v>
      </c>
      <c r="E322" s="2" t="s">
        <v>87</v>
      </c>
      <c r="F322" s="2" t="s">
        <v>394</v>
      </c>
      <c r="G322" s="89" t="s">
        <v>411</v>
      </c>
      <c r="K322" s="34">
        <v>5</v>
      </c>
      <c r="L322" s="34">
        <v>6</v>
      </c>
      <c r="M322" s="100">
        <f>Sanitation!$L322-Sanitation!$K322</f>
        <v>1</v>
      </c>
      <c r="N322" s="52"/>
      <c r="O322" s="34">
        <v>13</v>
      </c>
      <c r="P322" s="34">
        <v>13</v>
      </c>
      <c r="Q322" s="100">
        <f>Sanitation!$P322-Sanitation!$O322</f>
        <v>0</v>
      </c>
    </row>
    <row r="323" spans="1:18" ht="13" x14ac:dyDescent="0.35">
      <c r="A323" s="58" t="s">
        <v>97</v>
      </c>
      <c r="B323" s="82">
        <v>45704</v>
      </c>
      <c r="C323" s="83" t="str">
        <f>_xlfn.XLOOKUP(Sanitation!$B323,WW!A:A,WW!B:B)</f>
        <v>WW37</v>
      </c>
      <c r="D323" s="58" t="s">
        <v>100</v>
      </c>
      <c r="E323" s="58" t="s">
        <v>87</v>
      </c>
      <c r="F323" s="58" t="s">
        <v>403</v>
      </c>
      <c r="G323" s="95" t="s">
        <v>406</v>
      </c>
      <c r="H323" s="95"/>
      <c r="I323" s="58"/>
      <c r="J323" s="58"/>
      <c r="K323" s="83">
        <v>0</v>
      </c>
      <c r="L323" s="83">
        <v>0</v>
      </c>
      <c r="M323" s="101">
        <f>Sanitation!$L323-Sanitation!$K323</f>
        <v>0</v>
      </c>
      <c r="N323" s="84"/>
      <c r="O323" s="83">
        <v>7</v>
      </c>
      <c r="P323" s="83">
        <v>8</v>
      </c>
      <c r="Q323" s="101">
        <f>Sanitation!$P323-Sanitation!$O323</f>
        <v>1</v>
      </c>
      <c r="R323" s="58"/>
    </row>
    <row r="324" spans="1:18" ht="26" x14ac:dyDescent="0.35">
      <c r="A324" s="2" t="s">
        <v>97</v>
      </c>
      <c r="B324" s="57">
        <v>45704</v>
      </c>
      <c r="C324" s="34" t="str">
        <f>_xlfn.XLOOKUP(Sanitation!$B324,WW!A:A,WW!B:B)</f>
        <v>WW37</v>
      </c>
      <c r="D324" s="2" t="s">
        <v>100</v>
      </c>
      <c r="E324" s="2" t="s">
        <v>87</v>
      </c>
      <c r="F324" s="2" t="s">
        <v>401</v>
      </c>
      <c r="G324" s="89" t="s">
        <v>400</v>
      </c>
      <c r="K324" s="34">
        <v>2</v>
      </c>
      <c r="L324" s="34">
        <v>2</v>
      </c>
      <c r="M324" s="100">
        <f>Sanitation!$L324-Sanitation!$K324</f>
        <v>0</v>
      </c>
      <c r="N324" s="52"/>
      <c r="O324" s="34">
        <v>0</v>
      </c>
      <c r="P324" s="34">
        <v>0</v>
      </c>
      <c r="Q324" s="100">
        <f>Sanitation!$P324-Sanitation!$O324</f>
        <v>0</v>
      </c>
    </row>
    <row r="325" spans="1:18" ht="13" x14ac:dyDescent="0.35">
      <c r="A325" s="58" t="s">
        <v>97</v>
      </c>
      <c r="B325" s="82">
        <v>45704</v>
      </c>
      <c r="C325" s="83" t="str">
        <f>_xlfn.XLOOKUP(Sanitation!$B325,WW!A:A,WW!B:B)</f>
        <v>WW37</v>
      </c>
      <c r="D325" s="58" t="s">
        <v>100</v>
      </c>
      <c r="E325" s="58" t="s">
        <v>87</v>
      </c>
      <c r="F325" s="58" t="s">
        <v>396</v>
      </c>
      <c r="G325" s="95" t="s">
        <v>395</v>
      </c>
      <c r="H325" s="95"/>
      <c r="I325" s="58"/>
      <c r="J325" s="58"/>
      <c r="K325" s="83">
        <v>5</v>
      </c>
      <c r="L325" s="83">
        <v>6</v>
      </c>
      <c r="M325" s="101">
        <f>Sanitation!$L325-Sanitation!$K325</f>
        <v>1</v>
      </c>
      <c r="N325" s="84"/>
      <c r="O325" s="83">
        <v>13</v>
      </c>
      <c r="P325" s="83">
        <v>13</v>
      </c>
      <c r="Q325" s="101">
        <v>13</v>
      </c>
      <c r="R325" s="58"/>
    </row>
    <row r="326" spans="1:18" ht="13" x14ac:dyDescent="0.35">
      <c r="A326" s="2" t="s">
        <v>97</v>
      </c>
      <c r="B326" s="57">
        <v>45704</v>
      </c>
      <c r="C326" s="34" t="str">
        <f>_xlfn.XLOOKUP(Sanitation!$B326,WW!A:A,WW!B:B)</f>
        <v>WW37</v>
      </c>
      <c r="D326" s="2" t="s">
        <v>100</v>
      </c>
      <c r="E326" s="2" t="s">
        <v>87</v>
      </c>
      <c r="F326" s="2" t="s">
        <v>405</v>
      </c>
      <c r="G326" s="89" t="s">
        <v>404</v>
      </c>
      <c r="K326" s="34">
        <v>0</v>
      </c>
      <c r="L326" s="34">
        <v>0</v>
      </c>
      <c r="M326" s="100">
        <f>Sanitation!$L326-Sanitation!$K326</f>
        <v>0</v>
      </c>
      <c r="N326" s="52"/>
      <c r="O326" s="34">
        <v>7</v>
      </c>
      <c r="P326" s="34">
        <v>7</v>
      </c>
      <c r="Q326" s="100">
        <f>Sanitation!$P326-Sanitation!$O326</f>
        <v>0</v>
      </c>
    </row>
    <row r="327" spans="1:18" ht="26" x14ac:dyDescent="0.35">
      <c r="A327" s="58" t="s">
        <v>97</v>
      </c>
      <c r="B327" s="82">
        <v>45704</v>
      </c>
      <c r="C327" s="83" t="str">
        <f>_xlfn.XLOOKUP(Sanitation!$B327,WW!A:A,WW!B:B)</f>
        <v>WW37</v>
      </c>
      <c r="D327" s="58" t="s">
        <v>100</v>
      </c>
      <c r="E327" s="58"/>
      <c r="F327" s="58" t="s">
        <v>420</v>
      </c>
      <c r="G327" s="95" t="s">
        <v>421</v>
      </c>
      <c r="H327" s="95" t="s">
        <v>422</v>
      </c>
      <c r="I327" s="58"/>
      <c r="J327" s="58"/>
      <c r="K327" s="83">
        <v>0</v>
      </c>
      <c r="L327" s="83">
        <v>1</v>
      </c>
      <c r="M327" s="101">
        <f>Sanitation!$L327-Sanitation!$K327</f>
        <v>1</v>
      </c>
      <c r="N327" s="84"/>
      <c r="O327" s="83">
        <v>0</v>
      </c>
      <c r="P327" s="83">
        <v>0</v>
      </c>
      <c r="Q327" s="101">
        <f>Sanitation!$P327-Sanitation!$O327</f>
        <v>0</v>
      </c>
      <c r="R327" s="58"/>
    </row>
    <row r="328" spans="1:18" ht="52" x14ac:dyDescent="0.35">
      <c r="A328" s="2" t="s">
        <v>97</v>
      </c>
      <c r="B328" s="57">
        <v>45704</v>
      </c>
      <c r="C328" s="34" t="str">
        <f>_xlfn.XLOOKUP(Sanitation!$B328,WW!A:A,WW!B:B)</f>
        <v>WW37</v>
      </c>
      <c r="D328" s="2" t="s">
        <v>100</v>
      </c>
      <c r="E328" s="2"/>
      <c r="F328" s="2" t="s">
        <v>443</v>
      </c>
      <c r="G328" s="89" t="s">
        <v>451</v>
      </c>
      <c r="L328" s="34">
        <v>9</v>
      </c>
      <c r="M328" s="100">
        <f>Sanitation!$L328-Sanitation!$K328</f>
        <v>9</v>
      </c>
      <c r="N328" s="52"/>
      <c r="Q328" s="100">
        <f>Sanitation!$P328-Sanitation!$O328</f>
        <v>0</v>
      </c>
    </row>
    <row r="329" spans="1:18" ht="52.5" customHeight="1" x14ac:dyDescent="0.35">
      <c r="A329" s="73" t="s">
        <v>97</v>
      </c>
      <c r="B329" s="74">
        <v>45711</v>
      </c>
      <c r="C329" s="75" t="str">
        <f>_xlfn.XLOOKUP(Sanitation!$B329,WW!A:A,WW!B:B)</f>
        <v>WW38</v>
      </c>
      <c r="D329" s="73" t="s">
        <v>100</v>
      </c>
      <c r="E329" s="73" t="s">
        <v>99</v>
      </c>
      <c r="F329" s="73" t="s">
        <v>388</v>
      </c>
      <c r="G329" s="88" t="s">
        <v>428</v>
      </c>
      <c r="H329" s="96" t="s">
        <v>465</v>
      </c>
      <c r="I329" s="119"/>
      <c r="J329" s="73"/>
      <c r="K329" s="75">
        <f>9</f>
        <v>9</v>
      </c>
      <c r="L329" s="75">
        <v>11</v>
      </c>
      <c r="M329" s="102">
        <f>Sanitation!$L329-Sanitation!$K329</f>
        <v>2</v>
      </c>
      <c r="N329" s="85"/>
      <c r="O329" s="75">
        <v>13</v>
      </c>
      <c r="P329" s="75">
        <v>14</v>
      </c>
      <c r="Q329" s="98">
        <f>Sanitation!$P329-Sanitation!$O329</f>
        <v>1</v>
      </c>
    </row>
    <row r="330" spans="1:18" ht="34.5" customHeight="1" x14ac:dyDescent="0.35">
      <c r="A330" s="2" t="s">
        <v>97</v>
      </c>
      <c r="B330" s="57">
        <v>45711</v>
      </c>
      <c r="C330" s="34" t="str">
        <f>_xlfn.XLOOKUP(Sanitation!$B330,WW!A:A,WW!B:B)</f>
        <v>WW38</v>
      </c>
      <c r="D330" s="2" t="s">
        <v>100</v>
      </c>
      <c r="E330" s="2" t="s">
        <v>99</v>
      </c>
      <c r="F330" s="2" t="s">
        <v>401</v>
      </c>
      <c r="G330" s="89" t="s">
        <v>440</v>
      </c>
      <c r="H330" s="94" t="s">
        <v>466</v>
      </c>
      <c r="I330" s="54"/>
      <c r="K330" s="34">
        <f>2</f>
        <v>2</v>
      </c>
      <c r="L330" s="34">
        <v>2</v>
      </c>
      <c r="M330" s="100">
        <f>Sanitation!$L330-Sanitation!$K330</f>
        <v>0</v>
      </c>
      <c r="N330" s="52"/>
      <c r="O330" s="34">
        <v>0</v>
      </c>
      <c r="P330" s="34">
        <v>0</v>
      </c>
      <c r="Q330" s="98">
        <f>Sanitation!$P330-Sanitation!$O330</f>
        <v>0</v>
      </c>
    </row>
    <row r="331" spans="1:18" ht="44.25" customHeight="1" x14ac:dyDescent="0.35">
      <c r="A331" s="73" t="s">
        <v>97</v>
      </c>
      <c r="B331" s="74">
        <v>45711</v>
      </c>
      <c r="C331" s="75" t="str">
        <f>_xlfn.XLOOKUP(Sanitation!$B331,WW!A:A,WW!B:B)</f>
        <v>WW38</v>
      </c>
      <c r="D331" s="73" t="s">
        <v>33</v>
      </c>
      <c r="E331" s="73" t="s">
        <v>99</v>
      </c>
      <c r="F331" s="73" t="s">
        <v>467</v>
      </c>
      <c r="G331" s="88" t="s">
        <v>427</v>
      </c>
      <c r="H331" s="91"/>
      <c r="I331" s="77"/>
      <c r="J331" s="73"/>
      <c r="K331" s="75">
        <f>9</f>
        <v>9</v>
      </c>
      <c r="L331" s="75">
        <v>9</v>
      </c>
      <c r="M331" s="102">
        <f>Sanitation!$L331-Sanitation!$K331</f>
        <v>0</v>
      </c>
      <c r="N331" s="85"/>
      <c r="O331" s="75">
        <v>13</v>
      </c>
      <c r="P331" s="75">
        <v>13</v>
      </c>
      <c r="Q331" s="98">
        <f>Sanitation!$P331-Sanitation!$O331</f>
        <v>0</v>
      </c>
    </row>
    <row r="332" spans="1:18" ht="26" x14ac:dyDescent="0.35">
      <c r="A332" s="2" t="s">
        <v>97</v>
      </c>
      <c r="B332" s="57">
        <v>45711</v>
      </c>
      <c r="C332" s="34" t="str">
        <f>_xlfn.XLOOKUP(Sanitation!$B332,WW!A:A,WW!B:B)</f>
        <v>WW38</v>
      </c>
      <c r="D332" s="2" t="s">
        <v>33</v>
      </c>
      <c r="E332" s="2" t="s">
        <v>99</v>
      </c>
      <c r="F332" s="2" t="s">
        <v>399</v>
      </c>
      <c r="G332" s="89" t="s">
        <v>441</v>
      </c>
      <c r="K332" s="34">
        <f>2</f>
        <v>2</v>
      </c>
      <c r="L332" s="34">
        <v>2</v>
      </c>
      <c r="M332" s="100">
        <f>Sanitation!$L332-Sanitation!$K332</f>
        <v>0</v>
      </c>
      <c r="N332" s="52"/>
      <c r="O332" s="34">
        <v>0</v>
      </c>
      <c r="P332" s="34">
        <v>0</v>
      </c>
      <c r="Q332" s="98">
        <f>Sanitation!$P332-Sanitation!$O332</f>
        <v>0</v>
      </c>
    </row>
    <row r="333" spans="1:18" ht="26" x14ac:dyDescent="0.35">
      <c r="A333" s="73" t="s">
        <v>97</v>
      </c>
      <c r="B333" s="74">
        <v>45711</v>
      </c>
      <c r="C333" s="75" t="str">
        <f>_xlfn.XLOOKUP(Sanitation!$B333,WW!A:A,WW!B:B)</f>
        <v>WW38</v>
      </c>
      <c r="D333" s="2" t="s">
        <v>103</v>
      </c>
      <c r="E333" s="73" t="s">
        <v>87</v>
      </c>
      <c r="F333" s="73" t="s">
        <v>392</v>
      </c>
      <c r="G333" s="88" t="s">
        <v>413</v>
      </c>
      <c r="H333" s="91"/>
      <c r="I333" s="77"/>
      <c r="J333" s="73"/>
      <c r="K333" s="75">
        <v>30</v>
      </c>
      <c r="L333" s="75">
        <v>30</v>
      </c>
      <c r="M333" s="102">
        <f>Sanitation!$L333-Sanitation!$K333</f>
        <v>0</v>
      </c>
      <c r="N333" s="85"/>
      <c r="O333" s="75">
        <v>15</v>
      </c>
      <c r="P333" s="75">
        <v>14</v>
      </c>
      <c r="Q333" s="98">
        <f>Sanitation!$P333-Sanitation!$O333</f>
        <v>-1</v>
      </c>
    </row>
    <row r="334" spans="1:18" ht="26" x14ac:dyDescent="0.35">
      <c r="A334" s="2" t="s">
        <v>97</v>
      </c>
      <c r="B334" s="57">
        <v>45711</v>
      </c>
      <c r="C334" s="34" t="str">
        <f>_xlfn.XLOOKUP(Sanitation!$B334,WW!A:A,WW!B:B)</f>
        <v>WW38</v>
      </c>
      <c r="D334" s="2" t="s">
        <v>100</v>
      </c>
      <c r="E334" s="2" t="s">
        <v>87</v>
      </c>
      <c r="F334" s="2" t="s">
        <v>401</v>
      </c>
      <c r="G334" s="89" t="s">
        <v>402</v>
      </c>
      <c r="K334" s="34">
        <v>2</v>
      </c>
      <c r="L334" s="34">
        <v>2</v>
      </c>
      <c r="M334" s="100">
        <f>Sanitation!$L334-Sanitation!$K334</f>
        <v>0</v>
      </c>
      <c r="N334" s="52"/>
      <c r="O334" s="34">
        <v>0</v>
      </c>
      <c r="P334" s="34">
        <v>0</v>
      </c>
      <c r="Q334" s="98">
        <f>Sanitation!$P334-Sanitation!$O334</f>
        <v>0</v>
      </c>
    </row>
    <row r="335" spans="1:18" ht="13" x14ac:dyDescent="0.35">
      <c r="A335" s="73" t="s">
        <v>97</v>
      </c>
      <c r="B335" s="74">
        <v>45711</v>
      </c>
      <c r="C335" s="75" t="str">
        <f>_xlfn.XLOOKUP(Sanitation!$B335,WW!A:A,WW!B:B)</f>
        <v>WW38</v>
      </c>
      <c r="D335" s="73" t="s">
        <v>100</v>
      </c>
      <c r="E335" s="73" t="s">
        <v>87</v>
      </c>
      <c r="F335" s="73" t="s">
        <v>396</v>
      </c>
      <c r="G335" s="88" t="s">
        <v>411</v>
      </c>
      <c r="H335" s="88"/>
      <c r="I335" s="73"/>
      <c r="J335" s="73"/>
      <c r="K335" s="75">
        <v>5</v>
      </c>
      <c r="L335" s="75">
        <v>6</v>
      </c>
      <c r="M335" s="102">
        <f>Sanitation!$L335-Sanitation!$K335</f>
        <v>1</v>
      </c>
      <c r="N335" s="85"/>
      <c r="O335" s="75">
        <v>13</v>
      </c>
      <c r="P335" s="75">
        <v>13</v>
      </c>
      <c r="Q335" s="98">
        <f>Sanitation!$P335-Sanitation!$O335</f>
        <v>0</v>
      </c>
    </row>
    <row r="336" spans="1:18" ht="13" x14ac:dyDescent="0.35">
      <c r="A336" s="2" t="s">
        <v>97</v>
      </c>
      <c r="B336" s="57">
        <v>45711</v>
      </c>
      <c r="C336" s="34" t="str">
        <f>_xlfn.XLOOKUP(Sanitation!$B336,WW!A:A,WW!B:B)</f>
        <v>WW38</v>
      </c>
      <c r="D336" s="2" t="s">
        <v>100</v>
      </c>
      <c r="E336" s="2" t="s">
        <v>87</v>
      </c>
      <c r="F336" s="2" t="s">
        <v>405</v>
      </c>
      <c r="G336" s="89" t="s">
        <v>406</v>
      </c>
      <c r="K336" s="34">
        <v>0</v>
      </c>
      <c r="L336" s="34">
        <v>0</v>
      </c>
      <c r="M336" s="100">
        <f>Sanitation!$L336-Sanitation!$K336</f>
        <v>0</v>
      </c>
      <c r="N336" s="52"/>
      <c r="O336" s="34">
        <v>7</v>
      </c>
      <c r="P336" s="34">
        <v>8</v>
      </c>
      <c r="Q336" s="98">
        <f>Sanitation!$P336-Sanitation!$O336</f>
        <v>1</v>
      </c>
    </row>
    <row r="337" spans="1:18" ht="26" x14ac:dyDescent="0.35">
      <c r="A337" s="73" t="s">
        <v>97</v>
      </c>
      <c r="B337" s="74">
        <v>45711</v>
      </c>
      <c r="C337" s="75" t="str">
        <f>_xlfn.XLOOKUP(Sanitation!$B337,WW!A:A,WW!B:B)</f>
        <v>WW38</v>
      </c>
      <c r="D337" s="73" t="s">
        <v>33</v>
      </c>
      <c r="E337" s="73" t="s">
        <v>87</v>
      </c>
      <c r="F337" s="73" t="s">
        <v>399</v>
      </c>
      <c r="G337" s="88" t="s">
        <v>400</v>
      </c>
      <c r="H337" s="88"/>
      <c r="I337" s="73"/>
      <c r="J337" s="73"/>
      <c r="K337" s="75">
        <v>2</v>
      </c>
      <c r="L337" s="75">
        <v>2</v>
      </c>
      <c r="M337" s="102">
        <f>Sanitation!$L337-Sanitation!$K337</f>
        <v>0</v>
      </c>
      <c r="N337" s="85"/>
      <c r="O337" s="75">
        <v>0</v>
      </c>
      <c r="P337" s="75">
        <v>0</v>
      </c>
      <c r="Q337" s="98">
        <f>Sanitation!$P337-Sanitation!$O337</f>
        <v>0</v>
      </c>
    </row>
    <row r="338" spans="1:18" ht="13" x14ac:dyDescent="0.35">
      <c r="A338" s="2" t="s">
        <v>97</v>
      </c>
      <c r="B338" s="57">
        <v>45711</v>
      </c>
      <c r="C338" s="34" t="str">
        <f>_xlfn.XLOOKUP(Sanitation!$B338,WW!A:A,WW!B:B)</f>
        <v>WW38</v>
      </c>
      <c r="D338" s="2" t="s">
        <v>33</v>
      </c>
      <c r="E338" s="2" t="s">
        <v>87</v>
      </c>
      <c r="F338" s="2" t="s">
        <v>394</v>
      </c>
      <c r="G338" s="89" t="s">
        <v>395</v>
      </c>
      <c r="K338" s="34">
        <v>5</v>
      </c>
      <c r="L338" s="34">
        <v>6</v>
      </c>
      <c r="M338" s="100">
        <f>Sanitation!$L338-Sanitation!$K338</f>
        <v>1</v>
      </c>
      <c r="N338" s="52"/>
      <c r="O338" s="34">
        <v>13</v>
      </c>
      <c r="P338" s="34">
        <v>14</v>
      </c>
      <c r="Q338" s="98">
        <f>Sanitation!$P338-Sanitation!$O338</f>
        <v>1</v>
      </c>
    </row>
    <row r="339" spans="1:18" ht="13" x14ac:dyDescent="0.35">
      <c r="A339" s="73" t="s">
        <v>97</v>
      </c>
      <c r="B339" s="74">
        <v>45711</v>
      </c>
      <c r="C339" s="75" t="str">
        <f>_xlfn.XLOOKUP(Sanitation!$B339,WW!A:A,WW!B:B)</f>
        <v>WW38</v>
      </c>
      <c r="D339" s="73" t="s">
        <v>33</v>
      </c>
      <c r="E339" s="73" t="s">
        <v>87</v>
      </c>
      <c r="F339" s="73" t="s">
        <v>403</v>
      </c>
      <c r="G339" s="88" t="s">
        <v>404</v>
      </c>
      <c r="H339" s="88"/>
      <c r="I339" s="73"/>
      <c r="J339" s="73"/>
      <c r="K339" s="75">
        <v>0</v>
      </c>
      <c r="L339" s="75">
        <v>0</v>
      </c>
      <c r="M339" s="102">
        <f>Sanitation!$L339-Sanitation!$K339</f>
        <v>0</v>
      </c>
      <c r="N339" s="85"/>
      <c r="O339" s="75">
        <v>7</v>
      </c>
      <c r="P339" s="75">
        <v>7</v>
      </c>
      <c r="Q339" s="98">
        <f>Sanitation!$P339-Sanitation!$O339</f>
        <v>0</v>
      </c>
    </row>
    <row r="340" spans="1:18" ht="26" x14ac:dyDescent="0.35">
      <c r="A340" s="2" t="s">
        <v>97</v>
      </c>
      <c r="B340" s="57">
        <v>45711</v>
      </c>
      <c r="C340" s="34" t="str">
        <f>_xlfn.XLOOKUP(Sanitation!$B340,WW!A:A,WW!B:B)</f>
        <v>WW38</v>
      </c>
      <c r="D340" s="2" t="s">
        <v>100</v>
      </c>
      <c r="E340" s="2"/>
      <c r="F340" s="2" t="s">
        <v>420</v>
      </c>
      <c r="G340" s="89" t="s">
        <v>421</v>
      </c>
      <c r="H340" s="89" t="s">
        <v>422</v>
      </c>
      <c r="K340" s="34">
        <v>0</v>
      </c>
      <c r="L340" s="34">
        <v>2</v>
      </c>
      <c r="M340" s="100">
        <f>Sanitation!$L340-Sanitation!$K340</f>
        <v>2</v>
      </c>
      <c r="N340" s="52"/>
      <c r="O340" s="34">
        <v>0</v>
      </c>
      <c r="P340" s="34">
        <v>0</v>
      </c>
      <c r="Q340" s="98">
        <f>Sanitation!$P340-Sanitation!$O340</f>
        <v>0</v>
      </c>
    </row>
    <row r="341" spans="1:18" ht="71.25" customHeight="1" x14ac:dyDescent="0.35">
      <c r="A341" s="73" t="s">
        <v>97</v>
      </c>
      <c r="B341" s="74">
        <v>45711</v>
      </c>
      <c r="C341" s="75" t="str">
        <f>_xlfn.XLOOKUP(Sanitation!$B341,WW!A:A,WW!B:B)</f>
        <v>WW38</v>
      </c>
      <c r="D341" s="73" t="s">
        <v>103</v>
      </c>
      <c r="E341" s="73"/>
      <c r="F341" s="73" t="s">
        <v>443</v>
      </c>
      <c r="G341" s="88" t="s">
        <v>451</v>
      </c>
      <c r="H341" s="88"/>
      <c r="I341" s="73"/>
      <c r="J341" s="73"/>
      <c r="K341" s="75"/>
      <c r="L341" s="75">
        <v>9</v>
      </c>
      <c r="M341" s="102">
        <f>Sanitation!$L341-Sanitation!$K341</f>
        <v>9</v>
      </c>
      <c r="N341" s="85"/>
      <c r="O341" s="75"/>
      <c r="P341" s="75"/>
      <c r="Q341" s="98">
        <f>Sanitation!$P341-Sanitation!$O341</f>
        <v>0</v>
      </c>
    </row>
    <row r="342" spans="1:18" ht="75.75" customHeight="1" x14ac:dyDescent="0.35">
      <c r="A342" s="2" t="s">
        <v>97</v>
      </c>
      <c r="B342" s="57">
        <v>45717</v>
      </c>
      <c r="C342" s="34" t="str">
        <f>_xlfn.XLOOKUP(Sanitation!$B342,WW!A:A,WW!B:B)</f>
        <v>WW39</v>
      </c>
      <c r="D342" s="2" t="s">
        <v>100</v>
      </c>
      <c r="E342" s="2" t="s">
        <v>99</v>
      </c>
      <c r="F342" s="2" t="s">
        <v>448</v>
      </c>
      <c r="G342" s="89" t="s">
        <v>395</v>
      </c>
      <c r="H342" s="92" t="s">
        <v>468</v>
      </c>
      <c r="I342" s="80"/>
      <c r="K342" s="34">
        <f>9</f>
        <v>9</v>
      </c>
      <c r="L342" s="34">
        <v>12</v>
      </c>
      <c r="M342" s="100">
        <f>Sanitation!$L342-Sanitation!$K342</f>
        <v>3</v>
      </c>
      <c r="N342" s="52"/>
      <c r="O342" s="34">
        <v>13</v>
      </c>
      <c r="P342" s="34">
        <v>14</v>
      </c>
      <c r="Q342" s="100">
        <f>Sanitation!$P342-Sanitation!$O342</f>
        <v>1</v>
      </c>
    </row>
    <row r="343" spans="1:18" ht="34.5" customHeight="1" x14ac:dyDescent="0.35">
      <c r="A343" s="58" t="s">
        <v>97</v>
      </c>
      <c r="B343" s="82">
        <v>45717</v>
      </c>
      <c r="C343" s="83" t="str">
        <f>_xlfn.XLOOKUP(Sanitation!$B343,WW!A:A,WW!B:B)</f>
        <v>WW39</v>
      </c>
      <c r="D343" s="58" t="s">
        <v>100</v>
      </c>
      <c r="E343" s="58" t="s">
        <v>99</v>
      </c>
      <c r="F343" s="58" t="s">
        <v>401</v>
      </c>
      <c r="G343" s="95" t="s">
        <v>445</v>
      </c>
      <c r="H343" s="95"/>
      <c r="I343" s="58"/>
      <c r="J343" s="58"/>
      <c r="K343" s="83">
        <f>2</f>
        <v>2</v>
      </c>
      <c r="L343" s="83">
        <v>2</v>
      </c>
      <c r="M343" s="101">
        <f>Sanitation!$L343-Sanitation!$K343</f>
        <v>0</v>
      </c>
      <c r="N343" s="84"/>
      <c r="O343" s="83">
        <v>0</v>
      </c>
      <c r="P343" s="83">
        <v>0</v>
      </c>
      <c r="Q343" s="101">
        <f>Sanitation!$P343-Sanitation!$O343</f>
        <v>0</v>
      </c>
      <c r="R343" s="58"/>
    </row>
    <row r="344" spans="1:18" ht="48.75" customHeight="1" x14ac:dyDescent="0.35">
      <c r="A344" s="2" t="s">
        <v>97</v>
      </c>
      <c r="B344" s="57">
        <v>45717</v>
      </c>
      <c r="C344" s="34" t="str">
        <f>_xlfn.XLOOKUP(Sanitation!$B344,WW!A:A,WW!B:B)</f>
        <v>WW39</v>
      </c>
      <c r="D344" s="2" t="s">
        <v>33</v>
      </c>
      <c r="E344" s="2" t="s">
        <v>99</v>
      </c>
      <c r="F344" s="2" t="s">
        <v>388</v>
      </c>
      <c r="G344" s="89" t="s">
        <v>428</v>
      </c>
      <c r="H344" s="92" t="s">
        <v>469</v>
      </c>
      <c r="I344" s="80"/>
      <c r="K344" s="34">
        <f>9</f>
        <v>9</v>
      </c>
      <c r="L344" s="34">
        <v>10</v>
      </c>
      <c r="M344" s="100">
        <f>Sanitation!$L344-Sanitation!$K344</f>
        <v>1</v>
      </c>
      <c r="N344" s="52"/>
      <c r="O344" s="34">
        <v>13</v>
      </c>
      <c r="P344" s="34">
        <v>13</v>
      </c>
      <c r="Q344" s="100">
        <f>Sanitation!$P344-Sanitation!$O344</f>
        <v>0</v>
      </c>
    </row>
    <row r="345" spans="1:18" ht="35.25" customHeight="1" x14ac:dyDescent="0.35">
      <c r="A345" s="58" t="s">
        <v>97</v>
      </c>
      <c r="B345" s="82">
        <v>45717</v>
      </c>
      <c r="C345" s="83" t="str">
        <f>_xlfn.XLOOKUP(Sanitation!$B345,WW!A:A,WW!B:B)</f>
        <v>WW39</v>
      </c>
      <c r="D345" s="58" t="s">
        <v>33</v>
      </c>
      <c r="E345" s="58" t="s">
        <v>99</v>
      </c>
      <c r="F345" s="58" t="s">
        <v>399</v>
      </c>
      <c r="G345" s="95" t="s">
        <v>446</v>
      </c>
      <c r="H345" s="95"/>
      <c r="I345" s="58"/>
      <c r="J345" s="58"/>
      <c r="K345" s="83">
        <f>2</f>
        <v>2</v>
      </c>
      <c r="L345" s="83">
        <v>2</v>
      </c>
      <c r="M345" s="101">
        <f>Sanitation!$L345-Sanitation!$K345</f>
        <v>0</v>
      </c>
      <c r="N345" s="84"/>
      <c r="O345" s="83">
        <v>0</v>
      </c>
      <c r="P345" s="83">
        <v>0</v>
      </c>
      <c r="Q345" s="101">
        <f>Sanitation!$P345-Sanitation!$O345</f>
        <v>0</v>
      </c>
      <c r="R345" s="58"/>
    </row>
    <row r="346" spans="1:18" ht="33" customHeight="1" x14ac:dyDescent="0.35">
      <c r="A346" s="2" t="s">
        <v>97</v>
      </c>
      <c r="B346" s="57">
        <v>45717</v>
      </c>
      <c r="C346" s="34" t="str">
        <f>_xlfn.XLOOKUP(Sanitation!$B346,WW!A:A,WW!B:B)</f>
        <v>WW39</v>
      </c>
      <c r="D346" s="2" t="s">
        <v>103</v>
      </c>
      <c r="E346" s="2" t="s">
        <v>87</v>
      </c>
      <c r="F346" s="2" t="s">
        <v>392</v>
      </c>
      <c r="G346" s="89" t="s">
        <v>413</v>
      </c>
      <c r="K346" s="34">
        <v>30</v>
      </c>
      <c r="L346" s="34">
        <v>25</v>
      </c>
      <c r="M346" s="100">
        <f>Sanitation!$L346-Sanitation!$K346</f>
        <v>-5</v>
      </c>
      <c r="N346" s="52"/>
      <c r="O346" s="34">
        <v>15</v>
      </c>
      <c r="P346" s="34">
        <v>12</v>
      </c>
      <c r="Q346" s="100">
        <f>Sanitation!$P346-Sanitation!$O346</f>
        <v>-3</v>
      </c>
    </row>
    <row r="347" spans="1:18" ht="26" x14ac:dyDescent="0.35">
      <c r="A347" s="58" t="s">
        <v>97</v>
      </c>
      <c r="B347" s="82">
        <v>45717</v>
      </c>
      <c r="C347" s="83" t="str">
        <f>_xlfn.XLOOKUP(Sanitation!$B347,WW!A:A,WW!B:B)</f>
        <v>WW39</v>
      </c>
      <c r="D347" s="58" t="s">
        <v>33</v>
      </c>
      <c r="E347" s="58" t="s">
        <v>87</v>
      </c>
      <c r="F347" s="58" t="s">
        <v>401</v>
      </c>
      <c r="G347" s="95" t="s">
        <v>402</v>
      </c>
      <c r="H347" s="95"/>
      <c r="I347" s="58"/>
      <c r="J347" s="58"/>
      <c r="K347" s="83">
        <v>2</v>
      </c>
      <c r="L347" s="83">
        <v>2</v>
      </c>
      <c r="M347" s="101">
        <f>Sanitation!$L347-Sanitation!$K347</f>
        <v>0</v>
      </c>
      <c r="N347" s="84"/>
      <c r="O347" s="83">
        <v>0</v>
      </c>
      <c r="P347" s="83">
        <v>0</v>
      </c>
      <c r="Q347" s="101">
        <f>Sanitation!$P347-Sanitation!$O347</f>
        <v>0</v>
      </c>
      <c r="R347" s="58"/>
    </row>
    <row r="348" spans="1:18" ht="24.75" customHeight="1" x14ac:dyDescent="0.35">
      <c r="A348" s="2" t="s">
        <v>97</v>
      </c>
      <c r="B348" s="57">
        <v>45717</v>
      </c>
      <c r="C348" s="34" t="str">
        <f>_xlfn.XLOOKUP(Sanitation!$B348,WW!A:A,WW!B:B)</f>
        <v>WW39</v>
      </c>
      <c r="D348" s="2" t="s">
        <v>33</v>
      </c>
      <c r="E348" s="2" t="s">
        <v>87</v>
      </c>
      <c r="F348" s="2" t="s">
        <v>396</v>
      </c>
      <c r="G348" s="89" t="s">
        <v>411</v>
      </c>
      <c r="K348" s="34">
        <v>5</v>
      </c>
      <c r="L348" s="34">
        <v>6</v>
      </c>
      <c r="M348" s="100">
        <f>Sanitation!$L348-Sanitation!$K348</f>
        <v>1</v>
      </c>
      <c r="N348" s="52"/>
      <c r="O348" s="34">
        <v>13</v>
      </c>
      <c r="P348" s="34">
        <v>13</v>
      </c>
      <c r="Q348" s="100">
        <f>Sanitation!$P348-Sanitation!$O348</f>
        <v>0</v>
      </c>
    </row>
    <row r="349" spans="1:18" ht="23.25" customHeight="1" x14ac:dyDescent="0.35">
      <c r="A349" s="58" t="s">
        <v>97</v>
      </c>
      <c r="B349" s="82">
        <v>45717</v>
      </c>
      <c r="C349" s="83" t="str">
        <f>_xlfn.XLOOKUP(Sanitation!$B349,WW!A:A,WW!B:B)</f>
        <v>WW39</v>
      </c>
      <c r="D349" s="58" t="s">
        <v>33</v>
      </c>
      <c r="E349" s="58" t="s">
        <v>87</v>
      </c>
      <c r="F349" s="58" t="s">
        <v>405</v>
      </c>
      <c r="G349" s="95" t="s">
        <v>406</v>
      </c>
      <c r="H349" s="95"/>
      <c r="I349" s="58"/>
      <c r="J349" s="58"/>
      <c r="K349" s="83">
        <v>0</v>
      </c>
      <c r="L349" s="83">
        <v>0</v>
      </c>
      <c r="M349" s="101">
        <f>Sanitation!$L349-Sanitation!$K349</f>
        <v>0</v>
      </c>
      <c r="N349" s="84"/>
      <c r="O349" s="83">
        <v>7</v>
      </c>
      <c r="P349" s="83">
        <v>8</v>
      </c>
      <c r="Q349" s="101">
        <f>Sanitation!$P349-Sanitation!$O349</f>
        <v>1</v>
      </c>
      <c r="R349" s="58"/>
    </row>
    <row r="350" spans="1:18" ht="26" x14ac:dyDescent="0.35">
      <c r="A350" s="2" t="s">
        <v>97</v>
      </c>
      <c r="B350" s="57">
        <v>45717</v>
      </c>
      <c r="C350" s="34" t="str">
        <f>_xlfn.XLOOKUP(Sanitation!$B350,WW!A:A,WW!B:B)</f>
        <v>WW39</v>
      </c>
      <c r="D350" s="2" t="s">
        <v>100</v>
      </c>
      <c r="E350" s="2" t="s">
        <v>87</v>
      </c>
      <c r="F350" s="2" t="s">
        <v>399</v>
      </c>
      <c r="G350" s="89" t="s">
        <v>400</v>
      </c>
      <c r="K350" s="34">
        <v>2</v>
      </c>
      <c r="L350" s="34">
        <v>2</v>
      </c>
      <c r="M350" s="100">
        <f>Sanitation!$L350-Sanitation!$K350</f>
        <v>0</v>
      </c>
      <c r="N350" s="52"/>
      <c r="O350" s="34">
        <v>0</v>
      </c>
      <c r="P350" s="34">
        <v>0</v>
      </c>
      <c r="Q350" s="100">
        <f>Sanitation!$P350-Sanitation!$O350</f>
        <v>0</v>
      </c>
    </row>
    <row r="351" spans="1:18" ht="13" x14ac:dyDescent="0.35">
      <c r="A351" s="58" t="s">
        <v>97</v>
      </c>
      <c r="B351" s="82">
        <v>45717</v>
      </c>
      <c r="C351" s="83" t="str">
        <f>_xlfn.XLOOKUP(Sanitation!$B351,WW!A:A,WW!B:B)</f>
        <v>WW39</v>
      </c>
      <c r="D351" s="58" t="s">
        <v>100</v>
      </c>
      <c r="E351" s="58" t="s">
        <v>87</v>
      </c>
      <c r="F351" s="58" t="s">
        <v>394</v>
      </c>
      <c r="G351" s="95" t="s">
        <v>395</v>
      </c>
      <c r="H351" s="95"/>
      <c r="I351" s="58"/>
      <c r="J351" s="58"/>
      <c r="K351" s="83">
        <v>5</v>
      </c>
      <c r="L351" s="83">
        <v>6</v>
      </c>
      <c r="M351" s="101">
        <f>Sanitation!$L351-Sanitation!$K351</f>
        <v>1</v>
      </c>
      <c r="N351" s="84"/>
      <c r="O351" s="83">
        <v>13</v>
      </c>
      <c r="P351" s="83">
        <v>12</v>
      </c>
      <c r="Q351" s="101">
        <v>13</v>
      </c>
      <c r="R351" s="58"/>
    </row>
    <row r="352" spans="1:18" ht="13" x14ac:dyDescent="0.35">
      <c r="A352" s="2" t="s">
        <v>97</v>
      </c>
      <c r="B352" s="57">
        <v>45717</v>
      </c>
      <c r="C352" s="34" t="str">
        <f>_xlfn.XLOOKUP(Sanitation!$B352,WW!A:A,WW!B:B)</f>
        <v>WW39</v>
      </c>
      <c r="D352" s="2" t="s">
        <v>100</v>
      </c>
      <c r="E352" s="2" t="s">
        <v>87</v>
      </c>
      <c r="F352" s="2" t="s">
        <v>403</v>
      </c>
      <c r="G352" s="89" t="s">
        <v>404</v>
      </c>
      <c r="K352" s="34">
        <v>0</v>
      </c>
      <c r="L352" s="34">
        <v>0</v>
      </c>
      <c r="M352" s="100">
        <f>Sanitation!$L352-Sanitation!$K352</f>
        <v>0</v>
      </c>
      <c r="N352" s="52"/>
      <c r="O352" s="34">
        <v>7</v>
      </c>
      <c r="P352" s="34">
        <v>7</v>
      </c>
      <c r="Q352" s="100">
        <f>Sanitation!$P352-Sanitation!$O352</f>
        <v>0</v>
      </c>
    </row>
    <row r="353" spans="1:18" ht="47.25" customHeight="1" x14ac:dyDescent="0.35">
      <c r="A353" s="58" t="s">
        <v>97</v>
      </c>
      <c r="B353" s="82">
        <v>45717</v>
      </c>
      <c r="C353" s="83" t="str">
        <f>_xlfn.XLOOKUP(Sanitation!$B353,WW!A:A,WW!B:B)</f>
        <v>WW39</v>
      </c>
      <c r="D353" s="58" t="s">
        <v>100</v>
      </c>
      <c r="E353" s="58"/>
      <c r="F353" s="58" t="s">
        <v>420</v>
      </c>
      <c r="G353" s="95" t="s">
        <v>421</v>
      </c>
      <c r="H353" s="105" t="s">
        <v>470</v>
      </c>
      <c r="I353" s="120"/>
      <c r="J353" s="58"/>
      <c r="K353" s="83">
        <v>0</v>
      </c>
      <c r="L353" s="83">
        <v>2</v>
      </c>
      <c r="M353" s="101">
        <f>Sanitation!$L353-Sanitation!$K353</f>
        <v>2</v>
      </c>
      <c r="N353" s="84"/>
      <c r="O353" s="83">
        <v>0</v>
      </c>
      <c r="P353" s="83">
        <v>0</v>
      </c>
      <c r="Q353" s="101">
        <f>Sanitation!$P353-Sanitation!$O353</f>
        <v>0</v>
      </c>
      <c r="R353" s="58"/>
    </row>
    <row r="354" spans="1:18" ht="78" customHeight="1" x14ac:dyDescent="0.35">
      <c r="A354" s="2" t="s">
        <v>97</v>
      </c>
      <c r="B354" s="57">
        <v>45717</v>
      </c>
      <c r="C354" s="34" t="str">
        <f>_xlfn.XLOOKUP(Sanitation!$B354,WW!A:A,WW!B:B)</f>
        <v>WW39</v>
      </c>
      <c r="D354" s="2" t="s">
        <v>100</v>
      </c>
      <c r="E354" s="2"/>
      <c r="F354" s="2" t="s">
        <v>443</v>
      </c>
      <c r="G354" s="89" t="s">
        <v>451</v>
      </c>
      <c r="L354" s="34">
        <v>9</v>
      </c>
      <c r="M354" s="100">
        <f>Sanitation!$L354-Sanitation!$K354</f>
        <v>9</v>
      </c>
      <c r="N354" s="52"/>
      <c r="Q354" s="100">
        <f>Sanitation!$P354-Sanitation!$O354</f>
        <v>0</v>
      </c>
    </row>
    <row r="355" spans="1:18" ht="66.75" customHeight="1" x14ac:dyDescent="0.35">
      <c r="A355" s="73" t="s">
        <v>97</v>
      </c>
      <c r="B355" s="74">
        <v>45724</v>
      </c>
      <c r="C355" s="75" t="str">
        <f>_xlfn.XLOOKUP(Sanitation!$B355,WW!A:A,WW!B:B)</f>
        <v>WW40</v>
      </c>
      <c r="D355" s="73" t="s">
        <v>33</v>
      </c>
      <c r="E355" s="73" t="s">
        <v>99</v>
      </c>
      <c r="F355" s="73" t="s">
        <v>471</v>
      </c>
      <c r="G355" s="88" t="s">
        <v>428</v>
      </c>
      <c r="H355" s="121" t="s">
        <v>472</v>
      </c>
      <c r="I355" s="122"/>
      <c r="J355" s="73"/>
      <c r="K355" s="75">
        <f>9</f>
        <v>9</v>
      </c>
      <c r="L355" s="75">
        <v>11</v>
      </c>
      <c r="M355" s="102">
        <f>Sanitation!$L355-Sanitation!$K355</f>
        <v>2</v>
      </c>
      <c r="N355" s="85"/>
      <c r="O355" s="75">
        <v>13</v>
      </c>
      <c r="P355" s="75">
        <v>12</v>
      </c>
      <c r="Q355" s="106">
        <f>Sanitation!$P355-Sanitation!$O355</f>
        <v>-1</v>
      </c>
      <c r="R355" s="58"/>
    </row>
    <row r="356" spans="1:18" ht="26" x14ac:dyDescent="0.35">
      <c r="A356" s="2" t="s">
        <v>97</v>
      </c>
      <c r="B356" s="57">
        <v>45724</v>
      </c>
      <c r="C356" s="34" t="str">
        <f>_xlfn.XLOOKUP(Sanitation!$B356,WW!A:A,WW!B:B)</f>
        <v>WW40</v>
      </c>
      <c r="D356" s="2" t="s">
        <v>33</v>
      </c>
      <c r="E356" s="2" t="s">
        <v>99</v>
      </c>
      <c r="F356" s="2" t="s">
        <v>399</v>
      </c>
      <c r="G356" s="89" t="s">
        <v>440</v>
      </c>
      <c r="K356" s="34">
        <f>2</f>
        <v>2</v>
      </c>
      <c r="L356" s="34">
        <v>2</v>
      </c>
      <c r="M356" s="100">
        <f>Sanitation!$L356-Sanitation!$K356</f>
        <v>0</v>
      </c>
      <c r="N356" s="52"/>
      <c r="O356" s="34">
        <v>0</v>
      </c>
      <c r="P356" s="34">
        <v>0</v>
      </c>
      <c r="Q356" s="98">
        <f>Sanitation!$P356-Sanitation!$O356</f>
        <v>0</v>
      </c>
    </row>
    <row r="357" spans="1:18" ht="83.25" customHeight="1" x14ac:dyDescent="0.35">
      <c r="A357" s="73" t="s">
        <v>97</v>
      </c>
      <c r="B357" s="74">
        <v>45724</v>
      </c>
      <c r="C357" s="75" t="str">
        <f>_xlfn.XLOOKUP(Sanitation!$B357,WW!A:A,WW!B:B)</f>
        <v>WW40</v>
      </c>
      <c r="D357" s="73" t="s">
        <v>100</v>
      </c>
      <c r="E357" s="73" t="s">
        <v>99</v>
      </c>
      <c r="F357" s="73" t="s">
        <v>467</v>
      </c>
      <c r="G357" s="88" t="s">
        <v>427</v>
      </c>
      <c r="H357" s="121" t="s">
        <v>473</v>
      </c>
      <c r="I357" s="122"/>
      <c r="J357" s="73"/>
      <c r="K357" s="75">
        <f>9</f>
        <v>9</v>
      </c>
      <c r="L357" s="75">
        <v>11</v>
      </c>
      <c r="M357" s="102">
        <f>Sanitation!$L357-Sanitation!$K357</f>
        <v>2</v>
      </c>
      <c r="N357" s="85"/>
      <c r="O357" s="75">
        <v>13</v>
      </c>
      <c r="P357" s="75">
        <v>15</v>
      </c>
      <c r="Q357" s="106">
        <f>Sanitation!$P357-Sanitation!$O357</f>
        <v>2</v>
      </c>
      <c r="R357" s="58"/>
    </row>
    <row r="358" spans="1:18" ht="26" x14ac:dyDescent="0.35">
      <c r="A358" s="2" t="s">
        <v>97</v>
      </c>
      <c r="B358" s="57">
        <v>45724</v>
      </c>
      <c r="C358" s="34" t="str">
        <f>_xlfn.XLOOKUP(Sanitation!$B358,WW!A:A,WW!B:B)</f>
        <v>WW40</v>
      </c>
      <c r="D358" s="2" t="s">
        <v>100</v>
      </c>
      <c r="E358" s="2" t="s">
        <v>99</v>
      </c>
      <c r="F358" s="2" t="s">
        <v>401</v>
      </c>
      <c r="G358" s="89" t="s">
        <v>441</v>
      </c>
      <c r="H358" s="89" t="s">
        <v>466</v>
      </c>
      <c r="K358" s="34">
        <f>2</f>
        <v>2</v>
      </c>
      <c r="L358" s="34">
        <v>2</v>
      </c>
      <c r="M358" s="100">
        <f>Sanitation!$L358-Sanitation!$K358</f>
        <v>0</v>
      </c>
      <c r="N358" s="52"/>
      <c r="O358" s="34">
        <v>0</v>
      </c>
      <c r="P358" s="34">
        <v>0</v>
      </c>
      <c r="Q358" s="98">
        <f>Sanitation!$P358-Sanitation!$O358</f>
        <v>0</v>
      </c>
    </row>
    <row r="359" spans="1:18" ht="26" x14ac:dyDescent="0.35">
      <c r="A359" s="73" t="s">
        <v>97</v>
      </c>
      <c r="B359" s="74">
        <v>45724</v>
      </c>
      <c r="C359" s="75" t="str">
        <f>_xlfn.XLOOKUP(Sanitation!$B359,WW!A:A,WW!B:B)</f>
        <v>WW40</v>
      </c>
      <c r="D359" s="58" t="s">
        <v>103</v>
      </c>
      <c r="E359" s="73" t="s">
        <v>87</v>
      </c>
      <c r="F359" s="73" t="s">
        <v>392</v>
      </c>
      <c r="G359" s="88" t="s">
        <v>413</v>
      </c>
      <c r="H359" s="88"/>
      <c r="I359" s="73"/>
      <c r="J359" s="73"/>
      <c r="K359" s="75">
        <v>30</v>
      </c>
      <c r="L359" s="75">
        <v>26</v>
      </c>
      <c r="M359" s="102">
        <f>Sanitation!$L359-Sanitation!$K359</f>
        <v>-4</v>
      </c>
      <c r="N359" s="85"/>
      <c r="O359" s="75">
        <v>15</v>
      </c>
      <c r="P359" s="75">
        <v>14</v>
      </c>
      <c r="Q359" s="106">
        <f>Sanitation!$P359-Sanitation!$O359</f>
        <v>-1</v>
      </c>
      <c r="R359" s="58"/>
    </row>
    <row r="360" spans="1:18" ht="26" x14ac:dyDescent="0.35">
      <c r="A360" s="2" t="s">
        <v>97</v>
      </c>
      <c r="B360" s="57">
        <v>45724</v>
      </c>
      <c r="C360" s="34" t="str">
        <f>_xlfn.XLOOKUP(Sanitation!$B360,WW!A:A,WW!B:B)</f>
        <v>WW40</v>
      </c>
      <c r="D360" s="2" t="s">
        <v>33</v>
      </c>
      <c r="E360" s="2" t="s">
        <v>87</v>
      </c>
      <c r="F360" s="2" t="s">
        <v>399</v>
      </c>
      <c r="G360" s="89" t="s">
        <v>402</v>
      </c>
      <c r="K360" s="34">
        <v>2</v>
      </c>
      <c r="L360" s="34">
        <v>2</v>
      </c>
      <c r="M360" s="100">
        <f>Sanitation!$L360-Sanitation!$K360</f>
        <v>0</v>
      </c>
      <c r="N360" s="52"/>
      <c r="O360" s="34">
        <v>0</v>
      </c>
      <c r="P360" s="34">
        <v>0</v>
      </c>
      <c r="Q360" s="98">
        <f>Sanitation!$P360-Sanitation!$O360</f>
        <v>0</v>
      </c>
    </row>
    <row r="361" spans="1:18" ht="16.5" customHeight="1" x14ac:dyDescent="0.35">
      <c r="A361" s="73" t="s">
        <v>97</v>
      </c>
      <c r="B361" s="74">
        <v>45724</v>
      </c>
      <c r="C361" s="75" t="str">
        <f>_xlfn.XLOOKUP(Sanitation!$B361,WW!A:A,WW!B:B)</f>
        <v>WW40</v>
      </c>
      <c r="D361" s="73" t="s">
        <v>33</v>
      </c>
      <c r="E361" s="73" t="s">
        <v>87</v>
      </c>
      <c r="F361" s="73" t="s">
        <v>394</v>
      </c>
      <c r="G361" s="88" t="s">
        <v>411</v>
      </c>
      <c r="H361" s="121" t="s">
        <v>474</v>
      </c>
      <c r="I361" s="122"/>
      <c r="J361" s="73"/>
      <c r="K361" s="75">
        <v>5</v>
      </c>
      <c r="L361" s="75">
        <v>5</v>
      </c>
      <c r="M361" s="102">
        <f>Sanitation!$L361-Sanitation!$K361</f>
        <v>0</v>
      </c>
      <c r="N361" s="85"/>
      <c r="O361" s="75">
        <v>13</v>
      </c>
      <c r="P361" s="75">
        <v>13</v>
      </c>
      <c r="Q361" s="106">
        <f>Sanitation!$P361-Sanitation!$O361</f>
        <v>0</v>
      </c>
      <c r="R361" s="58"/>
    </row>
    <row r="362" spans="1:18" ht="13" x14ac:dyDescent="0.35">
      <c r="A362" s="2" t="s">
        <v>97</v>
      </c>
      <c r="B362" s="57">
        <v>45724</v>
      </c>
      <c r="C362" s="34" t="str">
        <f>_xlfn.XLOOKUP(Sanitation!$B362,WW!A:A,WW!B:B)</f>
        <v>WW40</v>
      </c>
      <c r="D362" s="2" t="s">
        <v>33</v>
      </c>
      <c r="E362" s="2" t="s">
        <v>87</v>
      </c>
      <c r="F362" s="2" t="s">
        <v>403</v>
      </c>
      <c r="G362" s="89" t="s">
        <v>406</v>
      </c>
      <c r="K362" s="34">
        <v>0</v>
      </c>
      <c r="L362" s="34">
        <v>0</v>
      </c>
      <c r="M362" s="100">
        <f>Sanitation!$L362-Sanitation!$K362</f>
        <v>0</v>
      </c>
      <c r="N362" s="52"/>
      <c r="O362" s="34">
        <v>7</v>
      </c>
      <c r="P362" s="34">
        <v>7</v>
      </c>
      <c r="Q362" s="98">
        <f>Sanitation!$P362-Sanitation!$O362</f>
        <v>0</v>
      </c>
    </row>
    <row r="363" spans="1:18" ht="26" x14ac:dyDescent="0.35">
      <c r="A363" s="73" t="s">
        <v>97</v>
      </c>
      <c r="B363" s="74">
        <v>45724</v>
      </c>
      <c r="C363" s="75" t="str">
        <f>_xlfn.XLOOKUP(Sanitation!$B363,WW!A:A,WW!B:B)</f>
        <v>WW40</v>
      </c>
      <c r="D363" s="73" t="s">
        <v>100</v>
      </c>
      <c r="E363" s="73" t="s">
        <v>87</v>
      </c>
      <c r="F363" s="73" t="s">
        <v>401</v>
      </c>
      <c r="G363" s="88" t="s">
        <v>400</v>
      </c>
      <c r="H363" s="88"/>
      <c r="I363" s="73"/>
      <c r="J363" s="73"/>
      <c r="K363" s="75">
        <v>2</v>
      </c>
      <c r="L363" s="75">
        <v>2</v>
      </c>
      <c r="M363" s="102">
        <f>Sanitation!$L363-Sanitation!$K363</f>
        <v>0</v>
      </c>
      <c r="N363" s="85"/>
      <c r="O363" s="75">
        <v>0</v>
      </c>
      <c r="P363" s="75">
        <v>0</v>
      </c>
      <c r="Q363" s="106">
        <f>Sanitation!$P363-Sanitation!$O363</f>
        <v>0</v>
      </c>
      <c r="R363" s="58"/>
    </row>
    <row r="364" spans="1:18" ht="13" x14ac:dyDescent="0.35">
      <c r="A364" s="2" t="s">
        <v>97</v>
      </c>
      <c r="B364" s="57">
        <v>45724</v>
      </c>
      <c r="C364" s="34" t="str">
        <f>_xlfn.XLOOKUP(Sanitation!$B364,WW!A:A,WW!B:B)</f>
        <v>WW40</v>
      </c>
      <c r="D364" s="2" t="s">
        <v>100</v>
      </c>
      <c r="E364" s="2" t="s">
        <v>87</v>
      </c>
      <c r="F364" s="2" t="s">
        <v>396</v>
      </c>
      <c r="G364" s="89" t="s">
        <v>395</v>
      </c>
      <c r="K364" s="34">
        <v>5</v>
      </c>
      <c r="L364" s="34">
        <v>6</v>
      </c>
      <c r="M364" s="100">
        <f>Sanitation!$L364-Sanitation!$K364</f>
        <v>1</v>
      </c>
      <c r="N364" s="52"/>
      <c r="O364" s="34">
        <v>13</v>
      </c>
      <c r="P364" s="34">
        <v>12</v>
      </c>
      <c r="Q364" s="98">
        <f>Sanitation!$P364-Sanitation!$O364</f>
        <v>-1</v>
      </c>
    </row>
    <row r="365" spans="1:18" ht="13" x14ac:dyDescent="0.35">
      <c r="A365" s="73" t="s">
        <v>97</v>
      </c>
      <c r="B365" s="74">
        <v>45724</v>
      </c>
      <c r="C365" s="75" t="str">
        <f>_xlfn.XLOOKUP(Sanitation!$B365,WW!A:A,WW!B:B)</f>
        <v>WW40</v>
      </c>
      <c r="D365" s="73" t="s">
        <v>100</v>
      </c>
      <c r="E365" s="73" t="s">
        <v>87</v>
      </c>
      <c r="F365" s="73" t="s">
        <v>405</v>
      </c>
      <c r="G365" s="88" t="s">
        <v>404</v>
      </c>
      <c r="H365" s="88"/>
      <c r="I365" s="73"/>
      <c r="J365" s="73"/>
      <c r="K365" s="75">
        <v>0</v>
      </c>
      <c r="L365" s="75">
        <v>0</v>
      </c>
      <c r="M365" s="102">
        <f>Sanitation!$L365-Sanitation!$K365</f>
        <v>0</v>
      </c>
      <c r="N365" s="85"/>
      <c r="O365" s="75">
        <v>7</v>
      </c>
      <c r="P365" s="75">
        <v>8</v>
      </c>
      <c r="Q365" s="106">
        <f>Sanitation!$P365-Sanitation!$O365</f>
        <v>1</v>
      </c>
      <c r="R365" s="58"/>
    </row>
    <row r="366" spans="1:18" ht="43.5" x14ac:dyDescent="0.35">
      <c r="A366" s="2" t="s">
        <v>97</v>
      </c>
      <c r="B366" s="57">
        <v>45724</v>
      </c>
      <c r="C366" s="34" t="str">
        <f>_xlfn.XLOOKUP(Sanitation!$B366,WW!A:A,WW!B:B)</f>
        <v>WW40</v>
      </c>
      <c r="D366" s="2" t="s">
        <v>100</v>
      </c>
      <c r="E366" s="2"/>
      <c r="F366" s="2" t="s">
        <v>420</v>
      </c>
      <c r="G366" s="89" t="s">
        <v>421</v>
      </c>
      <c r="H366" s="90" t="s">
        <v>475</v>
      </c>
      <c r="I366" s="76"/>
      <c r="K366" s="34">
        <v>0</v>
      </c>
      <c r="L366" s="34">
        <v>2</v>
      </c>
      <c r="M366" s="100">
        <f>Sanitation!$L366-Sanitation!$K366</f>
        <v>2</v>
      </c>
      <c r="N366" s="52"/>
      <c r="O366" s="34">
        <v>0</v>
      </c>
      <c r="P366" s="34">
        <v>0</v>
      </c>
      <c r="Q366" s="98">
        <f>Sanitation!$P366-Sanitation!$O366</f>
        <v>0</v>
      </c>
    </row>
    <row r="367" spans="1:18" ht="52" x14ac:dyDescent="0.35">
      <c r="A367" s="73" t="s">
        <v>97</v>
      </c>
      <c r="B367" s="74">
        <v>45724</v>
      </c>
      <c r="C367" s="75" t="str">
        <f>_xlfn.XLOOKUP(Sanitation!$B367,WW!A:A,WW!B:B)</f>
        <v>WW40</v>
      </c>
      <c r="D367" s="73" t="s">
        <v>103</v>
      </c>
      <c r="E367" s="73"/>
      <c r="F367" s="73" t="s">
        <v>443</v>
      </c>
      <c r="G367" s="88" t="s">
        <v>451</v>
      </c>
      <c r="H367" s="88"/>
      <c r="I367" s="73"/>
      <c r="J367" s="73"/>
      <c r="K367" s="75"/>
      <c r="L367" s="75">
        <v>9</v>
      </c>
      <c r="M367" s="102">
        <f>Sanitation!$L367-Sanitation!$K367</f>
        <v>9</v>
      </c>
      <c r="N367" s="85"/>
      <c r="O367" s="75"/>
      <c r="P367" s="75"/>
      <c r="Q367" s="106">
        <f>Sanitation!$P367-Sanitation!$O367</f>
        <v>0</v>
      </c>
      <c r="R367" s="58"/>
    </row>
    <row r="368" spans="1:18" ht="26" x14ac:dyDescent="0.35">
      <c r="A368" s="48" t="s">
        <v>97</v>
      </c>
      <c r="B368" s="108">
        <v>45732</v>
      </c>
      <c r="C368" s="49" t="str">
        <f>_xlfn.XLOOKUP(Sanitation!$B368,WW!A:A,WW!B:B)</f>
        <v>WW41</v>
      </c>
      <c r="D368" s="107" t="s">
        <v>100</v>
      </c>
      <c r="E368" s="107" t="s">
        <v>99</v>
      </c>
      <c r="F368" s="107" t="s">
        <v>388</v>
      </c>
      <c r="G368" s="109" t="s">
        <v>428</v>
      </c>
      <c r="H368" s="109" t="s">
        <v>476</v>
      </c>
      <c r="I368" s="107"/>
      <c r="J368" s="107"/>
      <c r="K368" s="49">
        <f>9</f>
        <v>9</v>
      </c>
      <c r="L368" s="49">
        <v>9</v>
      </c>
      <c r="M368" s="110">
        <f>Sanitation!$L368-Sanitation!$K368</f>
        <v>0</v>
      </c>
      <c r="N368" s="103"/>
      <c r="O368" s="49">
        <v>13</v>
      </c>
      <c r="P368" s="49">
        <v>13</v>
      </c>
      <c r="Q368" s="110">
        <f>Sanitation!$P368-Sanitation!$O368</f>
        <v>0</v>
      </c>
      <c r="R368" s="55"/>
    </row>
    <row r="369" spans="1:18" ht="26" x14ac:dyDescent="0.35">
      <c r="A369" s="111" t="s">
        <v>97</v>
      </c>
      <c r="B369" s="112">
        <v>45732</v>
      </c>
      <c r="C369" s="113" t="str">
        <f>_xlfn.XLOOKUP(Sanitation!$B369,WW!A:A,WW!B:B)</f>
        <v>WW41</v>
      </c>
      <c r="D369" s="114" t="s">
        <v>100</v>
      </c>
      <c r="E369" s="114" t="s">
        <v>99</v>
      </c>
      <c r="F369" s="114" t="s">
        <v>401</v>
      </c>
      <c r="G369" s="115" t="s">
        <v>477</v>
      </c>
      <c r="H369" s="115"/>
      <c r="I369" s="114"/>
      <c r="J369" s="114"/>
      <c r="K369" s="113">
        <f>2</f>
        <v>2</v>
      </c>
      <c r="L369" s="113">
        <v>2</v>
      </c>
      <c r="M369" s="116">
        <f>Sanitation!$L369-Sanitation!$K369</f>
        <v>0</v>
      </c>
      <c r="N369" s="117"/>
      <c r="O369" s="113">
        <v>0</v>
      </c>
      <c r="P369" s="113">
        <v>0</v>
      </c>
      <c r="Q369" s="116">
        <f>Sanitation!$P369-Sanitation!$O369</f>
        <v>0</v>
      </c>
      <c r="R369" s="118"/>
    </row>
    <row r="370" spans="1:18" ht="39" x14ac:dyDescent="0.35">
      <c r="A370" s="48" t="s">
        <v>97</v>
      </c>
      <c r="B370" s="108">
        <v>45732</v>
      </c>
      <c r="C370" s="49" t="str">
        <f>_xlfn.XLOOKUP(Sanitation!$B370,WW!A:A,WW!B:B)</f>
        <v>WW41</v>
      </c>
      <c r="D370" s="107" t="s">
        <v>33</v>
      </c>
      <c r="E370" s="107" t="s">
        <v>99</v>
      </c>
      <c r="F370" s="107" t="s">
        <v>448</v>
      </c>
      <c r="G370" s="109" t="s">
        <v>395</v>
      </c>
      <c r="H370" s="109" t="s">
        <v>469</v>
      </c>
      <c r="I370" s="107"/>
      <c r="J370" s="107"/>
      <c r="K370" s="49">
        <f>9</f>
        <v>9</v>
      </c>
      <c r="L370" s="49">
        <v>9</v>
      </c>
      <c r="M370" s="110">
        <f>Sanitation!$L370-Sanitation!$K370</f>
        <v>0</v>
      </c>
      <c r="N370" s="103"/>
      <c r="O370" s="49">
        <v>13</v>
      </c>
      <c r="P370" s="49">
        <v>14</v>
      </c>
      <c r="Q370" s="110">
        <f>Sanitation!$P370-Sanitation!$O370</f>
        <v>1</v>
      </c>
      <c r="R370" s="55"/>
    </row>
    <row r="371" spans="1:18" ht="26" x14ac:dyDescent="0.35">
      <c r="A371" s="111" t="s">
        <v>97</v>
      </c>
      <c r="B371" s="112">
        <v>45732</v>
      </c>
      <c r="C371" s="113" t="str">
        <f>_xlfn.XLOOKUP(Sanitation!$B371,WW!A:A,WW!B:B)</f>
        <v>WW41</v>
      </c>
      <c r="D371" s="114" t="s">
        <v>33</v>
      </c>
      <c r="E371" s="114" t="s">
        <v>99</v>
      </c>
      <c r="F371" s="114" t="s">
        <v>399</v>
      </c>
      <c r="G371" s="115" t="s">
        <v>441</v>
      </c>
      <c r="H371" s="115"/>
      <c r="I371" s="114"/>
      <c r="J371" s="114"/>
      <c r="K371" s="113">
        <f>2</f>
        <v>2</v>
      </c>
      <c r="L371" s="113">
        <v>2</v>
      </c>
      <c r="M371" s="116">
        <f>Sanitation!$L371-Sanitation!$K371</f>
        <v>0</v>
      </c>
      <c r="N371" s="117"/>
      <c r="O371" s="113">
        <v>0</v>
      </c>
      <c r="P371" s="113">
        <v>0</v>
      </c>
      <c r="Q371" s="116">
        <f>Sanitation!$P371-Sanitation!$O371</f>
        <v>0</v>
      </c>
      <c r="R371" s="118"/>
    </row>
    <row r="372" spans="1:18" ht="26" x14ac:dyDescent="0.35">
      <c r="A372" s="48" t="s">
        <v>97</v>
      </c>
      <c r="B372" s="108">
        <v>45732</v>
      </c>
      <c r="C372" s="49" t="str">
        <f>_xlfn.XLOOKUP(Sanitation!$B372,WW!A:A,WW!B:B)</f>
        <v>WW41</v>
      </c>
      <c r="D372" s="107" t="s">
        <v>103</v>
      </c>
      <c r="E372" s="107" t="s">
        <v>87</v>
      </c>
      <c r="F372" s="107" t="s">
        <v>392</v>
      </c>
      <c r="G372" s="109" t="s">
        <v>413</v>
      </c>
      <c r="H372" s="109"/>
      <c r="I372" s="107"/>
      <c r="J372" s="107"/>
      <c r="K372" s="49">
        <v>30</v>
      </c>
      <c r="L372" s="49">
        <v>26</v>
      </c>
      <c r="M372" s="110">
        <f>Sanitation!$L372-Sanitation!$K372</f>
        <v>-4</v>
      </c>
      <c r="N372" s="103"/>
      <c r="O372" s="49">
        <v>15</v>
      </c>
      <c r="P372" s="49">
        <v>13</v>
      </c>
      <c r="Q372" s="110">
        <f>Sanitation!$P372-Sanitation!$O372</f>
        <v>-2</v>
      </c>
      <c r="R372" s="55"/>
    </row>
    <row r="373" spans="1:18" ht="26" x14ac:dyDescent="0.35">
      <c r="A373" s="111" t="s">
        <v>97</v>
      </c>
      <c r="B373" s="112">
        <v>45732</v>
      </c>
      <c r="C373" s="113" t="str">
        <f>_xlfn.XLOOKUP(Sanitation!$B373,WW!A:A,WW!B:B)</f>
        <v>WW41</v>
      </c>
      <c r="D373" s="114" t="s">
        <v>33</v>
      </c>
      <c r="E373" s="114" t="s">
        <v>87</v>
      </c>
      <c r="F373" s="114" t="s">
        <v>399</v>
      </c>
      <c r="G373" s="115" t="s">
        <v>402</v>
      </c>
      <c r="H373" s="115"/>
      <c r="I373" s="114"/>
      <c r="J373" s="114"/>
      <c r="K373" s="113">
        <v>2</v>
      </c>
      <c r="L373" s="113">
        <v>2</v>
      </c>
      <c r="M373" s="116">
        <f>Sanitation!$L373-Sanitation!$K373</f>
        <v>0</v>
      </c>
      <c r="N373" s="117"/>
      <c r="O373" s="113">
        <v>0</v>
      </c>
      <c r="P373" s="113">
        <v>0</v>
      </c>
      <c r="Q373" s="116">
        <f>Sanitation!$P373-Sanitation!$O373</f>
        <v>0</v>
      </c>
      <c r="R373" s="118"/>
    </row>
    <row r="374" spans="1:18" ht="13" x14ac:dyDescent="0.35">
      <c r="A374" s="48" t="s">
        <v>97</v>
      </c>
      <c r="B374" s="108">
        <v>45732</v>
      </c>
      <c r="C374" s="49" t="str">
        <f>_xlfn.XLOOKUP(Sanitation!$B374,WW!A:A,WW!B:B)</f>
        <v>WW41</v>
      </c>
      <c r="D374" s="107" t="s">
        <v>33</v>
      </c>
      <c r="E374" s="107" t="s">
        <v>87</v>
      </c>
      <c r="F374" s="107" t="s">
        <v>394</v>
      </c>
      <c r="G374" s="109" t="s">
        <v>411</v>
      </c>
      <c r="H374" s="109"/>
      <c r="I374" s="107"/>
      <c r="J374" s="107"/>
      <c r="K374" s="49">
        <v>5</v>
      </c>
      <c r="L374" s="49">
        <v>6</v>
      </c>
      <c r="M374" s="110">
        <f>Sanitation!$L374-Sanitation!$K374</f>
        <v>1</v>
      </c>
      <c r="N374" s="103"/>
      <c r="O374" s="49">
        <v>13</v>
      </c>
      <c r="P374" s="49">
        <v>11</v>
      </c>
      <c r="Q374" s="110">
        <f>Sanitation!$P374-Sanitation!$O374</f>
        <v>-2</v>
      </c>
      <c r="R374" s="55"/>
    </row>
    <row r="375" spans="1:18" ht="13" x14ac:dyDescent="0.35">
      <c r="A375" s="111" t="s">
        <v>97</v>
      </c>
      <c r="B375" s="112">
        <v>45732</v>
      </c>
      <c r="C375" s="113" t="str">
        <f>_xlfn.XLOOKUP(Sanitation!$B375,WW!A:A,WW!B:B)</f>
        <v>WW41</v>
      </c>
      <c r="D375" s="114" t="s">
        <v>33</v>
      </c>
      <c r="E375" s="114" t="s">
        <v>87</v>
      </c>
      <c r="F375" s="114" t="s">
        <v>403</v>
      </c>
      <c r="G375" s="115" t="s">
        <v>406</v>
      </c>
      <c r="H375" s="115"/>
      <c r="I375" s="114"/>
      <c r="J375" s="114"/>
      <c r="K375" s="113">
        <v>0</v>
      </c>
      <c r="L375" s="113">
        <v>0</v>
      </c>
      <c r="M375" s="116">
        <f>Sanitation!$L375-Sanitation!$K375</f>
        <v>0</v>
      </c>
      <c r="N375" s="117"/>
      <c r="O375" s="113">
        <v>7</v>
      </c>
      <c r="P375" s="113">
        <v>7</v>
      </c>
      <c r="Q375" s="116">
        <f>Sanitation!$P375-Sanitation!$O375</f>
        <v>0</v>
      </c>
      <c r="R375" s="118"/>
    </row>
    <row r="376" spans="1:18" ht="26" x14ac:dyDescent="0.35">
      <c r="A376" s="48" t="s">
        <v>97</v>
      </c>
      <c r="B376" s="108">
        <v>45732</v>
      </c>
      <c r="C376" s="49" t="str">
        <f>_xlfn.XLOOKUP(Sanitation!$B376,WW!A:A,WW!B:B)</f>
        <v>WW41</v>
      </c>
      <c r="D376" s="107" t="s">
        <v>100</v>
      </c>
      <c r="E376" s="107" t="s">
        <v>87</v>
      </c>
      <c r="F376" s="107" t="s">
        <v>401</v>
      </c>
      <c r="G376" s="109" t="s">
        <v>400</v>
      </c>
      <c r="H376" s="109"/>
      <c r="I376" s="107"/>
      <c r="J376" s="107"/>
      <c r="K376" s="49">
        <v>2</v>
      </c>
      <c r="L376" s="49">
        <v>2</v>
      </c>
      <c r="M376" s="110">
        <f>Sanitation!$L376-Sanitation!$K376</f>
        <v>0</v>
      </c>
      <c r="N376" s="103"/>
      <c r="O376" s="49">
        <v>0</v>
      </c>
      <c r="P376" s="49">
        <v>0</v>
      </c>
      <c r="Q376" s="110">
        <f>Sanitation!$P376-Sanitation!$O376</f>
        <v>0</v>
      </c>
      <c r="R376" s="55"/>
    </row>
    <row r="377" spans="1:18" ht="13" x14ac:dyDescent="0.35">
      <c r="A377" s="111" t="s">
        <v>97</v>
      </c>
      <c r="B377" s="112">
        <v>45732</v>
      </c>
      <c r="C377" s="113" t="str">
        <f>_xlfn.XLOOKUP(Sanitation!$B377,WW!A:A,WW!B:B)</f>
        <v>WW41</v>
      </c>
      <c r="D377" s="114" t="s">
        <v>100</v>
      </c>
      <c r="E377" s="114" t="s">
        <v>87</v>
      </c>
      <c r="F377" s="114" t="s">
        <v>396</v>
      </c>
      <c r="G377" s="115" t="s">
        <v>395</v>
      </c>
      <c r="H377" s="115"/>
      <c r="I377" s="114"/>
      <c r="J377" s="114"/>
      <c r="K377" s="113">
        <v>5</v>
      </c>
      <c r="L377" s="113">
        <v>6</v>
      </c>
      <c r="M377" s="116">
        <f>Sanitation!$L377-Sanitation!$K377</f>
        <v>1</v>
      </c>
      <c r="N377" s="117"/>
      <c r="O377" s="113">
        <v>13</v>
      </c>
      <c r="P377" s="113">
        <v>11</v>
      </c>
      <c r="Q377" s="116">
        <v>13</v>
      </c>
      <c r="R377" s="118"/>
    </row>
    <row r="378" spans="1:18" ht="13" x14ac:dyDescent="0.35">
      <c r="A378" s="48" t="s">
        <v>97</v>
      </c>
      <c r="B378" s="108">
        <v>45732</v>
      </c>
      <c r="C378" s="49" t="str">
        <f>_xlfn.XLOOKUP(Sanitation!$B378,WW!A:A,WW!B:B)</f>
        <v>WW41</v>
      </c>
      <c r="D378" s="107" t="s">
        <v>100</v>
      </c>
      <c r="E378" s="107" t="s">
        <v>87</v>
      </c>
      <c r="F378" s="107" t="s">
        <v>405</v>
      </c>
      <c r="G378" s="109" t="s">
        <v>404</v>
      </c>
      <c r="H378" s="109"/>
      <c r="I378" s="107"/>
      <c r="J378" s="107"/>
      <c r="K378" s="49">
        <v>0</v>
      </c>
      <c r="L378" s="49">
        <v>0</v>
      </c>
      <c r="M378" s="110">
        <f>Sanitation!$L378-Sanitation!$K378</f>
        <v>0</v>
      </c>
      <c r="N378" s="103"/>
      <c r="O378" s="49">
        <v>7</v>
      </c>
      <c r="P378" s="49">
        <v>7</v>
      </c>
      <c r="Q378" s="110">
        <f>Sanitation!$P378-Sanitation!$O378</f>
        <v>0</v>
      </c>
      <c r="R378" s="55"/>
    </row>
    <row r="379" spans="1:18" ht="26" x14ac:dyDescent="0.35">
      <c r="A379" s="111" t="s">
        <v>97</v>
      </c>
      <c r="B379" s="112">
        <v>45732</v>
      </c>
      <c r="C379" s="113" t="str">
        <f>_xlfn.XLOOKUP(Sanitation!$B379,WW!A:A,WW!B:B)</f>
        <v>WW41</v>
      </c>
      <c r="D379" s="114" t="s">
        <v>100</v>
      </c>
      <c r="E379" s="114"/>
      <c r="F379" s="114" t="s">
        <v>420</v>
      </c>
      <c r="G379" s="115" t="s">
        <v>421</v>
      </c>
      <c r="H379" s="115" t="s">
        <v>478</v>
      </c>
      <c r="I379" s="114"/>
      <c r="J379" s="114"/>
      <c r="K379" s="113">
        <v>0</v>
      </c>
      <c r="L379" s="113">
        <v>1</v>
      </c>
      <c r="M379" s="116">
        <f>Sanitation!$L379-Sanitation!$K379</f>
        <v>1</v>
      </c>
      <c r="N379" s="117"/>
      <c r="O379" s="113">
        <v>0</v>
      </c>
      <c r="P379" s="113">
        <v>0</v>
      </c>
      <c r="Q379" s="116">
        <f>Sanitation!$P379-Sanitation!$O379</f>
        <v>0</v>
      </c>
      <c r="R379" s="118"/>
    </row>
    <row r="380" spans="1:18" ht="52" x14ac:dyDescent="0.35">
      <c r="A380" s="7" t="s">
        <v>97</v>
      </c>
      <c r="B380" s="123">
        <v>45732</v>
      </c>
      <c r="C380" s="8" t="str">
        <f>_xlfn.XLOOKUP(Sanitation!$B380,WW!A:A,WW!B:B)</f>
        <v>WW41</v>
      </c>
      <c r="D380" s="9" t="s">
        <v>100</v>
      </c>
      <c r="E380" s="9"/>
      <c r="F380" s="9" t="s">
        <v>443</v>
      </c>
      <c r="G380" s="124" t="s">
        <v>451</v>
      </c>
      <c r="H380" s="124"/>
      <c r="I380" s="9"/>
      <c r="J380" s="9"/>
      <c r="K380" s="8"/>
      <c r="L380" s="8">
        <v>9</v>
      </c>
      <c r="M380" s="125">
        <f>Sanitation!$L380-Sanitation!$K380</f>
        <v>9</v>
      </c>
      <c r="N380" s="104"/>
      <c r="O380" s="8"/>
      <c r="P380" s="8"/>
      <c r="Q380" s="125">
        <f>Sanitation!$P380-Sanitation!$O380</f>
        <v>0</v>
      </c>
      <c r="R380" s="56"/>
    </row>
    <row r="381" spans="1:18" ht="32.25" customHeight="1" x14ac:dyDescent="0.35">
      <c r="A381" s="48" t="s">
        <v>97</v>
      </c>
      <c r="B381" s="108">
        <v>45737</v>
      </c>
      <c r="C381" s="49" t="str">
        <f>_xlfn.XLOOKUP(Sanitation!$B381,WW!A:A,WW!B:B)</f>
        <v>WW42</v>
      </c>
      <c r="D381" s="107" t="s">
        <v>33</v>
      </c>
      <c r="E381" s="107" t="s">
        <v>99</v>
      </c>
      <c r="F381" s="107" t="s">
        <v>388</v>
      </c>
      <c r="G381" s="109" t="s">
        <v>428</v>
      </c>
      <c r="H381" s="109" t="s">
        <v>476</v>
      </c>
      <c r="I381" s="107"/>
      <c r="J381" s="107"/>
      <c r="K381" s="49">
        <f>9</f>
        <v>9</v>
      </c>
      <c r="L381" s="49">
        <v>10</v>
      </c>
      <c r="M381" s="110">
        <f>Sanitation!$L381-Sanitation!$K381</f>
        <v>1</v>
      </c>
      <c r="N381" s="103"/>
      <c r="O381" s="49">
        <v>13</v>
      </c>
      <c r="P381" s="49">
        <v>13</v>
      </c>
      <c r="Q381" s="110">
        <f>Sanitation!$P381-Sanitation!$O381</f>
        <v>0</v>
      </c>
      <c r="R381" s="55"/>
    </row>
    <row r="382" spans="1:18" ht="30.75" customHeight="1" x14ac:dyDescent="0.35">
      <c r="A382" s="111" t="s">
        <v>97</v>
      </c>
      <c r="B382" s="112">
        <v>45737</v>
      </c>
      <c r="C382" s="113" t="str">
        <f>_xlfn.XLOOKUP(Sanitation!$B382,WW!A:A,WW!B:B)</f>
        <v>WW42</v>
      </c>
      <c r="D382" s="114" t="s">
        <v>33</v>
      </c>
      <c r="E382" s="114" t="s">
        <v>99</v>
      </c>
      <c r="F382" s="114" t="s">
        <v>401</v>
      </c>
      <c r="G382" s="115" t="s">
        <v>477</v>
      </c>
      <c r="H382" s="115"/>
      <c r="I382" s="114"/>
      <c r="J382" s="114"/>
      <c r="K382" s="113">
        <f>2</f>
        <v>2</v>
      </c>
      <c r="L382" s="113">
        <v>2</v>
      </c>
      <c r="M382" s="116">
        <f>Sanitation!$L382-Sanitation!$K382</f>
        <v>0</v>
      </c>
      <c r="N382" s="117"/>
      <c r="O382" s="113">
        <v>0</v>
      </c>
      <c r="P382" s="113">
        <v>0</v>
      </c>
      <c r="Q382" s="116">
        <f>Sanitation!$P382-Sanitation!$O382</f>
        <v>0</v>
      </c>
      <c r="R382" s="118"/>
    </row>
    <row r="383" spans="1:18" ht="58.5" customHeight="1" x14ac:dyDescent="0.35">
      <c r="A383" s="48" t="s">
        <v>97</v>
      </c>
      <c r="B383" s="108">
        <v>45737</v>
      </c>
      <c r="C383" s="49" t="str">
        <f>_xlfn.XLOOKUP(Sanitation!$B383,WW!A:A,WW!B:B)</f>
        <v>WW42</v>
      </c>
      <c r="D383" s="107" t="s">
        <v>100</v>
      </c>
      <c r="E383" s="107" t="s">
        <v>99</v>
      </c>
      <c r="F383" s="107" t="s">
        <v>448</v>
      </c>
      <c r="G383" s="109" t="s">
        <v>395</v>
      </c>
      <c r="H383" s="109" t="s">
        <v>479</v>
      </c>
      <c r="I383" s="107"/>
      <c r="J383" s="107"/>
      <c r="K383" s="49">
        <f>9</f>
        <v>9</v>
      </c>
      <c r="L383" s="49">
        <v>10</v>
      </c>
      <c r="M383" s="110">
        <f>Sanitation!$L383-Sanitation!$K383</f>
        <v>1</v>
      </c>
      <c r="N383" s="103"/>
      <c r="O383" s="49">
        <v>13</v>
      </c>
      <c r="P383" s="49">
        <v>10</v>
      </c>
      <c r="Q383" s="110">
        <f>Sanitation!$P383-Sanitation!$O383</f>
        <v>-3</v>
      </c>
      <c r="R383" s="55"/>
    </row>
    <row r="384" spans="1:18" ht="30" customHeight="1" x14ac:dyDescent="0.35">
      <c r="A384" s="111" t="s">
        <v>97</v>
      </c>
      <c r="B384" s="112">
        <v>45737</v>
      </c>
      <c r="C384" s="113" t="str">
        <f>_xlfn.XLOOKUP(Sanitation!$B384,WW!A:A,WW!B:B)</f>
        <v>WW42</v>
      </c>
      <c r="D384" s="114" t="s">
        <v>100</v>
      </c>
      <c r="E384" s="114" t="s">
        <v>99</v>
      </c>
      <c r="F384" s="114" t="s">
        <v>399</v>
      </c>
      <c r="G384" s="115" t="s">
        <v>441</v>
      </c>
      <c r="H384" s="115"/>
      <c r="I384" s="114"/>
      <c r="J384" s="114"/>
      <c r="K384" s="113">
        <f>2</f>
        <v>2</v>
      </c>
      <c r="L384" s="113">
        <v>2</v>
      </c>
      <c r="M384" s="116">
        <f>Sanitation!$L384-Sanitation!$K384</f>
        <v>0</v>
      </c>
      <c r="N384" s="117"/>
      <c r="O384" s="113">
        <v>0</v>
      </c>
      <c r="P384" s="113">
        <v>0</v>
      </c>
      <c r="Q384" s="116">
        <f>Sanitation!$P384-Sanitation!$O384</f>
        <v>0</v>
      </c>
      <c r="R384" s="118"/>
    </row>
    <row r="385" spans="1:18" ht="30" customHeight="1" x14ac:dyDescent="0.35">
      <c r="A385" s="48" t="s">
        <v>97</v>
      </c>
      <c r="B385" s="108">
        <v>45737</v>
      </c>
      <c r="C385" s="49" t="str">
        <f>_xlfn.XLOOKUP(Sanitation!$B385,WW!A:A,WW!B:B)</f>
        <v>WW42</v>
      </c>
      <c r="D385" s="107" t="s">
        <v>103</v>
      </c>
      <c r="E385" s="107" t="s">
        <v>87</v>
      </c>
      <c r="F385" s="107" t="s">
        <v>392</v>
      </c>
      <c r="G385" s="109" t="s">
        <v>413</v>
      </c>
      <c r="H385" s="109" t="s">
        <v>476</v>
      </c>
      <c r="I385" s="107"/>
      <c r="J385" s="107"/>
      <c r="K385" s="49">
        <v>30</v>
      </c>
      <c r="L385" s="49">
        <v>26</v>
      </c>
      <c r="M385" s="110">
        <f>Sanitation!$L385-Sanitation!$K385</f>
        <v>-4</v>
      </c>
      <c r="N385" s="103"/>
      <c r="O385" s="49">
        <v>15</v>
      </c>
      <c r="P385" s="49">
        <v>13</v>
      </c>
      <c r="Q385" s="110">
        <f>Sanitation!$P385-Sanitation!$O385</f>
        <v>-2</v>
      </c>
      <c r="R385" s="55"/>
    </row>
    <row r="386" spans="1:18" ht="45" customHeight="1" x14ac:dyDescent="0.35">
      <c r="A386" s="111" t="s">
        <v>97</v>
      </c>
      <c r="B386" s="112">
        <v>45737</v>
      </c>
      <c r="C386" s="113" t="str">
        <f>_xlfn.XLOOKUP(Sanitation!$B386,WW!A:A,WW!B:B)</f>
        <v>WW42</v>
      </c>
      <c r="D386" s="114" t="s">
        <v>100</v>
      </c>
      <c r="E386" s="114" t="s">
        <v>87</v>
      </c>
      <c r="F386" s="114" t="s">
        <v>399</v>
      </c>
      <c r="G386" s="115" t="s">
        <v>400</v>
      </c>
      <c r="H386" s="115"/>
      <c r="I386" s="114"/>
      <c r="J386" s="114"/>
      <c r="K386" s="113">
        <v>2</v>
      </c>
      <c r="L386" s="113">
        <v>2</v>
      </c>
      <c r="M386" s="116">
        <f>Sanitation!$L386-Sanitation!$K386</f>
        <v>0</v>
      </c>
      <c r="N386" s="117"/>
      <c r="O386" s="113">
        <v>0</v>
      </c>
      <c r="P386" s="113">
        <v>0</v>
      </c>
      <c r="Q386" s="116">
        <f>Sanitation!$P386-Sanitation!$O386</f>
        <v>0</v>
      </c>
      <c r="R386" s="118"/>
    </row>
    <row r="387" spans="1:18" ht="23.25" customHeight="1" x14ac:dyDescent="0.35">
      <c r="A387" s="48" t="s">
        <v>97</v>
      </c>
      <c r="B387" s="108">
        <v>45737</v>
      </c>
      <c r="C387" s="49" t="str">
        <f>_xlfn.XLOOKUP(Sanitation!$B387,WW!A:A,WW!B:B)</f>
        <v>WW42</v>
      </c>
      <c r="D387" s="107" t="s">
        <v>100</v>
      </c>
      <c r="E387" s="107" t="s">
        <v>87</v>
      </c>
      <c r="F387" s="107" t="s">
        <v>394</v>
      </c>
      <c r="G387" s="109" t="s">
        <v>395</v>
      </c>
      <c r="H387" s="109" t="s">
        <v>476</v>
      </c>
      <c r="I387" s="107"/>
      <c r="J387" s="107"/>
      <c r="K387" s="49">
        <v>5</v>
      </c>
      <c r="L387" s="49">
        <v>6</v>
      </c>
      <c r="M387" s="110">
        <f>Sanitation!$L387-Sanitation!$K387</f>
        <v>1</v>
      </c>
      <c r="N387" s="103"/>
      <c r="O387" s="49">
        <v>13</v>
      </c>
      <c r="P387" s="49">
        <v>11</v>
      </c>
      <c r="Q387" s="110">
        <f>Sanitation!$P387-Sanitation!$O387</f>
        <v>-2</v>
      </c>
      <c r="R387" s="55"/>
    </row>
    <row r="388" spans="1:18" ht="20.25" customHeight="1" x14ac:dyDescent="0.35">
      <c r="A388" s="111" t="s">
        <v>97</v>
      </c>
      <c r="B388" s="112">
        <v>45737</v>
      </c>
      <c r="C388" s="113" t="str">
        <f>_xlfn.XLOOKUP(Sanitation!$B388,WW!A:A,WW!B:B)</f>
        <v>WW42</v>
      </c>
      <c r="D388" s="114" t="s">
        <v>100</v>
      </c>
      <c r="E388" s="114" t="s">
        <v>87</v>
      </c>
      <c r="F388" s="114" t="s">
        <v>403</v>
      </c>
      <c r="G388" s="115" t="s">
        <v>404</v>
      </c>
      <c r="H388" s="115"/>
      <c r="I388" s="114"/>
      <c r="J388" s="114"/>
      <c r="K388" s="113">
        <v>0</v>
      </c>
      <c r="L388" s="113">
        <v>0</v>
      </c>
      <c r="M388" s="116">
        <f>Sanitation!$L388-Sanitation!$K388</f>
        <v>0</v>
      </c>
      <c r="N388" s="117"/>
      <c r="O388" s="113">
        <v>7</v>
      </c>
      <c r="P388" s="113">
        <v>7</v>
      </c>
      <c r="Q388" s="116">
        <f>Sanitation!$P388-Sanitation!$O388</f>
        <v>0</v>
      </c>
      <c r="R388" s="118"/>
    </row>
    <row r="389" spans="1:18" ht="30" customHeight="1" x14ac:dyDescent="0.35">
      <c r="A389" s="48" t="s">
        <v>97</v>
      </c>
      <c r="B389" s="108">
        <v>45737</v>
      </c>
      <c r="C389" s="49" t="str">
        <f>_xlfn.XLOOKUP(Sanitation!$B389,WW!A:A,WW!B:B)</f>
        <v>WW42</v>
      </c>
      <c r="D389" s="107" t="s">
        <v>33</v>
      </c>
      <c r="E389" s="107" t="s">
        <v>87</v>
      </c>
      <c r="F389" s="107" t="s">
        <v>401</v>
      </c>
      <c r="G389" s="109" t="s">
        <v>402</v>
      </c>
      <c r="H389" s="109"/>
      <c r="I389" s="107"/>
      <c r="J389" s="107"/>
      <c r="K389" s="49">
        <v>2</v>
      </c>
      <c r="L389" s="49">
        <v>2</v>
      </c>
      <c r="M389" s="110">
        <f>Sanitation!$L389-Sanitation!$K389</f>
        <v>0</v>
      </c>
      <c r="N389" s="103"/>
      <c r="O389" s="49">
        <v>0</v>
      </c>
      <c r="P389" s="49">
        <v>0</v>
      </c>
      <c r="Q389" s="110">
        <f>Sanitation!$P389-Sanitation!$O389</f>
        <v>0</v>
      </c>
      <c r="R389" s="55"/>
    </row>
    <row r="390" spans="1:18" ht="21" customHeight="1" x14ac:dyDescent="0.35">
      <c r="A390" s="111" t="s">
        <v>97</v>
      </c>
      <c r="B390" s="112">
        <v>45737</v>
      </c>
      <c r="C390" s="113" t="str">
        <f>_xlfn.XLOOKUP(Sanitation!$B390,WW!A:A,WW!B:B)</f>
        <v>WW42</v>
      </c>
      <c r="D390" s="114" t="s">
        <v>33</v>
      </c>
      <c r="E390" s="114" t="s">
        <v>87</v>
      </c>
      <c r="F390" s="114" t="s">
        <v>396</v>
      </c>
      <c r="G390" s="115" t="s">
        <v>411</v>
      </c>
      <c r="H390" s="115"/>
      <c r="I390" s="114"/>
      <c r="J390" s="114"/>
      <c r="K390" s="113">
        <v>5</v>
      </c>
      <c r="L390" s="113">
        <v>6</v>
      </c>
      <c r="M390" s="116">
        <f>Sanitation!$L390-Sanitation!$K390</f>
        <v>1</v>
      </c>
      <c r="N390" s="117"/>
      <c r="O390" s="113">
        <v>13</v>
      </c>
      <c r="P390" s="113">
        <v>11</v>
      </c>
      <c r="Q390" s="116">
        <v>13</v>
      </c>
      <c r="R390" s="118"/>
    </row>
    <row r="391" spans="1:18" ht="18" customHeight="1" x14ac:dyDescent="0.35">
      <c r="A391" s="48" t="s">
        <v>97</v>
      </c>
      <c r="B391" s="108">
        <v>45737</v>
      </c>
      <c r="C391" s="49" t="str">
        <f>_xlfn.XLOOKUP(Sanitation!$B391,WW!A:A,WW!B:B)</f>
        <v>WW42</v>
      </c>
      <c r="D391" s="107" t="s">
        <v>33</v>
      </c>
      <c r="E391" s="107" t="s">
        <v>87</v>
      </c>
      <c r="F391" s="107" t="s">
        <v>405</v>
      </c>
      <c r="G391" s="109" t="s">
        <v>406</v>
      </c>
      <c r="H391" s="109"/>
      <c r="I391" s="107"/>
      <c r="J391" s="107"/>
      <c r="K391" s="49">
        <v>0</v>
      </c>
      <c r="L391" s="49">
        <v>0</v>
      </c>
      <c r="M391" s="110">
        <f>Sanitation!$L391-Sanitation!$K391</f>
        <v>0</v>
      </c>
      <c r="N391" s="103"/>
      <c r="O391" s="49">
        <v>7</v>
      </c>
      <c r="P391" s="49">
        <v>6</v>
      </c>
      <c r="Q391" s="110">
        <f>Sanitation!$P391-Sanitation!$O391</f>
        <v>-1</v>
      </c>
      <c r="R391" s="55"/>
    </row>
    <row r="392" spans="1:18" ht="27.75" customHeight="1" x14ac:dyDescent="0.35">
      <c r="A392" s="111" t="s">
        <v>97</v>
      </c>
      <c r="B392" s="112">
        <v>45737</v>
      </c>
      <c r="C392" s="113" t="str">
        <f>_xlfn.XLOOKUP(Sanitation!$B392,WW!A:A,WW!B:B)</f>
        <v>WW42</v>
      </c>
      <c r="D392" s="114" t="s">
        <v>33</v>
      </c>
      <c r="E392" s="114"/>
      <c r="F392" s="114" t="s">
        <v>420</v>
      </c>
      <c r="G392" s="115" t="s">
        <v>421</v>
      </c>
      <c r="H392" s="115" t="s">
        <v>478</v>
      </c>
      <c r="I392" s="114"/>
      <c r="J392" s="114"/>
      <c r="K392" s="113">
        <v>0</v>
      </c>
      <c r="L392" s="113">
        <v>1</v>
      </c>
      <c r="M392" s="116">
        <f>Sanitation!$L392-Sanitation!$K392</f>
        <v>1</v>
      </c>
      <c r="N392" s="117"/>
      <c r="O392" s="113">
        <v>0</v>
      </c>
      <c r="P392" s="113">
        <v>0</v>
      </c>
      <c r="Q392" s="116">
        <f>Sanitation!$P392-Sanitation!$O392</f>
        <v>0</v>
      </c>
      <c r="R392" s="118"/>
    </row>
    <row r="393" spans="1:18" ht="71.25" customHeight="1" x14ac:dyDescent="0.35">
      <c r="A393" s="7" t="s">
        <v>97</v>
      </c>
      <c r="B393" s="108">
        <v>45737</v>
      </c>
      <c r="C393" s="8" t="str">
        <f>_xlfn.XLOOKUP(Sanitation!$B393,WW!A:A,WW!B:B)</f>
        <v>WW42</v>
      </c>
      <c r="D393" s="9" t="s">
        <v>103</v>
      </c>
      <c r="E393" s="9"/>
      <c r="F393" s="9" t="s">
        <v>443</v>
      </c>
      <c r="G393" s="124" t="s">
        <v>451</v>
      </c>
      <c r="H393" s="124"/>
      <c r="I393" s="9"/>
      <c r="J393" s="9"/>
      <c r="K393" s="8"/>
      <c r="L393" s="8">
        <v>10</v>
      </c>
      <c r="M393" s="125">
        <f>Sanitation!$L393-Sanitation!$K393</f>
        <v>10</v>
      </c>
      <c r="N393" s="104"/>
      <c r="O393" s="8"/>
      <c r="P393" s="8"/>
      <c r="Q393" s="125">
        <f>Sanitation!$P393-Sanitation!$O393</f>
        <v>0</v>
      </c>
      <c r="R393" s="56"/>
    </row>
    <row r="394" spans="1:18" ht="85.5" customHeight="1" x14ac:dyDescent="0.35">
      <c r="A394" s="2" t="s">
        <v>97</v>
      </c>
      <c r="B394" s="57">
        <v>45746</v>
      </c>
      <c r="C394" s="34" t="str">
        <f>_xlfn.XLOOKUP(Sanitation!$B394,WW!A:A,WW!B:B)</f>
        <v>WW43</v>
      </c>
      <c r="D394" s="2" t="s">
        <v>100</v>
      </c>
      <c r="E394" s="2" t="s">
        <v>99</v>
      </c>
      <c r="F394" s="2" t="s">
        <v>448</v>
      </c>
      <c r="G394" s="89" t="s">
        <v>395</v>
      </c>
      <c r="H394" s="89" t="s">
        <v>480</v>
      </c>
      <c r="K394" s="34">
        <f>9</f>
        <v>9</v>
      </c>
      <c r="L394" s="34">
        <v>12</v>
      </c>
      <c r="M394" s="100">
        <f>Sanitation!$L394-Sanitation!$K394</f>
        <v>3</v>
      </c>
      <c r="N394" s="52"/>
      <c r="O394" s="34">
        <v>13</v>
      </c>
      <c r="P394" s="34">
        <v>14</v>
      </c>
      <c r="Q394" s="100">
        <f>Sanitation!$P394-Sanitation!$O394</f>
        <v>1</v>
      </c>
    </row>
    <row r="395" spans="1:18" ht="35.25" customHeight="1" x14ac:dyDescent="0.35">
      <c r="A395" s="2" t="s">
        <v>97</v>
      </c>
      <c r="B395" s="57">
        <v>45746</v>
      </c>
      <c r="C395" s="34" t="str">
        <f>_xlfn.XLOOKUP(Sanitation!$B395,WW!A:A,WW!B:B)</f>
        <v>WW43</v>
      </c>
      <c r="D395" s="2" t="s">
        <v>100</v>
      </c>
      <c r="E395" s="2" t="s">
        <v>99</v>
      </c>
      <c r="F395" s="2" t="s">
        <v>399</v>
      </c>
      <c r="G395" s="89" t="s">
        <v>445</v>
      </c>
      <c r="K395" s="34">
        <f>2</f>
        <v>2</v>
      </c>
      <c r="L395" s="34">
        <v>2</v>
      </c>
      <c r="M395" s="100">
        <f>Sanitation!$L395-Sanitation!$K395</f>
        <v>0</v>
      </c>
      <c r="N395" s="52"/>
      <c r="O395" s="34">
        <v>0</v>
      </c>
      <c r="P395" s="34">
        <v>0</v>
      </c>
      <c r="Q395" s="100">
        <f>Sanitation!$P395-Sanitation!$O395</f>
        <v>0</v>
      </c>
    </row>
    <row r="396" spans="1:18" ht="35.25" customHeight="1" x14ac:dyDescent="0.35">
      <c r="A396" s="2" t="s">
        <v>97</v>
      </c>
      <c r="B396" s="57">
        <v>45746</v>
      </c>
      <c r="C396" s="34" t="str">
        <f>_xlfn.XLOOKUP(Sanitation!$B396,WW!A:A,WW!B:B)</f>
        <v>WW43</v>
      </c>
      <c r="D396" s="2" t="s">
        <v>33</v>
      </c>
      <c r="E396" s="2" t="s">
        <v>99</v>
      </c>
      <c r="F396" s="2" t="s">
        <v>388</v>
      </c>
      <c r="G396" s="89" t="s">
        <v>428</v>
      </c>
      <c r="H396" s="89" t="s">
        <v>481</v>
      </c>
      <c r="K396" s="34">
        <f>9</f>
        <v>9</v>
      </c>
      <c r="L396" s="34">
        <v>12</v>
      </c>
      <c r="M396" s="100">
        <f>Sanitation!$L396-Sanitation!$K396</f>
        <v>3</v>
      </c>
      <c r="N396" s="52"/>
      <c r="O396" s="34">
        <v>13</v>
      </c>
      <c r="P396" s="34">
        <v>14</v>
      </c>
      <c r="Q396" s="100">
        <f>Sanitation!$P396-Sanitation!$O396</f>
        <v>1</v>
      </c>
    </row>
    <row r="397" spans="1:18" ht="34.5" customHeight="1" x14ac:dyDescent="0.35">
      <c r="A397" s="2" t="s">
        <v>97</v>
      </c>
      <c r="B397" s="57">
        <v>45746</v>
      </c>
      <c r="C397" s="34" t="str">
        <f>_xlfn.XLOOKUP(Sanitation!$B397,WW!A:A,WW!B:B)</f>
        <v>WW43</v>
      </c>
      <c r="D397" s="2" t="s">
        <v>33</v>
      </c>
      <c r="E397" s="2" t="s">
        <v>99</v>
      </c>
      <c r="F397" s="2" t="s">
        <v>401</v>
      </c>
      <c r="G397" s="89" t="s">
        <v>446</v>
      </c>
      <c r="K397" s="34">
        <f>2</f>
        <v>2</v>
      </c>
      <c r="L397" s="34">
        <v>2</v>
      </c>
      <c r="M397" s="100">
        <f>Sanitation!$L397-Sanitation!$K397</f>
        <v>0</v>
      </c>
      <c r="N397" s="52"/>
      <c r="O397" s="34">
        <v>0</v>
      </c>
      <c r="P397" s="34">
        <v>0</v>
      </c>
      <c r="Q397" s="100">
        <f>Sanitation!$P397-Sanitation!$O397</f>
        <v>0</v>
      </c>
    </row>
    <row r="398" spans="1:18" ht="24" customHeight="1" x14ac:dyDescent="0.35">
      <c r="A398" s="2" t="s">
        <v>97</v>
      </c>
      <c r="B398" s="57">
        <v>45746</v>
      </c>
      <c r="C398" s="34" t="str">
        <f>_xlfn.XLOOKUP(Sanitation!$B398,WW!A:A,WW!B:B)</f>
        <v>WW43</v>
      </c>
      <c r="D398" s="2" t="s">
        <v>100</v>
      </c>
      <c r="E398" s="2" t="s">
        <v>87</v>
      </c>
      <c r="F398" s="2" t="s">
        <v>392</v>
      </c>
      <c r="G398" s="89" t="s">
        <v>413</v>
      </c>
      <c r="H398" s="89" t="s">
        <v>481</v>
      </c>
      <c r="K398" s="34">
        <v>30</v>
      </c>
      <c r="L398" s="34">
        <v>31</v>
      </c>
      <c r="M398" s="100">
        <f>Sanitation!$L398-Sanitation!$K398</f>
        <v>1</v>
      </c>
      <c r="N398" s="52"/>
      <c r="O398" s="34">
        <v>15</v>
      </c>
      <c r="P398" s="34">
        <v>12</v>
      </c>
      <c r="Q398" s="100">
        <f>Sanitation!$P398-Sanitation!$O398</f>
        <v>-3</v>
      </c>
    </row>
    <row r="399" spans="1:18" ht="31.5" customHeight="1" x14ac:dyDescent="0.35">
      <c r="A399" s="2" t="s">
        <v>97</v>
      </c>
      <c r="B399" s="57">
        <v>45746</v>
      </c>
      <c r="C399" s="34" t="str">
        <f>_xlfn.XLOOKUP(Sanitation!$B399,WW!A:A,WW!B:B)</f>
        <v>WW43</v>
      </c>
      <c r="D399" s="2" t="s">
        <v>100</v>
      </c>
      <c r="E399" s="2" t="s">
        <v>87</v>
      </c>
      <c r="F399" s="2" t="s">
        <v>401</v>
      </c>
      <c r="G399" s="89" t="s">
        <v>402</v>
      </c>
      <c r="K399" s="34">
        <v>2</v>
      </c>
      <c r="L399" s="34">
        <v>2</v>
      </c>
      <c r="M399" s="100">
        <f>Sanitation!$L399-Sanitation!$K399</f>
        <v>0</v>
      </c>
      <c r="N399" s="52"/>
      <c r="O399" s="34">
        <v>0</v>
      </c>
      <c r="P399" s="34">
        <v>0</v>
      </c>
      <c r="Q399" s="100">
        <f>Sanitation!$P399-Sanitation!$O399</f>
        <v>0</v>
      </c>
    </row>
    <row r="400" spans="1:18" ht="21" customHeight="1" x14ac:dyDescent="0.35">
      <c r="A400" s="2" t="s">
        <v>97</v>
      </c>
      <c r="B400" s="57">
        <v>45746</v>
      </c>
      <c r="C400" s="34" t="str">
        <f>_xlfn.XLOOKUP(Sanitation!$B400,WW!A:A,WW!B:B)</f>
        <v>WW43</v>
      </c>
      <c r="D400" s="2" t="s">
        <v>100</v>
      </c>
      <c r="E400" s="2" t="s">
        <v>87</v>
      </c>
      <c r="F400" s="2" t="s">
        <v>396</v>
      </c>
      <c r="G400" s="89" t="s">
        <v>411</v>
      </c>
      <c r="K400" s="34">
        <v>5</v>
      </c>
      <c r="L400" s="34">
        <v>6</v>
      </c>
      <c r="M400" s="100">
        <f>Sanitation!$L400-Sanitation!$K400</f>
        <v>1</v>
      </c>
      <c r="N400" s="52"/>
      <c r="O400" s="34">
        <v>13</v>
      </c>
      <c r="P400" s="34">
        <v>11</v>
      </c>
      <c r="Q400" s="100">
        <f>Sanitation!$P400-Sanitation!$O400</f>
        <v>-2</v>
      </c>
    </row>
    <row r="401" spans="1:18" ht="23.25" customHeight="1" x14ac:dyDescent="0.35">
      <c r="A401" s="2" t="s">
        <v>97</v>
      </c>
      <c r="B401" s="57">
        <v>45746</v>
      </c>
      <c r="C401" s="34" t="str">
        <f>_xlfn.XLOOKUP(Sanitation!$B401,WW!A:A,WW!B:B)</f>
        <v>WW43</v>
      </c>
      <c r="D401" s="2" t="s">
        <v>100</v>
      </c>
      <c r="E401" s="2" t="s">
        <v>87</v>
      </c>
      <c r="F401" s="2" t="s">
        <v>405</v>
      </c>
      <c r="G401" s="89" t="s">
        <v>406</v>
      </c>
      <c r="K401" s="34">
        <v>0</v>
      </c>
      <c r="L401" s="34">
        <v>0</v>
      </c>
      <c r="M401" s="100">
        <f>Sanitation!$L401-Sanitation!$K401</f>
        <v>0</v>
      </c>
      <c r="N401" s="52"/>
      <c r="O401" s="34">
        <v>7</v>
      </c>
      <c r="P401" s="34">
        <v>6</v>
      </c>
      <c r="Q401" s="100">
        <f>Sanitation!$P401-Sanitation!$O401</f>
        <v>-1</v>
      </c>
    </row>
    <row r="402" spans="1:18" ht="29.25" customHeight="1" x14ac:dyDescent="0.35">
      <c r="A402" s="2" t="s">
        <v>97</v>
      </c>
      <c r="B402" s="57">
        <v>45746</v>
      </c>
      <c r="C402" s="34" t="str">
        <f>_xlfn.XLOOKUP(Sanitation!$B402,WW!A:A,WW!B:B)</f>
        <v>WW43</v>
      </c>
      <c r="D402" s="2" t="s">
        <v>100</v>
      </c>
      <c r="E402" s="2" t="s">
        <v>87</v>
      </c>
      <c r="F402" s="2" t="s">
        <v>399</v>
      </c>
      <c r="G402" s="89" t="s">
        <v>400</v>
      </c>
      <c r="K402" s="34">
        <v>2</v>
      </c>
      <c r="L402" s="34">
        <v>2</v>
      </c>
      <c r="M402" s="100">
        <f>Sanitation!$L402-Sanitation!$K402</f>
        <v>0</v>
      </c>
      <c r="N402" s="52"/>
      <c r="O402" s="34">
        <v>0</v>
      </c>
      <c r="P402" s="34">
        <v>0</v>
      </c>
      <c r="Q402" s="100">
        <f>Sanitation!$P402-Sanitation!$O402</f>
        <v>0</v>
      </c>
    </row>
    <row r="403" spans="1:18" ht="23.25" customHeight="1" x14ac:dyDescent="0.35">
      <c r="A403" s="2" t="s">
        <v>97</v>
      </c>
      <c r="B403" s="57">
        <v>45746</v>
      </c>
      <c r="C403" s="34" t="str">
        <f>_xlfn.XLOOKUP(Sanitation!$B403,WW!A:A,WW!B:B)</f>
        <v>WW43</v>
      </c>
      <c r="D403" s="2" t="s">
        <v>100</v>
      </c>
      <c r="E403" s="2" t="s">
        <v>87</v>
      </c>
      <c r="F403" s="2" t="s">
        <v>394</v>
      </c>
      <c r="G403" s="89" t="s">
        <v>395</v>
      </c>
      <c r="H403" s="89" t="s">
        <v>481</v>
      </c>
      <c r="K403" s="34">
        <v>5</v>
      </c>
      <c r="L403" s="34">
        <v>6</v>
      </c>
      <c r="M403" s="100">
        <f>Sanitation!$L403-Sanitation!$K403</f>
        <v>1</v>
      </c>
      <c r="N403" s="52"/>
      <c r="O403" s="34">
        <v>13</v>
      </c>
      <c r="P403" s="34">
        <v>12</v>
      </c>
      <c r="Q403" s="100">
        <f>Sanitation!$P403-Sanitation!$O403</f>
        <v>-1</v>
      </c>
    </row>
    <row r="404" spans="1:18" ht="23.25" customHeight="1" x14ac:dyDescent="0.35">
      <c r="A404" s="2" t="s">
        <v>97</v>
      </c>
      <c r="B404" s="57">
        <v>45746</v>
      </c>
      <c r="C404" s="34" t="str">
        <f>_xlfn.XLOOKUP(Sanitation!$B404,WW!A:A,WW!B:B)</f>
        <v>WW43</v>
      </c>
      <c r="D404" s="2" t="s">
        <v>100</v>
      </c>
      <c r="E404" s="2" t="s">
        <v>87</v>
      </c>
      <c r="F404" s="2" t="s">
        <v>403</v>
      </c>
      <c r="G404" s="89" t="s">
        <v>404</v>
      </c>
      <c r="K404" s="34">
        <v>0</v>
      </c>
      <c r="L404" s="34">
        <v>0</v>
      </c>
      <c r="M404" s="100">
        <f>Sanitation!$L404-Sanitation!$K404</f>
        <v>0</v>
      </c>
      <c r="N404" s="52"/>
      <c r="O404" s="34">
        <v>7</v>
      </c>
      <c r="P404" s="34">
        <v>7</v>
      </c>
      <c r="Q404" s="100">
        <f>Sanitation!$P404-Sanitation!$O404</f>
        <v>0</v>
      </c>
    </row>
    <row r="405" spans="1:18" ht="31.5" customHeight="1" x14ac:dyDescent="0.35">
      <c r="A405" s="2" t="s">
        <v>97</v>
      </c>
      <c r="B405" s="57">
        <v>45746</v>
      </c>
      <c r="C405" s="34" t="str">
        <f>_xlfn.XLOOKUP(Sanitation!$B405,WW!A:A,WW!B:B)</f>
        <v>WW43</v>
      </c>
      <c r="D405" s="2" t="s">
        <v>100</v>
      </c>
      <c r="E405" s="2"/>
      <c r="F405" s="2" t="s">
        <v>420</v>
      </c>
      <c r="G405" s="89" t="s">
        <v>421</v>
      </c>
      <c r="H405" s="89" t="s">
        <v>422</v>
      </c>
      <c r="K405" s="34">
        <v>0</v>
      </c>
      <c r="L405" s="34">
        <v>1</v>
      </c>
      <c r="M405" s="100">
        <f>Sanitation!$L405-Sanitation!$K405</f>
        <v>1</v>
      </c>
      <c r="N405" s="52"/>
      <c r="O405" s="34">
        <v>0</v>
      </c>
      <c r="P405" s="34">
        <v>0</v>
      </c>
      <c r="Q405" s="100">
        <f>Sanitation!$P405-Sanitation!$O405</f>
        <v>0</v>
      </c>
    </row>
    <row r="406" spans="1:18" ht="29.25" customHeight="1" x14ac:dyDescent="0.35">
      <c r="A406" s="2" t="s">
        <v>97</v>
      </c>
      <c r="B406" s="57">
        <v>45746</v>
      </c>
      <c r="C406" s="34" t="str">
        <f>_xlfn.XLOOKUP(Sanitation!$B406,WW!A:A,WW!B:B)</f>
        <v>WW43</v>
      </c>
      <c r="D406" s="2" t="s">
        <v>100</v>
      </c>
      <c r="E406" s="2"/>
      <c r="F406" s="2" t="s">
        <v>443</v>
      </c>
      <c r="G406" s="89" t="s">
        <v>451</v>
      </c>
      <c r="L406" s="34">
        <v>10</v>
      </c>
      <c r="M406" s="100">
        <f>Sanitation!$L406-Sanitation!$K406</f>
        <v>10</v>
      </c>
      <c r="N406" s="52"/>
      <c r="Q406" s="100">
        <f>Sanitation!$P406-Sanitation!$O406</f>
        <v>0</v>
      </c>
    </row>
    <row r="407" spans="1:18" ht="75" customHeight="1" x14ac:dyDescent="0.35">
      <c r="A407" s="48" t="s">
        <v>97</v>
      </c>
      <c r="B407" s="108">
        <v>45753</v>
      </c>
      <c r="C407" s="49" t="str">
        <f>_xlfn.XLOOKUP(Sanitation!$B407,WW!A:A,WW!B:B)</f>
        <v>WW44</v>
      </c>
      <c r="D407" s="107" t="s">
        <v>100</v>
      </c>
      <c r="E407" s="107" t="s">
        <v>99</v>
      </c>
      <c r="F407" s="107" t="s">
        <v>388</v>
      </c>
      <c r="G407" s="109" t="s">
        <v>428</v>
      </c>
      <c r="H407" s="109" t="s">
        <v>482</v>
      </c>
      <c r="I407" s="107"/>
      <c r="J407" s="107"/>
      <c r="K407" s="49">
        <f>9</f>
        <v>9</v>
      </c>
      <c r="L407" s="49">
        <v>12</v>
      </c>
      <c r="M407" s="110">
        <f>Sanitation!$L407-Sanitation!$K407</f>
        <v>3</v>
      </c>
      <c r="N407" s="103"/>
      <c r="O407" s="49">
        <v>13</v>
      </c>
      <c r="P407" s="49">
        <v>14</v>
      </c>
      <c r="Q407" s="110">
        <f>Sanitation!$P407-Sanitation!$O407</f>
        <v>1</v>
      </c>
      <c r="R407" s="55"/>
    </row>
    <row r="408" spans="1:18" ht="29.25" customHeight="1" x14ac:dyDescent="0.35">
      <c r="A408" s="111" t="s">
        <v>97</v>
      </c>
      <c r="B408" s="112">
        <v>45753</v>
      </c>
      <c r="C408" s="113" t="str">
        <f>_xlfn.XLOOKUP(Sanitation!$B408,WW!A:A,WW!B:B)</f>
        <v>WW44</v>
      </c>
      <c r="D408" s="114" t="s">
        <v>100</v>
      </c>
      <c r="E408" s="114" t="s">
        <v>99</v>
      </c>
      <c r="F408" s="114" t="s">
        <v>399</v>
      </c>
      <c r="G408" s="115" t="s">
        <v>477</v>
      </c>
      <c r="H408" s="115"/>
      <c r="I408" s="114"/>
      <c r="J408" s="114"/>
      <c r="K408" s="113">
        <f>2</f>
        <v>2</v>
      </c>
      <c r="L408" s="113">
        <v>2</v>
      </c>
      <c r="M408" s="116">
        <f>Sanitation!$L408-Sanitation!$K408</f>
        <v>0</v>
      </c>
      <c r="N408" s="117"/>
      <c r="O408" s="113">
        <v>0</v>
      </c>
      <c r="P408" s="113">
        <v>0</v>
      </c>
      <c r="Q408" s="116">
        <f>Sanitation!$P408-Sanitation!$O408</f>
        <v>0</v>
      </c>
      <c r="R408" s="118"/>
    </row>
    <row r="409" spans="1:18" ht="24.75" customHeight="1" x14ac:dyDescent="0.35">
      <c r="A409" s="48" t="s">
        <v>97</v>
      </c>
      <c r="B409" s="108">
        <v>45753</v>
      </c>
      <c r="C409" s="49" t="str">
        <f>_xlfn.XLOOKUP(Sanitation!$B409,WW!A:A,WW!B:B)</f>
        <v>WW44</v>
      </c>
      <c r="D409" s="107" t="s">
        <v>33</v>
      </c>
      <c r="E409" s="107" t="s">
        <v>99</v>
      </c>
      <c r="F409" s="107" t="s">
        <v>448</v>
      </c>
      <c r="G409" s="109" t="s">
        <v>395</v>
      </c>
      <c r="H409" s="109" t="s">
        <v>481</v>
      </c>
      <c r="I409" s="107"/>
      <c r="J409" s="107"/>
      <c r="K409" s="49">
        <f>9</f>
        <v>9</v>
      </c>
      <c r="L409" s="49">
        <v>12</v>
      </c>
      <c r="M409" s="110">
        <f>Sanitation!$L409-Sanitation!$K409</f>
        <v>3</v>
      </c>
      <c r="N409" s="103"/>
      <c r="O409" s="49">
        <v>13</v>
      </c>
      <c r="P409" s="49">
        <v>13</v>
      </c>
      <c r="Q409" s="110">
        <f>Sanitation!$P409-Sanitation!$O409</f>
        <v>0</v>
      </c>
      <c r="R409" s="55"/>
    </row>
    <row r="410" spans="1:18" ht="30.75" customHeight="1" x14ac:dyDescent="0.35">
      <c r="A410" s="111" t="s">
        <v>97</v>
      </c>
      <c r="B410" s="112">
        <v>45753</v>
      </c>
      <c r="C410" s="113" t="str">
        <f>_xlfn.XLOOKUP(Sanitation!$B410,WW!A:A,WW!B:B)</f>
        <v>WW44</v>
      </c>
      <c r="D410" s="114" t="s">
        <v>33</v>
      </c>
      <c r="E410" s="114" t="s">
        <v>99</v>
      </c>
      <c r="F410" s="114" t="s">
        <v>401</v>
      </c>
      <c r="G410" s="115" t="s">
        <v>441</v>
      </c>
      <c r="H410" s="115"/>
      <c r="I410" s="114"/>
      <c r="J410" s="114"/>
      <c r="K410" s="113">
        <f>2</f>
        <v>2</v>
      </c>
      <c r="L410" s="113">
        <v>2</v>
      </c>
      <c r="M410" s="116">
        <f>Sanitation!$L410-Sanitation!$K410</f>
        <v>0</v>
      </c>
      <c r="N410" s="117"/>
      <c r="O410" s="113">
        <v>0</v>
      </c>
      <c r="P410" s="113">
        <v>0</v>
      </c>
      <c r="Q410" s="116">
        <f>Sanitation!$P410-Sanitation!$O410</f>
        <v>0</v>
      </c>
      <c r="R410" s="118"/>
    </row>
    <row r="411" spans="1:18" ht="33.75" customHeight="1" x14ac:dyDescent="0.35">
      <c r="A411" s="48" t="s">
        <v>97</v>
      </c>
      <c r="B411" s="108">
        <v>45753</v>
      </c>
      <c r="C411" s="49" t="str">
        <f>_xlfn.XLOOKUP(Sanitation!$B411,WW!A:A,WW!B:B)</f>
        <v>WW44</v>
      </c>
      <c r="D411" s="107" t="s">
        <v>100</v>
      </c>
      <c r="E411" s="107" t="s">
        <v>87</v>
      </c>
      <c r="F411" s="107" t="s">
        <v>392</v>
      </c>
      <c r="G411" s="109" t="s">
        <v>413</v>
      </c>
      <c r="H411" s="109" t="s">
        <v>476</v>
      </c>
      <c r="I411" s="107"/>
      <c r="J411" s="107"/>
      <c r="K411" s="49">
        <v>30</v>
      </c>
      <c r="L411" s="49">
        <v>31</v>
      </c>
      <c r="M411" s="110">
        <f>Sanitation!$L411-Sanitation!$K411</f>
        <v>1</v>
      </c>
      <c r="N411" s="103"/>
      <c r="O411" s="49">
        <v>15</v>
      </c>
      <c r="P411" s="49">
        <v>13</v>
      </c>
      <c r="Q411" s="110">
        <f>Sanitation!$P411-Sanitation!$O411</f>
        <v>-2</v>
      </c>
      <c r="R411" s="55"/>
    </row>
    <row r="412" spans="1:18" ht="39" customHeight="1" x14ac:dyDescent="0.35">
      <c r="A412" s="111" t="s">
        <v>97</v>
      </c>
      <c r="B412" s="112">
        <v>45753</v>
      </c>
      <c r="C412" s="113" t="str">
        <f>_xlfn.XLOOKUP(Sanitation!$B412,WW!A:A,WW!B:B)</f>
        <v>WW44</v>
      </c>
      <c r="D412" s="114" t="s">
        <v>100</v>
      </c>
      <c r="E412" s="114" t="s">
        <v>87</v>
      </c>
      <c r="F412" s="114" t="s">
        <v>399</v>
      </c>
      <c r="G412" s="115" t="s">
        <v>483</v>
      </c>
      <c r="H412" s="115"/>
      <c r="I412" s="114"/>
      <c r="J412" s="114"/>
      <c r="K412" s="113">
        <v>2</v>
      </c>
      <c r="L412" s="113">
        <v>2</v>
      </c>
      <c r="M412" s="116">
        <f>Sanitation!$L412-Sanitation!$K412</f>
        <v>0</v>
      </c>
      <c r="N412" s="117"/>
      <c r="O412" s="113">
        <v>0</v>
      </c>
      <c r="P412" s="113">
        <v>0</v>
      </c>
      <c r="Q412" s="116">
        <f>Sanitation!$P412-Sanitation!$O412</f>
        <v>0</v>
      </c>
      <c r="R412" s="118"/>
    </row>
    <row r="413" spans="1:18" ht="20.25" customHeight="1" x14ac:dyDescent="0.35">
      <c r="A413" s="48" t="s">
        <v>97</v>
      </c>
      <c r="B413" s="108">
        <v>45753</v>
      </c>
      <c r="C413" s="49" t="str">
        <f>_xlfn.XLOOKUP(Sanitation!$B413,WW!A:A,WW!B:B)</f>
        <v>WW44</v>
      </c>
      <c r="D413" s="107" t="s">
        <v>100</v>
      </c>
      <c r="E413" s="107" t="s">
        <v>87</v>
      </c>
      <c r="F413" s="107" t="s">
        <v>394</v>
      </c>
      <c r="G413" s="109" t="s">
        <v>484</v>
      </c>
      <c r="H413" s="109" t="s">
        <v>476</v>
      </c>
      <c r="I413" s="107"/>
      <c r="J413" s="107"/>
      <c r="K413" s="49">
        <v>5</v>
      </c>
      <c r="L413" s="49">
        <v>6</v>
      </c>
      <c r="M413" s="110">
        <f>Sanitation!$L413-Sanitation!$K413</f>
        <v>1</v>
      </c>
      <c r="N413" s="103"/>
      <c r="O413" s="49">
        <v>13</v>
      </c>
      <c r="P413" s="49">
        <v>12</v>
      </c>
      <c r="Q413" s="110">
        <f>Sanitation!$P413-Sanitation!$O413</f>
        <v>-1</v>
      </c>
      <c r="R413" s="55"/>
    </row>
    <row r="414" spans="1:18" ht="16.5" customHeight="1" x14ac:dyDescent="0.35">
      <c r="A414" s="111" t="s">
        <v>97</v>
      </c>
      <c r="B414" s="112">
        <v>45753</v>
      </c>
      <c r="C414" s="113" t="str">
        <f>_xlfn.XLOOKUP(Sanitation!$B414,WW!A:A,WW!B:B)</f>
        <v>WW44</v>
      </c>
      <c r="D414" s="114" t="s">
        <v>100</v>
      </c>
      <c r="E414" s="114" t="s">
        <v>87</v>
      </c>
      <c r="F414" s="114" t="s">
        <v>403</v>
      </c>
      <c r="G414" s="115" t="s">
        <v>406</v>
      </c>
      <c r="H414" s="115"/>
      <c r="I414" s="114"/>
      <c r="J414" s="114"/>
      <c r="K414" s="113">
        <v>0</v>
      </c>
      <c r="L414" s="113">
        <v>0</v>
      </c>
      <c r="M414" s="116">
        <f>Sanitation!$L414-Sanitation!$K414</f>
        <v>0</v>
      </c>
      <c r="N414" s="117"/>
      <c r="O414" s="113">
        <v>7</v>
      </c>
      <c r="P414" s="113">
        <v>7</v>
      </c>
      <c r="Q414" s="116">
        <f>Sanitation!$P414-Sanitation!$O414</f>
        <v>0</v>
      </c>
      <c r="R414" s="118"/>
    </row>
    <row r="415" spans="1:18" ht="34.5" customHeight="1" x14ac:dyDescent="0.35">
      <c r="A415" s="48" t="s">
        <v>97</v>
      </c>
      <c r="B415" s="108">
        <v>45753</v>
      </c>
      <c r="C415" s="49" t="str">
        <f>_xlfn.XLOOKUP(Sanitation!$B415,WW!A:A,WW!B:B)</f>
        <v>WW44</v>
      </c>
      <c r="D415" s="107" t="s">
        <v>33</v>
      </c>
      <c r="E415" s="107" t="s">
        <v>87</v>
      </c>
      <c r="F415" s="107" t="s">
        <v>401</v>
      </c>
      <c r="G415" s="109" t="s">
        <v>400</v>
      </c>
      <c r="H415" s="109"/>
      <c r="I415" s="107"/>
      <c r="J415" s="107"/>
      <c r="K415" s="49">
        <v>2</v>
      </c>
      <c r="L415" s="49">
        <v>2</v>
      </c>
      <c r="M415" s="110">
        <f>Sanitation!$L415-Sanitation!$K415</f>
        <v>0</v>
      </c>
      <c r="N415" s="103"/>
      <c r="O415" s="49">
        <v>0</v>
      </c>
      <c r="P415" s="49">
        <v>0</v>
      </c>
      <c r="Q415" s="110">
        <f>Sanitation!$P415-Sanitation!$O415</f>
        <v>0</v>
      </c>
      <c r="R415" s="55"/>
    </row>
    <row r="416" spans="1:18" ht="22.5" customHeight="1" x14ac:dyDescent="0.35">
      <c r="A416" s="111" t="s">
        <v>97</v>
      </c>
      <c r="B416" s="112">
        <v>45753</v>
      </c>
      <c r="C416" s="113" t="str">
        <f>_xlfn.XLOOKUP(Sanitation!$B416,WW!A:A,WW!B:B)</f>
        <v>WW44</v>
      </c>
      <c r="D416" s="114" t="s">
        <v>33</v>
      </c>
      <c r="E416" s="114" t="s">
        <v>87</v>
      </c>
      <c r="F416" s="114" t="s">
        <v>396</v>
      </c>
      <c r="G416" s="115" t="s">
        <v>395</v>
      </c>
      <c r="H416" s="115"/>
      <c r="I416" s="114"/>
      <c r="J416" s="114"/>
      <c r="K416" s="113">
        <v>5</v>
      </c>
      <c r="L416" s="113">
        <v>6</v>
      </c>
      <c r="M416" s="116">
        <f>Sanitation!$L416-Sanitation!$K416</f>
        <v>1</v>
      </c>
      <c r="N416" s="117"/>
      <c r="O416" s="113">
        <v>13</v>
      </c>
      <c r="P416" s="113">
        <v>11</v>
      </c>
      <c r="Q416" s="116">
        <v>13</v>
      </c>
      <c r="R416" s="118"/>
    </row>
    <row r="417" spans="1:18" ht="28.5" customHeight="1" x14ac:dyDescent="0.35">
      <c r="A417" s="48" t="s">
        <v>97</v>
      </c>
      <c r="B417" s="108">
        <v>45753</v>
      </c>
      <c r="C417" s="49" t="str">
        <f>_xlfn.XLOOKUP(Sanitation!$B417,WW!A:A,WW!B:B)</f>
        <v>WW44</v>
      </c>
      <c r="D417" s="107" t="s">
        <v>33</v>
      </c>
      <c r="E417" s="107" t="s">
        <v>87</v>
      </c>
      <c r="F417" s="107" t="s">
        <v>405</v>
      </c>
      <c r="G417" s="109" t="s">
        <v>406</v>
      </c>
      <c r="H417" s="109"/>
      <c r="I417" s="107"/>
      <c r="J417" s="107"/>
      <c r="K417" s="49">
        <v>0</v>
      </c>
      <c r="L417" s="49">
        <v>0</v>
      </c>
      <c r="M417" s="110">
        <f>Sanitation!$L417-Sanitation!$K417</f>
        <v>0</v>
      </c>
      <c r="N417" s="103"/>
      <c r="O417" s="49">
        <v>7</v>
      </c>
      <c r="P417" s="49">
        <v>6</v>
      </c>
      <c r="Q417" s="110">
        <f>Sanitation!$P417-Sanitation!$O417</f>
        <v>-1</v>
      </c>
      <c r="R417" s="55"/>
    </row>
    <row r="418" spans="1:18" ht="30" customHeight="1" x14ac:dyDescent="0.35">
      <c r="A418" s="111" t="s">
        <v>97</v>
      </c>
      <c r="B418" s="112">
        <v>45753</v>
      </c>
      <c r="C418" s="113" t="str">
        <f>_xlfn.XLOOKUP(Sanitation!$B418,WW!A:A,WW!B:B)</f>
        <v>WW44</v>
      </c>
      <c r="D418" s="114" t="s">
        <v>33</v>
      </c>
      <c r="E418" s="114"/>
      <c r="F418" s="114" t="s">
        <v>420</v>
      </c>
      <c r="G418" s="115" t="s">
        <v>421</v>
      </c>
      <c r="H418" s="115" t="s">
        <v>478</v>
      </c>
      <c r="I418" s="114"/>
      <c r="J418" s="114"/>
      <c r="K418" s="113">
        <v>0</v>
      </c>
      <c r="L418" s="113">
        <v>1</v>
      </c>
      <c r="M418" s="116">
        <f>Sanitation!$L418-Sanitation!$K418</f>
        <v>1</v>
      </c>
      <c r="N418" s="117"/>
      <c r="O418" s="113">
        <v>0</v>
      </c>
      <c r="P418" s="113">
        <v>0</v>
      </c>
      <c r="Q418" s="116">
        <f>Sanitation!$P418-Sanitation!$O418</f>
        <v>0</v>
      </c>
      <c r="R418" s="118"/>
    </row>
    <row r="419" spans="1:18" ht="72" customHeight="1" x14ac:dyDescent="0.35">
      <c r="A419" s="7" t="s">
        <v>97</v>
      </c>
      <c r="B419" s="108">
        <v>45753</v>
      </c>
      <c r="C419" s="8" t="str">
        <f>_xlfn.XLOOKUP(Sanitation!$B419,WW!A:A,WW!B:B)</f>
        <v>WW44</v>
      </c>
      <c r="D419" s="9" t="s">
        <v>103</v>
      </c>
      <c r="E419" s="9"/>
      <c r="F419" s="9" t="s">
        <v>443</v>
      </c>
      <c r="G419" s="124" t="s">
        <v>451</v>
      </c>
      <c r="H419" s="124"/>
      <c r="I419" s="9"/>
      <c r="J419" s="9"/>
      <c r="K419" s="8"/>
      <c r="L419" s="8">
        <v>10</v>
      </c>
      <c r="M419" s="125">
        <f>Sanitation!$L419-Sanitation!$K419</f>
        <v>10</v>
      </c>
      <c r="N419" s="104"/>
      <c r="O419" s="8"/>
      <c r="P419" s="8"/>
      <c r="Q419" s="125">
        <f>Sanitation!$P419-Sanitation!$O419</f>
        <v>0</v>
      </c>
      <c r="R419" s="56"/>
    </row>
    <row r="420" spans="1:18" ht="30" customHeight="1" x14ac:dyDescent="0.35">
      <c r="A420" s="48" t="s">
        <v>97</v>
      </c>
      <c r="B420" s="108">
        <v>45760</v>
      </c>
      <c r="C420" s="49" t="str">
        <f>_xlfn.XLOOKUP(Sanitation!$B420,WW!A:A,WW!B:B)</f>
        <v>WW45</v>
      </c>
      <c r="D420" s="107" t="s">
        <v>33</v>
      </c>
      <c r="E420" s="107" t="s">
        <v>99</v>
      </c>
      <c r="F420" s="107" t="s">
        <v>388</v>
      </c>
      <c r="G420" s="109" t="s">
        <v>428</v>
      </c>
      <c r="H420" s="109" t="s">
        <v>481</v>
      </c>
      <c r="I420" s="107"/>
      <c r="J420" s="107"/>
      <c r="K420" s="49">
        <f>9</f>
        <v>9</v>
      </c>
      <c r="L420" s="49">
        <v>12</v>
      </c>
      <c r="M420" s="110">
        <f>Sanitation!$L420-Sanitation!$K420</f>
        <v>3</v>
      </c>
      <c r="N420" s="103"/>
      <c r="O420" s="49">
        <v>13</v>
      </c>
      <c r="P420" s="49">
        <v>14</v>
      </c>
      <c r="Q420" s="110">
        <f>Sanitation!$P420-Sanitation!$O420</f>
        <v>1</v>
      </c>
      <c r="R420" s="55"/>
    </row>
    <row r="421" spans="1:18" ht="30.75" customHeight="1" x14ac:dyDescent="0.35">
      <c r="A421" s="48" t="s">
        <v>97</v>
      </c>
      <c r="B421" s="108">
        <v>45760</v>
      </c>
      <c r="C421" s="49" t="str">
        <f>_xlfn.XLOOKUP(Sanitation!$B421,WW!A:A,WW!B:B)</f>
        <v>WW45</v>
      </c>
      <c r="D421" s="107" t="s">
        <v>33</v>
      </c>
      <c r="E421" s="107" t="s">
        <v>99</v>
      </c>
      <c r="F421" s="107" t="s">
        <v>401</v>
      </c>
      <c r="G421" s="109" t="s">
        <v>477</v>
      </c>
      <c r="H421" s="109"/>
      <c r="I421" s="107"/>
      <c r="J421" s="107"/>
      <c r="K421" s="49">
        <f>2</f>
        <v>2</v>
      </c>
      <c r="L421" s="49">
        <v>2</v>
      </c>
      <c r="M421" s="110">
        <f>Sanitation!$L421-Sanitation!$K421</f>
        <v>0</v>
      </c>
      <c r="N421" s="103"/>
      <c r="O421" s="49">
        <v>0</v>
      </c>
      <c r="P421" s="49">
        <v>0</v>
      </c>
      <c r="Q421" s="110">
        <f>Sanitation!$P421-Sanitation!$O421</f>
        <v>0</v>
      </c>
      <c r="R421" s="55"/>
    </row>
    <row r="422" spans="1:18" ht="42" customHeight="1" x14ac:dyDescent="0.35">
      <c r="A422" s="48" t="s">
        <v>97</v>
      </c>
      <c r="B422" s="108">
        <v>45760</v>
      </c>
      <c r="C422" s="49" t="str">
        <f>_xlfn.XLOOKUP(Sanitation!$B422,WW!A:A,WW!B:B)</f>
        <v>WW45</v>
      </c>
      <c r="D422" s="107" t="s">
        <v>100</v>
      </c>
      <c r="E422" s="107" t="s">
        <v>99</v>
      </c>
      <c r="F422" s="107" t="s">
        <v>448</v>
      </c>
      <c r="G422" s="109" t="s">
        <v>395</v>
      </c>
      <c r="H422" s="109" t="s">
        <v>485</v>
      </c>
      <c r="I422" s="107"/>
      <c r="J422" s="107"/>
      <c r="K422" s="49">
        <f>9</f>
        <v>9</v>
      </c>
      <c r="L422" s="49">
        <v>12</v>
      </c>
      <c r="M422" s="110">
        <f>Sanitation!$L422-Sanitation!$K422</f>
        <v>3</v>
      </c>
      <c r="N422" s="103"/>
      <c r="O422" s="49">
        <v>13</v>
      </c>
      <c r="P422" s="49">
        <v>14</v>
      </c>
      <c r="Q422" s="110">
        <f>Sanitation!$P422-Sanitation!$O422</f>
        <v>1</v>
      </c>
      <c r="R422" s="55"/>
    </row>
    <row r="423" spans="1:18" ht="30.75" customHeight="1" x14ac:dyDescent="0.35">
      <c r="A423" s="48" t="s">
        <v>97</v>
      </c>
      <c r="B423" s="108">
        <v>45760</v>
      </c>
      <c r="C423" s="49" t="str">
        <f>_xlfn.XLOOKUP(Sanitation!$B423,WW!A:A,WW!B:B)</f>
        <v>WW45</v>
      </c>
      <c r="D423" s="107" t="s">
        <v>100</v>
      </c>
      <c r="E423" s="107" t="s">
        <v>99</v>
      </c>
      <c r="F423" s="107" t="s">
        <v>399</v>
      </c>
      <c r="G423" s="109" t="s">
        <v>441</v>
      </c>
      <c r="H423" s="109"/>
      <c r="I423" s="107"/>
      <c r="J423" s="107"/>
      <c r="K423" s="49">
        <f>2</f>
        <v>2</v>
      </c>
      <c r="L423" s="49">
        <v>2</v>
      </c>
      <c r="M423" s="110">
        <f>Sanitation!$L423-Sanitation!$K423</f>
        <v>0</v>
      </c>
      <c r="N423" s="103"/>
      <c r="O423" s="49">
        <v>0</v>
      </c>
      <c r="P423" s="49">
        <v>0</v>
      </c>
      <c r="Q423" s="110">
        <f>Sanitation!$P423-Sanitation!$O423</f>
        <v>0</v>
      </c>
      <c r="R423" s="55"/>
    </row>
    <row r="424" spans="1:18" ht="18" customHeight="1" x14ac:dyDescent="0.35">
      <c r="A424" s="48" t="s">
        <v>97</v>
      </c>
      <c r="B424" s="108">
        <v>45760</v>
      </c>
      <c r="C424" s="49" t="str">
        <f>_xlfn.XLOOKUP(Sanitation!$B424,WW!A:A,WW!B:B)</f>
        <v>WW45</v>
      </c>
      <c r="D424" s="107" t="s">
        <v>100</v>
      </c>
      <c r="E424" s="107" t="s">
        <v>87</v>
      </c>
      <c r="F424" s="107" t="s">
        <v>392</v>
      </c>
      <c r="G424" s="109" t="s">
        <v>413</v>
      </c>
      <c r="H424" s="109" t="s">
        <v>476</v>
      </c>
      <c r="I424" s="107"/>
      <c r="J424" s="107"/>
      <c r="K424" s="49">
        <v>30</v>
      </c>
      <c r="L424" s="49">
        <v>31</v>
      </c>
      <c r="M424" s="110">
        <f>Sanitation!$L424-Sanitation!$K424</f>
        <v>1</v>
      </c>
      <c r="N424" s="103"/>
      <c r="O424" s="49">
        <v>15</v>
      </c>
      <c r="P424" s="49">
        <v>16</v>
      </c>
      <c r="Q424" s="110">
        <f>Sanitation!$P424-Sanitation!$O424</f>
        <v>1</v>
      </c>
      <c r="R424" s="55"/>
    </row>
    <row r="425" spans="1:18" ht="27.75" customHeight="1" x14ac:dyDescent="0.35">
      <c r="A425" s="48" t="s">
        <v>97</v>
      </c>
      <c r="B425" s="108">
        <v>45760</v>
      </c>
      <c r="C425" s="49" t="str">
        <f>_xlfn.XLOOKUP(Sanitation!$B425,WW!A:A,WW!B:B)</f>
        <v>WW45</v>
      </c>
      <c r="D425" s="107" t="s">
        <v>100</v>
      </c>
      <c r="E425" s="107" t="s">
        <v>87</v>
      </c>
      <c r="F425" s="107" t="s">
        <v>399</v>
      </c>
      <c r="G425" s="109" t="s">
        <v>483</v>
      </c>
      <c r="H425" s="109"/>
      <c r="I425" s="107"/>
      <c r="J425" s="107"/>
      <c r="K425" s="49">
        <v>2</v>
      </c>
      <c r="L425" s="49">
        <v>2</v>
      </c>
      <c r="M425" s="110">
        <f>Sanitation!$L425-Sanitation!$K425</f>
        <v>0</v>
      </c>
      <c r="N425" s="103"/>
      <c r="O425" s="49">
        <v>0</v>
      </c>
      <c r="P425" s="49">
        <v>0</v>
      </c>
      <c r="Q425" s="110">
        <f>Sanitation!$P425-Sanitation!$O425</f>
        <v>0</v>
      </c>
      <c r="R425" s="55"/>
    </row>
    <row r="426" spans="1:18" ht="17.25" customHeight="1" x14ac:dyDescent="0.35">
      <c r="A426" s="48" t="s">
        <v>97</v>
      </c>
      <c r="B426" s="108">
        <v>45760</v>
      </c>
      <c r="C426" s="49" t="str">
        <f>_xlfn.XLOOKUP(Sanitation!$B426,WW!A:A,WW!B:B)</f>
        <v>WW45</v>
      </c>
      <c r="D426" s="107" t="s">
        <v>100</v>
      </c>
      <c r="E426" s="107" t="s">
        <v>87</v>
      </c>
      <c r="F426" s="107" t="s">
        <v>394</v>
      </c>
      <c r="G426" s="109" t="s">
        <v>484</v>
      </c>
      <c r="H426" s="109" t="s">
        <v>476</v>
      </c>
      <c r="I426" s="107"/>
      <c r="J426" s="107"/>
      <c r="K426" s="49">
        <v>5</v>
      </c>
      <c r="L426" s="49">
        <v>6</v>
      </c>
      <c r="M426" s="110">
        <f>Sanitation!$L426-Sanitation!$K426</f>
        <v>1</v>
      </c>
      <c r="N426" s="103"/>
      <c r="O426" s="49">
        <v>13</v>
      </c>
      <c r="P426" s="49">
        <v>11</v>
      </c>
      <c r="Q426" s="110">
        <f>Sanitation!$P426-Sanitation!$O426</f>
        <v>-2</v>
      </c>
      <c r="R426" s="55"/>
    </row>
    <row r="427" spans="1:18" ht="17.25" customHeight="1" x14ac:dyDescent="0.35">
      <c r="A427" s="48" t="s">
        <v>97</v>
      </c>
      <c r="B427" s="108">
        <v>45760</v>
      </c>
      <c r="C427" s="49" t="str">
        <f>_xlfn.XLOOKUP(Sanitation!$B427,WW!A:A,WW!B:B)</f>
        <v>WW45</v>
      </c>
      <c r="D427" s="107" t="s">
        <v>100</v>
      </c>
      <c r="E427" s="107" t="s">
        <v>87</v>
      </c>
      <c r="F427" s="107" t="s">
        <v>403</v>
      </c>
      <c r="G427" s="109" t="s">
        <v>406</v>
      </c>
      <c r="H427" s="109"/>
      <c r="I427" s="107"/>
      <c r="J427" s="107"/>
      <c r="K427" s="49">
        <v>0</v>
      </c>
      <c r="L427" s="49">
        <v>0</v>
      </c>
      <c r="M427" s="110">
        <f>Sanitation!$L427-Sanitation!$K427</f>
        <v>0</v>
      </c>
      <c r="N427" s="103"/>
      <c r="O427" s="49">
        <v>7</v>
      </c>
      <c r="P427" s="49">
        <v>7</v>
      </c>
      <c r="Q427" s="110">
        <f>Sanitation!$P427-Sanitation!$O427</f>
        <v>0</v>
      </c>
      <c r="R427" s="55"/>
    </row>
    <row r="428" spans="1:18" ht="30" customHeight="1" x14ac:dyDescent="0.35">
      <c r="A428" s="48" t="s">
        <v>97</v>
      </c>
      <c r="B428" s="108">
        <v>45760</v>
      </c>
      <c r="C428" s="49" t="str">
        <f>_xlfn.XLOOKUP(Sanitation!$B428,WW!A:A,WW!B:B)</f>
        <v>WW45</v>
      </c>
      <c r="D428" s="107" t="s">
        <v>33</v>
      </c>
      <c r="E428" s="107" t="s">
        <v>87</v>
      </c>
      <c r="F428" s="107" t="s">
        <v>401</v>
      </c>
      <c r="G428" s="109" t="s">
        <v>400</v>
      </c>
      <c r="H428" s="109"/>
      <c r="I428" s="107"/>
      <c r="J428" s="107"/>
      <c r="K428" s="49">
        <v>2</v>
      </c>
      <c r="L428" s="49">
        <v>2</v>
      </c>
      <c r="M428" s="110">
        <f>Sanitation!$L428-Sanitation!$K428</f>
        <v>0</v>
      </c>
      <c r="N428" s="103"/>
      <c r="O428" s="49">
        <v>0</v>
      </c>
      <c r="P428" s="49">
        <v>0</v>
      </c>
      <c r="Q428" s="110">
        <f>Sanitation!$P428-Sanitation!$O428</f>
        <v>0</v>
      </c>
      <c r="R428" s="55"/>
    </row>
    <row r="429" spans="1:18" ht="15" customHeight="1" x14ac:dyDescent="0.35">
      <c r="A429" s="48" t="s">
        <v>97</v>
      </c>
      <c r="B429" s="108">
        <v>45760</v>
      </c>
      <c r="C429" s="49" t="str">
        <f>_xlfn.XLOOKUP(Sanitation!$B429,WW!A:A,WW!B:B)</f>
        <v>WW45</v>
      </c>
      <c r="D429" s="107" t="s">
        <v>33</v>
      </c>
      <c r="E429" s="107" t="s">
        <v>87</v>
      </c>
      <c r="F429" s="107" t="s">
        <v>396</v>
      </c>
      <c r="G429" s="109" t="s">
        <v>395</v>
      </c>
      <c r="H429" s="109"/>
      <c r="I429" s="107"/>
      <c r="J429" s="107"/>
      <c r="K429" s="49">
        <v>5</v>
      </c>
      <c r="L429" s="49">
        <v>6</v>
      </c>
      <c r="M429" s="110">
        <f>Sanitation!$L429-Sanitation!$K429</f>
        <v>1</v>
      </c>
      <c r="N429" s="103"/>
      <c r="O429" s="49">
        <v>13</v>
      </c>
      <c r="P429" s="49">
        <v>11</v>
      </c>
      <c r="Q429" s="110">
        <v>13</v>
      </c>
      <c r="R429" s="55"/>
    </row>
    <row r="430" spans="1:18" ht="17.25" customHeight="1" x14ac:dyDescent="0.35">
      <c r="A430" s="48" t="s">
        <v>97</v>
      </c>
      <c r="B430" s="108">
        <v>45760</v>
      </c>
      <c r="C430" s="49" t="str">
        <f>_xlfn.XLOOKUP(Sanitation!$B430,WW!A:A,WW!B:B)</f>
        <v>WW45</v>
      </c>
      <c r="D430" s="107" t="s">
        <v>33</v>
      </c>
      <c r="E430" s="107" t="s">
        <v>87</v>
      </c>
      <c r="F430" s="107" t="s">
        <v>405</v>
      </c>
      <c r="G430" s="109" t="s">
        <v>406</v>
      </c>
      <c r="H430" s="109"/>
      <c r="I430" s="107"/>
      <c r="J430" s="107"/>
      <c r="K430" s="49">
        <v>0</v>
      </c>
      <c r="L430" s="49">
        <v>0</v>
      </c>
      <c r="M430" s="110">
        <f>Sanitation!$L430-Sanitation!$K430</f>
        <v>0</v>
      </c>
      <c r="N430" s="103"/>
      <c r="O430" s="49">
        <v>7</v>
      </c>
      <c r="P430" s="49">
        <v>7</v>
      </c>
      <c r="Q430" s="110">
        <f>Sanitation!$P430-Sanitation!$O430</f>
        <v>0</v>
      </c>
      <c r="R430" s="55"/>
    </row>
    <row r="431" spans="1:18" ht="27.75" customHeight="1" x14ac:dyDescent="0.35">
      <c r="A431" s="48" t="s">
        <v>97</v>
      </c>
      <c r="B431" s="108">
        <v>45760</v>
      </c>
      <c r="C431" s="49" t="str">
        <f>_xlfn.XLOOKUP(Sanitation!$B431,WW!A:A,WW!B:B)</f>
        <v>WW45</v>
      </c>
      <c r="D431" s="107" t="s">
        <v>33</v>
      </c>
      <c r="E431" s="107"/>
      <c r="F431" s="107" t="s">
        <v>420</v>
      </c>
      <c r="G431" s="109" t="s">
        <v>421</v>
      </c>
      <c r="H431" s="109" t="s">
        <v>478</v>
      </c>
      <c r="I431" s="107"/>
      <c r="J431" s="107"/>
      <c r="K431" s="49">
        <v>0</v>
      </c>
      <c r="L431" s="49">
        <v>1</v>
      </c>
      <c r="M431" s="110">
        <f>Sanitation!$L431-Sanitation!$K431</f>
        <v>1</v>
      </c>
      <c r="N431" s="103"/>
      <c r="O431" s="49">
        <v>0</v>
      </c>
      <c r="P431" s="49">
        <v>0</v>
      </c>
      <c r="Q431" s="110">
        <f>Sanitation!$P431-Sanitation!$O431</f>
        <v>0</v>
      </c>
      <c r="R431" s="55"/>
    </row>
    <row r="432" spans="1:18" ht="62.25" customHeight="1" x14ac:dyDescent="0.35">
      <c r="A432" s="7" t="s">
        <v>97</v>
      </c>
      <c r="B432" s="108">
        <v>45760</v>
      </c>
      <c r="C432" s="8" t="str">
        <f>_xlfn.XLOOKUP(Sanitation!$B432,WW!A:A,WW!B:B)</f>
        <v>WW45</v>
      </c>
      <c r="D432" s="9" t="s">
        <v>103</v>
      </c>
      <c r="E432" s="9"/>
      <c r="F432" s="9" t="s">
        <v>443</v>
      </c>
      <c r="G432" s="124" t="s">
        <v>451</v>
      </c>
      <c r="H432" s="124"/>
      <c r="I432" s="9"/>
      <c r="J432" s="9"/>
      <c r="K432" s="8"/>
      <c r="L432" s="8">
        <v>10</v>
      </c>
      <c r="M432" s="125">
        <f>Sanitation!$L432-Sanitation!$K432</f>
        <v>10</v>
      </c>
      <c r="N432" s="104"/>
      <c r="O432" s="8"/>
      <c r="P432" s="8"/>
      <c r="Q432" s="125">
        <f>Sanitation!$P432-Sanitation!$O432</f>
        <v>0</v>
      </c>
      <c r="R432" s="56"/>
    </row>
    <row r="433" spans="1:18" ht="32.25" customHeight="1" x14ac:dyDescent="0.35">
      <c r="A433" s="48" t="s">
        <v>97</v>
      </c>
      <c r="B433" s="108">
        <v>45767</v>
      </c>
      <c r="C433" s="49" t="str">
        <f>_xlfn.XLOOKUP(Sanitation!$B433,WW!A:A,WW!B:B)</f>
        <v>WW46</v>
      </c>
      <c r="D433" s="107" t="s">
        <v>33</v>
      </c>
      <c r="E433" s="107" t="s">
        <v>99</v>
      </c>
      <c r="F433" s="107" t="s">
        <v>388</v>
      </c>
      <c r="G433" s="109" t="s">
        <v>428</v>
      </c>
      <c r="H433" s="109" t="s">
        <v>481</v>
      </c>
      <c r="I433" s="107"/>
      <c r="J433" s="107"/>
      <c r="K433" s="49">
        <f>9</f>
        <v>9</v>
      </c>
      <c r="L433" s="49">
        <v>12</v>
      </c>
      <c r="M433" s="110">
        <f>Sanitation!$L433-Sanitation!$K433</f>
        <v>3</v>
      </c>
      <c r="N433" s="103"/>
      <c r="O433" s="49">
        <v>13</v>
      </c>
      <c r="P433" s="49">
        <v>14</v>
      </c>
      <c r="Q433" s="110">
        <f>Sanitation!$P433-Sanitation!$O433</f>
        <v>1</v>
      </c>
      <c r="R433" s="55"/>
    </row>
    <row r="434" spans="1:18" s="58" customFormat="1" ht="36" customHeight="1" x14ac:dyDescent="0.35">
      <c r="A434" s="111" t="s">
        <v>97</v>
      </c>
      <c r="B434" s="112">
        <v>45767</v>
      </c>
      <c r="C434" s="113" t="str">
        <f>_xlfn.XLOOKUP(Sanitation!$B434,WW!A:A,WW!B:B)</f>
        <v>WW46</v>
      </c>
      <c r="D434" s="114" t="s">
        <v>33</v>
      </c>
      <c r="E434" s="114" t="s">
        <v>99</v>
      </c>
      <c r="F434" s="114" t="s">
        <v>401</v>
      </c>
      <c r="G434" s="115" t="s">
        <v>477</v>
      </c>
      <c r="H434" s="115"/>
      <c r="I434" s="114"/>
      <c r="J434" s="114"/>
      <c r="K434" s="113">
        <f>2</f>
        <v>2</v>
      </c>
      <c r="L434" s="113">
        <v>2</v>
      </c>
      <c r="M434" s="116">
        <f>Sanitation!$L434-Sanitation!$K434</f>
        <v>0</v>
      </c>
      <c r="N434" s="117"/>
      <c r="O434" s="113">
        <v>0</v>
      </c>
      <c r="P434" s="113">
        <v>0</v>
      </c>
      <c r="Q434" s="116">
        <f>Sanitation!$P434-Sanitation!$O434</f>
        <v>0</v>
      </c>
      <c r="R434" s="118"/>
    </row>
    <row r="435" spans="1:18" ht="45" customHeight="1" x14ac:dyDescent="0.35">
      <c r="A435" s="48" t="s">
        <v>97</v>
      </c>
      <c r="B435" s="108">
        <v>45767</v>
      </c>
      <c r="C435" s="49" t="str">
        <f>_xlfn.XLOOKUP(Sanitation!$B435,WW!A:A,WW!B:B)</f>
        <v>WW46</v>
      </c>
      <c r="D435" s="107" t="s">
        <v>100</v>
      </c>
      <c r="E435" s="107" t="s">
        <v>99</v>
      </c>
      <c r="F435" s="107" t="s">
        <v>390</v>
      </c>
      <c r="G435" s="109" t="s">
        <v>395</v>
      </c>
      <c r="H435" s="109" t="s">
        <v>486</v>
      </c>
      <c r="I435" s="107"/>
      <c r="J435" s="107"/>
      <c r="K435" s="49">
        <f>9</f>
        <v>9</v>
      </c>
      <c r="L435" s="49">
        <v>12</v>
      </c>
      <c r="M435" s="110">
        <f>Sanitation!$L435-Sanitation!$K435</f>
        <v>3</v>
      </c>
      <c r="N435" s="103"/>
      <c r="O435" s="49">
        <v>13</v>
      </c>
      <c r="P435" s="49">
        <v>14</v>
      </c>
      <c r="Q435" s="110">
        <f>Sanitation!$P435-Sanitation!$O435</f>
        <v>1</v>
      </c>
      <c r="R435" s="55"/>
    </row>
    <row r="436" spans="1:18" s="58" customFormat="1" ht="33" customHeight="1" x14ac:dyDescent="0.35">
      <c r="A436" s="111" t="s">
        <v>97</v>
      </c>
      <c r="B436" s="112">
        <v>45767</v>
      </c>
      <c r="C436" s="113" t="str">
        <f>_xlfn.XLOOKUP(Sanitation!$B436,WW!A:A,WW!B:B)</f>
        <v>WW46</v>
      </c>
      <c r="D436" s="114" t="s">
        <v>100</v>
      </c>
      <c r="E436" s="114" t="s">
        <v>99</v>
      </c>
      <c r="F436" s="114" t="s">
        <v>399</v>
      </c>
      <c r="G436" s="115" t="s">
        <v>441</v>
      </c>
      <c r="H436" s="115"/>
      <c r="I436" s="114"/>
      <c r="J436" s="114"/>
      <c r="K436" s="113">
        <f>2</f>
        <v>2</v>
      </c>
      <c r="L436" s="113">
        <v>2</v>
      </c>
      <c r="M436" s="116">
        <f>Sanitation!$L436-Sanitation!$K436</f>
        <v>0</v>
      </c>
      <c r="N436" s="117"/>
      <c r="O436" s="113">
        <v>0</v>
      </c>
      <c r="P436" s="113">
        <v>0</v>
      </c>
      <c r="Q436" s="116">
        <f>Sanitation!$P436-Sanitation!$O436</f>
        <v>0</v>
      </c>
      <c r="R436" s="118"/>
    </row>
    <row r="437" spans="1:18" ht="29.25" customHeight="1" x14ac:dyDescent="0.35">
      <c r="A437" s="48" t="s">
        <v>97</v>
      </c>
      <c r="B437" s="108">
        <v>45767</v>
      </c>
      <c r="C437" s="49" t="str">
        <f>_xlfn.XLOOKUP(Sanitation!$B437,WW!A:A,WW!B:B)</f>
        <v>WW46</v>
      </c>
      <c r="D437" s="107" t="s">
        <v>100</v>
      </c>
      <c r="E437" s="107" t="s">
        <v>87</v>
      </c>
      <c r="F437" s="107" t="s">
        <v>392</v>
      </c>
      <c r="G437" s="109" t="s">
        <v>413</v>
      </c>
      <c r="H437" s="109" t="s">
        <v>476</v>
      </c>
      <c r="I437" s="107"/>
      <c r="J437" s="107"/>
      <c r="K437" s="49">
        <v>30</v>
      </c>
      <c r="L437" s="49">
        <v>31</v>
      </c>
      <c r="M437" s="110">
        <f>Sanitation!$L437-Sanitation!$K437</f>
        <v>1</v>
      </c>
      <c r="N437" s="103"/>
      <c r="O437" s="49">
        <v>15</v>
      </c>
      <c r="P437" s="49">
        <v>16</v>
      </c>
      <c r="Q437" s="110">
        <f>Sanitation!$P437-Sanitation!$O437</f>
        <v>1</v>
      </c>
      <c r="R437" s="55"/>
    </row>
    <row r="438" spans="1:18" s="58" customFormat="1" ht="33.75" customHeight="1" x14ac:dyDescent="0.35">
      <c r="A438" s="111" t="s">
        <v>97</v>
      </c>
      <c r="B438" s="112">
        <v>45767</v>
      </c>
      <c r="C438" s="113" t="str">
        <f>_xlfn.XLOOKUP(Sanitation!$B438,WW!A:A,WW!B:B)</f>
        <v>WW46</v>
      </c>
      <c r="D438" s="114" t="s">
        <v>100</v>
      </c>
      <c r="E438" s="114" t="s">
        <v>87</v>
      </c>
      <c r="F438" s="114" t="s">
        <v>399</v>
      </c>
      <c r="G438" s="115" t="s">
        <v>400</v>
      </c>
      <c r="H438" s="115"/>
      <c r="I438" s="114"/>
      <c r="J438" s="114"/>
      <c r="K438" s="113">
        <v>2</v>
      </c>
      <c r="L438" s="113">
        <v>2</v>
      </c>
      <c r="M438" s="116">
        <f>Sanitation!$L438-Sanitation!$K438</f>
        <v>0</v>
      </c>
      <c r="N438" s="117"/>
      <c r="O438" s="113">
        <v>0</v>
      </c>
      <c r="P438" s="113">
        <v>0</v>
      </c>
      <c r="Q438" s="116">
        <f>Sanitation!$P438-Sanitation!$O438</f>
        <v>0</v>
      </c>
      <c r="R438" s="118"/>
    </row>
    <row r="439" spans="1:18" ht="26.25" customHeight="1" x14ac:dyDescent="0.35">
      <c r="A439" s="48" t="s">
        <v>97</v>
      </c>
      <c r="B439" s="108">
        <v>45767</v>
      </c>
      <c r="C439" s="49" t="str">
        <f>_xlfn.XLOOKUP(Sanitation!$B439,WW!A:A,WW!B:B)</f>
        <v>WW46</v>
      </c>
      <c r="D439" s="107" t="s">
        <v>100</v>
      </c>
      <c r="E439" s="107" t="s">
        <v>87</v>
      </c>
      <c r="F439" s="107" t="s">
        <v>394</v>
      </c>
      <c r="G439" s="109" t="s">
        <v>395</v>
      </c>
      <c r="H439" s="109" t="s">
        <v>476</v>
      </c>
      <c r="I439" s="107"/>
      <c r="J439" s="107"/>
      <c r="K439" s="49">
        <v>5</v>
      </c>
      <c r="L439" s="49">
        <v>6</v>
      </c>
      <c r="M439" s="110">
        <f>Sanitation!$L439-Sanitation!$K439</f>
        <v>1</v>
      </c>
      <c r="N439" s="103"/>
      <c r="O439" s="49">
        <v>13</v>
      </c>
      <c r="P439" s="49">
        <v>10</v>
      </c>
      <c r="Q439" s="110">
        <f>Sanitation!$P439-Sanitation!$O439</f>
        <v>-3</v>
      </c>
      <c r="R439" s="55"/>
    </row>
    <row r="440" spans="1:18" s="58" customFormat="1" ht="26.25" customHeight="1" x14ac:dyDescent="0.35">
      <c r="A440" s="111" t="s">
        <v>97</v>
      </c>
      <c r="B440" s="112">
        <v>45767</v>
      </c>
      <c r="C440" s="113" t="str">
        <f>_xlfn.XLOOKUP(Sanitation!$B440,WW!A:A,WW!B:B)</f>
        <v>WW46</v>
      </c>
      <c r="D440" s="114" t="s">
        <v>100</v>
      </c>
      <c r="E440" s="114" t="s">
        <v>87</v>
      </c>
      <c r="F440" s="114" t="s">
        <v>403</v>
      </c>
      <c r="G440" s="115" t="s">
        <v>404</v>
      </c>
      <c r="H440" s="115"/>
      <c r="I440" s="114"/>
      <c r="J440" s="114"/>
      <c r="K440" s="113">
        <v>0</v>
      </c>
      <c r="L440" s="113">
        <v>0</v>
      </c>
      <c r="M440" s="116">
        <f>Sanitation!$L440-Sanitation!$K440</f>
        <v>0</v>
      </c>
      <c r="N440" s="117"/>
      <c r="O440" s="113">
        <v>7</v>
      </c>
      <c r="P440" s="113">
        <v>7</v>
      </c>
      <c r="Q440" s="116">
        <f>Sanitation!$P440-Sanitation!$O440</f>
        <v>0</v>
      </c>
      <c r="R440" s="118"/>
    </row>
    <row r="441" spans="1:18" ht="33" customHeight="1" x14ac:dyDescent="0.35">
      <c r="A441" s="48" t="s">
        <v>97</v>
      </c>
      <c r="B441" s="108">
        <v>45767</v>
      </c>
      <c r="C441" s="49" t="str">
        <f>_xlfn.XLOOKUP(Sanitation!$B441,WW!A:A,WW!B:B)</f>
        <v>WW46</v>
      </c>
      <c r="D441" s="107" t="s">
        <v>33</v>
      </c>
      <c r="E441" s="107" t="s">
        <v>87</v>
      </c>
      <c r="F441" s="107" t="s">
        <v>401</v>
      </c>
      <c r="G441" s="109" t="s">
        <v>402</v>
      </c>
      <c r="H441" s="109"/>
      <c r="I441" s="107"/>
      <c r="J441" s="107"/>
      <c r="K441" s="49">
        <v>2</v>
      </c>
      <c r="L441" s="49">
        <v>2</v>
      </c>
      <c r="M441" s="110">
        <f>Sanitation!$L441-Sanitation!$K441</f>
        <v>0</v>
      </c>
      <c r="N441" s="103"/>
      <c r="O441" s="49">
        <v>0</v>
      </c>
      <c r="P441" s="49">
        <v>0</v>
      </c>
      <c r="Q441" s="110">
        <f>Sanitation!$P441-Sanitation!$O441</f>
        <v>0</v>
      </c>
      <c r="R441" s="55"/>
    </row>
    <row r="442" spans="1:18" s="58" customFormat="1" ht="26.25" customHeight="1" x14ac:dyDescent="0.35">
      <c r="A442" s="111" t="s">
        <v>97</v>
      </c>
      <c r="B442" s="112">
        <v>45767</v>
      </c>
      <c r="C442" s="113" t="str">
        <f>_xlfn.XLOOKUP(Sanitation!$B442,WW!A:A,WW!B:B)</f>
        <v>WW46</v>
      </c>
      <c r="D442" s="114" t="s">
        <v>33</v>
      </c>
      <c r="E442" s="114" t="s">
        <v>87</v>
      </c>
      <c r="F442" s="114" t="s">
        <v>396</v>
      </c>
      <c r="G442" s="115" t="s">
        <v>411</v>
      </c>
      <c r="H442" s="115"/>
      <c r="I442" s="114"/>
      <c r="J442" s="114"/>
      <c r="K442" s="113">
        <v>5</v>
      </c>
      <c r="L442" s="113">
        <v>6</v>
      </c>
      <c r="M442" s="116">
        <f>Sanitation!$L442-Sanitation!$K442</f>
        <v>1</v>
      </c>
      <c r="N442" s="117"/>
      <c r="O442" s="113">
        <v>13</v>
      </c>
      <c r="P442" s="113">
        <v>13</v>
      </c>
      <c r="Q442" s="116">
        <v>13</v>
      </c>
      <c r="R442" s="118"/>
    </row>
    <row r="443" spans="1:18" ht="26.25" customHeight="1" x14ac:dyDescent="0.35">
      <c r="A443" s="48" t="s">
        <v>97</v>
      </c>
      <c r="B443" s="108">
        <v>45767</v>
      </c>
      <c r="C443" s="49" t="str">
        <f>_xlfn.XLOOKUP(Sanitation!$B443,WW!A:A,WW!B:B)</f>
        <v>WW46</v>
      </c>
      <c r="D443" s="107" t="s">
        <v>33</v>
      </c>
      <c r="E443" s="107" t="s">
        <v>87</v>
      </c>
      <c r="F443" s="107" t="s">
        <v>405</v>
      </c>
      <c r="G443" s="109" t="s">
        <v>406</v>
      </c>
      <c r="H443" s="109"/>
      <c r="I443" s="107"/>
      <c r="J443" s="107"/>
      <c r="K443" s="49">
        <v>0</v>
      </c>
      <c r="L443" s="49">
        <v>0</v>
      </c>
      <c r="M443" s="110">
        <f>Sanitation!$L443-Sanitation!$K443</f>
        <v>0</v>
      </c>
      <c r="N443" s="103"/>
      <c r="O443" s="49">
        <v>7</v>
      </c>
      <c r="P443" s="49">
        <v>7</v>
      </c>
      <c r="Q443" s="110">
        <f>Sanitation!$P443-Sanitation!$O443</f>
        <v>0</v>
      </c>
      <c r="R443" s="55"/>
    </row>
    <row r="444" spans="1:18" s="58" customFormat="1" ht="30.75" customHeight="1" x14ac:dyDescent="0.35">
      <c r="A444" s="111" t="s">
        <v>97</v>
      </c>
      <c r="B444" s="112">
        <v>45767</v>
      </c>
      <c r="C444" s="113" t="str">
        <f>_xlfn.XLOOKUP(Sanitation!$B444,WW!A:A,WW!B:B)</f>
        <v>WW46</v>
      </c>
      <c r="D444" s="114" t="s">
        <v>33</v>
      </c>
      <c r="E444" s="114"/>
      <c r="F444" s="114" t="s">
        <v>420</v>
      </c>
      <c r="G444" s="115" t="s">
        <v>421</v>
      </c>
      <c r="H444" s="115" t="s">
        <v>478</v>
      </c>
      <c r="I444" s="114"/>
      <c r="J444" s="114"/>
      <c r="K444" s="113">
        <v>0</v>
      </c>
      <c r="L444" s="113">
        <v>1</v>
      </c>
      <c r="M444" s="116">
        <f>Sanitation!$L444-Sanitation!$K444</f>
        <v>1</v>
      </c>
      <c r="N444" s="117"/>
      <c r="O444" s="113">
        <v>0</v>
      </c>
      <c r="P444" s="113">
        <v>0</v>
      </c>
      <c r="Q444" s="116">
        <f>Sanitation!$P444-Sanitation!$O444</f>
        <v>0</v>
      </c>
      <c r="R444" s="118"/>
    </row>
    <row r="445" spans="1:18" ht="63.75" customHeight="1" x14ac:dyDescent="0.35">
      <c r="A445" s="7" t="s">
        <v>97</v>
      </c>
      <c r="B445" s="108">
        <v>45767</v>
      </c>
      <c r="C445" s="8" t="str">
        <f>_xlfn.XLOOKUP(Sanitation!$B445,WW!A:A,WW!B:B)</f>
        <v>WW46</v>
      </c>
      <c r="D445" s="9" t="s">
        <v>103</v>
      </c>
      <c r="E445" s="9"/>
      <c r="F445" s="9" t="s">
        <v>443</v>
      </c>
      <c r="G445" s="124" t="s">
        <v>451</v>
      </c>
      <c r="H445" s="124"/>
      <c r="I445" s="9"/>
      <c r="J445" s="9"/>
      <c r="K445" s="8"/>
      <c r="L445" s="8">
        <v>10</v>
      </c>
      <c r="M445" s="125">
        <f>Sanitation!$L445-Sanitation!$K445</f>
        <v>10</v>
      </c>
      <c r="N445" s="104"/>
      <c r="O445" s="8"/>
      <c r="P445" s="8"/>
      <c r="Q445" s="125">
        <f>Sanitation!$P445-Sanitation!$O445</f>
        <v>0</v>
      </c>
      <c r="R445" s="56"/>
    </row>
    <row r="446" spans="1:18" ht="30" customHeight="1" x14ac:dyDescent="0.35">
      <c r="A446" s="140" t="s">
        <v>97</v>
      </c>
      <c r="B446" s="141">
        <v>45774</v>
      </c>
      <c r="C446" s="142" t="str">
        <f>_xlfn.XLOOKUP(Sanitation!$B446,WW!A:A,WW!B:B)</f>
        <v>WW47</v>
      </c>
      <c r="D446" s="143" t="s">
        <v>33</v>
      </c>
      <c r="E446" s="143" t="s">
        <v>99</v>
      </c>
      <c r="F446" s="143" t="s">
        <v>388</v>
      </c>
      <c r="G446" s="144" t="s">
        <v>428</v>
      </c>
      <c r="H446" s="144" t="s">
        <v>481</v>
      </c>
      <c r="I446" s="143"/>
      <c r="J446" s="143"/>
      <c r="K446" s="142">
        <f>9</f>
        <v>9</v>
      </c>
      <c r="L446" s="142">
        <v>14</v>
      </c>
      <c r="M446" s="145">
        <f>Sanitation!$L446-Sanitation!$K446</f>
        <v>5</v>
      </c>
      <c r="N446" s="146"/>
      <c r="O446" s="142">
        <v>13</v>
      </c>
      <c r="P446" s="142">
        <v>13</v>
      </c>
      <c r="Q446" s="145">
        <f>Sanitation!$P446-Sanitation!$O446</f>
        <v>0</v>
      </c>
      <c r="R446" s="147"/>
    </row>
    <row r="447" spans="1:18" ht="33.75" customHeight="1" x14ac:dyDescent="0.35">
      <c r="A447" s="48" t="s">
        <v>97</v>
      </c>
      <c r="B447" s="108">
        <v>45774</v>
      </c>
      <c r="C447" s="49" t="str">
        <f>_xlfn.XLOOKUP(Sanitation!$B447,WW!A:A,WW!B:B)</f>
        <v>WW47</v>
      </c>
      <c r="D447" s="107" t="s">
        <v>33</v>
      </c>
      <c r="E447" s="107" t="s">
        <v>99</v>
      </c>
      <c r="F447" s="107" t="s">
        <v>401</v>
      </c>
      <c r="G447" s="109" t="s">
        <v>477</v>
      </c>
      <c r="H447" s="109"/>
      <c r="I447" s="107"/>
      <c r="J447" s="107"/>
      <c r="K447" s="49">
        <f>2</f>
        <v>2</v>
      </c>
      <c r="L447" s="49">
        <v>2</v>
      </c>
      <c r="M447" s="110">
        <f>Sanitation!$L447-Sanitation!$K447</f>
        <v>0</v>
      </c>
      <c r="N447" s="103"/>
      <c r="O447" s="49">
        <v>0</v>
      </c>
      <c r="P447" s="49">
        <v>0</v>
      </c>
      <c r="Q447" s="110">
        <f>Sanitation!$P447-Sanitation!$O447</f>
        <v>0</v>
      </c>
      <c r="R447" s="55"/>
    </row>
    <row r="448" spans="1:18" ht="78" customHeight="1" x14ac:dyDescent="0.35">
      <c r="A448" s="140" t="s">
        <v>97</v>
      </c>
      <c r="B448" s="141">
        <v>45774</v>
      </c>
      <c r="C448" s="142" t="str">
        <f>_xlfn.XLOOKUP(Sanitation!$B448,WW!A:A,WW!B:B)</f>
        <v>WW47</v>
      </c>
      <c r="D448" s="143" t="s">
        <v>100</v>
      </c>
      <c r="E448" s="143" t="s">
        <v>99</v>
      </c>
      <c r="F448" s="143" t="s">
        <v>448</v>
      </c>
      <c r="G448" s="144" t="s">
        <v>395</v>
      </c>
      <c r="H448" s="144" t="s">
        <v>487</v>
      </c>
      <c r="I448" s="143"/>
      <c r="J448" s="143"/>
      <c r="K448" s="142">
        <f>9</f>
        <v>9</v>
      </c>
      <c r="L448" s="142">
        <v>14</v>
      </c>
      <c r="M448" s="145">
        <f>Sanitation!$L448-Sanitation!$K448</f>
        <v>5</v>
      </c>
      <c r="N448" s="146"/>
      <c r="O448" s="142">
        <v>13</v>
      </c>
      <c r="P448" s="142">
        <v>14</v>
      </c>
      <c r="Q448" s="145">
        <f>Sanitation!$P448-Sanitation!$O448</f>
        <v>1</v>
      </c>
      <c r="R448" s="147"/>
    </row>
    <row r="449" spans="1:18" ht="30" customHeight="1" x14ac:dyDescent="0.35">
      <c r="A449" s="48" t="s">
        <v>97</v>
      </c>
      <c r="B449" s="108">
        <v>45774</v>
      </c>
      <c r="C449" s="49" t="str">
        <f>_xlfn.XLOOKUP(Sanitation!$B449,WW!A:A,WW!B:B)</f>
        <v>WW47</v>
      </c>
      <c r="D449" s="107" t="s">
        <v>100</v>
      </c>
      <c r="E449" s="107" t="s">
        <v>99</v>
      </c>
      <c r="F449" s="107" t="s">
        <v>399</v>
      </c>
      <c r="G449" s="109" t="s">
        <v>441</v>
      </c>
      <c r="H449" s="109"/>
      <c r="I449" s="107"/>
      <c r="J449" s="107"/>
      <c r="K449" s="49">
        <f>2</f>
        <v>2</v>
      </c>
      <c r="L449" s="49">
        <v>2</v>
      </c>
      <c r="M449" s="110">
        <f>Sanitation!$L449-Sanitation!$K449</f>
        <v>0</v>
      </c>
      <c r="N449" s="103"/>
      <c r="O449" s="49">
        <v>0</v>
      </c>
      <c r="P449" s="49">
        <v>0</v>
      </c>
      <c r="Q449" s="110">
        <f>Sanitation!$P449-Sanitation!$O449</f>
        <v>0</v>
      </c>
      <c r="R449" s="55"/>
    </row>
    <row r="450" spans="1:18" ht="21" customHeight="1" x14ac:dyDescent="0.35">
      <c r="A450" s="140" t="s">
        <v>97</v>
      </c>
      <c r="B450" s="141">
        <v>45774</v>
      </c>
      <c r="C450" s="142" t="str">
        <f>_xlfn.XLOOKUP(Sanitation!$B450,WW!A:A,WW!B:B)</f>
        <v>WW47</v>
      </c>
      <c r="D450" s="143" t="s">
        <v>100</v>
      </c>
      <c r="E450" s="143" t="s">
        <v>87</v>
      </c>
      <c r="F450" s="143" t="s">
        <v>392</v>
      </c>
      <c r="G450" s="144" t="s">
        <v>413</v>
      </c>
      <c r="H450" s="144" t="s">
        <v>488</v>
      </c>
      <c r="I450" s="143"/>
      <c r="J450" s="143"/>
      <c r="K450" s="142">
        <v>30</v>
      </c>
      <c r="L450" s="142">
        <v>31</v>
      </c>
      <c r="M450" s="145">
        <f>Sanitation!$L450-Sanitation!$K450</f>
        <v>1</v>
      </c>
      <c r="N450" s="146"/>
      <c r="O450" s="142">
        <v>15</v>
      </c>
      <c r="P450" s="142">
        <v>15</v>
      </c>
      <c r="Q450" s="145">
        <f>Sanitation!$P450-Sanitation!$O450</f>
        <v>0</v>
      </c>
      <c r="R450" s="147"/>
    </row>
    <row r="451" spans="1:18" ht="30.75" customHeight="1" x14ac:dyDescent="0.35">
      <c r="A451" s="48" t="s">
        <v>97</v>
      </c>
      <c r="B451" s="108">
        <v>45774</v>
      </c>
      <c r="C451" s="49" t="str">
        <f>_xlfn.XLOOKUP(Sanitation!$B451,WW!A:A,WW!B:B)</f>
        <v>WW47</v>
      </c>
      <c r="D451" s="107" t="s">
        <v>33</v>
      </c>
      <c r="E451" s="107" t="s">
        <v>87</v>
      </c>
      <c r="F451" s="107" t="s">
        <v>401</v>
      </c>
      <c r="G451" s="109" t="s">
        <v>483</v>
      </c>
      <c r="H451" s="109"/>
      <c r="I451" s="107"/>
      <c r="J451" s="107"/>
      <c r="K451" s="49">
        <v>2</v>
      </c>
      <c r="L451" s="49">
        <v>2</v>
      </c>
      <c r="M451" s="110">
        <f>Sanitation!$L451-Sanitation!$K451</f>
        <v>0</v>
      </c>
      <c r="N451" s="103"/>
      <c r="O451" s="49">
        <v>0</v>
      </c>
      <c r="P451" s="49">
        <v>0</v>
      </c>
      <c r="Q451" s="110">
        <f>Sanitation!$P451-Sanitation!$O451</f>
        <v>0</v>
      </c>
      <c r="R451" s="55"/>
    </row>
    <row r="452" spans="1:18" ht="18.75" customHeight="1" x14ac:dyDescent="0.35">
      <c r="A452" s="140" t="s">
        <v>97</v>
      </c>
      <c r="B452" s="141">
        <v>45774</v>
      </c>
      <c r="C452" s="142" t="str">
        <f>_xlfn.XLOOKUP(Sanitation!$B452,WW!A:A,WW!B:B)</f>
        <v>WW47</v>
      </c>
      <c r="D452" s="143" t="s">
        <v>33</v>
      </c>
      <c r="E452" s="143" t="s">
        <v>87</v>
      </c>
      <c r="F452" s="143" t="s">
        <v>396</v>
      </c>
      <c r="G452" s="144" t="s">
        <v>484</v>
      </c>
      <c r="H452" s="144"/>
      <c r="I452" s="143"/>
      <c r="J452" s="143"/>
      <c r="K452" s="142">
        <v>5</v>
      </c>
      <c r="L452" s="142">
        <v>6</v>
      </c>
      <c r="M452" s="145">
        <f>Sanitation!$L452-Sanitation!$K452</f>
        <v>1</v>
      </c>
      <c r="N452" s="146"/>
      <c r="O452" s="142">
        <v>13</v>
      </c>
      <c r="P452" s="142">
        <v>11</v>
      </c>
      <c r="Q452" s="145">
        <f>Sanitation!$P452-Sanitation!$O452</f>
        <v>-2</v>
      </c>
      <c r="R452" s="147"/>
    </row>
    <row r="453" spans="1:18" ht="15.75" customHeight="1" x14ac:dyDescent="0.35">
      <c r="A453" s="48" t="s">
        <v>97</v>
      </c>
      <c r="B453" s="108">
        <v>45774</v>
      </c>
      <c r="C453" s="49" t="str">
        <f>_xlfn.XLOOKUP(Sanitation!$B453,WW!A:A,WW!B:B)</f>
        <v>WW47</v>
      </c>
      <c r="D453" s="107" t="s">
        <v>33</v>
      </c>
      <c r="E453" s="107" t="s">
        <v>87</v>
      </c>
      <c r="F453" s="107" t="s">
        <v>405</v>
      </c>
      <c r="G453" s="109" t="s">
        <v>406</v>
      </c>
      <c r="H453" s="109"/>
      <c r="I453" s="107"/>
      <c r="J453" s="107"/>
      <c r="K453" s="49">
        <v>0</v>
      </c>
      <c r="L453" s="49">
        <v>0</v>
      </c>
      <c r="M453" s="110">
        <f>Sanitation!$L453-Sanitation!$K453</f>
        <v>0</v>
      </c>
      <c r="N453" s="103"/>
      <c r="O453" s="49">
        <v>7</v>
      </c>
      <c r="P453" s="49">
        <v>7</v>
      </c>
      <c r="Q453" s="110">
        <f>Sanitation!$P453-Sanitation!$O453</f>
        <v>0</v>
      </c>
      <c r="R453" s="55"/>
    </row>
    <row r="454" spans="1:18" ht="28.5" customHeight="1" x14ac:dyDescent="0.35">
      <c r="A454" s="140" t="s">
        <v>97</v>
      </c>
      <c r="B454" s="141">
        <v>45774</v>
      </c>
      <c r="C454" s="142" t="str">
        <f>_xlfn.XLOOKUP(Sanitation!$B454,WW!A:A,WW!B:B)</f>
        <v>WW47</v>
      </c>
      <c r="D454" s="143" t="s">
        <v>100</v>
      </c>
      <c r="E454" s="143" t="s">
        <v>87</v>
      </c>
      <c r="F454" s="143" t="s">
        <v>399</v>
      </c>
      <c r="G454" s="144" t="s">
        <v>400</v>
      </c>
      <c r="H454" s="144"/>
      <c r="I454" s="143"/>
      <c r="J454" s="143"/>
      <c r="K454" s="142">
        <v>2</v>
      </c>
      <c r="L454" s="142">
        <v>2</v>
      </c>
      <c r="M454" s="145">
        <f>Sanitation!$L454-Sanitation!$K454</f>
        <v>0</v>
      </c>
      <c r="N454" s="146"/>
      <c r="O454" s="142">
        <v>0</v>
      </c>
      <c r="P454" s="142">
        <v>0</v>
      </c>
      <c r="Q454" s="145">
        <f>Sanitation!$P454-Sanitation!$O454</f>
        <v>0</v>
      </c>
      <c r="R454" s="147"/>
    </row>
    <row r="455" spans="1:18" ht="22.5" customHeight="1" x14ac:dyDescent="0.35">
      <c r="A455" s="48" t="s">
        <v>97</v>
      </c>
      <c r="B455" s="108">
        <v>45774</v>
      </c>
      <c r="C455" s="49" t="str">
        <f>_xlfn.XLOOKUP(Sanitation!$B455,WW!A:A,WW!B:B)</f>
        <v>WW47</v>
      </c>
      <c r="D455" s="107" t="s">
        <v>100</v>
      </c>
      <c r="E455" s="107" t="s">
        <v>87</v>
      </c>
      <c r="F455" s="107" t="s">
        <v>394</v>
      </c>
      <c r="G455" s="109" t="s">
        <v>395</v>
      </c>
      <c r="H455" s="109" t="s">
        <v>476</v>
      </c>
      <c r="I455" s="107"/>
      <c r="J455" s="107"/>
      <c r="K455" s="49">
        <v>5</v>
      </c>
      <c r="L455" s="49">
        <v>6</v>
      </c>
      <c r="M455" s="110">
        <f>Sanitation!$L455-Sanitation!$K455</f>
        <v>1</v>
      </c>
      <c r="N455" s="103"/>
      <c r="O455" s="49">
        <v>13</v>
      </c>
      <c r="P455" s="49">
        <v>12</v>
      </c>
      <c r="Q455" s="110">
        <v>13</v>
      </c>
      <c r="R455" s="55"/>
    </row>
    <row r="456" spans="1:18" ht="22.5" customHeight="1" x14ac:dyDescent="0.35">
      <c r="A456" s="140" t="s">
        <v>97</v>
      </c>
      <c r="B456" s="141">
        <v>45774</v>
      </c>
      <c r="C456" s="142" t="str">
        <f>_xlfn.XLOOKUP(Sanitation!$B456,WW!A:A,WW!B:B)</f>
        <v>WW47</v>
      </c>
      <c r="D456" s="143" t="s">
        <v>100</v>
      </c>
      <c r="E456" s="143" t="s">
        <v>87</v>
      </c>
      <c r="F456" s="143" t="s">
        <v>403</v>
      </c>
      <c r="G456" s="144" t="s">
        <v>404</v>
      </c>
      <c r="H456" s="144"/>
      <c r="I456" s="143"/>
      <c r="J456" s="143"/>
      <c r="K456" s="142">
        <v>0</v>
      </c>
      <c r="L456" s="142">
        <v>0</v>
      </c>
      <c r="M456" s="145">
        <f>Sanitation!$L456-Sanitation!$K456</f>
        <v>0</v>
      </c>
      <c r="N456" s="146"/>
      <c r="O456" s="142">
        <v>7</v>
      </c>
      <c r="P456" s="142">
        <v>7</v>
      </c>
      <c r="Q456" s="145">
        <f>Sanitation!$P456-Sanitation!$O456</f>
        <v>0</v>
      </c>
      <c r="R456" s="147"/>
    </row>
    <row r="457" spans="1:18" ht="30.75" customHeight="1" x14ac:dyDescent="0.35">
      <c r="A457" s="48" t="s">
        <v>97</v>
      </c>
      <c r="B457" s="108">
        <v>45774</v>
      </c>
      <c r="C457" s="49" t="str">
        <f>_xlfn.XLOOKUP(Sanitation!$B457,WW!A:A,WW!B:B)</f>
        <v>WW47</v>
      </c>
      <c r="D457" s="107" t="s">
        <v>33</v>
      </c>
      <c r="E457" s="107"/>
      <c r="F457" s="107" t="s">
        <v>420</v>
      </c>
      <c r="G457" s="109" t="s">
        <v>421</v>
      </c>
      <c r="H457" s="109" t="s">
        <v>478</v>
      </c>
      <c r="I457" s="107"/>
      <c r="J457" s="107"/>
      <c r="K457" s="49">
        <v>0</v>
      </c>
      <c r="L457" s="49">
        <v>1</v>
      </c>
      <c r="M457" s="110">
        <f>Sanitation!$L457-Sanitation!$K457</f>
        <v>1</v>
      </c>
      <c r="N457" s="103"/>
      <c r="O457" s="49">
        <v>0</v>
      </c>
      <c r="P457" s="49">
        <v>0</v>
      </c>
      <c r="Q457" s="110">
        <f>Sanitation!$P457-Sanitation!$O457</f>
        <v>0</v>
      </c>
      <c r="R457" s="55"/>
    </row>
    <row r="458" spans="1:18" ht="65.25" customHeight="1" x14ac:dyDescent="0.35">
      <c r="A458" s="140" t="s">
        <v>97</v>
      </c>
      <c r="B458" s="141">
        <v>45774</v>
      </c>
      <c r="C458" s="142" t="str">
        <f>_xlfn.XLOOKUP(Sanitation!$B458,WW!A:A,WW!B:B)</f>
        <v>WW47</v>
      </c>
      <c r="D458" s="143" t="s">
        <v>103</v>
      </c>
      <c r="E458" s="143"/>
      <c r="F458" s="143" t="s">
        <v>443</v>
      </c>
      <c r="G458" s="144" t="s">
        <v>451</v>
      </c>
      <c r="H458" s="144"/>
      <c r="I458" s="143"/>
      <c r="J458" s="143"/>
      <c r="K458" s="142"/>
      <c r="L458" s="142">
        <v>10</v>
      </c>
      <c r="M458" s="145">
        <f>Sanitation!$L458-Sanitation!$K458</f>
        <v>10</v>
      </c>
      <c r="N458" s="146"/>
      <c r="O458" s="142"/>
      <c r="P458" s="142"/>
      <c r="Q458" s="145">
        <f>Sanitation!$P458-Sanitation!$O458</f>
        <v>0</v>
      </c>
      <c r="R458" s="147"/>
    </row>
    <row r="459" spans="1:18" ht="62.25" customHeight="1" x14ac:dyDescent="0.35">
      <c r="A459" s="48" t="s">
        <v>97</v>
      </c>
      <c r="B459" s="108">
        <v>45781</v>
      </c>
      <c r="C459" s="49" t="str">
        <f>_xlfn.XLOOKUP(Sanitation!$B459,WW!A:A,WW!B:B)</f>
        <v>WW48</v>
      </c>
      <c r="D459" s="107" t="s">
        <v>100</v>
      </c>
      <c r="E459" s="107" t="s">
        <v>99</v>
      </c>
      <c r="F459" s="107" t="s">
        <v>388</v>
      </c>
      <c r="G459" s="109" t="s">
        <v>428</v>
      </c>
      <c r="H459" s="109" t="s">
        <v>489</v>
      </c>
      <c r="I459" s="107"/>
      <c r="J459" s="107"/>
      <c r="K459" s="49">
        <f>9</f>
        <v>9</v>
      </c>
      <c r="L459" s="49">
        <v>12</v>
      </c>
      <c r="M459" s="110">
        <f>Sanitation!$L459-Sanitation!$K459</f>
        <v>3</v>
      </c>
      <c r="N459" s="103"/>
      <c r="O459" s="49">
        <v>13</v>
      </c>
      <c r="P459" s="49">
        <v>15</v>
      </c>
      <c r="Q459" s="110">
        <f>Sanitation!$P459-Sanitation!$O459</f>
        <v>2</v>
      </c>
      <c r="R459" s="55"/>
    </row>
    <row r="460" spans="1:18" ht="32.25" customHeight="1" x14ac:dyDescent="0.35">
      <c r="A460" s="111" t="s">
        <v>97</v>
      </c>
      <c r="B460" s="112">
        <v>45781</v>
      </c>
      <c r="C460" s="113" t="str">
        <f>_xlfn.XLOOKUP(Sanitation!$B460,WW!A:A,WW!B:B)</f>
        <v>WW48</v>
      </c>
      <c r="D460" s="114" t="s">
        <v>100</v>
      </c>
      <c r="E460" s="114" t="s">
        <v>99</v>
      </c>
      <c r="F460" s="114" t="s">
        <v>399</v>
      </c>
      <c r="G460" s="115" t="s">
        <v>477</v>
      </c>
      <c r="H460" s="115"/>
      <c r="I460" s="114"/>
      <c r="J460" s="114"/>
      <c r="K460" s="113">
        <f>2</f>
        <v>2</v>
      </c>
      <c r="L460" s="113">
        <v>2</v>
      </c>
      <c r="M460" s="116">
        <f>Sanitation!$L460-Sanitation!$K460</f>
        <v>0</v>
      </c>
      <c r="N460" s="117"/>
      <c r="O460" s="113">
        <v>0</v>
      </c>
      <c r="P460" s="113">
        <v>0</v>
      </c>
      <c r="Q460" s="116">
        <f>Sanitation!$P460-Sanitation!$O460</f>
        <v>0</v>
      </c>
      <c r="R460" s="118"/>
    </row>
    <row r="461" spans="1:18" ht="21.75" customHeight="1" x14ac:dyDescent="0.35">
      <c r="A461" s="48" t="s">
        <v>97</v>
      </c>
      <c r="B461" s="108">
        <v>45781</v>
      </c>
      <c r="C461" s="49" t="str">
        <f>_xlfn.XLOOKUP(Sanitation!$B461,WW!A:A,WW!B:B)</f>
        <v>WW48</v>
      </c>
      <c r="D461" s="107" t="s">
        <v>33</v>
      </c>
      <c r="E461" s="107" t="s">
        <v>99</v>
      </c>
      <c r="F461" s="107" t="s">
        <v>390</v>
      </c>
      <c r="G461" s="109" t="s">
        <v>395</v>
      </c>
      <c r="H461" s="109" t="s">
        <v>490</v>
      </c>
      <c r="I461" s="107"/>
      <c r="J461" s="107"/>
      <c r="K461" s="49">
        <f>9</f>
        <v>9</v>
      </c>
      <c r="L461" s="49">
        <v>11</v>
      </c>
      <c r="M461" s="110">
        <f>Sanitation!$L461-Sanitation!$K461</f>
        <v>2</v>
      </c>
      <c r="N461" s="103"/>
      <c r="O461" s="49">
        <v>13</v>
      </c>
      <c r="P461" s="49">
        <v>15</v>
      </c>
      <c r="Q461" s="110">
        <f>Sanitation!$P461-Sanitation!$O461</f>
        <v>2</v>
      </c>
      <c r="R461" s="55"/>
    </row>
    <row r="462" spans="1:18" ht="28.5" customHeight="1" x14ac:dyDescent="0.35">
      <c r="A462" s="111" t="s">
        <v>97</v>
      </c>
      <c r="B462" s="112">
        <v>45781</v>
      </c>
      <c r="C462" s="113" t="str">
        <f>_xlfn.XLOOKUP(Sanitation!$B462,WW!A:A,WW!B:B)</f>
        <v>WW48</v>
      </c>
      <c r="D462" s="114" t="s">
        <v>33</v>
      </c>
      <c r="E462" s="114" t="s">
        <v>99</v>
      </c>
      <c r="F462" s="114" t="s">
        <v>401</v>
      </c>
      <c r="G462" s="115" t="s">
        <v>441</v>
      </c>
      <c r="H462" s="115"/>
      <c r="I462" s="114"/>
      <c r="J462" s="114"/>
      <c r="K462" s="113">
        <f>2</f>
        <v>2</v>
      </c>
      <c r="L462" s="113">
        <v>2</v>
      </c>
      <c r="M462" s="116">
        <f>Sanitation!$L462-Sanitation!$K462</f>
        <v>0</v>
      </c>
      <c r="N462" s="117"/>
      <c r="O462" s="113">
        <v>0</v>
      </c>
      <c r="P462" s="113">
        <v>0</v>
      </c>
      <c r="Q462" s="116">
        <f>Sanitation!$P462-Sanitation!$O462</f>
        <v>0</v>
      </c>
      <c r="R462" s="118"/>
    </row>
    <row r="463" spans="1:18" ht="20.25" customHeight="1" x14ac:dyDescent="0.35">
      <c r="A463" s="48" t="s">
        <v>97</v>
      </c>
      <c r="B463" s="108">
        <v>45781</v>
      </c>
      <c r="C463" s="49" t="str">
        <f>_xlfn.XLOOKUP(Sanitation!$B463,WW!A:A,WW!B:B)</f>
        <v>WW48</v>
      </c>
      <c r="D463" s="107" t="s">
        <v>100</v>
      </c>
      <c r="E463" s="107" t="s">
        <v>87</v>
      </c>
      <c r="F463" s="107" t="s">
        <v>392</v>
      </c>
      <c r="G463" s="109" t="s">
        <v>413</v>
      </c>
      <c r="H463" s="109" t="s">
        <v>488</v>
      </c>
      <c r="I463" s="107"/>
      <c r="J463" s="107"/>
      <c r="K463" s="49">
        <v>30</v>
      </c>
      <c r="L463" s="49">
        <v>31</v>
      </c>
      <c r="M463" s="110">
        <f>Sanitation!$L463-Sanitation!$K463</f>
        <v>1</v>
      </c>
      <c r="N463" s="103"/>
      <c r="O463" s="49">
        <v>15</v>
      </c>
      <c r="P463" s="49">
        <v>17</v>
      </c>
      <c r="Q463" s="110">
        <f>Sanitation!$P463-Sanitation!$O463</f>
        <v>2</v>
      </c>
      <c r="R463" s="55"/>
    </row>
    <row r="464" spans="1:18" ht="34.5" customHeight="1" x14ac:dyDescent="0.35">
      <c r="A464" s="111" t="s">
        <v>97</v>
      </c>
      <c r="B464" s="112">
        <v>45781</v>
      </c>
      <c r="C464" s="113" t="str">
        <f>_xlfn.XLOOKUP(Sanitation!$B464,WW!A:A,WW!B:B)</f>
        <v>WW48</v>
      </c>
      <c r="D464" s="114" t="s">
        <v>100</v>
      </c>
      <c r="E464" s="114" t="s">
        <v>87</v>
      </c>
      <c r="F464" s="114" t="s">
        <v>399</v>
      </c>
      <c r="G464" s="115" t="s">
        <v>402</v>
      </c>
      <c r="H464" s="115"/>
      <c r="I464" s="114"/>
      <c r="J464" s="114"/>
      <c r="K464" s="113">
        <v>2</v>
      </c>
      <c r="L464" s="113">
        <v>2</v>
      </c>
      <c r="M464" s="116">
        <f>Sanitation!$L464-Sanitation!$K464</f>
        <v>0</v>
      </c>
      <c r="N464" s="117"/>
      <c r="O464" s="113">
        <v>0</v>
      </c>
      <c r="P464" s="113">
        <v>0</v>
      </c>
      <c r="Q464" s="116">
        <f>Sanitation!$P464-Sanitation!$O464</f>
        <v>0</v>
      </c>
      <c r="R464" s="118"/>
    </row>
    <row r="465" spans="1:18" ht="20.25" customHeight="1" x14ac:dyDescent="0.35">
      <c r="A465" s="48" t="s">
        <v>97</v>
      </c>
      <c r="B465" s="108">
        <v>45781</v>
      </c>
      <c r="C465" s="49" t="str">
        <f>_xlfn.XLOOKUP(Sanitation!$B465,WW!A:A,WW!B:B)</f>
        <v>WW48</v>
      </c>
      <c r="D465" s="107" t="s">
        <v>100</v>
      </c>
      <c r="E465" s="107" t="s">
        <v>87</v>
      </c>
      <c r="F465" s="107" t="s">
        <v>394</v>
      </c>
      <c r="G465" s="109" t="s">
        <v>411</v>
      </c>
      <c r="H465" s="109" t="s">
        <v>488</v>
      </c>
      <c r="I465" s="107"/>
      <c r="J465" s="107"/>
      <c r="K465" s="49">
        <v>5</v>
      </c>
      <c r="L465" s="49">
        <v>6</v>
      </c>
      <c r="M465" s="110">
        <f>Sanitation!$L465-Sanitation!$K465</f>
        <v>1</v>
      </c>
      <c r="N465" s="103"/>
      <c r="O465" s="49">
        <v>13</v>
      </c>
      <c r="P465" s="49">
        <v>12</v>
      </c>
      <c r="Q465" s="110">
        <f>Sanitation!$P465-Sanitation!$O465</f>
        <v>-1</v>
      </c>
      <c r="R465" s="55"/>
    </row>
    <row r="466" spans="1:18" ht="15" customHeight="1" x14ac:dyDescent="0.35">
      <c r="A466" s="111" t="s">
        <v>97</v>
      </c>
      <c r="B466" s="112">
        <v>45781</v>
      </c>
      <c r="C466" s="113" t="str">
        <f>_xlfn.XLOOKUP(Sanitation!$B466,WW!A:A,WW!B:B)</f>
        <v>WW48</v>
      </c>
      <c r="D466" s="114" t="s">
        <v>100</v>
      </c>
      <c r="E466" s="114" t="s">
        <v>87</v>
      </c>
      <c r="F466" s="114" t="s">
        <v>403</v>
      </c>
      <c r="G466" s="115" t="s">
        <v>406</v>
      </c>
      <c r="H466" s="115"/>
      <c r="I466" s="114"/>
      <c r="J466" s="114"/>
      <c r="K466" s="113">
        <v>0</v>
      </c>
      <c r="L466" s="113">
        <v>0</v>
      </c>
      <c r="M466" s="116">
        <f>Sanitation!$L466-Sanitation!$K466</f>
        <v>0</v>
      </c>
      <c r="N466" s="117"/>
      <c r="O466" s="113">
        <v>7</v>
      </c>
      <c r="P466" s="113">
        <v>7</v>
      </c>
      <c r="Q466" s="116">
        <f>Sanitation!$P466-Sanitation!$O466</f>
        <v>0</v>
      </c>
      <c r="R466" s="118"/>
    </row>
    <row r="467" spans="1:18" ht="31.5" customHeight="1" x14ac:dyDescent="0.35">
      <c r="A467" s="48" t="s">
        <v>97</v>
      </c>
      <c r="B467" s="108">
        <v>45781</v>
      </c>
      <c r="C467" s="49" t="str">
        <f>_xlfn.XLOOKUP(Sanitation!$B467,WW!A:A,WW!B:B)</f>
        <v>WW48</v>
      </c>
      <c r="D467" s="107" t="s">
        <v>33</v>
      </c>
      <c r="E467" s="107" t="s">
        <v>87</v>
      </c>
      <c r="F467" s="107" t="s">
        <v>401</v>
      </c>
      <c r="G467" s="109" t="s">
        <v>400</v>
      </c>
      <c r="H467" s="109"/>
      <c r="I467" s="107"/>
      <c r="J467" s="107"/>
      <c r="K467" s="49">
        <v>2</v>
      </c>
      <c r="L467" s="49">
        <v>2</v>
      </c>
      <c r="M467" s="110">
        <f>Sanitation!$L467-Sanitation!$K467</f>
        <v>0</v>
      </c>
      <c r="N467" s="103"/>
      <c r="O467" s="49">
        <v>0</v>
      </c>
      <c r="P467" s="49">
        <v>0</v>
      </c>
      <c r="Q467" s="110">
        <f>Sanitation!$P467-Sanitation!$O467</f>
        <v>0</v>
      </c>
      <c r="R467" s="55"/>
    </row>
    <row r="468" spans="1:18" ht="15.75" customHeight="1" x14ac:dyDescent="0.35">
      <c r="A468" s="111" t="s">
        <v>97</v>
      </c>
      <c r="B468" s="112">
        <v>45781</v>
      </c>
      <c r="C468" s="113" t="str">
        <f>_xlfn.XLOOKUP(Sanitation!$B468,WW!A:A,WW!B:B)</f>
        <v>WW48</v>
      </c>
      <c r="D468" s="114" t="s">
        <v>33</v>
      </c>
      <c r="E468" s="114" t="s">
        <v>87</v>
      </c>
      <c r="F468" s="114" t="s">
        <v>396</v>
      </c>
      <c r="G468" s="115" t="s">
        <v>395</v>
      </c>
      <c r="H468" s="115"/>
      <c r="I468" s="114"/>
      <c r="J468" s="114"/>
      <c r="K468" s="113">
        <v>5</v>
      </c>
      <c r="L468" s="113">
        <v>6</v>
      </c>
      <c r="M468" s="116">
        <f>Sanitation!$L468-Sanitation!$K468</f>
        <v>1</v>
      </c>
      <c r="N468" s="117"/>
      <c r="O468" s="113">
        <v>13</v>
      </c>
      <c r="P468" s="113">
        <v>13</v>
      </c>
      <c r="Q468" s="116">
        <v>13</v>
      </c>
      <c r="R468" s="118"/>
    </row>
    <row r="469" spans="1:18" ht="18" customHeight="1" x14ac:dyDescent="0.35">
      <c r="A469" s="48" t="s">
        <v>97</v>
      </c>
      <c r="B469" s="108">
        <v>45781</v>
      </c>
      <c r="C469" s="49" t="str">
        <f>_xlfn.XLOOKUP(Sanitation!$B469,WW!A:A,WW!B:B)</f>
        <v>WW48</v>
      </c>
      <c r="D469" s="107" t="s">
        <v>33</v>
      </c>
      <c r="E469" s="107" t="s">
        <v>87</v>
      </c>
      <c r="F469" s="107" t="s">
        <v>405</v>
      </c>
      <c r="G469" s="109" t="s">
        <v>404</v>
      </c>
      <c r="H469" s="109"/>
      <c r="I469" s="107"/>
      <c r="J469" s="107"/>
      <c r="K469" s="49">
        <v>0</v>
      </c>
      <c r="L469" s="49">
        <v>0</v>
      </c>
      <c r="M469" s="110">
        <f>Sanitation!$L469-Sanitation!$K469</f>
        <v>0</v>
      </c>
      <c r="N469" s="103"/>
      <c r="O469" s="49">
        <v>7</v>
      </c>
      <c r="P469" s="49">
        <v>7</v>
      </c>
      <c r="Q469" s="110">
        <f>Sanitation!$P469-Sanitation!$O469</f>
        <v>0</v>
      </c>
      <c r="R469" s="55"/>
    </row>
    <row r="470" spans="1:18" ht="27.75" customHeight="1" x14ac:dyDescent="0.35">
      <c r="A470" s="111" t="s">
        <v>97</v>
      </c>
      <c r="B470" s="112">
        <v>45781</v>
      </c>
      <c r="C470" s="113" t="str">
        <f>_xlfn.XLOOKUP(Sanitation!$B470,WW!A:A,WW!B:B)</f>
        <v>WW48</v>
      </c>
      <c r="D470" s="114" t="s">
        <v>33</v>
      </c>
      <c r="E470" s="114"/>
      <c r="F470" s="114" t="s">
        <v>420</v>
      </c>
      <c r="G470" s="115" t="s">
        <v>421</v>
      </c>
      <c r="H470" s="115" t="s">
        <v>478</v>
      </c>
      <c r="I470" s="114"/>
      <c r="J470" s="114"/>
      <c r="K470" s="113">
        <v>0</v>
      </c>
      <c r="L470" s="113">
        <v>1</v>
      </c>
      <c r="M470" s="116">
        <f>Sanitation!$L470-Sanitation!$K470</f>
        <v>1</v>
      </c>
      <c r="N470" s="117"/>
      <c r="O470" s="113">
        <v>0</v>
      </c>
      <c r="P470" s="113">
        <v>0</v>
      </c>
      <c r="Q470" s="116">
        <f>Sanitation!$P470-Sanitation!$O470</f>
        <v>0</v>
      </c>
      <c r="R470" s="118"/>
    </row>
    <row r="471" spans="1:18" ht="65.25" customHeight="1" x14ac:dyDescent="0.35">
      <c r="A471" s="7" t="s">
        <v>97</v>
      </c>
      <c r="B471" s="108">
        <v>45781</v>
      </c>
      <c r="C471" s="8" t="str">
        <f>_xlfn.XLOOKUP(Sanitation!$B471,WW!A:A,WW!B:B)</f>
        <v>WW48</v>
      </c>
      <c r="D471" s="9" t="s">
        <v>103</v>
      </c>
      <c r="E471" s="9"/>
      <c r="F471" s="9" t="s">
        <v>443</v>
      </c>
      <c r="G471" s="124" t="s">
        <v>451</v>
      </c>
      <c r="H471" s="124"/>
      <c r="I471" s="9"/>
      <c r="J471" s="9"/>
      <c r="K471" s="8"/>
      <c r="L471" s="8">
        <v>10</v>
      </c>
      <c r="M471" s="125">
        <f>Sanitation!$L471-Sanitation!$K471</f>
        <v>10</v>
      </c>
      <c r="N471" s="104"/>
      <c r="O471" s="8"/>
      <c r="P471" s="8"/>
      <c r="Q471" s="125">
        <f>Sanitation!$P471-Sanitation!$O471</f>
        <v>0</v>
      </c>
      <c r="R471" s="56"/>
    </row>
    <row r="472" spans="1:18" ht="104.25" customHeight="1" x14ac:dyDescent="0.35">
      <c r="A472" s="140" t="s">
        <v>97</v>
      </c>
      <c r="B472" s="141">
        <v>45788</v>
      </c>
      <c r="C472" s="142" t="str">
        <f>_xlfn.XLOOKUP(Sanitation!$B472,WW!A:A,WW!B:B)</f>
        <v>WW49</v>
      </c>
      <c r="D472" s="143" t="s">
        <v>100</v>
      </c>
      <c r="E472" s="143" t="s">
        <v>99</v>
      </c>
      <c r="F472" s="143" t="s">
        <v>388</v>
      </c>
      <c r="G472" s="144" t="s">
        <v>428</v>
      </c>
      <c r="H472" s="144" t="s">
        <v>491</v>
      </c>
      <c r="I472" s="143"/>
      <c r="J472" s="143"/>
      <c r="K472" s="142">
        <f>9</f>
        <v>9</v>
      </c>
      <c r="L472" s="142">
        <v>12</v>
      </c>
      <c r="M472" s="145">
        <f>Sanitation!$L472-Sanitation!$K472</f>
        <v>3</v>
      </c>
      <c r="N472" s="146"/>
      <c r="O472" s="142">
        <v>13</v>
      </c>
      <c r="P472" s="142">
        <f>15+7</f>
        <v>22</v>
      </c>
      <c r="Q472" s="145">
        <f>Sanitation!$P472-Sanitation!$O472</f>
        <v>9</v>
      </c>
      <c r="R472" s="147"/>
    </row>
    <row r="473" spans="1:18" ht="30" customHeight="1" x14ac:dyDescent="0.35">
      <c r="A473" s="48" t="s">
        <v>97</v>
      </c>
      <c r="B473" s="108">
        <v>45788</v>
      </c>
      <c r="C473" s="49" t="str">
        <f>_xlfn.XLOOKUP(Sanitation!$B473,WW!A:A,WW!B:B)</f>
        <v>WW49</v>
      </c>
      <c r="D473" s="107" t="s">
        <v>100</v>
      </c>
      <c r="E473" s="107" t="s">
        <v>99</v>
      </c>
      <c r="F473" s="107" t="s">
        <v>399</v>
      </c>
      <c r="G473" s="109" t="s">
        <v>477</v>
      </c>
      <c r="H473" s="109"/>
      <c r="I473" s="107"/>
      <c r="J473" s="107"/>
      <c r="K473" s="49">
        <f>2</f>
        <v>2</v>
      </c>
      <c r="L473" s="49">
        <v>2</v>
      </c>
      <c r="M473" s="110">
        <f>Sanitation!$L473-Sanitation!$K473</f>
        <v>0</v>
      </c>
      <c r="N473" s="103"/>
      <c r="O473" s="49">
        <v>0</v>
      </c>
      <c r="P473" s="49">
        <v>0</v>
      </c>
      <c r="Q473" s="110">
        <f>Sanitation!$P473-Sanitation!$O473</f>
        <v>0</v>
      </c>
      <c r="R473" s="55"/>
    </row>
    <row r="474" spans="1:18" ht="32.25" customHeight="1" x14ac:dyDescent="0.35">
      <c r="A474" s="140" t="s">
        <v>97</v>
      </c>
      <c r="B474" s="141">
        <v>45788</v>
      </c>
      <c r="C474" s="142" t="str">
        <f>_xlfn.XLOOKUP(Sanitation!$B474,WW!A:A,WW!B:B)</f>
        <v>WW49</v>
      </c>
      <c r="D474" s="143" t="s">
        <v>33</v>
      </c>
      <c r="E474" s="143" t="s">
        <v>99</v>
      </c>
      <c r="F474" s="143" t="s">
        <v>448</v>
      </c>
      <c r="G474" s="144" t="s">
        <v>395</v>
      </c>
      <c r="H474" s="144" t="s">
        <v>492</v>
      </c>
      <c r="I474" s="143"/>
      <c r="J474" s="143"/>
      <c r="K474" s="142">
        <f>9</f>
        <v>9</v>
      </c>
      <c r="L474" s="142">
        <v>11</v>
      </c>
      <c r="M474" s="145">
        <f>Sanitation!$L474-Sanitation!$K474</f>
        <v>2</v>
      </c>
      <c r="N474" s="146"/>
      <c r="O474" s="142">
        <v>13</v>
      </c>
      <c r="P474" s="142">
        <v>14</v>
      </c>
      <c r="Q474" s="145">
        <f>Sanitation!$P474-Sanitation!$O474</f>
        <v>1</v>
      </c>
      <c r="R474" s="147"/>
    </row>
    <row r="475" spans="1:18" ht="31.5" customHeight="1" x14ac:dyDescent="0.35">
      <c r="A475" s="48" t="s">
        <v>97</v>
      </c>
      <c r="B475" s="108">
        <v>45788</v>
      </c>
      <c r="C475" s="49" t="str">
        <f>_xlfn.XLOOKUP(Sanitation!$B475,WW!A:A,WW!B:B)</f>
        <v>WW49</v>
      </c>
      <c r="D475" s="107" t="s">
        <v>33</v>
      </c>
      <c r="E475" s="107" t="s">
        <v>99</v>
      </c>
      <c r="F475" s="107" t="s">
        <v>401</v>
      </c>
      <c r="G475" s="109" t="s">
        <v>441</v>
      </c>
      <c r="H475" s="109"/>
      <c r="I475" s="107"/>
      <c r="J475" s="107"/>
      <c r="K475" s="49">
        <f>2</f>
        <v>2</v>
      </c>
      <c r="L475" s="49">
        <v>2</v>
      </c>
      <c r="M475" s="110">
        <f>Sanitation!$L475-Sanitation!$K475</f>
        <v>0</v>
      </c>
      <c r="N475" s="103"/>
      <c r="O475" s="49">
        <v>0</v>
      </c>
      <c r="P475" s="49">
        <v>0</v>
      </c>
      <c r="Q475" s="110">
        <f>Sanitation!$P475-Sanitation!$O475</f>
        <v>0</v>
      </c>
      <c r="R475" s="55"/>
    </row>
    <row r="476" spans="1:18" ht="15.75" customHeight="1" x14ac:dyDescent="0.35">
      <c r="A476" s="140" t="s">
        <v>97</v>
      </c>
      <c r="B476" s="141">
        <v>45788</v>
      </c>
      <c r="C476" s="142" t="str">
        <f>_xlfn.XLOOKUP(Sanitation!$B476,WW!A:A,WW!B:B)</f>
        <v>WW49</v>
      </c>
      <c r="D476" s="143" t="s">
        <v>100</v>
      </c>
      <c r="E476" s="143" t="s">
        <v>87</v>
      </c>
      <c r="F476" s="143" t="s">
        <v>392</v>
      </c>
      <c r="G476" s="144" t="s">
        <v>413</v>
      </c>
      <c r="H476" s="144"/>
      <c r="I476" s="143"/>
      <c r="J476" s="143"/>
      <c r="K476" s="142">
        <v>30</v>
      </c>
      <c r="L476" s="142">
        <v>31</v>
      </c>
      <c r="M476" s="145">
        <f>Sanitation!$L476-Sanitation!$K476</f>
        <v>1</v>
      </c>
      <c r="N476" s="146"/>
      <c r="O476" s="142">
        <v>15</v>
      </c>
      <c r="P476" s="142">
        <v>17</v>
      </c>
      <c r="Q476" s="145">
        <f>Sanitation!$P476-Sanitation!$O476</f>
        <v>2</v>
      </c>
      <c r="R476" s="147"/>
    </row>
    <row r="477" spans="1:18" ht="30" customHeight="1" x14ac:dyDescent="0.35">
      <c r="A477" s="48" t="s">
        <v>97</v>
      </c>
      <c r="B477" s="108">
        <v>45788</v>
      </c>
      <c r="C477" s="49" t="str">
        <f>_xlfn.XLOOKUP(Sanitation!$B477,WW!A:A,WW!B:B)</f>
        <v>WW49</v>
      </c>
      <c r="D477" s="107" t="s">
        <v>33</v>
      </c>
      <c r="E477" s="107" t="s">
        <v>87</v>
      </c>
      <c r="F477" s="107" t="s">
        <v>401</v>
      </c>
      <c r="G477" s="109" t="s">
        <v>400</v>
      </c>
      <c r="H477" s="109"/>
      <c r="I477" s="107"/>
      <c r="J477" s="107"/>
      <c r="K477" s="49">
        <v>2</v>
      </c>
      <c r="L477" s="49">
        <v>2</v>
      </c>
      <c r="M477" s="110">
        <f>Sanitation!$L477-Sanitation!$K477</f>
        <v>0</v>
      </c>
      <c r="N477" s="103"/>
      <c r="O477" s="49">
        <v>0</v>
      </c>
      <c r="P477" s="49">
        <v>0</v>
      </c>
      <c r="Q477" s="110">
        <f>Sanitation!$P477-Sanitation!$O477</f>
        <v>0</v>
      </c>
      <c r="R477" s="55"/>
    </row>
    <row r="478" spans="1:18" ht="15" customHeight="1" x14ac:dyDescent="0.35">
      <c r="A478" s="140" t="s">
        <v>97</v>
      </c>
      <c r="B478" s="141">
        <v>45788</v>
      </c>
      <c r="C478" s="142" t="str">
        <f>_xlfn.XLOOKUP(Sanitation!$B478,WW!A:A,WW!B:B)</f>
        <v>WW49</v>
      </c>
      <c r="D478" s="143" t="s">
        <v>33</v>
      </c>
      <c r="E478" s="143" t="s">
        <v>87</v>
      </c>
      <c r="F478" s="143" t="s">
        <v>396</v>
      </c>
      <c r="G478" s="144" t="s">
        <v>427</v>
      </c>
      <c r="H478" s="144"/>
      <c r="I478" s="143"/>
      <c r="J478" s="143"/>
      <c r="K478" s="142">
        <v>5</v>
      </c>
      <c r="L478" s="142">
        <v>6</v>
      </c>
      <c r="M478" s="145">
        <f>Sanitation!$L478-Sanitation!$K478</f>
        <v>1</v>
      </c>
      <c r="N478" s="146"/>
      <c r="O478" s="142">
        <v>13</v>
      </c>
      <c r="P478" s="142">
        <v>13</v>
      </c>
      <c r="Q478" s="145">
        <f>Sanitation!$P478-Sanitation!$O478</f>
        <v>0</v>
      </c>
      <c r="R478" s="147"/>
    </row>
    <row r="479" spans="1:18" ht="16.5" customHeight="1" x14ac:dyDescent="0.35">
      <c r="A479" s="48" t="s">
        <v>97</v>
      </c>
      <c r="B479" s="108">
        <v>45788</v>
      </c>
      <c r="C479" s="49" t="str">
        <f>_xlfn.XLOOKUP(Sanitation!$B479,WW!A:A,WW!B:B)</f>
        <v>WW49</v>
      </c>
      <c r="D479" s="107" t="s">
        <v>33</v>
      </c>
      <c r="E479" s="107" t="s">
        <v>87</v>
      </c>
      <c r="F479" s="107" t="s">
        <v>405</v>
      </c>
      <c r="G479" s="109" t="s">
        <v>437</v>
      </c>
      <c r="H479" s="109"/>
      <c r="I479" s="107"/>
      <c r="J479" s="107"/>
      <c r="K479" s="49">
        <v>0</v>
      </c>
      <c r="L479" s="49">
        <v>0</v>
      </c>
      <c r="M479" s="110">
        <f>Sanitation!$L479-Sanitation!$K479</f>
        <v>0</v>
      </c>
      <c r="N479" s="103"/>
      <c r="O479" s="49">
        <v>7</v>
      </c>
      <c r="P479" s="49">
        <v>6</v>
      </c>
      <c r="Q479" s="110">
        <f>Sanitation!$P479-Sanitation!$O479</f>
        <v>-1</v>
      </c>
      <c r="R479" s="55"/>
    </row>
    <row r="480" spans="1:18" ht="28.5" customHeight="1" x14ac:dyDescent="0.35">
      <c r="A480" s="140" t="s">
        <v>97</v>
      </c>
      <c r="B480" s="141">
        <v>45788</v>
      </c>
      <c r="C480" s="142" t="str">
        <f>_xlfn.XLOOKUP(Sanitation!$B480,WW!A:A,WW!B:B)</f>
        <v>WW49</v>
      </c>
      <c r="D480" s="143" t="s">
        <v>100</v>
      </c>
      <c r="E480" s="143" t="s">
        <v>87</v>
      </c>
      <c r="F480" s="143" t="s">
        <v>399</v>
      </c>
      <c r="G480" s="144" t="s">
        <v>402</v>
      </c>
      <c r="H480" s="144"/>
      <c r="I480" s="143"/>
      <c r="J480" s="143"/>
      <c r="K480" s="142">
        <v>2</v>
      </c>
      <c r="L480" s="142">
        <v>2</v>
      </c>
      <c r="M480" s="145">
        <f>Sanitation!$L480-Sanitation!$K480</f>
        <v>0</v>
      </c>
      <c r="N480" s="146"/>
      <c r="O480" s="142">
        <v>0</v>
      </c>
      <c r="P480" s="142">
        <v>0</v>
      </c>
      <c r="Q480" s="145">
        <f>Sanitation!$P480-Sanitation!$O480</f>
        <v>0</v>
      </c>
      <c r="R480" s="147"/>
    </row>
    <row r="481" spans="1:18" ht="17.25" customHeight="1" x14ac:dyDescent="0.35">
      <c r="A481" s="48" t="s">
        <v>97</v>
      </c>
      <c r="B481" s="108">
        <v>45788</v>
      </c>
      <c r="C481" s="49" t="str">
        <f>_xlfn.XLOOKUP(Sanitation!$B481,WW!A:A,WW!B:B)</f>
        <v>WW49</v>
      </c>
      <c r="D481" s="107" t="s">
        <v>100</v>
      </c>
      <c r="E481" s="107" t="s">
        <v>87</v>
      </c>
      <c r="F481" s="107" t="s">
        <v>394</v>
      </c>
      <c r="G481" s="109" t="s">
        <v>411</v>
      </c>
      <c r="H481" s="109" t="s">
        <v>476</v>
      </c>
      <c r="I481" s="107"/>
      <c r="J481" s="107"/>
      <c r="K481" s="49">
        <v>5</v>
      </c>
      <c r="L481" s="49">
        <v>6</v>
      </c>
      <c r="M481" s="110">
        <f>Sanitation!$L481-Sanitation!$K481</f>
        <v>1</v>
      </c>
      <c r="N481" s="103"/>
      <c r="O481" s="49">
        <v>13</v>
      </c>
      <c r="P481" s="49">
        <v>12</v>
      </c>
      <c r="Q481" s="110">
        <v>13</v>
      </c>
      <c r="R481" s="55"/>
    </row>
    <row r="482" spans="1:18" ht="16.5" customHeight="1" x14ac:dyDescent="0.35">
      <c r="A482" s="140" t="s">
        <v>97</v>
      </c>
      <c r="B482" s="141">
        <v>45788</v>
      </c>
      <c r="C482" s="142" t="str">
        <f>_xlfn.XLOOKUP(Sanitation!$B482,WW!A:A,WW!B:B)</f>
        <v>WW49</v>
      </c>
      <c r="D482" s="143" t="s">
        <v>100</v>
      </c>
      <c r="E482" s="143" t="s">
        <v>87</v>
      </c>
      <c r="F482" s="143" t="s">
        <v>403</v>
      </c>
      <c r="G482" s="144" t="s">
        <v>406</v>
      </c>
      <c r="H482" s="144"/>
      <c r="I482" s="143"/>
      <c r="J482" s="143"/>
      <c r="K482" s="142">
        <v>0</v>
      </c>
      <c r="L482" s="142">
        <v>0</v>
      </c>
      <c r="M482" s="145">
        <f>Sanitation!$L482-Sanitation!$K482</f>
        <v>0</v>
      </c>
      <c r="N482" s="146"/>
      <c r="O482" s="142">
        <v>7</v>
      </c>
      <c r="P482" s="142">
        <v>7</v>
      </c>
      <c r="Q482" s="145">
        <f>Sanitation!$P482-Sanitation!$O482</f>
        <v>0</v>
      </c>
      <c r="R482" s="147"/>
    </row>
    <row r="483" spans="1:18" ht="25.5" customHeight="1" x14ac:dyDescent="0.35">
      <c r="A483" s="48" t="s">
        <v>97</v>
      </c>
      <c r="B483" s="108">
        <v>45788</v>
      </c>
      <c r="C483" s="49" t="str">
        <f>_xlfn.XLOOKUP(Sanitation!$B483,WW!A:A,WW!B:B)</f>
        <v>WW49</v>
      </c>
      <c r="D483" s="107" t="s">
        <v>33</v>
      </c>
      <c r="E483" s="107"/>
      <c r="F483" s="107" t="s">
        <v>420</v>
      </c>
      <c r="G483" s="109" t="s">
        <v>421</v>
      </c>
      <c r="H483" s="109" t="s">
        <v>478</v>
      </c>
      <c r="I483" s="107"/>
      <c r="J483" s="107"/>
      <c r="K483" s="49">
        <v>0</v>
      </c>
      <c r="L483" s="49">
        <v>1</v>
      </c>
      <c r="M483" s="110">
        <f>Sanitation!$L483-Sanitation!$K483</f>
        <v>1</v>
      </c>
      <c r="N483" s="103"/>
      <c r="O483" s="49">
        <v>0</v>
      </c>
      <c r="P483" s="49">
        <v>0</v>
      </c>
      <c r="Q483" s="110">
        <f>Sanitation!$P483-Sanitation!$O483</f>
        <v>0</v>
      </c>
      <c r="R483" s="55"/>
    </row>
    <row r="484" spans="1:18" ht="60.75" customHeight="1" x14ac:dyDescent="0.35">
      <c r="A484" s="140" t="s">
        <v>97</v>
      </c>
      <c r="B484" s="141">
        <v>45788</v>
      </c>
      <c r="C484" s="142" t="str">
        <f>_xlfn.XLOOKUP(Sanitation!$B484,WW!A:A,WW!B:B)</f>
        <v>WW49</v>
      </c>
      <c r="D484" s="143" t="s">
        <v>103</v>
      </c>
      <c r="E484" s="143"/>
      <c r="F484" s="143" t="s">
        <v>443</v>
      </c>
      <c r="G484" s="144" t="s">
        <v>451</v>
      </c>
      <c r="H484" s="144"/>
      <c r="I484" s="143"/>
      <c r="J484" s="143"/>
      <c r="K484" s="142"/>
      <c r="L484" s="142">
        <v>10</v>
      </c>
      <c r="M484" s="145">
        <f>Sanitation!$L484-Sanitation!$K484</f>
        <v>10</v>
      </c>
      <c r="N484" s="146"/>
      <c r="O484" s="142"/>
      <c r="P484" s="142"/>
      <c r="Q484" s="145">
        <f>Sanitation!$P484-Sanitation!$O484</f>
        <v>0</v>
      </c>
      <c r="R484" s="147"/>
    </row>
    <row r="485" spans="1:18" ht="45" customHeight="1" x14ac:dyDescent="0.35">
      <c r="A485" s="48" t="s">
        <v>97</v>
      </c>
      <c r="B485" s="108">
        <v>45795</v>
      </c>
      <c r="C485" s="49" t="str">
        <f>_xlfn.XLOOKUP(Sanitation!$B485,WW!A:A,WW!B:B)</f>
        <v>WW50</v>
      </c>
      <c r="D485" s="107" t="s">
        <v>33</v>
      </c>
      <c r="E485" s="107" t="s">
        <v>99</v>
      </c>
      <c r="F485" s="107" t="s">
        <v>388</v>
      </c>
      <c r="G485" s="109" t="s">
        <v>428</v>
      </c>
      <c r="H485" s="109" t="s">
        <v>493</v>
      </c>
      <c r="I485" s="107"/>
      <c r="J485" s="107"/>
      <c r="K485" s="49">
        <f>9</f>
        <v>9</v>
      </c>
      <c r="L485" s="49">
        <v>11</v>
      </c>
      <c r="M485" s="110">
        <f>Sanitation!$L485-Sanitation!$K485</f>
        <v>2</v>
      </c>
      <c r="N485" s="103"/>
      <c r="O485" s="49">
        <v>13</v>
      </c>
      <c r="P485" s="49">
        <f>13+10</f>
        <v>23</v>
      </c>
      <c r="Q485" s="110">
        <f>Sanitation!$P485-Sanitation!$O485</f>
        <v>10</v>
      </c>
      <c r="R485" s="55"/>
    </row>
    <row r="486" spans="1:18" ht="28.5" customHeight="1" x14ac:dyDescent="0.35">
      <c r="A486" s="111" t="s">
        <v>97</v>
      </c>
      <c r="B486" s="112">
        <v>45795</v>
      </c>
      <c r="C486" s="113" t="str">
        <f>_xlfn.XLOOKUP(Sanitation!$B486,WW!A:A,WW!B:B)</f>
        <v>WW50</v>
      </c>
      <c r="D486" s="114" t="s">
        <v>33</v>
      </c>
      <c r="E486" s="114" t="s">
        <v>99</v>
      </c>
      <c r="F486" s="114" t="s">
        <v>401</v>
      </c>
      <c r="G486" s="115" t="s">
        <v>477</v>
      </c>
      <c r="H486" s="115"/>
      <c r="I486" s="114"/>
      <c r="J486" s="114"/>
      <c r="K486" s="113">
        <f>2</f>
        <v>2</v>
      </c>
      <c r="L486" s="113">
        <v>2</v>
      </c>
      <c r="M486" s="116">
        <f>Sanitation!$L486-Sanitation!$K486</f>
        <v>0</v>
      </c>
      <c r="N486" s="117"/>
      <c r="O486" s="113">
        <v>0</v>
      </c>
      <c r="P486" s="113">
        <v>0</v>
      </c>
      <c r="Q486" s="116">
        <f>Sanitation!$P486-Sanitation!$O486</f>
        <v>0</v>
      </c>
      <c r="R486" s="118"/>
    </row>
    <row r="487" spans="1:18" ht="60" customHeight="1" x14ac:dyDescent="0.35">
      <c r="A487" s="48" t="s">
        <v>97</v>
      </c>
      <c r="B487" s="108">
        <v>45795</v>
      </c>
      <c r="C487" s="49" t="str">
        <f>_xlfn.XLOOKUP(Sanitation!$B487,WW!A:A,WW!B:B)</f>
        <v>WW50</v>
      </c>
      <c r="D487" s="107" t="s">
        <v>100</v>
      </c>
      <c r="E487" s="107" t="s">
        <v>99</v>
      </c>
      <c r="F487" s="107" t="s">
        <v>390</v>
      </c>
      <c r="G487" s="109" t="s">
        <v>395</v>
      </c>
      <c r="H487" s="109" t="s">
        <v>494</v>
      </c>
      <c r="I487" s="107"/>
      <c r="J487" s="107"/>
      <c r="K487" s="49">
        <f>9</f>
        <v>9</v>
      </c>
      <c r="L487" s="49">
        <v>12</v>
      </c>
      <c r="M487" s="110">
        <f>Sanitation!$L487-Sanitation!$K487</f>
        <v>3</v>
      </c>
      <c r="N487" s="103"/>
      <c r="O487" s="49">
        <v>13</v>
      </c>
      <c r="P487" s="49">
        <v>14</v>
      </c>
      <c r="Q487" s="110">
        <f>Sanitation!$P487-Sanitation!$O487</f>
        <v>1</v>
      </c>
      <c r="R487" s="55"/>
    </row>
    <row r="488" spans="1:18" ht="27.75" customHeight="1" x14ac:dyDescent="0.35">
      <c r="A488" s="111" t="s">
        <v>97</v>
      </c>
      <c r="B488" s="112">
        <v>45795</v>
      </c>
      <c r="C488" s="113" t="str">
        <f>_xlfn.XLOOKUP(Sanitation!$B488,WW!A:A,WW!B:B)</f>
        <v>WW50</v>
      </c>
      <c r="D488" s="114" t="s">
        <v>100</v>
      </c>
      <c r="E488" s="114" t="s">
        <v>99</v>
      </c>
      <c r="F488" s="114" t="s">
        <v>399</v>
      </c>
      <c r="G488" s="115" t="s">
        <v>441</v>
      </c>
      <c r="H488" s="115"/>
      <c r="I488" s="114"/>
      <c r="J488" s="114"/>
      <c r="K488" s="113">
        <f>2</f>
        <v>2</v>
      </c>
      <c r="L488" s="113">
        <v>2</v>
      </c>
      <c r="M488" s="116">
        <f>Sanitation!$L488-Sanitation!$K488</f>
        <v>0</v>
      </c>
      <c r="N488" s="117"/>
      <c r="O488" s="113">
        <v>0</v>
      </c>
      <c r="P488" s="113">
        <v>0</v>
      </c>
      <c r="Q488" s="116">
        <f>Sanitation!$P488-Sanitation!$O488</f>
        <v>0</v>
      </c>
      <c r="R488" s="118"/>
    </row>
    <row r="489" spans="1:18" ht="20.25" customHeight="1" x14ac:dyDescent="0.35">
      <c r="A489" s="48" t="s">
        <v>97</v>
      </c>
      <c r="B489" s="108">
        <v>45795</v>
      </c>
      <c r="C489" s="49" t="str">
        <f>_xlfn.XLOOKUP(Sanitation!$B489,WW!A:A,WW!B:B)</f>
        <v>WW50</v>
      </c>
      <c r="D489" s="107" t="s">
        <v>100</v>
      </c>
      <c r="E489" s="107" t="s">
        <v>87</v>
      </c>
      <c r="F489" s="107" t="s">
        <v>392</v>
      </c>
      <c r="G489" s="109" t="s">
        <v>413</v>
      </c>
      <c r="H489" s="109"/>
      <c r="I489" s="107"/>
      <c r="J489" s="107"/>
      <c r="K489" s="49">
        <v>30</v>
      </c>
      <c r="L489" s="49">
        <v>31</v>
      </c>
      <c r="M489" s="110">
        <f>Sanitation!$L489-Sanitation!$K489</f>
        <v>1</v>
      </c>
      <c r="N489" s="103"/>
      <c r="O489" s="49">
        <v>15</v>
      </c>
      <c r="P489" s="49">
        <v>16</v>
      </c>
      <c r="Q489" s="110">
        <f>Sanitation!$P489-Sanitation!$O489</f>
        <v>1</v>
      </c>
      <c r="R489" s="55"/>
    </row>
    <row r="490" spans="1:18" ht="27" customHeight="1" x14ac:dyDescent="0.35">
      <c r="A490" s="111" t="s">
        <v>97</v>
      </c>
      <c r="B490" s="112">
        <v>45795</v>
      </c>
      <c r="C490" s="113" t="str">
        <f>_xlfn.XLOOKUP(Sanitation!$B490,WW!A:A,WW!B:B)</f>
        <v>WW50</v>
      </c>
      <c r="D490" s="114" t="s">
        <v>100</v>
      </c>
      <c r="E490" s="114" t="s">
        <v>87</v>
      </c>
      <c r="F490" s="114" t="s">
        <v>399</v>
      </c>
      <c r="G490" s="115" t="s">
        <v>400</v>
      </c>
      <c r="H490" s="115"/>
      <c r="I490" s="114"/>
      <c r="J490" s="114"/>
      <c r="K490" s="113">
        <v>2</v>
      </c>
      <c r="L490" s="113">
        <v>2</v>
      </c>
      <c r="M490" s="116">
        <f>Sanitation!$L490-Sanitation!$K490</f>
        <v>0</v>
      </c>
      <c r="N490" s="117"/>
      <c r="O490" s="113">
        <v>0</v>
      </c>
      <c r="P490" s="113">
        <v>0</v>
      </c>
      <c r="Q490" s="116">
        <f>Sanitation!$P490-Sanitation!$O490</f>
        <v>0</v>
      </c>
      <c r="R490" s="118"/>
    </row>
    <row r="491" spans="1:18" ht="19.5" customHeight="1" x14ac:dyDescent="0.35">
      <c r="A491" s="48" t="s">
        <v>97</v>
      </c>
      <c r="B491" s="108">
        <v>45795</v>
      </c>
      <c r="C491" s="49" t="str">
        <f>_xlfn.XLOOKUP(Sanitation!$B491,WW!A:A,WW!B:B)</f>
        <v>WW50</v>
      </c>
      <c r="D491" s="107" t="s">
        <v>100</v>
      </c>
      <c r="E491" s="107" t="s">
        <v>87</v>
      </c>
      <c r="F491" s="107" t="s">
        <v>394</v>
      </c>
      <c r="G491" s="109" t="s">
        <v>395</v>
      </c>
      <c r="H491" s="109"/>
      <c r="I491" s="107"/>
      <c r="J491" s="107"/>
      <c r="K491" s="49">
        <v>5</v>
      </c>
      <c r="L491" s="49">
        <v>6</v>
      </c>
      <c r="M491" s="110">
        <f>Sanitation!$L491-Sanitation!$K491</f>
        <v>1</v>
      </c>
      <c r="N491" s="103"/>
      <c r="O491" s="49">
        <v>13</v>
      </c>
      <c r="P491" s="49">
        <v>12</v>
      </c>
      <c r="Q491" s="110">
        <f>Sanitation!$P491-Sanitation!$O491</f>
        <v>-1</v>
      </c>
      <c r="R491" s="55"/>
    </row>
    <row r="492" spans="1:18" ht="15.75" customHeight="1" x14ac:dyDescent="0.35">
      <c r="A492" s="111" t="s">
        <v>97</v>
      </c>
      <c r="B492" s="112">
        <v>45795</v>
      </c>
      <c r="C492" s="113" t="str">
        <f>_xlfn.XLOOKUP(Sanitation!$B492,WW!A:A,WW!B:B)</f>
        <v>WW50</v>
      </c>
      <c r="D492" s="114" t="s">
        <v>100</v>
      </c>
      <c r="E492" s="114" t="s">
        <v>87</v>
      </c>
      <c r="F492" s="114" t="s">
        <v>403</v>
      </c>
      <c r="G492" s="115" t="s">
        <v>404</v>
      </c>
      <c r="H492" s="115"/>
      <c r="I492" s="114"/>
      <c r="J492" s="114"/>
      <c r="K492" s="113">
        <v>0</v>
      </c>
      <c r="L492" s="113">
        <v>0</v>
      </c>
      <c r="M492" s="116">
        <f>Sanitation!$L492-Sanitation!$K492</f>
        <v>0</v>
      </c>
      <c r="N492" s="117"/>
      <c r="O492" s="113">
        <v>7</v>
      </c>
      <c r="P492" s="113">
        <v>7</v>
      </c>
      <c r="Q492" s="116">
        <f>Sanitation!$P492-Sanitation!$O492</f>
        <v>0</v>
      </c>
      <c r="R492" s="118"/>
    </row>
    <row r="493" spans="1:18" ht="32.25" customHeight="1" x14ac:dyDescent="0.35">
      <c r="A493" s="48" t="s">
        <v>97</v>
      </c>
      <c r="B493" s="108">
        <v>45795</v>
      </c>
      <c r="C493" s="49" t="str">
        <f>_xlfn.XLOOKUP(Sanitation!$B493,WW!A:A,WW!B:B)</f>
        <v>WW50</v>
      </c>
      <c r="D493" s="107" t="s">
        <v>33</v>
      </c>
      <c r="E493" s="107" t="s">
        <v>87</v>
      </c>
      <c r="F493" s="107" t="s">
        <v>401</v>
      </c>
      <c r="G493" s="109" t="s">
        <v>402</v>
      </c>
      <c r="H493" s="109"/>
      <c r="I493" s="107"/>
      <c r="J493" s="107"/>
      <c r="K493" s="49">
        <v>2</v>
      </c>
      <c r="L493" s="49">
        <v>2</v>
      </c>
      <c r="M493" s="110">
        <f>Sanitation!$L493-Sanitation!$K493</f>
        <v>0</v>
      </c>
      <c r="N493" s="103"/>
      <c r="O493" s="49">
        <v>0</v>
      </c>
      <c r="P493" s="49">
        <v>0</v>
      </c>
      <c r="Q493" s="110">
        <f>Sanitation!$P493-Sanitation!$O493</f>
        <v>0</v>
      </c>
      <c r="R493" s="55"/>
    </row>
    <row r="494" spans="1:18" ht="15.75" customHeight="1" x14ac:dyDescent="0.35">
      <c r="A494" s="111" t="s">
        <v>97</v>
      </c>
      <c r="B494" s="112">
        <v>45795</v>
      </c>
      <c r="C494" s="113" t="str">
        <f>_xlfn.XLOOKUP(Sanitation!$B494,WW!A:A,WW!B:B)</f>
        <v>WW50</v>
      </c>
      <c r="D494" s="114" t="s">
        <v>33</v>
      </c>
      <c r="E494" s="114" t="s">
        <v>87</v>
      </c>
      <c r="F494" s="114" t="s">
        <v>396</v>
      </c>
      <c r="G494" s="115" t="s">
        <v>395</v>
      </c>
      <c r="H494" s="115"/>
      <c r="I494" s="114"/>
      <c r="J494" s="114"/>
      <c r="K494" s="113">
        <v>5</v>
      </c>
      <c r="L494" s="113">
        <v>6</v>
      </c>
      <c r="M494" s="116">
        <f>Sanitation!$L494-Sanitation!$K494</f>
        <v>1</v>
      </c>
      <c r="N494" s="117"/>
      <c r="O494" s="113">
        <v>13</v>
      </c>
      <c r="P494" s="113">
        <v>13</v>
      </c>
      <c r="Q494" s="116">
        <v>13</v>
      </c>
      <c r="R494" s="118"/>
    </row>
    <row r="495" spans="1:18" ht="14.25" customHeight="1" x14ac:dyDescent="0.35">
      <c r="A495" s="48" t="s">
        <v>97</v>
      </c>
      <c r="B495" s="108">
        <v>45795</v>
      </c>
      <c r="C495" s="49" t="str">
        <f>_xlfn.XLOOKUP(Sanitation!$B495,WW!A:A,WW!B:B)</f>
        <v>WW50</v>
      </c>
      <c r="D495" s="107" t="s">
        <v>33</v>
      </c>
      <c r="E495" s="107" t="s">
        <v>87</v>
      </c>
      <c r="F495" s="107" t="s">
        <v>405</v>
      </c>
      <c r="G495" s="109" t="s">
        <v>404</v>
      </c>
      <c r="H495" s="109"/>
      <c r="I495" s="107"/>
      <c r="J495" s="107"/>
      <c r="K495" s="49">
        <v>0</v>
      </c>
      <c r="L495" s="49">
        <v>0</v>
      </c>
      <c r="M495" s="110">
        <f>Sanitation!$L495-Sanitation!$K495</f>
        <v>0</v>
      </c>
      <c r="N495" s="103"/>
      <c r="O495" s="49">
        <v>7</v>
      </c>
      <c r="P495" s="49">
        <v>7</v>
      </c>
      <c r="Q495" s="110">
        <f>Sanitation!$P495-Sanitation!$O495</f>
        <v>0</v>
      </c>
      <c r="R495" s="55"/>
    </row>
    <row r="496" spans="1:18" ht="28.5" customHeight="1" x14ac:dyDescent="0.35">
      <c r="A496" s="111" t="s">
        <v>97</v>
      </c>
      <c r="B496" s="112">
        <v>45795</v>
      </c>
      <c r="C496" s="113" t="str">
        <f>_xlfn.XLOOKUP(Sanitation!$B496,WW!A:A,WW!B:B)</f>
        <v>WW50</v>
      </c>
      <c r="D496" s="114" t="s">
        <v>33</v>
      </c>
      <c r="E496" s="114"/>
      <c r="F496" s="114" t="s">
        <v>420</v>
      </c>
      <c r="G496" s="115" t="s">
        <v>421</v>
      </c>
      <c r="H496" s="115" t="s">
        <v>478</v>
      </c>
      <c r="I496" s="114"/>
      <c r="J496" s="114"/>
      <c r="K496" s="113">
        <v>0</v>
      </c>
      <c r="L496" s="113">
        <v>1</v>
      </c>
      <c r="M496" s="116">
        <f>Sanitation!$L496-Sanitation!$K496</f>
        <v>1</v>
      </c>
      <c r="N496" s="117"/>
      <c r="O496" s="113">
        <v>0</v>
      </c>
      <c r="P496" s="113">
        <v>0</v>
      </c>
      <c r="Q496" s="116">
        <f>Sanitation!$P496-Sanitation!$O496</f>
        <v>0</v>
      </c>
      <c r="R496" s="118"/>
    </row>
    <row r="497" spans="1:18" ht="62.25" customHeight="1" x14ac:dyDescent="0.35">
      <c r="A497" s="7" t="s">
        <v>97</v>
      </c>
      <c r="B497" s="108">
        <v>45795</v>
      </c>
      <c r="C497" s="8" t="str">
        <f>_xlfn.XLOOKUP(Sanitation!$B497,WW!A:A,WW!B:B)</f>
        <v>WW50</v>
      </c>
      <c r="D497" s="9" t="s">
        <v>103</v>
      </c>
      <c r="E497" s="9"/>
      <c r="F497" s="9" t="s">
        <v>443</v>
      </c>
      <c r="G497" s="124" t="s">
        <v>451</v>
      </c>
      <c r="H497" s="124"/>
      <c r="I497" s="9"/>
      <c r="J497" s="9"/>
      <c r="K497" s="8"/>
      <c r="L497" s="8">
        <v>10</v>
      </c>
      <c r="M497" s="125">
        <f>Sanitation!$L497-Sanitation!$K497</f>
        <v>10</v>
      </c>
      <c r="N497" s="104"/>
      <c r="O497" s="8"/>
      <c r="P497" s="8"/>
      <c r="Q497" s="125">
        <f>Sanitation!$P497-Sanitation!$O497</f>
        <v>0</v>
      </c>
      <c r="R497" s="56"/>
    </row>
    <row r="498" spans="1:18" ht="75.75" customHeight="1" x14ac:dyDescent="0.35">
      <c r="A498" s="140" t="s">
        <v>97</v>
      </c>
      <c r="B498" s="141">
        <v>45802</v>
      </c>
      <c r="C498" s="142" t="str">
        <f>_xlfn.XLOOKUP(Sanitation!$B498,WW!A:A,WW!B:B)</f>
        <v>WW51</v>
      </c>
      <c r="D498" s="143" t="s">
        <v>100</v>
      </c>
      <c r="E498" s="143" t="s">
        <v>99</v>
      </c>
      <c r="F498" s="143" t="s">
        <v>388</v>
      </c>
      <c r="G498" s="144" t="s">
        <v>428</v>
      </c>
      <c r="H498" s="144" t="s">
        <v>495</v>
      </c>
      <c r="I498" s="143"/>
      <c r="J498" s="143"/>
      <c r="K498" s="142">
        <f>9</f>
        <v>9</v>
      </c>
      <c r="L498" s="142">
        <v>10</v>
      </c>
      <c r="M498" s="145">
        <f>Sanitation!$L498-Sanitation!$K498</f>
        <v>1</v>
      </c>
      <c r="N498" s="146"/>
      <c r="O498" s="142">
        <v>13</v>
      </c>
      <c r="P498" s="142">
        <f>13+12</f>
        <v>25</v>
      </c>
      <c r="Q498" s="145">
        <f>Sanitation!$P498-Sanitation!$O498</f>
        <v>12</v>
      </c>
      <c r="R498" s="147"/>
    </row>
    <row r="499" spans="1:18" ht="30.75" customHeight="1" x14ac:dyDescent="0.35">
      <c r="A499" s="48" t="s">
        <v>97</v>
      </c>
      <c r="B499" s="108">
        <v>45802</v>
      </c>
      <c r="C499" s="49" t="str">
        <f>_xlfn.XLOOKUP(Sanitation!$B499,WW!A:A,WW!B:B)</f>
        <v>WW51</v>
      </c>
      <c r="D499" s="107" t="s">
        <v>100</v>
      </c>
      <c r="E499" s="107" t="s">
        <v>99</v>
      </c>
      <c r="F499" s="107" t="s">
        <v>399</v>
      </c>
      <c r="G499" s="109" t="s">
        <v>477</v>
      </c>
      <c r="H499" s="109"/>
      <c r="I499" s="107"/>
      <c r="J499" s="107"/>
      <c r="K499" s="49">
        <f>2</f>
        <v>2</v>
      </c>
      <c r="L499" s="49">
        <v>2</v>
      </c>
      <c r="M499" s="110">
        <f>Sanitation!$L499-Sanitation!$K499</f>
        <v>0</v>
      </c>
      <c r="N499" s="103"/>
      <c r="O499" s="49">
        <v>0</v>
      </c>
      <c r="P499" s="49">
        <v>0</v>
      </c>
      <c r="Q499" s="110">
        <f>Sanitation!$P499-Sanitation!$O499</f>
        <v>0</v>
      </c>
      <c r="R499" s="55"/>
    </row>
    <row r="500" spans="1:18" ht="30.75" customHeight="1" x14ac:dyDescent="0.35">
      <c r="A500" s="140" t="s">
        <v>97</v>
      </c>
      <c r="B500" s="141">
        <v>45802</v>
      </c>
      <c r="C500" s="142" t="str">
        <f>_xlfn.XLOOKUP(Sanitation!$B500,WW!A:A,WW!B:B)</f>
        <v>WW51</v>
      </c>
      <c r="D500" s="143" t="s">
        <v>33</v>
      </c>
      <c r="E500" s="143" t="s">
        <v>99</v>
      </c>
      <c r="F500" s="143" t="s">
        <v>448</v>
      </c>
      <c r="G500" s="144" t="s">
        <v>395</v>
      </c>
      <c r="H500" s="144" t="s">
        <v>496</v>
      </c>
      <c r="I500" s="143"/>
      <c r="J500" s="143"/>
      <c r="K500" s="142">
        <f>9</f>
        <v>9</v>
      </c>
      <c r="L500" s="142">
        <v>11</v>
      </c>
      <c r="M500" s="145">
        <f>Sanitation!$L500-Sanitation!$K500</f>
        <v>2</v>
      </c>
      <c r="N500" s="146"/>
      <c r="O500" s="142">
        <v>13</v>
      </c>
      <c r="P500" s="142">
        <v>12</v>
      </c>
      <c r="Q500" s="145">
        <f>Sanitation!$P500-Sanitation!$O500</f>
        <v>-1</v>
      </c>
      <c r="R500" s="147"/>
    </row>
    <row r="501" spans="1:18" ht="28.5" customHeight="1" x14ac:dyDescent="0.35">
      <c r="A501" s="48" t="s">
        <v>97</v>
      </c>
      <c r="B501" s="108">
        <v>45802</v>
      </c>
      <c r="C501" s="49" t="str">
        <f>_xlfn.XLOOKUP(Sanitation!$B501,WW!A:A,WW!B:B)</f>
        <v>WW51</v>
      </c>
      <c r="D501" s="107" t="s">
        <v>33</v>
      </c>
      <c r="E501" s="107" t="s">
        <v>99</v>
      </c>
      <c r="F501" s="107" t="s">
        <v>401</v>
      </c>
      <c r="G501" s="109" t="s">
        <v>441</v>
      </c>
      <c r="H501" s="109"/>
      <c r="I501" s="107"/>
      <c r="J501" s="107"/>
      <c r="K501" s="49">
        <f>2</f>
        <v>2</v>
      </c>
      <c r="L501" s="49">
        <v>2</v>
      </c>
      <c r="M501" s="110">
        <f>Sanitation!$L501-Sanitation!$K501</f>
        <v>0</v>
      </c>
      <c r="N501" s="103"/>
      <c r="O501" s="49">
        <v>0</v>
      </c>
      <c r="P501" s="49">
        <v>0</v>
      </c>
      <c r="Q501" s="110">
        <f>Sanitation!$P501-Sanitation!$O501</f>
        <v>0</v>
      </c>
      <c r="R501" s="55"/>
    </row>
    <row r="502" spans="1:18" ht="19.5" customHeight="1" x14ac:dyDescent="0.35">
      <c r="A502" s="140" t="s">
        <v>97</v>
      </c>
      <c r="B502" s="141">
        <v>45802</v>
      </c>
      <c r="C502" s="142" t="str">
        <f>_xlfn.XLOOKUP(Sanitation!$B502,WW!A:A,WW!B:B)</f>
        <v>WW51</v>
      </c>
      <c r="D502" s="143" t="s">
        <v>100</v>
      </c>
      <c r="E502" s="143" t="s">
        <v>87</v>
      </c>
      <c r="F502" s="143" t="s">
        <v>392</v>
      </c>
      <c r="G502" s="144" t="s">
        <v>413</v>
      </c>
      <c r="H502" s="144"/>
      <c r="I502" s="143"/>
      <c r="J502" s="143"/>
      <c r="K502" s="142">
        <v>30</v>
      </c>
      <c r="L502" s="142">
        <v>31</v>
      </c>
      <c r="M502" s="145">
        <f>Sanitation!$L502-Sanitation!$K502</f>
        <v>1</v>
      </c>
      <c r="N502" s="146"/>
      <c r="O502" s="142">
        <v>15</v>
      </c>
      <c r="P502" s="142">
        <v>16</v>
      </c>
      <c r="Q502" s="145">
        <f>Sanitation!$P502-Sanitation!$O502</f>
        <v>1</v>
      </c>
      <c r="R502" s="147"/>
    </row>
    <row r="503" spans="1:18" ht="30" customHeight="1" x14ac:dyDescent="0.35">
      <c r="A503" s="48" t="s">
        <v>97</v>
      </c>
      <c r="B503" s="108">
        <v>45802</v>
      </c>
      <c r="C503" s="49" t="str">
        <f>_xlfn.XLOOKUP(Sanitation!$B503,WW!A:A,WW!B:B)</f>
        <v>WW51</v>
      </c>
      <c r="D503" s="107" t="s">
        <v>33</v>
      </c>
      <c r="E503" s="107" t="s">
        <v>87</v>
      </c>
      <c r="F503" s="107" t="s">
        <v>401</v>
      </c>
      <c r="G503" s="109" t="s">
        <v>400</v>
      </c>
      <c r="H503" s="109"/>
      <c r="I503" s="107"/>
      <c r="J503" s="107"/>
      <c r="K503" s="49">
        <v>2</v>
      </c>
      <c r="L503" s="49">
        <v>2</v>
      </c>
      <c r="M503" s="110">
        <f>Sanitation!$L503-Sanitation!$K503</f>
        <v>0</v>
      </c>
      <c r="N503" s="103"/>
      <c r="O503" s="49">
        <v>0</v>
      </c>
      <c r="P503" s="49">
        <v>0</v>
      </c>
      <c r="Q503" s="110">
        <f>Sanitation!$P503-Sanitation!$O503</f>
        <v>0</v>
      </c>
      <c r="R503" s="55"/>
    </row>
    <row r="504" spans="1:18" ht="16.5" customHeight="1" x14ac:dyDescent="0.35">
      <c r="A504" s="140" t="s">
        <v>97</v>
      </c>
      <c r="B504" s="141">
        <v>45802</v>
      </c>
      <c r="C504" s="142" t="str">
        <f>_xlfn.XLOOKUP(Sanitation!$B504,WW!A:A,WW!B:B)</f>
        <v>WW51</v>
      </c>
      <c r="D504" s="143" t="s">
        <v>33</v>
      </c>
      <c r="E504" s="143" t="s">
        <v>87</v>
      </c>
      <c r="F504" s="143" t="s">
        <v>396</v>
      </c>
      <c r="G504" s="144" t="s">
        <v>395</v>
      </c>
      <c r="H504" s="144" t="s">
        <v>490</v>
      </c>
      <c r="I504" s="143"/>
      <c r="J504" s="143"/>
      <c r="K504" s="142">
        <v>5</v>
      </c>
      <c r="L504" s="142">
        <v>6</v>
      </c>
      <c r="M504" s="145">
        <f>Sanitation!$L504-Sanitation!$K504</f>
        <v>1</v>
      </c>
      <c r="N504" s="146"/>
      <c r="O504" s="142">
        <v>13</v>
      </c>
      <c r="P504" s="142">
        <v>12</v>
      </c>
      <c r="Q504" s="145">
        <f>Sanitation!$P504-Sanitation!$O504</f>
        <v>-1</v>
      </c>
      <c r="R504" s="147"/>
    </row>
    <row r="505" spans="1:18" ht="18.75" customHeight="1" x14ac:dyDescent="0.35">
      <c r="A505" s="48" t="s">
        <v>97</v>
      </c>
      <c r="B505" s="108">
        <v>45802</v>
      </c>
      <c r="C505" s="49" t="str">
        <f>_xlfn.XLOOKUP(Sanitation!$B505,WW!A:A,WW!B:B)</f>
        <v>WW51</v>
      </c>
      <c r="D505" s="107" t="s">
        <v>33</v>
      </c>
      <c r="E505" s="107" t="s">
        <v>87</v>
      </c>
      <c r="F505" s="107" t="s">
        <v>405</v>
      </c>
      <c r="G505" s="109" t="s">
        <v>404</v>
      </c>
      <c r="H505" s="109"/>
      <c r="I505" s="107"/>
      <c r="J505" s="107"/>
      <c r="K505" s="49">
        <v>0</v>
      </c>
      <c r="L505" s="49">
        <v>0</v>
      </c>
      <c r="M505" s="110">
        <f>Sanitation!$L505-Sanitation!$K505</f>
        <v>0</v>
      </c>
      <c r="N505" s="103"/>
      <c r="O505" s="49">
        <v>7</v>
      </c>
      <c r="P505" s="49">
        <v>8</v>
      </c>
      <c r="Q505" s="110">
        <f>Sanitation!$P505-Sanitation!$O505</f>
        <v>1</v>
      </c>
      <c r="R505" s="55"/>
    </row>
    <row r="506" spans="1:18" ht="28.5" customHeight="1" x14ac:dyDescent="0.35">
      <c r="A506" s="140" t="s">
        <v>97</v>
      </c>
      <c r="B506" s="141">
        <v>45802</v>
      </c>
      <c r="C506" s="142" t="str">
        <f>_xlfn.XLOOKUP(Sanitation!$B506,WW!A:A,WW!B:B)</f>
        <v>WW51</v>
      </c>
      <c r="D506" s="143" t="s">
        <v>100</v>
      </c>
      <c r="E506" s="143" t="s">
        <v>87</v>
      </c>
      <c r="F506" s="143" t="s">
        <v>399</v>
      </c>
      <c r="G506" s="144" t="s">
        <v>402</v>
      </c>
      <c r="H506" s="144"/>
      <c r="I506" s="143"/>
      <c r="J506" s="143"/>
      <c r="K506" s="142">
        <v>2</v>
      </c>
      <c r="L506" s="142">
        <v>2</v>
      </c>
      <c r="M506" s="145">
        <f>Sanitation!$L506-Sanitation!$K506</f>
        <v>0</v>
      </c>
      <c r="N506" s="146"/>
      <c r="O506" s="142">
        <v>0</v>
      </c>
      <c r="P506" s="142">
        <v>0</v>
      </c>
      <c r="Q506" s="145">
        <f>Sanitation!$P506-Sanitation!$O506</f>
        <v>0</v>
      </c>
      <c r="R506" s="147"/>
    </row>
    <row r="507" spans="1:18" ht="16.5" customHeight="1" x14ac:dyDescent="0.35">
      <c r="A507" s="48" t="s">
        <v>97</v>
      </c>
      <c r="B507" s="108">
        <v>45802</v>
      </c>
      <c r="C507" s="49" t="str">
        <f>_xlfn.XLOOKUP(Sanitation!$B507,WW!A:A,WW!B:B)</f>
        <v>WW51</v>
      </c>
      <c r="D507" s="107" t="s">
        <v>100</v>
      </c>
      <c r="E507" s="107" t="s">
        <v>87</v>
      </c>
      <c r="F507" s="107" t="s">
        <v>394</v>
      </c>
      <c r="G507" s="109" t="s">
        <v>411</v>
      </c>
      <c r="H507" s="109"/>
      <c r="I507" s="107"/>
      <c r="J507" s="107"/>
      <c r="K507" s="49">
        <v>5</v>
      </c>
      <c r="L507" s="49">
        <v>6</v>
      </c>
      <c r="M507" s="110">
        <f>Sanitation!$L507-Sanitation!$K507</f>
        <v>1</v>
      </c>
      <c r="N507" s="103"/>
      <c r="O507" s="49">
        <v>13</v>
      </c>
      <c r="P507" s="49">
        <v>12</v>
      </c>
      <c r="Q507" s="110">
        <v>13</v>
      </c>
      <c r="R507" s="55"/>
    </row>
    <row r="508" spans="1:18" ht="16.5" customHeight="1" x14ac:dyDescent="0.35">
      <c r="A508" s="140" t="s">
        <v>97</v>
      </c>
      <c r="B508" s="141">
        <v>45802</v>
      </c>
      <c r="C508" s="142" t="str">
        <f>_xlfn.XLOOKUP(Sanitation!$B508,WW!A:A,WW!B:B)</f>
        <v>WW51</v>
      </c>
      <c r="D508" s="143" t="s">
        <v>100</v>
      </c>
      <c r="E508" s="143" t="s">
        <v>87</v>
      </c>
      <c r="F508" s="143" t="s">
        <v>403</v>
      </c>
      <c r="G508" s="144" t="s">
        <v>406</v>
      </c>
      <c r="H508" s="144"/>
      <c r="I508" s="143"/>
      <c r="J508" s="143"/>
      <c r="K508" s="142">
        <v>0</v>
      </c>
      <c r="L508" s="142">
        <v>0</v>
      </c>
      <c r="M508" s="145">
        <f>Sanitation!$L508-Sanitation!$K508</f>
        <v>0</v>
      </c>
      <c r="N508" s="146"/>
      <c r="O508" s="142">
        <v>7</v>
      </c>
      <c r="P508" s="142">
        <v>8</v>
      </c>
      <c r="Q508" s="145">
        <f>Sanitation!$P508-Sanitation!$O508</f>
        <v>1</v>
      </c>
      <c r="R508" s="147"/>
    </row>
    <row r="509" spans="1:18" ht="32.25" customHeight="1" x14ac:dyDescent="0.35">
      <c r="A509" s="48" t="s">
        <v>97</v>
      </c>
      <c r="B509" s="108">
        <v>45802</v>
      </c>
      <c r="C509" s="49" t="str">
        <f>_xlfn.XLOOKUP(Sanitation!$B509,WW!A:A,WW!B:B)</f>
        <v>WW51</v>
      </c>
      <c r="D509" s="107" t="s">
        <v>33</v>
      </c>
      <c r="E509" s="107"/>
      <c r="F509" s="107" t="s">
        <v>420</v>
      </c>
      <c r="G509" s="109" t="s">
        <v>421</v>
      </c>
      <c r="H509" s="109" t="s">
        <v>478</v>
      </c>
      <c r="I509" s="107"/>
      <c r="J509" s="107"/>
      <c r="K509" s="49">
        <v>0</v>
      </c>
      <c r="L509" s="49">
        <v>1</v>
      </c>
      <c r="M509" s="110">
        <f>Sanitation!$L509-Sanitation!$K509</f>
        <v>1</v>
      </c>
      <c r="N509" s="103"/>
      <c r="O509" s="49">
        <v>0</v>
      </c>
      <c r="P509" s="49">
        <v>0</v>
      </c>
      <c r="Q509" s="110">
        <f>Sanitation!$P509-Sanitation!$O509</f>
        <v>0</v>
      </c>
      <c r="R509" s="55"/>
    </row>
    <row r="510" spans="1:18" ht="60" customHeight="1" x14ac:dyDescent="0.35">
      <c r="A510" s="164" t="s">
        <v>97</v>
      </c>
      <c r="B510" s="165">
        <v>45802</v>
      </c>
      <c r="C510" s="166" t="str">
        <f>_xlfn.XLOOKUP(Sanitation!$B510,WW!A:A,WW!B:B)</f>
        <v>WW51</v>
      </c>
      <c r="D510" s="167" t="s">
        <v>103</v>
      </c>
      <c r="E510" s="167"/>
      <c r="F510" s="167" t="s">
        <v>443</v>
      </c>
      <c r="G510" s="168" t="s">
        <v>451</v>
      </c>
      <c r="H510" s="168"/>
      <c r="I510" s="167"/>
      <c r="J510" s="167"/>
      <c r="K510" s="166"/>
      <c r="L510" s="166">
        <v>10</v>
      </c>
      <c r="M510" s="169">
        <f>Sanitation!$L510-Sanitation!$K510</f>
        <v>10</v>
      </c>
      <c r="N510" s="170"/>
      <c r="O510" s="166"/>
      <c r="P510" s="166"/>
      <c r="Q510" s="169">
        <f>Sanitation!$P510-Sanitation!$O510</f>
        <v>0</v>
      </c>
      <c r="R510" s="171"/>
    </row>
    <row r="511" spans="1:18" ht="72.75" customHeight="1" x14ac:dyDescent="0.35">
      <c r="A511" s="48" t="s">
        <v>97</v>
      </c>
      <c r="B511" s="108">
        <v>45808</v>
      </c>
      <c r="C511" s="49" t="str">
        <f>_xlfn.XLOOKUP(Sanitation!$B511,WW!A:A,WW!B:B)</f>
        <v>WW52</v>
      </c>
      <c r="D511" s="107" t="s">
        <v>100</v>
      </c>
      <c r="E511" s="107" t="s">
        <v>99</v>
      </c>
      <c r="F511" s="107" t="s">
        <v>388</v>
      </c>
      <c r="G511" s="109" t="s">
        <v>428</v>
      </c>
      <c r="H511" s="172" t="s">
        <v>497</v>
      </c>
      <c r="I511" s="107"/>
      <c r="J511" s="107"/>
      <c r="K511" s="49">
        <f>9</f>
        <v>9</v>
      </c>
      <c r="L511" s="49">
        <v>10</v>
      </c>
      <c r="M511" s="110">
        <f>Sanitation!$L511-Sanitation!$K511</f>
        <v>1</v>
      </c>
      <c r="N511" s="103"/>
      <c r="O511" s="49">
        <v>13</v>
      </c>
      <c r="P511" s="49">
        <v>20</v>
      </c>
      <c r="Q511" s="110">
        <f>Sanitation!$P511-Sanitation!$O511</f>
        <v>7</v>
      </c>
      <c r="R511" s="55"/>
    </row>
    <row r="512" spans="1:18" ht="27" customHeight="1" x14ac:dyDescent="0.35">
      <c r="A512" s="111" t="s">
        <v>97</v>
      </c>
      <c r="B512" s="112">
        <v>45808</v>
      </c>
      <c r="C512" s="113" t="str">
        <f>_xlfn.XLOOKUP(Sanitation!$B512,WW!A:A,WW!B:B)</f>
        <v>WW52</v>
      </c>
      <c r="D512" s="114" t="s">
        <v>100</v>
      </c>
      <c r="E512" s="114" t="s">
        <v>99</v>
      </c>
      <c r="F512" s="114" t="s">
        <v>399</v>
      </c>
      <c r="G512" s="115" t="s">
        <v>477</v>
      </c>
      <c r="H512" s="115"/>
      <c r="I512" s="114"/>
      <c r="J512" s="114"/>
      <c r="K512" s="113">
        <f>2</f>
        <v>2</v>
      </c>
      <c r="L512" s="113">
        <v>2</v>
      </c>
      <c r="M512" s="116">
        <f>Sanitation!$L512-Sanitation!$K512</f>
        <v>0</v>
      </c>
      <c r="N512" s="117"/>
      <c r="O512" s="113">
        <v>0</v>
      </c>
      <c r="P512" s="113">
        <v>0</v>
      </c>
      <c r="Q512" s="116">
        <f>Sanitation!$P512-Sanitation!$O512</f>
        <v>0</v>
      </c>
      <c r="R512" s="118"/>
    </row>
    <row r="513" spans="1:18" ht="46.5" customHeight="1" x14ac:dyDescent="0.35">
      <c r="A513" s="48" t="s">
        <v>97</v>
      </c>
      <c r="B513" s="108">
        <v>45808</v>
      </c>
      <c r="C513" s="49" t="str">
        <f>_xlfn.XLOOKUP(Sanitation!$B513,WW!A:A,WW!B:B)</f>
        <v>WW52</v>
      </c>
      <c r="D513" s="107" t="s">
        <v>33</v>
      </c>
      <c r="E513" s="107" t="s">
        <v>99</v>
      </c>
      <c r="F513" s="107" t="s">
        <v>390</v>
      </c>
      <c r="G513" s="109" t="s">
        <v>395</v>
      </c>
      <c r="H513" s="172" t="s">
        <v>498</v>
      </c>
      <c r="I513" s="107"/>
      <c r="J513" s="107"/>
      <c r="K513" s="49">
        <f>9</f>
        <v>9</v>
      </c>
      <c r="L513" s="49">
        <v>11</v>
      </c>
      <c r="M513" s="110">
        <f>Sanitation!$L513-Sanitation!$K513</f>
        <v>2</v>
      </c>
      <c r="N513" s="103"/>
      <c r="O513" s="49">
        <v>13</v>
      </c>
      <c r="P513" s="49">
        <v>23</v>
      </c>
      <c r="Q513" s="110">
        <f>Sanitation!$P513-Sanitation!$O513</f>
        <v>10</v>
      </c>
      <c r="R513" s="55"/>
    </row>
    <row r="514" spans="1:18" ht="27" customHeight="1" x14ac:dyDescent="0.35">
      <c r="A514" s="111" t="s">
        <v>97</v>
      </c>
      <c r="B514" s="112">
        <v>45808</v>
      </c>
      <c r="C514" s="113" t="str">
        <f>_xlfn.XLOOKUP(Sanitation!$B514,WW!A:A,WW!B:B)</f>
        <v>WW52</v>
      </c>
      <c r="D514" s="114" t="s">
        <v>33</v>
      </c>
      <c r="E514" s="114" t="s">
        <v>99</v>
      </c>
      <c r="F514" s="114" t="s">
        <v>401</v>
      </c>
      <c r="G514" s="115" t="s">
        <v>441</v>
      </c>
      <c r="H514" s="115"/>
      <c r="I514" s="114"/>
      <c r="J514" s="114"/>
      <c r="K514" s="113">
        <f>2</f>
        <v>2</v>
      </c>
      <c r="L514" s="113">
        <v>2</v>
      </c>
      <c r="M514" s="116">
        <f>Sanitation!$L514-Sanitation!$K514</f>
        <v>0</v>
      </c>
      <c r="N514" s="117"/>
      <c r="O514" s="113">
        <v>0</v>
      </c>
      <c r="P514" s="113">
        <v>0</v>
      </c>
      <c r="Q514" s="116">
        <f>Sanitation!$P514-Sanitation!$O514</f>
        <v>0</v>
      </c>
      <c r="R514" s="118"/>
    </row>
    <row r="515" spans="1:18" ht="27" customHeight="1" x14ac:dyDescent="0.35">
      <c r="A515" s="48" t="s">
        <v>97</v>
      </c>
      <c r="B515" s="108">
        <v>45808</v>
      </c>
      <c r="C515" s="49" t="str">
        <f>_xlfn.XLOOKUP(Sanitation!$B515,WW!A:A,WW!B:B)</f>
        <v>WW52</v>
      </c>
      <c r="D515" s="107" t="s">
        <v>100</v>
      </c>
      <c r="E515" s="107" t="s">
        <v>87</v>
      </c>
      <c r="F515" s="107" t="s">
        <v>392</v>
      </c>
      <c r="G515" s="109" t="s">
        <v>413</v>
      </c>
      <c r="H515" s="109"/>
      <c r="I515" s="107"/>
      <c r="J515" s="107"/>
      <c r="K515" s="49">
        <v>30</v>
      </c>
      <c r="L515" s="49">
        <v>31</v>
      </c>
      <c r="M515" s="110">
        <f>Sanitation!$L515-Sanitation!$K515</f>
        <v>1</v>
      </c>
      <c r="N515" s="103"/>
      <c r="O515" s="49">
        <v>15</v>
      </c>
      <c r="P515" s="49">
        <v>16</v>
      </c>
      <c r="Q515" s="110">
        <f>Sanitation!$P515-Sanitation!$O515</f>
        <v>1</v>
      </c>
      <c r="R515" s="55"/>
    </row>
    <row r="516" spans="1:18" ht="27" customHeight="1" x14ac:dyDescent="0.35">
      <c r="A516" s="111" t="s">
        <v>97</v>
      </c>
      <c r="B516" s="112">
        <v>45808</v>
      </c>
      <c r="C516" s="113" t="str">
        <f>_xlfn.XLOOKUP(Sanitation!$B516,WW!A:A,WW!B:B)</f>
        <v>WW52</v>
      </c>
      <c r="D516" s="114" t="s">
        <v>100</v>
      </c>
      <c r="E516" s="114" t="s">
        <v>87</v>
      </c>
      <c r="F516" s="114" t="s">
        <v>399</v>
      </c>
      <c r="G516" s="115" t="s">
        <v>402</v>
      </c>
      <c r="H516" s="115"/>
      <c r="I516" s="114"/>
      <c r="J516" s="114"/>
      <c r="K516" s="113">
        <v>2</v>
      </c>
      <c r="L516" s="113">
        <v>2</v>
      </c>
      <c r="M516" s="116">
        <f>Sanitation!$L516-Sanitation!$K516</f>
        <v>0</v>
      </c>
      <c r="N516" s="117"/>
      <c r="O516" s="113">
        <v>0</v>
      </c>
      <c r="P516" s="113">
        <v>0</v>
      </c>
      <c r="Q516" s="116">
        <f>Sanitation!$P516-Sanitation!$O516</f>
        <v>0</v>
      </c>
      <c r="R516" s="118"/>
    </row>
    <row r="517" spans="1:18" ht="17.25" customHeight="1" x14ac:dyDescent="0.35">
      <c r="A517" s="48" t="s">
        <v>97</v>
      </c>
      <c r="B517" s="108">
        <v>45808</v>
      </c>
      <c r="C517" s="49" t="str">
        <f>_xlfn.XLOOKUP(Sanitation!$B517,WW!A:A,WW!B:B)</f>
        <v>WW52</v>
      </c>
      <c r="D517" s="107" t="s">
        <v>100</v>
      </c>
      <c r="E517" s="107" t="s">
        <v>87</v>
      </c>
      <c r="F517" s="107" t="s">
        <v>394</v>
      </c>
      <c r="G517" s="109" t="s">
        <v>411</v>
      </c>
      <c r="H517" s="109"/>
      <c r="I517" s="107"/>
      <c r="J517" s="107"/>
      <c r="K517" s="49">
        <v>5</v>
      </c>
      <c r="L517" s="49">
        <v>6</v>
      </c>
      <c r="M517" s="110">
        <f>Sanitation!$L517-Sanitation!$K517</f>
        <v>1</v>
      </c>
      <c r="N517" s="103"/>
      <c r="O517" s="49">
        <v>13</v>
      </c>
      <c r="P517" s="49">
        <v>12</v>
      </c>
      <c r="Q517" s="110">
        <f>Sanitation!$P517-Sanitation!$O517</f>
        <v>-1</v>
      </c>
      <c r="R517" s="55"/>
    </row>
    <row r="518" spans="1:18" ht="14.25" customHeight="1" x14ac:dyDescent="0.35">
      <c r="A518" s="111" t="s">
        <v>97</v>
      </c>
      <c r="B518" s="112">
        <v>45808</v>
      </c>
      <c r="C518" s="113" t="str">
        <f>_xlfn.XLOOKUP(Sanitation!$B518,WW!A:A,WW!B:B)</f>
        <v>WW52</v>
      </c>
      <c r="D518" s="114" t="s">
        <v>100</v>
      </c>
      <c r="E518" s="114" t="s">
        <v>87</v>
      </c>
      <c r="F518" s="114" t="s">
        <v>403</v>
      </c>
      <c r="G518" s="115" t="s">
        <v>406</v>
      </c>
      <c r="H518" s="115"/>
      <c r="I518" s="114"/>
      <c r="J518" s="114"/>
      <c r="K518" s="113">
        <v>0</v>
      </c>
      <c r="L518" s="113">
        <v>0</v>
      </c>
      <c r="M518" s="116">
        <f>Sanitation!$L518-Sanitation!$K518</f>
        <v>0</v>
      </c>
      <c r="N518" s="117"/>
      <c r="O518" s="113">
        <v>7</v>
      </c>
      <c r="P518" s="113">
        <v>7</v>
      </c>
      <c r="Q518" s="116">
        <f>Sanitation!$P518-Sanitation!$O518</f>
        <v>0</v>
      </c>
      <c r="R518" s="118"/>
    </row>
    <row r="519" spans="1:18" ht="27" customHeight="1" x14ac:dyDescent="0.35">
      <c r="A519" s="48" t="s">
        <v>97</v>
      </c>
      <c r="B519" s="108">
        <v>45808</v>
      </c>
      <c r="C519" s="49" t="str">
        <f>_xlfn.XLOOKUP(Sanitation!$B519,WW!A:A,WW!B:B)</f>
        <v>WW52</v>
      </c>
      <c r="D519" s="107" t="s">
        <v>33</v>
      </c>
      <c r="E519" s="107" t="s">
        <v>87</v>
      </c>
      <c r="F519" s="107" t="s">
        <v>401</v>
      </c>
      <c r="G519" s="109" t="s">
        <v>400</v>
      </c>
      <c r="H519" s="109"/>
      <c r="I519" s="107"/>
      <c r="J519" s="107"/>
      <c r="K519" s="49">
        <v>2</v>
      </c>
      <c r="L519" s="49">
        <v>2</v>
      </c>
      <c r="M519" s="110">
        <f>Sanitation!$L519-Sanitation!$K519</f>
        <v>0</v>
      </c>
      <c r="N519" s="103"/>
      <c r="O519" s="49">
        <v>0</v>
      </c>
      <c r="P519" s="49">
        <v>0</v>
      </c>
      <c r="Q519" s="110">
        <f>Sanitation!$P519-Sanitation!$O519</f>
        <v>0</v>
      </c>
      <c r="R519" s="55"/>
    </row>
    <row r="520" spans="1:18" ht="18.75" customHeight="1" x14ac:dyDescent="0.35">
      <c r="A520" s="111" t="s">
        <v>97</v>
      </c>
      <c r="B520" s="112">
        <v>45808</v>
      </c>
      <c r="C520" s="113" t="str">
        <f>_xlfn.XLOOKUP(Sanitation!$B520,WW!A:A,WW!B:B)</f>
        <v>WW52</v>
      </c>
      <c r="D520" s="114" t="s">
        <v>33</v>
      </c>
      <c r="E520" s="114" t="s">
        <v>87</v>
      </c>
      <c r="F520" s="114" t="s">
        <v>396</v>
      </c>
      <c r="G520" s="115" t="s">
        <v>395</v>
      </c>
      <c r="H520" s="115" t="s">
        <v>481</v>
      </c>
      <c r="I520" s="114"/>
      <c r="J520" s="114"/>
      <c r="K520" s="113">
        <v>5</v>
      </c>
      <c r="L520" s="113">
        <v>6</v>
      </c>
      <c r="M520" s="116">
        <f>Sanitation!$L520-Sanitation!$K520</f>
        <v>1</v>
      </c>
      <c r="N520" s="117"/>
      <c r="O520" s="113">
        <v>13</v>
      </c>
      <c r="P520" s="113">
        <v>13</v>
      </c>
      <c r="Q520" s="116">
        <v>13</v>
      </c>
      <c r="R520" s="118"/>
    </row>
    <row r="521" spans="1:18" ht="18" customHeight="1" x14ac:dyDescent="0.35">
      <c r="A521" s="48" t="s">
        <v>97</v>
      </c>
      <c r="B521" s="108">
        <v>45808</v>
      </c>
      <c r="C521" s="49" t="str">
        <f>_xlfn.XLOOKUP(Sanitation!$B521,WW!A:A,WW!B:B)</f>
        <v>WW52</v>
      </c>
      <c r="D521" s="107" t="s">
        <v>33</v>
      </c>
      <c r="E521" s="107" t="s">
        <v>87</v>
      </c>
      <c r="F521" s="107" t="s">
        <v>405</v>
      </c>
      <c r="G521" s="109" t="s">
        <v>404</v>
      </c>
      <c r="H521" s="109"/>
      <c r="I521" s="107"/>
      <c r="J521" s="107"/>
      <c r="K521" s="49">
        <v>0</v>
      </c>
      <c r="L521" s="49">
        <v>0</v>
      </c>
      <c r="M521" s="110">
        <f>Sanitation!$L521-Sanitation!$K521</f>
        <v>0</v>
      </c>
      <c r="N521" s="103"/>
      <c r="O521" s="49">
        <v>7</v>
      </c>
      <c r="P521" s="49">
        <v>7</v>
      </c>
      <c r="Q521" s="110">
        <f>Sanitation!$P521-Sanitation!$O521</f>
        <v>0</v>
      </c>
      <c r="R521" s="55"/>
    </row>
    <row r="522" spans="1:18" ht="27" customHeight="1" x14ac:dyDescent="0.35">
      <c r="A522" s="111" t="s">
        <v>97</v>
      </c>
      <c r="B522" s="112">
        <v>45808</v>
      </c>
      <c r="C522" s="113" t="str">
        <f>_xlfn.XLOOKUP(Sanitation!$B522,WW!A:A,WW!B:B)</f>
        <v>WW52</v>
      </c>
      <c r="D522" s="114" t="s">
        <v>33</v>
      </c>
      <c r="E522" s="114"/>
      <c r="F522" s="114" t="s">
        <v>420</v>
      </c>
      <c r="G522" s="115" t="s">
        <v>421</v>
      </c>
      <c r="H522" s="115" t="s">
        <v>478</v>
      </c>
      <c r="I522" s="114"/>
      <c r="J522" s="114"/>
      <c r="K522" s="113">
        <v>0</v>
      </c>
      <c r="L522" s="113">
        <v>1</v>
      </c>
      <c r="M522" s="116">
        <f>Sanitation!$L522-Sanitation!$K522</f>
        <v>1</v>
      </c>
      <c r="N522" s="117"/>
      <c r="O522" s="113">
        <v>0</v>
      </c>
      <c r="P522" s="113">
        <v>0</v>
      </c>
      <c r="Q522" s="116">
        <f>Sanitation!$P522-Sanitation!$O522</f>
        <v>0</v>
      </c>
      <c r="R522" s="118"/>
    </row>
    <row r="523" spans="1:18" ht="61.5" customHeight="1" x14ac:dyDescent="0.35">
      <c r="A523" s="7" t="s">
        <v>97</v>
      </c>
      <c r="B523" s="108">
        <v>45808</v>
      </c>
      <c r="C523" s="8" t="str">
        <f>_xlfn.XLOOKUP(Sanitation!$B523,WW!A:A,WW!B:B)</f>
        <v>WW52</v>
      </c>
      <c r="D523" s="9" t="s">
        <v>103</v>
      </c>
      <c r="E523" s="9"/>
      <c r="F523" s="9" t="s">
        <v>443</v>
      </c>
      <c r="G523" s="124" t="s">
        <v>451</v>
      </c>
      <c r="H523" s="124"/>
      <c r="I523" s="9"/>
      <c r="J523" s="9"/>
      <c r="K523" s="8"/>
      <c r="L523" s="8">
        <v>10</v>
      </c>
      <c r="M523" s="125">
        <f>Sanitation!$L523-Sanitation!$K523</f>
        <v>10</v>
      </c>
      <c r="N523" s="104"/>
      <c r="O523" s="8"/>
      <c r="P523" s="8"/>
      <c r="Q523" s="125">
        <f>Sanitation!$P523-Sanitation!$O523</f>
        <v>0</v>
      </c>
      <c r="R523" s="56"/>
    </row>
    <row r="524" spans="1:18" ht="86.25" customHeight="1" x14ac:dyDescent="0.35">
      <c r="A524" s="140" t="s">
        <v>97</v>
      </c>
      <c r="B524" s="141">
        <v>45816</v>
      </c>
      <c r="C524" s="142" t="str">
        <f>_xlfn.XLOOKUP(Sanitation!$B524,WW!A:A,WW!B:B)</f>
        <v>WW01</v>
      </c>
      <c r="D524" s="143" t="s">
        <v>100</v>
      </c>
      <c r="E524" s="143" t="s">
        <v>99</v>
      </c>
      <c r="F524" s="143" t="s">
        <v>388</v>
      </c>
      <c r="G524" s="109" t="s">
        <v>428</v>
      </c>
      <c r="H524" s="172" t="s">
        <v>499</v>
      </c>
      <c r="I524" s="143"/>
      <c r="J524" s="143"/>
      <c r="K524" s="142">
        <f>9</f>
        <v>9</v>
      </c>
      <c r="L524" s="142">
        <v>9</v>
      </c>
      <c r="M524" s="145">
        <f>Sanitation!$L524-Sanitation!$K524</f>
        <v>0</v>
      </c>
      <c r="N524" s="146"/>
      <c r="O524" s="142">
        <v>13</v>
      </c>
      <c r="P524" s="142">
        <f>11+13</f>
        <v>24</v>
      </c>
      <c r="Q524" s="145">
        <f>Sanitation!$P524-Sanitation!$O524</f>
        <v>11</v>
      </c>
      <c r="R524" s="147"/>
    </row>
    <row r="525" spans="1:18" ht="30" customHeight="1" x14ac:dyDescent="0.35">
      <c r="A525" s="48" t="s">
        <v>97</v>
      </c>
      <c r="B525" s="108">
        <v>45816</v>
      </c>
      <c r="C525" s="49" t="str">
        <f>_xlfn.XLOOKUP(Sanitation!$B525,WW!A:A,WW!B:B)</f>
        <v>WW01</v>
      </c>
      <c r="D525" s="107" t="s">
        <v>100</v>
      </c>
      <c r="E525" s="107" t="s">
        <v>99</v>
      </c>
      <c r="F525" s="107" t="s">
        <v>399</v>
      </c>
      <c r="G525" s="173" t="s">
        <v>477</v>
      </c>
      <c r="H525" s="173"/>
      <c r="I525" s="107"/>
      <c r="J525" s="107"/>
      <c r="K525" s="49">
        <f>2</f>
        <v>2</v>
      </c>
      <c r="L525" s="49">
        <v>2</v>
      </c>
      <c r="M525" s="110">
        <f>Sanitation!$L525-Sanitation!$K525</f>
        <v>0</v>
      </c>
      <c r="N525" s="103"/>
      <c r="O525" s="49">
        <v>0</v>
      </c>
      <c r="P525" s="49">
        <v>0</v>
      </c>
      <c r="Q525" s="110">
        <f>Sanitation!$P525-Sanitation!$O525</f>
        <v>0</v>
      </c>
      <c r="R525" s="55"/>
    </row>
    <row r="526" spans="1:18" ht="43.5" customHeight="1" x14ac:dyDescent="0.35">
      <c r="A526" s="140" t="s">
        <v>97</v>
      </c>
      <c r="B526" s="141">
        <v>45816</v>
      </c>
      <c r="C526" s="142" t="str">
        <f>_xlfn.XLOOKUP(Sanitation!$B526,WW!A:A,WW!B:B)</f>
        <v>WW01</v>
      </c>
      <c r="D526" s="143" t="s">
        <v>33</v>
      </c>
      <c r="E526" s="143" t="s">
        <v>99</v>
      </c>
      <c r="F526" s="143" t="s">
        <v>448</v>
      </c>
      <c r="G526" s="109" t="s">
        <v>395</v>
      </c>
      <c r="H526" s="172" t="s">
        <v>500</v>
      </c>
      <c r="I526" s="143"/>
      <c r="J526" s="143"/>
      <c r="K526" s="142">
        <f>9</f>
        <v>9</v>
      </c>
      <c r="L526" s="142">
        <v>11</v>
      </c>
      <c r="M526" s="145">
        <f>Sanitation!$L526-Sanitation!$K526</f>
        <v>2</v>
      </c>
      <c r="N526" s="146"/>
      <c r="O526" s="142">
        <v>13</v>
      </c>
      <c r="P526" s="142">
        <f>13+12</f>
        <v>25</v>
      </c>
      <c r="Q526" s="145">
        <f>Sanitation!$P526-Sanitation!$O526</f>
        <v>12</v>
      </c>
      <c r="R526" s="147"/>
    </row>
    <row r="527" spans="1:18" ht="30" customHeight="1" x14ac:dyDescent="0.35">
      <c r="A527" s="48" t="s">
        <v>97</v>
      </c>
      <c r="B527" s="108">
        <v>45816</v>
      </c>
      <c r="C527" s="49" t="str">
        <f>_xlfn.XLOOKUP(Sanitation!$B527,WW!A:A,WW!B:B)</f>
        <v>WW01</v>
      </c>
      <c r="D527" s="107" t="s">
        <v>33</v>
      </c>
      <c r="E527" s="107" t="s">
        <v>99</v>
      </c>
      <c r="F527" s="107" t="s">
        <v>401</v>
      </c>
      <c r="G527" s="173" t="s">
        <v>441</v>
      </c>
      <c r="H527" s="173"/>
      <c r="I527" s="107"/>
      <c r="J527" s="107"/>
      <c r="K527" s="49">
        <f>2</f>
        <v>2</v>
      </c>
      <c r="L527" s="49">
        <v>2</v>
      </c>
      <c r="M527" s="110">
        <f>Sanitation!$L527-Sanitation!$K527</f>
        <v>0</v>
      </c>
      <c r="N527" s="103"/>
      <c r="O527" s="49">
        <v>0</v>
      </c>
      <c r="P527" s="49">
        <v>0</v>
      </c>
      <c r="Q527" s="110">
        <f>Sanitation!$P527-Sanitation!$O527</f>
        <v>0</v>
      </c>
      <c r="R527" s="55"/>
    </row>
    <row r="528" spans="1:18" ht="30" customHeight="1" x14ac:dyDescent="0.35">
      <c r="A528" s="140" t="s">
        <v>97</v>
      </c>
      <c r="B528" s="141">
        <v>45816</v>
      </c>
      <c r="C528" s="142" t="str">
        <f>_xlfn.XLOOKUP(Sanitation!$B528,WW!A:A,WW!B:B)</f>
        <v>WW01</v>
      </c>
      <c r="D528" s="143" t="s">
        <v>100</v>
      </c>
      <c r="E528" s="143" t="s">
        <v>87</v>
      </c>
      <c r="F528" s="143" t="s">
        <v>392</v>
      </c>
      <c r="G528" s="109" t="s">
        <v>413</v>
      </c>
      <c r="H528" s="109"/>
      <c r="I528" s="143"/>
      <c r="J528" s="143"/>
      <c r="K528" s="142">
        <v>30</v>
      </c>
      <c r="L528" s="142">
        <v>31</v>
      </c>
      <c r="M528" s="145">
        <f>Sanitation!$L528-Sanitation!$K528</f>
        <v>1</v>
      </c>
      <c r="N528" s="146"/>
      <c r="O528" s="142">
        <v>15</v>
      </c>
      <c r="P528" s="142">
        <v>16</v>
      </c>
      <c r="Q528" s="145">
        <f>Sanitation!$P528-Sanitation!$O528</f>
        <v>1</v>
      </c>
      <c r="R528" s="147"/>
    </row>
    <row r="529" spans="1:18" ht="30" customHeight="1" x14ac:dyDescent="0.35">
      <c r="A529" s="48" t="s">
        <v>97</v>
      </c>
      <c r="B529" s="108">
        <v>45816</v>
      </c>
      <c r="C529" s="49" t="str">
        <f>_xlfn.XLOOKUP(Sanitation!$B529,WW!A:A,WW!B:B)</f>
        <v>WW01</v>
      </c>
      <c r="D529" s="107" t="s">
        <v>100</v>
      </c>
      <c r="E529" s="107" t="s">
        <v>87</v>
      </c>
      <c r="F529" s="107" t="s">
        <v>399</v>
      </c>
      <c r="G529" s="173" t="s">
        <v>402</v>
      </c>
      <c r="H529" s="173"/>
      <c r="I529" s="107"/>
      <c r="J529" s="107"/>
      <c r="K529" s="49">
        <v>2</v>
      </c>
      <c r="L529" s="49">
        <v>2</v>
      </c>
      <c r="M529" s="110">
        <f>Sanitation!$L529-Sanitation!$K529</f>
        <v>0</v>
      </c>
      <c r="N529" s="103"/>
      <c r="O529" s="49">
        <v>0</v>
      </c>
      <c r="P529" s="49">
        <v>0</v>
      </c>
      <c r="Q529" s="110">
        <f>Sanitation!$P529-Sanitation!$O529</f>
        <v>0</v>
      </c>
      <c r="R529" s="55"/>
    </row>
    <row r="530" spans="1:18" ht="30" customHeight="1" x14ac:dyDescent="0.35">
      <c r="A530" s="140" t="s">
        <v>97</v>
      </c>
      <c r="B530" s="141">
        <v>45816</v>
      </c>
      <c r="C530" s="142" t="str">
        <f>_xlfn.XLOOKUP(Sanitation!$B530,WW!A:A,WW!B:B)</f>
        <v>WW01</v>
      </c>
      <c r="D530" s="143" t="s">
        <v>100</v>
      </c>
      <c r="E530" s="143" t="s">
        <v>87</v>
      </c>
      <c r="F530" s="143" t="s">
        <v>394</v>
      </c>
      <c r="G530" s="109" t="s">
        <v>411</v>
      </c>
      <c r="H530" s="109"/>
      <c r="I530" s="143"/>
      <c r="J530" s="143"/>
      <c r="K530" s="142">
        <v>5</v>
      </c>
      <c r="L530" s="142">
        <v>6</v>
      </c>
      <c r="M530" s="145">
        <f>Sanitation!$L530-Sanitation!$K530</f>
        <v>1</v>
      </c>
      <c r="N530" s="146"/>
      <c r="O530" s="142">
        <v>13</v>
      </c>
      <c r="P530" s="142">
        <v>13</v>
      </c>
      <c r="Q530" s="145">
        <f>Sanitation!$P530-Sanitation!$O530</f>
        <v>0</v>
      </c>
      <c r="R530" s="147"/>
    </row>
    <row r="531" spans="1:18" ht="30" customHeight="1" x14ac:dyDescent="0.35">
      <c r="A531" s="48" t="s">
        <v>97</v>
      </c>
      <c r="B531" s="108">
        <v>45816</v>
      </c>
      <c r="C531" s="49" t="str">
        <f>_xlfn.XLOOKUP(Sanitation!$B531,WW!A:A,WW!B:B)</f>
        <v>WW01</v>
      </c>
      <c r="D531" s="107" t="s">
        <v>100</v>
      </c>
      <c r="E531" s="107" t="s">
        <v>87</v>
      </c>
      <c r="F531" s="107" t="s">
        <v>403</v>
      </c>
      <c r="G531" s="173" t="s">
        <v>406</v>
      </c>
      <c r="H531" s="173"/>
      <c r="I531" s="107"/>
      <c r="J531" s="107"/>
      <c r="K531" s="49">
        <v>0</v>
      </c>
      <c r="L531" s="49">
        <v>0</v>
      </c>
      <c r="M531" s="110">
        <f>Sanitation!$L531-Sanitation!$K531</f>
        <v>0</v>
      </c>
      <c r="N531" s="103"/>
      <c r="O531" s="49">
        <v>7</v>
      </c>
      <c r="P531" s="49">
        <v>8</v>
      </c>
      <c r="Q531" s="110">
        <f>Sanitation!$P531-Sanitation!$O531</f>
        <v>1</v>
      </c>
      <c r="R531" s="55"/>
    </row>
    <row r="532" spans="1:18" ht="34.5" customHeight="1" x14ac:dyDescent="0.35">
      <c r="A532" s="140" t="s">
        <v>97</v>
      </c>
      <c r="B532" s="141">
        <v>45816</v>
      </c>
      <c r="C532" s="142" t="str">
        <f>_xlfn.XLOOKUP(Sanitation!$B532,WW!A:A,WW!B:B)</f>
        <v>WW01</v>
      </c>
      <c r="D532" s="143" t="s">
        <v>33</v>
      </c>
      <c r="E532" s="143" t="s">
        <v>87</v>
      </c>
      <c r="F532" s="143" t="s">
        <v>401</v>
      </c>
      <c r="G532" s="109" t="s">
        <v>400</v>
      </c>
      <c r="H532" s="109"/>
      <c r="I532" s="143"/>
      <c r="J532" s="143"/>
      <c r="K532" s="142">
        <v>2</v>
      </c>
      <c r="L532" s="142">
        <v>2</v>
      </c>
      <c r="M532" s="145">
        <f>Sanitation!$L532-Sanitation!$K532</f>
        <v>0</v>
      </c>
      <c r="N532" s="146"/>
      <c r="O532" s="142">
        <v>0</v>
      </c>
      <c r="P532" s="142">
        <v>0</v>
      </c>
      <c r="Q532" s="145">
        <f>Sanitation!$P532-Sanitation!$O532</f>
        <v>0</v>
      </c>
      <c r="R532" s="147"/>
    </row>
    <row r="533" spans="1:18" ht="22.5" customHeight="1" x14ac:dyDescent="0.35">
      <c r="A533" s="48" t="s">
        <v>97</v>
      </c>
      <c r="B533" s="108">
        <v>45816</v>
      </c>
      <c r="C533" s="49" t="str">
        <f>_xlfn.XLOOKUP(Sanitation!$B533,WW!A:A,WW!B:B)</f>
        <v>WW01</v>
      </c>
      <c r="D533" s="107" t="s">
        <v>33</v>
      </c>
      <c r="E533" s="107" t="s">
        <v>87</v>
      </c>
      <c r="F533" s="107" t="s">
        <v>396</v>
      </c>
      <c r="G533" s="173" t="s">
        <v>395</v>
      </c>
      <c r="H533" s="173" t="s">
        <v>481</v>
      </c>
      <c r="I533" s="107"/>
      <c r="J533" s="107"/>
      <c r="K533" s="49">
        <v>5</v>
      </c>
      <c r="L533" s="49">
        <v>6</v>
      </c>
      <c r="M533" s="110">
        <f>Sanitation!$L533-Sanitation!$K533</f>
        <v>1</v>
      </c>
      <c r="N533" s="103"/>
      <c r="O533" s="49">
        <v>13</v>
      </c>
      <c r="P533" s="49">
        <v>13</v>
      </c>
      <c r="Q533" s="110">
        <v>13</v>
      </c>
      <c r="R533" s="55"/>
    </row>
    <row r="534" spans="1:18" ht="25.5" customHeight="1" x14ac:dyDescent="0.35">
      <c r="A534" s="140" t="s">
        <v>97</v>
      </c>
      <c r="B534" s="141">
        <v>45816</v>
      </c>
      <c r="C534" s="142" t="str">
        <f>_xlfn.XLOOKUP(Sanitation!$B534,WW!A:A,WW!B:B)</f>
        <v>WW01</v>
      </c>
      <c r="D534" s="143" t="s">
        <v>33</v>
      </c>
      <c r="E534" s="143" t="s">
        <v>87</v>
      </c>
      <c r="F534" s="143" t="s">
        <v>405</v>
      </c>
      <c r="G534" s="109" t="s">
        <v>404</v>
      </c>
      <c r="H534" s="109"/>
      <c r="I534" s="143"/>
      <c r="J534" s="143"/>
      <c r="K534" s="142">
        <v>0</v>
      </c>
      <c r="L534" s="142">
        <v>0</v>
      </c>
      <c r="M534" s="145">
        <f>Sanitation!$L534-Sanitation!$K534</f>
        <v>0</v>
      </c>
      <c r="N534" s="146"/>
      <c r="O534" s="142">
        <v>7</v>
      </c>
      <c r="P534" s="142">
        <v>8</v>
      </c>
      <c r="Q534" s="145">
        <f>Sanitation!$P534-Sanitation!$O534</f>
        <v>1</v>
      </c>
      <c r="R534" s="147"/>
    </row>
    <row r="535" spans="1:18" ht="30" customHeight="1" x14ac:dyDescent="0.35">
      <c r="A535" s="48" t="s">
        <v>97</v>
      </c>
      <c r="B535" s="108">
        <v>45816</v>
      </c>
      <c r="C535" s="49" t="str">
        <f>_xlfn.XLOOKUP(Sanitation!$B535,WW!A:A,WW!B:B)</f>
        <v>WW01</v>
      </c>
      <c r="D535" s="107" t="s">
        <v>33</v>
      </c>
      <c r="E535" s="107"/>
      <c r="F535" s="107" t="s">
        <v>420</v>
      </c>
      <c r="G535" s="173" t="s">
        <v>421</v>
      </c>
      <c r="H535" s="173" t="s">
        <v>478</v>
      </c>
      <c r="I535" s="107"/>
      <c r="J535" s="107"/>
      <c r="K535" s="49">
        <v>0</v>
      </c>
      <c r="L535" s="49">
        <v>1</v>
      </c>
      <c r="M535" s="110">
        <f>Sanitation!$L535-Sanitation!$K535</f>
        <v>1</v>
      </c>
      <c r="N535" s="103"/>
      <c r="O535" s="49">
        <v>0</v>
      </c>
      <c r="P535" s="49">
        <v>0</v>
      </c>
      <c r="Q535" s="110">
        <f>Sanitation!$P535-Sanitation!$O535</f>
        <v>0</v>
      </c>
      <c r="R535" s="55"/>
    </row>
    <row r="536" spans="1:18" ht="62.25" customHeight="1" x14ac:dyDescent="0.35">
      <c r="A536" s="164" t="s">
        <v>97</v>
      </c>
      <c r="B536" s="141">
        <v>45816</v>
      </c>
      <c r="C536" s="166" t="str">
        <f>_xlfn.XLOOKUP(Sanitation!$B536,WW!A:A,WW!B:B)</f>
        <v>WW01</v>
      </c>
      <c r="D536" s="167" t="s">
        <v>103</v>
      </c>
      <c r="E536" s="167"/>
      <c r="F536" s="167" t="s">
        <v>443</v>
      </c>
      <c r="G536" s="124" t="s">
        <v>451</v>
      </c>
      <c r="H536" s="124"/>
      <c r="I536" s="167"/>
      <c r="J536" s="167"/>
      <c r="K536" s="166"/>
      <c r="L536" s="166">
        <v>10</v>
      </c>
      <c r="M536" s="169">
        <f>Sanitation!$L536-Sanitation!$K536</f>
        <v>10</v>
      </c>
      <c r="N536" s="170"/>
      <c r="O536" s="166"/>
      <c r="P536" s="166"/>
      <c r="Q536" s="169">
        <f>Sanitation!$P536-Sanitation!$O536</f>
        <v>0</v>
      </c>
      <c r="R536" s="171"/>
    </row>
    <row r="537" spans="1:18" ht="42.75" customHeight="1" x14ac:dyDescent="0.35">
      <c r="A537" s="48" t="s">
        <v>97</v>
      </c>
      <c r="B537" s="108">
        <v>45823</v>
      </c>
      <c r="C537" s="49" t="str">
        <f>_xlfn.XLOOKUP(Sanitation!$B537,WW!A:A,WW!B:B)</f>
        <v>WW02</v>
      </c>
      <c r="D537" s="107" t="s">
        <v>33</v>
      </c>
      <c r="E537" s="107" t="s">
        <v>99</v>
      </c>
      <c r="F537" s="107" t="s">
        <v>388</v>
      </c>
      <c r="G537" s="109" t="s">
        <v>428</v>
      </c>
      <c r="H537" s="175" t="s">
        <v>501</v>
      </c>
      <c r="I537" s="107"/>
      <c r="J537" s="107"/>
      <c r="K537" s="49">
        <f>9</f>
        <v>9</v>
      </c>
      <c r="L537" s="49">
        <v>10</v>
      </c>
      <c r="M537" s="110">
        <f>Sanitation!$L537-Sanitation!$K537</f>
        <v>1</v>
      </c>
      <c r="N537" s="103"/>
      <c r="O537" s="49">
        <v>13</v>
      </c>
      <c r="P537" s="49">
        <f>12+10</f>
        <v>22</v>
      </c>
      <c r="Q537" s="110">
        <f>Sanitation!$P537-Sanitation!$O537</f>
        <v>9</v>
      </c>
      <c r="R537" s="55"/>
    </row>
    <row r="538" spans="1:18" ht="35.25" customHeight="1" x14ac:dyDescent="0.35">
      <c r="A538" s="111" t="s">
        <v>97</v>
      </c>
      <c r="B538" s="112">
        <v>45823</v>
      </c>
      <c r="C538" s="113" t="str">
        <f>_xlfn.XLOOKUP(Sanitation!$B538,WW!A:A,WW!B:B)</f>
        <v>WW02</v>
      </c>
      <c r="D538" s="114" t="s">
        <v>33</v>
      </c>
      <c r="E538" s="114" t="s">
        <v>99</v>
      </c>
      <c r="F538" s="114" t="s">
        <v>401</v>
      </c>
      <c r="G538" s="115" t="s">
        <v>477</v>
      </c>
      <c r="H538" s="115"/>
      <c r="I538" s="114"/>
      <c r="J538" s="114"/>
      <c r="K538" s="113">
        <f>2</f>
        <v>2</v>
      </c>
      <c r="L538" s="113">
        <v>2</v>
      </c>
      <c r="M538" s="116">
        <f>Sanitation!$L538-Sanitation!$K538</f>
        <v>0</v>
      </c>
      <c r="N538" s="117"/>
      <c r="O538" s="113">
        <v>0</v>
      </c>
      <c r="P538" s="113">
        <v>0</v>
      </c>
      <c r="Q538" s="116">
        <f>Sanitation!$P538-Sanitation!$O538</f>
        <v>0</v>
      </c>
      <c r="R538" s="118"/>
    </row>
    <row r="539" spans="1:18" ht="53.25" customHeight="1" x14ac:dyDescent="0.35">
      <c r="A539" s="48" t="s">
        <v>97</v>
      </c>
      <c r="B539" s="108">
        <v>45823</v>
      </c>
      <c r="C539" s="49" t="str">
        <f>_xlfn.XLOOKUP(Sanitation!$B539,WW!A:A,WW!B:B)</f>
        <v>WW02</v>
      </c>
      <c r="D539" s="107" t="s">
        <v>100</v>
      </c>
      <c r="E539" s="107" t="s">
        <v>99</v>
      </c>
      <c r="F539" s="107" t="s">
        <v>390</v>
      </c>
      <c r="G539" s="109" t="s">
        <v>395</v>
      </c>
      <c r="H539" s="175" t="s">
        <v>502</v>
      </c>
      <c r="I539" s="107"/>
      <c r="J539" s="107"/>
      <c r="K539" s="49">
        <f>9</f>
        <v>9</v>
      </c>
      <c r="L539" s="49">
        <v>9</v>
      </c>
      <c r="M539" s="110">
        <f>Sanitation!$L539-Sanitation!$K539</f>
        <v>0</v>
      </c>
      <c r="N539" s="103"/>
      <c r="O539" s="49">
        <v>13</v>
      </c>
      <c r="P539" s="49">
        <f>9+13</f>
        <v>22</v>
      </c>
      <c r="Q539" s="110">
        <f>Sanitation!$P539-Sanitation!$O539</f>
        <v>9</v>
      </c>
      <c r="R539" s="55"/>
    </row>
    <row r="540" spans="1:18" ht="31.5" customHeight="1" x14ac:dyDescent="0.35">
      <c r="A540" s="111" t="s">
        <v>97</v>
      </c>
      <c r="B540" s="112">
        <v>45823</v>
      </c>
      <c r="C540" s="113" t="str">
        <f>_xlfn.XLOOKUP(Sanitation!$B540,WW!A:A,WW!B:B)</f>
        <v>WW02</v>
      </c>
      <c r="D540" s="114" t="s">
        <v>100</v>
      </c>
      <c r="E540" s="114" t="s">
        <v>99</v>
      </c>
      <c r="F540" s="114" t="s">
        <v>399</v>
      </c>
      <c r="G540" s="115" t="s">
        <v>441</v>
      </c>
      <c r="H540" s="115"/>
      <c r="I540" s="114"/>
      <c r="J540" s="114"/>
      <c r="K540" s="113">
        <f>2</f>
        <v>2</v>
      </c>
      <c r="L540" s="113">
        <v>2</v>
      </c>
      <c r="M540" s="116">
        <f>Sanitation!$L540-Sanitation!$K540</f>
        <v>0</v>
      </c>
      <c r="N540" s="117"/>
      <c r="O540" s="113">
        <v>0</v>
      </c>
      <c r="P540" s="113">
        <v>0</v>
      </c>
      <c r="Q540" s="116">
        <f>Sanitation!$P540-Sanitation!$O540</f>
        <v>0</v>
      </c>
      <c r="R540" s="118"/>
    </row>
    <row r="541" spans="1:18" ht="24" customHeight="1" x14ac:dyDescent="0.35">
      <c r="A541" s="48" t="s">
        <v>97</v>
      </c>
      <c r="B541" s="108">
        <v>45823</v>
      </c>
      <c r="C541" s="49" t="str">
        <f>_xlfn.XLOOKUP(Sanitation!$B541,WW!A:A,WW!B:B)</f>
        <v>WW02</v>
      </c>
      <c r="D541" s="107" t="s">
        <v>100</v>
      </c>
      <c r="E541" s="107" t="s">
        <v>87</v>
      </c>
      <c r="F541" s="107" t="s">
        <v>392</v>
      </c>
      <c r="G541" s="109" t="s">
        <v>413</v>
      </c>
      <c r="H541" s="109" t="s">
        <v>481</v>
      </c>
      <c r="I541" s="107"/>
      <c r="J541" s="107"/>
      <c r="K541" s="49">
        <v>30</v>
      </c>
      <c r="L541" s="49">
        <v>31</v>
      </c>
      <c r="M541" s="110">
        <f>Sanitation!$L541-Sanitation!$K541</f>
        <v>1</v>
      </c>
      <c r="N541" s="103"/>
      <c r="O541" s="49">
        <v>15</v>
      </c>
      <c r="P541" s="49">
        <v>16</v>
      </c>
      <c r="Q541" s="110">
        <f>Sanitation!$P541-Sanitation!$O541</f>
        <v>1</v>
      </c>
      <c r="R541" s="55"/>
    </row>
    <row r="542" spans="1:18" ht="36" customHeight="1" x14ac:dyDescent="0.35">
      <c r="A542" s="111" t="s">
        <v>97</v>
      </c>
      <c r="B542" s="112">
        <v>45823</v>
      </c>
      <c r="C542" s="113" t="str">
        <f>_xlfn.XLOOKUP(Sanitation!$B542,WW!A:A,WW!B:B)</f>
        <v>WW02</v>
      </c>
      <c r="D542" s="114" t="s">
        <v>100</v>
      </c>
      <c r="E542" s="114" t="s">
        <v>87</v>
      </c>
      <c r="F542" s="114" t="s">
        <v>399</v>
      </c>
      <c r="G542" s="115" t="s">
        <v>400</v>
      </c>
      <c r="H542" s="115"/>
      <c r="I542" s="114"/>
      <c r="J542" s="114"/>
      <c r="K542" s="113">
        <v>2</v>
      </c>
      <c r="L542" s="113">
        <v>2</v>
      </c>
      <c r="M542" s="116">
        <f>Sanitation!$L542-Sanitation!$K542</f>
        <v>0</v>
      </c>
      <c r="N542" s="117"/>
      <c r="O542" s="113">
        <v>0</v>
      </c>
      <c r="P542" s="113">
        <v>0</v>
      </c>
      <c r="Q542" s="116">
        <f>Sanitation!$P542-Sanitation!$O542</f>
        <v>0</v>
      </c>
      <c r="R542" s="118"/>
    </row>
    <row r="543" spans="1:18" ht="22.5" customHeight="1" x14ac:dyDescent="0.35">
      <c r="A543" s="48" t="s">
        <v>97</v>
      </c>
      <c r="B543" s="108">
        <v>45823</v>
      </c>
      <c r="C543" s="49" t="str">
        <f>_xlfn.XLOOKUP(Sanitation!$B543,WW!A:A,WW!B:B)</f>
        <v>WW02</v>
      </c>
      <c r="D543" s="107" t="s">
        <v>100</v>
      </c>
      <c r="E543" s="107" t="s">
        <v>87</v>
      </c>
      <c r="F543" s="107" t="s">
        <v>394</v>
      </c>
      <c r="G543" s="109" t="s">
        <v>427</v>
      </c>
      <c r="H543" s="109"/>
      <c r="I543" s="107"/>
      <c r="J543" s="107"/>
      <c r="K543" s="49">
        <v>5</v>
      </c>
      <c r="L543" s="49">
        <v>6</v>
      </c>
      <c r="M543" s="110">
        <f>Sanitation!$L543-Sanitation!$K543</f>
        <v>1</v>
      </c>
      <c r="N543" s="103"/>
      <c r="O543" s="49">
        <v>13</v>
      </c>
      <c r="P543" s="49">
        <v>13</v>
      </c>
      <c r="Q543" s="110">
        <f>Sanitation!$P543-Sanitation!$O543</f>
        <v>0</v>
      </c>
      <c r="R543" s="55"/>
    </row>
    <row r="544" spans="1:18" ht="24" customHeight="1" x14ac:dyDescent="0.35">
      <c r="A544" s="111" t="s">
        <v>97</v>
      </c>
      <c r="B544" s="112">
        <v>45823</v>
      </c>
      <c r="C544" s="113" t="str">
        <f>_xlfn.XLOOKUP(Sanitation!$B544,WW!A:A,WW!B:B)</f>
        <v>WW02</v>
      </c>
      <c r="D544" s="114" t="s">
        <v>100</v>
      </c>
      <c r="E544" s="114" t="s">
        <v>87</v>
      </c>
      <c r="F544" s="114" t="s">
        <v>403</v>
      </c>
      <c r="G544" s="115" t="s">
        <v>404</v>
      </c>
      <c r="H544" s="115"/>
      <c r="I544" s="114"/>
      <c r="J544" s="114"/>
      <c r="K544" s="113">
        <v>0</v>
      </c>
      <c r="L544" s="113">
        <v>0</v>
      </c>
      <c r="M544" s="116">
        <f>Sanitation!$L544-Sanitation!$K544</f>
        <v>0</v>
      </c>
      <c r="N544" s="117"/>
      <c r="O544" s="113">
        <v>7</v>
      </c>
      <c r="P544" s="113">
        <v>7</v>
      </c>
      <c r="Q544" s="116">
        <f>Sanitation!$P544-Sanitation!$O544</f>
        <v>0</v>
      </c>
      <c r="R544" s="118"/>
    </row>
    <row r="545" spans="1:18" ht="37.5" customHeight="1" x14ac:dyDescent="0.35">
      <c r="A545" s="48" t="s">
        <v>97</v>
      </c>
      <c r="B545" s="108">
        <v>45823</v>
      </c>
      <c r="C545" s="49" t="str">
        <f>_xlfn.XLOOKUP(Sanitation!$B545,WW!A:A,WW!B:B)</f>
        <v>WW02</v>
      </c>
      <c r="D545" s="107" t="s">
        <v>33</v>
      </c>
      <c r="E545" s="107" t="s">
        <v>87</v>
      </c>
      <c r="F545" s="107" t="s">
        <v>401</v>
      </c>
      <c r="G545" s="109" t="s">
        <v>402</v>
      </c>
      <c r="H545" s="109"/>
      <c r="I545" s="107"/>
      <c r="J545" s="107"/>
      <c r="K545" s="49">
        <v>2</v>
      </c>
      <c r="L545" s="49">
        <v>2</v>
      </c>
      <c r="M545" s="110">
        <f>Sanitation!$L545-Sanitation!$K545</f>
        <v>0</v>
      </c>
      <c r="N545" s="103"/>
      <c r="O545" s="49">
        <v>0</v>
      </c>
      <c r="P545" s="49">
        <v>0</v>
      </c>
      <c r="Q545" s="110">
        <f>Sanitation!$P545-Sanitation!$O545</f>
        <v>0</v>
      </c>
      <c r="R545" s="55"/>
    </row>
    <row r="546" spans="1:18" ht="24" customHeight="1" x14ac:dyDescent="0.35">
      <c r="A546" s="111" t="s">
        <v>97</v>
      </c>
      <c r="B546" s="112">
        <v>45823</v>
      </c>
      <c r="C546" s="113" t="str">
        <f>_xlfn.XLOOKUP(Sanitation!$B546,WW!A:A,WW!B:B)</f>
        <v>WW02</v>
      </c>
      <c r="D546" s="114" t="s">
        <v>33</v>
      </c>
      <c r="E546" s="114" t="s">
        <v>87</v>
      </c>
      <c r="F546" s="114" t="s">
        <v>396</v>
      </c>
      <c r="G546" s="115" t="s">
        <v>395</v>
      </c>
      <c r="H546" s="115" t="s">
        <v>481</v>
      </c>
      <c r="I546" s="114"/>
      <c r="J546" s="114"/>
      <c r="K546" s="113">
        <v>5</v>
      </c>
      <c r="L546" s="113">
        <v>6</v>
      </c>
      <c r="M546" s="116">
        <f>Sanitation!$L546-Sanitation!$K546</f>
        <v>1</v>
      </c>
      <c r="N546" s="117"/>
      <c r="O546" s="113">
        <v>13</v>
      </c>
      <c r="P546" s="113">
        <v>13</v>
      </c>
      <c r="Q546" s="116">
        <v>13</v>
      </c>
      <c r="R546" s="118"/>
    </row>
    <row r="547" spans="1:18" ht="24" customHeight="1" x14ac:dyDescent="0.35">
      <c r="A547" s="48" t="s">
        <v>97</v>
      </c>
      <c r="B547" s="108">
        <v>45823</v>
      </c>
      <c r="C547" s="49" t="str">
        <f>_xlfn.XLOOKUP(Sanitation!$B547,WW!A:A,WW!B:B)</f>
        <v>WW02</v>
      </c>
      <c r="D547" s="107" t="s">
        <v>33</v>
      </c>
      <c r="E547" s="107" t="s">
        <v>87</v>
      </c>
      <c r="F547" s="107" t="s">
        <v>405</v>
      </c>
      <c r="G547" s="109" t="s">
        <v>404</v>
      </c>
      <c r="H547" s="109"/>
      <c r="I547" s="107"/>
      <c r="J547" s="107"/>
      <c r="K547" s="49">
        <v>0</v>
      </c>
      <c r="L547" s="49">
        <v>0</v>
      </c>
      <c r="M547" s="110">
        <f>Sanitation!$L547-Sanitation!$K547</f>
        <v>0</v>
      </c>
      <c r="N547" s="103"/>
      <c r="O547" s="49">
        <v>7</v>
      </c>
      <c r="P547" s="49">
        <v>7</v>
      </c>
      <c r="Q547" s="110">
        <f>Sanitation!$P547-Sanitation!$O547</f>
        <v>0</v>
      </c>
      <c r="R547" s="55"/>
    </row>
    <row r="548" spans="1:18" ht="35.25" customHeight="1" x14ac:dyDescent="0.35">
      <c r="A548" s="111" t="s">
        <v>97</v>
      </c>
      <c r="B548" s="112">
        <v>45823</v>
      </c>
      <c r="C548" s="113" t="str">
        <f>_xlfn.XLOOKUP(Sanitation!$B548,WW!A:A,WW!B:B)</f>
        <v>WW02</v>
      </c>
      <c r="D548" s="114" t="s">
        <v>33</v>
      </c>
      <c r="E548" s="114"/>
      <c r="F548" s="114" t="s">
        <v>420</v>
      </c>
      <c r="G548" s="115" t="s">
        <v>421</v>
      </c>
      <c r="H548" s="115" t="s">
        <v>478</v>
      </c>
      <c r="I548" s="114"/>
      <c r="J548" s="114"/>
      <c r="K548" s="113">
        <v>0</v>
      </c>
      <c r="L548" s="113">
        <v>1</v>
      </c>
      <c r="M548" s="116">
        <f>Sanitation!$L548-Sanitation!$K548</f>
        <v>1</v>
      </c>
      <c r="N548" s="117"/>
      <c r="O548" s="113">
        <v>0</v>
      </c>
      <c r="P548" s="113">
        <v>0</v>
      </c>
      <c r="Q548" s="116">
        <f>Sanitation!$P548-Sanitation!$O548</f>
        <v>0</v>
      </c>
      <c r="R548" s="118"/>
    </row>
    <row r="549" spans="1:18" ht="72.75" customHeight="1" x14ac:dyDescent="0.35">
      <c r="A549" s="7" t="s">
        <v>97</v>
      </c>
      <c r="B549" s="108">
        <v>45823</v>
      </c>
      <c r="C549" s="8" t="str">
        <f>_xlfn.XLOOKUP(Sanitation!$B549,WW!A:A,WW!B:B)</f>
        <v>WW02</v>
      </c>
      <c r="D549" s="9" t="s">
        <v>103</v>
      </c>
      <c r="E549" s="9"/>
      <c r="F549" s="9" t="s">
        <v>443</v>
      </c>
      <c r="G549" s="124" t="s">
        <v>451</v>
      </c>
      <c r="H549" s="124"/>
      <c r="I549" s="9"/>
      <c r="J549" s="9"/>
      <c r="K549" s="8"/>
      <c r="L549" s="8">
        <v>10</v>
      </c>
      <c r="M549" s="125">
        <f>Sanitation!$L549-Sanitation!$K549</f>
        <v>10</v>
      </c>
      <c r="N549" s="104"/>
      <c r="O549" s="8"/>
      <c r="P549" s="8"/>
      <c r="Q549" s="125">
        <f>Sanitation!$P549-Sanitation!$O549</f>
        <v>0</v>
      </c>
      <c r="R549" s="56"/>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CFBD4-71DE-4CA2-8355-7528D300BD29}">
  <sheetPr>
    <tabColor theme="5" tint="-0.249977111117893"/>
  </sheetPr>
  <dimension ref="B2:P429"/>
  <sheetViews>
    <sheetView showGridLines="0" zoomScale="85" zoomScaleNormal="85" workbookViewId="0">
      <selection activeCell="H332" sqref="H332"/>
    </sheetView>
  </sheetViews>
  <sheetFormatPr defaultRowHeight="14.5" x14ac:dyDescent="0.35"/>
  <cols>
    <col min="1" max="1" width="4.1796875" customWidth="1"/>
    <col min="2" max="2" width="25.26953125" bestFit="1" customWidth="1"/>
    <col min="3" max="3" width="20.1796875" customWidth="1"/>
    <col min="4" max="4" width="23.7265625" customWidth="1"/>
    <col min="5" max="5" width="15" customWidth="1"/>
    <col min="6" max="6" width="17.453125" customWidth="1"/>
    <col min="7" max="7" width="15.1796875" customWidth="1"/>
    <col min="8" max="8" width="15.81640625" customWidth="1"/>
    <col min="9" max="9" width="21.81640625" customWidth="1"/>
    <col min="10" max="10" width="42.1796875" customWidth="1"/>
  </cols>
  <sheetData>
    <row r="2" spans="2:16" x14ac:dyDescent="0.35">
      <c r="B2" s="15" t="s">
        <v>47</v>
      </c>
    </row>
    <row r="3" spans="2:16" ht="7.5" customHeight="1" x14ac:dyDescent="0.35"/>
    <row r="4" spans="2:16" x14ac:dyDescent="0.35">
      <c r="B4" s="180" t="s">
        <v>4</v>
      </c>
      <c r="C4" s="180" t="s">
        <v>3</v>
      </c>
      <c r="D4" s="180" t="s">
        <v>123</v>
      </c>
      <c r="E4" s="64" t="s">
        <v>6</v>
      </c>
      <c r="F4" s="64" t="s">
        <v>7</v>
      </c>
      <c r="G4" s="64" t="s">
        <v>124</v>
      </c>
      <c r="H4" s="64" t="s">
        <v>9</v>
      </c>
      <c r="I4" s="64" t="s">
        <v>10</v>
      </c>
      <c r="J4" s="181" t="s">
        <v>125</v>
      </c>
      <c r="M4" s="62" t="s">
        <v>126</v>
      </c>
      <c r="N4" s="62" t="s">
        <v>127</v>
      </c>
      <c r="O4" s="62" t="s">
        <v>128</v>
      </c>
      <c r="P4" s="63">
        <v>45672</v>
      </c>
    </row>
    <row r="5" spans="2:16" ht="15.5" x14ac:dyDescent="0.35">
      <c r="B5" s="180"/>
      <c r="C5" s="180"/>
      <c r="D5" s="180"/>
      <c r="E5" s="182" t="s">
        <v>47</v>
      </c>
      <c r="F5" s="182"/>
      <c r="G5" s="182"/>
      <c r="H5" s="182"/>
      <c r="I5" s="182"/>
      <c r="J5" s="181"/>
      <c r="M5" s="62" t="s">
        <v>129</v>
      </c>
      <c r="N5" s="62" t="s">
        <v>130</v>
      </c>
      <c r="O5" s="62" t="s">
        <v>131</v>
      </c>
      <c r="P5" s="63">
        <v>45671</v>
      </c>
    </row>
    <row r="6" spans="2:16" ht="15.5" x14ac:dyDescent="0.35">
      <c r="B6" s="65" t="s">
        <v>78</v>
      </c>
      <c r="C6" s="66" t="s">
        <v>85</v>
      </c>
      <c r="D6" s="67">
        <v>23</v>
      </c>
      <c r="E6" s="67">
        <v>28</v>
      </c>
      <c r="F6" s="67">
        <f>E6-D6</f>
        <v>5</v>
      </c>
      <c r="G6" s="67"/>
      <c r="H6" s="67"/>
      <c r="I6" s="67">
        <f>H6-G6</f>
        <v>0</v>
      </c>
      <c r="J6" s="68" t="s">
        <v>132</v>
      </c>
      <c r="M6" s="62" t="s">
        <v>133</v>
      </c>
      <c r="N6" s="62" t="s">
        <v>130</v>
      </c>
      <c r="O6" s="62" t="s">
        <v>131</v>
      </c>
      <c r="P6" s="63">
        <v>45688</v>
      </c>
    </row>
    <row r="7" spans="2:16" ht="15.5" x14ac:dyDescent="0.35">
      <c r="B7" s="65" t="s">
        <v>69</v>
      </c>
      <c r="C7" s="66" t="s">
        <v>76</v>
      </c>
      <c r="D7" s="67">
        <v>58</v>
      </c>
      <c r="E7" s="67">
        <v>59</v>
      </c>
      <c r="F7" s="67">
        <f t="shared" ref="F7:F15" si="0">E7-D7</f>
        <v>1</v>
      </c>
      <c r="G7" s="67"/>
      <c r="H7" s="67"/>
      <c r="I7" s="67">
        <f t="shared" ref="I7:I15" si="1">H7-G7</f>
        <v>0</v>
      </c>
      <c r="J7" s="68"/>
      <c r="M7" s="62" t="s">
        <v>134</v>
      </c>
      <c r="N7" s="62" t="s">
        <v>127</v>
      </c>
      <c r="O7" s="62" t="s">
        <v>128</v>
      </c>
      <c r="P7" s="63">
        <v>45666</v>
      </c>
    </row>
    <row r="8" spans="2:16" ht="15.5" x14ac:dyDescent="0.35">
      <c r="B8" s="65" t="s">
        <v>71</v>
      </c>
      <c r="C8" s="66" t="s">
        <v>70</v>
      </c>
      <c r="D8" s="67">
        <v>59</v>
      </c>
      <c r="E8" s="67">
        <v>56</v>
      </c>
      <c r="F8" s="67">
        <f t="shared" si="0"/>
        <v>-3</v>
      </c>
      <c r="G8" s="67"/>
      <c r="H8" s="67"/>
      <c r="I8" s="67">
        <f t="shared" si="1"/>
        <v>0</v>
      </c>
      <c r="J8" s="68" t="s">
        <v>135</v>
      </c>
      <c r="M8" s="62"/>
      <c r="N8" s="62"/>
      <c r="O8" s="62"/>
      <c r="P8" s="63"/>
    </row>
    <row r="9" spans="2:16" ht="15.5" x14ac:dyDescent="0.35">
      <c r="B9" s="65" t="s">
        <v>73</v>
      </c>
      <c r="C9" s="66" t="s">
        <v>72</v>
      </c>
      <c r="D9" s="67">
        <v>59</v>
      </c>
      <c r="E9" s="67">
        <v>57</v>
      </c>
      <c r="F9" s="67">
        <f t="shared" si="0"/>
        <v>-2</v>
      </c>
      <c r="G9" s="67"/>
      <c r="H9" s="67"/>
      <c r="I9" s="67">
        <f t="shared" si="1"/>
        <v>0</v>
      </c>
      <c r="J9" s="68" t="s">
        <v>136</v>
      </c>
      <c r="M9" s="62"/>
      <c r="N9" s="62"/>
      <c r="O9" s="62"/>
      <c r="P9" s="63"/>
    </row>
    <row r="10" spans="2:16" ht="15.5" x14ac:dyDescent="0.35">
      <c r="B10" s="65" t="s">
        <v>74</v>
      </c>
      <c r="C10" s="66" t="s">
        <v>86</v>
      </c>
      <c r="D10" s="67">
        <v>59</v>
      </c>
      <c r="E10" s="67">
        <v>58</v>
      </c>
      <c r="F10" s="67">
        <f t="shared" si="0"/>
        <v>-1</v>
      </c>
      <c r="G10" s="67"/>
      <c r="H10" s="67"/>
      <c r="I10" s="67">
        <f t="shared" si="1"/>
        <v>0</v>
      </c>
      <c r="J10" s="68" t="s">
        <v>137</v>
      </c>
    </row>
    <row r="11" spans="2:16" ht="15.5" x14ac:dyDescent="0.35">
      <c r="B11" s="65" t="s">
        <v>80</v>
      </c>
      <c r="C11" s="66" t="s">
        <v>138</v>
      </c>
      <c r="D11" s="67">
        <v>4</v>
      </c>
      <c r="E11" s="67">
        <v>3</v>
      </c>
      <c r="F11" s="67">
        <f t="shared" si="0"/>
        <v>-1</v>
      </c>
      <c r="G11" s="67"/>
      <c r="H11" s="67"/>
      <c r="I11" s="67">
        <f t="shared" si="1"/>
        <v>0</v>
      </c>
      <c r="J11" s="68" t="s">
        <v>139</v>
      </c>
    </row>
    <row r="12" spans="2:16" ht="15.5" x14ac:dyDescent="0.35">
      <c r="B12" s="65" t="s">
        <v>79</v>
      </c>
      <c r="C12" s="66" t="s">
        <v>70</v>
      </c>
      <c r="D12" s="67">
        <v>3</v>
      </c>
      <c r="E12" s="67">
        <v>1</v>
      </c>
      <c r="F12" s="67">
        <f t="shared" si="0"/>
        <v>-2</v>
      </c>
      <c r="G12" s="67">
        <v>27</v>
      </c>
      <c r="H12" s="67">
        <v>25</v>
      </c>
      <c r="I12" s="67">
        <f t="shared" si="1"/>
        <v>-2</v>
      </c>
      <c r="J12" s="68" t="s">
        <v>140</v>
      </c>
    </row>
    <row r="13" spans="2:16" ht="15.5" x14ac:dyDescent="0.35">
      <c r="B13" s="65" t="s">
        <v>77</v>
      </c>
      <c r="C13" s="66" t="s">
        <v>85</v>
      </c>
      <c r="D13" s="67">
        <v>10</v>
      </c>
      <c r="E13" s="67">
        <v>10</v>
      </c>
      <c r="F13" s="67">
        <f t="shared" si="0"/>
        <v>0</v>
      </c>
      <c r="G13" s="67">
        <v>1</v>
      </c>
      <c r="H13" s="67">
        <v>1</v>
      </c>
      <c r="I13" s="67">
        <f t="shared" si="1"/>
        <v>0</v>
      </c>
      <c r="J13" s="68"/>
    </row>
    <row r="14" spans="2:16" ht="15.5" x14ac:dyDescent="0.35">
      <c r="B14" s="65" t="s">
        <v>141</v>
      </c>
      <c r="C14" s="66" t="s">
        <v>72</v>
      </c>
      <c r="D14" s="67">
        <v>3</v>
      </c>
      <c r="E14" s="67">
        <v>5</v>
      </c>
      <c r="F14" s="67">
        <f t="shared" si="0"/>
        <v>2</v>
      </c>
      <c r="G14" s="67">
        <v>6</v>
      </c>
      <c r="H14" s="67">
        <v>5</v>
      </c>
      <c r="I14" s="67">
        <f t="shared" si="1"/>
        <v>-1</v>
      </c>
      <c r="J14" s="68"/>
    </row>
    <row r="15" spans="2:16" ht="15.5" x14ac:dyDescent="0.35">
      <c r="B15" s="65" t="s">
        <v>75</v>
      </c>
      <c r="C15" s="66" t="s">
        <v>86</v>
      </c>
      <c r="D15" s="67">
        <v>11</v>
      </c>
      <c r="E15" s="67">
        <v>10</v>
      </c>
      <c r="F15" s="67">
        <f t="shared" si="0"/>
        <v>-1</v>
      </c>
      <c r="G15" s="67">
        <v>15</v>
      </c>
      <c r="H15" s="67">
        <v>14</v>
      </c>
      <c r="I15" s="67">
        <f t="shared" si="1"/>
        <v>-1</v>
      </c>
      <c r="J15" s="68" t="s">
        <v>142</v>
      </c>
    </row>
    <row r="16" spans="2:16" ht="15.5" x14ac:dyDescent="0.35">
      <c r="B16" s="69" t="s">
        <v>114</v>
      </c>
      <c r="C16" s="70"/>
      <c r="D16" s="71">
        <f>SUM(D6:D15)</f>
        <v>289</v>
      </c>
      <c r="E16" s="72">
        <f t="shared" ref="E16:I16" si="2">SUM(E6:E15)</f>
        <v>287</v>
      </c>
      <c r="F16" s="72">
        <f t="shared" si="2"/>
        <v>-2</v>
      </c>
      <c r="G16" s="72">
        <f t="shared" si="2"/>
        <v>49</v>
      </c>
      <c r="H16" s="72">
        <f t="shared" si="2"/>
        <v>45</v>
      </c>
      <c r="I16" s="72">
        <f t="shared" si="2"/>
        <v>-4</v>
      </c>
      <c r="J16" s="59"/>
    </row>
    <row r="18" spans="2:10" x14ac:dyDescent="0.35">
      <c r="B18" s="60" t="s">
        <v>143</v>
      </c>
    </row>
    <row r="20" spans="2:10" x14ac:dyDescent="0.35">
      <c r="B20" s="61" t="s">
        <v>144</v>
      </c>
      <c r="C20" s="61" t="s">
        <v>145</v>
      </c>
      <c r="D20" s="61" t="s">
        <v>146</v>
      </c>
      <c r="E20" s="61" t="s">
        <v>147</v>
      </c>
    </row>
    <row r="21" spans="2:10" x14ac:dyDescent="0.35">
      <c r="B21" s="62" t="s">
        <v>148</v>
      </c>
      <c r="C21" s="62" t="s">
        <v>149</v>
      </c>
      <c r="D21" s="62" t="s">
        <v>150</v>
      </c>
      <c r="E21" s="63">
        <v>45698</v>
      </c>
    </row>
    <row r="22" spans="2:10" x14ac:dyDescent="0.35">
      <c r="B22" s="86"/>
      <c r="C22" s="86"/>
      <c r="D22" s="86"/>
      <c r="E22" s="87"/>
    </row>
    <row r="23" spans="2:10" x14ac:dyDescent="0.35">
      <c r="B23" s="15" t="s">
        <v>49</v>
      </c>
    </row>
    <row r="25" spans="2:10" x14ac:dyDescent="0.35">
      <c r="B25" s="180" t="s">
        <v>4</v>
      </c>
      <c r="C25" s="180" t="s">
        <v>3</v>
      </c>
      <c r="D25" s="180" t="s">
        <v>123</v>
      </c>
      <c r="E25" s="64" t="s">
        <v>6</v>
      </c>
      <c r="F25" s="64" t="s">
        <v>7</v>
      </c>
      <c r="G25" s="64" t="s">
        <v>124</v>
      </c>
      <c r="H25" s="64" t="s">
        <v>9</v>
      </c>
      <c r="I25" s="64" t="s">
        <v>10</v>
      </c>
      <c r="J25" s="181" t="s">
        <v>125</v>
      </c>
    </row>
    <row r="26" spans="2:10" ht="15.5" x14ac:dyDescent="0.35">
      <c r="B26" s="180"/>
      <c r="C26" s="180"/>
      <c r="D26" s="180"/>
      <c r="E26" s="182" t="s">
        <v>49</v>
      </c>
      <c r="F26" s="182"/>
      <c r="G26" s="182"/>
      <c r="H26" s="182"/>
      <c r="I26" s="182"/>
      <c r="J26" s="181"/>
    </row>
    <row r="27" spans="2:10" ht="15.5" x14ac:dyDescent="0.35">
      <c r="B27" s="65" t="s">
        <v>78</v>
      </c>
      <c r="C27" s="66" t="s">
        <v>85</v>
      </c>
      <c r="D27" s="67">
        <v>23</v>
      </c>
      <c r="E27" s="67">
        <v>28</v>
      </c>
      <c r="F27" s="67">
        <f>E27-D27</f>
        <v>5</v>
      </c>
      <c r="G27" s="67"/>
      <c r="H27" s="67"/>
      <c r="I27" s="67">
        <f>H27-G27</f>
        <v>0</v>
      </c>
      <c r="J27" s="68" t="s">
        <v>132</v>
      </c>
    </row>
    <row r="28" spans="2:10" ht="15.5" x14ac:dyDescent="0.35">
      <c r="B28" s="65" t="s">
        <v>69</v>
      </c>
      <c r="C28" s="66" t="s">
        <v>76</v>
      </c>
      <c r="D28" s="67">
        <v>58</v>
      </c>
      <c r="E28" s="67">
        <v>59</v>
      </c>
      <c r="F28" s="67">
        <f t="shared" ref="F28:F36" si="3">E28-D28</f>
        <v>1</v>
      </c>
      <c r="G28" s="67"/>
      <c r="H28" s="67"/>
      <c r="I28" s="67">
        <f t="shared" ref="I28:I36" si="4">H28-G28</f>
        <v>0</v>
      </c>
      <c r="J28" s="68"/>
    </row>
    <row r="29" spans="2:10" ht="15.5" x14ac:dyDescent="0.35">
      <c r="B29" s="65" t="s">
        <v>71</v>
      </c>
      <c r="C29" s="66" t="s">
        <v>70</v>
      </c>
      <c r="D29" s="67">
        <v>59</v>
      </c>
      <c r="E29" s="67">
        <v>58</v>
      </c>
      <c r="F29" s="67">
        <f t="shared" si="3"/>
        <v>-1</v>
      </c>
      <c r="G29" s="67"/>
      <c r="H29" s="67"/>
      <c r="I29" s="67">
        <f t="shared" si="4"/>
        <v>0</v>
      </c>
      <c r="J29" s="68" t="s">
        <v>151</v>
      </c>
    </row>
    <row r="30" spans="2:10" ht="15.5" x14ac:dyDescent="0.35">
      <c r="B30" s="65" t="s">
        <v>73</v>
      </c>
      <c r="C30" s="66" t="s">
        <v>72</v>
      </c>
      <c r="D30" s="67">
        <v>59</v>
      </c>
      <c r="E30" s="67">
        <v>59</v>
      </c>
      <c r="F30" s="67">
        <f t="shared" si="3"/>
        <v>0</v>
      </c>
      <c r="G30" s="67"/>
      <c r="H30" s="67"/>
      <c r="I30" s="67">
        <f t="shared" si="4"/>
        <v>0</v>
      </c>
      <c r="J30" s="68"/>
    </row>
    <row r="31" spans="2:10" ht="15.5" x14ac:dyDescent="0.35">
      <c r="B31" s="65" t="s">
        <v>74</v>
      </c>
      <c r="C31" s="66" t="s">
        <v>86</v>
      </c>
      <c r="D31" s="67">
        <v>59</v>
      </c>
      <c r="E31" s="67">
        <v>59</v>
      </c>
      <c r="F31" s="67">
        <f t="shared" si="3"/>
        <v>0</v>
      </c>
      <c r="G31" s="67"/>
      <c r="H31" s="67"/>
      <c r="I31" s="67">
        <f t="shared" si="4"/>
        <v>0</v>
      </c>
      <c r="J31" s="68"/>
    </row>
    <row r="32" spans="2:10" ht="15.5" x14ac:dyDescent="0.35">
      <c r="B32" s="65" t="s">
        <v>80</v>
      </c>
      <c r="C32" s="66" t="s">
        <v>138</v>
      </c>
      <c r="D32" s="67">
        <v>4</v>
      </c>
      <c r="E32" s="67">
        <v>3</v>
      </c>
      <c r="F32" s="67">
        <f t="shared" si="3"/>
        <v>-1</v>
      </c>
      <c r="G32" s="67"/>
      <c r="H32" s="67"/>
      <c r="I32" s="67">
        <f t="shared" si="4"/>
        <v>0</v>
      </c>
      <c r="J32" s="68" t="s">
        <v>139</v>
      </c>
    </row>
    <row r="33" spans="2:10" ht="15.5" x14ac:dyDescent="0.35">
      <c r="B33" s="65" t="s">
        <v>79</v>
      </c>
      <c r="C33" s="66" t="s">
        <v>70</v>
      </c>
      <c r="D33" s="67">
        <v>3</v>
      </c>
      <c r="E33" s="67">
        <v>1</v>
      </c>
      <c r="F33" s="67">
        <f t="shared" si="3"/>
        <v>-2</v>
      </c>
      <c r="G33" s="67">
        <v>27</v>
      </c>
      <c r="H33" s="67">
        <v>22</v>
      </c>
      <c r="I33" s="67">
        <f t="shared" si="4"/>
        <v>-5</v>
      </c>
      <c r="J33" s="68" t="s">
        <v>152</v>
      </c>
    </row>
    <row r="34" spans="2:10" ht="15.5" x14ac:dyDescent="0.35">
      <c r="B34" s="65" t="s">
        <v>77</v>
      </c>
      <c r="C34" s="66" t="s">
        <v>85</v>
      </c>
      <c r="D34" s="67">
        <v>10</v>
      </c>
      <c r="E34" s="67">
        <v>10</v>
      </c>
      <c r="F34" s="67">
        <f t="shared" si="3"/>
        <v>0</v>
      </c>
      <c r="G34" s="67">
        <v>1</v>
      </c>
      <c r="H34" s="67">
        <v>1</v>
      </c>
      <c r="I34" s="67">
        <f t="shared" si="4"/>
        <v>0</v>
      </c>
      <c r="J34" s="68"/>
    </row>
    <row r="35" spans="2:10" ht="15.5" x14ac:dyDescent="0.35">
      <c r="B35" s="65" t="s">
        <v>141</v>
      </c>
      <c r="C35" s="66" t="s">
        <v>72</v>
      </c>
      <c r="D35" s="67">
        <v>3</v>
      </c>
      <c r="E35" s="67">
        <v>5</v>
      </c>
      <c r="F35" s="67">
        <f t="shared" si="3"/>
        <v>2</v>
      </c>
      <c r="G35" s="67">
        <v>6</v>
      </c>
      <c r="H35" s="67">
        <v>5</v>
      </c>
      <c r="I35" s="67">
        <f t="shared" si="4"/>
        <v>-1</v>
      </c>
      <c r="J35" s="68"/>
    </row>
    <row r="36" spans="2:10" ht="15.5" x14ac:dyDescent="0.35">
      <c r="B36" s="65" t="s">
        <v>75</v>
      </c>
      <c r="C36" s="66" t="s">
        <v>86</v>
      </c>
      <c r="D36" s="67">
        <v>11</v>
      </c>
      <c r="E36" s="67">
        <v>10</v>
      </c>
      <c r="F36" s="67">
        <f t="shared" si="3"/>
        <v>-1</v>
      </c>
      <c r="G36" s="67">
        <v>15</v>
      </c>
      <c r="H36" s="67">
        <v>14</v>
      </c>
      <c r="I36" s="67">
        <f t="shared" si="4"/>
        <v>-1</v>
      </c>
      <c r="J36" s="68" t="s">
        <v>142</v>
      </c>
    </row>
    <row r="37" spans="2:10" ht="15.5" x14ac:dyDescent="0.35">
      <c r="B37" s="69" t="s">
        <v>114</v>
      </c>
      <c r="C37" s="70"/>
      <c r="D37" s="71">
        <f>SUM(D27:D36)</f>
        <v>289</v>
      </c>
      <c r="E37" s="72">
        <f t="shared" ref="E37:I37" si="5">SUM(E27:E36)</f>
        <v>292</v>
      </c>
      <c r="F37" s="72">
        <f t="shared" si="5"/>
        <v>3</v>
      </c>
      <c r="G37" s="72">
        <f t="shared" si="5"/>
        <v>49</v>
      </c>
      <c r="H37" s="72">
        <f t="shared" si="5"/>
        <v>42</v>
      </c>
      <c r="I37" s="72">
        <f t="shared" si="5"/>
        <v>-7</v>
      </c>
      <c r="J37" s="59"/>
    </row>
    <row r="39" spans="2:10" x14ac:dyDescent="0.35">
      <c r="B39" s="60" t="s">
        <v>153</v>
      </c>
    </row>
    <row r="41" spans="2:10" x14ac:dyDescent="0.35">
      <c r="B41" s="61" t="s">
        <v>144</v>
      </c>
      <c r="C41" s="61" t="s">
        <v>145</v>
      </c>
      <c r="D41" s="61" t="s">
        <v>146</v>
      </c>
      <c r="E41" s="61" t="s">
        <v>147</v>
      </c>
    </row>
    <row r="42" spans="2:10" x14ac:dyDescent="0.35">
      <c r="B42" s="62"/>
      <c r="C42" s="62"/>
      <c r="D42" s="62"/>
      <c r="E42" s="63"/>
    </row>
    <row r="45" spans="2:10" x14ac:dyDescent="0.35">
      <c r="B45" s="15" t="s">
        <v>50</v>
      </c>
    </row>
    <row r="47" spans="2:10" x14ac:dyDescent="0.35">
      <c r="B47" s="180" t="s">
        <v>4</v>
      </c>
      <c r="C47" s="180" t="s">
        <v>3</v>
      </c>
      <c r="D47" s="180" t="s">
        <v>123</v>
      </c>
      <c r="E47" s="64" t="s">
        <v>6</v>
      </c>
      <c r="F47" s="64" t="s">
        <v>7</v>
      </c>
      <c r="G47" s="64" t="s">
        <v>124</v>
      </c>
      <c r="H47" s="64" t="s">
        <v>9</v>
      </c>
      <c r="I47" s="64" t="s">
        <v>10</v>
      </c>
      <c r="J47" s="181" t="s">
        <v>125</v>
      </c>
    </row>
    <row r="48" spans="2:10" ht="15.5" x14ac:dyDescent="0.35">
      <c r="B48" s="180"/>
      <c r="C48" s="180"/>
      <c r="D48" s="180"/>
      <c r="E48" s="182" t="s">
        <v>50</v>
      </c>
      <c r="F48" s="182"/>
      <c r="G48" s="182"/>
      <c r="H48" s="182"/>
      <c r="I48" s="182"/>
      <c r="J48" s="181"/>
    </row>
    <row r="49" spans="2:10" ht="15.5" x14ac:dyDescent="0.35">
      <c r="B49" s="65" t="s">
        <v>78</v>
      </c>
      <c r="C49" s="66" t="s">
        <v>85</v>
      </c>
      <c r="D49" s="67">
        <v>23</v>
      </c>
      <c r="E49" s="67">
        <v>27</v>
      </c>
      <c r="F49" s="67">
        <f>E49-D49</f>
        <v>4</v>
      </c>
      <c r="G49" s="67"/>
      <c r="H49" s="67"/>
      <c r="I49" s="67">
        <f>H49-G49</f>
        <v>0</v>
      </c>
      <c r="J49" s="68" t="s">
        <v>154</v>
      </c>
    </row>
    <row r="50" spans="2:10" ht="15.5" x14ac:dyDescent="0.35">
      <c r="B50" s="65" t="s">
        <v>69</v>
      </c>
      <c r="C50" s="66" t="s">
        <v>76</v>
      </c>
      <c r="D50" s="67">
        <v>58</v>
      </c>
      <c r="E50" s="67">
        <v>58</v>
      </c>
      <c r="F50" s="67">
        <f t="shared" ref="F50:F58" si="6">E50-D50</f>
        <v>0</v>
      </c>
      <c r="G50" s="67"/>
      <c r="H50" s="67"/>
      <c r="I50" s="67">
        <f t="shared" ref="I50:I58" si="7">H50-G50</f>
        <v>0</v>
      </c>
      <c r="J50" s="68"/>
    </row>
    <row r="51" spans="2:10" ht="15.5" x14ac:dyDescent="0.35">
      <c r="B51" s="65" t="s">
        <v>71</v>
      </c>
      <c r="C51" s="66" t="s">
        <v>70</v>
      </c>
      <c r="D51" s="67">
        <v>59</v>
      </c>
      <c r="E51" s="67">
        <v>58</v>
      </c>
      <c r="F51" s="67">
        <f t="shared" si="6"/>
        <v>-1</v>
      </c>
      <c r="G51" s="67"/>
      <c r="H51" s="67"/>
      <c r="I51" s="67">
        <f t="shared" si="7"/>
        <v>0</v>
      </c>
      <c r="J51" s="68" t="s">
        <v>151</v>
      </c>
    </row>
    <row r="52" spans="2:10" ht="15.5" x14ac:dyDescent="0.35">
      <c r="B52" s="65" t="s">
        <v>73</v>
      </c>
      <c r="C52" s="66" t="s">
        <v>72</v>
      </c>
      <c r="D52" s="67">
        <v>59</v>
      </c>
      <c r="E52" s="67">
        <v>57</v>
      </c>
      <c r="F52" s="67">
        <f t="shared" si="6"/>
        <v>-2</v>
      </c>
      <c r="G52" s="67"/>
      <c r="H52" s="67"/>
      <c r="I52" s="67">
        <f t="shared" si="7"/>
        <v>0</v>
      </c>
      <c r="J52" s="68" t="s">
        <v>155</v>
      </c>
    </row>
    <row r="53" spans="2:10" ht="29" x14ac:dyDescent="0.35">
      <c r="B53" s="65" t="s">
        <v>74</v>
      </c>
      <c r="C53" s="66" t="s">
        <v>86</v>
      </c>
      <c r="D53" s="67">
        <v>59</v>
      </c>
      <c r="E53" s="67">
        <v>58</v>
      </c>
      <c r="F53" s="67">
        <f t="shared" si="6"/>
        <v>-1</v>
      </c>
      <c r="G53" s="67"/>
      <c r="H53" s="67"/>
      <c r="I53" s="67">
        <f t="shared" si="7"/>
        <v>0</v>
      </c>
      <c r="J53" s="68" t="s">
        <v>156</v>
      </c>
    </row>
    <row r="54" spans="2:10" ht="15.5" x14ac:dyDescent="0.35">
      <c r="B54" s="65" t="s">
        <v>80</v>
      </c>
      <c r="C54" s="66" t="s">
        <v>138</v>
      </c>
      <c r="D54" s="67">
        <v>4</v>
      </c>
      <c r="E54" s="67">
        <v>3</v>
      </c>
      <c r="F54" s="67">
        <f t="shared" si="6"/>
        <v>-1</v>
      </c>
      <c r="G54" s="67"/>
      <c r="H54" s="67"/>
      <c r="I54" s="67">
        <f t="shared" si="7"/>
        <v>0</v>
      </c>
      <c r="J54" s="68" t="s">
        <v>139</v>
      </c>
    </row>
    <row r="55" spans="2:10" ht="15.5" x14ac:dyDescent="0.35">
      <c r="B55" s="65" t="s">
        <v>79</v>
      </c>
      <c r="C55" s="66" t="s">
        <v>70</v>
      </c>
      <c r="D55" s="67">
        <v>3</v>
      </c>
      <c r="E55" s="67">
        <v>1</v>
      </c>
      <c r="F55" s="67">
        <f t="shared" si="6"/>
        <v>-2</v>
      </c>
      <c r="G55" s="67">
        <v>27</v>
      </c>
      <c r="H55" s="67">
        <v>21</v>
      </c>
      <c r="I55" s="67">
        <f t="shared" si="7"/>
        <v>-6</v>
      </c>
      <c r="J55" s="68" t="s">
        <v>152</v>
      </c>
    </row>
    <row r="56" spans="2:10" ht="15.5" x14ac:dyDescent="0.35">
      <c r="B56" s="65" t="s">
        <v>77</v>
      </c>
      <c r="C56" s="66" t="s">
        <v>85</v>
      </c>
      <c r="D56" s="67">
        <v>10</v>
      </c>
      <c r="E56" s="67">
        <v>10</v>
      </c>
      <c r="F56" s="67">
        <f t="shared" si="6"/>
        <v>0</v>
      </c>
      <c r="G56" s="67">
        <v>1</v>
      </c>
      <c r="H56" s="67">
        <v>1</v>
      </c>
      <c r="I56" s="67">
        <f t="shared" si="7"/>
        <v>0</v>
      </c>
      <c r="J56" s="68"/>
    </row>
    <row r="57" spans="2:10" ht="15.5" x14ac:dyDescent="0.35">
      <c r="B57" s="65" t="s">
        <v>141</v>
      </c>
      <c r="C57" s="66" t="s">
        <v>72</v>
      </c>
      <c r="D57" s="67">
        <v>3</v>
      </c>
      <c r="E57" s="67">
        <v>4</v>
      </c>
      <c r="F57" s="67">
        <f t="shared" si="6"/>
        <v>1</v>
      </c>
      <c r="G57" s="67">
        <v>6</v>
      </c>
      <c r="H57" s="67">
        <v>6</v>
      </c>
      <c r="I57" s="67">
        <f t="shared" si="7"/>
        <v>0</v>
      </c>
      <c r="J57" s="68"/>
    </row>
    <row r="58" spans="2:10" ht="15.5" x14ac:dyDescent="0.35">
      <c r="B58" s="65" t="s">
        <v>75</v>
      </c>
      <c r="C58" s="66" t="s">
        <v>86</v>
      </c>
      <c r="D58" s="67">
        <v>11</v>
      </c>
      <c r="E58" s="67">
        <v>11</v>
      </c>
      <c r="F58" s="67">
        <f t="shared" si="6"/>
        <v>0</v>
      </c>
      <c r="G58" s="67">
        <v>15</v>
      </c>
      <c r="H58" s="67">
        <v>11</v>
      </c>
      <c r="I58" s="67">
        <f t="shared" si="7"/>
        <v>-4</v>
      </c>
      <c r="J58" s="68"/>
    </row>
    <row r="59" spans="2:10" ht="15.5" x14ac:dyDescent="0.35">
      <c r="B59" s="69" t="s">
        <v>114</v>
      </c>
      <c r="C59" s="70"/>
      <c r="D59" s="71">
        <f>SUM(D49:D58)</f>
        <v>289</v>
      </c>
      <c r="E59" s="72">
        <f t="shared" ref="E59:I59" si="8">SUM(E49:E58)</f>
        <v>287</v>
      </c>
      <c r="F59" s="72">
        <f t="shared" si="8"/>
        <v>-2</v>
      </c>
      <c r="G59" s="72">
        <f t="shared" si="8"/>
        <v>49</v>
      </c>
      <c r="H59" s="72">
        <f t="shared" si="8"/>
        <v>39</v>
      </c>
      <c r="I59" s="72">
        <f t="shared" si="8"/>
        <v>-10</v>
      </c>
      <c r="J59" s="59"/>
    </row>
    <row r="61" spans="2:10" x14ac:dyDescent="0.35">
      <c r="B61" s="60" t="s">
        <v>157</v>
      </c>
    </row>
    <row r="63" spans="2:10" x14ac:dyDescent="0.35">
      <c r="B63" s="61" t="s">
        <v>144</v>
      </c>
      <c r="C63" s="61" t="s">
        <v>145</v>
      </c>
      <c r="D63" s="61" t="s">
        <v>146</v>
      </c>
      <c r="E63" s="61" t="s">
        <v>147</v>
      </c>
    </row>
    <row r="64" spans="2:10" x14ac:dyDescent="0.35">
      <c r="B64" s="62" t="s">
        <v>158</v>
      </c>
      <c r="C64" s="62" t="s">
        <v>159</v>
      </c>
      <c r="D64" s="62" t="s">
        <v>131</v>
      </c>
      <c r="E64" s="63">
        <v>45719</v>
      </c>
    </row>
    <row r="65" spans="2:10" x14ac:dyDescent="0.35">
      <c r="B65" s="62" t="s">
        <v>160</v>
      </c>
      <c r="C65" s="62" t="s">
        <v>159</v>
      </c>
      <c r="D65" s="62" t="s">
        <v>131</v>
      </c>
      <c r="E65" s="63">
        <v>45720</v>
      </c>
    </row>
    <row r="70" spans="2:10" x14ac:dyDescent="0.35">
      <c r="B70" s="15" t="s">
        <v>51</v>
      </c>
    </row>
    <row r="72" spans="2:10" x14ac:dyDescent="0.35">
      <c r="B72" s="180" t="s">
        <v>4</v>
      </c>
      <c r="C72" s="180" t="s">
        <v>3</v>
      </c>
      <c r="D72" s="180" t="s">
        <v>123</v>
      </c>
      <c r="E72" s="64" t="s">
        <v>6</v>
      </c>
      <c r="F72" s="64" t="s">
        <v>7</v>
      </c>
      <c r="G72" s="64" t="s">
        <v>124</v>
      </c>
      <c r="H72" s="64" t="s">
        <v>9</v>
      </c>
      <c r="I72" s="64" t="s">
        <v>10</v>
      </c>
      <c r="J72" s="181" t="s">
        <v>125</v>
      </c>
    </row>
    <row r="73" spans="2:10" ht="15.5" x14ac:dyDescent="0.35">
      <c r="B73" s="180"/>
      <c r="C73" s="180"/>
      <c r="D73" s="180"/>
      <c r="E73" s="182" t="s">
        <v>51</v>
      </c>
      <c r="F73" s="182"/>
      <c r="G73" s="182"/>
      <c r="H73" s="182"/>
      <c r="I73" s="182"/>
      <c r="J73" s="181"/>
    </row>
    <row r="74" spans="2:10" ht="15.5" x14ac:dyDescent="0.35">
      <c r="B74" s="65" t="s">
        <v>78</v>
      </c>
      <c r="C74" s="66" t="s">
        <v>85</v>
      </c>
      <c r="D74" s="67">
        <v>23</v>
      </c>
      <c r="E74" s="67">
        <v>27</v>
      </c>
      <c r="F74" s="67">
        <f>E74-D74</f>
        <v>4</v>
      </c>
      <c r="G74" s="67"/>
      <c r="H74" s="67"/>
      <c r="I74" s="67">
        <f>H74-G74</f>
        <v>0</v>
      </c>
      <c r="J74" s="68" t="s">
        <v>154</v>
      </c>
    </row>
    <row r="75" spans="2:10" ht="15.5" x14ac:dyDescent="0.35">
      <c r="B75" s="65" t="s">
        <v>69</v>
      </c>
      <c r="C75" s="66" t="s">
        <v>76</v>
      </c>
      <c r="D75" s="67">
        <v>58</v>
      </c>
      <c r="E75" s="67">
        <v>58</v>
      </c>
      <c r="F75" s="67">
        <f t="shared" ref="F75:F83" si="9">E75-D75</f>
        <v>0</v>
      </c>
      <c r="G75" s="67"/>
      <c r="H75" s="67"/>
      <c r="I75" s="67">
        <f t="shared" ref="I75:I83" si="10">H75-G75</f>
        <v>0</v>
      </c>
      <c r="J75" s="68"/>
    </row>
    <row r="76" spans="2:10" ht="15.5" x14ac:dyDescent="0.35">
      <c r="B76" s="65" t="s">
        <v>71</v>
      </c>
      <c r="C76" s="66" t="s">
        <v>70</v>
      </c>
      <c r="D76" s="67">
        <v>59</v>
      </c>
      <c r="E76" s="67">
        <v>58</v>
      </c>
      <c r="F76" s="67">
        <f t="shared" si="9"/>
        <v>-1</v>
      </c>
      <c r="G76" s="67"/>
      <c r="H76" s="67"/>
      <c r="I76" s="67">
        <f t="shared" si="10"/>
        <v>0</v>
      </c>
      <c r="J76" s="68" t="s">
        <v>151</v>
      </c>
    </row>
    <row r="77" spans="2:10" ht="29" x14ac:dyDescent="0.35">
      <c r="B77" s="65" t="s">
        <v>73</v>
      </c>
      <c r="C77" s="66" t="s">
        <v>72</v>
      </c>
      <c r="D77" s="67">
        <v>59</v>
      </c>
      <c r="E77" s="67">
        <v>55</v>
      </c>
      <c r="F77" s="67">
        <f t="shared" si="9"/>
        <v>-4</v>
      </c>
      <c r="G77" s="67"/>
      <c r="H77" s="67"/>
      <c r="I77" s="67">
        <f t="shared" si="10"/>
        <v>0</v>
      </c>
      <c r="J77" s="68" t="s">
        <v>161</v>
      </c>
    </row>
    <row r="78" spans="2:10" ht="29" x14ac:dyDescent="0.35">
      <c r="B78" s="65" t="s">
        <v>74</v>
      </c>
      <c r="C78" s="66" t="s">
        <v>86</v>
      </c>
      <c r="D78" s="67">
        <v>59</v>
      </c>
      <c r="E78" s="67">
        <v>58</v>
      </c>
      <c r="F78" s="67">
        <f t="shared" si="9"/>
        <v>-1</v>
      </c>
      <c r="G78" s="67"/>
      <c r="H78" s="67"/>
      <c r="I78" s="67">
        <f t="shared" si="10"/>
        <v>0</v>
      </c>
      <c r="J78" s="68" t="s">
        <v>156</v>
      </c>
    </row>
    <row r="79" spans="2:10" ht="15.5" x14ac:dyDescent="0.35">
      <c r="B79" s="65" t="s">
        <v>80</v>
      </c>
      <c r="C79" s="66" t="s">
        <v>138</v>
      </c>
      <c r="D79" s="67">
        <v>4</v>
      </c>
      <c r="E79" s="67">
        <v>3</v>
      </c>
      <c r="F79" s="67">
        <f t="shared" si="9"/>
        <v>-1</v>
      </c>
      <c r="G79" s="67"/>
      <c r="H79" s="67"/>
      <c r="I79" s="67">
        <f t="shared" si="10"/>
        <v>0</v>
      </c>
      <c r="J79" s="68" t="s">
        <v>139</v>
      </c>
    </row>
    <row r="80" spans="2:10" ht="15.5" x14ac:dyDescent="0.35">
      <c r="B80" s="65" t="s">
        <v>79</v>
      </c>
      <c r="C80" s="66" t="s">
        <v>70</v>
      </c>
      <c r="D80" s="67">
        <v>3</v>
      </c>
      <c r="E80" s="67">
        <v>1</v>
      </c>
      <c r="F80" s="67">
        <f t="shared" si="9"/>
        <v>-2</v>
      </c>
      <c r="G80" s="67">
        <v>27</v>
      </c>
      <c r="H80" s="67">
        <v>21</v>
      </c>
      <c r="I80" s="67">
        <f t="shared" si="10"/>
        <v>-6</v>
      </c>
      <c r="J80" s="68" t="s">
        <v>152</v>
      </c>
    </row>
    <row r="81" spans="2:10" ht="15.5" x14ac:dyDescent="0.35">
      <c r="B81" s="65" t="s">
        <v>77</v>
      </c>
      <c r="C81" s="66" t="s">
        <v>85</v>
      </c>
      <c r="D81" s="67">
        <v>10</v>
      </c>
      <c r="E81" s="67">
        <v>10</v>
      </c>
      <c r="F81" s="67">
        <f t="shared" si="9"/>
        <v>0</v>
      </c>
      <c r="G81" s="67">
        <v>1</v>
      </c>
      <c r="H81" s="67">
        <v>1</v>
      </c>
      <c r="I81" s="67">
        <f t="shared" si="10"/>
        <v>0</v>
      </c>
      <c r="J81" s="68"/>
    </row>
    <row r="82" spans="2:10" ht="15.5" x14ac:dyDescent="0.35">
      <c r="B82" s="65" t="s">
        <v>141</v>
      </c>
      <c r="C82" s="66" t="s">
        <v>72</v>
      </c>
      <c r="D82" s="67">
        <v>3</v>
      </c>
      <c r="E82" s="67">
        <v>4</v>
      </c>
      <c r="F82" s="67">
        <f t="shared" si="9"/>
        <v>1</v>
      </c>
      <c r="G82" s="67">
        <v>6</v>
      </c>
      <c r="H82" s="67">
        <v>6</v>
      </c>
      <c r="I82" s="67">
        <f t="shared" si="10"/>
        <v>0</v>
      </c>
      <c r="J82" s="68"/>
    </row>
    <row r="83" spans="2:10" ht="15.5" x14ac:dyDescent="0.35">
      <c r="B83" s="65" t="s">
        <v>75</v>
      </c>
      <c r="C83" s="66" t="s">
        <v>86</v>
      </c>
      <c r="D83" s="67">
        <v>11</v>
      </c>
      <c r="E83" s="67">
        <v>11</v>
      </c>
      <c r="F83" s="67">
        <f t="shared" si="9"/>
        <v>0</v>
      </c>
      <c r="G83" s="67">
        <v>15</v>
      </c>
      <c r="H83" s="67">
        <v>11</v>
      </c>
      <c r="I83" s="67">
        <f t="shared" si="10"/>
        <v>-4</v>
      </c>
      <c r="J83" s="68"/>
    </row>
    <row r="84" spans="2:10" ht="15.5" x14ac:dyDescent="0.35">
      <c r="B84" s="69" t="s">
        <v>114</v>
      </c>
      <c r="C84" s="70"/>
      <c r="D84" s="71">
        <f>SUM(D74:D83)</f>
        <v>289</v>
      </c>
      <c r="E84" s="72">
        <f t="shared" ref="E84:I84" si="11">SUM(E74:E83)</f>
        <v>285</v>
      </c>
      <c r="F84" s="72">
        <f t="shared" si="11"/>
        <v>-4</v>
      </c>
      <c r="G84" s="72">
        <f t="shared" si="11"/>
        <v>49</v>
      </c>
      <c r="H84" s="72">
        <f t="shared" si="11"/>
        <v>39</v>
      </c>
      <c r="I84" s="72">
        <f t="shared" si="11"/>
        <v>-10</v>
      </c>
      <c r="J84" s="59"/>
    </row>
    <row r="86" spans="2:10" x14ac:dyDescent="0.35">
      <c r="B86" s="60" t="s">
        <v>162</v>
      </c>
    </row>
    <row r="88" spans="2:10" x14ac:dyDescent="0.35">
      <c r="B88" s="61" t="s">
        <v>144</v>
      </c>
      <c r="C88" s="61" t="s">
        <v>145</v>
      </c>
      <c r="D88" s="61" t="s">
        <v>146</v>
      </c>
      <c r="E88" s="61" t="s">
        <v>147</v>
      </c>
    </row>
    <row r="89" spans="2:10" x14ac:dyDescent="0.35">
      <c r="B89" s="62" t="s">
        <v>163</v>
      </c>
      <c r="C89" s="62" t="s">
        <v>159</v>
      </c>
      <c r="D89" s="62" t="s">
        <v>164</v>
      </c>
      <c r="E89" s="63">
        <v>45726</v>
      </c>
    </row>
    <row r="90" spans="2:10" x14ac:dyDescent="0.35">
      <c r="B90" s="62"/>
      <c r="C90" s="62"/>
      <c r="D90" s="62"/>
      <c r="E90" s="63"/>
    </row>
    <row r="94" spans="2:10" x14ac:dyDescent="0.35">
      <c r="B94" s="15" t="s">
        <v>52</v>
      </c>
    </row>
    <row r="96" spans="2:10" x14ac:dyDescent="0.35">
      <c r="B96" s="180" t="s">
        <v>4</v>
      </c>
      <c r="C96" s="180" t="s">
        <v>3</v>
      </c>
      <c r="D96" s="180" t="s">
        <v>123</v>
      </c>
      <c r="E96" s="64" t="s">
        <v>6</v>
      </c>
      <c r="F96" s="64" t="s">
        <v>7</v>
      </c>
      <c r="G96" s="64" t="s">
        <v>124</v>
      </c>
      <c r="H96" s="64" t="s">
        <v>9</v>
      </c>
      <c r="I96" s="64" t="s">
        <v>10</v>
      </c>
      <c r="J96" s="181" t="s">
        <v>125</v>
      </c>
    </row>
    <row r="97" spans="2:10" ht="15.5" x14ac:dyDescent="0.35">
      <c r="B97" s="180"/>
      <c r="C97" s="180"/>
      <c r="D97" s="180"/>
      <c r="E97" s="182" t="s">
        <v>52</v>
      </c>
      <c r="F97" s="182"/>
      <c r="G97" s="182"/>
      <c r="H97" s="182"/>
      <c r="I97" s="182"/>
      <c r="J97" s="181"/>
    </row>
    <row r="98" spans="2:10" ht="15.5" x14ac:dyDescent="0.35">
      <c r="B98" s="65" t="s">
        <v>78</v>
      </c>
      <c r="C98" s="66" t="s">
        <v>85</v>
      </c>
      <c r="D98" s="67">
        <v>23</v>
      </c>
      <c r="E98" s="67">
        <v>27</v>
      </c>
      <c r="F98" s="67">
        <f>E98-D98</f>
        <v>4</v>
      </c>
      <c r="G98" s="67"/>
      <c r="H98" s="67"/>
      <c r="I98" s="67">
        <f>H98-G98</f>
        <v>0</v>
      </c>
      <c r="J98" s="68" t="s">
        <v>165</v>
      </c>
    </row>
    <row r="99" spans="2:10" ht="15.5" x14ac:dyDescent="0.35">
      <c r="B99" s="65" t="s">
        <v>69</v>
      </c>
      <c r="C99" s="66" t="s">
        <v>76</v>
      </c>
      <c r="D99" s="67">
        <v>58</v>
      </c>
      <c r="E99" s="67">
        <v>58</v>
      </c>
      <c r="F99" s="67">
        <f t="shared" ref="F99:F107" si="12">E99-D99</f>
        <v>0</v>
      </c>
      <c r="G99" s="67"/>
      <c r="H99" s="67"/>
      <c r="I99" s="67">
        <f t="shared" ref="I99:I107" si="13">H99-G99</f>
        <v>0</v>
      </c>
      <c r="J99" s="68"/>
    </row>
    <row r="100" spans="2:10" ht="15.5" x14ac:dyDescent="0.35">
      <c r="B100" s="65" t="s">
        <v>71</v>
      </c>
      <c r="C100" s="66" t="s">
        <v>70</v>
      </c>
      <c r="D100" s="67">
        <v>59</v>
      </c>
      <c r="E100" s="67">
        <v>59</v>
      </c>
      <c r="F100" s="67">
        <f t="shared" si="12"/>
        <v>0</v>
      </c>
      <c r="G100" s="67"/>
      <c r="H100" s="67"/>
      <c r="I100" s="67">
        <f t="shared" si="13"/>
        <v>0</v>
      </c>
      <c r="J100" s="68"/>
    </row>
    <row r="101" spans="2:10" ht="15.5" x14ac:dyDescent="0.35">
      <c r="B101" s="65" t="s">
        <v>73</v>
      </c>
      <c r="C101" s="66" t="s">
        <v>72</v>
      </c>
      <c r="D101" s="67">
        <v>59</v>
      </c>
      <c r="E101" s="67">
        <v>57</v>
      </c>
      <c r="F101" s="67">
        <f t="shared" si="12"/>
        <v>-2</v>
      </c>
      <c r="G101" s="67"/>
      <c r="H101" s="67"/>
      <c r="I101" s="67">
        <f t="shared" si="13"/>
        <v>0</v>
      </c>
      <c r="J101" s="68" t="s">
        <v>166</v>
      </c>
    </row>
    <row r="102" spans="2:10" ht="15.5" x14ac:dyDescent="0.35">
      <c r="B102" s="65" t="s">
        <v>74</v>
      </c>
      <c r="C102" s="66" t="s">
        <v>86</v>
      </c>
      <c r="D102" s="67">
        <v>59</v>
      </c>
      <c r="E102" s="67">
        <v>58</v>
      </c>
      <c r="F102" s="67">
        <f t="shared" si="12"/>
        <v>-1</v>
      </c>
      <c r="G102" s="67"/>
      <c r="H102" s="67"/>
      <c r="I102" s="67">
        <f t="shared" si="13"/>
        <v>0</v>
      </c>
      <c r="J102" s="68" t="s">
        <v>167</v>
      </c>
    </row>
    <row r="103" spans="2:10" ht="15.5" x14ac:dyDescent="0.35">
      <c r="B103" s="65" t="s">
        <v>80</v>
      </c>
      <c r="C103" s="66" t="s">
        <v>138</v>
      </c>
      <c r="D103" s="67">
        <v>4</v>
      </c>
      <c r="E103" s="67">
        <v>3</v>
      </c>
      <c r="F103" s="67">
        <f t="shared" si="12"/>
        <v>-1</v>
      </c>
      <c r="G103" s="67"/>
      <c r="H103" s="67"/>
      <c r="I103" s="67">
        <f t="shared" si="13"/>
        <v>0</v>
      </c>
      <c r="J103" s="68" t="s">
        <v>139</v>
      </c>
    </row>
    <row r="104" spans="2:10" ht="15.5" x14ac:dyDescent="0.35">
      <c r="B104" s="65" t="s">
        <v>79</v>
      </c>
      <c r="C104" s="66" t="s">
        <v>70</v>
      </c>
      <c r="D104" s="67">
        <v>3</v>
      </c>
      <c r="E104" s="67">
        <v>1</v>
      </c>
      <c r="F104" s="67">
        <f t="shared" si="12"/>
        <v>-2</v>
      </c>
      <c r="G104" s="67">
        <v>27</v>
      </c>
      <c r="H104" s="67">
        <v>21</v>
      </c>
      <c r="I104" s="67">
        <f t="shared" si="13"/>
        <v>-6</v>
      </c>
      <c r="J104" s="68" t="s">
        <v>168</v>
      </c>
    </row>
    <row r="105" spans="2:10" ht="15.5" x14ac:dyDescent="0.35">
      <c r="B105" s="65" t="s">
        <v>77</v>
      </c>
      <c r="C105" s="66" t="s">
        <v>85</v>
      </c>
      <c r="D105" s="67">
        <v>10</v>
      </c>
      <c r="E105" s="67">
        <v>10</v>
      </c>
      <c r="F105" s="67">
        <f t="shared" si="12"/>
        <v>0</v>
      </c>
      <c r="G105" s="67">
        <v>1</v>
      </c>
      <c r="H105" s="67">
        <v>1</v>
      </c>
      <c r="I105" s="67">
        <f t="shared" si="13"/>
        <v>0</v>
      </c>
      <c r="J105" s="68"/>
    </row>
    <row r="106" spans="2:10" ht="15.5" x14ac:dyDescent="0.35">
      <c r="B106" s="65" t="s">
        <v>141</v>
      </c>
      <c r="C106" s="66" t="s">
        <v>72</v>
      </c>
      <c r="D106" s="67">
        <v>3</v>
      </c>
      <c r="E106" s="67">
        <v>4</v>
      </c>
      <c r="F106" s="67">
        <f t="shared" si="12"/>
        <v>1</v>
      </c>
      <c r="G106" s="67">
        <v>6</v>
      </c>
      <c r="H106" s="67">
        <v>5</v>
      </c>
      <c r="I106" s="67">
        <f t="shared" si="13"/>
        <v>-1</v>
      </c>
      <c r="J106" s="68"/>
    </row>
    <row r="107" spans="2:10" ht="15.5" x14ac:dyDescent="0.35">
      <c r="B107" s="65" t="s">
        <v>75</v>
      </c>
      <c r="C107" s="66" t="s">
        <v>86</v>
      </c>
      <c r="D107" s="67">
        <v>11</v>
      </c>
      <c r="E107" s="67">
        <v>17</v>
      </c>
      <c r="F107" s="67">
        <f t="shared" si="12"/>
        <v>6</v>
      </c>
      <c r="G107" s="67">
        <v>15</v>
      </c>
      <c r="H107" s="67">
        <v>11</v>
      </c>
      <c r="I107" s="67">
        <f t="shared" si="13"/>
        <v>-4</v>
      </c>
      <c r="J107" s="68" t="s">
        <v>169</v>
      </c>
    </row>
    <row r="108" spans="2:10" ht="15.5" x14ac:dyDescent="0.35">
      <c r="B108" s="69" t="s">
        <v>114</v>
      </c>
      <c r="C108" s="70"/>
      <c r="D108" s="71">
        <f>SUM(D98:D107)</f>
        <v>289</v>
      </c>
      <c r="E108" s="72">
        <f t="shared" ref="E108:I108" si="14">SUM(E98:E107)</f>
        <v>294</v>
      </c>
      <c r="F108" s="72">
        <f t="shared" si="14"/>
        <v>5</v>
      </c>
      <c r="G108" s="72">
        <f t="shared" si="14"/>
        <v>49</v>
      </c>
      <c r="H108" s="72">
        <f t="shared" si="14"/>
        <v>38</v>
      </c>
      <c r="I108" s="72">
        <f t="shared" si="14"/>
        <v>-11</v>
      </c>
      <c r="J108" s="59"/>
    </row>
    <row r="110" spans="2:10" x14ac:dyDescent="0.35">
      <c r="B110" s="60" t="s">
        <v>170</v>
      </c>
    </row>
    <row r="112" spans="2:10" x14ac:dyDescent="0.35">
      <c r="B112" s="61" t="s">
        <v>144</v>
      </c>
      <c r="C112" s="61" t="s">
        <v>145</v>
      </c>
      <c r="D112" s="61" t="s">
        <v>146</v>
      </c>
      <c r="E112" s="61" t="s">
        <v>147</v>
      </c>
    </row>
    <row r="113" spans="2:10" x14ac:dyDescent="0.35">
      <c r="B113" s="62"/>
      <c r="C113" s="62"/>
      <c r="D113" s="62"/>
      <c r="E113" s="63"/>
    </row>
    <row r="114" spans="2:10" x14ac:dyDescent="0.35">
      <c r="B114" s="62"/>
      <c r="C114" s="62"/>
      <c r="D114" s="62"/>
      <c r="E114" s="63"/>
    </row>
    <row r="119" spans="2:10" x14ac:dyDescent="0.35">
      <c r="B119" s="15" t="s">
        <v>53</v>
      </c>
    </row>
    <row r="121" spans="2:10" x14ac:dyDescent="0.35">
      <c r="B121" s="180" t="s">
        <v>4</v>
      </c>
      <c r="C121" s="180" t="s">
        <v>3</v>
      </c>
      <c r="D121" s="180" t="s">
        <v>123</v>
      </c>
      <c r="E121" s="64" t="s">
        <v>6</v>
      </c>
      <c r="F121" s="64" t="s">
        <v>7</v>
      </c>
      <c r="G121" s="64" t="s">
        <v>124</v>
      </c>
      <c r="H121" s="64" t="s">
        <v>9</v>
      </c>
      <c r="I121" s="64" t="s">
        <v>10</v>
      </c>
      <c r="J121" s="181" t="s">
        <v>125</v>
      </c>
    </row>
    <row r="122" spans="2:10" ht="15.5" x14ac:dyDescent="0.35">
      <c r="B122" s="180"/>
      <c r="C122" s="180"/>
      <c r="D122" s="180"/>
      <c r="E122" s="182" t="s">
        <v>53</v>
      </c>
      <c r="F122" s="182"/>
      <c r="G122" s="182"/>
      <c r="H122" s="182"/>
      <c r="I122" s="182"/>
      <c r="J122" s="181"/>
    </row>
    <row r="123" spans="2:10" ht="15.5" x14ac:dyDescent="0.35">
      <c r="B123" s="65" t="s">
        <v>78</v>
      </c>
      <c r="C123" s="66" t="s">
        <v>85</v>
      </c>
      <c r="D123" s="67">
        <v>23</v>
      </c>
      <c r="E123" s="67">
        <v>27</v>
      </c>
      <c r="F123" s="67">
        <f>E123-D123</f>
        <v>4</v>
      </c>
      <c r="G123" s="67"/>
      <c r="H123" s="67"/>
      <c r="I123" s="67">
        <f>H123-G123</f>
        <v>0</v>
      </c>
      <c r="J123" s="68" t="s">
        <v>165</v>
      </c>
    </row>
    <row r="124" spans="2:10" ht="15.5" x14ac:dyDescent="0.35">
      <c r="B124" s="65" t="s">
        <v>69</v>
      </c>
      <c r="C124" s="66" t="s">
        <v>76</v>
      </c>
      <c r="D124" s="67">
        <v>59</v>
      </c>
      <c r="E124" s="67">
        <v>60</v>
      </c>
      <c r="F124" s="67">
        <f t="shared" ref="F124:F132" si="15">E124-D124</f>
        <v>1</v>
      </c>
      <c r="G124" s="67"/>
      <c r="H124" s="67"/>
      <c r="I124" s="67">
        <f t="shared" ref="I124:I132" si="16">H124-G124</f>
        <v>0</v>
      </c>
      <c r="J124" s="68"/>
    </row>
    <row r="125" spans="2:10" ht="15.5" x14ac:dyDescent="0.35">
      <c r="B125" s="65" t="s">
        <v>71</v>
      </c>
      <c r="C125" s="66" t="s">
        <v>70</v>
      </c>
      <c r="D125" s="67">
        <v>59</v>
      </c>
      <c r="E125" s="67">
        <v>59</v>
      </c>
      <c r="F125" s="67">
        <f t="shared" si="15"/>
        <v>0</v>
      </c>
      <c r="G125" s="67"/>
      <c r="H125" s="67"/>
      <c r="I125" s="67">
        <f t="shared" si="16"/>
        <v>0</v>
      </c>
      <c r="J125" s="68"/>
    </row>
    <row r="126" spans="2:10" ht="29" x14ac:dyDescent="0.35">
      <c r="B126" s="65" t="s">
        <v>73</v>
      </c>
      <c r="C126" s="66" t="s">
        <v>85</v>
      </c>
      <c r="D126" s="67">
        <v>60</v>
      </c>
      <c r="E126" s="67">
        <v>56</v>
      </c>
      <c r="F126" s="67">
        <f t="shared" si="15"/>
        <v>-4</v>
      </c>
      <c r="G126" s="67"/>
      <c r="H126" s="67"/>
      <c r="I126" s="67">
        <f t="shared" si="16"/>
        <v>0</v>
      </c>
      <c r="J126" s="68" t="s">
        <v>171</v>
      </c>
    </row>
    <row r="127" spans="2:10" ht="15.5" x14ac:dyDescent="0.35">
      <c r="B127" s="65" t="s">
        <v>74</v>
      </c>
      <c r="C127" s="66" t="s">
        <v>86</v>
      </c>
      <c r="D127" s="67">
        <v>60</v>
      </c>
      <c r="E127" s="67">
        <v>59</v>
      </c>
      <c r="F127" s="67">
        <f t="shared" si="15"/>
        <v>-1</v>
      </c>
      <c r="G127" s="67"/>
      <c r="H127" s="67"/>
      <c r="I127" s="67">
        <f t="shared" si="16"/>
        <v>0</v>
      </c>
      <c r="J127" s="68" t="s">
        <v>167</v>
      </c>
    </row>
    <row r="128" spans="2:10" ht="15.5" x14ac:dyDescent="0.35">
      <c r="B128" s="65" t="s">
        <v>80</v>
      </c>
      <c r="C128" s="66" t="s">
        <v>138</v>
      </c>
      <c r="D128" s="67">
        <v>4</v>
      </c>
      <c r="E128" s="67">
        <v>3</v>
      </c>
      <c r="F128" s="67">
        <f t="shared" si="15"/>
        <v>-1</v>
      </c>
      <c r="G128" s="67"/>
      <c r="H128" s="67"/>
      <c r="I128" s="67">
        <f t="shared" si="16"/>
        <v>0</v>
      </c>
      <c r="J128" s="68" t="s">
        <v>139</v>
      </c>
    </row>
    <row r="129" spans="2:10" ht="15.5" x14ac:dyDescent="0.35">
      <c r="B129" s="65" t="s">
        <v>79</v>
      </c>
      <c r="C129" s="66" t="s">
        <v>72</v>
      </c>
      <c r="D129" s="67">
        <v>3</v>
      </c>
      <c r="E129" s="67">
        <v>2</v>
      </c>
      <c r="F129" s="67">
        <f t="shared" si="15"/>
        <v>-1</v>
      </c>
      <c r="G129" s="67">
        <v>27</v>
      </c>
      <c r="H129" s="67">
        <v>21</v>
      </c>
      <c r="I129" s="67">
        <f t="shared" si="16"/>
        <v>-6</v>
      </c>
      <c r="J129" s="68" t="s">
        <v>172</v>
      </c>
    </row>
    <row r="130" spans="2:10" ht="15.5" x14ac:dyDescent="0.35">
      <c r="B130" s="65" t="s">
        <v>77</v>
      </c>
      <c r="C130" s="66" t="s">
        <v>70</v>
      </c>
      <c r="D130" s="67">
        <v>10</v>
      </c>
      <c r="E130" s="67">
        <v>10</v>
      </c>
      <c r="F130" s="67">
        <f t="shared" si="15"/>
        <v>0</v>
      </c>
      <c r="G130" s="67">
        <v>1</v>
      </c>
      <c r="H130" s="67">
        <v>1</v>
      </c>
      <c r="I130" s="67">
        <f t="shared" si="16"/>
        <v>0</v>
      </c>
      <c r="J130" s="68"/>
    </row>
    <row r="131" spans="2:10" ht="15.5" x14ac:dyDescent="0.35">
      <c r="B131" s="65" t="s">
        <v>141</v>
      </c>
      <c r="C131" s="66" t="s">
        <v>86</v>
      </c>
      <c r="D131" s="67">
        <v>3</v>
      </c>
      <c r="E131" s="67">
        <v>5</v>
      </c>
      <c r="F131" s="67">
        <f t="shared" si="15"/>
        <v>2</v>
      </c>
      <c r="G131" s="67">
        <v>6</v>
      </c>
      <c r="H131" s="67">
        <v>5</v>
      </c>
      <c r="I131" s="67">
        <f t="shared" si="16"/>
        <v>-1</v>
      </c>
      <c r="J131" s="68" t="s">
        <v>173</v>
      </c>
    </row>
    <row r="132" spans="2:10" ht="29" x14ac:dyDescent="0.35">
      <c r="B132" s="65" t="s">
        <v>75</v>
      </c>
      <c r="C132" s="66" t="s">
        <v>72</v>
      </c>
      <c r="D132" s="67">
        <v>11</v>
      </c>
      <c r="E132" s="67">
        <v>17</v>
      </c>
      <c r="F132" s="67">
        <f t="shared" si="15"/>
        <v>6</v>
      </c>
      <c r="G132" s="67">
        <v>15</v>
      </c>
      <c r="H132" s="67">
        <v>10</v>
      </c>
      <c r="I132" s="67">
        <f t="shared" si="16"/>
        <v>-5</v>
      </c>
      <c r="J132" s="68" t="s">
        <v>174</v>
      </c>
    </row>
    <row r="133" spans="2:10" ht="15.5" x14ac:dyDescent="0.35">
      <c r="B133" s="69" t="s">
        <v>114</v>
      </c>
      <c r="C133" s="70"/>
      <c r="D133" s="71">
        <f>SUM(D123:D132)</f>
        <v>292</v>
      </c>
      <c r="E133" s="72">
        <f t="shared" ref="E133:I133" si="17">SUM(E123:E132)</f>
        <v>298</v>
      </c>
      <c r="F133" s="72">
        <f t="shared" si="17"/>
        <v>6</v>
      </c>
      <c r="G133" s="72">
        <f t="shared" si="17"/>
        <v>49</v>
      </c>
      <c r="H133" s="72">
        <f t="shared" si="17"/>
        <v>37</v>
      </c>
      <c r="I133" s="72">
        <f t="shared" si="17"/>
        <v>-12</v>
      </c>
      <c r="J133" s="59"/>
    </row>
    <row r="135" spans="2:10" x14ac:dyDescent="0.35">
      <c r="B135" s="60" t="s">
        <v>175</v>
      </c>
    </row>
    <row r="137" spans="2:10" x14ac:dyDescent="0.35">
      <c r="B137" s="61" t="s">
        <v>144</v>
      </c>
      <c r="C137" s="61" t="s">
        <v>145</v>
      </c>
      <c r="D137" s="61" t="s">
        <v>146</v>
      </c>
      <c r="E137" s="61" t="s">
        <v>147</v>
      </c>
    </row>
    <row r="138" spans="2:10" x14ac:dyDescent="0.35">
      <c r="B138" s="62" t="s">
        <v>176</v>
      </c>
      <c r="C138" s="62" t="s">
        <v>177</v>
      </c>
      <c r="D138" s="62" t="s">
        <v>178</v>
      </c>
      <c r="E138" s="63">
        <v>45737</v>
      </c>
    </row>
    <row r="139" spans="2:10" x14ac:dyDescent="0.35">
      <c r="B139" s="62"/>
      <c r="C139" s="62"/>
      <c r="D139" s="62"/>
      <c r="E139" s="63"/>
    </row>
    <row r="144" spans="2:10" x14ac:dyDescent="0.35">
      <c r="B144" s="15" t="s">
        <v>54</v>
      </c>
    </row>
    <row r="146" spans="2:10" x14ac:dyDescent="0.35">
      <c r="B146" s="180" t="s">
        <v>4</v>
      </c>
      <c r="C146" s="180" t="s">
        <v>3</v>
      </c>
      <c r="D146" s="180" t="s">
        <v>123</v>
      </c>
      <c r="E146" s="64" t="s">
        <v>6</v>
      </c>
      <c r="F146" s="64" t="s">
        <v>7</v>
      </c>
      <c r="G146" s="64" t="s">
        <v>124</v>
      </c>
      <c r="H146" s="64" t="s">
        <v>9</v>
      </c>
      <c r="I146" s="64" t="s">
        <v>10</v>
      </c>
      <c r="J146" s="181" t="s">
        <v>125</v>
      </c>
    </row>
    <row r="147" spans="2:10" ht="15.5" x14ac:dyDescent="0.35">
      <c r="B147" s="180"/>
      <c r="C147" s="180"/>
      <c r="D147" s="180"/>
      <c r="E147" s="182" t="s">
        <v>54</v>
      </c>
      <c r="F147" s="182"/>
      <c r="G147" s="182"/>
      <c r="H147" s="182"/>
      <c r="I147" s="182"/>
      <c r="J147" s="181"/>
    </row>
    <row r="148" spans="2:10" ht="15.5" x14ac:dyDescent="0.35">
      <c r="B148" s="65" t="s">
        <v>78</v>
      </c>
      <c r="C148" s="66" t="s">
        <v>85</v>
      </c>
      <c r="D148" s="67">
        <v>23</v>
      </c>
      <c r="E148" s="67">
        <v>27</v>
      </c>
      <c r="F148" s="67">
        <f>E148-D148</f>
        <v>4</v>
      </c>
      <c r="G148" s="67"/>
      <c r="H148" s="67"/>
      <c r="I148" s="67">
        <f>H148-G148</f>
        <v>0</v>
      </c>
      <c r="J148" s="68" t="s">
        <v>165</v>
      </c>
    </row>
    <row r="149" spans="2:10" ht="15.5" x14ac:dyDescent="0.35">
      <c r="B149" s="65" t="s">
        <v>69</v>
      </c>
      <c r="C149" s="66" t="s">
        <v>76</v>
      </c>
      <c r="D149" s="67">
        <v>59</v>
      </c>
      <c r="E149" s="67">
        <v>60</v>
      </c>
      <c r="F149" s="67">
        <f t="shared" ref="F149:F157" si="18">E149-D149</f>
        <v>1</v>
      </c>
      <c r="G149" s="67"/>
      <c r="H149" s="67"/>
      <c r="I149" s="67">
        <f t="shared" ref="I149:I157" si="19">H149-G149</f>
        <v>0</v>
      </c>
      <c r="J149" s="68"/>
    </row>
    <row r="150" spans="2:10" ht="15.5" x14ac:dyDescent="0.35">
      <c r="B150" s="65" t="s">
        <v>71</v>
      </c>
      <c r="C150" s="66" t="s">
        <v>70</v>
      </c>
      <c r="D150" s="67">
        <v>59</v>
      </c>
      <c r="E150" s="67">
        <v>58</v>
      </c>
      <c r="F150" s="67">
        <f t="shared" si="18"/>
        <v>-1</v>
      </c>
      <c r="G150" s="67"/>
      <c r="H150" s="67"/>
      <c r="I150" s="67">
        <f t="shared" si="19"/>
        <v>0</v>
      </c>
      <c r="J150" s="68" t="s">
        <v>179</v>
      </c>
    </row>
    <row r="151" spans="2:10" ht="29" x14ac:dyDescent="0.35">
      <c r="B151" s="65" t="s">
        <v>73</v>
      </c>
      <c r="C151" s="66" t="s">
        <v>85</v>
      </c>
      <c r="D151" s="67">
        <v>60</v>
      </c>
      <c r="E151" s="67">
        <v>56</v>
      </c>
      <c r="F151" s="67">
        <f t="shared" si="18"/>
        <v>-4</v>
      </c>
      <c r="G151" s="67"/>
      <c r="H151" s="67"/>
      <c r="I151" s="67">
        <f t="shared" si="19"/>
        <v>0</v>
      </c>
      <c r="J151" s="68" t="s">
        <v>171</v>
      </c>
    </row>
    <row r="152" spans="2:10" ht="15.5" x14ac:dyDescent="0.35">
      <c r="B152" s="65" t="s">
        <v>74</v>
      </c>
      <c r="C152" s="66" t="s">
        <v>86</v>
      </c>
      <c r="D152" s="67">
        <v>60</v>
      </c>
      <c r="E152" s="67">
        <v>59</v>
      </c>
      <c r="F152" s="67">
        <f t="shared" si="18"/>
        <v>-1</v>
      </c>
      <c r="G152" s="67"/>
      <c r="H152" s="67"/>
      <c r="I152" s="67">
        <f t="shared" si="19"/>
        <v>0</v>
      </c>
      <c r="J152" s="68" t="s">
        <v>167</v>
      </c>
    </row>
    <row r="153" spans="2:10" ht="15.5" x14ac:dyDescent="0.35">
      <c r="B153" s="65" t="s">
        <v>80</v>
      </c>
      <c r="C153" s="66" t="s">
        <v>138</v>
      </c>
      <c r="D153" s="67">
        <v>4</v>
      </c>
      <c r="E153" s="67">
        <v>3</v>
      </c>
      <c r="F153" s="67">
        <f t="shared" si="18"/>
        <v>-1</v>
      </c>
      <c r="G153" s="67"/>
      <c r="H153" s="67"/>
      <c r="I153" s="67">
        <f t="shared" si="19"/>
        <v>0</v>
      </c>
      <c r="J153" s="68" t="s">
        <v>139</v>
      </c>
    </row>
    <row r="154" spans="2:10" ht="15.5" x14ac:dyDescent="0.35">
      <c r="B154" s="65" t="s">
        <v>79</v>
      </c>
      <c r="C154" s="66" t="s">
        <v>72</v>
      </c>
      <c r="D154" s="67">
        <v>3</v>
      </c>
      <c r="E154" s="67">
        <v>2</v>
      </c>
      <c r="F154" s="67">
        <f t="shared" si="18"/>
        <v>-1</v>
      </c>
      <c r="G154" s="67">
        <v>27</v>
      </c>
      <c r="H154" s="67">
        <v>24</v>
      </c>
      <c r="I154" s="67">
        <f t="shared" si="19"/>
        <v>-3</v>
      </c>
      <c r="J154" s="68" t="s">
        <v>180</v>
      </c>
    </row>
    <row r="155" spans="2:10" ht="15.5" x14ac:dyDescent="0.35">
      <c r="B155" s="65" t="s">
        <v>77</v>
      </c>
      <c r="C155" s="66" t="s">
        <v>70</v>
      </c>
      <c r="D155" s="67">
        <v>10</v>
      </c>
      <c r="E155" s="67">
        <v>10</v>
      </c>
      <c r="F155" s="67">
        <f t="shared" si="18"/>
        <v>0</v>
      </c>
      <c r="G155" s="67">
        <v>1</v>
      </c>
      <c r="H155" s="67">
        <v>1</v>
      </c>
      <c r="I155" s="67">
        <f t="shared" si="19"/>
        <v>0</v>
      </c>
      <c r="J155" s="68"/>
    </row>
    <row r="156" spans="2:10" ht="15.5" x14ac:dyDescent="0.35">
      <c r="B156" s="65" t="s">
        <v>141</v>
      </c>
      <c r="C156" s="66" t="s">
        <v>86</v>
      </c>
      <c r="D156" s="67">
        <v>3</v>
      </c>
      <c r="E156" s="67">
        <v>5</v>
      </c>
      <c r="F156" s="67">
        <f t="shared" si="18"/>
        <v>2</v>
      </c>
      <c r="G156" s="67">
        <v>6</v>
      </c>
      <c r="H156" s="67">
        <v>5</v>
      </c>
      <c r="I156" s="67">
        <f t="shared" si="19"/>
        <v>-1</v>
      </c>
      <c r="J156" s="68" t="s">
        <v>173</v>
      </c>
    </row>
    <row r="157" spans="2:10" ht="29" x14ac:dyDescent="0.35">
      <c r="B157" s="65" t="s">
        <v>75</v>
      </c>
      <c r="C157" s="66" t="s">
        <v>72</v>
      </c>
      <c r="D157" s="67">
        <v>11</v>
      </c>
      <c r="E157" s="67">
        <v>17</v>
      </c>
      <c r="F157" s="67">
        <f t="shared" si="18"/>
        <v>6</v>
      </c>
      <c r="G157" s="67">
        <v>15</v>
      </c>
      <c r="H157" s="67">
        <v>10</v>
      </c>
      <c r="I157" s="67">
        <f t="shared" si="19"/>
        <v>-5</v>
      </c>
      <c r="J157" s="68" t="s">
        <v>174</v>
      </c>
    </row>
    <row r="158" spans="2:10" ht="15.5" x14ac:dyDescent="0.35">
      <c r="B158" s="69" t="s">
        <v>114</v>
      </c>
      <c r="C158" s="70"/>
      <c r="D158" s="71">
        <f>SUM(D148:D157)</f>
        <v>292</v>
      </c>
      <c r="E158" s="72">
        <f t="shared" ref="E158:I158" si="20">SUM(E148:E157)</f>
        <v>297</v>
      </c>
      <c r="F158" s="72">
        <f t="shared" si="20"/>
        <v>5</v>
      </c>
      <c r="G158" s="72">
        <f t="shared" si="20"/>
        <v>49</v>
      </c>
      <c r="H158" s="72">
        <f t="shared" si="20"/>
        <v>40</v>
      </c>
      <c r="I158" s="72">
        <f t="shared" si="20"/>
        <v>-9</v>
      </c>
      <c r="J158" s="59"/>
    </row>
    <row r="160" spans="2:10" x14ac:dyDescent="0.35">
      <c r="B160" s="60" t="s">
        <v>181</v>
      </c>
    </row>
    <row r="162" spans="2:10" x14ac:dyDescent="0.35">
      <c r="B162" s="61" t="s">
        <v>144</v>
      </c>
      <c r="C162" s="61" t="s">
        <v>145</v>
      </c>
      <c r="D162" s="61" t="s">
        <v>146</v>
      </c>
      <c r="E162" s="61" t="s">
        <v>147</v>
      </c>
    </row>
    <row r="163" spans="2:10" x14ac:dyDescent="0.35">
      <c r="B163" s="62" t="s">
        <v>182</v>
      </c>
      <c r="C163" s="62" t="s">
        <v>183</v>
      </c>
      <c r="D163" s="62" t="s">
        <v>131</v>
      </c>
      <c r="E163" s="63">
        <v>45741</v>
      </c>
    </row>
    <row r="164" spans="2:10" x14ac:dyDescent="0.35">
      <c r="B164" s="62"/>
      <c r="C164" s="62"/>
      <c r="D164" s="62"/>
      <c r="E164" s="63"/>
    </row>
    <row r="168" spans="2:10" x14ac:dyDescent="0.35">
      <c r="B168" s="15" t="s">
        <v>55</v>
      </c>
    </row>
    <row r="170" spans="2:10" x14ac:dyDescent="0.35">
      <c r="B170" s="180" t="s">
        <v>4</v>
      </c>
      <c r="C170" s="180" t="s">
        <v>3</v>
      </c>
      <c r="D170" s="180" t="s">
        <v>123</v>
      </c>
      <c r="E170" s="64" t="s">
        <v>6</v>
      </c>
      <c r="F170" s="64" t="s">
        <v>7</v>
      </c>
      <c r="G170" s="64" t="s">
        <v>124</v>
      </c>
      <c r="H170" s="64" t="s">
        <v>9</v>
      </c>
      <c r="I170" s="64" t="s">
        <v>10</v>
      </c>
      <c r="J170" s="181" t="s">
        <v>125</v>
      </c>
    </row>
    <row r="171" spans="2:10" ht="15.5" x14ac:dyDescent="0.35">
      <c r="B171" s="180"/>
      <c r="C171" s="180"/>
      <c r="D171" s="180"/>
      <c r="E171" s="182" t="s">
        <v>55</v>
      </c>
      <c r="F171" s="182"/>
      <c r="G171" s="182"/>
      <c r="H171" s="182"/>
      <c r="I171" s="182"/>
      <c r="J171" s="181"/>
    </row>
    <row r="172" spans="2:10" ht="15.5" x14ac:dyDescent="0.35">
      <c r="B172" s="65" t="s">
        <v>78</v>
      </c>
      <c r="C172" s="66" t="s">
        <v>85</v>
      </c>
      <c r="D172" s="67">
        <v>23</v>
      </c>
      <c r="E172" s="67">
        <v>27</v>
      </c>
      <c r="F172" s="67">
        <f>E172-D172</f>
        <v>4</v>
      </c>
      <c r="G172" s="67"/>
      <c r="H172" s="67"/>
      <c r="I172" s="67">
        <f>H172-G172</f>
        <v>0</v>
      </c>
      <c r="J172" s="68" t="s">
        <v>165</v>
      </c>
    </row>
    <row r="173" spans="2:10" ht="15.5" x14ac:dyDescent="0.35">
      <c r="B173" s="65" t="s">
        <v>69</v>
      </c>
      <c r="C173" s="66" t="s">
        <v>76</v>
      </c>
      <c r="D173" s="67">
        <v>59</v>
      </c>
      <c r="E173" s="67">
        <v>60</v>
      </c>
      <c r="F173" s="67">
        <f t="shared" ref="F173:F181" si="21">E173-D173</f>
        <v>1</v>
      </c>
      <c r="G173" s="67"/>
      <c r="H173" s="67"/>
      <c r="I173" s="67">
        <f t="shared" ref="I173:I181" si="22">H173-G173</f>
        <v>0</v>
      </c>
      <c r="J173" s="68"/>
    </row>
    <row r="174" spans="2:10" ht="15.5" x14ac:dyDescent="0.35">
      <c r="B174" s="65" t="s">
        <v>71</v>
      </c>
      <c r="C174" s="66" t="s">
        <v>70</v>
      </c>
      <c r="D174" s="67">
        <v>59</v>
      </c>
      <c r="E174" s="67">
        <v>58</v>
      </c>
      <c r="F174" s="67">
        <f t="shared" si="21"/>
        <v>-1</v>
      </c>
      <c r="G174" s="67"/>
      <c r="H174" s="67"/>
      <c r="I174" s="67">
        <f t="shared" si="22"/>
        <v>0</v>
      </c>
      <c r="J174" s="68" t="s">
        <v>179</v>
      </c>
    </row>
    <row r="175" spans="2:10" ht="29" x14ac:dyDescent="0.35">
      <c r="B175" s="65" t="s">
        <v>73</v>
      </c>
      <c r="C175" s="66" t="s">
        <v>85</v>
      </c>
      <c r="D175" s="67">
        <v>60</v>
      </c>
      <c r="E175" s="67">
        <v>56</v>
      </c>
      <c r="F175" s="67">
        <f t="shared" si="21"/>
        <v>-4</v>
      </c>
      <c r="G175" s="67"/>
      <c r="H175" s="67"/>
      <c r="I175" s="67">
        <f t="shared" si="22"/>
        <v>0</v>
      </c>
      <c r="J175" s="68" t="s">
        <v>184</v>
      </c>
    </row>
    <row r="176" spans="2:10" ht="15.5" x14ac:dyDescent="0.35">
      <c r="B176" s="65" t="s">
        <v>74</v>
      </c>
      <c r="C176" s="66" t="s">
        <v>86</v>
      </c>
      <c r="D176" s="67">
        <v>60</v>
      </c>
      <c r="E176" s="67">
        <v>59</v>
      </c>
      <c r="F176" s="67">
        <f t="shared" si="21"/>
        <v>-1</v>
      </c>
      <c r="G176" s="67"/>
      <c r="H176" s="67"/>
      <c r="I176" s="67">
        <f t="shared" si="22"/>
        <v>0</v>
      </c>
      <c r="J176" s="68" t="s">
        <v>167</v>
      </c>
    </row>
    <row r="177" spans="2:10" ht="15.5" x14ac:dyDescent="0.35">
      <c r="B177" s="65" t="s">
        <v>80</v>
      </c>
      <c r="C177" s="66" t="s">
        <v>138</v>
      </c>
      <c r="D177" s="67">
        <v>4</v>
      </c>
      <c r="E177" s="67">
        <v>4</v>
      </c>
      <c r="F177" s="67">
        <f t="shared" si="21"/>
        <v>0</v>
      </c>
      <c r="G177" s="67"/>
      <c r="H177" s="67"/>
      <c r="I177" s="67">
        <f t="shared" si="22"/>
        <v>0</v>
      </c>
      <c r="J177" s="68"/>
    </row>
    <row r="178" spans="2:10" ht="15.5" x14ac:dyDescent="0.35">
      <c r="B178" s="65" t="s">
        <v>79</v>
      </c>
      <c r="C178" s="66" t="s">
        <v>72</v>
      </c>
      <c r="D178" s="67">
        <v>3</v>
      </c>
      <c r="E178" s="67">
        <v>2</v>
      </c>
      <c r="F178" s="67">
        <f t="shared" si="21"/>
        <v>-1</v>
      </c>
      <c r="G178" s="67">
        <v>27</v>
      </c>
      <c r="H178" s="67">
        <v>22</v>
      </c>
      <c r="I178" s="67">
        <f t="shared" si="22"/>
        <v>-5</v>
      </c>
      <c r="J178" s="68" t="s">
        <v>185</v>
      </c>
    </row>
    <row r="179" spans="2:10" ht="15.5" x14ac:dyDescent="0.35">
      <c r="B179" s="65" t="s">
        <v>77</v>
      </c>
      <c r="C179" s="66" t="s">
        <v>70</v>
      </c>
      <c r="D179" s="67">
        <v>10</v>
      </c>
      <c r="E179" s="67">
        <v>10</v>
      </c>
      <c r="F179" s="67">
        <f t="shared" si="21"/>
        <v>0</v>
      </c>
      <c r="G179" s="67">
        <v>1</v>
      </c>
      <c r="H179" s="67">
        <v>1</v>
      </c>
      <c r="I179" s="67">
        <f t="shared" si="22"/>
        <v>0</v>
      </c>
      <c r="J179" s="68"/>
    </row>
    <row r="180" spans="2:10" ht="15.5" x14ac:dyDescent="0.35">
      <c r="B180" s="65" t="s">
        <v>141</v>
      </c>
      <c r="C180" s="66" t="s">
        <v>86</v>
      </c>
      <c r="D180" s="67">
        <v>3</v>
      </c>
      <c r="E180" s="67">
        <v>5</v>
      </c>
      <c r="F180" s="67">
        <f t="shared" si="21"/>
        <v>2</v>
      </c>
      <c r="G180" s="67">
        <v>6</v>
      </c>
      <c r="H180" s="67">
        <v>5</v>
      </c>
      <c r="I180" s="67">
        <f t="shared" si="22"/>
        <v>-1</v>
      </c>
      <c r="J180" s="68" t="s">
        <v>173</v>
      </c>
    </row>
    <row r="181" spans="2:10" ht="29" x14ac:dyDescent="0.35">
      <c r="B181" s="65" t="s">
        <v>75</v>
      </c>
      <c r="C181" s="66" t="s">
        <v>72</v>
      </c>
      <c r="D181" s="67">
        <v>11</v>
      </c>
      <c r="E181" s="67">
        <v>16</v>
      </c>
      <c r="F181" s="67">
        <f t="shared" si="21"/>
        <v>5</v>
      </c>
      <c r="G181" s="67">
        <v>15</v>
      </c>
      <c r="H181" s="67">
        <v>9</v>
      </c>
      <c r="I181" s="67">
        <f t="shared" si="22"/>
        <v>-6</v>
      </c>
      <c r="J181" s="68" t="s">
        <v>186</v>
      </c>
    </row>
    <row r="182" spans="2:10" ht="15.5" x14ac:dyDescent="0.35">
      <c r="B182" s="69" t="s">
        <v>114</v>
      </c>
      <c r="C182" s="70"/>
      <c r="D182" s="71">
        <f>SUM(D172:D181)</f>
        <v>292</v>
      </c>
      <c r="E182" s="72">
        <f t="shared" ref="E182:I182" si="23">SUM(E172:E181)</f>
        <v>297</v>
      </c>
      <c r="F182" s="72">
        <f t="shared" si="23"/>
        <v>5</v>
      </c>
      <c r="G182" s="72">
        <f t="shared" si="23"/>
        <v>49</v>
      </c>
      <c r="H182" s="72">
        <f t="shared" si="23"/>
        <v>37</v>
      </c>
      <c r="I182" s="72">
        <f t="shared" si="23"/>
        <v>-12</v>
      </c>
      <c r="J182" s="59"/>
    </row>
    <row r="184" spans="2:10" x14ac:dyDescent="0.35">
      <c r="B184" s="60" t="s">
        <v>187</v>
      </c>
    </row>
    <row r="186" spans="2:10" x14ac:dyDescent="0.35">
      <c r="B186" s="61" t="s">
        <v>144</v>
      </c>
      <c r="C186" s="61" t="s">
        <v>145</v>
      </c>
      <c r="D186" s="61" t="s">
        <v>146</v>
      </c>
      <c r="E186" s="61" t="s">
        <v>147</v>
      </c>
    </row>
    <row r="187" spans="2:10" x14ac:dyDescent="0.35">
      <c r="B187" s="62" t="s">
        <v>188</v>
      </c>
      <c r="C187" s="62" t="s">
        <v>159</v>
      </c>
      <c r="D187" s="62" t="s">
        <v>189</v>
      </c>
      <c r="E187" s="63" t="s">
        <v>190</v>
      </c>
    </row>
    <row r="188" spans="2:10" x14ac:dyDescent="0.35">
      <c r="B188" s="62"/>
      <c r="C188" s="62"/>
      <c r="D188" s="62"/>
      <c r="E188" s="63"/>
    </row>
    <row r="193" spans="2:10" x14ac:dyDescent="0.35">
      <c r="B193" s="15" t="s">
        <v>56</v>
      </c>
    </row>
    <row r="195" spans="2:10" x14ac:dyDescent="0.35">
      <c r="B195" s="180" t="s">
        <v>4</v>
      </c>
      <c r="C195" s="180" t="s">
        <v>3</v>
      </c>
      <c r="D195" s="180" t="s">
        <v>123</v>
      </c>
      <c r="E195" s="64" t="s">
        <v>6</v>
      </c>
      <c r="F195" s="64" t="s">
        <v>7</v>
      </c>
      <c r="G195" s="64" t="s">
        <v>124</v>
      </c>
      <c r="H195" s="64" t="s">
        <v>9</v>
      </c>
      <c r="I195" s="64" t="s">
        <v>10</v>
      </c>
      <c r="J195" s="181" t="s">
        <v>125</v>
      </c>
    </row>
    <row r="196" spans="2:10" ht="15.5" x14ac:dyDescent="0.35">
      <c r="B196" s="180"/>
      <c r="C196" s="180"/>
      <c r="D196" s="180"/>
      <c r="E196" s="182" t="s">
        <v>55</v>
      </c>
      <c r="F196" s="182"/>
      <c r="G196" s="182"/>
      <c r="H196" s="182"/>
      <c r="I196" s="182"/>
      <c r="J196" s="181"/>
    </row>
    <row r="197" spans="2:10" ht="15.5" x14ac:dyDescent="0.35">
      <c r="B197" s="65" t="s">
        <v>78</v>
      </c>
      <c r="C197" s="66" t="s">
        <v>85</v>
      </c>
      <c r="D197" s="67">
        <v>23</v>
      </c>
      <c r="E197" s="67">
        <v>26</v>
      </c>
      <c r="F197" s="67">
        <f>E197-D197</f>
        <v>3</v>
      </c>
      <c r="G197" s="67"/>
      <c r="H197" s="67"/>
      <c r="I197" s="67">
        <f>H197-G197</f>
        <v>0</v>
      </c>
      <c r="J197" s="68" t="s">
        <v>191</v>
      </c>
    </row>
    <row r="198" spans="2:10" ht="15.5" x14ac:dyDescent="0.35">
      <c r="B198" s="65" t="s">
        <v>69</v>
      </c>
      <c r="C198" s="66" t="s">
        <v>76</v>
      </c>
      <c r="D198" s="67">
        <v>59</v>
      </c>
      <c r="E198" s="67">
        <v>60</v>
      </c>
      <c r="F198" s="67">
        <f t="shared" ref="F198:F206" si="24">E198-D198</f>
        <v>1</v>
      </c>
      <c r="G198" s="67"/>
      <c r="H198" s="67"/>
      <c r="I198" s="67">
        <f t="shared" ref="I198:I206" si="25">H198-G198</f>
        <v>0</v>
      </c>
      <c r="J198" s="68"/>
    </row>
    <row r="199" spans="2:10" ht="15.5" x14ac:dyDescent="0.35">
      <c r="B199" s="65" t="s">
        <v>71</v>
      </c>
      <c r="C199" s="66" t="s">
        <v>70</v>
      </c>
      <c r="D199" s="67">
        <v>59</v>
      </c>
      <c r="E199" s="67">
        <v>57</v>
      </c>
      <c r="F199" s="67">
        <f t="shared" si="24"/>
        <v>-2</v>
      </c>
      <c r="G199" s="67"/>
      <c r="H199" s="67"/>
      <c r="I199" s="67">
        <f t="shared" si="25"/>
        <v>0</v>
      </c>
      <c r="J199" s="68" t="s">
        <v>192</v>
      </c>
    </row>
    <row r="200" spans="2:10" ht="29" x14ac:dyDescent="0.35">
      <c r="B200" s="65" t="s">
        <v>73</v>
      </c>
      <c r="C200" s="66" t="s">
        <v>85</v>
      </c>
      <c r="D200" s="67">
        <v>60</v>
      </c>
      <c r="E200" s="67">
        <v>56</v>
      </c>
      <c r="F200" s="67">
        <f t="shared" si="24"/>
        <v>-4</v>
      </c>
      <c r="G200" s="67"/>
      <c r="H200" s="67"/>
      <c r="I200" s="67">
        <f t="shared" si="25"/>
        <v>0</v>
      </c>
      <c r="J200" s="68" t="s">
        <v>184</v>
      </c>
    </row>
    <row r="201" spans="2:10" ht="15.5" x14ac:dyDescent="0.35">
      <c r="B201" s="65" t="s">
        <v>74</v>
      </c>
      <c r="C201" s="66" t="s">
        <v>86</v>
      </c>
      <c r="D201" s="67">
        <v>60</v>
      </c>
      <c r="E201" s="67">
        <v>59</v>
      </c>
      <c r="F201" s="67">
        <f t="shared" si="24"/>
        <v>-1</v>
      </c>
      <c r="G201" s="67"/>
      <c r="H201" s="67"/>
      <c r="I201" s="67">
        <f t="shared" si="25"/>
        <v>0</v>
      </c>
      <c r="J201" s="68" t="s">
        <v>167</v>
      </c>
    </row>
    <row r="202" spans="2:10" ht="15.5" x14ac:dyDescent="0.35">
      <c r="B202" s="65" t="s">
        <v>80</v>
      </c>
      <c r="C202" s="66" t="s">
        <v>138</v>
      </c>
      <c r="D202" s="67">
        <v>4</v>
      </c>
      <c r="E202" s="67">
        <v>4</v>
      </c>
      <c r="F202" s="67">
        <f t="shared" si="24"/>
        <v>0</v>
      </c>
      <c r="G202" s="67"/>
      <c r="H202" s="67"/>
      <c r="I202" s="67">
        <f t="shared" si="25"/>
        <v>0</v>
      </c>
      <c r="J202" s="68"/>
    </row>
    <row r="203" spans="2:10" ht="15.5" x14ac:dyDescent="0.35">
      <c r="B203" s="65" t="s">
        <v>79</v>
      </c>
      <c r="C203" s="66" t="s">
        <v>72</v>
      </c>
      <c r="D203" s="67">
        <v>3</v>
      </c>
      <c r="E203" s="67">
        <v>2</v>
      </c>
      <c r="F203" s="67">
        <f t="shared" si="24"/>
        <v>-1</v>
      </c>
      <c r="G203" s="67">
        <v>27</v>
      </c>
      <c r="H203" s="67">
        <v>22</v>
      </c>
      <c r="I203" s="67">
        <f t="shared" si="25"/>
        <v>-5</v>
      </c>
      <c r="J203" s="68" t="s">
        <v>185</v>
      </c>
    </row>
    <row r="204" spans="2:10" ht="15.5" x14ac:dyDescent="0.35">
      <c r="B204" s="65" t="s">
        <v>77</v>
      </c>
      <c r="C204" s="66" t="s">
        <v>70</v>
      </c>
      <c r="D204" s="67">
        <v>10</v>
      </c>
      <c r="E204" s="67">
        <v>10</v>
      </c>
      <c r="F204" s="67">
        <f t="shared" si="24"/>
        <v>0</v>
      </c>
      <c r="G204" s="67">
        <v>1</v>
      </c>
      <c r="H204" s="67">
        <v>1</v>
      </c>
      <c r="I204" s="67">
        <f t="shared" si="25"/>
        <v>0</v>
      </c>
      <c r="J204" s="68"/>
    </row>
    <row r="205" spans="2:10" ht="15.5" x14ac:dyDescent="0.35">
      <c r="B205" s="65" t="s">
        <v>141</v>
      </c>
      <c r="C205" s="66" t="s">
        <v>86</v>
      </c>
      <c r="D205" s="67">
        <v>3</v>
      </c>
      <c r="E205" s="67">
        <v>5</v>
      </c>
      <c r="F205" s="67">
        <f t="shared" si="24"/>
        <v>2</v>
      </c>
      <c r="G205" s="67">
        <v>6</v>
      </c>
      <c r="H205" s="67">
        <v>5</v>
      </c>
      <c r="I205" s="67">
        <f t="shared" si="25"/>
        <v>-1</v>
      </c>
      <c r="J205" s="68" t="s">
        <v>173</v>
      </c>
    </row>
    <row r="206" spans="2:10" ht="29" x14ac:dyDescent="0.35">
      <c r="B206" s="65" t="s">
        <v>75</v>
      </c>
      <c r="C206" s="66" t="s">
        <v>72</v>
      </c>
      <c r="D206" s="67">
        <v>11</v>
      </c>
      <c r="E206" s="67">
        <v>16</v>
      </c>
      <c r="F206" s="67">
        <f t="shared" si="24"/>
        <v>5</v>
      </c>
      <c r="G206" s="67">
        <v>15</v>
      </c>
      <c r="H206" s="67">
        <v>9</v>
      </c>
      <c r="I206" s="67">
        <f t="shared" si="25"/>
        <v>-6</v>
      </c>
      <c r="J206" s="68" t="s">
        <v>186</v>
      </c>
    </row>
    <row r="207" spans="2:10" ht="15.5" x14ac:dyDescent="0.35">
      <c r="B207" s="69" t="s">
        <v>114</v>
      </c>
      <c r="C207" s="70"/>
      <c r="D207" s="71">
        <f>SUM(D197:D206)</f>
        <v>292</v>
      </c>
      <c r="E207" s="72">
        <f t="shared" ref="E207:I207" si="26">SUM(E197:E206)</f>
        <v>295</v>
      </c>
      <c r="F207" s="72">
        <f t="shared" si="26"/>
        <v>3</v>
      </c>
      <c r="G207" s="72">
        <f t="shared" si="26"/>
        <v>49</v>
      </c>
      <c r="H207" s="72">
        <f t="shared" si="26"/>
        <v>37</v>
      </c>
      <c r="I207" s="72">
        <f t="shared" si="26"/>
        <v>-12</v>
      </c>
      <c r="J207" s="59"/>
    </row>
    <row r="209" spans="2:10" x14ac:dyDescent="0.35">
      <c r="B209" s="60" t="s">
        <v>193</v>
      </c>
    </row>
    <row r="211" spans="2:10" x14ac:dyDescent="0.35">
      <c r="B211" s="61" t="s">
        <v>144</v>
      </c>
      <c r="C211" s="61" t="s">
        <v>145</v>
      </c>
      <c r="D211" s="61" t="s">
        <v>146</v>
      </c>
      <c r="E211" s="61" t="s">
        <v>147</v>
      </c>
    </row>
    <row r="212" spans="2:10" x14ac:dyDescent="0.35">
      <c r="B212" s="62" t="s">
        <v>194</v>
      </c>
      <c r="C212" s="62" t="s">
        <v>177</v>
      </c>
      <c r="D212" s="62" t="s">
        <v>131</v>
      </c>
      <c r="E212" s="63">
        <v>45758</v>
      </c>
    </row>
    <row r="213" spans="2:10" x14ac:dyDescent="0.35">
      <c r="B213" s="62" t="s">
        <v>195</v>
      </c>
      <c r="C213" s="62" t="s">
        <v>183</v>
      </c>
      <c r="D213" s="62" t="s">
        <v>131</v>
      </c>
      <c r="E213" s="63">
        <v>45757</v>
      </c>
    </row>
    <row r="217" spans="2:10" x14ac:dyDescent="0.35">
      <c r="B217" s="15" t="s">
        <v>57</v>
      </c>
    </row>
    <row r="219" spans="2:10" x14ac:dyDescent="0.35">
      <c r="B219" s="180" t="s">
        <v>4</v>
      </c>
      <c r="C219" s="180" t="s">
        <v>3</v>
      </c>
      <c r="D219" s="180" t="s">
        <v>123</v>
      </c>
      <c r="E219" s="64" t="s">
        <v>6</v>
      </c>
      <c r="F219" s="64" t="s">
        <v>7</v>
      </c>
      <c r="G219" s="64" t="s">
        <v>124</v>
      </c>
      <c r="H219" s="64" t="s">
        <v>9</v>
      </c>
      <c r="I219" s="64" t="s">
        <v>10</v>
      </c>
      <c r="J219" s="181" t="s">
        <v>125</v>
      </c>
    </row>
    <row r="220" spans="2:10" ht="15.5" x14ac:dyDescent="0.35">
      <c r="B220" s="180"/>
      <c r="C220" s="180"/>
      <c r="D220" s="180"/>
      <c r="E220" s="182" t="s">
        <v>55</v>
      </c>
      <c r="F220" s="182"/>
      <c r="G220" s="182"/>
      <c r="H220" s="182"/>
      <c r="I220" s="182"/>
      <c r="J220" s="181"/>
    </row>
    <row r="221" spans="2:10" ht="15.5" x14ac:dyDescent="0.35">
      <c r="B221" s="65" t="s">
        <v>78</v>
      </c>
      <c r="C221" s="66" t="s">
        <v>85</v>
      </c>
      <c r="D221" s="67">
        <v>23</v>
      </c>
      <c r="E221" s="67">
        <v>26</v>
      </c>
      <c r="F221" s="67">
        <f>E221-D221</f>
        <v>3</v>
      </c>
      <c r="G221" s="67"/>
      <c r="H221" s="67"/>
      <c r="I221" s="67">
        <f>H221-G221</f>
        <v>0</v>
      </c>
      <c r="J221" s="68" t="s">
        <v>191</v>
      </c>
    </row>
    <row r="222" spans="2:10" ht="15.5" x14ac:dyDescent="0.35">
      <c r="B222" s="65" t="s">
        <v>69</v>
      </c>
      <c r="C222" s="66" t="s">
        <v>76</v>
      </c>
      <c r="D222" s="67">
        <v>59</v>
      </c>
      <c r="E222" s="67">
        <v>60</v>
      </c>
      <c r="F222" s="67">
        <f t="shared" ref="F222:F230" si="27">E222-D222</f>
        <v>1</v>
      </c>
      <c r="G222" s="67"/>
      <c r="H222" s="67"/>
      <c r="I222" s="67">
        <f t="shared" ref="I222:I230" si="28">H222-G222</f>
        <v>0</v>
      </c>
      <c r="J222" s="68"/>
    </row>
    <row r="223" spans="2:10" ht="15.5" x14ac:dyDescent="0.35">
      <c r="B223" s="65" t="s">
        <v>71</v>
      </c>
      <c r="C223" s="66" t="s">
        <v>70</v>
      </c>
      <c r="D223" s="67">
        <v>59</v>
      </c>
      <c r="E223" s="67">
        <v>57</v>
      </c>
      <c r="F223" s="67">
        <f t="shared" si="27"/>
        <v>-2</v>
      </c>
      <c r="G223" s="67"/>
      <c r="H223" s="67"/>
      <c r="I223" s="67">
        <f t="shared" si="28"/>
        <v>0</v>
      </c>
      <c r="J223" s="68" t="s">
        <v>192</v>
      </c>
    </row>
    <row r="224" spans="2:10" ht="29" x14ac:dyDescent="0.35">
      <c r="B224" s="65" t="s">
        <v>73</v>
      </c>
      <c r="C224" s="66" t="s">
        <v>85</v>
      </c>
      <c r="D224" s="67">
        <v>60</v>
      </c>
      <c r="E224" s="67">
        <v>56</v>
      </c>
      <c r="F224" s="67">
        <f t="shared" si="27"/>
        <v>-4</v>
      </c>
      <c r="G224" s="67"/>
      <c r="H224" s="67"/>
      <c r="I224" s="67">
        <f t="shared" si="28"/>
        <v>0</v>
      </c>
      <c r="J224" s="68" t="s">
        <v>184</v>
      </c>
    </row>
    <row r="225" spans="2:10" ht="15.5" x14ac:dyDescent="0.35">
      <c r="B225" s="65" t="s">
        <v>74</v>
      </c>
      <c r="C225" s="66" t="s">
        <v>86</v>
      </c>
      <c r="D225" s="67">
        <v>60</v>
      </c>
      <c r="E225" s="67">
        <v>59</v>
      </c>
      <c r="F225" s="67">
        <f t="shared" si="27"/>
        <v>-1</v>
      </c>
      <c r="G225" s="67"/>
      <c r="H225" s="67"/>
      <c r="I225" s="67">
        <f t="shared" si="28"/>
        <v>0</v>
      </c>
      <c r="J225" s="68" t="s">
        <v>167</v>
      </c>
    </row>
    <row r="226" spans="2:10" ht="15.5" x14ac:dyDescent="0.35">
      <c r="B226" s="65" t="s">
        <v>80</v>
      </c>
      <c r="C226" s="66" t="s">
        <v>138</v>
      </c>
      <c r="D226" s="67">
        <v>4</v>
      </c>
      <c r="E226" s="67">
        <v>4</v>
      </c>
      <c r="F226" s="67">
        <f t="shared" si="27"/>
        <v>0</v>
      </c>
      <c r="G226" s="67"/>
      <c r="H226" s="67"/>
      <c r="I226" s="67">
        <f t="shared" si="28"/>
        <v>0</v>
      </c>
      <c r="J226" s="68"/>
    </row>
    <row r="227" spans="2:10" ht="15.5" x14ac:dyDescent="0.35">
      <c r="B227" s="65" t="s">
        <v>79</v>
      </c>
      <c r="C227" s="66" t="s">
        <v>72</v>
      </c>
      <c r="D227" s="67">
        <v>3</v>
      </c>
      <c r="E227" s="67">
        <v>2</v>
      </c>
      <c r="F227" s="67">
        <f t="shared" si="27"/>
        <v>-1</v>
      </c>
      <c r="G227" s="67">
        <v>27</v>
      </c>
      <c r="H227" s="67">
        <v>22</v>
      </c>
      <c r="I227" s="67">
        <f t="shared" si="28"/>
        <v>-5</v>
      </c>
      <c r="J227" s="68" t="s">
        <v>185</v>
      </c>
    </row>
    <row r="228" spans="2:10" ht="15.5" x14ac:dyDescent="0.35">
      <c r="B228" s="65" t="s">
        <v>77</v>
      </c>
      <c r="C228" s="66" t="s">
        <v>70</v>
      </c>
      <c r="D228" s="67">
        <v>10</v>
      </c>
      <c r="E228" s="67">
        <v>10</v>
      </c>
      <c r="F228" s="67">
        <f t="shared" si="27"/>
        <v>0</v>
      </c>
      <c r="G228" s="67">
        <v>1</v>
      </c>
      <c r="H228" s="67">
        <v>1</v>
      </c>
      <c r="I228" s="67">
        <f t="shared" si="28"/>
        <v>0</v>
      </c>
      <c r="J228" s="68"/>
    </row>
    <row r="229" spans="2:10" ht="15.5" x14ac:dyDescent="0.35">
      <c r="B229" s="65" t="s">
        <v>141</v>
      </c>
      <c r="C229" s="66" t="s">
        <v>86</v>
      </c>
      <c r="D229" s="67">
        <v>3</v>
      </c>
      <c r="E229" s="67">
        <v>5</v>
      </c>
      <c r="F229" s="67">
        <f t="shared" si="27"/>
        <v>2</v>
      </c>
      <c r="G229" s="67">
        <v>6</v>
      </c>
      <c r="H229" s="67">
        <v>5</v>
      </c>
      <c r="I229" s="67">
        <f t="shared" si="28"/>
        <v>-1</v>
      </c>
      <c r="J229" s="68" t="s">
        <v>173</v>
      </c>
    </row>
    <row r="230" spans="2:10" ht="29" x14ac:dyDescent="0.35">
      <c r="B230" s="65" t="s">
        <v>75</v>
      </c>
      <c r="C230" s="66" t="s">
        <v>72</v>
      </c>
      <c r="D230" s="67">
        <v>11</v>
      </c>
      <c r="E230" s="67">
        <v>16</v>
      </c>
      <c r="F230" s="67">
        <f t="shared" si="27"/>
        <v>5</v>
      </c>
      <c r="G230" s="67">
        <v>15</v>
      </c>
      <c r="H230" s="67">
        <v>9</v>
      </c>
      <c r="I230" s="67">
        <f t="shared" si="28"/>
        <v>-6</v>
      </c>
      <c r="J230" s="68" t="s">
        <v>186</v>
      </c>
    </row>
    <row r="231" spans="2:10" ht="15.5" x14ac:dyDescent="0.35">
      <c r="B231" s="69" t="s">
        <v>114</v>
      </c>
      <c r="C231" s="70"/>
      <c r="D231" s="71">
        <f>SUM(D221:D230)</f>
        <v>292</v>
      </c>
      <c r="E231" s="72">
        <f t="shared" ref="E231:I231" si="29">SUM(E221:E230)</f>
        <v>295</v>
      </c>
      <c r="F231" s="72">
        <f t="shared" si="29"/>
        <v>3</v>
      </c>
      <c r="G231" s="72">
        <f t="shared" si="29"/>
        <v>49</v>
      </c>
      <c r="H231" s="72">
        <f t="shared" si="29"/>
        <v>37</v>
      </c>
      <c r="I231" s="72">
        <f t="shared" si="29"/>
        <v>-12</v>
      </c>
      <c r="J231" s="59"/>
    </row>
    <row r="233" spans="2:10" x14ac:dyDescent="0.35">
      <c r="B233" s="60" t="s">
        <v>196</v>
      </c>
    </row>
    <row r="235" spans="2:10" x14ac:dyDescent="0.35">
      <c r="B235" s="61" t="s">
        <v>144</v>
      </c>
      <c r="C235" s="61" t="s">
        <v>145</v>
      </c>
      <c r="D235" s="61" t="s">
        <v>146</v>
      </c>
      <c r="E235" s="61" t="s">
        <v>147</v>
      </c>
    </row>
    <row r="236" spans="2:10" x14ac:dyDescent="0.35">
      <c r="B236" s="62"/>
      <c r="C236" s="62"/>
      <c r="D236" s="62"/>
      <c r="E236" s="63"/>
    </row>
    <row r="237" spans="2:10" x14ac:dyDescent="0.35">
      <c r="B237" s="62"/>
      <c r="C237" s="62"/>
      <c r="D237" s="62"/>
      <c r="E237" s="63"/>
    </row>
    <row r="241" spans="2:10" x14ac:dyDescent="0.35">
      <c r="B241" s="15" t="s">
        <v>58</v>
      </c>
    </row>
    <row r="243" spans="2:10" x14ac:dyDescent="0.35">
      <c r="B243" s="180" t="s">
        <v>4</v>
      </c>
      <c r="C243" s="180" t="s">
        <v>3</v>
      </c>
      <c r="D243" s="180" t="s">
        <v>123</v>
      </c>
      <c r="E243" s="64" t="s">
        <v>6</v>
      </c>
      <c r="F243" s="64" t="s">
        <v>7</v>
      </c>
      <c r="G243" s="64" t="s">
        <v>124</v>
      </c>
      <c r="H243" s="64" t="s">
        <v>9</v>
      </c>
      <c r="I243" s="64" t="s">
        <v>10</v>
      </c>
      <c r="J243" s="181" t="s">
        <v>125</v>
      </c>
    </row>
    <row r="244" spans="2:10" ht="15.5" x14ac:dyDescent="0.35">
      <c r="B244" s="180"/>
      <c r="C244" s="180"/>
      <c r="D244" s="180"/>
      <c r="E244" s="182" t="s">
        <v>55</v>
      </c>
      <c r="F244" s="182"/>
      <c r="G244" s="182"/>
      <c r="H244" s="182"/>
      <c r="I244" s="182"/>
      <c r="J244" s="181"/>
    </row>
    <row r="245" spans="2:10" ht="15.5" x14ac:dyDescent="0.35">
      <c r="B245" s="65" t="s">
        <v>78</v>
      </c>
      <c r="C245" s="66" t="s">
        <v>85</v>
      </c>
      <c r="D245" s="67">
        <v>27</v>
      </c>
      <c r="E245" s="67">
        <v>25</v>
      </c>
      <c r="F245" s="67">
        <f>E245-D245</f>
        <v>-2</v>
      </c>
      <c r="G245" s="67"/>
      <c r="H245" s="67"/>
      <c r="I245" s="67">
        <f>H245-G245</f>
        <v>0</v>
      </c>
      <c r="J245" s="68" t="s">
        <v>197</v>
      </c>
    </row>
    <row r="246" spans="2:10" ht="15.5" x14ac:dyDescent="0.35">
      <c r="B246" s="65" t="s">
        <v>69</v>
      </c>
      <c r="C246" s="66" t="s">
        <v>76</v>
      </c>
      <c r="D246" s="67">
        <v>58</v>
      </c>
      <c r="E246" s="67">
        <v>60</v>
      </c>
      <c r="F246" s="67">
        <f t="shared" ref="F246:F254" si="30">E246-D246</f>
        <v>2</v>
      </c>
      <c r="G246" s="67"/>
      <c r="H246" s="67"/>
      <c r="I246" s="67">
        <f t="shared" ref="I246:I254" si="31">H246-G246</f>
        <v>0</v>
      </c>
      <c r="J246" s="68"/>
    </row>
    <row r="247" spans="2:10" ht="15.5" x14ac:dyDescent="0.35">
      <c r="B247" s="65" t="s">
        <v>71</v>
      </c>
      <c r="C247" s="66" t="s">
        <v>70</v>
      </c>
      <c r="D247" s="67">
        <v>59</v>
      </c>
      <c r="E247" s="67">
        <v>56</v>
      </c>
      <c r="F247" s="67">
        <f t="shared" si="30"/>
        <v>-3</v>
      </c>
      <c r="G247" s="67"/>
      <c r="H247" s="67"/>
      <c r="I247" s="67">
        <f t="shared" si="31"/>
        <v>0</v>
      </c>
      <c r="J247" s="68" t="s">
        <v>198</v>
      </c>
    </row>
    <row r="248" spans="2:10" ht="29" x14ac:dyDescent="0.35">
      <c r="B248" s="65" t="s">
        <v>73</v>
      </c>
      <c r="C248" s="66" t="s">
        <v>85</v>
      </c>
      <c r="D248" s="67">
        <v>60</v>
      </c>
      <c r="E248" s="67">
        <v>56</v>
      </c>
      <c r="F248" s="67">
        <f t="shared" si="30"/>
        <v>-4</v>
      </c>
      <c r="G248" s="67"/>
      <c r="H248" s="67"/>
      <c r="I248" s="67">
        <f t="shared" si="31"/>
        <v>0</v>
      </c>
      <c r="J248" s="68" t="s">
        <v>184</v>
      </c>
    </row>
    <row r="249" spans="2:10" ht="15.5" x14ac:dyDescent="0.35">
      <c r="B249" s="65" t="s">
        <v>74</v>
      </c>
      <c r="C249" s="66" t="s">
        <v>86</v>
      </c>
      <c r="D249" s="67">
        <v>60</v>
      </c>
      <c r="E249" s="67">
        <v>59</v>
      </c>
      <c r="F249" s="67">
        <f t="shared" si="30"/>
        <v>-1</v>
      </c>
      <c r="G249" s="67"/>
      <c r="H249" s="67"/>
      <c r="I249" s="67">
        <f t="shared" si="31"/>
        <v>0</v>
      </c>
      <c r="J249" s="68" t="s">
        <v>167</v>
      </c>
    </row>
    <row r="250" spans="2:10" ht="15.5" x14ac:dyDescent="0.35">
      <c r="B250" s="65" t="s">
        <v>80</v>
      </c>
      <c r="C250" s="66" t="s">
        <v>138</v>
      </c>
      <c r="D250" s="67">
        <v>4</v>
      </c>
      <c r="E250" s="67">
        <v>4</v>
      </c>
      <c r="F250" s="67">
        <f t="shared" si="30"/>
        <v>0</v>
      </c>
      <c r="G250" s="67"/>
      <c r="H250" s="67"/>
      <c r="I250" s="67">
        <f t="shared" si="31"/>
        <v>0</v>
      </c>
      <c r="J250" s="68"/>
    </row>
    <row r="251" spans="2:10" ht="15.5" x14ac:dyDescent="0.35">
      <c r="B251" s="65" t="s">
        <v>79</v>
      </c>
      <c r="C251" s="66" t="s">
        <v>72</v>
      </c>
      <c r="D251" s="67">
        <v>3</v>
      </c>
      <c r="E251" s="67">
        <v>2</v>
      </c>
      <c r="F251" s="67">
        <f t="shared" si="30"/>
        <v>-1</v>
      </c>
      <c r="G251" s="67">
        <v>28</v>
      </c>
      <c r="H251" s="67">
        <v>26</v>
      </c>
      <c r="I251" s="67">
        <f t="shared" si="31"/>
        <v>-2</v>
      </c>
      <c r="J251" s="68" t="s">
        <v>185</v>
      </c>
    </row>
    <row r="252" spans="2:10" ht="15.5" x14ac:dyDescent="0.35">
      <c r="B252" s="65" t="s">
        <v>77</v>
      </c>
      <c r="C252" s="66" t="s">
        <v>70</v>
      </c>
      <c r="D252" s="67">
        <v>10</v>
      </c>
      <c r="E252" s="67">
        <v>10</v>
      </c>
      <c r="F252" s="67">
        <f t="shared" si="30"/>
        <v>0</v>
      </c>
      <c r="G252" s="67"/>
      <c r="H252" s="67"/>
      <c r="I252" s="67">
        <f t="shared" si="31"/>
        <v>0</v>
      </c>
      <c r="J252" s="68"/>
    </row>
    <row r="253" spans="2:10" ht="15.5" x14ac:dyDescent="0.35">
      <c r="B253" s="65" t="s">
        <v>141</v>
      </c>
      <c r="C253" s="66" t="s">
        <v>86</v>
      </c>
      <c r="D253" s="67">
        <v>3</v>
      </c>
      <c r="E253" s="67">
        <v>5</v>
      </c>
      <c r="F253" s="67">
        <f t="shared" si="30"/>
        <v>2</v>
      </c>
      <c r="G253" s="67">
        <v>6</v>
      </c>
      <c r="H253" s="67">
        <v>5</v>
      </c>
      <c r="I253" s="67">
        <f t="shared" si="31"/>
        <v>-1</v>
      </c>
      <c r="J253" s="68" t="s">
        <v>173</v>
      </c>
    </row>
    <row r="254" spans="2:10" ht="29" x14ac:dyDescent="0.35">
      <c r="B254" s="65" t="s">
        <v>75</v>
      </c>
      <c r="C254" s="66" t="s">
        <v>72</v>
      </c>
      <c r="D254" s="67">
        <v>11</v>
      </c>
      <c r="E254" s="67">
        <v>16</v>
      </c>
      <c r="F254" s="67">
        <f t="shared" si="30"/>
        <v>5</v>
      </c>
      <c r="G254" s="67">
        <v>15</v>
      </c>
      <c r="H254" s="67">
        <v>11</v>
      </c>
      <c r="I254" s="67">
        <f t="shared" si="31"/>
        <v>-4</v>
      </c>
      <c r="J254" s="68" t="s">
        <v>186</v>
      </c>
    </row>
    <row r="255" spans="2:10" ht="15.5" x14ac:dyDescent="0.35">
      <c r="B255" s="69" t="s">
        <v>114</v>
      </c>
      <c r="C255" s="70"/>
      <c r="D255" s="71">
        <f>SUM(D245:D254)</f>
        <v>295</v>
      </c>
      <c r="E255" s="72">
        <f t="shared" ref="E255:I255" si="32">SUM(E245:E254)</f>
        <v>293</v>
      </c>
      <c r="F255" s="72">
        <f t="shared" si="32"/>
        <v>-2</v>
      </c>
      <c r="G255" s="72">
        <f t="shared" si="32"/>
        <v>49</v>
      </c>
      <c r="H255" s="72">
        <f t="shared" si="32"/>
        <v>42</v>
      </c>
      <c r="I255" s="72">
        <f t="shared" si="32"/>
        <v>-7</v>
      </c>
      <c r="J255" s="59"/>
    </row>
    <row r="257" spans="2:10" x14ac:dyDescent="0.35">
      <c r="B257" s="60" t="s">
        <v>199</v>
      </c>
    </row>
    <row r="259" spans="2:10" x14ac:dyDescent="0.35">
      <c r="B259" s="61" t="s">
        <v>144</v>
      </c>
      <c r="C259" s="61" t="s">
        <v>145</v>
      </c>
      <c r="D259" s="61" t="s">
        <v>146</v>
      </c>
      <c r="E259" s="61" t="s">
        <v>147</v>
      </c>
    </row>
    <row r="260" spans="2:10" x14ac:dyDescent="0.35">
      <c r="B260" s="62" t="s">
        <v>200</v>
      </c>
      <c r="C260" s="62" t="s">
        <v>177</v>
      </c>
      <c r="D260" s="62" t="s">
        <v>131</v>
      </c>
      <c r="E260" s="63">
        <v>45771</v>
      </c>
    </row>
    <row r="264" spans="2:10" x14ac:dyDescent="0.35">
      <c r="B264" s="15" t="s">
        <v>59</v>
      </c>
    </row>
    <row r="266" spans="2:10" x14ac:dyDescent="0.35">
      <c r="B266" s="180" t="s">
        <v>4</v>
      </c>
      <c r="C266" s="180" t="s">
        <v>3</v>
      </c>
      <c r="D266" s="180" t="s">
        <v>123</v>
      </c>
      <c r="E266" s="64" t="s">
        <v>6</v>
      </c>
      <c r="F266" s="64" t="s">
        <v>7</v>
      </c>
      <c r="G266" s="64" t="s">
        <v>124</v>
      </c>
      <c r="H266" s="64" t="s">
        <v>9</v>
      </c>
      <c r="I266" s="64" t="s">
        <v>10</v>
      </c>
      <c r="J266" s="181" t="s">
        <v>125</v>
      </c>
    </row>
    <row r="267" spans="2:10" ht="15.5" x14ac:dyDescent="0.35">
      <c r="B267" s="180"/>
      <c r="C267" s="180"/>
      <c r="D267" s="180"/>
      <c r="E267" s="182" t="str">
        <f>B264</f>
        <v>WW49</v>
      </c>
      <c r="F267" s="182"/>
      <c r="G267" s="182"/>
      <c r="H267" s="182"/>
      <c r="I267" s="182"/>
      <c r="J267" s="181"/>
    </row>
    <row r="268" spans="2:10" ht="15.5" x14ac:dyDescent="0.35">
      <c r="B268" s="65" t="s">
        <v>78</v>
      </c>
      <c r="C268" s="66" t="s">
        <v>85</v>
      </c>
      <c r="D268" s="67">
        <v>27</v>
      </c>
      <c r="E268" s="67">
        <v>25</v>
      </c>
      <c r="F268" s="67">
        <f>E268-D268</f>
        <v>-2</v>
      </c>
      <c r="G268" s="67"/>
      <c r="H268" s="67"/>
      <c r="I268" s="67">
        <f>H268-G268</f>
        <v>0</v>
      </c>
      <c r="J268" s="68" t="s">
        <v>197</v>
      </c>
    </row>
    <row r="269" spans="2:10" ht="15.5" x14ac:dyDescent="0.35">
      <c r="B269" s="65" t="s">
        <v>69</v>
      </c>
      <c r="C269" s="66" t="s">
        <v>76</v>
      </c>
      <c r="D269" s="67">
        <v>58</v>
      </c>
      <c r="E269" s="67">
        <v>60</v>
      </c>
      <c r="F269" s="67">
        <f t="shared" ref="F269:F277" si="33">E269-D269</f>
        <v>2</v>
      </c>
      <c r="G269" s="67"/>
      <c r="H269" s="67"/>
      <c r="I269" s="67">
        <f t="shared" ref="I269:I277" si="34">H269-G269</f>
        <v>0</v>
      </c>
      <c r="J269" s="68"/>
    </row>
    <row r="270" spans="2:10" ht="15.5" x14ac:dyDescent="0.35">
      <c r="B270" s="65" t="s">
        <v>71</v>
      </c>
      <c r="C270" s="66" t="s">
        <v>70</v>
      </c>
      <c r="D270" s="67">
        <v>59</v>
      </c>
      <c r="E270" s="67">
        <v>57</v>
      </c>
      <c r="F270" s="67">
        <f t="shared" si="33"/>
        <v>-2</v>
      </c>
      <c r="G270" s="67"/>
      <c r="H270" s="67"/>
      <c r="I270" s="67">
        <f t="shared" si="34"/>
        <v>0</v>
      </c>
      <c r="J270" s="68" t="s">
        <v>192</v>
      </c>
    </row>
    <row r="271" spans="2:10" ht="29" x14ac:dyDescent="0.35">
      <c r="B271" s="65" t="s">
        <v>73</v>
      </c>
      <c r="C271" s="66" t="s">
        <v>85</v>
      </c>
      <c r="D271" s="67">
        <v>60</v>
      </c>
      <c r="E271" s="67">
        <v>57</v>
      </c>
      <c r="F271" s="67">
        <f t="shared" si="33"/>
        <v>-3</v>
      </c>
      <c r="G271" s="67"/>
      <c r="H271" s="67"/>
      <c r="I271" s="67">
        <f t="shared" si="34"/>
        <v>0</v>
      </c>
      <c r="J271" s="68" t="s">
        <v>201</v>
      </c>
    </row>
    <row r="272" spans="2:10" ht="15.5" x14ac:dyDescent="0.35">
      <c r="B272" s="65" t="s">
        <v>74</v>
      </c>
      <c r="C272" s="66" t="s">
        <v>86</v>
      </c>
      <c r="D272" s="67">
        <v>60</v>
      </c>
      <c r="E272" s="67">
        <v>59</v>
      </c>
      <c r="F272" s="67">
        <f t="shared" si="33"/>
        <v>-1</v>
      </c>
      <c r="G272" s="67"/>
      <c r="H272" s="67"/>
      <c r="I272" s="67">
        <f t="shared" si="34"/>
        <v>0</v>
      </c>
      <c r="J272" s="68" t="s">
        <v>167</v>
      </c>
    </row>
    <row r="273" spans="2:10" ht="15.5" x14ac:dyDescent="0.35">
      <c r="B273" s="65" t="s">
        <v>80</v>
      </c>
      <c r="C273" s="66" t="s">
        <v>138</v>
      </c>
      <c r="D273" s="67">
        <v>4</v>
      </c>
      <c r="E273" s="67">
        <v>4</v>
      </c>
      <c r="F273" s="67">
        <f t="shared" si="33"/>
        <v>0</v>
      </c>
      <c r="G273" s="67"/>
      <c r="H273" s="67"/>
      <c r="I273" s="67">
        <f t="shared" si="34"/>
        <v>0</v>
      </c>
      <c r="J273" s="68"/>
    </row>
    <row r="274" spans="2:10" ht="15.5" x14ac:dyDescent="0.35">
      <c r="B274" s="65" t="s">
        <v>79</v>
      </c>
      <c r="C274" s="66" t="s">
        <v>72</v>
      </c>
      <c r="D274" s="67">
        <v>3</v>
      </c>
      <c r="E274" s="67">
        <v>2</v>
      </c>
      <c r="F274" s="67">
        <f t="shared" si="33"/>
        <v>-1</v>
      </c>
      <c r="G274" s="67">
        <v>28</v>
      </c>
      <c r="H274" s="67">
        <v>26</v>
      </c>
      <c r="I274" s="67">
        <f t="shared" si="34"/>
        <v>-2</v>
      </c>
      <c r="J274" s="68" t="s">
        <v>185</v>
      </c>
    </row>
    <row r="275" spans="2:10" ht="15.5" x14ac:dyDescent="0.35">
      <c r="B275" s="65" t="s">
        <v>77</v>
      </c>
      <c r="C275" s="66" t="s">
        <v>70</v>
      </c>
      <c r="D275" s="67">
        <v>10</v>
      </c>
      <c r="E275" s="67">
        <v>10</v>
      </c>
      <c r="F275" s="67">
        <f t="shared" si="33"/>
        <v>0</v>
      </c>
      <c r="G275" s="67"/>
      <c r="H275" s="67"/>
      <c r="I275" s="67">
        <f t="shared" si="34"/>
        <v>0</v>
      </c>
      <c r="J275" s="68"/>
    </row>
    <row r="276" spans="2:10" ht="15.5" x14ac:dyDescent="0.35">
      <c r="B276" s="65" t="s">
        <v>141</v>
      </c>
      <c r="C276" s="66" t="s">
        <v>86</v>
      </c>
      <c r="D276" s="67">
        <v>3</v>
      </c>
      <c r="E276" s="67">
        <v>5</v>
      </c>
      <c r="F276" s="67">
        <f t="shared" si="33"/>
        <v>2</v>
      </c>
      <c r="G276" s="67">
        <v>6</v>
      </c>
      <c r="H276" s="67">
        <v>5</v>
      </c>
      <c r="I276" s="67">
        <f t="shared" si="34"/>
        <v>-1</v>
      </c>
      <c r="J276" s="68" t="s">
        <v>173</v>
      </c>
    </row>
    <row r="277" spans="2:10" ht="29" x14ac:dyDescent="0.35">
      <c r="B277" s="65" t="s">
        <v>75</v>
      </c>
      <c r="C277" s="66" t="s">
        <v>72</v>
      </c>
      <c r="D277" s="67">
        <v>11</v>
      </c>
      <c r="E277" s="67">
        <v>16</v>
      </c>
      <c r="F277" s="67">
        <f t="shared" si="33"/>
        <v>5</v>
      </c>
      <c r="G277" s="67">
        <v>15</v>
      </c>
      <c r="H277" s="67">
        <v>11</v>
      </c>
      <c r="I277" s="67">
        <f t="shared" si="34"/>
        <v>-4</v>
      </c>
      <c r="J277" s="68" t="s">
        <v>202</v>
      </c>
    </row>
    <row r="278" spans="2:10" ht="15.5" x14ac:dyDescent="0.35">
      <c r="B278" s="69" t="s">
        <v>114</v>
      </c>
      <c r="C278" s="70"/>
      <c r="D278" s="71">
        <f>SUM(D268:D277)</f>
        <v>295</v>
      </c>
      <c r="E278" s="72">
        <f t="shared" ref="E278:I278" si="35">SUM(E268:E277)</f>
        <v>295</v>
      </c>
      <c r="F278" s="72">
        <f t="shared" si="35"/>
        <v>0</v>
      </c>
      <c r="G278" s="72">
        <f t="shared" si="35"/>
        <v>49</v>
      </c>
      <c r="H278" s="72">
        <f t="shared" si="35"/>
        <v>42</v>
      </c>
      <c r="I278" s="72">
        <f t="shared" si="35"/>
        <v>-7</v>
      </c>
      <c r="J278" s="59"/>
    </row>
    <row r="280" spans="2:10" x14ac:dyDescent="0.35">
      <c r="B280" s="60" t="s">
        <v>203</v>
      </c>
    </row>
    <row r="282" spans="2:10" x14ac:dyDescent="0.35">
      <c r="B282" s="61" t="s">
        <v>144</v>
      </c>
      <c r="C282" s="61" t="s">
        <v>145</v>
      </c>
      <c r="D282" s="61" t="s">
        <v>146</v>
      </c>
      <c r="E282" s="61" t="s">
        <v>147</v>
      </c>
    </row>
    <row r="283" spans="2:10" x14ac:dyDescent="0.35">
      <c r="B283" s="62"/>
      <c r="C283" s="62"/>
      <c r="D283" s="62"/>
      <c r="E283" s="63"/>
    </row>
    <row r="287" spans="2:10" x14ac:dyDescent="0.35">
      <c r="B287" s="15" t="s">
        <v>60</v>
      </c>
    </row>
    <row r="289" spans="2:10" x14ac:dyDescent="0.35">
      <c r="B289" s="180" t="s">
        <v>4</v>
      </c>
      <c r="C289" s="180" t="s">
        <v>3</v>
      </c>
      <c r="D289" s="180" t="s">
        <v>123</v>
      </c>
      <c r="E289" s="64" t="s">
        <v>6</v>
      </c>
      <c r="F289" s="64" t="s">
        <v>7</v>
      </c>
      <c r="G289" s="64" t="s">
        <v>124</v>
      </c>
      <c r="H289" s="64" t="s">
        <v>9</v>
      </c>
      <c r="I289" s="64" t="s">
        <v>10</v>
      </c>
      <c r="J289" s="181" t="s">
        <v>125</v>
      </c>
    </row>
    <row r="290" spans="2:10" ht="15.5" x14ac:dyDescent="0.35">
      <c r="B290" s="180"/>
      <c r="C290" s="180"/>
      <c r="D290" s="180"/>
      <c r="E290" s="182" t="str">
        <f>B287</f>
        <v>WW50</v>
      </c>
      <c r="F290" s="182"/>
      <c r="G290" s="182"/>
      <c r="H290" s="182"/>
      <c r="I290" s="182"/>
      <c r="J290" s="181"/>
    </row>
    <row r="291" spans="2:10" ht="15.5" x14ac:dyDescent="0.35">
      <c r="B291" s="65" t="s">
        <v>78</v>
      </c>
      <c r="C291" s="66" t="s">
        <v>85</v>
      </c>
      <c r="D291" s="67">
        <v>27</v>
      </c>
      <c r="E291" s="67">
        <v>26</v>
      </c>
      <c r="F291" s="67">
        <f>E291-D291</f>
        <v>-1</v>
      </c>
      <c r="G291" s="67"/>
      <c r="H291" s="67"/>
      <c r="I291" s="67">
        <f>H291-G291</f>
        <v>0</v>
      </c>
      <c r="J291" s="68" t="s">
        <v>155</v>
      </c>
    </row>
    <row r="292" spans="2:10" ht="15.5" x14ac:dyDescent="0.35">
      <c r="B292" s="65" t="s">
        <v>69</v>
      </c>
      <c r="C292" s="66" t="s">
        <v>76</v>
      </c>
      <c r="D292" s="67">
        <v>58</v>
      </c>
      <c r="E292" s="67">
        <v>60</v>
      </c>
      <c r="F292" s="67">
        <f t="shared" ref="F292:F300" si="36">E292-D292</f>
        <v>2</v>
      </c>
      <c r="G292" s="67"/>
      <c r="H292" s="67"/>
      <c r="I292" s="67">
        <f t="shared" ref="I292:I300" si="37">H292-G292</f>
        <v>0</v>
      </c>
      <c r="J292" s="68"/>
    </row>
    <row r="293" spans="2:10" ht="15.5" x14ac:dyDescent="0.35">
      <c r="B293" s="65" t="s">
        <v>71</v>
      </c>
      <c r="C293" s="66" t="s">
        <v>70</v>
      </c>
      <c r="D293" s="67">
        <v>59</v>
      </c>
      <c r="E293" s="67">
        <v>57</v>
      </c>
      <c r="F293" s="67">
        <f t="shared" si="36"/>
        <v>-2</v>
      </c>
      <c r="G293" s="67"/>
      <c r="H293" s="67"/>
      <c r="I293" s="67">
        <f t="shared" si="37"/>
        <v>0</v>
      </c>
      <c r="J293" s="68" t="s">
        <v>192</v>
      </c>
    </row>
    <row r="294" spans="2:10" ht="15.5" x14ac:dyDescent="0.35">
      <c r="B294" s="65" t="s">
        <v>73</v>
      </c>
      <c r="C294" s="66" t="s">
        <v>85</v>
      </c>
      <c r="D294" s="67">
        <v>60</v>
      </c>
      <c r="E294" s="67">
        <v>58</v>
      </c>
      <c r="F294" s="67">
        <f t="shared" si="36"/>
        <v>-2</v>
      </c>
      <c r="G294" s="67"/>
      <c r="H294" s="67"/>
      <c r="I294" s="67">
        <f t="shared" si="37"/>
        <v>0</v>
      </c>
      <c r="J294" s="68" t="s">
        <v>204</v>
      </c>
    </row>
    <row r="295" spans="2:10" ht="15.5" x14ac:dyDescent="0.35">
      <c r="B295" s="65" t="s">
        <v>74</v>
      </c>
      <c r="C295" s="66" t="s">
        <v>86</v>
      </c>
      <c r="D295" s="67">
        <v>60</v>
      </c>
      <c r="E295" s="67">
        <v>58</v>
      </c>
      <c r="F295" s="67">
        <f t="shared" si="36"/>
        <v>-2</v>
      </c>
      <c r="G295" s="67"/>
      <c r="H295" s="67"/>
      <c r="I295" s="67">
        <f t="shared" si="37"/>
        <v>0</v>
      </c>
      <c r="J295" s="68" t="s">
        <v>205</v>
      </c>
    </row>
    <row r="296" spans="2:10" ht="15.5" x14ac:dyDescent="0.35">
      <c r="B296" s="65" t="s">
        <v>80</v>
      </c>
      <c r="C296" s="66" t="s">
        <v>138</v>
      </c>
      <c r="D296" s="67">
        <v>4</v>
      </c>
      <c r="E296" s="67">
        <v>4</v>
      </c>
      <c r="F296" s="67">
        <f t="shared" si="36"/>
        <v>0</v>
      </c>
      <c r="G296" s="67"/>
      <c r="H296" s="67"/>
      <c r="I296" s="67">
        <f t="shared" si="37"/>
        <v>0</v>
      </c>
      <c r="J296" s="68"/>
    </row>
    <row r="297" spans="2:10" ht="15.5" x14ac:dyDescent="0.35">
      <c r="B297" s="65" t="s">
        <v>79</v>
      </c>
      <c r="C297" s="66" t="s">
        <v>72</v>
      </c>
      <c r="D297" s="67">
        <v>3</v>
      </c>
      <c r="E297" s="67">
        <v>2</v>
      </c>
      <c r="F297" s="67">
        <f t="shared" si="36"/>
        <v>-1</v>
      </c>
      <c r="G297" s="67">
        <v>28</v>
      </c>
      <c r="H297" s="67">
        <v>26</v>
      </c>
      <c r="I297" s="67">
        <f t="shared" si="37"/>
        <v>-2</v>
      </c>
      <c r="J297" s="68" t="s">
        <v>185</v>
      </c>
    </row>
    <row r="298" spans="2:10" ht="15.5" x14ac:dyDescent="0.35">
      <c r="B298" s="65" t="s">
        <v>77</v>
      </c>
      <c r="C298" s="66" t="s">
        <v>70</v>
      </c>
      <c r="D298" s="67">
        <v>10</v>
      </c>
      <c r="E298" s="67">
        <v>10</v>
      </c>
      <c r="F298" s="67">
        <f t="shared" si="36"/>
        <v>0</v>
      </c>
      <c r="G298" s="67"/>
      <c r="H298" s="67"/>
      <c r="I298" s="67">
        <f t="shared" si="37"/>
        <v>0</v>
      </c>
      <c r="J298" s="68"/>
    </row>
    <row r="299" spans="2:10" ht="15.5" x14ac:dyDescent="0.35">
      <c r="B299" s="65" t="s">
        <v>141</v>
      </c>
      <c r="C299" s="66" t="s">
        <v>86</v>
      </c>
      <c r="D299" s="67">
        <v>3</v>
      </c>
      <c r="E299" s="67">
        <v>5</v>
      </c>
      <c r="F299" s="67">
        <f t="shared" si="36"/>
        <v>2</v>
      </c>
      <c r="G299" s="67">
        <v>6</v>
      </c>
      <c r="H299" s="67">
        <v>5</v>
      </c>
      <c r="I299" s="67">
        <f t="shared" si="37"/>
        <v>-1</v>
      </c>
      <c r="J299" s="68" t="s">
        <v>173</v>
      </c>
    </row>
    <row r="300" spans="2:10" ht="29" x14ac:dyDescent="0.35">
      <c r="B300" s="65" t="s">
        <v>75</v>
      </c>
      <c r="C300" s="66" t="s">
        <v>72</v>
      </c>
      <c r="D300" s="67">
        <v>11</v>
      </c>
      <c r="E300" s="67">
        <v>16</v>
      </c>
      <c r="F300" s="67">
        <f t="shared" si="36"/>
        <v>5</v>
      </c>
      <c r="G300" s="67">
        <v>15</v>
      </c>
      <c r="H300" s="67">
        <v>11</v>
      </c>
      <c r="I300" s="67">
        <f t="shared" si="37"/>
        <v>-4</v>
      </c>
      <c r="J300" s="68" t="s">
        <v>202</v>
      </c>
    </row>
    <row r="301" spans="2:10" ht="15.5" x14ac:dyDescent="0.35">
      <c r="B301" s="69" t="s">
        <v>114</v>
      </c>
      <c r="C301" s="70"/>
      <c r="D301" s="71">
        <f>SUM(D291:D300)</f>
        <v>295</v>
      </c>
      <c r="E301" s="72">
        <f t="shared" ref="E301:I301" si="38">SUM(E291:E300)</f>
        <v>296</v>
      </c>
      <c r="F301" s="72">
        <f t="shared" si="38"/>
        <v>1</v>
      </c>
      <c r="G301" s="72">
        <f t="shared" si="38"/>
        <v>49</v>
      </c>
      <c r="H301" s="72">
        <f t="shared" si="38"/>
        <v>42</v>
      </c>
      <c r="I301" s="72">
        <f t="shared" si="38"/>
        <v>-7</v>
      </c>
      <c r="J301" s="59"/>
    </row>
    <row r="303" spans="2:10" x14ac:dyDescent="0.35">
      <c r="B303" s="60" t="s">
        <v>206</v>
      </c>
    </row>
    <row r="305" spans="2:10" x14ac:dyDescent="0.35">
      <c r="B305" s="61" t="s">
        <v>144</v>
      </c>
      <c r="C305" s="61" t="s">
        <v>145</v>
      </c>
      <c r="D305" s="61" t="s">
        <v>146</v>
      </c>
      <c r="E305" s="61" t="s">
        <v>147</v>
      </c>
    </row>
    <row r="306" spans="2:10" x14ac:dyDescent="0.35">
      <c r="B306" s="62" t="s">
        <v>207</v>
      </c>
      <c r="C306" s="62" t="s">
        <v>177</v>
      </c>
      <c r="D306" s="62" t="s">
        <v>178</v>
      </c>
      <c r="E306" s="63">
        <v>45789</v>
      </c>
    </row>
    <row r="311" spans="2:10" x14ac:dyDescent="0.35">
      <c r="B311" s="15" t="s">
        <v>61</v>
      </c>
    </row>
    <row r="313" spans="2:10" x14ac:dyDescent="0.35">
      <c r="B313" s="180" t="s">
        <v>4</v>
      </c>
      <c r="C313" s="180" t="s">
        <v>3</v>
      </c>
      <c r="D313" s="180" t="s">
        <v>123</v>
      </c>
      <c r="E313" s="64" t="s">
        <v>6</v>
      </c>
      <c r="F313" s="64" t="s">
        <v>7</v>
      </c>
      <c r="G313" s="64" t="s">
        <v>124</v>
      </c>
      <c r="H313" s="64" t="s">
        <v>9</v>
      </c>
      <c r="I313" s="64" t="s">
        <v>10</v>
      </c>
      <c r="J313" s="181" t="s">
        <v>125</v>
      </c>
    </row>
    <row r="314" spans="2:10" ht="15.5" x14ac:dyDescent="0.35">
      <c r="B314" s="180"/>
      <c r="C314" s="180"/>
      <c r="D314" s="180"/>
      <c r="E314" s="182" t="str">
        <f>B311</f>
        <v>WW51</v>
      </c>
      <c r="F314" s="182"/>
      <c r="G314" s="182"/>
      <c r="H314" s="182"/>
      <c r="I314" s="182"/>
      <c r="J314" s="181"/>
    </row>
    <row r="315" spans="2:10" ht="15.5" x14ac:dyDescent="0.35">
      <c r="B315" s="65" t="s">
        <v>78</v>
      </c>
      <c r="C315" s="66" t="s">
        <v>85</v>
      </c>
      <c r="D315" s="67">
        <v>27</v>
      </c>
      <c r="E315" s="67">
        <v>26</v>
      </c>
      <c r="F315" s="67">
        <f>E315-D315</f>
        <v>-1</v>
      </c>
      <c r="G315" s="67"/>
      <c r="H315" s="67"/>
      <c r="I315" s="67">
        <f>H315-G315</f>
        <v>0</v>
      </c>
      <c r="J315" s="68" t="s">
        <v>155</v>
      </c>
    </row>
    <row r="316" spans="2:10" ht="15.5" x14ac:dyDescent="0.35">
      <c r="B316" s="65" t="s">
        <v>69</v>
      </c>
      <c r="C316" s="66" t="s">
        <v>76</v>
      </c>
      <c r="D316" s="67">
        <v>58</v>
      </c>
      <c r="E316" s="67">
        <v>60</v>
      </c>
      <c r="F316" s="67">
        <f t="shared" ref="F316:F324" si="39">E316-D316</f>
        <v>2</v>
      </c>
      <c r="G316" s="67"/>
      <c r="H316" s="67"/>
      <c r="I316" s="67">
        <f t="shared" ref="I316:I324" si="40">H316-G316</f>
        <v>0</v>
      </c>
      <c r="J316" s="68"/>
    </row>
    <row r="317" spans="2:10" ht="15.5" x14ac:dyDescent="0.35">
      <c r="B317" s="65" t="s">
        <v>71</v>
      </c>
      <c r="C317" s="66" t="s">
        <v>70</v>
      </c>
      <c r="D317" s="67">
        <v>59</v>
      </c>
      <c r="E317" s="67">
        <v>57</v>
      </c>
      <c r="F317" s="67">
        <f t="shared" si="39"/>
        <v>-2</v>
      </c>
      <c r="G317" s="67"/>
      <c r="H317" s="67"/>
      <c r="I317" s="67">
        <f t="shared" si="40"/>
        <v>0</v>
      </c>
      <c r="J317" s="68" t="s">
        <v>192</v>
      </c>
    </row>
    <row r="318" spans="2:10" ht="15.5" x14ac:dyDescent="0.35">
      <c r="B318" s="65" t="s">
        <v>73</v>
      </c>
      <c r="C318" s="66" t="s">
        <v>85</v>
      </c>
      <c r="D318" s="67">
        <v>60</v>
      </c>
      <c r="E318" s="67">
        <v>58</v>
      </c>
      <c r="F318" s="67">
        <f t="shared" si="39"/>
        <v>-2</v>
      </c>
      <c r="G318" s="67"/>
      <c r="H318" s="67"/>
      <c r="I318" s="67">
        <f t="shared" si="40"/>
        <v>0</v>
      </c>
      <c r="J318" s="68" t="s">
        <v>204</v>
      </c>
    </row>
    <row r="319" spans="2:10" ht="15.5" x14ac:dyDescent="0.35">
      <c r="B319" s="65" t="s">
        <v>74</v>
      </c>
      <c r="C319" s="66" t="s">
        <v>86</v>
      </c>
      <c r="D319" s="67">
        <v>60</v>
      </c>
      <c r="E319" s="67">
        <v>58</v>
      </c>
      <c r="F319" s="67">
        <f t="shared" si="39"/>
        <v>-2</v>
      </c>
      <c r="G319" s="67"/>
      <c r="H319" s="67"/>
      <c r="I319" s="67">
        <f t="shared" si="40"/>
        <v>0</v>
      </c>
      <c r="J319" s="68" t="s">
        <v>205</v>
      </c>
    </row>
    <row r="320" spans="2:10" ht="15.5" x14ac:dyDescent="0.35">
      <c r="B320" s="65" t="s">
        <v>80</v>
      </c>
      <c r="C320" s="66" t="s">
        <v>138</v>
      </c>
      <c r="D320" s="67">
        <v>4</v>
      </c>
      <c r="E320" s="67">
        <v>4</v>
      </c>
      <c r="F320" s="67">
        <f t="shared" si="39"/>
        <v>0</v>
      </c>
      <c r="G320" s="67"/>
      <c r="H320" s="67"/>
      <c r="I320" s="67">
        <f t="shared" si="40"/>
        <v>0</v>
      </c>
      <c r="J320" s="68"/>
    </row>
    <row r="321" spans="2:10" ht="15.5" x14ac:dyDescent="0.35">
      <c r="B321" s="65" t="s">
        <v>79</v>
      </c>
      <c r="C321" s="66" t="s">
        <v>72</v>
      </c>
      <c r="D321" s="67">
        <v>3</v>
      </c>
      <c r="E321" s="67">
        <v>2</v>
      </c>
      <c r="F321" s="67">
        <f t="shared" si="39"/>
        <v>-1</v>
      </c>
      <c r="G321" s="67">
        <v>28</v>
      </c>
      <c r="H321" s="67">
        <v>22</v>
      </c>
      <c r="I321" s="67">
        <f t="shared" si="40"/>
        <v>-6</v>
      </c>
      <c r="J321" s="68" t="s">
        <v>172</v>
      </c>
    </row>
    <row r="322" spans="2:10" ht="15.5" x14ac:dyDescent="0.35">
      <c r="B322" s="65" t="s">
        <v>77</v>
      </c>
      <c r="C322" s="66" t="s">
        <v>70</v>
      </c>
      <c r="D322" s="67">
        <v>10</v>
      </c>
      <c r="E322" s="67">
        <v>10</v>
      </c>
      <c r="F322" s="67">
        <f t="shared" si="39"/>
        <v>0</v>
      </c>
      <c r="G322" s="67"/>
      <c r="H322" s="67"/>
      <c r="I322" s="67">
        <f t="shared" si="40"/>
        <v>0</v>
      </c>
      <c r="J322" s="68"/>
    </row>
    <row r="323" spans="2:10" ht="15.5" x14ac:dyDescent="0.35">
      <c r="B323" s="65" t="s">
        <v>141</v>
      </c>
      <c r="C323" s="66" t="s">
        <v>86</v>
      </c>
      <c r="D323" s="67">
        <v>3</v>
      </c>
      <c r="E323" s="67">
        <v>5</v>
      </c>
      <c r="F323" s="67">
        <f t="shared" si="39"/>
        <v>2</v>
      </c>
      <c r="G323" s="67">
        <v>6</v>
      </c>
      <c r="H323" s="67">
        <v>5</v>
      </c>
      <c r="I323" s="67">
        <f t="shared" si="40"/>
        <v>-1</v>
      </c>
      <c r="J323" s="68" t="s">
        <v>173</v>
      </c>
    </row>
    <row r="324" spans="2:10" ht="29" x14ac:dyDescent="0.35">
      <c r="B324" s="65" t="s">
        <v>75</v>
      </c>
      <c r="C324" s="66" t="s">
        <v>72</v>
      </c>
      <c r="D324" s="67">
        <v>11</v>
      </c>
      <c r="E324" s="67">
        <v>16</v>
      </c>
      <c r="F324" s="67">
        <f t="shared" si="39"/>
        <v>5</v>
      </c>
      <c r="G324" s="67">
        <v>15</v>
      </c>
      <c r="H324" s="67">
        <v>11</v>
      </c>
      <c r="I324" s="67">
        <f t="shared" si="40"/>
        <v>-4</v>
      </c>
      <c r="J324" s="68" t="s">
        <v>202</v>
      </c>
    </row>
    <row r="325" spans="2:10" ht="15.5" x14ac:dyDescent="0.35">
      <c r="B325" s="69" t="s">
        <v>114</v>
      </c>
      <c r="C325" s="70"/>
      <c r="D325" s="71">
        <f>SUM(D315:D324)</f>
        <v>295</v>
      </c>
      <c r="E325" s="72">
        <f t="shared" ref="E325:I325" si="41">SUM(E315:E324)</f>
        <v>296</v>
      </c>
      <c r="F325" s="72">
        <f t="shared" si="41"/>
        <v>1</v>
      </c>
      <c r="G325" s="72">
        <f t="shared" si="41"/>
        <v>49</v>
      </c>
      <c r="H325" s="72">
        <f t="shared" si="41"/>
        <v>38</v>
      </c>
      <c r="I325" s="72">
        <f t="shared" si="41"/>
        <v>-11</v>
      </c>
      <c r="J325" s="59"/>
    </row>
    <row r="327" spans="2:10" x14ac:dyDescent="0.35">
      <c r="B327" s="60" t="s">
        <v>208</v>
      </c>
    </row>
    <row r="329" spans="2:10" x14ac:dyDescent="0.35">
      <c r="B329" s="61" t="s">
        <v>144</v>
      </c>
      <c r="C329" s="61" t="s">
        <v>145</v>
      </c>
      <c r="D329" s="61" t="s">
        <v>146</v>
      </c>
      <c r="E329" s="61" t="s">
        <v>147</v>
      </c>
    </row>
    <row r="330" spans="2:10" x14ac:dyDescent="0.35">
      <c r="B330" s="62"/>
      <c r="C330" s="62"/>
      <c r="D330" s="62"/>
      <c r="E330" s="63"/>
    </row>
    <row r="333" spans="2:10" x14ac:dyDescent="0.35">
      <c r="B333" s="15" t="s">
        <v>65</v>
      </c>
    </row>
    <row r="335" spans="2:10" x14ac:dyDescent="0.35">
      <c r="B335" s="180" t="s">
        <v>4</v>
      </c>
      <c r="C335" s="180" t="s">
        <v>3</v>
      </c>
      <c r="D335" s="180" t="s">
        <v>123</v>
      </c>
      <c r="E335" s="64" t="s">
        <v>6</v>
      </c>
      <c r="F335" s="64" t="s">
        <v>7</v>
      </c>
      <c r="G335" s="64" t="s">
        <v>124</v>
      </c>
      <c r="H335" s="64" t="s">
        <v>9</v>
      </c>
      <c r="I335" s="64" t="s">
        <v>10</v>
      </c>
      <c r="J335" s="181" t="s">
        <v>125</v>
      </c>
    </row>
    <row r="336" spans="2:10" ht="15.5" x14ac:dyDescent="0.35">
      <c r="B336" s="180"/>
      <c r="C336" s="180"/>
      <c r="D336" s="180"/>
      <c r="E336" s="182" t="str">
        <f>B333</f>
        <v>WW52</v>
      </c>
      <c r="F336" s="182"/>
      <c r="G336" s="182"/>
      <c r="H336" s="182"/>
      <c r="I336" s="182"/>
      <c r="J336" s="181"/>
    </row>
    <row r="337" spans="2:10" ht="15.5" x14ac:dyDescent="0.35">
      <c r="B337" s="65" t="s">
        <v>78</v>
      </c>
      <c r="C337" s="66" t="s">
        <v>85</v>
      </c>
      <c r="D337" s="67">
        <v>27</v>
      </c>
      <c r="E337" s="67">
        <v>25</v>
      </c>
      <c r="F337" s="67">
        <f>E337-D337</f>
        <v>-2</v>
      </c>
      <c r="G337" s="67"/>
      <c r="H337" s="67"/>
      <c r="I337" s="67">
        <f>H337-G337</f>
        <v>0</v>
      </c>
      <c r="J337" s="68" t="s">
        <v>155</v>
      </c>
    </row>
    <row r="338" spans="2:10" ht="15.5" x14ac:dyDescent="0.35">
      <c r="B338" s="65" t="s">
        <v>69</v>
      </c>
      <c r="C338" s="66" t="s">
        <v>76</v>
      </c>
      <c r="D338" s="67">
        <v>58</v>
      </c>
      <c r="E338" s="67">
        <v>60</v>
      </c>
      <c r="F338" s="67">
        <f t="shared" ref="F338:F346" si="42">E338-D338</f>
        <v>2</v>
      </c>
      <c r="G338" s="67"/>
      <c r="H338" s="67"/>
      <c r="I338" s="67">
        <f t="shared" ref="I338:I346" si="43">H338-G338</f>
        <v>0</v>
      </c>
      <c r="J338" s="68"/>
    </row>
    <row r="339" spans="2:10" ht="15.5" x14ac:dyDescent="0.35">
      <c r="B339" s="65" t="s">
        <v>71</v>
      </c>
      <c r="C339" s="66" t="s">
        <v>70</v>
      </c>
      <c r="D339" s="67">
        <v>59</v>
      </c>
      <c r="E339" s="67">
        <v>59</v>
      </c>
      <c r="F339" s="67">
        <f t="shared" si="42"/>
        <v>0</v>
      </c>
      <c r="G339" s="67"/>
      <c r="H339" s="67"/>
      <c r="I339" s="67">
        <f t="shared" si="43"/>
        <v>0</v>
      </c>
      <c r="J339" s="68" t="s">
        <v>209</v>
      </c>
    </row>
    <row r="340" spans="2:10" ht="15.5" x14ac:dyDescent="0.35">
      <c r="B340" s="65" t="s">
        <v>73</v>
      </c>
      <c r="C340" s="66" t="s">
        <v>85</v>
      </c>
      <c r="D340" s="67">
        <v>60</v>
      </c>
      <c r="E340" s="67">
        <v>60</v>
      </c>
      <c r="F340" s="67">
        <f t="shared" si="42"/>
        <v>0</v>
      </c>
      <c r="G340" s="67"/>
      <c r="H340" s="67"/>
      <c r="I340" s="67">
        <f t="shared" si="43"/>
        <v>0</v>
      </c>
      <c r="J340" s="68" t="s">
        <v>210</v>
      </c>
    </row>
    <row r="341" spans="2:10" ht="15.5" x14ac:dyDescent="0.35">
      <c r="B341" s="65" t="s">
        <v>74</v>
      </c>
      <c r="C341" s="66" t="s">
        <v>86</v>
      </c>
      <c r="D341" s="67">
        <v>60</v>
      </c>
      <c r="E341" s="67">
        <v>61</v>
      </c>
      <c r="F341" s="67">
        <f t="shared" si="42"/>
        <v>1</v>
      </c>
      <c r="G341" s="67"/>
      <c r="H341" s="67"/>
      <c r="I341" s="67">
        <f t="shared" si="43"/>
        <v>0</v>
      </c>
      <c r="J341" s="68"/>
    </row>
    <row r="342" spans="2:10" ht="15.5" x14ac:dyDescent="0.35">
      <c r="B342" s="65" t="s">
        <v>80</v>
      </c>
      <c r="C342" s="66" t="s">
        <v>138</v>
      </c>
      <c r="D342" s="67">
        <v>4</v>
      </c>
      <c r="E342" s="67">
        <v>4</v>
      </c>
      <c r="F342" s="67">
        <f t="shared" si="42"/>
        <v>0</v>
      </c>
      <c r="G342" s="67"/>
      <c r="H342" s="67"/>
      <c r="I342" s="67">
        <f t="shared" si="43"/>
        <v>0</v>
      </c>
      <c r="J342" s="68"/>
    </row>
    <row r="343" spans="2:10" ht="15.5" x14ac:dyDescent="0.35">
      <c r="B343" s="65" t="s">
        <v>79</v>
      </c>
      <c r="C343" s="66" t="s">
        <v>72</v>
      </c>
      <c r="D343" s="67">
        <v>3</v>
      </c>
      <c r="E343" s="67">
        <v>2</v>
      </c>
      <c r="F343" s="67">
        <f t="shared" si="42"/>
        <v>-1</v>
      </c>
      <c r="G343" s="67">
        <v>28</v>
      </c>
      <c r="H343" s="67">
        <v>23</v>
      </c>
      <c r="I343" s="67">
        <f t="shared" si="43"/>
        <v>-5</v>
      </c>
      <c r="J343" s="68" t="s">
        <v>172</v>
      </c>
    </row>
    <row r="344" spans="2:10" ht="15.5" x14ac:dyDescent="0.35">
      <c r="B344" s="65" t="s">
        <v>77</v>
      </c>
      <c r="C344" s="66" t="s">
        <v>70</v>
      </c>
      <c r="D344" s="67">
        <v>10</v>
      </c>
      <c r="E344" s="67">
        <v>10</v>
      </c>
      <c r="F344" s="67">
        <f t="shared" si="42"/>
        <v>0</v>
      </c>
      <c r="G344" s="67"/>
      <c r="H344" s="67"/>
      <c r="I344" s="67">
        <f t="shared" si="43"/>
        <v>0</v>
      </c>
      <c r="J344" s="68"/>
    </row>
    <row r="345" spans="2:10" ht="15.5" x14ac:dyDescent="0.35">
      <c r="B345" s="65" t="s">
        <v>141</v>
      </c>
      <c r="C345" s="66" t="s">
        <v>86</v>
      </c>
      <c r="D345" s="67">
        <v>3</v>
      </c>
      <c r="E345" s="67">
        <v>5</v>
      </c>
      <c r="F345" s="67">
        <f t="shared" si="42"/>
        <v>2</v>
      </c>
      <c r="G345" s="67">
        <v>6</v>
      </c>
      <c r="H345" s="67">
        <v>6</v>
      </c>
      <c r="I345" s="67">
        <f t="shared" si="43"/>
        <v>0</v>
      </c>
      <c r="J345" s="68" t="s">
        <v>173</v>
      </c>
    </row>
    <row r="346" spans="2:10" ht="29" x14ac:dyDescent="0.35">
      <c r="B346" s="65" t="s">
        <v>75</v>
      </c>
      <c r="C346" s="66" t="s">
        <v>72</v>
      </c>
      <c r="D346" s="67">
        <v>11</v>
      </c>
      <c r="E346" s="67">
        <v>16</v>
      </c>
      <c r="F346" s="67">
        <f t="shared" si="42"/>
        <v>5</v>
      </c>
      <c r="G346" s="67">
        <v>15</v>
      </c>
      <c r="H346" s="67">
        <v>11</v>
      </c>
      <c r="I346" s="67">
        <f t="shared" si="43"/>
        <v>-4</v>
      </c>
      <c r="J346" s="68" t="s">
        <v>202</v>
      </c>
    </row>
    <row r="347" spans="2:10" ht="15.5" x14ac:dyDescent="0.35">
      <c r="B347" s="69" t="s">
        <v>114</v>
      </c>
      <c r="C347" s="70"/>
      <c r="D347" s="71">
        <f>SUM(D337:D346)</f>
        <v>295</v>
      </c>
      <c r="E347" s="72">
        <f t="shared" ref="E347:I347" si="44">SUM(E337:E346)</f>
        <v>302</v>
      </c>
      <c r="F347" s="72">
        <f t="shared" si="44"/>
        <v>7</v>
      </c>
      <c r="G347" s="72">
        <f t="shared" si="44"/>
        <v>49</v>
      </c>
      <c r="H347" s="72">
        <f t="shared" si="44"/>
        <v>40</v>
      </c>
      <c r="I347" s="72">
        <f t="shared" si="44"/>
        <v>-9</v>
      </c>
      <c r="J347" s="59"/>
    </row>
    <row r="349" spans="2:10" x14ac:dyDescent="0.35">
      <c r="B349" s="60" t="s">
        <v>208</v>
      </c>
    </row>
    <row r="351" spans="2:10" x14ac:dyDescent="0.35">
      <c r="B351" s="61" t="s">
        <v>144</v>
      </c>
      <c r="C351" s="61" t="s">
        <v>145</v>
      </c>
      <c r="D351" s="61" t="s">
        <v>146</v>
      </c>
      <c r="E351" s="61" t="s">
        <v>147</v>
      </c>
    </row>
    <row r="352" spans="2:10" x14ac:dyDescent="0.35">
      <c r="B352" s="62" t="s">
        <v>211</v>
      </c>
      <c r="C352" s="62" t="s">
        <v>177</v>
      </c>
      <c r="D352" s="62" t="s">
        <v>178</v>
      </c>
      <c r="E352" s="63">
        <v>45798</v>
      </c>
    </row>
    <row r="353" spans="2:10" x14ac:dyDescent="0.35">
      <c r="B353" s="62" t="s">
        <v>212</v>
      </c>
      <c r="C353" s="62" t="s">
        <v>177</v>
      </c>
      <c r="D353" s="62" t="s">
        <v>178</v>
      </c>
      <c r="E353" s="63">
        <v>45801</v>
      </c>
    </row>
    <row r="357" spans="2:10" x14ac:dyDescent="0.35">
      <c r="B357" s="15" t="s">
        <v>66</v>
      </c>
    </row>
    <row r="359" spans="2:10" x14ac:dyDescent="0.35">
      <c r="B359" s="180" t="s">
        <v>4</v>
      </c>
      <c r="C359" s="180" t="s">
        <v>3</v>
      </c>
      <c r="D359" s="180" t="s">
        <v>123</v>
      </c>
      <c r="E359" s="64" t="s">
        <v>6</v>
      </c>
      <c r="F359" s="64" t="s">
        <v>7</v>
      </c>
      <c r="G359" s="64" t="s">
        <v>124</v>
      </c>
      <c r="H359" s="64" t="s">
        <v>9</v>
      </c>
      <c r="I359" s="64" t="s">
        <v>10</v>
      </c>
      <c r="J359" s="181" t="s">
        <v>125</v>
      </c>
    </row>
    <row r="360" spans="2:10" ht="15.5" x14ac:dyDescent="0.35">
      <c r="B360" s="180"/>
      <c r="C360" s="180"/>
      <c r="D360" s="180"/>
      <c r="E360" s="182" t="str">
        <f>B357</f>
        <v>WW01</v>
      </c>
      <c r="F360" s="182"/>
      <c r="G360" s="182"/>
      <c r="H360" s="182"/>
      <c r="I360" s="182"/>
      <c r="J360" s="181"/>
    </row>
    <row r="361" spans="2:10" ht="15.5" x14ac:dyDescent="0.35">
      <c r="B361" s="65" t="s">
        <v>78</v>
      </c>
      <c r="C361" s="66" t="s">
        <v>85</v>
      </c>
      <c r="D361" s="67">
        <v>27</v>
      </c>
      <c r="E361" s="67">
        <v>25</v>
      </c>
      <c r="F361" s="67">
        <f>E361-D361</f>
        <v>-2</v>
      </c>
      <c r="G361" s="67"/>
      <c r="H361" s="67"/>
      <c r="I361" s="67">
        <f>H361-G361</f>
        <v>0</v>
      </c>
      <c r="J361" s="68" t="s">
        <v>155</v>
      </c>
    </row>
    <row r="362" spans="2:10" ht="15.5" x14ac:dyDescent="0.35">
      <c r="B362" s="65" t="s">
        <v>69</v>
      </c>
      <c r="C362" s="66" t="s">
        <v>76</v>
      </c>
      <c r="D362" s="67">
        <v>58</v>
      </c>
      <c r="E362" s="67">
        <v>58</v>
      </c>
      <c r="F362" s="67">
        <f t="shared" ref="F362:F370" si="45">E362-D362</f>
        <v>0</v>
      </c>
      <c r="G362" s="67"/>
      <c r="H362" s="67"/>
      <c r="I362" s="67">
        <f t="shared" ref="I362:I370" si="46">H362-G362</f>
        <v>0</v>
      </c>
      <c r="J362" s="68"/>
    </row>
    <row r="363" spans="2:10" ht="15.5" x14ac:dyDescent="0.35">
      <c r="B363" s="65" t="s">
        <v>71</v>
      </c>
      <c r="C363" s="66" t="s">
        <v>70</v>
      </c>
      <c r="D363" s="67">
        <v>59</v>
      </c>
      <c r="E363" s="67">
        <v>59</v>
      </c>
      <c r="F363" s="67">
        <f t="shared" si="45"/>
        <v>0</v>
      </c>
      <c r="G363" s="67"/>
      <c r="H363" s="67"/>
      <c r="I363" s="67">
        <f t="shared" si="46"/>
        <v>0</v>
      </c>
      <c r="J363" s="68"/>
    </row>
    <row r="364" spans="2:10" ht="29" x14ac:dyDescent="0.35">
      <c r="B364" s="65" t="s">
        <v>73</v>
      </c>
      <c r="C364" s="66" t="s">
        <v>85</v>
      </c>
      <c r="D364" s="67">
        <v>60</v>
      </c>
      <c r="E364" s="67">
        <v>61</v>
      </c>
      <c r="F364" s="67">
        <f t="shared" si="45"/>
        <v>1</v>
      </c>
      <c r="G364" s="67"/>
      <c r="H364" s="67"/>
      <c r="I364" s="67">
        <f t="shared" si="46"/>
        <v>0</v>
      </c>
      <c r="J364" s="68" t="s">
        <v>213</v>
      </c>
    </row>
    <row r="365" spans="2:10" ht="15.5" x14ac:dyDescent="0.35">
      <c r="B365" s="65" t="s">
        <v>74</v>
      </c>
      <c r="C365" s="66" t="s">
        <v>86</v>
      </c>
      <c r="D365" s="67">
        <v>60</v>
      </c>
      <c r="E365" s="67">
        <v>59</v>
      </c>
      <c r="F365" s="67">
        <f t="shared" si="45"/>
        <v>-1</v>
      </c>
      <c r="G365" s="67"/>
      <c r="H365" s="67"/>
      <c r="I365" s="67">
        <f t="shared" si="46"/>
        <v>0</v>
      </c>
      <c r="J365" s="68" t="s">
        <v>155</v>
      </c>
    </row>
    <row r="366" spans="2:10" ht="15.5" x14ac:dyDescent="0.35">
      <c r="B366" s="65" t="s">
        <v>80</v>
      </c>
      <c r="C366" s="66" t="s">
        <v>138</v>
      </c>
      <c r="D366" s="67">
        <v>4</v>
      </c>
      <c r="E366" s="67">
        <v>4</v>
      </c>
      <c r="F366" s="67">
        <f t="shared" si="45"/>
        <v>0</v>
      </c>
      <c r="G366" s="67"/>
      <c r="H366" s="67"/>
      <c r="I366" s="67">
        <f t="shared" si="46"/>
        <v>0</v>
      </c>
      <c r="J366" s="68"/>
    </row>
    <row r="367" spans="2:10" ht="15.5" x14ac:dyDescent="0.35">
      <c r="B367" s="65" t="s">
        <v>79</v>
      </c>
      <c r="C367" s="66" t="s">
        <v>72</v>
      </c>
      <c r="D367" s="67">
        <v>3</v>
      </c>
      <c r="E367" s="67">
        <v>2</v>
      </c>
      <c r="F367" s="67">
        <f t="shared" si="45"/>
        <v>-1</v>
      </c>
      <c r="G367" s="67">
        <v>28</v>
      </c>
      <c r="H367" s="67">
        <v>21</v>
      </c>
      <c r="I367" s="67">
        <f t="shared" si="46"/>
        <v>-7</v>
      </c>
      <c r="J367" s="68" t="s">
        <v>172</v>
      </c>
    </row>
    <row r="368" spans="2:10" ht="15.5" x14ac:dyDescent="0.35">
      <c r="B368" s="65" t="s">
        <v>77</v>
      </c>
      <c r="C368" s="66" t="s">
        <v>70</v>
      </c>
      <c r="D368" s="67">
        <v>10</v>
      </c>
      <c r="E368" s="67">
        <v>10</v>
      </c>
      <c r="F368" s="67">
        <f t="shared" si="45"/>
        <v>0</v>
      </c>
      <c r="G368" s="67"/>
      <c r="H368" s="67"/>
      <c r="I368" s="67">
        <f t="shared" si="46"/>
        <v>0</v>
      </c>
      <c r="J368" s="68"/>
    </row>
    <row r="369" spans="2:10" ht="15.5" x14ac:dyDescent="0.35">
      <c r="B369" s="65" t="s">
        <v>141</v>
      </c>
      <c r="C369" s="66" t="s">
        <v>86</v>
      </c>
      <c r="D369" s="67">
        <v>3</v>
      </c>
      <c r="E369" s="67">
        <v>5</v>
      </c>
      <c r="F369" s="67">
        <f t="shared" si="45"/>
        <v>2</v>
      </c>
      <c r="G369" s="67">
        <v>6</v>
      </c>
      <c r="H369" s="67">
        <v>5</v>
      </c>
      <c r="I369" s="67">
        <f t="shared" si="46"/>
        <v>-1</v>
      </c>
      <c r="J369" s="68" t="s">
        <v>173</v>
      </c>
    </row>
    <row r="370" spans="2:10" ht="29" x14ac:dyDescent="0.35">
      <c r="B370" s="65" t="s">
        <v>75</v>
      </c>
      <c r="C370" s="66" t="s">
        <v>72</v>
      </c>
      <c r="D370" s="67">
        <v>11</v>
      </c>
      <c r="E370" s="67">
        <v>16</v>
      </c>
      <c r="F370" s="67">
        <f t="shared" si="45"/>
        <v>5</v>
      </c>
      <c r="G370" s="67">
        <v>15</v>
      </c>
      <c r="H370" s="67">
        <v>11</v>
      </c>
      <c r="I370" s="67">
        <f t="shared" si="46"/>
        <v>-4</v>
      </c>
      <c r="J370" s="68" t="s">
        <v>202</v>
      </c>
    </row>
    <row r="371" spans="2:10" ht="15.5" x14ac:dyDescent="0.35">
      <c r="B371" s="69" t="s">
        <v>114</v>
      </c>
      <c r="C371" s="70"/>
      <c r="D371" s="71">
        <f>SUM(D361:D370)</f>
        <v>295</v>
      </c>
      <c r="E371" s="72">
        <f t="shared" ref="E371:I371" si="47">SUM(E361:E370)</f>
        <v>299</v>
      </c>
      <c r="F371" s="72">
        <f t="shared" si="47"/>
        <v>4</v>
      </c>
      <c r="G371" s="72">
        <f t="shared" si="47"/>
        <v>49</v>
      </c>
      <c r="H371" s="72">
        <f t="shared" si="47"/>
        <v>37</v>
      </c>
      <c r="I371" s="72">
        <f t="shared" si="47"/>
        <v>-12</v>
      </c>
      <c r="J371" s="59"/>
    </row>
    <row r="373" spans="2:10" x14ac:dyDescent="0.35">
      <c r="B373" s="60" t="s">
        <v>214</v>
      </c>
    </row>
    <row r="375" spans="2:10" x14ac:dyDescent="0.35">
      <c r="B375" s="61" t="s">
        <v>144</v>
      </c>
      <c r="C375" s="61" t="s">
        <v>145</v>
      </c>
      <c r="D375" s="61" t="s">
        <v>146</v>
      </c>
      <c r="E375" s="61" t="s">
        <v>147</v>
      </c>
    </row>
    <row r="376" spans="2:10" x14ac:dyDescent="0.35">
      <c r="B376" s="62" t="s">
        <v>215</v>
      </c>
      <c r="C376" s="62" t="s">
        <v>127</v>
      </c>
      <c r="D376" s="62" t="s">
        <v>131</v>
      </c>
      <c r="E376" s="63">
        <v>45804</v>
      </c>
    </row>
    <row r="377" spans="2:10" x14ac:dyDescent="0.35">
      <c r="B377" s="62" t="s">
        <v>216</v>
      </c>
      <c r="C377" s="62" t="s">
        <v>127</v>
      </c>
      <c r="D377" s="62" t="s">
        <v>131</v>
      </c>
      <c r="E377" s="63">
        <v>45804</v>
      </c>
    </row>
    <row r="378" spans="2:10" x14ac:dyDescent="0.35">
      <c r="B378" s="62" t="s">
        <v>217</v>
      </c>
      <c r="C378" s="62" t="s">
        <v>177</v>
      </c>
      <c r="D378" s="62" t="s">
        <v>218</v>
      </c>
      <c r="E378" s="63">
        <v>45810</v>
      </c>
    </row>
    <row r="382" spans="2:10" x14ac:dyDescent="0.35">
      <c r="B382" s="15" t="s">
        <v>89</v>
      </c>
    </row>
    <row r="384" spans="2:10" x14ac:dyDescent="0.35">
      <c r="B384" s="180" t="s">
        <v>4</v>
      </c>
      <c r="C384" s="180" t="s">
        <v>3</v>
      </c>
      <c r="D384" s="180" t="s">
        <v>123</v>
      </c>
      <c r="E384" s="64" t="s">
        <v>6</v>
      </c>
      <c r="F384" s="64" t="s">
        <v>7</v>
      </c>
      <c r="G384" s="64" t="s">
        <v>124</v>
      </c>
      <c r="H384" s="64" t="s">
        <v>9</v>
      </c>
      <c r="I384" s="64" t="s">
        <v>10</v>
      </c>
      <c r="J384" s="181" t="s">
        <v>125</v>
      </c>
    </row>
    <row r="385" spans="2:10" ht="15.5" x14ac:dyDescent="0.35">
      <c r="B385" s="180"/>
      <c r="C385" s="180"/>
      <c r="D385" s="180"/>
      <c r="E385" s="182" t="str">
        <f>B382</f>
        <v>WW02</v>
      </c>
      <c r="F385" s="182"/>
      <c r="G385" s="182"/>
      <c r="H385" s="182"/>
      <c r="I385" s="182"/>
      <c r="J385" s="181"/>
    </row>
    <row r="386" spans="2:10" ht="15.5" x14ac:dyDescent="0.35">
      <c r="B386" s="65" t="s">
        <v>78</v>
      </c>
      <c r="C386" s="66" t="s">
        <v>85</v>
      </c>
      <c r="D386" s="67">
        <v>27</v>
      </c>
      <c r="E386" s="67">
        <v>25</v>
      </c>
      <c r="F386" s="67">
        <f>E386-D386</f>
        <v>-2</v>
      </c>
      <c r="G386" s="67"/>
      <c r="H386" s="67"/>
      <c r="I386" s="67">
        <f>H386-G386</f>
        <v>0</v>
      </c>
      <c r="J386" s="68" t="s">
        <v>155</v>
      </c>
    </row>
    <row r="387" spans="2:10" ht="15.5" x14ac:dyDescent="0.35">
      <c r="B387" s="65" t="s">
        <v>69</v>
      </c>
      <c r="C387" s="66" t="s">
        <v>76</v>
      </c>
      <c r="D387" s="67">
        <v>58</v>
      </c>
      <c r="E387" s="67">
        <v>58</v>
      </c>
      <c r="F387" s="67">
        <f t="shared" ref="F387:F395" si="48">E387-D387</f>
        <v>0</v>
      </c>
      <c r="G387" s="67"/>
      <c r="H387" s="67"/>
      <c r="I387" s="67">
        <f t="shared" ref="I387:I395" si="49">H387-G387</f>
        <v>0</v>
      </c>
      <c r="J387" s="68"/>
    </row>
    <row r="388" spans="2:10" ht="15.5" x14ac:dyDescent="0.35">
      <c r="B388" s="65" t="s">
        <v>71</v>
      </c>
      <c r="C388" s="66" t="s">
        <v>70</v>
      </c>
      <c r="D388" s="67">
        <v>59</v>
      </c>
      <c r="E388" s="67">
        <v>59</v>
      </c>
      <c r="F388" s="67">
        <f t="shared" si="48"/>
        <v>0</v>
      </c>
      <c r="G388" s="67"/>
      <c r="H388" s="67"/>
      <c r="I388" s="67">
        <f t="shared" si="49"/>
        <v>0</v>
      </c>
      <c r="J388" s="68"/>
    </row>
    <row r="389" spans="2:10" ht="29" x14ac:dyDescent="0.35">
      <c r="B389" s="65" t="s">
        <v>73</v>
      </c>
      <c r="C389" s="66" t="s">
        <v>85</v>
      </c>
      <c r="D389" s="67">
        <v>60</v>
      </c>
      <c r="E389" s="67">
        <v>61</v>
      </c>
      <c r="F389" s="67">
        <f t="shared" si="48"/>
        <v>1</v>
      </c>
      <c r="G389" s="67"/>
      <c r="H389" s="67"/>
      <c r="I389" s="67">
        <f t="shared" si="49"/>
        <v>0</v>
      </c>
      <c r="J389" s="68" t="s">
        <v>213</v>
      </c>
    </row>
    <row r="390" spans="2:10" ht="15.5" x14ac:dyDescent="0.35">
      <c r="B390" s="65" t="s">
        <v>74</v>
      </c>
      <c r="C390" s="66" t="s">
        <v>86</v>
      </c>
      <c r="D390" s="67">
        <v>60</v>
      </c>
      <c r="E390" s="67">
        <v>59</v>
      </c>
      <c r="F390" s="67">
        <f t="shared" si="48"/>
        <v>-1</v>
      </c>
      <c r="G390" s="67"/>
      <c r="H390" s="67"/>
      <c r="I390" s="67">
        <f t="shared" si="49"/>
        <v>0</v>
      </c>
      <c r="J390" s="68" t="s">
        <v>155</v>
      </c>
    </row>
    <row r="391" spans="2:10" ht="15.5" x14ac:dyDescent="0.35">
      <c r="B391" s="65" t="s">
        <v>80</v>
      </c>
      <c r="C391" s="66" t="s">
        <v>138</v>
      </c>
      <c r="D391" s="67">
        <v>4</v>
      </c>
      <c r="E391" s="67">
        <v>4</v>
      </c>
      <c r="F391" s="67">
        <f t="shared" si="48"/>
        <v>0</v>
      </c>
      <c r="G391" s="67"/>
      <c r="H391" s="67"/>
      <c r="I391" s="67">
        <f t="shared" si="49"/>
        <v>0</v>
      </c>
      <c r="J391" s="68"/>
    </row>
    <row r="392" spans="2:10" ht="15.5" x14ac:dyDescent="0.35">
      <c r="B392" s="65" t="s">
        <v>79</v>
      </c>
      <c r="C392" s="66" t="s">
        <v>72</v>
      </c>
      <c r="D392" s="67">
        <v>3</v>
      </c>
      <c r="E392" s="67">
        <v>2</v>
      </c>
      <c r="F392" s="67">
        <f t="shared" si="48"/>
        <v>-1</v>
      </c>
      <c r="G392" s="67">
        <v>28</v>
      </c>
      <c r="H392" s="67">
        <v>21</v>
      </c>
      <c r="I392" s="67">
        <f t="shared" si="49"/>
        <v>-7</v>
      </c>
      <c r="J392" s="68" t="s">
        <v>172</v>
      </c>
    </row>
    <row r="393" spans="2:10" ht="15.5" x14ac:dyDescent="0.35">
      <c r="B393" s="65" t="s">
        <v>77</v>
      </c>
      <c r="C393" s="66" t="s">
        <v>70</v>
      </c>
      <c r="D393" s="67">
        <v>10</v>
      </c>
      <c r="E393" s="67">
        <v>10</v>
      </c>
      <c r="F393" s="67">
        <f t="shared" si="48"/>
        <v>0</v>
      </c>
      <c r="G393" s="67"/>
      <c r="H393" s="67"/>
      <c r="I393" s="67">
        <f t="shared" si="49"/>
        <v>0</v>
      </c>
      <c r="J393" s="68"/>
    </row>
    <row r="394" spans="2:10" ht="15.5" x14ac:dyDescent="0.35">
      <c r="B394" s="65" t="s">
        <v>141</v>
      </c>
      <c r="C394" s="66" t="s">
        <v>86</v>
      </c>
      <c r="D394" s="67">
        <v>3</v>
      </c>
      <c r="E394" s="67">
        <v>5</v>
      </c>
      <c r="F394" s="67">
        <f t="shared" si="48"/>
        <v>2</v>
      </c>
      <c r="G394" s="67">
        <v>6</v>
      </c>
      <c r="H394" s="67">
        <v>5</v>
      </c>
      <c r="I394" s="67">
        <f t="shared" si="49"/>
        <v>-1</v>
      </c>
      <c r="J394" s="68" t="s">
        <v>173</v>
      </c>
    </row>
    <row r="395" spans="2:10" ht="29" x14ac:dyDescent="0.35">
      <c r="B395" s="65" t="s">
        <v>75</v>
      </c>
      <c r="C395" s="66" t="s">
        <v>72</v>
      </c>
      <c r="D395" s="67">
        <v>11</v>
      </c>
      <c r="E395" s="67">
        <v>16</v>
      </c>
      <c r="F395" s="67">
        <f t="shared" si="48"/>
        <v>5</v>
      </c>
      <c r="G395" s="67">
        <v>15</v>
      </c>
      <c r="H395" s="67">
        <v>11</v>
      </c>
      <c r="I395" s="67">
        <f t="shared" si="49"/>
        <v>-4</v>
      </c>
      <c r="J395" s="68" t="s">
        <v>202</v>
      </c>
    </row>
    <row r="396" spans="2:10" ht="15.5" x14ac:dyDescent="0.35">
      <c r="B396" s="69" t="s">
        <v>114</v>
      </c>
      <c r="C396" s="70"/>
      <c r="D396" s="71">
        <f>SUM(D386:D395)</f>
        <v>295</v>
      </c>
      <c r="E396" s="72">
        <f t="shared" ref="E396:I396" si="50">SUM(E386:E395)</f>
        <v>299</v>
      </c>
      <c r="F396" s="72">
        <f t="shared" si="50"/>
        <v>4</v>
      </c>
      <c r="G396" s="72">
        <f t="shared" si="50"/>
        <v>49</v>
      </c>
      <c r="H396" s="72">
        <f t="shared" si="50"/>
        <v>37</v>
      </c>
      <c r="I396" s="72">
        <f t="shared" si="50"/>
        <v>-12</v>
      </c>
      <c r="J396" s="59"/>
    </row>
    <row r="398" spans="2:10" x14ac:dyDescent="0.35">
      <c r="B398" s="60" t="s">
        <v>214</v>
      </c>
    </row>
    <row r="400" spans="2:10" x14ac:dyDescent="0.35">
      <c r="B400" s="61" t="s">
        <v>144</v>
      </c>
      <c r="C400" s="61" t="s">
        <v>145</v>
      </c>
      <c r="D400" s="61" t="s">
        <v>146</v>
      </c>
      <c r="E400" s="61" t="s">
        <v>147</v>
      </c>
    </row>
    <row r="401" spans="2:10" x14ac:dyDescent="0.35">
      <c r="B401" s="62" t="s">
        <v>215</v>
      </c>
      <c r="C401" s="62" t="s">
        <v>127</v>
      </c>
      <c r="D401" s="62" t="s">
        <v>131</v>
      </c>
      <c r="E401" s="63">
        <v>45804</v>
      </c>
    </row>
    <row r="402" spans="2:10" x14ac:dyDescent="0.35">
      <c r="B402" s="62" t="s">
        <v>216</v>
      </c>
      <c r="C402" s="62" t="s">
        <v>127</v>
      </c>
      <c r="D402" s="62" t="s">
        <v>131</v>
      </c>
      <c r="E402" s="63">
        <v>45804</v>
      </c>
    </row>
    <row r="403" spans="2:10" x14ac:dyDescent="0.35">
      <c r="B403" s="62" t="s">
        <v>217</v>
      </c>
      <c r="C403" s="62" t="s">
        <v>177</v>
      </c>
      <c r="D403" s="62" t="s">
        <v>218</v>
      </c>
      <c r="E403" s="63">
        <v>45810</v>
      </c>
    </row>
    <row r="408" spans="2:10" x14ac:dyDescent="0.35">
      <c r="B408" s="15" t="s">
        <v>90</v>
      </c>
    </row>
    <row r="410" spans="2:10" x14ac:dyDescent="0.35">
      <c r="B410" s="180" t="s">
        <v>4</v>
      </c>
      <c r="C410" s="180" t="s">
        <v>3</v>
      </c>
      <c r="D410" s="180" t="s">
        <v>123</v>
      </c>
      <c r="E410" s="64" t="s">
        <v>6</v>
      </c>
      <c r="F410" s="64" t="s">
        <v>7</v>
      </c>
      <c r="G410" s="64" t="s">
        <v>124</v>
      </c>
      <c r="H410" s="64" t="s">
        <v>9</v>
      </c>
      <c r="I410" s="64" t="s">
        <v>10</v>
      </c>
      <c r="J410" s="181" t="s">
        <v>125</v>
      </c>
    </row>
    <row r="411" spans="2:10" ht="15.5" x14ac:dyDescent="0.35">
      <c r="B411" s="180"/>
      <c r="C411" s="180"/>
      <c r="D411" s="180"/>
      <c r="E411" s="182" t="str">
        <f>B408</f>
        <v>WW03</v>
      </c>
      <c r="F411" s="182"/>
      <c r="G411" s="182"/>
      <c r="H411" s="182"/>
      <c r="I411" s="182"/>
      <c r="J411" s="181"/>
    </row>
    <row r="412" spans="2:10" ht="15.5" x14ac:dyDescent="0.35">
      <c r="B412" s="65" t="s">
        <v>78</v>
      </c>
      <c r="C412" s="66" t="s">
        <v>85</v>
      </c>
      <c r="D412" s="67">
        <v>27</v>
      </c>
      <c r="E412" s="67">
        <v>26</v>
      </c>
      <c r="F412" s="67">
        <f>E412-D412</f>
        <v>-1</v>
      </c>
      <c r="G412" s="67"/>
      <c r="H412" s="67"/>
      <c r="I412" s="67">
        <f>H412-G412</f>
        <v>0</v>
      </c>
      <c r="J412" s="68" t="s">
        <v>219</v>
      </c>
    </row>
    <row r="413" spans="2:10" ht="15.5" x14ac:dyDescent="0.35">
      <c r="B413" s="65" t="s">
        <v>69</v>
      </c>
      <c r="C413" s="66" t="s">
        <v>76</v>
      </c>
      <c r="D413" s="67">
        <v>58</v>
      </c>
      <c r="E413" s="67">
        <v>58</v>
      </c>
      <c r="F413" s="67">
        <f t="shared" ref="F413:F421" si="51">E413-D413</f>
        <v>0</v>
      </c>
      <c r="G413" s="67"/>
      <c r="H413" s="67"/>
      <c r="I413" s="67">
        <f t="shared" ref="I413:I421" si="52">H413-G413</f>
        <v>0</v>
      </c>
      <c r="J413" s="68"/>
    </row>
    <row r="414" spans="2:10" ht="15.5" x14ac:dyDescent="0.35">
      <c r="B414" s="65" t="s">
        <v>71</v>
      </c>
      <c r="C414" s="66" t="s">
        <v>70</v>
      </c>
      <c r="D414" s="67">
        <v>59</v>
      </c>
      <c r="E414" s="67">
        <v>59</v>
      </c>
      <c r="F414" s="67">
        <f t="shared" si="51"/>
        <v>0</v>
      </c>
      <c r="G414" s="67"/>
      <c r="H414" s="67"/>
      <c r="I414" s="67">
        <f t="shared" si="52"/>
        <v>0</v>
      </c>
      <c r="J414" s="68"/>
    </row>
    <row r="415" spans="2:10" ht="29" x14ac:dyDescent="0.35">
      <c r="B415" s="65" t="s">
        <v>73</v>
      </c>
      <c r="C415" s="66" t="s">
        <v>85</v>
      </c>
      <c r="D415" s="67">
        <v>60</v>
      </c>
      <c r="E415" s="67">
        <v>61</v>
      </c>
      <c r="F415" s="67">
        <f t="shared" si="51"/>
        <v>1</v>
      </c>
      <c r="G415" s="67"/>
      <c r="H415" s="67"/>
      <c r="I415" s="67">
        <f t="shared" si="52"/>
        <v>0</v>
      </c>
      <c r="J415" s="68" t="s">
        <v>213</v>
      </c>
    </row>
    <row r="416" spans="2:10" ht="15.5" x14ac:dyDescent="0.35">
      <c r="B416" s="65" t="s">
        <v>74</v>
      </c>
      <c r="C416" s="66" t="s">
        <v>86</v>
      </c>
      <c r="D416" s="67">
        <v>60</v>
      </c>
      <c r="E416" s="67">
        <v>58</v>
      </c>
      <c r="F416" s="67">
        <f t="shared" si="51"/>
        <v>-2</v>
      </c>
      <c r="G416" s="67"/>
      <c r="H416" s="67"/>
      <c r="I416" s="67">
        <f t="shared" si="52"/>
        <v>0</v>
      </c>
      <c r="J416" s="68" t="s">
        <v>155</v>
      </c>
    </row>
    <row r="417" spans="2:10" ht="15.5" x14ac:dyDescent="0.35">
      <c r="B417" s="65" t="s">
        <v>80</v>
      </c>
      <c r="C417" s="66" t="s">
        <v>138</v>
      </c>
      <c r="D417" s="67">
        <v>4</v>
      </c>
      <c r="E417" s="67">
        <v>4</v>
      </c>
      <c r="F417" s="67">
        <f t="shared" si="51"/>
        <v>0</v>
      </c>
      <c r="G417" s="67"/>
      <c r="H417" s="67"/>
      <c r="I417" s="67">
        <f t="shared" si="52"/>
        <v>0</v>
      </c>
      <c r="J417" s="68"/>
    </row>
    <row r="418" spans="2:10" ht="15.5" x14ac:dyDescent="0.35">
      <c r="B418" s="65" t="s">
        <v>79</v>
      </c>
      <c r="C418" s="66" t="s">
        <v>72</v>
      </c>
      <c r="D418" s="67">
        <v>3</v>
      </c>
      <c r="E418" s="67">
        <v>2</v>
      </c>
      <c r="F418" s="67">
        <f t="shared" si="51"/>
        <v>-1</v>
      </c>
      <c r="G418" s="67">
        <v>28</v>
      </c>
      <c r="H418" s="67">
        <v>21</v>
      </c>
      <c r="I418" s="67">
        <f t="shared" si="52"/>
        <v>-7</v>
      </c>
      <c r="J418" s="68" t="s">
        <v>172</v>
      </c>
    </row>
    <row r="419" spans="2:10" ht="15.5" x14ac:dyDescent="0.35">
      <c r="B419" s="65" t="s">
        <v>77</v>
      </c>
      <c r="C419" s="66" t="s">
        <v>70</v>
      </c>
      <c r="D419" s="67">
        <v>10</v>
      </c>
      <c r="E419" s="67">
        <v>10</v>
      </c>
      <c r="F419" s="67">
        <f t="shared" si="51"/>
        <v>0</v>
      </c>
      <c r="G419" s="67"/>
      <c r="H419" s="67"/>
      <c r="I419" s="67">
        <f t="shared" si="52"/>
        <v>0</v>
      </c>
      <c r="J419" s="68"/>
    </row>
    <row r="420" spans="2:10" ht="15.5" x14ac:dyDescent="0.35">
      <c r="B420" s="65" t="s">
        <v>141</v>
      </c>
      <c r="C420" s="66" t="s">
        <v>86</v>
      </c>
      <c r="D420" s="67">
        <v>3</v>
      </c>
      <c r="E420" s="67">
        <v>5</v>
      </c>
      <c r="F420" s="67">
        <f t="shared" si="51"/>
        <v>2</v>
      </c>
      <c r="G420" s="67">
        <v>6</v>
      </c>
      <c r="H420" s="67">
        <v>5</v>
      </c>
      <c r="I420" s="67">
        <f t="shared" si="52"/>
        <v>-1</v>
      </c>
      <c r="J420" s="68" t="s">
        <v>173</v>
      </c>
    </row>
    <row r="421" spans="2:10" ht="29" x14ac:dyDescent="0.35">
      <c r="B421" s="65" t="s">
        <v>75</v>
      </c>
      <c r="C421" s="66" t="s">
        <v>72</v>
      </c>
      <c r="D421" s="67">
        <v>11</v>
      </c>
      <c r="E421" s="67">
        <v>16</v>
      </c>
      <c r="F421" s="67">
        <f t="shared" si="51"/>
        <v>5</v>
      </c>
      <c r="G421" s="67">
        <v>15</v>
      </c>
      <c r="H421" s="67">
        <v>11</v>
      </c>
      <c r="I421" s="67">
        <f t="shared" si="52"/>
        <v>-4</v>
      </c>
      <c r="J421" s="68" t="s">
        <v>202</v>
      </c>
    </row>
    <row r="422" spans="2:10" ht="15.5" x14ac:dyDescent="0.35">
      <c r="B422" s="69" t="s">
        <v>114</v>
      </c>
      <c r="C422" s="70"/>
      <c r="D422" s="71">
        <f>SUM(D412:D421)</f>
        <v>295</v>
      </c>
      <c r="E422" s="72">
        <f t="shared" ref="E422:I422" si="53">SUM(E412:E421)</f>
        <v>299</v>
      </c>
      <c r="F422" s="72">
        <f t="shared" si="53"/>
        <v>4</v>
      </c>
      <c r="G422" s="72">
        <f t="shared" si="53"/>
        <v>49</v>
      </c>
      <c r="H422" s="72">
        <f t="shared" si="53"/>
        <v>37</v>
      </c>
      <c r="I422" s="72">
        <f t="shared" si="53"/>
        <v>-12</v>
      </c>
      <c r="J422" s="59"/>
    </row>
    <row r="424" spans="2:10" x14ac:dyDescent="0.35">
      <c r="B424" s="60" t="s">
        <v>220</v>
      </c>
    </row>
    <row r="426" spans="2:10" x14ac:dyDescent="0.35">
      <c r="B426" s="61" t="s">
        <v>144</v>
      </c>
      <c r="C426" s="61" t="s">
        <v>145</v>
      </c>
      <c r="D426" s="61" t="s">
        <v>146</v>
      </c>
      <c r="E426" s="61" t="s">
        <v>147</v>
      </c>
    </row>
    <row r="427" spans="2:10" x14ac:dyDescent="0.35">
      <c r="B427" s="62" t="s">
        <v>221</v>
      </c>
      <c r="C427" s="62" t="s">
        <v>127</v>
      </c>
      <c r="D427" s="62" t="s">
        <v>131</v>
      </c>
      <c r="E427" s="63">
        <v>45812</v>
      </c>
    </row>
    <row r="428" spans="2:10" x14ac:dyDescent="0.35">
      <c r="B428" s="62" t="s">
        <v>222</v>
      </c>
      <c r="C428" s="62" t="s">
        <v>183</v>
      </c>
      <c r="D428" s="62" t="s">
        <v>131</v>
      </c>
      <c r="E428" s="63">
        <v>45818</v>
      </c>
    </row>
    <row r="429" spans="2:10" x14ac:dyDescent="0.35">
      <c r="B429" s="62" t="s">
        <v>223</v>
      </c>
      <c r="C429" s="62" t="s">
        <v>127</v>
      </c>
      <c r="D429" s="62" t="s">
        <v>131</v>
      </c>
      <c r="E429" s="63">
        <v>45820</v>
      </c>
    </row>
  </sheetData>
  <mergeCells count="90">
    <mergeCell ref="B410:B411"/>
    <mergeCell ref="C410:C411"/>
    <mergeCell ref="D410:D411"/>
    <mergeCell ref="J410:J411"/>
    <mergeCell ref="E411:I411"/>
    <mergeCell ref="B384:B385"/>
    <mergeCell ref="C384:C385"/>
    <mergeCell ref="D384:D385"/>
    <mergeCell ref="J384:J385"/>
    <mergeCell ref="E385:I385"/>
    <mergeCell ref="B359:B360"/>
    <mergeCell ref="C359:C360"/>
    <mergeCell ref="D359:D360"/>
    <mergeCell ref="J359:J360"/>
    <mergeCell ref="E360:I360"/>
    <mergeCell ref="B266:B267"/>
    <mergeCell ref="C266:C267"/>
    <mergeCell ref="D266:D267"/>
    <mergeCell ref="J266:J267"/>
    <mergeCell ref="E267:I267"/>
    <mergeCell ref="B170:B171"/>
    <mergeCell ref="C170:C171"/>
    <mergeCell ref="D170:D171"/>
    <mergeCell ref="J170:J171"/>
    <mergeCell ref="E171:I171"/>
    <mergeCell ref="B72:B73"/>
    <mergeCell ref="C72:C73"/>
    <mergeCell ref="D72:D73"/>
    <mergeCell ref="J72:J73"/>
    <mergeCell ref="E73:I73"/>
    <mergeCell ref="B47:B48"/>
    <mergeCell ref="C47:C48"/>
    <mergeCell ref="D47:D48"/>
    <mergeCell ref="J47:J48"/>
    <mergeCell ref="E48:I48"/>
    <mergeCell ref="B4:B5"/>
    <mergeCell ref="C4:C5"/>
    <mergeCell ref="D4:D5"/>
    <mergeCell ref="E5:I5"/>
    <mergeCell ref="J4:J5"/>
    <mergeCell ref="B25:B26"/>
    <mergeCell ref="C25:C26"/>
    <mergeCell ref="D25:D26"/>
    <mergeCell ref="J25:J26"/>
    <mergeCell ref="E26:I26"/>
    <mergeCell ref="B96:B97"/>
    <mergeCell ref="C96:C97"/>
    <mergeCell ref="D96:D97"/>
    <mergeCell ref="J96:J97"/>
    <mergeCell ref="E97:I97"/>
    <mergeCell ref="B121:B122"/>
    <mergeCell ref="C121:C122"/>
    <mergeCell ref="D121:D122"/>
    <mergeCell ref="J121:J122"/>
    <mergeCell ref="E122:I122"/>
    <mergeCell ref="B146:B147"/>
    <mergeCell ref="C146:C147"/>
    <mergeCell ref="D146:D147"/>
    <mergeCell ref="J146:J147"/>
    <mergeCell ref="E147:I147"/>
    <mergeCell ref="B195:B196"/>
    <mergeCell ref="C195:C196"/>
    <mergeCell ref="D195:D196"/>
    <mergeCell ref="J195:J196"/>
    <mergeCell ref="E196:I196"/>
    <mergeCell ref="B219:B220"/>
    <mergeCell ref="C219:C220"/>
    <mergeCell ref="D219:D220"/>
    <mergeCell ref="J219:J220"/>
    <mergeCell ref="E220:I220"/>
    <mergeCell ref="B243:B244"/>
    <mergeCell ref="C243:C244"/>
    <mergeCell ref="D243:D244"/>
    <mergeCell ref="J243:J244"/>
    <mergeCell ref="E244:I244"/>
    <mergeCell ref="B289:B290"/>
    <mergeCell ref="C289:C290"/>
    <mergeCell ref="D289:D290"/>
    <mergeCell ref="J289:J290"/>
    <mergeCell ref="E290:I290"/>
    <mergeCell ref="B313:B314"/>
    <mergeCell ref="C313:C314"/>
    <mergeCell ref="D313:D314"/>
    <mergeCell ref="J313:J314"/>
    <mergeCell ref="E314:I314"/>
    <mergeCell ref="B335:B336"/>
    <mergeCell ref="C335:C336"/>
    <mergeCell ref="D335:D336"/>
    <mergeCell ref="J335:J336"/>
    <mergeCell ref="E336:I3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FF01-8841-4997-A507-3B8687AF2EEB}">
  <sheetPr>
    <tabColor theme="5" tint="-0.249977111117893"/>
  </sheetPr>
  <dimension ref="B2:Q27"/>
  <sheetViews>
    <sheetView showGridLines="0" topLeftCell="A10" zoomScaleNormal="100" workbookViewId="0">
      <selection activeCell="S22" sqref="S22"/>
    </sheetView>
  </sheetViews>
  <sheetFormatPr defaultRowHeight="14.5" x14ac:dyDescent="0.35"/>
  <cols>
    <col min="1" max="1" width="4.1796875" customWidth="1"/>
    <col min="2" max="2" width="25.26953125" bestFit="1" customWidth="1"/>
    <col min="3" max="3" width="20.1796875" customWidth="1"/>
    <col min="4" max="9" width="10.81640625" customWidth="1"/>
    <col min="10" max="10" width="30.1796875" customWidth="1"/>
    <col min="11" max="16" width="10.81640625" hidden="1" customWidth="1"/>
    <col min="17" max="17" width="42.1796875" hidden="1" customWidth="1"/>
  </cols>
  <sheetData>
    <row r="2" spans="2:17" x14ac:dyDescent="0.35">
      <c r="E2" s="184"/>
      <c r="F2" s="184"/>
      <c r="G2" s="184"/>
      <c r="H2" s="184"/>
      <c r="I2" s="184"/>
      <c r="L2" s="184"/>
      <c r="M2" s="184"/>
      <c r="N2" s="184"/>
      <c r="O2" s="184"/>
      <c r="P2" s="184"/>
    </row>
    <row r="3" spans="2:17" x14ac:dyDescent="0.35">
      <c r="B3" s="180" t="s">
        <v>4</v>
      </c>
      <c r="C3" s="180" t="s">
        <v>3</v>
      </c>
      <c r="D3" s="183" t="s">
        <v>61</v>
      </c>
      <c r="E3" s="183"/>
      <c r="F3" s="183"/>
      <c r="G3" s="183"/>
      <c r="H3" s="183"/>
      <c r="I3" s="183"/>
      <c r="J3" s="183"/>
      <c r="K3" s="183" t="s">
        <v>60</v>
      </c>
      <c r="L3" s="183"/>
      <c r="M3" s="183"/>
      <c r="N3" s="183"/>
      <c r="O3" s="183"/>
      <c r="P3" s="183"/>
      <c r="Q3" s="183"/>
    </row>
    <row r="4" spans="2:17" ht="30" customHeight="1" x14ac:dyDescent="0.35">
      <c r="B4" s="180"/>
      <c r="C4" s="180"/>
      <c r="D4" s="155" t="s">
        <v>123</v>
      </c>
      <c r="E4" s="155" t="s">
        <v>6</v>
      </c>
      <c r="F4" s="155" t="s">
        <v>7</v>
      </c>
      <c r="G4" s="155" t="s">
        <v>124</v>
      </c>
      <c r="H4" s="155" t="s">
        <v>9</v>
      </c>
      <c r="I4" s="155" t="s">
        <v>10</v>
      </c>
      <c r="J4" s="156" t="s">
        <v>125</v>
      </c>
      <c r="K4" s="155" t="s">
        <v>123</v>
      </c>
      <c r="L4" s="155" t="s">
        <v>6</v>
      </c>
      <c r="M4" s="155" t="s">
        <v>7</v>
      </c>
      <c r="N4" s="155" t="s">
        <v>124</v>
      </c>
      <c r="O4" s="155" t="s">
        <v>9</v>
      </c>
      <c r="P4" s="155" t="s">
        <v>10</v>
      </c>
      <c r="Q4" s="156" t="s">
        <v>125</v>
      </c>
    </row>
    <row r="5" spans="2:17" ht="15.5" x14ac:dyDescent="0.35">
      <c r="B5" s="65" t="s">
        <v>14</v>
      </c>
      <c r="C5" s="66" t="s">
        <v>64</v>
      </c>
      <c r="D5" s="67">
        <v>33</v>
      </c>
      <c r="E5" s="67">
        <v>34</v>
      </c>
      <c r="F5" s="157">
        <f t="shared" ref="F5:F9" si="0">E5-D5</f>
        <v>1</v>
      </c>
      <c r="G5" s="67"/>
      <c r="H5" s="67"/>
      <c r="I5" s="157"/>
      <c r="J5" s="68" t="s">
        <v>224</v>
      </c>
      <c r="K5" s="67"/>
      <c r="L5" s="67"/>
      <c r="M5" s="67">
        <f t="shared" ref="M5:M9" si="1">L5-K5</f>
        <v>0</v>
      </c>
      <c r="N5" s="67"/>
      <c r="O5" s="67"/>
      <c r="P5" s="67"/>
      <c r="Q5" s="68"/>
    </row>
    <row r="6" spans="2:17" ht="15.5" x14ac:dyDescent="0.35">
      <c r="B6" s="65" t="s">
        <v>16</v>
      </c>
      <c r="C6" s="66" t="s">
        <v>63</v>
      </c>
      <c r="D6" s="67">
        <v>85</v>
      </c>
      <c r="E6" s="67">
        <v>89</v>
      </c>
      <c r="F6" s="157">
        <f t="shared" si="0"/>
        <v>4</v>
      </c>
      <c r="G6" s="67"/>
      <c r="H6" s="67"/>
      <c r="I6" s="157"/>
      <c r="J6" s="68"/>
      <c r="K6" s="67"/>
      <c r="L6" s="67"/>
      <c r="M6" s="67">
        <f t="shared" si="1"/>
        <v>0</v>
      </c>
      <c r="N6" s="67"/>
      <c r="O6" s="67"/>
      <c r="P6" s="67"/>
      <c r="Q6" s="68"/>
    </row>
    <row r="7" spans="2:17" ht="15.5" x14ac:dyDescent="0.35">
      <c r="B7" s="65" t="s">
        <v>23</v>
      </c>
      <c r="C7" s="66" t="s">
        <v>64</v>
      </c>
      <c r="D7" s="67">
        <v>10</v>
      </c>
      <c r="E7" s="67">
        <v>12</v>
      </c>
      <c r="F7" s="157">
        <f t="shared" si="0"/>
        <v>2</v>
      </c>
      <c r="G7" s="67">
        <v>2</v>
      </c>
      <c r="H7" s="67">
        <v>2</v>
      </c>
      <c r="I7" s="157"/>
      <c r="J7" s="68"/>
      <c r="K7" s="67"/>
      <c r="L7" s="67"/>
      <c r="M7" s="67">
        <f t="shared" si="1"/>
        <v>0</v>
      </c>
      <c r="N7" s="67"/>
      <c r="O7" s="67"/>
      <c r="P7" s="67"/>
      <c r="Q7" s="68"/>
    </row>
    <row r="8" spans="2:17" ht="15.5" x14ac:dyDescent="0.35">
      <c r="B8" s="65" t="s">
        <v>24</v>
      </c>
      <c r="C8" s="66" t="s">
        <v>63</v>
      </c>
      <c r="D8" s="67">
        <v>19</v>
      </c>
      <c r="E8" s="67">
        <v>22</v>
      </c>
      <c r="F8" s="157">
        <f t="shared" si="0"/>
        <v>3</v>
      </c>
      <c r="G8" s="67">
        <v>4</v>
      </c>
      <c r="H8" s="67">
        <v>3</v>
      </c>
      <c r="I8" s="157"/>
      <c r="J8" s="68"/>
      <c r="K8" s="67"/>
      <c r="L8" s="67"/>
      <c r="M8" s="67">
        <f t="shared" si="1"/>
        <v>0</v>
      </c>
      <c r="N8" s="67"/>
      <c r="O8" s="67"/>
      <c r="P8" s="67"/>
      <c r="Q8" s="68"/>
    </row>
    <row r="9" spans="2:17" ht="15.5" x14ac:dyDescent="0.35">
      <c r="B9" s="65" t="s">
        <v>25</v>
      </c>
      <c r="C9" s="66" t="s">
        <v>63</v>
      </c>
      <c r="D9" s="67">
        <v>19</v>
      </c>
      <c r="E9" s="67">
        <v>20</v>
      </c>
      <c r="F9" s="157">
        <f t="shared" si="0"/>
        <v>1</v>
      </c>
      <c r="G9" s="67">
        <v>4</v>
      </c>
      <c r="H9" s="67">
        <v>3</v>
      </c>
      <c r="I9" s="157"/>
      <c r="J9" s="68" t="s">
        <v>225</v>
      </c>
      <c r="K9" s="67"/>
      <c r="L9" s="67"/>
      <c r="M9" s="67">
        <f t="shared" si="1"/>
        <v>0</v>
      </c>
      <c r="N9" s="67"/>
      <c r="O9" s="67"/>
      <c r="P9" s="67"/>
      <c r="Q9" s="68"/>
    </row>
    <row r="10" spans="2:17" ht="15.5" x14ac:dyDescent="0.35">
      <c r="B10" s="69" t="s">
        <v>226</v>
      </c>
      <c r="C10" s="70"/>
      <c r="D10" s="71">
        <f>SUM(D5:D9)</f>
        <v>166</v>
      </c>
      <c r="E10" s="72">
        <f t="shared" ref="E10:I10" si="2">SUM(E5:E9)</f>
        <v>177</v>
      </c>
      <c r="F10" s="158">
        <f t="shared" si="2"/>
        <v>11</v>
      </c>
      <c r="G10" s="72">
        <f t="shared" si="2"/>
        <v>10</v>
      </c>
      <c r="H10" s="72">
        <f t="shared" si="2"/>
        <v>8</v>
      </c>
      <c r="I10" s="158">
        <f t="shared" si="2"/>
        <v>0</v>
      </c>
      <c r="J10" s="59"/>
      <c r="K10" s="71">
        <f>SUM(K5:K9)</f>
        <v>0</v>
      </c>
      <c r="L10" s="72">
        <f t="shared" ref="L10" si="3">SUM(L5:L9)</f>
        <v>0</v>
      </c>
      <c r="M10" s="72">
        <f t="shared" ref="M10" si="4">SUM(M5:M9)</f>
        <v>0</v>
      </c>
      <c r="N10" s="72">
        <f t="shared" ref="N10" si="5">SUM(N5:N9)</f>
        <v>0</v>
      </c>
      <c r="O10" s="72">
        <f t="shared" ref="O10" si="6">SUM(O5:O9)</f>
        <v>0</v>
      </c>
      <c r="P10" s="72">
        <f t="shared" ref="P10" si="7">SUM(P5:P9)</f>
        <v>0</v>
      </c>
      <c r="Q10" s="59"/>
    </row>
    <row r="11" spans="2:17" ht="15.5" x14ac:dyDescent="0.35">
      <c r="B11" s="65" t="s">
        <v>78</v>
      </c>
      <c r="C11" s="66" t="s">
        <v>95</v>
      </c>
      <c r="D11" s="67">
        <v>23</v>
      </c>
      <c r="E11" s="67">
        <v>27</v>
      </c>
      <c r="F11" s="157">
        <f>E11-D11</f>
        <v>4</v>
      </c>
      <c r="G11" s="67"/>
      <c r="H11" s="67"/>
      <c r="I11" s="157">
        <f>H11-G11</f>
        <v>0</v>
      </c>
      <c r="J11" s="68"/>
      <c r="K11" s="67"/>
      <c r="L11" s="67"/>
      <c r="M11" s="67">
        <f>L11-K11</f>
        <v>0</v>
      </c>
      <c r="N11" s="67"/>
      <c r="O11" s="67"/>
      <c r="P11" s="67">
        <f>O11-N11</f>
        <v>0</v>
      </c>
      <c r="Q11" s="68"/>
    </row>
    <row r="12" spans="2:17" ht="15.5" x14ac:dyDescent="0.35">
      <c r="B12" s="65" t="s">
        <v>77</v>
      </c>
      <c r="C12" s="66" t="s">
        <v>93</v>
      </c>
      <c r="D12" s="67">
        <v>18</v>
      </c>
      <c r="E12" s="67">
        <v>18</v>
      </c>
      <c r="F12" s="157">
        <f>E12-D12</f>
        <v>0</v>
      </c>
      <c r="G12" s="67">
        <v>1</v>
      </c>
      <c r="H12" s="67">
        <v>2</v>
      </c>
      <c r="I12" s="157">
        <f>H12-G12</f>
        <v>1</v>
      </c>
      <c r="J12" s="68"/>
      <c r="K12" s="67"/>
      <c r="L12" s="67"/>
      <c r="M12" s="67">
        <f>L12-K12</f>
        <v>0</v>
      </c>
      <c r="N12" s="67"/>
      <c r="O12" s="67"/>
      <c r="P12" s="67">
        <f>O12-N12</f>
        <v>0</v>
      </c>
      <c r="Q12" s="68"/>
    </row>
    <row r="13" spans="2:17" ht="15.5" x14ac:dyDescent="0.35">
      <c r="B13" s="65" t="s">
        <v>69</v>
      </c>
      <c r="C13" s="66" t="s">
        <v>95</v>
      </c>
      <c r="D13" s="67">
        <v>62</v>
      </c>
      <c r="E13" s="67">
        <v>55</v>
      </c>
      <c r="F13" s="157">
        <f t="shared" ref="F13:F19" si="8">E13-D13</f>
        <v>-7</v>
      </c>
      <c r="G13" s="67"/>
      <c r="H13" s="67">
        <v>0</v>
      </c>
      <c r="I13" s="157">
        <f t="shared" ref="I13:I19" si="9">H13-G13</f>
        <v>0</v>
      </c>
      <c r="J13" s="68"/>
      <c r="K13" s="67"/>
      <c r="L13" s="67"/>
      <c r="M13" s="67">
        <f t="shared" ref="M13:M16" si="10">L13-K13</f>
        <v>0</v>
      </c>
      <c r="N13" s="67"/>
      <c r="O13" s="67"/>
      <c r="P13" s="67">
        <f t="shared" ref="P13:P16" si="11">O13-N13</f>
        <v>0</v>
      </c>
      <c r="Q13" s="68"/>
    </row>
    <row r="14" spans="2:17" ht="15.5" x14ac:dyDescent="0.35">
      <c r="B14" s="65" t="s">
        <v>71</v>
      </c>
      <c r="C14" s="66" t="s">
        <v>68</v>
      </c>
      <c r="D14" s="67">
        <v>59</v>
      </c>
      <c r="E14" s="67">
        <v>56</v>
      </c>
      <c r="F14" s="157">
        <f t="shared" si="8"/>
        <v>-3</v>
      </c>
      <c r="G14" s="67"/>
      <c r="H14" s="67"/>
      <c r="I14" s="157">
        <f t="shared" si="9"/>
        <v>0</v>
      </c>
      <c r="J14" s="68"/>
      <c r="K14" s="67"/>
      <c r="L14" s="67"/>
      <c r="M14" s="67">
        <f t="shared" si="10"/>
        <v>0</v>
      </c>
      <c r="N14" s="67"/>
      <c r="O14" s="67"/>
      <c r="P14" s="67">
        <f t="shared" si="11"/>
        <v>0</v>
      </c>
      <c r="Q14" s="68"/>
    </row>
    <row r="15" spans="2:17" ht="15.5" x14ac:dyDescent="0.35">
      <c r="B15" s="65" t="s">
        <v>73</v>
      </c>
      <c r="C15" s="66" t="s">
        <v>92</v>
      </c>
      <c r="D15" s="67">
        <v>60</v>
      </c>
      <c r="E15" s="67">
        <v>56</v>
      </c>
      <c r="F15" s="157">
        <f t="shared" si="8"/>
        <v>-4</v>
      </c>
      <c r="G15" s="67"/>
      <c r="H15" s="67"/>
      <c r="I15" s="157">
        <f t="shared" si="9"/>
        <v>0</v>
      </c>
      <c r="J15" s="68"/>
      <c r="K15" s="67"/>
      <c r="L15" s="67"/>
      <c r="M15" s="67">
        <f t="shared" si="10"/>
        <v>0</v>
      </c>
      <c r="N15" s="67"/>
      <c r="O15" s="67"/>
      <c r="P15" s="67">
        <f t="shared" si="11"/>
        <v>0</v>
      </c>
      <c r="Q15" s="68"/>
    </row>
    <row r="16" spans="2:17" ht="15.5" x14ac:dyDescent="0.35">
      <c r="B16" s="65" t="s">
        <v>74</v>
      </c>
      <c r="C16" s="66" t="s">
        <v>93</v>
      </c>
      <c r="D16" s="67">
        <v>60</v>
      </c>
      <c r="E16" s="67">
        <v>58</v>
      </c>
      <c r="F16" s="157">
        <f t="shared" si="8"/>
        <v>-2</v>
      </c>
      <c r="G16" s="67"/>
      <c r="H16" s="67"/>
      <c r="I16" s="157">
        <f t="shared" si="9"/>
        <v>0</v>
      </c>
      <c r="J16" s="68"/>
      <c r="K16" s="67"/>
      <c r="L16" s="67"/>
      <c r="M16" s="67">
        <f t="shared" si="10"/>
        <v>0</v>
      </c>
      <c r="N16" s="67"/>
      <c r="O16" s="67"/>
      <c r="P16" s="67">
        <f t="shared" si="11"/>
        <v>0</v>
      </c>
      <c r="Q16" s="68"/>
    </row>
    <row r="17" spans="2:17" ht="15.5" x14ac:dyDescent="0.35">
      <c r="B17" s="65" t="s">
        <v>75</v>
      </c>
      <c r="C17" s="66" t="s">
        <v>94</v>
      </c>
      <c r="D17" s="67">
        <v>10</v>
      </c>
      <c r="E17" s="67">
        <v>13</v>
      </c>
      <c r="F17" s="157">
        <f>E17-D17</f>
        <v>3</v>
      </c>
      <c r="G17" s="67">
        <v>12</v>
      </c>
      <c r="H17" s="67">
        <v>5</v>
      </c>
      <c r="I17" s="157">
        <f>H17-G17</f>
        <v>-7</v>
      </c>
      <c r="J17" s="68"/>
      <c r="K17" s="67">
        <v>10</v>
      </c>
      <c r="L17" s="67">
        <v>13</v>
      </c>
      <c r="M17" s="67">
        <f>L17-K17</f>
        <v>3</v>
      </c>
      <c r="N17" s="67">
        <v>12</v>
      </c>
      <c r="O17" s="67">
        <v>5</v>
      </c>
      <c r="P17" s="67">
        <f>O17-N17</f>
        <v>-7</v>
      </c>
      <c r="Q17" s="68"/>
    </row>
    <row r="18" spans="2:17" ht="15.5" x14ac:dyDescent="0.35">
      <c r="B18" s="65" t="s">
        <v>79</v>
      </c>
      <c r="C18" s="66" t="s">
        <v>93</v>
      </c>
      <c r="D18" s="67">
        <v>1</v>
      </c>
      <c r="E18" s="67">
        <v>1</v>
      </c>
      <c r="F18" s="157">
        <f t="shared" si="8"/>
        <v>0</v>
      </c>
      <c r="G18" s="67">
        <v>26</v>
      </c>
      <c r="H18" s="67">
        <v>22</v>
      </c>
      <c r="I18" s="157">
        <f t="shared" si="9"/>
        <v>-4</v>
      </c>
      <c r="J18" s="68"/>
      <c r="K18" s="67"/>
      <c r="L18" s="67"/>
      <c r="M18" s="67">
        <f t="shared" ref="M18:M19" si="12">L18-K18</f>
        <v>0</v>
      </c>
      <c r="N18" s="67"/>
      <c r="O18" s="67"/>
      <c r="P18" s="67">
        <f t="shared" ref="P18:P19" si="13">O18-N18</f>
        <v>0</v>
      </c>
      <c r="Q18" s="68"/>
    </row>
    <row r="19" spans="2:17" ht="15.5" x14ac:dyDescent="0.35">
      <c r="B19" s="65" t="s">
        <v>141</v>
      </c>
      <c r="C19" s="66" t="s">
        <v>92</v>
      </c>
      <c r="D19" s="67">
        <v>2</v>
      </c>
      <c r="E19" s="67">
        <v>4</v>
      </c>
      <c r="F19" s="157">
        <f t="shared" si="8"/>
        <v>2</v>
      </c>
      <c r="G19" s="67">
        <v>9</v>
      </c>
      <c r="H19" s="67">
        <v>4</v>
      </c>
      <c r="I19" s="157">
        <f t="shared" si="9"/>
        <v>-5</v>
      </c>
      <c r="J19" s="68"/>
      <c r="K19" s="67"/>
      <c r="L19" s="67"/>
      <c r="M19" s="67">
        <f t="shared" si="12"/>
        <v>0</v>
      </c>
      <c r="N19" s="67"/>
      <c r="O19" s="67"/>
      <c r="P19" s="67">
        <f t="shared" si="13"/>
        <v>0</v>
      </c>
      <c r="Q19" s="68"/>
    </row>
    <row r="20" spans="2:17" ht="15.5" x14ac:dyDescent="0.35">
      <c r="B20" s="65" t="s">
        <v>227</v>
      </c>
      <c r="C20" s="66" t="s">
        <v>94</v>
      </c>
      <c r="D20" s="67">
        <v>7</v>
      </c>
      <c r="E20" s="67">
        <v>7</v>
      </c>
      <c r="F20" s="157">
        <f>E20-D20</f>
        <v>0</v>
      </c>
      <c r="G20" s="67">
        <v>4</v>
      </c>
      <c r="H20" s="67">
        <v>2</v>
      </c>
      <c r="I20" s="157">
        <f>H20-G20</f>
        <v>-2</v>
      </c>
      <c r="J20" s="68"/>
      <c r="K20" s="67">
        <v>7</v>
      </c>
      <c r="L20" s="67">
        <v>7</v>
      </c>
      <c r="M20" s="67">
        <f>L20-K20</f>
        <v>0</v>
      </c>
      <c r="N20" s="67">
        <v>4</v>
      </c>
      <c r="O20" s="67">
        <v>3</v>
      </c>
      <c r="P20" s="67">
        <f>O20-N20</f>
        <v>-1</v>
      </c>
      <c r="Q20" s="68"/>
    </row>
    <row r="21" spans="2:17" ht="15.5" x14ac:dyDescent="0.35">
      <c r="B21" s="65" t="s">
        <v>80</v>
      </c>
      <c r="C21" s="66"/>
      <c r="D21" s="67">
        <v>4</v>
      </c>
      <c r="E21" s="67"/>
      <c r="F21" s="157">
        <f>E21-D21</f>
        <v>-4</v>
      </c>
      <c r="G21" s="67"/>
      <c r="H21" s="67"/>
      <c r="I21" s="157">
        <f>H21-G21</f>
        <v>0</v>
      </c>
      <c r="J21" s="68"/>
      <c r="K21" s="67"/>
      <c r="L21" s="67"/>
      <c r="M21" s="67">
        <f>L21-K21</f>
        <v>0</v>
      </c>
      <c r="N21" s="67"/>
      <c r="O21" s="67"/>
      <c r="P21" s="67">
        <f>O21-N21</f>
        <v>0</v>
      </c>
      <c r="Q21" s="68"/>
    </row>
    <row r="22" spans="2:17" ht="15.5" x14ac:dyDescent="0.35">
      <c r="B22" s="69" t="s">
        <v>228</v>
      </c>
      <c r="C22" s="70"/>
      <c r="D22" s="71">
        <f>SUM(D11:D21)</f>
        <v>306</v>
      </c>
      <c r="E22" s="72">
        <f t="shared" ref="E22:I22" si="14">SUM(E11:E21)</f>
        <v>295</v>
      </c>
      <c r="F22" s="158">
        <f t="shared" si="14"/>
        <v>-11</v>
      </c>
      <c r="G22" s="72">
        <f t="shared" si="14"/>
        <v>52</v>
      </c>
      <c r="H22" s="72">
        <f t="shared" si="14"/>
        <v>35</v>
      </c>
      <c r="I22" s="158">
        <f t="shared" si="14"/>
        <v>-17</v>
      </c>
      <c r="J22" s="59"/>
      <c r="K22" s="71">
        <f>SUM(K11:K21)</f>
        <v>17</v>
      </c>
      <c r="L22" s="72">
        <f t="shared" ref="L22" si="15">SUM(L11:L21)</f>
        <v>20</v>
      </c>
      <c r="M22" s="72">
        <f t="shared" ref="M22" si="16">SUM(M11:M21)</f>
        <v>3</v>
      </c>
      <c r="N22" s="72">
        <f t="shared" ref="N22" si="17">SUM(N11:N21)</f>
        <v>16</v>
      </c>
      <c r="O22" s="72">
        <f t="shared" ref="O22" si="18">SUM(O11:O21)</f>
        <v>8</v>
      </c>
      <c r="P22" s="72">
        <f t="shared" ref="P22" si="19">SUM(P11:P21)</f>
        <v>-8</v>
      </c>
      <c r="Q22" s="59"/>
    </row>
    <row r="24" spans="2:17" x14ac:dyDescent="0.35">
      <c r="E24" s="60" t="s">
        <v>206</v>
      </c>
      <c r="F24" t="str">
        <f>D3</f>
        <v>WW51</v>
      </c>
      <c r="L24" s="60" t="s">
        <v>206</v>
      </c>
      <c r="M24" t="str">
        <f>K3</f>
        <v>WW50</v>
      </c>
    </row>
    <row r="26" spans="2:17" x14ac:dyDescent="0.35">
      <c r="E26" s="61" t="s">
        <v>144</v>
      </c>
      <c r="F26" s="61" t="s">
        <v>145</v>
      </c>
      <c r="G26" s="61" t="s">
        <v>146</v>
      </c>
      <c r="H26" s="61" t="s">
        <v>147</v>
      </c>
      <c r="I26" s="61" t="s">
        <v>229</v>
      </c>
      <c r="L26" s="61" t="s">
        <v>144</v>
      </c>
      <c r="M26" s="61" t="s">
        <v>145</v>
      </c>
      <c r="N26" s="61" t="s">
        <v>146</v>
      </c>
      <c r="O26" s="61" t="s">
        <v>147</v>
      </c>
      <c r="P26" s="61" t="s">
        <v>229</v>
      </c>
    </row>
    <row r="27" spans="2:17" x14ac:dyDescent="0.35">
      <c r="E27" s="62"/>
      <c r="F27" s="62"/>
      <c r="G27" s="62"/>
      <c r="H27" s="63"/>
      <c r="I27" s="63"/>
      <c r="L27" s="62"/>
      <c r="M27" s="62"/>
      <c r="N27" s="62"/>
      <c r="O27" s="63"/>
      <c r="P27" s="63"/>
    </row>
  </sheetData>
  <mergeCells count="6">
    <mergeCell ref="K3:Q3"/>
    <mergeCell ref="L2:P2"/>
    <mergeCell ref="B3:B4"/>
    <mergeCell ref="C3:C4"/>
    <mergeCell ref="E2:I2"/>
    <mergeCell ref="D3:J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3D12-E8FC-4B45-B760-F53167A97348}">
  <sheetPr>
    <tabColor theme="5" tint="-0.249977111117893"/>
  </sheetPr>
  <dimension ref="B1:J22"/>
  <sheetViews>
    <sheetView showGridLines="0" zoomScale="85" zoomScaleNormal="85" workbookViewId="0">
      <selection activeCell="G17" sqref="G17"/>
    </sheetView>
  </sheetViews>
  <sheetFormatPr defaultRowHeight="14.5" x14ac:dyDescent="0.35"/>
  <cols>
    <col min="1" max="1" width="4.1796875" customWidth="1"/>
    <col min="2" max="2" width="25.26953125" bestFit="1" customWidth="1"/>
    <col min="3" max="3" width="20.1796875" customWidth="1"/>
    <col min="4" max="9" width="18" customWidth="1"/>
    <col min="10" max="10" width="42.1796875" customWidth="1"/>
  </cols>
  <sheetData>
    <row r="1" spans="2:10" x14ac:dyDescent="0.35">
      <c r="B1" s="15" t="s">
        <v>89</v>
      </c>
    </row>
    <row r="3" spans="2:10" ht="15" customHeight="1" x14ac:dyDescent="0.35">
      <c r="B3" s="180" t="s">
        <v>0</v>
      </c>
      <c r="C3" s="180" t="s">
        <v>4</v>
      </c>
      <c r="D3" s="185" t="str">
        <f>B1</f>
        <v>WW02</v>
      </c>
      <c r="E3" s="186"/>
      <c r="F3" s="186"/>
      <c r="G3" s="186"/>
      <c r="H3" s="186"/>
      <c r="I3" s="187"/>
      <c r="J3" s="181" t="s">
        <v>125</v>
      </c>
    </row>
    <row r="4" spans="2:10" ht="15.75" customHeight="1" x14ac:dyDescent="0.35">
      <c r="B4" s="180"/>
      <c r="C4" s="180"/>
      <c r="D4" s="174" t="s">
        <v>124</v>
      </c>
      <c r="E4" s="64" t="s">
        <v>6</v>
      </c>
      <c r="F4" s="64" t="s">
        <v>7</v>
      </c>
      <c r="G4" s="64" t="s">
        <v>124</v>
      </c>
      <c r="H4" s="64" t="s">
        <v>9</v>
      </c>
      <c r="I4" s="64" t="s">
        <v>10</v>
      </c>
      <c r="J4" s="181"/>
    </row>
    <row r="5" spans="2:10" ht="15.5" x14ac:dyDescent="0.35">
      <c r="B5" s="65" t="s">
        <v>503</v>
      </c>
      <c r="C5" s="66" t="s">
        <v>99</v>
      </c>
      <c r="D5" s="67">
        <f>SUM(Sanitation!K524:K525)</f>
        <v>11</v>
      </c>
      <c r="E5" s="67">
        <f>SUM(Sanitation!L524:L525)</f>
        <v>11</v>
      </c>
      <c r="F5" s="67">
        <f>D5-E5</f>
        <v>0</v>
      </c>
      <c r="G5" s="67">
        <f>SUM(Sanitation!O524:O525)</f>
        <v>13</v>
      </c>
      <c r="H5" s="67">
        <f>SUM(Sanitation!P524:P525)</f>
        <v>24</v>
      </c>
      <c r="I5" s="67">
        <f>G5-H5</f>
        <v>-11</v>
      </c>
      <c r="J5" s="68"/>
    </row>
    <row r="6" spans="2:10" ht="15.5" x14ac:dyDescent="0.35">
      <c r="B6" s="65"/>
      <c r="C6" s="66" t="s">
        <v>87</v>
      </c>
      <c r="D6" s="67">
        <f>SUM(Sanitation!K529:K530)</f>
        <v>7</v>
      </c>
      <c r="E6" s="67">
        <f>SUM(Sanitation!L529:L530)</f>
        <v>8</v>
      </c>
      <c r="F6" s="67">
        <f t="shared" ref="F6:F14" si="0">D6-E6</f>
        <v>-1</v>
      </c>
      <c r="G6" s="67">
        <f>SUM(Sanitation!O529:O530)</f>
        <v>13</v>
      </c>
      <c r="H6" s="67">
        <f>SUM(Sanitation!P529:P530)</f>
        <v>13</v>
      </c>
      <c r="I6" s="67">
        <f t="shared" ref="I6:I14" si="1">G6-H6</f>
        <v>0</v>
      </c>
      <c r="J6" s="68"/>
    </row>
    <row r="7" spans="2:10" ht="15.5" x14ac:dyDescent="0.35">
      <c r="B7" s="65"/>
      <c r="C7" s="66" t="s">
        <v>504</v>
      </c>
      <c r="D7" s="67">
        <f>Sanitation!K531</f>
        <v>0</v>
      </c>
      <c r="E7" s="67">
        <f>Sanitation!L531</f>
        <v>0</v>
      </c>
      <c r="F7" s="67">
        <f t="shared" si="0"/>
        <v>0</v>
      </c>
      <c r="G7" s="67">
        <f>Sanitation!O531</f>
        <v>7</v>
      </c>
      <c r="H7" s="67">
        <f>Sanitation!P531</f>
        <v>8</v>
      </c>
      <c r="I7" s="67">
        <f t="shared" si="1"/>
        <v>-1</v>
      </c>
      <c r="J7" s="68"/>
    </row>
    <row r="8" spans="2:10" ht="15.5" x14ac:dyDescent="0.35">
      <c r="B8" s="65"/>
      <c r="C8" s="66" t="s">
        <v>505</v>
      </c>
      <c r="D8" s="67">
        <f>Sanitation!K535</f>
        <v>0</v>
      </c>
      <c r="E8" s="67">
        <f>Sanitation!L535</f>
        <v>1</v>
      </c>
      <c r="F8" s="67">
        <f t="shared" si="0"/>
        <v>-1</v>
      </c>
      <c r="G8" s="67">
        <f>Sanitation!O535</f>
        <v>0</v>
      </c>
      <c r="H8" s="67">
        <f>Sanitation!P535</f>
        <v>0</v>
      </c>
      <c r="I8" s="67">
        <f t="shared" si="1"/>
        <v>0</v>
      </c>
      <c r="J8" s="68"/>
    </row>
    <row r="9" spans="2:10" ht="15.5" x14ac:dyDescent="0.35">
      <c r="B9" s="65"/>
      <c r="C9" s="66" t="s">
        <v>443</v>
      </c>
      <c r="D9" s="67">
        <f>Sanitation!L536-3</f>
        <v>7</v>
      </c>
      <c r="E9" s="67">
        <f>7</f>
        <v>7</v>
      </c>
      <c r="F9" s="67">
        <f t="shared" si="0"/>
        <v>0</v>
      </c>
      <c r="G9" s="67">
        <f>Sanitation!O536</f>
        <v>0</v>
      </c>
      <c r="H9" s="67">
        <f>Sanitation!P536</f>
        <v>0</v>
      </c>
      <c r="I9" s="67">
        <f t="shared" si="1"/>
        <v>0</v>
      </c>
      <c r="J9" s="68"/>
    </row>
    <row r="10" spans="2:10" ht="15.5" x14ac:dyDescent="0.35">
      <c r="B10" s="65" t="s">
        <v>506</v>
      </c>
      <c r="C10" s="66" t="s">
        <v>87</v>
      </c>
      <c r="D10" s="67">
        <f>Sanitation!K528</f>
        <v>30</v>
      </c>
      <c r="E10" s="67">
        <f>Sanitation!L528</f>
        <v>31</v>
      </c>
      <c r="F10" s="67">
        <f t="shared" si="0"/>
        <v>-1</v>
      </c>
      <c r="G10" s="67">
        <f>Sanitation!O528</f>
        <v>15</v>
      </c>
      <c r="H10" s="67">
        <f>Sanitation!P528</f>
        <v>16</v>
      </c>
      <c r="I10" s="67">
        <f t="shared" si="1"/>
        <v>-1</v>
      </c>
      <c r="J10" s="68"/>
    </row>
    <row r="11" spans="2:10" ht="15.5" x14ac:dyDescent="0.35">
      <c r="B11" s="65" t="s">
        <v>507</v>
      </c>
      <c r="C11" s="66" t="s">
        <v>99</v>
      </c>
      <c r="D11" s="67">
        <f>SUM(Sanitation!K526,Sanitation!K527)</f>
        <v>11</v>
      </c>
      <c r="E11" s="67">
        <f>SUM(Sanitation!L526:L527)</f>
        <v>13</v>
      </c>
      <c r="F11" s="67">
        <f t="shared" si="0"/>
        <v>-2</v>
      </c>
      <c r="G11" s="67">
        <f>SUM(Sanitation!O526:O527)</f>
        <v>13</v>
      </c>
      <c r="H11" s="67">
        <f>SUM(Sanitation!P526:P527)</f>
        <v>25</v>
      </c>
      <c r="I11" s="67">
        <f t="shared" si="1"/>
        <v>-12</v>
      </c>
      <c r="J11" s="68"/>
    </row>
    <row r="12" spans="2:10" ht="15.5" x14ac:dyDescent="0.35">
      <c r="B12" s="65"/>
      <c r="C12" s="66" t="s">
        <v>87</v>
      </c>
      <c r="D12" s="67">
        <f>SUM(Sanitation!K532:K533)</f>
        <v>7</v>
      </c>
      <c r="E12" s="67">
        <f>SUM(Sanitation!L532:L533)</f>
        <v>8</v>
      </c>
      <c r="F12" s="67">
        <f t="shared" si="0"/>
        <v>-1</v>
      </c>
      <c r="G12" s="67">
        <f>SUM(Sanitation!O532:O533)</f>
        <v>13</v>
      </c>
      <c r="H12" s="67">
        <f>SUM(Sanitation!P532:P533)</f>
        <v>13</v>
      </c>
      <c r="I12" s="67">
        <f t="shared" si="1"/>
        <v>0</v>
      </c>
      <c r="J12" s="68"/>
    </row>
    <row r="13" spans="2:10" ht="15.5" x14ac:dyDescent="0.35">
      <c r="B13" s="65"/>
      <c r="C13" s="66" t="s">
        <v>504</v>
      </c>
      <c r="D13" s="67">
        <f>Sanitation!K534</f>
        <v>0</v>
      </c>
      <c r="E13" s="67">
        <f>Sanitation!L534</f>
        <v>0</v>
      </c>
      <c r="F13" s="67">
        <f t="shared" si="0"/>
        <v>0</v>
      </c>
      <c r="G13" s="67">
        <f>Sanitation!O534</f>
        <v>7</v>
      </c>
      <c r="H13" s="67">
        <f>Sanitation!P534</f>
        <v>8</v>
      </c>
      <c r="I13" s="67">
        <f t="shared" si="1"/>
        <v>-1</v>
      </c>
      <c r="J13" s="68"/>
    </row>
    <row r="14" spans="2:10" ht="15.5" x14ac:dyDescent="0.35">
      <c r="B14" s="65"/>
      <c r="C14" s="66" t="s">
        <v>443</v>
      </c>
      <c r="D14" s="67">
        <f>Sanitation!L536-7</f>
        <v>3</v>
      </c>
      <c r="E14" s="67">
        <f>3</f>
        <v>3</v>
      </c>
      <c r="F14" s="67">
        <f t="shared" si="0"/>
        <v>0</v>
      </c>
      <c r="G14" s="67">
        <f>Sanitation!O536</f>
        <v>0</v>
      </c>
      <c r="H14" s="67">
        <f>Sanitation!P536</f>
        <v>0</v>
      </c>
      <c r="I14" s="67">
        <f t="shared" si="1"/>
        <v>0</v>
      </c>
      <c r="J14" s="68"/>
    </row>
    <row r="15" spans="2:10" ht="15.5" x14ac:dyDescent="0.35">
      <c r="B15" s="69" t="s">
        <v>114</v>
      </c>
      <c r="C15" s="70"/>
      <c r="D15" s="71">
        <f>SUM(D5:D14)</f>
        <v>76</v>
      </c>
      <c r="E15" s="72">
        <f t="shared" ref="E15:I15" si="2">SUM(E5:E14)</f>
        <v>82</v>
      </c>
      <c r="F15" s="72">
        <f t="shared" si="2"/>
        <v>-6</v>
      </c>
      <c r="G15" s="72">
        <f t="shared" si="2"/>
        <v>81</v>
      </c>
      <c r="H15" s="72">
        <f t="shared" si="2"/>
        <v>107</v>
      </c>
      <c r="I15" s="72">
        <f t="shared" si="2"/>
        <v>-26</v>
      </c>
      <c r="J15" s="59"/>
    </row>
    <row r="17" spans="2:5" x14ac:dyDescent="0.35">
      <c r="B17" s="60" t="s">
        <v>214</v>
      </c>
    </row>
    <row r="19" spans="2:5" x14ac:dyDescent="0.35">
      <c r="B19" s="61" t="s">
        <v>144</v>
      </c>
      <c r="C19" s="61" t="s">
        <v>145</v>
      </c>
      <c r="D19" s="61" t="s">
        <v>146</v>
      </c>
      <c r="E19" s="61" t="s">
        <v>147</v>
      </c>
    </row>
    <row r="20" spans="2:5" x14ac:dyDescent="0.35">
      <c r="B20" s="62"/>
      <c r="C20" s="62"/>
      <c r="D20" s="62"/>
      <c r="E20" s="63"/>
    </row>
    <row r="21" spans="2:5" x14ac:dyDescent="0.35">
      <c r="B21" s="62"/>
      <c r="C21" s="62"/>
      <c r="D21" s="62"/>
      <c r="E21" s="63"/>
    </row>
    <row r="22" spans="2:5" x14ac:dyDescent="0.35">
      <c r="B22" s="62"/>
      <c r="C22" s="62"/>
      <c r="D22" s="62"/>
      <c r="E22" s="63"/>
    </row>
  </sheetData>
  <mergeCells count="4">
    <mergeCell ref="B3:B4"/>
    <mergeCell ref="C3:C4"/>
    <mergeCell ref="J3:J4"/>
    <mergeCell ref="D3:I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C5CE-5A51-459D-8C8F-7A615259AD5C}">
  <dimension ref="A1:H72"/>
  <sheetViews>
    <sheetView zoomScaleNormal="100" workbookViewId="0">
      <pane ySplit="1" topLeftCell="A70" activePane="bottomLeft" state="frozen"/>
      <selection pane="bottomLeft" activeCell="E83" sqref="E83"/>
    </sheetView>
  </sheetViews>
  <sheetFormatPr defaultRowHeight="14.5" x14ac:dyDescent="0.35"/>
  <cols>
    <col min="1" max="1" width="24.54296875" customWidth="1"/>
    <col min="2" max="2" width="16.7265625" customWidth="1"/>
    <col min="3" max="3" width="17.453125" customWidth="1"/>
    <col min="4" max="4" width="20.81640625" customWidth="1"/>
    <col min="5" max="5" width="81" customWidth="1"/>
  </cols>
  <sheetData>
    <row r="1" spans="1:8" x14ac:dyDescent="0.35">
      <c r="A1" s="21" t="s">
        <v>508</v>
      </c>
      <c r="B1" s="21" t="s">
        <v>509</v>
      </c>
      <c r="C1" s="21" t="s">
        <v>510</v>
      </c>
      <c r="D1" s="21" t="s">
        <v>232</v>
      </c>
      <c r="E1" s="21" t="s">
        <v>511</v>
      </c>
    </row>
    <row r="2" spans="1:8" x14ac:dyDescent="0.35">
      <c r="A2" s="22" t="s">
        <v>512</v>
      </c>
      <c r="B2" s="22" t="s">
        <v>513</v>
      </c>
      <c r="C2" s="23">
        <v>45446</v>
      </c>
      <c r="D2" s="22" t="s">
        <v>189</v>
      </c>
      <c r="E2" s="22"/>
      <c r="H2">
        <f>G2*100</f>
        <v>0</v>
      </c>
    </row>
    <row r="3" spans="1:8" x14ac:dyDescent="0.35">
      <c r="A3" s="22" t="s">
        <v>514</v>
      </c>
      <c r="B3" s="22" t="s">
        <v>513</v>
      </c>
      <c r="C3" s="23">
        <v>45458</v>
      </c>
      <c r="D3" s="22" t="s">
        <v>515</v>
      </c>
      <c r="E3" s="22" t="s">
        <v>516</v>
      </c>
    </row>
    <row r="4" spans="1:8" x14ac:dyDescent="0.35">
      <c r="A4" s="22" t="s">
        <v>517</v>
      </c>
      <c r="B4" s="22" t="s">
        <v>513</v>
      </c>
      <c r="C4" s="23">
        <v>45461</v>
      </c>
      <c r="D4" s="22" t="s">
        <v>515</v>
      </c>
      <c r="E4" s="22" t="s">
        <v>518</v>
      </c>
    </row>
    <row r="5" spans="1:8" x14ac:dyDescent="0.35">
      <c r="A5" s="22" t="s">
        <v>519</v>
      </c>
      <c r="B5" s="22" t="s">
        <v>520</v>
      </c>
      <c r="C5" s="23">
        <v>45474</v>
      </c>
      <c r="D5" s="22" t="s">
        <v>515</v>
      </c>
      <c r="E5" s="22" t="s">
        <v>521</v>
      </c>
    </row>
    <row r="6" spans="1:8" x14ac:dyDescent="0.35">
      <c r="A6" s="22" t="s">
        <v>522</v>
      </c>
      <c r="B6" s="22" t="s">
        <v>523</v>
      </c>
      <c r="C6" s="23">
        <v>45485</v>
      </c>
      <c r="D6" s="22" t="s">
        <v>515</v>
      </c>
      <c r="E6" s="22" t="s">
        <v>516</v>
      </c>
    </row>
    <row r="7" spans="1:8" x14ac:dyDescent="0.35">
      <c r="A7" s="22" t="s">
        <v>524</v>
      </c>
      <c r="B7" s="22" t="s">
        <v>513</v>
      </c>
      <c r="C7" s="23">
        <v>45488</v>
      </c>
      <c r="D7" s="22" t="s">
        <v>515</v>
      </c>
      <c r="E7" s="22" t="s">
        <v>525</v>
      </c>
    </row>
    <row r="8" spans="1:8" x14ac:dyDescent="0.35">
      <c r="A8" s="22" t="s">
        <v>526</v>
      </c>
      <c r="B8" s="22" t="s">
        <v>513</v>
      </c>
      <c r="C8" s="23">
        <v>45503</v>
      </c>
      <c r="D8" s="22" t="s">
        <v>515</v>
      </c>
      <c r="E8" s="22" t="s">
        <v>525</v>
      </c>
    </row>
    <row r="9" spans="1:8" x14ac:dyDescent="0.35">
      <c r="A9" s="22" t="s">
        <v>527</v>
      </c>
      <c r="B9" s="22" t="s">
        <v>513</v>
      </c>
      <c r="C9" s="23">
        <v>45503</v>
      </c>
      <c r="D9" s="22" t="s">
        <v>515</v>
      </c>
      <c r="E9" s="22" t="s">
        <v>528</v>
      </c>
    </row>
    <row r="10" spans="1:8" x14ac:dyDescent="0.35">
      <c r="A10" s="22" t="s">
        <v>529</v>
      </c>
      <c r="B10" s="22" t="s">
        <v>513</v>
      </c>
      <c r="C10" s="23">
        <v>45516</v>
      </c>
      <c r="D10" s="22" t="s">
        <v>515</v>
      </c>
      <c r="E10" s="22" t="s">
        <v>516</v>
      </c>
    </row>
    <row r="11" spans="1:8" x14ac:dyDescent="0.35">
      <c r="A11" s="22" t="s">
        <v>530</v>
      </c>
      <c r="B11" s="22" t="s">
        <v>520</v>
      </c>
      <c r="C11" s="23">
        <v>45527</v>
      </c>
      <c r="D11" s="22" t="s">
        <v>515</v>
      </c>
      <c r="E11" s="22" t="s">
        <v>521</v>
      </c>
    </row>
    <row r="12" spans="1:8" x14ac:dyDescent="0.35">
      <c r="A12" s="22" t="s">
        <v>531</v>
      </c>
      <c r="B12" s="22" t="s">
        <v>78</v>
      </c>
      <c r="C12" s="23">
        <v>45544</v>
      </c>
      <c r="D12" s="22" t="s">
        <v>532</v>
      </c>
      <c r="E12" s="22" t="s">
        <v>533</v>
      </c>
    </row>
    <row r="13" spans="1:8" x14ac:dyDescent="0.35">
      <c r="A13" s="22" t="s">
        <v>534</v>
      </c>
      <c r="B13" s="22" t="s">
        <v>520</v>
      </c>
      <c r="C13" s="23">
        <v>45559</v>
      </c>
      <c r="D13" s="22" t="s">
        <v>515</v>
      </c>
      <c r="E13" s="22" t="s">
        <v>535</v>
      </c>
    </row>
    <row r="14" spans="1:8" x14ac:dyDescent="0.35">
      <c r="A14" s="22" t="s">
        <v>536</v>
      </c>
      <c r="B14" s="22" t="s">
        <v>520</v>
      </c>
      <c r="C14" s="23">
        <v>45559</v>
      </c>
      <c r="D14" s="22" t="s">
        <v>515</v>
      </c>
      <c r="E14" s="22" t="s">
        <v>528</v>
      </c>
    </row>
    <row r="15" spans="1:8" x14ac:dyDescent="0.35">
      <c r="A15" s="22" t="s">
        <v>537</v>
      </c>
      <c r="B15" s="22" t="s">
        <v>520</v>
      </c>
      <c r="C15" s="23">
        <v>45564</v>
      </c>
      <c r="D15" s="22" t="s">
        <v>515</v>
      </c>
      <c r="E15" s="22" t="s">
        <v>538</v>
      </c>
    </row>
    <row r="16" spans="1:8" x14ac:dyDescent="0.35">
      <c r="A16" s="22" t="s">
        <v>539</v>
      </c>
      <c r="B16" s="22" t="s">
        <v>513</v>
      </c>
      <c r="C16" s="23">
        <v>45565</v>
      </c>
      <c r="D16" s="22" t="s">
        <v>515</v>
      </c>
      <c r="E16" s="22" t="s">
        <v>528</v>
      </c>
    </row>
    <row r="17" spans="1:5" x14ac:dyDescent="0.35">
      <c r="A17" s="24" t="s">
        <v>540</v>
      </c>
      <c r="B17" s="24" t="s">
        <v>513</v>
      </c>
      <c r="C17" s="25">
        <v>45565</v>
      </c>
      <c r="D17" s="24" t="s">
        <v>515</v>
      </c>
      <c r="E17" s="24" t="s">
        <v>541</v>
      </c>
    </row>
    <row r="18" spans="1:5" x14ac:dyDescent="0.35">
      <c r="A18" s="24" t="s">
        <v>542</v>
      </c>
      <c r="B18" s="24" t="s">
        <v>80</v>
      </c>
      <c r="C18" s="25">
        <v>45566</v>
      </c>
      <c r="D18" s="24" t="s">
        <v>515</v>
      </c>
      <c r="E18" s="24" t="s">
        <v>528</v>
      </c>
    </row>
    <row r="19" spans="1:5" x14ac:dyDescent="0.35">
      <c r="A19" s="26" t="s">
        <v>543</v>
      </c>
      <c r="B19" s="26" t="s">
        <v>520</v>
      </c>
      <c r="C19" s="27">
        <v>45608</v>
      </c>
      <c r="D19" s="26" t="s">
        <v>515</v>
      </c>
      <c r="E19" s="26" t="s">
        <v>518</v>
      </c>
    </row>
    <row r="20" spans="1:5" x14ac:dyDescent="0.35">
      <c r="A20" s="28" t="s">
        <v>544</v>
      </c>
      <c r="B20" s="28" t="s">
        <v>523</v>
      </c>
      <c r="C20" s="29">
        <v>45623</v>
      </c>
      <c r="D20" s="28" t="s">
        <v>515</v>
      </c>
      <c r="E20" s="28" t="s">
        <v>528</v>
      </c>
    </row>
    <row r="21" spans="1:5" x14ac:dyDescent="0.35">
      <c r="A21" s="24" t="s">
        <v>545</v>
      </c>
      <c r="B21" s="24" t="s">
        <v>520</v>
      </c>
      <c r="C21" s="25">
        <v>45607</v>
      </c>
      <c r="D21" s="24" t="s">
        <v>189</v>
      </c>
      <c r="E21" s="24"/>
    </row>
    <row r="22" spans="1:5" x14ac:dyDescent="0.35">
      <c r="A22" s="24" t="s">
        <v>546</v>
      </c>
      <c r="B22" s="24" t="s">
        <v>513</v>
      </c>
      <c r="C22" s="25">
        <v>45615</v>
      </c>
      <c r="D22" s="24" t="s">
        <v>515</v>
      </c>
      <c r="E22" s="24" t="s">
        <v>516</v>
      </c>
    </row>
    <row r="23" spans="1:5" x14ac:dyDescent="0.35">
      <c r="A23" s="30" t="s">
        <v>547</v>
      </c>
      <c r="B23" s="22" t="s">
        <v>548</v>
      </c>
      <c r="C23" s="25">
        <v>45627</v>
      </c>
      <c r="D23" s="22" t="s">
        <v>515</v>
      </c>
      <c r="E23" s="24" t="s">
        <v>516</v>
      </c>
    </row>
    <row r="24" spans="1:5" x14ac:dyDescent="0.35">
      <c r="A24" s="22" t="s">
        <v>549</v>
      </c>
      <c r="B24" s="22" t="s">
        <v>548</v>
      </c>
      <c r="C24" s="25">
        <v>45627</v>
      </c>
      <c r="D24" s="22" t="s">
        <v>532</v>
      </c>
      <c r="E24" s="22"/>
    </row>
    <row r="25" spans="1:5" x14ac:dyDescent="0.35">
      <c r="A25" s="24" t="s">
        <v>550</v>
      </c>
      <c r="B25" s="24" t="s">
        <v>548</v>
      </c>
      <c r="C25" s="31">
        <v>45641</v>
      </c>
      <c r="D25" s="24" t="s">
        <v>515</v>
      </c>
      <c r="E25" s="24" t="s">
        <v>518</v>
      </c>
    </row>
    <row r="26" spans="1:5" x14ac:dyDescent="0.35">
      <c r="A26" s="24" t="s">
        <v>551</v>
      </c>
      <c r="B26" s="24" t="s">
        <v>548</v>
      </c>
      <c r="C26" s="31">
        <v>45628</v>
      </c>
      <c r="D26" s="24"/>
      <c r="E26" s="24" t="s">
        <v>552</v>
      </c>
    </row>
    <row r="27" spans="1:5" x14ac:dyDescent="0.35">
      <c r="A27" s="22" t="s">
        <v>553</v>
      </c>
      <c r="B27" s="22" t="s">
        <v>523</v>
      </c>
      <c r="C27" s="41" t="s">
        <v>554</v>
      </c>
      <c r="D27" s="22" t="s">
        <v>515</v>
      </c>
      <c r="E27" s="22" t="s">
        <v>555</v>
      </c>
    </row>
    <row r="28" spans="1:5" x14ac:dyDescent="0.35">
      <c r="A28" s="24" t="s">
        <v>556</v>
      </c>
      <c r="B28" s="24" t="s">
        <v>523</v>
      </c>
      <c r="C28" s="45" t="s">
        <v>557</v>
      </c>
      <c r="D28" s="24" t="s">
        <v>515</v>
      </c>
      <c r="E28" s="24" t="s">
        <v>558</v>
      </c>
    </row>
    <row r="29" spans="1:5" x14ac:dyDescent="0.35">
      <c r="A29" s="24" t="s">
        <v>559</v>
      </c>
      <c r="B29" s="24" t="s">
        <v>548</v>
      </c>
      <c r="C29" s="31">
        <v>45674</v>
      </c>
      <c r="D29" s="24" t="s">
        <v>178</v>
      </c>
      <c r="E29" s="24" t="s">
        <v>555</v>
      </c>
    </row>
    <row r="30" spans="1:5" x14ac:dyDescent="0.35">
      <c r="A30" s="22" t="s">
        <v>560</v>
      </c>
      <c r="B30" s="22" t="s">
        <v>513</v>
      </c>
      <c r="C30" s="22"/>
      <c r="D30" s="22" t="s">
        <v>189</v>
      </c>
      <c r="E30" s="22"/>
    </row>
    <row r="31" spans="1:5" x14ac:dyDescent="0.35">
      <c r="A31" s="22" t="s">
        <v>561</v>
      </c>
      <c r="B31" s="22" t="s">
        <v>513</v>
      </c>
      <c r="C31" s="22"/>
      <c r="D31" s="22" t="s">
        <v>189</v>
      </c>
      <c r="E31" s="22"/>
    </row>
    <row r="32" spans="1:5" x14ac:dyDescent="0.35">
      <c r="A32" s="22" t="s">
        <v>562</v>
      </c>
      <c r="B32" s="22" t="s">
        <v>513</v>
      </c>
      <c r="C32" s="22"/>
      <c r="D32" s="22" t="s">
        <v>178</v>
      </c>
      <c r="E32" s="22" t="s">
        <v>518</v>
      </c>
    </row>
    <row r="33" spans="1:5" x14ac:dyDescent="0.35">
      <c r="A33" s="126" t="s">
        <v>563</v>
      </c>
      <c r="B33" s="126" t="s">
        <v>548</v>
      </c>
      <c r="C33" s="161">
        <v>45750</v>
      </c>
      <c r="D33" s="126" t="s">
        <v>178</v>
      </c>
      <c r="E33" s="126" t="s">
        <v>564</v>
      </c>
    </row>
    <row r="34" spans="1:5" x14ac:dyDescent="0.35">
      <c r="A34" s="126" t="s">
        <v>565</v>
      </c>
      <c r="B34" s="126" t="s">
        <v>548</v>
      </c>
      <c r="C34" s="161">
        <v>45750</v>
      </c>
      <c r="D34" s="126" t="s">
        <v>189</v>
      </c>
      <c r="E34" s="126" t="s">
        <v>566</v>
      </c>
    </row>
    <row r="35" spans="1:5" x14ac:dyDescent="0.35">
      <c r="A35" s="126" t="s">
        <v>567</v>
      </c>
      <c r="B35" s="126" t="s">
        <v>548</v>
      </c>
      <c r="C35" s="161">
        <v>45758</v>
      </c>
      <c r="D35" s="126" t="s">
        <v>515</v>
      </c>
      <c r="E35" s="126" t="s">
        <v>566</v>
      </c>
    </row>
    <row r="36" spans="1:5" x14ac:dyDescent="0.35">
      <c r="A36" s="127" t="s">
        <v>550</v>
      </c>
      <c r="B36" s="127" t="s">
        <v>548</v>
      </c>
      <c r="C36" s="128">
        <v>45641</v>
      </c>
      <c r="D36" s="127" t="s">
        <v>515</v>
      </c>
      <c r="E36" s="129" t="s">
        <v>518</v>
      </c>
    </row>
    <row r="37" spans="1:5" x14ac:dyDescent="0.35">
      <c r="A37" s="127" t="s">
        <v>568</v>
      </c>
      <c r="B37" s="127" t="s">
        <v>523</v>
      </c>
      <c r="C37" s="130">
        <v>45647</v>
      </c>
      <c r="D37" s="127" t="s">
        <v>515</v>
      </c>
      <c r="E37" s="129" t="s">
        <v>569</v>
      </c>
    </row>
    <row r="38" spans="1:5" x14ac:dyDescent="0.35">
      <c r="A38" s="127" t="s">
        <v>556</v>
      </c>
      <c r="B38" s="127" t="s">
        <v>523</v>
      </c>
      <c r="C38" s="130">
        <v>45670</v>
      </c>
      <c r="D38" s="127" t="s">
        <v>515</v>
      </c>
      <c r="E38" s="129" t="s">
        <v>558</v>
      </c>
    </row>
    <row r="39" spans="1:5" x14ac:dyDescent="0.35">
      <c r="A39" s="127" t="s">
        <v>553</v>
      </c>
      <c r="B39" s="127" t="s">
        <v>523</v>
      </c>
      <c r="C39" s="130">
        <v>45674</v>
      </c>
      <c r="D39" s="127" t="s">
        <v>515</v>
      </c>
      <c r="E39" s="136" t="s">
        <v>555</v>
      </c>
    </row>
    <row r="40" spans="1:5" x14ac:dyDescent="0.35">
      <c r="A40" s="26" t="s">
        <v>570</v>
      </c>
      <c r="B40" s="26" t="s">
        <v>513</v>
      </c>
      <c r="C40" s="130">
        <v>45669</v>
      </c>
      <c r="D40" s="26" t="s">
        <v>515</v>
      </c>
      <c r="E40" s="137" t="s">
        <v>571</v>
      </c>
    </row>
    <row r="41" spans="1:5" x14ac:dyDescent="0.35">
      <c r="A41" s="26" t="s">
        <v>572</v>
      </c>
      <c r="B41" s="26" t="s">
        <v>513</v>
      </c>
      <c r="C41" s="162">
        <v>45658</v>
      </c>
      <c r="D41" s="26"/>
      <c r="E41" s="137" t="s">
        <v>573</v>
      </c>
    </row>
    <row r="42" spans="1:5" x14ac:dyDescent="0.35">
      <c r="A42" s="26" t="s">
        <v>574</v>
      </c>
      <c r="B42" s="26" t="s">
        <v>513</v>
      </c>
      <c r="C42" s="26"/>
      <c r="D42" s="26"/>
      <c r="E42" s="137" t="s">
        <v>575</v>
      </c>
    </row>
    <row r="43" spans="1:5" x14ac:dyDescent="0.35">
      <c r="A43" s="26" t="s">
        <v>576</v>
      </c>
      <c r="B43" s="26" t="s">
        <v>520</v>
      </c>
      <c r="C43" s="27">
        <v>45676</v>
      </c>
      <c r="D43" s="26" t="s">
        <v>189</v>
      </c>
      <c r="E43" s="137" t="s">
        <v>575</v>
      </c>
    </row>
    <row r="44" spans="1:5" x14ac:dyDescent="0.35">
      <c r="A44" s="26" t="s">
        <v>577</v>
      </c>
      <c r="B44" s="26" t="s">
        <v>520</v>
      </c>
      <c r="C44" s="27">
        <v>45682</v>
      </c>
      <c r="D44" s="26" t="s">
        <v>515</v>
      </c>
      <c r="E44" s="136" t="s">
        <v>569</v>
      </c>
    </row>
    <row r="45" spans="1:5" x14ac:dyDescent="0.35">
      <c r="A45" s="26" t="s">
        <v>578</v>
      </c>
      <c r="B45" s="127" t="s">
        <v>548</v>
      </c>
      <c r="C45" s="131">
        <v>45674</v>
      </c>
      <c r="D45" s="26" t="s">
        <v>515</v>
      </c>
      <c r="E45" s="138" t="s">
        <v>555</v>
      </c>
    </row>
    <row r="46" spans="1:5" x14ac:dyDescent="0.35">
      <c r="A46" s="26" t="s">
        <v>579</v>
      </c>
      <c r="B46" s="127" t="s">
        <v>548</v>
      </c>
      <c r="C46" s="131">
        <v>45675</v>
      </c>
      <c r="D46" s="26" t="s">
        <v>189</v>
      </c>
      <c r="E46" s="138" t="s">
        <v>580</v>
      </c>
    </row>
    <row r="47" spans="1:5" x14ac:dyDescent="0.35">
      <c r="A47" s="26" t="s">
        <v>581</v>
      </c>
      <c r="B47" s="127" t="s">
        <v>548</v>
      </c>
      <c r="C47" s="131">
        <v>45675</v>
      </c>
      <c r="D47" s="26" t="s">
        <v>189</v>
      </c>
      <c r="E47" s="138" t="s">
        <v>580</v>
      </c>
    </row>
    <row r="48" spans="1:5" ht="29" x14ac:dyDescent="0.35">
      <c r="A48" s="26" t="s">
        <v>582</v>
      </c>
      <c r="B48" s="127" t="s">
        <v>548</v>
      </c>
      <c r="C48" s="159">
        <v>45689</v>
      </c>
      <c r="D48" s="132" t="s">
        <v>583</v>
      </c>
      <c r="E48" s="138" t="s">
        <v>584</v>
      </c>
    </row>
    <row r="49" spans="1:5" x14ac:dyDescent="0.35">
      <c r="A49" s="26" t="s">
        <v>585</v>
      </c>
      <c r="B49" s="127" t="s">
        <v>523</v>
      </c>
      <c r="C49" s="133">
        <v>45719</v>
      </c>
      <c r="D49" s="26" t="s">
        <v>515</v>
      </c>
      <c r="E49" s="138" t="s">
        <v>586</v>
      </c>
    </row>
    <row r="50" spans="1:5" x14ac:dyDescent="0.35">
      <c r="A50" s="28" t="s">
        <v>561</v>
      </c>
      <c r="B50" s="28" t="s">
        <v>513</v>
      </c>
      <c r="C50" s="29">
        <v>45685</v>
      </c>
      <c r="D50" s="28" t="s">
        <v>189</v>
      </c>
      <c r="E50" s="139" t="s">
        <v>575</v>
      </c>
    </row>
    <row r="51" spans="1:5" x14ac:dyDescent="0.35">
      <c r="A51" s="22" t="s">
        <v>587</v>
      </c>
      <c r="B51" s="22" t="s">
        <v>513</v>
      </c>
      <c r="C51" s="163">
        <v>45689</v>
      </c>
      <c r="D51" s="22"/>
      <c r="E51" s="134" t="s">
        <v>573</v>
      </c>
    </row>
    <row r="52" spans="1:5" x14ac:dyDescent="0.35">
      <c r="A52" s="160" t="s">
        <v>588</v>
      </c>
      <c r="B52" s="135" t="s">
        <v>523</v>
      </c>
      <c r="C52" s="133">
        <v>45698</v>
      </c>
      <c r="D52" s="26" t="s">
        <v>515</v>
      </c>
      <c r="E52" s="138" t="s">
        <v>586</v>
      </c>
    </row>
    <row r="53" spans="1:5" x14ac:dyDescent="0.35">
      <c r="A53" s="22" t="s">
        <v>589</v>
      </c>
      <c r="B53" s="135" t="s">
        <v>523</v>
      </c>
      <c r="C53" s="133">
        <v>45699</v>
      </c>
      <c r="D53" s="26" t="s">
        <v>515</v>
      </c>
      <c r="E53" s="138" t="s">
        <v>569</v>
      </c>
    </row>
    <row r="54" spans="1:5" x14ac:dyDescent="0.35">
      <c r="A54" s="22" t="s">
        <v>590</v>
      </c>
      <c r="B54" s="135" t="s">
        <v>523</v>
      </c>
      <c r="C54" s="133"/>
      <c r="D54" s="26" t="s">
        <v>189</v>
      </c>
      <c r="E54" s="139" t="s">
        <v>575</v>
      </c>
    </row>
    <row r="55" spans="1:5" x14ac:dyDescent="0.35">
      <c r="A55" s="22" t="s">
        <v>591</v>
      </c>
      <c r="B55" s="135" t="s">
        <v>523</v>
      </c>
      <c r="C55" s="133"/>
      <c r="D55" s="26" t="s">
        <v>515</v>
      </c>
      <c r="E55" s="138" t="s">
        <v>586</v>
      </c>
    </row>
    <row r="56" spans="1:5" x14ac:dyDescent="0.35">
      <c r="A56" s="22" t="s">
        <v>592</v>
      </c>
      <c r="B56" s="135" t="s">
        <v>523</v>
      </c>
      <c r="C56" s="133">
        <v>45727</v>
      </c>
      <c r="D56" s="26" t="s">
        <v>515</v>
      </c>
      <c r="E56" s="138" t="s">
        <v>586</v>
      </c>
    </row>
    <row r="57" spans="1:5" x14ac:dyDescent="0.35">
      <c r="A57" s="24" t="s">
        <v>593</v>
      </c>
      <c r="B57" s="135" t="s">
        <v>523</v>
      </c>
      <c r="C57" s="133">
        <v>45747</v>
      </c>
      <c r="D57" s="26" t="s">
        <v>515</v>
      </c>
      <c r="E57" s="138" t="s">
        <v>586</v>
      </c>
    </row>
    <row r="58" spans="1:5" x14ac:dyDescent="0.35">
      <c r="A58" s="24" t="s">
        <v>594</v>
      </c>
      <c r="B58" s="151" t="s">
        <v>523</v>
      </c>
      <c r="C58" s="152"/>
      <c r="D58" s="28" t="s">
        <v>515</v>
      </c>
      <c r="E58" s="153"/>
    </row>
    <row r="59" spans="1:5" x14ac:dyDescent="0.35">
      <c r="A59" s="22" t="s">
        <v>595</v>
      </c>
      <c r="B59" s="148" t="s">
        <v>548</v>
      </c>
      <c r="C59" s="149">
        <v>45787</v>
      </c>
      <c r="D59" s="22" t="s">
        <v>515</v>
      </c>
      <c r="E59" s="22" t="s">
        <v>566</v>
      </c>
    </row>
    <row r="60" spans="1:5" x14ac:dyDescent="0.35">
      <c r="A60" s="150" t="s">
        <v>596</v>
      </c>
      <c r="B60" s="22" t="s">
        <v>520</v>
      </c>
      <c r="C60" s="149">
        <v>45740</v>
      </c>
      <c r="D60" s="22" t="s">
        <v>515</v>
      </c>
      <c r="E60" s="22" t="s">
        <v>566</v>
      </c>
    </row>
    <row r="61" spans="1:5" x14ac:dyDescent="0.35">
      <c r="A61" s="150" t="s">
        <v>597</v>
      </c>
      <c r="B61" s="22" t="s">
        <v>520</v>
      </c>
      <c r="C61" s="149">
        <v>45741</v>
      </c>
      <c r="D61" s="22" t="s">
        <v>515</v>
      </c>
      <c r="E61" s="22" t="s">
        <v>598</v>
      </c>
    </row>
    <row r="62" spans="1:5" x14ac:dyDescent="0.35">
      <c r="A62" s="150" t="s">
        <v>599</v>
      </c>
      <c r="B62" s="22" t="s">
        <v>520</v>
      </c>
      <c r="C62" s="149">
        <v>45762</v>
      </c>
      <c r="D62" s="22" t="s">
        <v>515</v>
      </c>
      <c r="E62" s="22" t="s">
        <v>566</v>
      </c>
    </row>
    <row r="63" spans="1:5" x14ac:dyDescent="0.35">
      <c r="A63" s="150" t="s">
        <v>600</v>
      </c>
      <c r="B63" s="22" t="s">
        <v>520</v>
      </c>
      <c r="C63" s="149">
        <v>45762</v>
      </c>
      <c r="D63" s="22" t="s">
        <v>515</v>
      </c>
      <c r="E63" s="22" t="s">
        <v>566</v>
      </c>
    </row>
    <row r="64" spans="1:5" x14ac:dyDescent="0.35">
      <c r="A64" s="22" t="s">
        <v>601</v>
      </c>
      <c r="B64" s="22" t="s">
        <v>520</v>
      </c>
      <c r="C64" s="149">
        <v>45776</v>
      </c>
      <c r="D64" s="22" t="s">
        <v>515</v>
      </c>
      <c r="E64" s="22" t="s">
        <v>602</v>
      </c>
    </row>
    <row r="65" spans="1:5" x14ac:dyDescent="0.35">
      <c r="A65" s="24" t="s">
        <v>603</v>
      </c>
      <c r="B65" s="24" t="s">
        <v>523</v>
      </c>
      <c r="C65" s="25">
        <v>45782</v>
      </c>
      <c r="D65" s="24" t="s">
        <v>150</v>
      </c>
      <c r="E65" s="24" t="s">
        <v>604</v>
      </c>
    </row>
    <row r="66" spans="1:5" x14ac:dyDescent="0.35">
      <c r="A66" s="24" t="s">
        <v>605</v>
      </c>
      <c r="B66" s="24" t="s">
        <v>520</v>
      </c>
      <c r="C66" s="31">
        <v>45807</v>
      </c>
      <c r="D66" s="24" t="s">
        <v>606</v>
      </c>
      <c r="E66" s="24" t="s">
        <v>555</v>
      </c>
    </row>
    <row r="67" spans="1:5" x14ac:dyDescent="0.35">
      <c r="A67" s="22" t="s">
        <v>607</v>
      </c>
      <c r="B67" s="22" t="s">
        <v>513</v>
      </c>
      <c r="C67" s="163">
        <v>45717</v>
      </c>
      <c r="D67" s="22" t="s">
        <v>515</v>
      </c>
      <c r="E67" s="22" t="s">
        <v>586</v>
      </c>
    </row>
    <row r="68" spans="1:5" x14ac:dyDescent="0.35">
      <c r="A68" s="22" t="s">
        <v>608</v>
      </c>
      <c r="B68" s="22" t="s">
        <v>513</v>
      </c>
      <c r="C68" s="163">
        <v>45778</v>
      </c>
      <c r="D68" s="22" t="s">
        <v>515</v>
      </c>
      <c r="E68" s="22" t="s">
        <v>528</v>
      </c>
    </row>
    <row r="69" spans="1:5" x14ac:dyDescent="0.35">
      <c r="A69" s="22" t="s">
        <v>609</v>
      </c>
      <c r="B69" s="22" t="s">
        <v>520</v>
      </c>
      <c r="C69" s="149">
        <v>45801</v>
      </c>
      <c r="D69" s="22" t="s">
        <v>610</v>
      </c>
      <c r="E69" s="22" t="s">
        <v>611</v>
      </c>
    </row>
    <row r="70" spans="1:5" x14ac:dyDescent="0.35">
      <c r="A70" s="22"/>
      <c r="B70" s="22"/>
      <c r="C70" s="22"/>
      <c r="D70" s="22"/>
      <c r="E70" s="22"/>
    </row>
    <row r="71" spans="1:5" x14ac:dyDescent="0.35">
      <c r="A71" s="22"/>
      <c r="B71" s="22"/>
      <c r="C71" s="22"/>
      <c r="D71" s="22"/>
      <c r="E71" s="22"/>
    </row>
    <row r="72" spans="1:5" x14ac:dyDescent="0.35">
      <c r="A72" s="22"/>
      <c r="B72" s="22"/>
      <c r="C72" s="22"/>
      <c r="D72" s="22"/>
      <c r="E72" s="22"/>
    </row>
  </sheetData>
  <autoFilter ref="A1:E68" xr:uid="{7182C5CE-5A51-459D-8C8F-7A615259AD5C}"/>
  <sortState xmlns:xlrd2="http://schemas.microsoft.com/office/spreadsheetml/2017/richdata2" ref="A2:E17">
    <sortCondition ref="C2:C17"/>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EE2C-E9B9-482B-8F50-0465C489D536}">
  <dimension ref="B2:M15"/>
  <sheetViews>
    <sheetView workbookViewId="0">
      <selection activeCell="O11" sqref="O11"/>
    </sheetView>
  </sheetViews>
  <sheetFormatPr defaultRowHeight="14.5" x14ac:dyDescent="0.35"/>
  <sheetData>
    <row r="2" spans="2:13" x14ac:dyDescent="0.35">
      <c r="D2" s="42" t="s">
        <v>118</v>
      </c>
      <c r="E2" s="42"/>
      <c r="H2" s="42">
        <f>SUM(H8:H14)</f>
        <v>160</v>
      </c>
    </row>
    <row r="3" spans="2:13" x14ac:dyDescent="0.35">
      <c r="D3" t="s">
        <v>612</v>
      </c>
      <c r="H3">
        <f>SUMIFS($H$8:$H$14,$D$8:$D$14,$D3)</f>
        <v>48</v>
      </c>
    </row>
    <row r="4" spans="2:13" x14ac:dyDescent="0.35">
      <c r="D4" t="s">
        <v>613</v>
      </c>
      <c r="H4">
        <f>SUMIFS($H$8:$H$14,$D$8:$D$14,$D4)</f>
        <v>101</v>
      </c>
    </row>
    <row r="7" spans="2:13" x14ac:dyDescent="0.35">
      <c r="F7" t="s">
        <v>614</v>
      </c>
      <c r="G7" t="s">
        <v>615</v>
      </c>
      <c r="H7" t="s">
        <v>118</v>
      </c>
      <c r="I7" t="s">
        <v>616</v>
      </c>
      <c r="K7" t="s">
        <v>617</v>
      </c>
      <c r="L7" s="42" t="s">
        <v>618</v>
      </c>
      <c r="M7" t="s">
        <v>619</v>
      </c>
    </row>
    <row r="8" spans="2:13" x14ac:dyDescent="0.35">
      <c r="B8" t="s">
        <v>620</v>
      </c>
      <c r="C8" t="s">
        <v>621</v>
      </c>
      <c r="D8" t="s">
        <v>612</v>
      </c>
      <c r="E8" t="s">
        <v>622</v>
      </c>
      <c r="F8">
        <v>11</v>
      </c>
      <c r="G8">
        <v>2</v>
      </c>
      <c r="H8" s="42">
        <f>PRODUCT(F8:G8)</f>
        <v>22</v>
      </c>
      <c r="I8">
        <v>8</v>
      </c>
      <c r="K8">
        <f>F8*G8*7</f>
        <v>154</v>
      </c>
      <c r="L8" s="44">
        <f>ROUNDUP(K8/6,0)</f>
        <v>26</v>
      </c>
      <c r="M8" s="43">
        <f>L8-H8</f>
        <v>4</v>
      </c>
    </row>
    <row r="9" spans="2:13" x14ac:dyDescent="0.35">
      <c r="E9" t="s">
        <v>623</v>
      </c>
      <c r="F9">
        <v>11</v>
      </c>
      <c r="G9">
        <v>1</v>
      </c>
      <c r="H9">
        <f>PRODUCT(F9:G9)</f>
        <v>11</v>
      </c>
      <c r="I9">
        <v>8</v>
      </c>
      <c r="K9">
        <f t="shared" ref="K9:K14" si="0">F9*G9*7</f>
        <v>77</v>
      </c>
      <c r="L9" s="44">
        <f t="shared" ref="L9:L14" si="1">ROUNDUP(K9/6,0)</f>
        <v>13</v>
      </c>
      <c r="M9" s="43">
        <f t="shared" ref="M9:M14" si="2">L9-H9</f>
        <v>2</v>
      </c>
    </row>
    <row r="10" spans="2:13" x14ac:dyDescent="0.35">
      <c r="B10" t="s">
        <v>620</v>
      </c>
      <c r="C10" t="s">
        <v>621</v>
      </c>
      <c r="D10" t="s">
        <v>613</v>
      </c>
      <c r="E10" t="s">
        <v>622</v>
      </c>
      <c r="F10">
        <v>8</v>
      </c>
      <c r="G10">
        <v>2</v>
      </c>
      <c r="H10" s="42">
        <f t="shared" ref="H10:H14" si="3">PRODUCT(F10:G10)</f>
        <v>16</v>
      </c>
      <c r="I10">
        <v>12</v>
      </c>
      <c r="K10">
        <f t="shared" si="0"/>
        <v>112</v>
      </c>
      <c r="L10" s="44">
        <f t="shared" si="1"/>
        <v>19</v>
      </c>
      <c r="M10" s="43">
        <f t="shared" si="2"/>
        <v>3</v>
      </c>
    </row>
    <row r="11" spans="2:13" x14ac:dyDescent="0.35">
      <c r="B11" t="s">
        <v>620</v>
      </c>
      <c r="C11" t="s">
        <v>621</v>
      </c>
      <c r="D11" t="s">
        <v>613</v>
      </c>
      <c r="E11" t="s">
        <v>623</v>
      </c>
      <c r="F11">
        <v>30</v>
      </c>
      <c r="G11">
        <v>1</v>
      </c>
      <c r="H11" s="42">
        <f t="shared" si="3"/>
        <v>30</v>
      </c>
      <c r="I11">
        <v>12</v>
      </c>
      <c r="K11">
        <f t="shared" si="0"/>
        <v>210</v>
      </c>
      <c r="L11" s="44">
        <f t="shared" si="1"/>
        <v>35</v>
      </c>
      <c r="M11" s="43">
        <f t="shared" si="2"/>
        <v>5</v>
      </c>
    </row>
    <row r="12" spans="2:13" x14ac:dyDescent="0.35">
      <c r="B12" t="s">
        <v>620</v>
      </c>
      <c r="C12" t="s">
        <v>624</v>
      </c>
      <c r="D12" t="s">
        <v>612</v>
      </c>
      <c r="F12">
        <v>13</v>
      </c>
      <c r="G12">
        <v>2</v>
      </c>
      <c r="H12">
        <f t="shared" si="3"/>
        <v>26</v>
      </c>
      <c r="I12">
        <v>12</v>
      </c>
      <c r="K12">
        <f t="shared" si="0"/>
        <v>182</v>
      </c>
      <c r="L12" s="44">
        <f t="shared" si="1"/>
        <v>31</v>
      </c>
      <c r="M12" s="43">
        <f t="shared" si="2"/>
        <v>5</v>
      </c>
    </row>
    <row r="13" spans="2:13" x14ac:dyDescent="0.35">
      <c r="B13" t="s">
        <v>620</v>
      </c>
      <c r="C13" t="s">
        <v>624</v>
      </c>
      <c r="D13" t="s">
        <v>613</v>
      </c>
      <c r="E13" t="s">
        <v>623</v>
      </c>
      <c r="F13">
        <v>15</v>
      </c>
      <c r="G13">
        <v>1</v>
      </c>
      <c r="H13">
        <f t="shared" si="3"/>
        <v>15</v>
      </c>
      <c r="I13">
        <v>12</v>
      </c>
      <c r="K13">
        <f t="shared" si="0"/>
        <v>105</v>
      </c>
      <c r="L13" s="44">
        <f t="shared" si="1"/>
        <v>18</v>
      </c>
      <c r="M13" s="43">
        <f t="shared" si="2"/>
        <v>3</v>
      </c>
    </row>
    <row r="14" spans="2:13" x14ac:dyDescent="0.35">
      <c r="B14" t="s">
        <v>620</v>
      </c>
      <c r="C14" t="s">
        <v>624</v>
      </c>
      <c r="D14" t="s">
        <v>613</v>
      </c>
      <c r="F14">
        <v>20</v>
      </c>
      <c r="G14">
        <v>2</v>
      </c>
      <c r="H14">
        <f t="shared" si="3"/>
        <v>40</v>
      </c>
      <c r="I14">
        <v>12</v>
      </c>
      <c r="K14">
        <f t="shared" si="0"/>
        <v>280</v>
      </c>
      <c r="L14" s="44">
        <f t="shared" si="1"/>
        <v>47</v>
      </c>
      <c r="M14" s="43">
        <f t="shared" si="2"/>
        <v>7</v>
      </c>
    </row>
    <row r="15" spans="2:13" x14ac:dyDescent="0.35">
      <c r="M15" s="43">
        <f>SUM(M8:M14)</f>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77721A25C7934892637894ACCD8076" ma:contentTypeVersion="15" ma:contentTypeDescription="Create a new document." ma:contentTypeScope="" ma:versionID="941a1437dac4773a9dec40a686607e7b">
  <xsd:schema xmlns:xsd="http://www.w3.org/2001/XMLSchema" xmlns:xs="http://www.w3.org/2001/XMLSchema" xmlns:p="http://schemas.microsoft.com/office/2006/metadata/properties" xmlns:ns2="84141e04-549a-44c5-a75f-1baadfb72e8b" xmlns:ns3="0ad8fbd5-1d7b-49c0-8999-45ae01466a4f" targetNamespace="http://schemas.microsoft.com/office/2006/metadata/properties" ma:root="true" ma:fieldsID="1ed5842c027e17734659beb36e59e5e6" ns2:_="" ns3:_="">
    <xsd:import namespace="84141e04-549a-44c5-a75f-1baadfb72e8b"/>
    <xsd:import namespace="0ad8fbd5-1d7b-49c0-8999-45ae01466a4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141e04-549a-44c5-a75f-1baadfb72e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7a0dbe1-8282-4a1b-9e52-b81f8cfc2a01"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d8fbd5-1d7b-49c0-8999-45ae01466a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667d05b6-4ce8-4679-958d-571f041601a5}" ma:internalName="TaxCatchAll" ma:showField="CatchAllData" ma:web="0ad8fbd5-1d7b-49c0-8999-45ae01466a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ad8fbd5-1d7b-49c0-8999-45ae01466a4f" xsi:nil="true"/>
    <lcf76f155ced4ddcb4097134ff3c332f xmlns="84141e04-549a-44c5-a75f-1baadfb72e8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BEF1B722-DE8F-40C1-8F36-32AC1D826D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141e04-549a-44c5-a75f-1baadfb72e8b"/>
    <ds:schemaRef ds:uri="0ad8fbd5-1d7b-49c0-8999-45ae01466a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3E6D35-5363-4FD1-860D-499E1677648C}">
  <ds:schemaRefs>
    <ds:schemaRef ds:uri="http://schemas.microsoft.com/office/2006/metadata/properties"/>
    <ds:schemaRef ds:uri="http://schemas.microsoft.com/office/infopath/2007/PartnerControls"/>
    <ds:schemaRef ds:uri="0ad8fbd5-1d7b-49c0-8999-45ae01466a4f"/>
    <ds:schemaRef ds:uri="84141e04-549a-44c5-a75f-1baadfb72e8b"/>
  </ds:schemaRefs>
</ds:datastoreItem>
</file>

<file path=customXml/itemProps3.xml><?xml version="1.0" encoding="utf-8"?>
<ds:datastoreItem xmlns:ds="http://schemas.openxmlformats.org/officeDocument/2006/customXml" ds:itemID="{B4FD681D-D0F7-40DB-B45E-463AC1B50971}">
  <ds:schemaRefs>
    <ds:schemaRef ds:uri="http://schemas.microsoft.com/sharepoint/v3/contenttype/forms"/>
  </ds:schemaRefs>
</ds:datastoreItem>
</file>

<file path=customXml/itemProps4.xml><?xml version="1.0" encoding="utf-8"?>
<ds:datastoreItem xmlns:ds="http://schemas.openxmlformats.org/officeDocument/2006/customXml" ds:itemID="{573251CE-BCB9-40EB-B1FD-F332F09725AF}">
  <ds:schemaRefs>
    <ds:schemaRef ds:uri="http://schemas.microsoft.com/DataMashup"/>
  </ds:schemaRefs>
</ds:datastoreItem>
</file>

<file path=docMetadata/LabelInfo.xml><?xml version="1.0" encoding="utf-8"?>
<clbl:labelList xmlns:clbl="http://schemas.microsoft.com/office/2020/mipLabelMetadata">
  <clbl:label id="{57368c21-b8cf-42cf-bd0b-43ecd4bc62ae}" enabled="0" method="" siteId="{57368c21-b8cf-42cf-bd0b-43ecd4bc62a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Combined Table</vt:lpstr>
      <vt:lpstr>Summary</vt:lpstr>
      <vt:lpstr>Primary A</vt:lpstr>
      <vt:lpstr>Primary B</vt:lpstr>
      <vt:lpstr>Shift A</vt:lpstr>
      <vt:lpstr>Shift B</vt:lpstr>
      <vt:lpstr>WW</vt:lpstr>
      <vt:lpstr>Sanitation</vt:lpstr>
      <vt:lpstr>Shift A Summary</vt:lpstr>
      <vt:lpstr>Shift B Summary</vt:lpstr>
      <vt:lpstr>Sanitation Summary </vt:lpstr>
      <vt:lpstr>SHIFT B LEAVERS LIST</vt:lpstr>
      <vt:lpstr>Calculation</vt:lpstr>
      <vt:lpstr>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Bisa</dc:creator>
  <cp:keywords/>
  <dc:description/>
  <cp:lastModifiedBy>Mona Bisa</cp:lastModifiedBy>
  <cp:revision/>
  <dcterms:created xsi:type="dcterms:W3CDTF">2024-08-17T07:50:11Z</dcterms:created>
  <dcterms:modified xsi:type="dcterms:W3CDTF">2025-06-18T06:21:07Z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0x0101009677721A25C7934892637894ACCD8076</vt:lpwstr>
  </property>
  <property fmtid="{D5CDD505-2E9C-101B-9397-08002B2CF9AE}" pid="3" name="MediaServiceImageTags">
    <vt:lpwstr/>
  </property>
</Properties>
</file>